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tables/table1.xml" ContentType="application/vnd.openxmlformats-officedocument.spreadsheetml.table+xml"/>
  <Override PartName="/xl/slicers/slicer1.xml" ContentType="application/vnd.ms-excel.slicer+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pivotTables/pivotTable1.xml" ContentType="application/vnd.openxmlformats-officedocument.spreadsheetml.pivotTable+xml"/>
  <Override PartName="/xl/comments5.xml" ContentType="application/vnd.openxmlformats-officedocument.spreadsheetml.comments+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E:\Learning\React\SGSVolunteersV3\Data\"/>
    </mc:Choice>
  </mc:AlternateContent>
  <xr:revisionPtr revIDLastSave="0" documentId="13_ncr:20001_{C7ADDF63-830A-49AE-9627-BFC570848A12}" xr6:coauthVersionLast="47" xr6:coauthVersionMax="47" xr10:uidLastSave="{00000000-0000-0000-0000-000000000000}"/>
  <bookViews>
    <workbookView xWindow="-108" yWindow="-108" windowWidth="23256" windowHeight="12576" tabRatio="963" activeTab="2" xr2:uid="{00000000-000D-0000-FFFF-FFFF00000000}"/>
  </bookViews>
  <sheets>
    <sheet name="Form Responses 2" sheetId="1" r:id="rId1"/>
    <sheet name="Form Responses 1" sheetId="2" r:id="rId2"/>
    <sheet name="Report Data" sheetId="3" r:id="rId3"/>
    <sheet name="Sheet1" sheetId="25" r:id="rId4"/>
    <sheet name="T-Shirt Pivot" sheetId="4" r:id="rId5"/>
    <sheet name="Date Wise Volunteer Count" sheetId="5" r:id="rId6"/>
    <sheet name="Estimates" sheetId="6" r:id="rId7"/>
    <sheet name="TasksBySession" sheetId="7" state="hidden" r:id="rId8"/>
    <sheet name="Consolidated Report Data" sheetId="8" state="hidden" r:id="rId9"/>
    <sheet name="Consolidated Date Wise Report" sheetId="9" state="hidden" r:id="rId10"/>
    <sheet name="PreEventTeam" sheetId="10" r:id="rId11"/>
    <sheet name="Volunteer Assignment" sheetId="11" r:id="rId12"/>
    <sheet name="2023" sheetId="12" r:id="rId13"/>
    <sheet name="b9" sheetId="13" r:id="rId14"/>
    <sheet name="b9 names" sheetId="14" r:id="rId15"/>
    <sheet name="Copy of Prasad Friends" sheetId="15" state="hidden" r:id="rId16"/>
    <sheet name="Copy of Chicago - GitaUtsav" sheetId="16" state="hidden" r:id="rId17"/>
    <sheet name="Dallas Pre Event Team" sheetId="17" state="hidden" r:id="rId18"/>
    <sheet name="Pre Event Pivot" sheetId="18" state="hidden" r:id="rId19"/>
    <sheet name="Summary Table" sheetId="19" state="hidden" r:id="rId20"/>
    <sheet name="Graphs &amp; Reports" sheetId="20" state="hidden" r:id="rId21"/>
    <sheet name="Chicago Volunteer Data" sheetId="21" r:id="rId22"/>
    <sheet name="Sheet25" sheetId="22" r:id="rId23"/>
    <sheet name="Detail6-Chicago" sheetId="23" state="hidden" r:id="rId24"/>
    <sheet name="Seva Area vs Location" sheetId="24" state="hidden" r:id="rId25"/>
  </sheets>
  <definedNames>
    <definedName name="_xlnm._FilterDatabase" localSheetId="12" hidden="1">'2023'!$B$1:$BD$472</definedName>
    <definedName name="_xlnm._FilterDatabase" localSheetId="14" hidden="1">'b9 names'!$A$1:$C$1030</definedName>
    <definedName name="_xlnm._FilterDatabase" localSheetId="21" hidden="1">'Chicago Volunteer Data'!$A$1:$F$191</definedName>
    <definedName name="_xlnm._FilterDatabase" localSheetId="17" hidden="1">'Dallas Pre Event Team'!$A$1:$H$66</definedName>
    <definedName name="_xlnm._FilterDatabase" localSheetId="1" hidden="1">'Form Responses 1'!$A$1:$S$449</definedName>
    <definedName name="_xlnm._FilterDatabase" localSheetId="10" hidden="1">PreEventTeam!$A$1:$AS$224</definedName>
    <definedName name="_xlnm._FilterDatabase" localSheetId="11" hidden="1">'Volunteer Assignment'!$A$1:$AB$126</definedName>
    <definedName name="SlicerCache_Table_1_Col_1">#N/A</definedName>
    <definedName name="Z_BF16F182_57BA_42B4_8AEC_4C61D913C5CC_.wvu.FilterData" localSheetId="2" hidden="1">'Report Data'!$A$1:$N$443</definedName>
  </definedNames>
  <calcPr calcId="181029"/>
  <customWorkbookViews>
    <customWorkbookView name="Filter 1" guid="{BF16F182-57BA-42B4-8AEC-4C61D913C5CC}" maximized="1" windowWidth="0" windowHeight="0" activeSheetId="0"/>
  </customWorkbookViews>
  <pivotCaches>
    <pivotCache cacheId="5" r:id="rId26"/>
  </pivotCaches>
  <fileRecoveryPr repairLoad="1"/>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7"/>
      </x15:slicerCaches>
    </ext>
  </extLst>
</workbook>
</file>

<file path=xl/calcChain.xml><?xml version="1.0" encoding="utf-8"?>
<calcChain xmlns="http://schemas.openxmlformats.org/spreadsheetml/2006/main">
  <c r="K52" i="19" l="1"/>
  <c r="L52" i="19" s="1"/>
  <c r="K51" i="19"/>
  <c r="Q47" i="19" s="1"/>
  <c r="U38" i="19" s="1"/>
  <c r="K50" i="19"/>
  <c r="K49" i="19"/>
  <c r="Q48" i="19"/>
  <c r="U39" i="19" s="1"/>
  <c r="K48" i="19"/>
  <c r="Q44" i="19" s="1"/>
  <c r="K47" i="19"/>
  <c r="Q46" i="19"/>
  <c r="K46" i="19"/>
  <c r="K45" i="19"/>
  <c r="K44" i="19"/>
  <c r="Q40" i="19" s="1"/>
  <c r="Q41" i="19"/>
  <c r="J40" i="19"/>
  <c r="Q39" i="19" s="1"/>
  <c r="J39" i="19"/>
  <c r="J38" i="19"/>
  <c r="Q37" i="19"/>
  <c r="J37" i="19"/>
  <c r="Q36" i="19" s="1"/>
  <c r="J36" i="19"/>
  <c r="Q35" i="19"/>
  <c r="J35" i="19"/>
  <c r="Q34" i="19"/>
  <c r="J34" i="19"/>
  <c r="Q33" i="19"/>
  <c r="J33" i="19"/>
  <c r="J32" i="19"/>
  <c r="Q31" i="19" s="1"/>
  <c r="J31" i="19"/>
  <c r="Q30" i="19" s="1"/>
  <c r="J30" i="19"/>
  <c r="Q29" i="19" s="1"/>
  <c r="U29" i="19" s="1"/>
  <c r="J29" i="19"/>
  <c r="K28" i="19"/>
  <c r="J28" i="19"/>
  <c r="Q27" i="19" s="1"/>
  <c r="U27" i="19" s="1"/>
  <c r="J27" i="19"/>
  <c r="J20" i="19"/>
  <c r="J21" i="19" s="1"/>
  <c r="I20" i="19"/>
  <c r="H20" i="19"/>
  <c r="H21" i="19" s="1"/>
  <c r="G20" i="19"/>
  <c r="G21" i="19" s="1"/>
  <c r="F20" i="19"/>
  <c r="E20" i="19"/>
  <c r="D20" i="19"/>
  <c r="D21" i="19" s="1"/>
  <c r="C20" i="19"/>
  <c r="B20" i="19"/>
  <c r="O8" i="19"/>
  <c r="N8" i="19"/>
  <c r="N9" i="19" s="1"/>
  <c r="L8" i="19"/>
  <c r="K8" i="19"/>
  <c r="J8" i="19"/>
  <c r="I8" i="19"/>
  <c r="I9" i="19" s="1"/>
  <c r="H8" i="19"/>
  <c r="G8" i="19"/>
  <c r="G9" i="19" s="1"/>
  <c r="F8" i="19"/>
  <c r="E8" i="19"/>
  <c r="E9" i="19" s="1"/>
  <c r="D8" i="19"/>
  <c r="D9" i="19" s="1"/>
  <c r="C8" i="19"/>
  <c r="C9" i="19" s="1"/>
  <c r="B8" i="19"/>
  <c r="B9" i="19" s="1"/>
  <c r="M7" i="19"/>
  <c r="M8" i="19" s="1"/>
  <c r="K9" i="19" s="1"/>
  <c r="M3" i="19"/>
  <c r="M1" i="19"/>
  <c r="F472" i="12"/>
  <c r="F471" i="12"/>
  <c r="F470" i="12"/>
  <c r="F469" i="12"/>
  <c r="F468" i="12"/>
  <c r="F467" i="12"/>
  <c r="F466" i="12"/>
  <c r="F465" i="12"/>
  <c r="F464" i="12"/>
  <c r="F463" i="12"/>
  <c r="F462" i="12"/>
  <c r="F461" i="12"/>
  <c r="F460" i="12"/>
  <c r="F459" i="12"/>
  <c r="F458" i="12"/>
  <c r="F457" i="12"/>
  <c r="Y456" i="12"/>
  <c r="T456" i="12"/>
  <c r="AF456" i="12" s="1"/>
  <c r="AS456" i="12" s="1"/>
  <c r="F456" i="12"/>
  <c r="T455" i="12"/>
  <c r="F455" i="12"/>
  <c r="AC454" i="12"/>
  <c r="T454" i="12"/>
  <c r="Y454" i="12" s="1"/>
  <c r="F454" i="12"/>
  <c r="AF453" i="12"/>
  <c r="AS453" i="12" s="1"/>
  <c r="V453" i="12"/>
  <c r="U453" i="12"/>
  <c r="T453" i="12"/>
  <c r="Y453" i="12" s="1"/>
  <c r="AA453" i="12" s="1"/>
  <c r="AM453" i="12" s="1"/>
  <c r="F453" i="12"/>
  <c r="T452" i="12"/>
  <c r="F452" i="12"/>
  <c r="T451" i="12"/>
  <c r="F451" i="12"/>
  <c r="T450" i="12"/>
  <c r="AC450" i="12" s="1"/>
  <c r="F450" i="12"/>
  <c r="AD449" i="12"/>
  <c r="AP449" i="12" s="1"/>
  <c r="V449" i="12"/>
  <c r="T449" i="12"/>
  <c r="AC449" i="12" s="1"/>
  <c r="AE449" i="12" s="1"/>
  <c r="AQ449" i="12" s="1"/>
  <c r="F449" i="12"/>
  <c r="AS448" i="12"/>
  <c r="AC448" i="12"/>
  <c r="V448" i="12"/>
  <c r="U448" i="12"/>
  <c r="AI448" i="12" s="1"/>
  <c r="T448" i="12"/>
  <c r="AF448" i="12" s="1"/>
  <c r="F448" i="12"/>
  <c r="T447" i="12"/>
  <c r="F447" i="12"/>
  <c r="T446" i="12"/>
  <c r="F446" i="12"/>
  <c r="X445" i="12"/>
  <c r="U445" i="12"/>
  <c r="T445" i="12"/>
  <c r="V445" i="12" s="1"/>
  <c r="W445" i="12" s="1"/>
  <c r="F445" i="12"/>
  <c r="V444" i="12"/>
  <c r="T444" i="12"/>
  <c r="AF444" i="12" s="1"/>
  <c r="AS444" i="12" s="1"/>
  <c r="F444" i="12"/>
  <c r="T443" i="12"/>
  <c r="F443" i="12"/>
  <c r="T442" i="12"/>
  <c r="F442" i="12"/>
  <c r="T441" i="12"/>
  <c r="F441" i="12"/>
  <c r="Y440" i="12"/>
  <c r="U440" i="12"/>
  <c r="AI440" i="12" s="1"/>
  <c r="T440" i="12"/>
  <c r="AF440" i="12" s="1"/>
  <c r="AS440" i="12" s="1"/>
  <c r="F440" i="12"/>
  <c r="AF439" i="12"/>
  <c r="AS439" i="12" s="1"/>
  <c r="T439" i="12"/>
  <c r="F439" i="12"/>
  <c r="X438" i="12"/>
  <c r="AK438" i="12" s="1"/>
  <c r="T438" i="12"/>
  <c r="V438" i="12" s="1"/>
  <c r="W438" i="12" s="1"/>
  <c r="AJ438" i="12" s="1"/>
  <c r="F438" i="12"/>
  <c r="T437" i="12"/>
  <c r="AF437" i="12" s="1"/>
  <c r="F437" i="12"/>
  <c r="AE436" i="12"/>
  <c r="AC436" i="12"/>
  <c r="AD436" i="12" s="1"/>
  <c r="W436" i="12"/>
  <c r="V436" i="12"/>
  <c r="X436" i="12" s="1"/>
  <c r="U436" i="12"/>
  <c r="T436" i="12"/>
  <c r="AF436" i="12" s="1"/>
  <c r="F436" i="12"/>
  <c r="AC435" i="12"/>
  <c r="Y435" i="12"/>
  <c r="AA435" i="12" s="1"/>
  <c r="V435" i="12"/>
  <c r="U435" i="12"/>
  <c r="T435" i="12"/>
  <c r="AF435" i="12" s="1"/>
  <c r="F435" i="12"/>
  <c r="Y434" i="12"/>
  <c r="T434" i="12"/>
  <c r="V434" i="12" s="1"/>
  <c r="W434" i="12" s="1"/>
  <c r="F434" i="12"/>
  <c r="T433" i="12"/>
  <c r="F433" i="12"/>
  <c r="AC432" i="12"/>
  <c r="V432" i="12"/>
  <c r="T432" i="12"/>
  <c r="AF432" i="12" s="1"/>
  <c r="F432" i="12"/>
  <c r="T431" i="12"/>
  <c r="F431" i="12"/>
  <c r="T430" i="12"/>
  <c r="AB430" i="12" s="1"/>
  <c r="F430" i="12"/>
  <c r="AF429" i="12"/>
  <c r="V429" i="12"/>
  <c r="T429" i="12"/>
  <c r="AB429" i="12" s="1"/>
  <c r="F429" i="12"/>
  <c r="T428" i="12"/>
  <c r="F428" i="12"/>
  <c r="T427" i="12"/>
  <c r="F427" i="12"/>
  <c r="AB426" i="12"/>
  <c r="T426" i="12"/>
  <c r="F426" i="12"/>
  <c r="AB425" i="12"/>
  <c r="T425" i="12"/>
  <c r="G425" i="12"/>
  <c r="F425" i="12"/>
  <c r="T424" i="12"/>
  <c r="AB424" i="12" s="1"/>
  <c r="G424" i="12"/>
  <c r="F424" i="12"/>
  <c r="T423" i="12"/>
  <c r="AB423" i="12" s="1"/>
  <c r="G423" i="12"/>
  <c r="F423" i="12"/>
  <c r="AO422" i="12"/>
  <c r="AM422" i="12"/>
  <c r="AL422" i="12"/>
  <c r="AK422" i="12"/>
  <c r="T422" i="12"/>
  <c r="F422" i="12"/>
  <c r="AO421" i="12"/>
  <c r="AM421" i="12"/>
  <c r="AK421" i="12"/>
  <c r="AJ421" i="12"/>
  <c r="X421" i="12"/>
  <c r="T421" i="12"/>
  <c r="V421" i="12" s="1"/>
  <c r="W421" i="12" s="1"/>
  <c r="F421" i="12"/>
  <c r="AS420" i="12"/>
  <c r="AQ420" i="12"/>
  <c r="AP420" i="12"/>
  <c r="AO420" i="12"/>
  <c r="AN420" i="12"/>
  <c r="AM420" i="12"/>
  <c r="AL420" i="12"/>
  <c r="AK420" i="12"/>
  <c r="AJ420" i="12"/>
  <c r="AI420" i="12"/>
  <c r="AG420" i="12"/>
  <c r="F420" i="12"/>
  <c r="AS419" i="12"/>
  <c r="AQ419" i="12"/>
  <c r="AP419" i="12"/>
  <c r="AO419" i="12"/>
  <c r="AN419" i="12"/>
  <c r="AM419" i="12"/>
  <c r="AL419" i="12"/>
  <c r="AK419" i="12"/>
  <c r="AJ419" i="12"/>
  <c r="AI419" i="12"/>
  <c r="AG419" i="12"/>
  <c r="F419" i="12"/>
  <c r="AS418" i="12"/>
  <c r="AQ418" i="12"/>
  <c r="AP418" i="12"/>
  <c r="AO418" i="12"/>
  <c r="AN418" i="12"/>
  <c r="AM418" i="12"/>
  <c r="AL418" i="12"/>
  <c r="AK418" i="12"/>
  <c r="AJ418" i="12"/>
  <c r="AI418" i="12"/>
  <c r="AG418" i="12"/>
  <c r="F418" i="12"/>
  <c r="AS417" i="12"/>
  <c r="AQ417" i="12"/>
  <c r="AP417" i="12"/>
  <c r="AO417" i="12"/>
  <c r="AN417" i="12"/>
  <c r="AM417" i="12"/>
  <c r="AL417" i="12"/>
  <c r="AK417" i="12"/>
  <c r="AJ417" i="12"/>
  <c r="AI417" i="12"/>
  <c r="AG417" i="12"/>
  <c r="F417" i="12"/>
  <c r="AS416" i="12"/>
  <c r="AQ416" i="12"/>
  <c r="AP416" i="12"/>
  <c r="AO416" i="12"/>
  <c r="AN416" i="12"/>
  <c r="AM416" i="12"/>
  <c r="AL416" i="12"/>
  <c r="AK416" i="12"/>
  <c r="AJ416" i="12"/>
  <c r="AI416" i="12"/>
  <c r="AG416" i="12"/>
  <c r="F416" i="12"/>
  <c r="AS415" i="12"/>
  <c r="AQ415" i="12"/>
  <c r="AP415" i="12"/>
  <c r="AO415" i="12"/>
  <c r="AN415" i="12"/>
  <c r="AM415" i="12"/>
  <c r="AL415" i="12"/>
  <c r="AK415" i="12"/>
  <c r="AJ415" i="12"/>
  <c r="AI415" i="12"/>
  <c r="AG415" i="12"/>
  <c r="F415" i="12"/>
  <c r="AS414" i="12"/>
  <c r="AQ414" i="12"/>
  <c r="AP414" i="12"/>
  <c r="AO414" i="12"/>
  <c r="AN414" i="12"/>
  <c r="AM414" i="12"/>
  <c r="AL414" i="12"/>
  <c r="AK414" i="12"/>
  <c r="AJ414" i="12"/>
  <c r="AI414" i="12"/>
  <c r="AG414" i="12"/>
  <c r="F414" i="12"/>
  <c r="AS413" i="12"/>
  <c r="AQ413" i="12"/>
  <c r="AP413" i="12"/>
  <c r="AO413" i="12"/>
  <c r="AN413" i="12"/>
  <c r="AM413" i="12"/>
  <c r="AL413" i="12"/>
  <c r="AK413" i="12"/>
  <c r="AJ413" i="12"/>
  <c r="AI413" i="12"/>
  <c r="AG413" i="12"/>
  <c r="F413" i="12"/>
  <c r="AS412" i="12"/>
  <c r="AQ412" i="12"/>
  <c r="AP412" i="12"/>
  <c r="AO412" i="12"/>
  <c r="AN412" i="12"/>
  <c r="AM412" i="12"/>
  <c r="AL412" i="12"/>
  <c r="AK412" i="12"/>
  <c r="AJ412" i="12"/>
  <c r="AI412" i="12"/>
  <c r="AG412" i="12"/>
  <c r="F412" i="12"/>
  <c r="AS411" i="12"/>
  <c r="AQ411" i="12"/>
  <c r="AP411" i="12"/>
  <c r="AO411" i="12"/>
  <c r="AN411" i="12"/>
  <c r="AM411" i="12"/>
  <c r="AL411" i="12"/>
  <c r="AK411" i="12"/>
  <c r="AJ411" i="12"/>
  <c r="AI411" i="12"/>
  <c r="AG411" i="12"/>
  <c r="F411" i="12"/>
  <c r="BD410" i="12"/>
  <c r="AS410" i="12"/>
  <c r="AQ410" i="12"/>
  <c r="AP410" i="12"/>
  <c r="AO410" i="12"/>
  <c r="AN410" i="12"/>
  <c r="AM410" i="12"/>
  <c r="AL410" i="12"/>
  <c r="AK410" i="12"/>
  <c r="AJ410" i="12"/>
  <c r="AI410" i="12"/>
  <c r="AG410" i="12"/>
  <c r="F410" i="12"/>
  <c r="BD409" i="12"/>
  <c r="AS409" i="12"/>
  <c r="AQ409" i="12"/>
  <c r="AP409" i="12"/>
  <c r="AO409" i="12"/>
  <c r="AN409" i="12"/>
  <c r="AM409" i="12"/>
  <c r="AL409" i="12"/>
  <c r="AK409" i="12"/>
  <c r="AJ409" i="12"/>
  <c r="AI409" i="12"/>
  <c r="AG409" i="12"/>
  <c r="F409" i="12"/>
  <c r="BD408" i="12"/>
  <c r="AS408" i="12"/>
  <c r="AQ408" i="12"/>
  <c r="AP408" i="12"/>
  <c r="AO408" i="12"/>
  <c r="AN408" i="12"/>
  <c r="AM408" i="12"/>
  <c r="AL408" i="12"/>
  <c r="AK408" i="12"/>
  <c r="AJ408" i="12"/>
  <c r="AI408" i="12"/>
  <c r="AG408" i="12"/>
  <c r="F408" i="12"/>
  <c r="BD407" i="12"/>
  <c r="AS407" i="12"/>
  <c r="AQ407" i="12"/>
  <c r="AP407" i="12"/>
  <c r="AO407" i="12"/>
  <c r="AN407" i="12"/>
  <c r="AM407" i="12"/>
  <c r="AL407" i="12"/>
  <c r="AK407" i="12"/>
  <c r="AJ407" i="12"/>
  <c r="AI407" i="12"/>
  <c r="AG407" i="12"/>
  <c r="F407" i="12"/>
  <c r="BD406" i="12"/>
  <c r="AS406" i="12"/>
  <c r="AQ406" i="12"/>
  <c r="AP406" i="12"/>
  <c r="AO406" i="12"/>
  <c r="AN406" i="12"/>
  <c r="AM406" i="12"/>
  <c r="AL406" i="12"/>
  <c r="AK406" i="12"/>
  <c r="AJ406" i="12"/>
  <c r="AI406" i="12"/>
  <c r="AG406" i="12"/>
  <c r="F406" i="12"/>
  <c r="BD405" i="12"/>
  <c r="AS405" i="12"/>
  <c r="AQ405" i="12"/>
  <c r="AP405" i="12"/>
  <c r="AO405" i="12"/>
  <c r="AN405" i="12"/>
  <c r="AM405" i="12"/>
  <c r="AL405" i="12"/>
  <c r="AK405" i="12"/>
  <c r="AJ405" i="12"/>
  <c r="AI405" i="12"/>
  <c r="AG405" i="12"/>
  <c r="F405" i="12"/>
  <c r="C405" i="12" a="1"/>
  <c r="C405" i="12" s="1"/>
  <c r="BD404" i="12"/>
  <c r="AF404" i="12"/>
  <c r="AS404" i="12" s="1"/>
  <c r="AC404" i="12"/>
  <c r="AB404" i="12"/>
  <c r="AN404" i="12" s="1"/>
  <c r="Y404" i="12"/>
  <c r="V404" i="12"/>
  <c r="W404" i="12" s="1"/>
  <c r="AJ404" i="12" s="1"/>
  <c r="U404" i="12"/>
  <c r="F404" i="12"/>
  <c r="C404" i="12" a="1"/>
  <c r="C404" i="12"/>
  <c r="AT403" i="12"/>
  <c r="AS403" i="12"/>
  <c r="AQ403" i="12"/>
  <c r="AP403" i="12"/>
  <c r="AO403" i="12"/>
  <c r="AN403" i="12"/>
  <c r="AM403" i="12"/>
  <c r="AL403" i="12"/>
  <c r="AK403" i="12"/>
  <c r="AI403" i="12"/>
  <c r="AG403" i="12"/>
  <c r="F403" i="12"/>
  <c r="C403" i="12" a="1"/>
  <c r="C403" i="12" s="1"/>
  <c r="AT402" i="12"/>
  <c r="AS402" i="12"/>
  <c r="AQ402" i="12"/>
  <c r="AP402" i="12"/>
  <c r="AO402" i="12"/>
  <c r="AN402" i="12"/>
  <c r="AM402" i="12"/>
  <c r="AL402" i="12"/>
  <c r="AK402" i="12"/>
  <c r="AJ402" i="12"/>
  <c r="AI402" i="12"/>
  <c r="AG402" i="12"/>
  <c r="F402" i="12"/>
  <c r="C402" i="12" a="1"/>
  <c r="C402" i="12"/>
  <c r="AT401" i="12"/>
  <c r="AS401" i="12"/>
  <c r="AQ401" i="12"/>
  <c r="AP401" i="12"/>
  <c r="AO401" i="12"/>
  <c r="AN401" i="12"/>
  <c r="AM401" i="12"/>
  <c r="AL401" i="12"/>
  <c r="AK401" i="12"/>
  <c r="AJ401" i="12"/>
  <c r="AI401" i="12"/>
  <c r="AG401" i="12"/>
  <c r="F401" i="12"/>
  <c r="C401" i="12" a="1"/>
  <c r="C401" i="12" s="1"/>
  <c r="AT400" i="12"/>
  <c r="AS400" i="12"/>
  <c r="AQ400" i="12"/>
  <c r="AP400" i="12"/>
  <c r="AO400" i="12"/>
  <c r="AN400" i="12"/>
  <c r="AM400" i="12"/>
  <c r="AL400" i="12"/>
  <c r="AK400" i="12"/>
  <c r="AJ400" i="12"/>
  <c r="AI400" i="12"/>
  <c r="AG400" i="12"/>
  <c r="F400" i="12"/>
  <c r="C400" i="12" a="1"/>
  <c r="C400" i="12" s="1"/>
  <c r="AT399" i="12"/>
  <c r="AS399" i="12"/>
  <c r="AQ399" i="12"/>
  <c r="AP399" i="12"/>
  <c r="AO399" i="12"/>
  <c r="AN399" i="12"/>
  <c r="AM399" i="12"/>
  <c r="AL399" i="12"/>
  <c r="AK399" i="12"/>
  <c r="AJ399" i="12"/>
  <c r="AI399" i="12"/>
  <c r="AG399" i="12"/>
  <c r="F399" i="12"/>
  <c r="C399" i="12" a="1"/>
  <c r="C399" i="12"/>
  <c r="AT398" i="12"/>
  <c r="AS398" i="12"/>
  <c r="AQ398" i="12"/>
  <c r="AP398" i="12"/>
  <c r="AO398" i="12"/>
  <c r="AN398" i="12"/>
  <c r="AM398" i="12"/>
  <c r="AL398" i="12"/>
  <c r="AK398" i="12"/>
  <c r="AJ398" i="12"/>
  <c r="AI398" i="12"/>
  <c r="AG398" i="12"/>
  <c r="F398" i="12"/>
  <c r="C398" i="12" a="1"/>
  <c r="C398" i="12" s="1"/>
  <c r="AT397" i="12"/>
  <c r="AS397" i="12"/>
  <c r="AQ397" i="12"/>
  <c r="AP397" i="12"/>
  <c r="AO397" i="12"/>
  <c r="AN397" i="12"/>
  <c r="AM397" i="12"/>
  <c r="AL397" i="12"/>
  <c r="AK397" i="12"/>
  <c r="AJ397" i="12"/>
  <c r="AI397" i="12"/>
  <c r="AG397" i="12"/>
  <c r="F397" i="12"/>
  <c r="C397" i="12" a="1"/>
  <c r="C397" i="12" s="1"/>
  <c r="AT396" i="12"/>
  <c r="AS396" i="12"/>
  <c r="AQ396" i="12"/>
  <c r="AP396" i="12"/>
  <c r="AO396" i="12"/>
  <c r="AN396" i="12"/>
  <c r="AM396" i="12"/>
  <c r="AL396" i="12"/>
  <c r="AK396" i="12"/>
  <c r="AJ396" i="12"/>
  <c r="AI396" i="12"/>
  <c r="AG396" i="12"/>
  <c r="F396" i="12"/>
  <c r="C396" i="12" a="1"/>
  <c r="C396" i="12" s="1"/>
  <c r="AT395" i="12"/>
  <c r="AS395" i="12"/>
  <c r="AQ395" i="12"/>
  <c r="AP395" i="12"/>
  <c r="AO395" i="12"/>
  <c r="AN395" i="12"/>
  <c r="AM395" i="12"/>
  <c r="AL395" i="12"/>
  <c r="AK395" i="12"/>
  <c r="AJ395" i="12"/>
  <c r="AI395" i="12"/>
  <c r="AG395" i="12"/>
  <c r="F395" i="12"/>
  <c r="C395" i="12" a="1"/>
  <c r="C395" i="12" s="1"/>
  <c r="AT394" i="12"/>
  <c r="AS394" i="12"/>
  <c r="AQ394" i="12"/>
  <c r="AP394" i="12"/>
  <c r="AO394" i="12"/>
  <c r="AN394" i="12"/>
  <c r="AM394" i="12"/>
  <c r="AL394" i="12"/>
  <c r="AK394" i="12"/>
  <c r="AJ394" i="12"/>
  <c r="AI394" i="12"/>
  <c r="AG394" i="12"/>
  <c r="F394" i="12"/>
  <c r="C394" i="12" a="1"/>
  <c r="C394" i="12"/>
  <c r="AT393" i="12"/>
  <c r="AS393" i="12"/>
  <c r="AQ393" i="12"/>
  <c r="AP393" i="12"/>
  <c r="AO393" i="12"/>
  <c r="AN393" i="12"/>
  <c r="AM393" i="12"/>
  <c r="AL393" i="12"/>
  <c r="AK393" i="12"/>
  <c r="AJ393" i="12"/>
  <c r="AI393" i="12"/>
  <c r="AG393" i="12"/>
  <c r="F393" i="12"/>
  <c r="C393" i="12" a="1"/>
  <c r="C393" i="12" s="1"/>
  <c r="AT392" i="12"/>
  <c r="AS392" i="12"/>
  <c r="AQ392" i="12"/>
  <c r="AP392" i="12"/>
  <c r="AO392" i="12"/>
  <c r="AN392" i="12"/>
  <c r="AM392" i="12"/>
  <c r="AL392" i="12"/>
  <c r="AK392" i="12"/>
  <c r="AJ392" i="12"/>
  <c r="AI392" i="12"/>
  <c r="AG392" i="12"/>
  <c r="F392" i="12"/>
  <c r="C392" i="12" a="1"/>
  <c r="C392" i="12" s="1"/>
  <c r="AT391" i="12"/>
  <c r="AS391" i="12"/>
  <c r="AQ391" i="12"/>
  <c r="AP391" i="12"/>
  <c r="AO391" i="12"/>
  <c r="AN391" i="12"/>
  <c r="AM391" i="12"/>
  <c r="AL391" i="12"/>
  <c r="AK391" i="12"/>
  <c r="AI391" i="12"/>
  <c r="AG391" i="12"/>
  <c r="F391" i="12"/>
  <c r="C391" i="12" a="1"/>
  <c r="C391" i="12" s="1"/>
  <c r="AT390" i="12"/>
  <c r="AS390" i="12"/>
  <c r="AQ390" i="12"/>
  <c r="AP390" i="12"/>
  <c r="AO390" i="12"/>
  <c r="AN390" i="12"/>
  <c r="AM390" i="12"/>
  <c r="AL390" i="12"/>
  <c r="AK390" i="12"/>
  <c r="AJ390" i="12"/>
  <c r="AI390" i="12"/>
  <c r="AG390" i="12"/>
  <c r="F390" i="12"/>
  <c r="C390" i="12" a="1"/>
  <c r="C390" i="12" s="1"/>
  <c r="AT389" i="12"/>
  <c r="AS389" i="12"/>
  <c r="AQ389" i="12"/>
  <c r="AP389" i="12"/>
  <c r="AO389" i="12"/>
  <c r="AN389" i="12"/>
  <c r="AM389" i="12"/>
  <c r="AL389" i="12"/>
  <c r="AK389" i="12"/>
  <c r="AJ389" i="12"/>
  <c r="AI389" i="12"/>
  <c r="AG389" i="12"/>
  <c r="F389" i="12"/>
  <c r="C389" i="12" a="1"/>
  <c r="C389" i="12" s="1"/>
  <c r="AT388" i="12"/>
  <c r="AS388" i="12"/>
  <c r="AQ388" i="12"/>
  <c r="AP388" i="12"/>
  <c r="AO388" i="12"/>
  <c r="AN388" i="12"/>
  <c r="AM388" i="12"/>
  <c r="AL388" i="12"/>
  <c r="AK388" i="12"/>
  <c r="AJ388" i="12"/>
  <c r="AI388" i="12"/>
  <c r="AG388" i="12"/>
  <c r="F388" i="12"/>
  <c r="C388" i="12" a="1"/>
  <c r="C388" i="12" s="1"/>
  <c r="AT387" i="12"/>
  <c r="AS387" i="12"/>
  <c r="AQ387" i="12"/>
  <c r="AP387" i="12"/>
  <c r="AO387" i="12"/>
  <c r="AN387" i="12"/>
  <c r="AM387" i="12"/>
  <c r="AL387" i="12"/>
  <c r="AK387" i="12"/>
  <c r="AI387" i="12"/>
  <c r="AG387" i="12"/>
  <c r="F387" i="12"/>
  <c r="C387" i="12" a="1"/>
  <c r="C387" i="12" s="1"/>
  <c r="AT386" i="12"/>
  <c r="AO386" i="12"/>
  <c r="AN386" i="12"/>
  <c r="AI386" i="12"/>
  <c r="AF386" i="12"/>
  <c r="AS386" i="12" s="1"/>
  <c r="AC386" i="12"/>
  <c r="AB386" i="12"/>
  <c r="AA386" i="12"/>
  <c r="AM386" i="12" s="1"/>
  <c r="Y386" i="12"/>
  <c r="Z386" i="12" s="1"/>
  <c r="AL386" i="12" s="1"/>
  <c r="X386" i="12"/>
  <c r="V386" i="12"/>
  <c r="W386" i="12" s="1"/>
  <c r="AK386" i="12" s="1"/>
  <c r="U386" i="12"/>
  <c r="AJ386" i="12" s="1"/>
  <c r="F386" i="12"/>
  <c r="C386" i="12" a="1"/>
  <c r="C386" i="12" s="1"/>
  <c r="AT385" i="12"/>
  <c r="AS385" i="12"/>
  <c r="AQ385" i="12"/>
  <c r="AP385" i="12"/>
  <c r="AO385" i="12"/>
  <c r="AN385" i="12"/>
  <c r="AM385" i="12"/>
  <c r="AL385" i="12"/>
  <c r="AK385" i="12"/>
  <c r="AJ385" i="12"/>
  <c r="AI385" i="12"/>
  <c r="AG385" i="12"/>
  <c r="F385" i="12"/>
  <c r="C385" i="12" a="1"/>
  <c r="C385" i="12"/>
  <c r="AT384" i="12"/>
  <c r="AS384" i="12"/>
  <c r="AQ384" i="12"/>
  <c r="AP384" i="12"/>
  <c r="AO384" i="12"/>
  <c r="AN384" i="12"/>
  <c r="AM384" i="12"/>
  <c r="AL384" i="12"/>
  <c r="AK384" i="12"/>
  <c r="AJ384" i="12"/>
  <c r="AI384" i="12"/>
  <c r="AG384" i="12"/>
  <c r="G384" i="12"/>
  <c r="F384" i="12"/>
  <c r="C384" i="12" a="1"/>
  <c r="C384" i="12"/>
  <c r="AT383" i="12"/>
  <c r="AS383" i="12"/>
  <c r="AQ383" i="12"/>
  <c r="AP383" i="12"/>
  <c r="AO383" i="12"/>
  <c r="AN383" i="12"/>
  <c r="AM383" i="12"/>
  <c r="AL383" i="12"/>
  <c r="AK383" i="12"/>
  <c r="AI383" i="12"/>
  <c r="AG383" i="12"/>
  <c r="F383" i="12"/>
  <c r="C383" i="12" a="1"/>
  <c r="C383" i="12"/>
  <c r="AT382" i="12"/>
  <c r="AS382" i="12"/>
  <c r="AQ382" i="12"/>
  <c r="AP382" i="12"/>
  <c r="AO382" i="12"/>
  <c r="AN382" i="12"/>
  <c r="AM382" i="12"/>
  <c r="AL382" i="12"/>
  <c r="AK382" i="12"/>
  <c r="AI382" i="12"/>
  <c r="AG382" i="12"/>
  <c r="F382" i="12"/>
  <c r="C382" i="12" a="1"/>
  <c r="C382" i="12"/>
  <c r="AT381" i="12"/>
  <c r="AS381" i="12"/>
  <c r="AQ381" i="12"/>
  <c r="AP381" i="12"/>
  <c r="AO381" i="12"/>
  <c r="AN381" i="12"/>
  <c r="AM381" i="12"/>
  <c r="AL381" i="12"/>
  <c r="AK381" i="12"/>
  <c r="AJ381" i="12"/>
  <c r="AI381" i="12"/>
  <c r="AG381" i="12"/>
  <c r="F381" i="12"/>
  <c r="C381" i="12" a="1"/>
  <c r="C381" i="12" s="1"/>
  <c r="AT380" i="12"/>
  <c r="AS380" i="12"/>
  <c r="AQ380" i="12"/>
  <c r="AP380" i="12"/>
  <c r="AO380" i="12"/>
  <c r="AN380" i="12"/>
  <c r="AM380" i="12"/>
  <c r="AL380" i="12"/>
  <c r="AK380" i="12"/>
  <c r="AJ380" i="12"/>
  <c r="AI380" i="12"/>
  <c r="AG380" i="12"/>
  <c r="F380" i="12"/>
  <c r="C380" i="12" a="1"/>
  <c r="C380" i="12" s="1"/>
  <c r="AT379" i="12"/>
  <c r="AS379" i="12"/>
  <c r="AQ379" i="12"/>
  <c r="AP379" i="12"/>
  <c r="AO379" i="12"/>
  <c r="AN379" i="12"/>
  <c r="AM379" i="12"/>
  <c r="AL379" i="12"/>
  <c r="AK379" i="12"/>
  <c r="AJ379" i="12"/>
  <c r="AI379" i="12"/>
  <c r="AG379" i="12"/>
  <c r="F379" i="12"/>
  <c r="C379" i="12" a="1"/>
  <c r="C379" i="12" s="1"/>
  <c r="AT378" i="12"/>
  <c r="AS378" i="12"/>
  <c r="AQ378" i="12"/>
  <c r="AP378" i="12"/>
  <c r="AO378" i="12"/>
  <c r="AN378" i="12"/>
  <c r="AM378" i="12"/>
  <c r="AL378" i="12"/>
  <c r="AK378" i="12"/>
  <c r="AJ378" i="12"/>
  <c r="AI378" i="12"/>
  <c r="AG378" i="12"/>
  <c r="F378" i="12"/>
  <c r="C378" i="12" a="1"/>
  <c r="C378" i="12" s="1"/>
  <c r="AT377" i="12"/>
  <c r="AS377" i="12"/>
  <c r="AQ377" i="12"/>
  <c r="AP377" i="12"/>
  <c r="AO377" i="12"/>
  <c r="AN377" i="12"/>
  <c r="AM377" i="12"/>
  <c r="AL377" i="12"/>
  <c r="AK377" i="12"/>
  <c r="AJ377" i="12"/>
  <c r="AI377" i="12"/>
  <c r="AG377" i="12"/>
  <c r="F377" i="12"/>
  <c r="C377" i="12" a="1"/>
  <c r="C377" i="12"/>
  <c r="AT376" i="12"/>
  <c r="AS376" i="12"/>
  <c r="AQ376" i="12"/>
  <c r="AP376" i="12"/>
  <c r="AO376" i="12"/>
  <c r="AN376" i="12"/>
  <c r="AM376" i="12"/>
  <c r="AL376" i="12"/>
  <c r="AK376" i="12"/>
  <c r="AJ376" i="12"/>
  <c r="AI376" i="12"/>
  <c r="AG376" i="12"/>
  <c r="F376" i="12"/>
  <c r="C376" i="12" a="1"/>
  <c r="C376" i="12" s="1"/>
  <c r="AT375" i="12"/>
  <c r="AS375" i="12"/>
  <c r="AQ375" i="12"/>
  <c r="AP375" i="12"/>
  <c r="AO375" i="12"/>
  <c r="AN375" i="12"/>
  <c r="AM375" i="12"/>
  <c r="AL375" i="12"/>
  <c r="AK375" i="12"/>
  <c r="AJ375" i="12"/>
  <c r="AI375" i="12"/>
  <c r="AG375" i="12"/>
  <c r="F375" i="12"/>
  <c r="C375" i="12" a="1"/>
  <c r="C375" i="12" s="1"/>
  <c r="AT374" i="12"/>
  <c r="AS374" i="12"/>
  <c r="AQ374" i="12"/>
  <c r="AP374" i="12"/>
  <c r="AO374" i="12"/>
  <c r="AN374" i="12"/>
  <c r="AM374" i="12"/>
  <c r="AL374" i="12"/>
  <c r="AK374" i="12"/>
  <c r="AJ374" i="12"/>
  <c r="AI374" i="12"/>
  <c r="AG374" i="12"/>
  <c r="F374" i="12"/>
  <c r="C374" i="12" a="1"/>
  <c r="C374" i="12" s="1"/>
  <c r="AT373" i="12"/>
  <c r="AS373" i="12"/>
  <c r="AQ373" i="12"/>
  <c r="AP373" i="12"/>
  <c r="AO373" i="12"/>
  <c r="AN373" i="12"/>
  <c r="AM373" i="12"/>
  <c r="AL373" i="12"/>
  <c r="AK373" i="12"/>
  <c r="AJ373" i="12"/>
  <c r="AI373" i="12"/>
  <c r="AG373" i="12"/>
  <c r="F373" i="12"/>
  <c r="C373" i="12" a="1"/>
  <c r="C373" i="12"/>
  <c r="AT372" i="12"/>
  <c r="AS372" i="12"/>
  <c r="AQ372" i="12"/>
  <c r="AP372" i="12"/>
  <c r="AO372" i="12"/>
  <c r="AN372" i="12"/>
  <c r="AM372" i="12"/>
  <c r="AL372" i="12"/>
  <c r="AK372" i="12"/>
  <c r="AJ372" i="12"/>
  <c r="AI372" i="12"/>
  <c r="AG372" i="12"/>
  <c r="F372" i="12"/>
  <c r="C372" i="12" a="1"/>
  <c r="C372" i="12" s="1"/>
  <c r="AT371" i="12"/>
  <c r="AS371" i="12"/>
  <c r="AQ371" i="12"/>
  <c r="AP371" i="12"/>
  <c r="AO371" i="12"/>
  <c r="AN371" i="12"/>
  <c r="AM371" i="12"/>
  <c r="AL371" i="12"/>
  <c r="AK371" i="12"/>
  <c r="AJ371" i="12"/>
  <c r="AI371" i="12"/>
  <c r="AG371" i="12"/>
  <c r="F371" i="12"/>
  <c r="C371" i="12" a="1"/>
  <c r="C371" i="12" s="1"/>
  <c r="AT370" i="12"/>
  <c r="AS370" i="12"/>
  <c r="AQ370" i="12"/>
  <c r="AP370" i="12"/>
  <c r="AO370" i="12"/>
  <c r="AN370" i="12"/>
  <c r="AM370" i="12"/>
  <c r="AL370" i="12"/>
  <c r="AK370" i="12"/>
  <c r="AJ370" i="12"/>
  <c r="AI370" i="12"/>
  <c r="AG370" i="12"/>
  <c r="F370" i="12"/>
  <c r="C370" i="12" a="1"/>
  <c r="C370" i="12" s="1"/>
  <c r="AT369" i="12"/>
  <c r="AS369" i="12"/>
  <c r="AQ369" i="12"/>
  <c r="AP369" i="12"/>
  <c r="AO369" i="12"/>
  <c r="AN369" i="12"/>
  <c r="AM369" i="12"/>
  <c r="AL369" i="12"/>
  <c r="AK369" i="12"/>
  <c r="AI369" i="12"/>
  <c r="AG369" i="12"/>
  <c r="F369" i="12"/>
  <c r="C369" i="12" a="1"/>
  <c r="C369" i="12" s="1"/>
  <c r="AT368" i="12"/>
  <c r="AS368" i="12"/>
  <c r="AQ368" i="12"/>
  <c r="AP368" i="12"/>
  <c r="AO368" i="12"/>
  <c r="AN368" i="12"/>
  <c r="AM368" i="12"/>
  <c r="AL368" i="12"/>
  <c r="AK368" i="12"/>
  <c r="AJ368" i="12"/>
  <c r="AI368" i="12"/>
  <c r="AG368" i="12"/>
  <c r="F368" i="12"/>
  <c r="C368" i="12" a="1"/>
  <c r="C368" i="12" s="1"/>
  <c r="AT367" i="12"/>
  <c r="AS367" i="12"/>
  <c r="AQ367" i="12"/>
  <c r="AP367" i="12"/>
  <c r="AO367" i="12"/>
  <c r="AN367" i="12"/>
  <c r="AM367" i="12"/>
  <c r="AL367" i="12"/>
  <c r="AK367" i="12"/>
  <c r="AJ367" i="12"/>
  <c r="AI367" i="12"/>
  <c r="AG367" i="12"/>
  <c r="F367" i="12"/>
  <c r="C367" i="12" a="1"/>
  <c r="C367" i="12" s="1"/>
  <c r="AT366" i="12"/>
  <c r="AS366" i="12"/>
  <c r="AQ366" i="12"/>
  <c r="AP366" i="12"/>
  <c r="AO366" i="12"/>
  <c r="AN366" i="12"/>
  <c r="AM366" i="12"/>
  <c r="AL366" i="12"/>
  <c r="AK366" i="12"/>
  <c r="AI366" i="12"/>
  <c r="AG366" i="12"/>
  <c r="F366" i="12"/>
  <c r="C366" i="12" a="1"/>
  <c r="C366" i="12" s="1"/>
  <c r="AT365" i="12"/>
  <c r="AS365" i="12"/>
  <c r="AQ365" i="12"/>
  <c r="AP365" i="12"/>
  <c r="AO365" i="12"/>
  <c r="AN365" i="12"/>
  <c r="AM365" i="12"/>
  <c r="AL365" i="12"/>
  <c r="AK365" i="12"/>
  <c r="AJ365" i="12"/>
  <c r="AI365" i="12"/>
  <c r="AG365" i="12"/>
  <c r="F365" i="12"/>
  <c r="C365" i="12" a="1"/>
  <c r="C365" i="12" s="1"/>
  <c r="AT364" i="12"/>
  <c r="T364" i="12"/>
  <c r="F364" i="12"/>
  <c r="C364" i="12" a="1"/>
  <c r="C364" i="12" s="1"/>
  <c r="AT363" i="12"/>
  <c r="AN363" i="12"/>
  <c r="AF363" i="12"/>
  <c r="AS363" i="12" s="1"/>
  <c r="AC363" i="12"/>
  <c r="AB363" i="12"/>
  <c r="AO363" i="12" s="1"/>
  <c r="Y363" i="12"/>
  <c r="Z363" i="12" s="1"/>
  <c r="AL363" i="12" s="1"/>
  <c r="V363" i="12"/>
  <c r="U363" i="12"/>
  <c r="AI363" i="12" s="1"/>
  <c r="F363" i="12"/>
  <c r="C363" i="12" a="1"/>
  <c r="C363" i="12" s="1"/>
  <c r="AT362" i="12"/>
  <c r="AF362" i="12"/>
  <c r="AD362" i="12"/>
  <c r="AC362" i="12"/>
  <c r="AE362" i="12" s="1"/>
  <c r="AB362" i="12"/>
  <c r="Y362" i="12"/>
  <c r="V362" i="12"/>
  <c r="U362" i="12"/>
  <c r="F362" i="12"/>
  <c r="C362" i="12" a="1"/>
  <c r="C362" i="12"/>
  <c r="AT361" i="12"/>
  <c r="AF361" i="12"/>
  <c r="AS361" i="12" s="1"/>
  <c r="AC361" i="12"/>
  <c r="AB361" i="12"/>
  <c r="Y361" i="12"/>
  <c r="Z361" i="12" s="1"/>
  <c r="AL361" i="12" s="1"/>
  <c r="X361" i="12"/>
  <c r="AK361" i="12" s="1"/>
  <c r="V361" i="12"/>
  <c r="W361" i="12" s="1"/>
  <c r="AJ361" i="12" s="1"/>
  <c r="U361" i="12"/>
  <c r="AI361" i="12" s="1"/>
  <c r="F361" i="12"/>
  <c r="C361" i="12" a="1"/>
  <c r="C361" i="12" s="1"/>
  <c r="AT360" i="12"/>
  <c r="T360" i="12"/>
  <c r="F360" i="12"/>
  <c r="C360" i="12" a="1"/>
  <c r="C360" i="12" s="1"/>
  <c r="AT359" i="12"/>
  <c r="T359" i="12"/>
  <c r="F359" i="12"/>
  <c r="C359" i="12" a="1"/>
  <c r="C359" i="12"/>
  <c r="AT358" i="12"/>
  <c r="T358" i="12"/>
  <c r="F358" i="12"/>
  <c r="C358" i="12" a="1"/>
  <c r="C358" i="12" s="1"/>
  <c r="AT357" i="12"/>
  <c r="V357" i="12"/>
  <c r="X357" i="12" s="1"/>
  <c r="AK357" i="12" s="1"/>
  <c r="T357" i="12"/>
  <c r="AC357" i="12" s="1"/>
  <c r="AE357" i="12" s="1"/>
  <c r="AQ357" i="12" s="1"/>
  <c r="F357" i="12"/>
  <c r="C357" i="12" a="1"/>
  <c r="C357" i="12" s="1"/>
  <c r="AT356" i="12"/>
  <c r="T356" i="12"/>
  <c r="F356" i="12"/>
  <c r="C356" i="12" a="1"/>
  <c r="C356" i="12" s="1"/>
  <c r="AT355" i="12"/>
  <c r="AI355" i="12"/>
  <c r="T355" i="12"/>
  <c r="F355" i="12"/>
  <c r="C355" i="12" a="1"/>
  <c r="C355" i="12" s="1"/>
  <c r="U354" i="12"/>
  <c r="T354" i="12"/>
  <c r="V354" i="12" s="1"/>
  <c r="X354" i="12" s="1"/>
  <c r="F354" i="12"/>
  <c r="C354" i="12" a="1"/>
  <c r="C354" i="12"/>
  <c r="AB353" i="12"/>
  <c r="AO353" i="12" s="1"/>
  <c r="T353" i="12"/>
  <c r="V353" i="12" s="1"/>
  <c r="X353" i="12" s="1"/>
  <c r="AK353" i="12" s="1"/>
  <c r="F353" i="12"/>
  <c r="C353" i="12" a="1"/>
  <c r="C353" i="12" s="1"/>
  <c r="AB352" i="12"/>
  <c r="X352" i="12"/>
  <c r="W352" i="12"/>
  <c r="T352" i="12"/>
  <c r="V352" i="12" s="1"/>
  <c r="F352" i="12"/>
  <c r="C352" i="12" a="1"/>
  <c r="C352" i="12"/>
  <c r="Y351" i="12"/>
  <c r="V351" i="12"/>
  <c r="T351" i="12"/>
  <c r="F351" i="12"/>
  <c r="C351" i="12" a="1"/>
  <c r="C351" i="12" s="1"/>
  <c r="AC350" i="12"/>
  <c r="AD350" i="12" s="1"/>
  <c r="AP350" i="12" s="1"/>
  <c r="T350" i="12"/>
  <c r="Y350" i="12" s="1"/>
  <c r="F350" i="12"/>
  <c r="C350" i="12" a="1"/>
  <c r="C350" i="12" s="1"/>
  <c r="T349" i="12"/>
  <c r="AF349" i="12" s="1"/>
  <c r="AS349" i="12" s="1"/>
  <c r="F349" i="12"/>
  <c r="C349" i="12" a="1"/>
  <c r="C349" i="12" s="1"/>
  <c r="T348" i="12"/>
  <c r="F348" i="12"/>
  <c r="C348" i="12" a="1"/>
  <c r="C348" i="12" s="1"/>
  <c r="T347" i="12"/>
  <c r="F347" i="12"/>
  <c r="C347" i="12" a="1"/>
  <c r="C347" i="12" s="1"/>
  <c r="T346" i="12"/>
  <c r="F346" i="12"/>
  <c r="C346" i="12" a="1"/>
  <c r="C346" i="12"/>
  <c r="AF345" i="12"/>
  <c r="AS345" i="12" s="1"/>
  <c r="V345" i="12"/>
  <c r="T345" i="12"/>
  <c r="F345" i="12"/>
  <c r="C345" i="12" a="1"/>
  <c r="C345" i="12" s="1"/>
  <c r="AS344" i="12"/>
  <c r="AE344" i="12"/>
  <c r="AQ344" i="12" s="1"/>
  <c r="AC344" i="12"/>
  <c r="AD344" i="12" s="1"/>
  <c r="AP344" i="12" s="1"/>
  <c r="AA344" i="12"/>
  <c r="AM344" i="12" s="1"/>
  <c r="Y344" i="12"/>
  <c r="Z344" i="12" s="1"/>
  <c r="AL344" i="12" s="1"/>
  <c r="V344" i="12"/>
  <c r="U344" i="12"/>
  <c r="AI344" i="12" s="1"/>
  <c r="T344" i="12"/>
  <c r="AF344" i="12" s="1"/>
  <c r="F344" i="12"/>
  <c r="C344" i="12" a="1"/>
  <c r="C344" i="12" s="1"/>
  <c r="AB343" i="12"/>
  <c r="V343" i="12"/>
  <c r="T343" i="12"/>
  <c r="AF343" i="12" s="1"/>
  <c r="AS343" i="12" s="1"/>
  <c r="F343" i="12"/>
  <c r="C343" i="12" a="1"/>
  <c r="C343" i="12" s="1"/>
  <c r="T342" i="12"/>
  <c r="AC342" i="12" s="1"/>
  <c r="F342" i="12"/>
  <c r="C342" i="12" a="1"/>
  <c r="C342" i="12" s="1"/>
  <c r="T341" i="12"/>
  <c r="F341" i="12"/>
  <c r="C341" i="12" a="1"/>
  <c r="C341" i="12" s="1"/>
  <c r="U340" i="12"/>
  <c r="AI340" i="12" s="1"/>
  <c r="T340" i="12"/>
  <c r="F340" i="12"/>
  <c r="C340" i="12" a="1"/>
  <c r="C340" i="12"/>
  <c r="AC339" i="12"/>
  <c r="AB339" i="12"/>
  <c r="AN339" i="12" s="1"/>
  <c r="T339" i="12"/>
  <c r="F339" i="12"/>
  <c r="C339" i="12" a="1"/>
  <c r="C339" i="12" s="1"/>
  <c r="T338" i="12"/>
  <c r="F338" i="12"/>
  <c r="C338" i="12" a="1"/>
  <c r="C338" i="12" s="1"/>
  <c r="T337" i="12"/>
  <c r="F337" i="12"/>
  <c r="C337" i="12" a="1"/>
  <c r="C337" i="12" s="1"/>
  <c r="AC336" i="12"/>
  <c r="AD336" i="12" s="1"/>
  <c r="AP336" i="12" s="1"/>
  <c r="Y336" i="12"/>
  <c r="T336" i="12"/>
  <c r="F336" i="12"/>
  <c r="C336" i="12" a="1"/>
  <c r="C336" i="12" s="1"/>
  <c r="AB335" i="12"/>
  <c r="AN335" i="12" s="1"/>
  <c r="X335" i="12"/>
  <c r="AK335" i="12" s="1"/>
  <c r="V335" i="12"/>
  <c r="W335" i="12" s="1"/>
  <c r="AJ335" i="12" s="1"/>
  <c r="T335" i="12"/>
  <c r="AF335" i="12" s="1"/>
  <c r="AS335" i="12" s="1"/>
  <c r="F335" i="12"/>
  <c r="C335" i="12" a="1"/>
  <c r="C335" i="12" s="1"/>
  <c r="Y334" i="12"/>
  <c r="AA334" i="12" s="1"/>
  <c r="AM334" i="12" s="1"/>
  <c r="V334" i="12"/>
  <c r="T334" i="12"/>
  <c r="F334" i="12"/>
  <c r="C334" i="12" a="1"/>
  <c r="C334" i="12" s="1"/>
  <c r="AT333" i="12"/>
  <c r="AC333" i="12"/>
  <c r="AE333" i="12" s="1"/>
  <c r="AQ333" i="12" s="1"/>
  <c r="V333" i="12"/>
  <c r="U333" i="12"/>
  <c r="T333" i="12"/>
  <c r="F333" i="12"/>
  <c r="C333" i="12" a="1"/>
  <c r="C333" i="12"/>
  <c r="AT332" i="12"/>
  <c r="AC332" i="12"/>
  <c r="AD332" i="12" s="1"/>
  <c r="AP332" i="12" s="1"/>
  <c r="T332" i="12"/>
  <c r="F332" i="12"/>
  <c r="C332" i="12" a="1"/>
  <c r="C332" i="12" s="1"/>
  <c r="AT331" i="12"/>
  <c r="T331" i="12"/>
  <c r="F331" i="12"/>
  <c r="C331" i="12" a="1"/>
  <c r="C331" i="12"/>
  <c r="AT330" i="12"/>
  <c r="T330" i="12"/>
  <c r="V330" i="12" s="1"/>
  <c r="F330" i="12"/>
  <c r="C330" i="12" a="1"/>
  <c r="C330" i="12"/>
  <c r="AT329" i="12"/>
  <c r="T329" i="12"/>
  <c r="AC329" i="12" s="1"/>
  <c r="F329" i="12"/>
  <c r="C329" i="12" a="1"/>
  <c r="C329" i="12" s="1"/>
  <c r="AT328" i="12"/>
  <c r="Y328" i="12"/>
  <c r="V328" i="12"/>
  <c r="U328" i="12"/>
  <c r="AI328" i="12" s="1"/>
  <c r="T328" i="12"/>
  <c r="AF328" i="12" s="1"/>
  <c r="AS328" i="12" s="1"/>
  <c r="F328" i="12"/>
  <c r="C328" i="12" a="1"/>
  <c r="C328" i="12" s="1"/>
  <c r="AT327" i="12"/>
  <c r="V327" i="12"/>
  <c r="U327" i="12"/>
  <c r="AI327" i="12" s="1"/>
  <c r="T327" i="12"/>
  <c r="F327" i="12"/>
  <c r="C327" i="12" a="1"/>
  <c r="C327" i="12" s="1"/>
  <c r="AT326" i="12"/>
  <c r="AM326" i="12"/>
  <c r="AF326" i="12"/>
  <c r="AS326" i="12" s="1"/>
  <c r="AC326" i="12"/>
  <c r="AE326" i="12" s="1"/>
  <c r="AQ326" i="12" s="1"/>
  <c r="Z326" i="12"/>
  <c r="AL326" i="12" s="1"/>
  <c r="V326" i="12"/>
  <c r="U326" i="12"/>
  <c r="AI326" i="12" s="1"/>
  <c r="T326" i="12"/>
  <c r="Y326" i="12" s="1"/>
  <c r="AA326" i="12" s="1"/>
  <c r="F326" i="12"/>
  <c r="C326" i="12" a="1"/>
  <c r="C326" i="12"/>
  <c r="AT325" i="12"/>
  <c r="T325" i="12"/>
  <c r="AC325" i="12" s="1"/>
  <c r="F325" i="12"/>
  <c r="C325" i="12" a="1"/>
  <c r="C325" i="12"/>
  <c r="AT324" i="12"/>
  <c r="AF324" i="12"/>
  <c r="AS324" i="12" s="1"/>
  <c r="AB324" i="12"/>
  <c r="V324" i="12"/>
  <c r="U324" i="12"/>
  <c r="AI324" i="12" s="1"/>
  <c r="T324" i="12"/>
  <c r="Y324" i="12" s="1"/>
  <c r="F324" i="12"/>
  <c r="C324" i="12" a="1"/>
  <c r="C324" i="12" s="1"/>
  <c r="AT323" i="12"/>
  <c r="T323" i="12"/>
  <c r="F323" i="12"/>
  <c r="C323" i="12" a="1"/>
  <c r="C323" i="12" s="1"/>
  <c r="AT322" i="12"/>
  <c r="AC322" i="12"/>
  <c r="AE322" i="12" s="1"/>
  <c r="AQ322" i="12" s="1"/>
  <c r="T322" i="12"/>
  <c r="F322" i="12"/>
  <c r="C322" i="12" a="1"/>
  <c r="C322" i="12" s="1"/>
  <c r="AT321" i="12"/>
  <c r="AE321" i="12"/>
  <c r="AQ321" i="12" s="1"/>
  <c r="Y321" i="12"/>
  <c r="T321" i="12"/>
  <c r="AC321" i="12" s="1"/>
  <c r="AD321" i="12" s="1"/>
  <c r="AP321" i="12" s="1"/>
  <c r="F321" i="12"/>
  <c r="C321" i="12" a="1"/>
  <c r="C321" i="12"/>
  <c r="AT320" i="12"/>
  <c r="AC320" i="12"/>
  <c r="AE320" i="12" s="1"/>
  <c r="AQ320" i="12" s="1"/>
  <c r="T320" i="12"/>
  <c r="U320" i="12" s="1"/>
  <c r="AI320" i="12" s="1"/>
  <c r="F320" i="12"/>
  <c r="C320" i="12" a="1"/>
  <c r="C320" i="12" s="1"/>
  <c r="T319" i="12"/>
  <c r="V319" i="12" s="1"/>
  <c r="X319" i="12" s="1"/>
  <c r="AK319" i="12" s="1"/>
  <c r="F319" i="12"/>
  <c r="C319" i="12" a="1"/>
  <c r="C319" i="12" s="1"/>
  <c r="AB318" i="12"/>
  <c r="V318" i="12"/>
  <c r="X318" i="12" s="1"/>
  <c r="AK318" i="12" s="1"/>
  <c r="T318" i="12"/>
  <c r="AF318" i="12" s="1"/>
  <c r="AS318" i="12" s="1"/>
  <c r="F318" i="12"/>
  <c r="C318" i="12" a="1"/>
  <c r="C318" i="12" s="1"/>
  <c r="AA317" i="12"/>
  <c r="AM317" i="12" s="1"/>
  <c r="Y317" i="12"/>
  <c r="Z317" i="12" s="1"/>
  <c r="AL317" i="12" s="1"/>
  <c r="T317" i="12"/>
  <c r="U317" i="12" s="1"/>
  <c r="AI317" i="12" s="1"/>
  <c r="F317" i="12"/>
  <c r="C317" i="12" a="1"/>
  <c r="C317" i="12" s="1"/>
  <c r="T316" i="12"/>
  <c r="F316" i="12"/>
  <c r="C316" i="12" a="1"/>
  <c r="C316" i="12" s="1"/>
  <c r="T315" i="12"/>
  <c r="F315" i="12"/>
  <c r="C315" i="12" a="1"/>
  <c r="C315" i="12" s="1"/>
  <c r="AO314" i="12"/>
  <c r="AF314" i="12"/>
  <c r="AS314" i="12" s="1"/>
  <c r="T314" i="12"/>
  <c r="AB314" i="12" s="1"/>
  <c r="AN314" i="12" s="1"/>
  <c r="F314" i="12"/>
  <c r="C314" i="12" a="1"/>
  <c r="C314" i="12" s="1"/>
  <c r="T313" i="12"/>
  <c r="F313" i="12"/>
  <c r="C313" i="12" a="1"/>
  <c r="C313" i="12" s="1"/>
  <c r="AF312" i="12"/>
  <c r="AS312" i="12" s="1"/>
  <c r="AC312" i="12"/>
  <c r="T312" i="12"/>
  <c r="F312" i="12"/>
  <c r="C312" i="12" a="1"/>
  <c r="C312" i="12" s="1"/>
  <c r="Y311" i="12"/>
  <c r="T311" i="12"/>
  <c r="F311" i="12"/>
  <c r="C311" i="12" a="1"/>
  <c r="C311" i="12"/>
  <c r="V310" i="12"/>
  <c r="T310" i="12"/>
  <c r="F310" i="12"/>
  <c r="C310" i="12" a="1"/>
  <c r="C310" i="12" s="1"/>
  <c r="Y309" i="12"/>
  <c r="Z309" i="12" s="1"/>
  <c r="AL309" i="12" s="1"/>
  <c r="T309" i="12"/>
  <c r="U309" i="12" s="1"/>
  <c r="AI309" i="12" s="1"/>
  <c r="F309" i="12"/>
  <c r="C309" i="12" a="1"/>
  <c r="C309" i="12" s="1"/>
  <c r="AF308" i="12"/>
  <c r="AS308" i="12" s="1"/>
  <c r="U308" i="12"/>
  <c r="AI308" i="12" s="1"/>
  <c r="T308" i="12"/>
  <c r="F308" i="12"/>
  <c r="C308" i="12" a="1"/>
  <c r="C308" i="12"/>
  <c r="T307" i="12"/>
  <c r="F307" i="12"/>
  <c r="C307" i="12" a="1"/>
  <c r="C307" i="12"/>
  <c r="AB306" i="12"/>
  <c r="V306" i="12"/>
  <c r="T306" i="12"/>
  <c r="AF306" i="12" s="1"/>
  <c r="AS306" i="12" s="1"/>
  <c r="F306" i="12"/>
  <c r="C306" i="12" a="1"/>
  <c r="C306" i="12" s="1"/>
  <c r="V305" i="12"/>
  <c r="T305" i="12"/>
  <c r="AC305" i="12" s="1"/>
  <c r="F305" i="12"/>
  <c r="C305" i="12" a="1"/>
  <c r="C305" i="12" s="1"/>
  <c r="T304" i="12"/>
  <c r="AC304" i="12" s="1"/>
  <c r="F304" i="12"/>
  <c r="C304" i="12" a="1"/>
  <c r="C304" i="12"/>
  <c r="T303" i="12"/>
  <c r="AF303" i="12" s="1"/>
  <c r="AS303" i="12" s="1"/>
  <c r="F303" i="12"/>
  <c r="C303" i="12" a="1"/>
  <c r="C303" i="12"/>
  <c r="T302" i="12"/>
  <c r="V302" i="12" s="1"/>
  <c r="F302" i="12"/>
  <c r="C302" i="12" a="1"/>
  <c r="C302" i="12"/>
  <c r="V301" i="12"/>
  <c r="T301" i="12"/>
  <c r="AC301" i="12" s="1"/>
  <c r="F301" i="12"/>
  <c r="C301" i="12" a="1"/>
  <c r="C301" i="12" s="1"/>
  <c r="T300" i="12"/>
  <c r="F300" i="12"/>
  <c r="C300" i="12" a="1"/>
  <c r="C300" i="12" s="1"/>
  <c r="T299" i="12"/>
  <c r="F299" i="12"/>
  <c r="C299" i="12" a="1"/>
  <c r="C299" i="12" s="1"/>
  <c r="T298" i="12"/>
  <c r="V298" i="12" s="1"/>
  <c r="X298" i="12" s="1"/>
  <c r="AK298" i="12" s="1"/>
  <c r="F298" i="12"/>
  <c r="C298" i="12" a="1"/>
  <c r="C298" i="12" s="1"/>
  <c r="T297" i="12"/>
  <c r="V297" i="12" s="1"/>
  <c r="X297" i="12" s="1"/>
  <c r="AK297" i="12" s="1"/>
  <c r="F297" i="12"/>
  <c r="C297" i="12" a="1"/>
  <c r="C297" i="12" s="1"/>
  <c r="W296" i="12"/>
  <c r="AJ296" i="12" s="1"/>
  <c r="V296" i="12"/>
  <c r="X296" i="12" s="1"/>
  <c r="AK296" i="12" s="1"/>
  <c r="T296" i="12"/>
  <c r="AC296" i="12" s="1"/>
  <c r="AE296" i="12" s="1"/>
  <c r="AQ296" i="12" s="1"/>
  <c r="F296" i="12"/>
  <c r="C296" i="12" a="1"/>
  <c r="C296" i="12" s="1"/>
  <c r="T295" i="12"/>
  <c r="F295" i="12"/>
  <c r="C295" i="12" a="1"/>
  <c r="C295" i="12" s="1"/>
  <c r="T294" i="12"/>
  <c r="F294" i="12"/>
  <c r="C294" i="12" a="1"/>
  <c r="C294" i="12" s="1"/>
  <c r="AD293" i="12"/>
  <c r="V293" i="12"/>
  <c r="X293" i="12" s="1"/>
  <c r="AK293" i="12" s="1"/>
  <c r="T293" i="12"/>
  <c r="AC293" i="12" s="1"/>
  <c r="AE293" i="12" s="1"/>
  <c r="AR293" i="12" s="1"/>
  <c r="F293" i="12"/>
  <c r="C293" i="12" a="1"/>
  <c r="C293" i="12" s="1"/>
  <c r="V292" i="12"/>
  <c r="T292" i="12"/>
  <c r="AC292" i="12" s="1"/>
  <c r="AD292" i="12" s="1"/>
  <c r="F292" i="12"/>
  <c r="C292" i="12" a="1"/>
  <c r="C292" i="12" s="1"/>
  <c r="T291" i="12"/>
  <c r="F291" i="12"/>
  <c r="C291" i="12" a="1"/>
  <c r="C291" i="12" s="1"/>
  <c r="AC290" i="12"/>
  <c r="AE290" i="12" s="1"/>
  <c r="AQ290" i="12" s="1"/>
  <c r="Y290" i="12"/>
  <c r="AA290" i="12" s="1"/>
  <c r="V290" i="12"/>
  <c r="T290" i="12"/>
  <c r="F290" i="12"/>
  <c r="C290" i="12" a="1"/>
  <c r="C290" i="12" s="1"/>
  <c r="T289" i="12"/>
  <c r="V289" i="12" s="1"/>
  <c r="W289" i="12" s="1"/>
  <c r="AJ289" i="12" s="1"/>
  <c r="F289" i="12"/>
  <c r="C289" i="12" a="1"/>
  <c r="C289" i="12" s="1"/>
  <c r="T288" i="12"/>
  <c r="F288" i="12"/>
  <c r="C288" i="12" a="1"/>
  <c r="C288" i="12" s="1"/>
  <c r="T287" i="12"/>
  <c r="AC287" i="12" s="1"/>
  <c r="F287" i="12"/>
  <c r="C287" i="12" a="1"/>
  <c r="C287" i="12" s="1"/>
  <c r="Y286" i="12"/>
  <c r="AA286" i="12" s="1"/>
  <c r="AM286" i="12" s="1"/>
  <c r="V286" i="12"/>
  <c r="X286" i="12" s="1"/>
  <c r="AK286" i="12" s="1"/>
  <c r="U286" i="12"/>
  <c r="AI286" i="12" s="1"/>
  <c r="T286" i="12"/>
  <c r="AF286" i="12" s="1"/>
  <c r="AS286" i="12" s="1"/>
  <c r="F286" i="12"/>
  <c r="C286" i="12" a="1"/>
  <c r="C286" i="12" s="1"/>
  <c r="AF285" i="12"/>
  <c r="AS285" i="12" s="1"/>
  <c r="AB285" i="12"/>
  <c r="V285" i="12"/>
  <c r="U285" i="12"/>
  <c r="T285" i="12"/>
  <c r="Y285" i="12" s="1"/>
  <c r="AA285" i="12" s="1"/>
  <c r="AM285" i="12" s="1"/>
  <c r="F285" i="12"/>
  <c r="C285" i="12" a="1"/>
  <c r="C285" i="12" s="1"/>
  <c r="T284" i="12"/>
  <c r="F284" i="12"/>
  <c r="C284" i="12" a="1"/>
  <c r="C284" i="12"/>
  <c r="T283" i="12"/>
  <c r="AB283" i="12" s="1"/>
  <c r="F283" i="12"/>
  <c r="C283" i="12" a="1"/>
  <c r="C283" i="12"/>
  <c r="AB282" i="12"/>
  <c r="T282" i="12"/>
  <c r="Y282" i="12" s="1"/>
  <c r="F282" i="12"/>
  <c r="C282" i="12" a="1"/>
  <c r="C282" i="12" s="1"/>
  <c r="AC281" i="12"/>
  <c r="Y281" i="12"/>
  <c r="T281" i="12"/>
  <c r="F281" i="12"/>
  <c r="C281" i="12" a="1"/>
  <c r="C281" i="12" s="1"/>
  <c r="AF280" i="12"/>
  <c r="AS280" i="12" s="1"/>
  <c r="V280" i="12"/>
  <c r="X280" i="12" s="1"/>
  <c r="T280" i="12"/>
  <c r="Y280" i="12" s="1"/>
  <c r="AA280" i="12" s="1"/>
  <c r="AM280" i="12" s="1"/>
  <c r="F280" i="12"/>
  <c r="C280" i="12" a="1"/>
  <c r="C280" i="12" s="1"/>
  <c r="AF279" i="12"/>
  <c r="AS279" i="12" s="1"/>
  <c r="AC279" i="12"/>
  <c r="U279" i="12"/>
  <c r="T279" i="12"/>
  <c r="F279" i="12"/>
  <c r="C279" i="12" a="1"/>
  <c r="C279" i="12" s="1"/>
  <c r="AF278" i="12"/>
  <c r="AS278" i="12" s="1"/>
  <c r="AC278" i="12"/>
  <c r="V278" i="12"/>
  <c r="U278" i="12"/>
  <c r="AI278" i="12" s="1"/>
  <c r="T278" i="12"/>
  <c r="AB278" i="12" s="1"/>
  <c r="F278" i="12"/>
  <c r="C278" i="12" a="1"/>
  <c r="C278" i="12" s="1"/>
  <c r="T277" i="12"/>
  <c r="F277" i="12"/>
  <c r="C277" i="12" a="1"/>
  <c r="C277" i="12" s="1"/>
  <c r="T276" i="12"/>
  <c r="F276" i="12"/>
  <c r="C276" i="12" a="1"/>
  <c r="C276" i="12" s="1"/>
  <c r="T275" i="12"/>
  <c r="AB275" i="12" s="1"/>
  <c r="AO275" i="12" s="1"/>
  <c r="F275" i="12"/>
  <c r="C275" i="12" a="1"/>
  <c r="C275" i="12" s="1"/>
  <c r="AF274" i="12"/>
  <c r="AS274" i="12" s="1"/>
  <c r="T274" i="12"/>
  <c r="V274" i="12" s="1"/>
  <c r="F274" i="12"/>
  <c r="C274" i="12" a="1"/>
  <c r="C274" i="12" s="1"/>
  <c r="T273" i="12"/>
  <c r="AB273" i="12" s="1"/>
  <c r="F273" i="12"/>
  <c r="C273" i="12" a="1"/>
  <c r="C273" i="12" s="1"/>
  <c r="T272" i="12"/>
  <c r="F272" i="12"/>
  <c r="C272" i="12" a="1"/>
  <c r="C272" i="12"/>
  <c r="T271" i="12"/>
  <c r="F271" i="12"/>
  <c r="C271" i="12" a="1"/>
  <c r="C271" i="12" s="1"/>
  <c r="T270" i="12"/>
  <c r="F270" i="12"/>
  <c r="C270" i="12" a="1"/>
  <c r="C270" i="12" s="1"/>
  <c r="AC269" i="12"/>
  <c r="T269" i="12"/>
  <c r="V269" i="12" s="1"/>
  <c r="W269" i="12" s="1"/>
  <c r="AJ269" i="12" s="1"/>
  <c r="F269" i="12"/>
  <c r="C269" i="12" a="1"/>
  <c r="C269" i="12" s="1"/>
  <c r="T268" i="12"/>
  <c r="F268" i="12"/>
  <c r="C268" i="12" a="1"/>
  <c r="C268" i="12" s="1"/>
  <c r="AC267" i="12"/>
  <c r="AD267" i="12" s="1"/>
  <c r="AP267" i="12" s="1"/>
  <c r="U267" i="12"/>
  <c r="T267" i="12"/>
  <c r="Y267" i="12" s="1"/>
  <c r="F267" i="12"/>
  <c r="C267" i="12" a="1"/>
  <c r="C267" i="12"/>
  <c r="W266" i="12"/>
  <c r="AJ266" i="12" s="1"/>
  <c r="V266" i="12"/>
  <c r="X266" i="12" s="1"/>
  <c r="AK266" i="12" s="1"/>
  <c r="T266" i="12"/>
  <c r="Y266" i="12" s="1"/>
  <c r="F266" i="12"/>
  <c r="C266" i="12" a="1"/>
  <c r="C266" i="12" s="1"/>
  <c r="AB265" i="12"/>
  <c r="Y265" i="12"/>
  <c r="V265" i="12"/>
  <c r="T265" i="12"/>
  <c r="F265" i="12"/>
  <c r="C265" i="12" a="1"/>
  <c r="C265" i="12" s="1"/>
  <c r="AF264" i="12"/>
  <c r="AS264" i="12" s="1"/>
  <c r="U264" i="12"/>
  <c r="T264" i="12"/>
  <c r="V264" i="12" s="1"/>
  <c r="X264" i="12" s="1"/>
  <c r="AK264" i="12" s="1"/>
  <c r="F264" i="12"/>
  <c r="C264" i="12" a="1"/>
  <c r="C264" i="12"/>
  <c r="AB263" i="12"/>
  <c r="AO263" i="12" s="1"/>
  <c r="T263" i="12"/>
  <c r="F263" i="12"/>
  <c r="C263" i="12" a="1"/>
  <c r="C263" i="12" s="1"/>
  <c r="AE262" i="12"/>
  <c r="AQ262" i="12" s="1"/>
  <c r="T262" i="12"/>
  <c r="AC262" i="12" s="1"/>
  <c r="AD262" i="12" s="1"/>
  <c r="AP262" i="12" s="1"/>
  <c r="F262" i="12"/>
  <c r="C262" i="12" a="1"/>
  <c r="C262" i="12"/>
  <c r="AC261" i="12"/>
  <c r="AD261" i="12" s="1"/>
  <c r="AR261" i="12" s="1"/>
  <c r="U261" i="12"/>
  <c r="AI261" i="12" s="1"/>
  <c r="T261" i="12"/>
  <c r="F261" i="12"/>
  <c r="C261" i="12" a="1"/>
  <c r="C261" i="12"/>
  <c r="U260" i="12"/>
  <c r="AI260" i="12" s="1"/>
  <c r="T260" i="12"/>
  <c r="AC260" i="12" s="1"/>
  <c r="AD260" i="12" s="1"/>
  <c r="AR260" i="12" s="1"/>
  <c r="F260" i="12"/>
  <c r="C260" i="12" a="1"/>
  <c r="C260" i="12"/>
  <c r="T259" i="12"/>
  <c r="F259" i="12"/>
  <c r="C259" i="12" a="1"/>
  <c r="C259" i="12" s="1"/>
  <c r="U258" i="12"/>
  <c r="AI258" i="12" s="1"/>
  <c r="T258" i="12"/>
  <c r="AF258" i="12" s="1"/>
  <c r="AS258" i="12" s="1"/>
  <c r="F258" i="12"/>
  <c r="C258" i="12" a="1"/>
  <c r="C258" i="12"/>
  <c r="AR257" i="12"/>
  <c r="AC257" i="12"/>
  <c r="AD257" i="12" s="1"/>
  <c r="AP257" i="12" s="1"/>
  <c r="W257" i="12"/>
  <c r="AJ257" i="12" s="1"/>
  <c r="V257" i="12"/>
  <c r="X257" i="12" s="1"/>
  <c r="AK257" i="12" s="1"/>
  <c r="U257" i="12"/>
  <c r="AI257" i="12" s="1"/>
  <c r="T257" i="12"/>
  <c r="AF257" i="12" s="1"/>
  <c r="AS257" i="12" s="1"/>
  <c r="F257" i="12"/>
  <c r="C257" i="12" a="1"/>
  <c r="C257" i="12"/>
  <c r="U256" i="12"/>
  <c r="AI256" i="12" s="1"/>
  <c r="T256" i="12"/>
  <c r="V256" i="12" s="1"/>
  <c r="X256" i="12" s="1"/>
  <c r="AK256" i="12" s="1"/>
  <c r="F256" i="12"/>
  <c r="C256" i="12" a="1"/>
  <c r="C256" i="12" s="1"/>
  <c r="Y255" i="12"/>
  <c r="Z255" i="12" s="1"/>
  <c r="AL255" i="12" s="1"/>
  <c r="V255" i="12"/>
  <c r="X255" i="12" s="1"/>
  <c r="AK255" i="12" s="1"/>
  <c r="U255" i="12"/>
  <c r="AI255" i="12" s="1"/>
  <c r="T255" i="12"/>
  <c r="AF255" i="12" s="1"/>
  <c r="AS255" i="12" s="1"/>
  <c r="F255" i="12"/>
  <c r="C255" i="12" a="1"/>
  <c r="C255" i="12" s="1"/>
  <c r="U254" i="12"/>
  <c r="AI254" i="12" s="1"/>
  <c r="T254" i="12"/>
  <c r="AC254" i="12" s="1"/>
  <c r="F254" i="12"/>
  <c r="C254" i="12" a="1"/>
  <c r="C254" i="12" s="1"/>
  <c r="AE253" i="12"/>
  <c r="AQ253" i="12" s="1"/>
  <c r="AD253" i="12"/>
  <c r="AP253" i="12" s="1"/>
  <c r="AC253" i="12"/>
  <c r="Y253" i="12"/>
  <c r="V253" i="12"/>
  <c r="U253" i="12"/>
  <c r="AI253" i="12" s="1"/>
  <c r="T253" i="12"/>
  <c r="AF253" i="12" s="1"/>
  <c r="AS253" i="12" s="1"/>
  <c r="F253" i="12"/>
  <c r="C253" i="12" a="1"/>
  <c r="C253" i="12" s="1"/>
  <c r="AC252" i="12"/>
  <c r="AE252" i="12" s="1"/>
  <c r="AQ252" i="12" s="1"/>
  <c r="Y252" i="12"/>
  <c r="Z252" i="12" s="1"/>
  <c r="AL252" i="12" s="1"/>
  <c r="U252" i="12"/>
  <c r="AI252" i="12" s="1"/>
  <c r="T252" i="12"/>
  <c r="F252" i="12"/>
  <c r="C252" i="12" a="1"/>
  <c r="C252" i="12" s="1"/>
  <c r="T251" i="12"/>
  <c r="F251" i="12"/>
  <c r="C251" i="12" a="1"/>
  <c r="C251" i="12" s="1"/>
  <c r="AC250" i="12"/>
  <c r="AD250" i="12" s="1"/>
  <c r="AP250" i="12" s="1"/>
  <c r="V250" i="12"/>
  <c r="X250" i="12" s="1"/>
  <c r="AK250" i="12" s="1"/>
  <c r="U250" i="12"/>
  <c r="T250" i="12"/>
  <c r="AF250" i="12" s="1"/>
  <c r="F250" i="12"/>
  <c r="C250" i="12" a="1"/>
  <c r="C250" i="12"/>
  <c r="AC249" i="12"/>
  <c r="AD249" i="12" s="1"/>
  <c r="Y249" i="12"/>
  <c r="AA249" i="12" s="1"/>
  <c r="AM249" i="12" s="1"/>
  <c r="V249" i="12"/>
  <c r="U249" i="12"/>
  <c r="AI249" i="12" s="1"/>
  <c r="T249" i="12"/>
  <c r="AF249" i="12" s="1"/>
  <c r="AS249" i="12" s="1"/>
  <c r="F249" i="12"/>
  <c r="C249" i="12" a="1"/>
  <c r="C249" i="12" s="1"/>
  <c r="AC248" i="12"/>
  <c r="V248" i="12"/>
  <c r="X248" i="12" s="1"/>
  <c r="AK248" i="12" s="1"/>
  <c r="U248" i="12"/>
  <c r="T248" i="12"/>
  <c r="AF248" i="12" s="1"/>
  <c r="AS248" i="12" s="1"/>
  <c r="F248" i="12"/>
  <c r="C248" i="12" a="1"/>
  <c r="C248" i="12"/>
  <c r="AC247" i="12"/>
  <c r="Y247" i="12"/>
  <c r="AA247" i="12" s="1"/>
  <c r="AM247" i="12" s="1"/>
  <c r="V247" i="12"/>
  <c r="U247" i="12"/>
  <c r="T247" i="12"/>
  <c r="AF247" i="12" s="1"/>
  <c r="AS247" i="12" s="1"/>
  <c r="F247" i="12"/>
  <c r="C247" i="12" a="1"/>
  <c r="C247" i="12" s="1"/>
  <c r="T246" i="12"/>
  <c r="AF246" i="12" s="1"/>
  <c r="AS246" i="12" s="1"/>
  <c r="F246" i="12"/>
  <c r="C246" i="12" a="1"/>
  <c r="C246" i="12"/>
  <c r="AC245" i="12"/>
  <c r="AD245" i="12" s="1"/>
  <c r="W245" i="12"/>
  <c r="AJ245" i="12" s="1"/>
  <c r="V245" i="12"/>
  <c r="X245" i="12" s="1"/>
  <c r="AK245" i="12" s="1"/>
  <c r="T245" i="12"/>
  <c r="AF245" i="12" s="1"/>
  <c r="AS245" i="12" s="1"/>
  <c r="F245" i="12"/>
  <c r="C245" i="12" a="1"/>
  <c r="C245" i="12" s="1"/>
  <c r="T244" i="12"/>
  <c r="AF244" i="12" s="1"/>
  <c r="AS244" i="12" s="1"/>
  <c r="F244" i="12"/>
  <c r="C244" i="12" a="1"/>
  <c r="C244" i="12"/>
  <c r="AE243" i="12"/>
  <c r="AQ243" i="12" s="1"/>
  <c r="AC243" i="12"/>
  <c r="AD243" i="12" s="1"/>
  <c r="W243" i="12"/>
  <c r="AJ243" i="12" s="1"/>
  <c r="V243" i="12"/>
  <c r="X243" i="12" s="1"/>
  <c r="AK243" i="12" s="1"/>
  <c r="T243" i="12"/>
  <c r="AF243" i="12" s="1"/>
  <c r="AS243" i="12" s="1"/>
  <c r="F243" i="12"/>
  <c r="C243" i="12" a="1"/>
  <c r="C243" i="12" s="1"/>
  <c r="AC242" i="12"/>
  <c r="AD242" i="12" s="1"/>
  <c r="V242" i="12"/>
  <c r="X242" i="12" s="1"/>
  <c r="AK242" i="12" s="1"/>
  <c r="U242" i="12"/>
  <c r="T242" i="12"/>
  <c r="AF242" i="12" s="1"/>
  <c r="AS242" i="12" s="1"/>
  <c r="F242" i="12"/>
  <c r="C242" i="12" a="1"/>
  <c r="C242" i="12" s="1"/>
  <c r="U241" i="12"/>
  <c r="AI241" i="12" s="1"/>
  <c r="T241" i="12"/>
  <c r="AF241" i="12" s="1"/>
  <c r="AS241" i="12" s="1"/>
  <c r="F241" i="12"/>
  <c r="C241" i="12" a="1"/>
  <c r="C241" i="12"/>
  <c r="AC240" i="12"/>
  <c r="AD240" i="12" s="1"/>
  <c r="V240" i="12"/>
  <c r="X240" i="12" s="1"/>
  <c r="AK240" i="12" s="1"/>
  <c r="U240" i="12"/>
  <c r="T240" i="12"/>
  <c r="AF240" i="12" s="1"/>
  <c r="AS240" i="12" s="1"/>
  <c r="F240" i="12"/>
  <c r="C240" i="12" a="1"/>
  <c r="C240" i="12" s="1"/>
  <c r="AC239" i="12"/>
  <c r="AD239" i="12" s="1"/>
  <c r="V239" i="12"/>
  <c r="X239" i="12" s="1"/>
  <c r="AK239" i="12" s="1"/>
  <c r="U239" i="12"/>
  <c r="T239" i="12"/>
  <c r="AF239" i="12" s="1"/>
  <c r="AS239" i="12" s="1"/>
  <c r="F239" i="12"/>
  <c r="C239" i="12" a="1"/>
  <c r="C239" i="12" s="1"/>
  <c r="AC238" i="12"/>
  <c r="AD238" i="12" s="1"/>
  <c r="V238" i="12"/>
  <c r="X238" i="12" s="1"/>
  <c r="AK238" i="12" s="1"/>
  <c r="U238" i="12"/>
  <c r="AI238" i="12" s="1"/>
  <c r="T238" i="12"/>
  <c r="AF238" i="12" s="1"/>
  <c r="AS238" i="12" s="1"/>
  <c r="F238" i="12"/>
  <c r="C238" i="12" a="1"/>
  <c r="C238" i="12" s="1"/>
  <c r="AC237" i="12"/>
  <c r="AD237" i="12" s="1"/>
  <c r="V237" i="12"/>
  <c r="X237" i="12" s="1"/>
  <c r="AK237" i="12" s="1"/>
  <c r="U237" i="12"/>
  <c r="AI237" i="12" s="1"/>
  <c r="T237" i="12"/>
  <c r="AF237" i="12" s="1"/>
  <c r="AS237" i="12" s="1"/>
  <c r="F237" i="12"/>
  <c r="C237" i="12" a="1"/>
  <c r="C237" i="12"/>
  <c r="AC236" i="12"/>
  <c r="AD236" i="12" s="1"/>
  <c r="V236" i="12"/>
  <c r="X236" i="12" s="1"/>
  <c r="AK236" i="12" s="1"/>
  <c r="U236" i="12"/>
  <c r="T236" i="12"/>
  <c r="AF236" i="12" s="1"/>
  <c r="AS236" i="12" s="1"/>
  <c r="F236" i="12"/>
  <c r="C236" i="12" a="1"/>
  <c r="C236" i="12" s="1"/>
  <c r="Y235" i="12"/>
  <c r="T235" i="12"/>
  <c r="AF235" i="12" s="1"/>
  <c r="AS235" i="12" s="1"/>
  <c r="F235" i="12"/>
  <c r="C235" i="12" a="1"/>
  <c r="C235" i="12" s="1"/>
  <c r="AI234" i="12"/>
  <c r="AF234" i="12"/>
  <c r="AS234" i="12" s="1"/>
  <c r="AC234" i="12"/>
  <c r="V234" i="12"/>
  <c r="U234" i="12"/>
  <c r="T234" i="12"/>
  <c r="Y234" i="12" s="1"/>
  <c r="F234" i="12"/>
  <c r="C234" i="12" a="1"/>
  <c r="C234" i="12" s="1"/>
  <c r="Y233" i="12"/>
  <c r="T233" i="12"/>
  <c r="F233" i="12"/>
  <c r="C233" i="12" a="1"/>
  <c r="C233" i="12" s="1"/>
  <c r="AF232" i="12"/>
  <c r="AS232" i="12" s="1"/>
  <c r="V232" i="12"/>
  <c r="T232" i="12"/>
  <c r="AB232" i="12" s="1"/>
  <c r="F232" i="12"/>
  <c r="C232" i="12" a="1"/>
  <c r="C232" i="12" s="1"/>
  <c r="AS231" i="12"/>
  <c r="V231" i="12"/>
  <c r="T231" i="12"/>
  <c r="AF231" i="12" s="1"/>
  <c r="F231" i="12"/>
  <c r="C231" i="12" a="1"/>
  <c r="C231" i="12" s="1"/>
  <c r="AB230" i="12"/>
  <c r="T230" i="12"/>
  <c r="F230" i="12"/>
  <c r="C230" i="12" a="1"/>
  <c r="C230" i="12" s="1"/>
  <c r="T229" i="12"/>
  <c r="F229" i="12"/>
  <c r="C229" i="12" a="1"/>
  <c r="C229" i="12" s="1"/>
  <c r="T228" i="12"/>
  <c r="Y228" i="12" s="1"/>
  <c r="F228" i="12"/>
  <c r="C228" i="12" a="1"/>
  <c r="C228" i="12" s="1"/>
  <c r="T227" i="12"/>
  <c r="F227" i="12"/>
  <c r="C227" i="12" a="1"/>
  <c r="C227" i="12" s="1"/>
  <c r="T226" i="12"/>
  <c r="F226" i="12"/>
  <c r="C226" i="12" a="1"/>
  <c r="C226" i="12"/>
  <c r="AF225" i="12"/>
  <c r="AS225" i="12" s="1"/>
  <c r="T225" i="12"/>
  <c r="F225" i="12"/>
  <c r="C225" i="12" a="1"/>
  <c r="C225" i="12" s="1"/>
  <c r="T224" i="12"/>
  <c r="AB224" i="12" s="1"/>
  <c r="F224" i="12"/>
  <c r="C224" i="12" a="1"/>
  <c r="C224" i="12" s="1"/>
  <c r="AF223" i="12"/>
  <c r="AS223" i="12" s="1"/>
  <c r="U223" i="12"/>
  <c r="T223" i="12"/>
  <c r="V223" i="12" s="1"/>
  <c r="X223" i="12" s="1"/>
  <c r="AK223" i="12" s="1"/>
  <c r="F223" i="12"/>
  <c r="C223" i="12" a="1"/>
  <c r="C223" i="12" s="1"/>
  <c r="W222" i="12"/>
  <c r="AJ222" i="12" s="1"/>
  <c r="V222" i="12"/>
  <c r="X222" i="12" s="1"/>
  <c r="AK222" i="12" s="1"/>
  <c r="T222" i="12"/>
  <c r="AF222" i="12" s="1"/>
  <c r="AS222" i="12" s="1"/>
  <c r="F222" i="12"/>
  <c r="C222" i="12" a="1"/>
  <c r="C222" i="12" s="1"/>
  <c r="AF221" i="12"/>
  <c r="AS221" i="12" s="1"/>
  <c r="V221" i="12"/>
  <c r="T221" i="12"/>
  <c r="AB221" i="12" s="1"/>
  <c r="F221" i="12"/>
  <c r="C221" i="12" a="1"/>
  <c r="C221" i="12" s="1"/>
  <c r="T220" i="12"/>
  <c r="F220" i="12"/>
  <c r="C220" i="12" a="1"/>
  <c r="C220" i="12" s="1"/>
  <c r="T219" i="12"/>
  <c r="Y219" i="12" s="1"/>
  <c r="F219" i="12"/>
  <c r="C219" i="12" a="1"/>
  <c r="C219" i="12" s="1"/>
  <c r="T218" i="12"/>
  <c r="F218" i="12"/>
  <c r="C218" i="12" a="1"/>
  <c r="C218" i="12" s="1"/>
  <c r="AC217" i="12"/>
  <c r="V217" i="12"/>
  <c r="X217" i="12" s="1"/>
  <c r="U217" i="12"/>
  <c r="T217" i="12"/>
  <c r="AF217" i="12" s="1"/>
  <c r="F217" i="12"/>
  <c r="C217" i="12" a="1"/>
  <c r="C217" i="12" s="1"/>
  <c r="T216" i="12"/>
  <c r="F216" i="12"/>
  <c r="C216" i="12" a="1"/>
  <c r="C216" i="12"/>
  <c r="T215" i="12"/>
  <c r="F215" i="12"/>
  <c r="C215" i="12" a="1"/>
  <c r="C215" i="12" s="1"/>
  <c r="T214" i="12"/>
  <c r="Y214" i="12" s="1"/>
  <c r="F214" i="12"/>
  <c r="C214" i="12" a="1"/>
  <c r="C214" i="12" s="1"/>
  <c r="AF213" i="12"/>
  <c r="AS213" i="12" s="1"/>
  <c r="T213" i="12"/>
  <c r="F213" i="12"/>
  <c r="C213" i="12" a="1"/>
  <c r="C213" i="12" s="1"/>
  <c r="T212" i="12"/>
  <c r="F212" i="12"/>
  <c r="C212" i="12" a="1"/>
  <c r="C212" i="12" s="1"/>
  <c r="T211" i="12"/>
  <c r="F211" i="12"/>
  <c r="C211" i="12" a="1"/>
  <c r="C211" i="12" s="1"/>
  <c r="T210" i="12"/>
  <c r="F210" i="12"/>
  <c r="C210" i="12" a="1"/>
  <c r="C210" i="12" s="1"/>
  <c r="T209" i="12"/>
  <c r="V209" i="12" s="1"/>
  <c r="F209" i="12"/>
  <c r="C209" i="12" a="1"/>
  <c r="C209" i="12" s="1"/>
  <c r="T208" i="12"/>
  <c r="AF208" i="12" s="1"/>
  <c r="AS208" i="12" s="1"/>
  <c r="F208" i="12"/>
  <c r="C208" i="12" a="1"/>
  <c r="C208" i="12" s="1"/>
  <c r="T207" i="12"/>
  <c r="F207" i="12"/>
  <c r="C207" i="12" a="1"/>
  <c r="C207" i="12" s="1"/>
  <c r="AF206" i="12"/>
  <c r="AS206" i="12" s="1"/>
  <c r="T206" i="12"/>
  <c r="AB206" i="12" s="1"/>
  <c r="F206" i="12"/>
  <c r="C206" i="12" a="1"/>
  <c r="C206" i="12" s="1"/>
  <c r="AB205" i="12"/>
  <c r="T205" i="12"/>
  <c r="V205" i="12" s="1"/>
  <c r="F205" i="12"/>
  <c r="C205" i="12" a="1"/>
  <c r="C205" i="12" s="1"/>
  <c r="T204" i="12"/>
  <c r="AF204" i="12" s="1"/>
  <c r="AS204" i="12" s="1"/>
  <c r="F204" i="12"/>
  <c r="C204" i="12" a="1"/>
  <c r="C204" i="12" s="1"/>
  <c r="T203" i="12"/>
  <c r="F203" i="12"/>
  <c r="C203" i="12" a="1"/>
  <c r="C203" i="12" s="1"/>
  <c r="AF202" i="12"/>
  <c r="AS202" i="12" s="1"/>
  <c r="T202" i="12"/>
  <c r="F202" i="12"/>
  <c r="C202" i="12" a="1"/>
  <c r="C202" i="12" s="1"/>
  <c r="T201" i="12"/>
  <c r="F201" i="12"/>
  <c r="C201" i="12" a="1"/>
  <c r="C201" i="12" s="1"/>
  <c r="T200" i="12"/>
  <c r="AB200" i="12" s="1"/>
  <c r="F200" i="12"/>
  <c r="C200" i="12" a="1"/>
  <c r="C200" i="12" s="1"/>
  <c r="AI199" i="12"/>
  <c r="AC199" i="12"/>
  <c r="AE199" i="12" s="1"/>
  <c r="AQ199" i="12" s="1"/>
  <c r="Y199" i="12"/>
  <c r="Z199" i="12" s="1"/>
  <c r="AL199" i="12" s="1"/>
  <c r="V199" i="12"/>
  <c r="U199" i="12"/>
  <c r="T199" i="12"/>
  <c r="AF199" i="12" s="1"/>
  <c r="AS199" i="12" s="1"/>
  <c r="F199" i="12"/>
  <c r="C199" i="12" a="1"/>
  <c r="C199" i="12" s="1"/>
  <c r="Y198" i="12"/>
  <c r="AA198" i="12" s="1"/>
  <c r="AM198" i="12" s="1"/>
  <c r="T198" i="12"/>
  <c r="F198" i="12"/>
  <c r="C198" i="12" a="1"/>
  <c r="C198" i="12" s="1"/>
  <c r="T197" i="12"/>
  <c r="F197" i="12"/>
  <c r="C197" i="12" a="1"/>
  <c r="C197" i="12" s="1"/>
  <c r="T196" i="12"/>
  <c r="AF196" i="12" s="1"/>
  <c r="AS196" i="12" s="1"/>
  <c r="F196" i="12"/>
  <c r="C196" i="12" a="1"/>
  <c r="C196" i="12" s="1"/>
  <c r="T195" i="12"/>
  <c r="AF195" i="12" s="1"/>
  <c r="AS195" i="12" s="1"/>
  <c r="F195" i="12"/>
  <c r="C195" i="12" a="1"/>
  <c r="C195" i="12" s="1"/>
  <c r="V194" i="12"/>
  <c r="X194" i="12" s="1"/>
  <c r="AK194" i="12" s="1"/>
  <c r="T194" i="12"/>
  <c r="AF194" i="12" s="1"/>
  <c r="AS194" i="12" s="1"/>
  <c r="F194" i="12"/>
  <c r="C194" i="12" a="1"/>
  <c r="C194" i="12" s="1"/>
  <c r="AC193" i="12"/>
  <c r="AE193" i="12" s="1"/>
  <c r="AQ193" i="12" s="1"/>
  <c r="Y193" i="12"/>
  <c r="AA193" i="12" s="1"/>
  <c r="AM193" i="12" s="1"/>
  <c r="U193" i="12"/>
  <c r="AI193" i="12" s="1"/>
  <c r="T193" i="12"/>
  <c r="AF193" i="12" s="1"/>
  <c r="AS193" i="12" s="1"/>
  <c r="F193" i="12"/>
  <c r="C193" i="12" a="1"/>
  <c r="C193" i="12" s="1"/>
  <c r="T192" i="12"/>
  <c r="AF192" i="12" s="1"/>
  <c r="AS192" i="12" s="1"/>
  <c r="F192" i="12"/>
  <c r="C192" i="12" a="1"/>
  <c r="C192" i="12" s="1"/>
  <c r="AI191" i="12"/>
  <c r="AC191" i="12"/>
  <c r="AE191" i="12" s="1"/>
  <c r="AQ191" i="12" s="1"/>
  <c r="Y191" i="12"/>
  <c r="AA191" i="12" s="1"/>
  <c r="AM191" i="12" s="1"/>
  <c r="V191" i="12"/>
  <c r="U191" i="12"/>
  <c r="T191" i="12"/>
  <c r="AF191" i="12" s="1"/>
  <c r="AS191" i="12" s="1"/>
  <c r="F191" i="12"/>
  <c r="C191" i="12" a="1"/>
  <c r="C191" i="12" s="1"/>
  <c r="AI190" i="12"/>
  <c r="AC190" i="12"/>
  <c r="AE190" i="12" s="1"/>
  <c r="AQ190" i="12" s="1"/>
  <c r="Y190" i="12"/>
  <c r="AA190" i="12" s="1"/>
  <c r="AM190" i="12" s="1"/>
  <c r="U190" i="12"/>
  <c r="T190" i="12"/>
  <c r="AF190" i="12" s="1"/>
  <c r="AS190" i="12" s="1"/>
  <c r="F190" i="12"/>
  <c r="C190" i="12" a="1"/>
  <c r="C190" i="12" s="1"/>
  <c r="AF189" i="12"/>
  <c r="AS189" i="12" s="1"/>
  <c r="Y189" i="12"/>
  <c r="U189" i="12"/>
  <c r="AI189" i="12" s="1"/>
  <c r="T189" i="12"/>
  <c r="V189" i="12" s="1"/>
  <c r="W189" i="12" s="1"/>
  <c r="AJ189" i="12" s="1"/>
  <c r="F189" i="12"/>
  <c r="C189" i="12" a="1"/>
  <c r="C189" i="12"/>
  <c r="AC188" i="12"/>
  <c r="U188" i="12"/>
  <c r="AI188" i="12" s="1"/>
  <c r="T188" i="12"/>
  <c r="Y188" i="12" s="1"/>
  <c r="F188" i="12"/>
  <c r="C188" i="12" a="1"/>
  <c r="C188" i="12"/>
  <c r="AC187" i="12"/>
  <c r="U187" i="12"/>
  <c r="AI187" i="12" s="1"/>
  <c r="T187" i="12"/>
  <c r="Y187" i="12" s="1"/>
  <c r="F187" i="12"/>
  <c r="C187" i="12" a="1"/>
  <c r="C187" i="12"/>
  <c r="AC186" i="12"/>
  <c r="U186" i="12"/>
  <c r="AI186" i="12" s="1"/>
  <c r="T186" i="12"/>
  <c r="Y186" i="12" s="1"/>
  <c r="F186" i="12"/>
  <c r="C186" i="12" a="1"/>
  <c r="C186" i="12"/>
  <c r="T185" i="12"/>
  <c r="AF185" i="12" s="1"/>
  <c r="AS185" i="12" s="1"/>
  <c r="F185" i="12"/>
  <c r="C185" i="12" a="1"/>
  <c r="C185" i="12" s="1"/>
  <c r="T184" i="12"/>
  <c r="AF184" i="12" s="1"/>
  <c r="AS184" i="12" s="1"/>
  <c r="F184" i="12"/>
  <c r="C184" i="12" a="1"/>
  <c r="C184" i="12" s="1"/>
  <c r="AB183" i="12"/>
  <c r="T183" i="12"/>
  <c r="F183" i="12"/>
  <c r="C183" i="12" a="1"/>
  <c r="C183" i="12" s="1"/>
  <c r="T182" i="12"/>
  <c r="AF182" i="12" s="1"/>
  <c r="AS182" i="12" s="1"/>
  <c r="F182" i="12"/>
  <c r="C182" i="12" a="1"/>
  <c r="C182" i="12" s="1"/>
  <c r="AC181" i="12"/>
  <c r="AE181" i="12" s="1"/>
  <c r="AQ181" i="12" s="1"/>
  <c r="V181" i="12"/>
  <c r="X181" i="12" s="1"/>
  <c r="AK181" i="12" s="1"/>
  <c r="T181" i="12"/>
  <c r="AF181" i="12" s="1"/>
  <c r="AS181" i="12" s="1"/>
  <c r="F181" i="12"/>
  <c r="C181" i="12" a="1"/>
  <c r="C181" i="12" s="1"/>
  <c r="Y180" i="12"/>
  <c r="AA180" i="12" s="1"/>
  <c r="AM180" i="12" s="1"/>
  <c r="U180" i="12"/>
  <c r="AI180" i="12" s="1"/>
  <c r="T180" i="12"/>
  <c r="AF180" i="12" s="1"/>
  <c r="AS180" i="12" s="1"/>
  <c r="F180" i="12"/>
  <c r="C180" i="12" a="1"/>
  <c r="C180" i="12" s="1"/>
  <c r="V179" i="12"/>
  <c r="T179" i="12"/>
  <c r="AF179" i="12" s="1"/>
  <c r="AS179" i="12" s="1"/>
  <c r="F179" i="12"/>
  <c r="C179" i="12" a="1"/>
  <c r="C179" i="12" s="1"/>
  <c r="V178" i="12"/>
  <c r="T178" i="12"/>
  <c r="AF178" i="12" s="1"/>
  <c r="AS178" i="12" s="1"/>
  <c r="F178" i="12"/>
  <c r="C178" i="12" a="1"/>
  <c r="C178" i="12" s="1"/>
  <c r="T177" i="12"/>
  <c r="F177" i="12"/>
  <c r="C177" i="12" a="1"/>
  <c r="C177" i="12" s="1"/>
  <c r="T176" i="12"/>
  <c r="AF176" i="12" s="1"/>
  <c r="AS176" i="12" s="1"/>
  <c r="F176" i="12"/>
  <c r="C176" i="12" a="1"/>
  <c r="C176" i="12" s="1"/>
  <c r="T175" i="12"/>
  <c r="AF175" i="12" s="1"/>
  <c r="AS175" i="12" s="1"/>
  <c r="F175" i="12"/>
  <c r="C175" i="12" a="1"/>
  <c r="C175" i="12" s="1"/>
  <c r="T174" i="12"/>
  <c r="AF174" i="12" s="1"/>
  <c r="AS174" i="12" s="1"/>
  <c r="F174" i="12"/>
  <c r="C174" i="12" a="1"/>
  <c r="C174" i="12" s="1"/>
  <c r="T173" i="12"/>
  <c r="F173" i="12"/>
  <c r="C173" i="12" a="1"/>
  <c r="C173" i="12" s="1"/>
  <c r="T172" i="12"/>
  <c r="AF172" i="12" s="1"/>
  <c r="AS172" i="12" s="1"/>
  <c r="F172" i="12"/>
  <c r="C172" i="12" a="1"/>
  <c r="C172" i="12" s="1"/>
  <c r="T171" i="12"/>
  <c r="AF171" i="12" s="1"/>
  <c r="AS171" i="12" s="1"/>
  <c r="F171" i="12"/>
  <c r="C171" i="12" a="1"/>
  <c r="C171" i="12" s="1"/>
  <c r="T170" i="12"/>
  <c r="AF170" i="12" s="1"/>
  <c r="AS170" i="12" s="1"/>
  <c r="F170" i="12"/>
  <c r="C170" i="12" a="1"/>
  <c r="C170" i="12" s="1"/>
  <c r="AB169" i="12"/>
  <c r="T169" i="12"/>
  <c r="F169" i="12"/>
  <c r="C169" i="12" a="1"/>
  <c r="C169" i="12" s="1"/>
  <c r="AF168" i="12"/>
  <c r="AS168" i="12" s="1"/>
  <c r="T168" i="12"/>
  <c r="F168" i="12"/>
  <c r="C168" i="12" a="1"/>
  <c r="C168" i="12" s="1"/>
  <c r="AF167" i="12"/>
  <c r="AS167" i="12" s="1"/>
  <c r="T167" i="12"/>
  <c r="F167" i="12"/>
  <c r="C167" i="12" a="1"/>
  <c r="C167" i="12" s="1"/>
  <c r="AN166" i="12"/>
  <c r="T166" i="12"/>
  <c r="AB166" i="12" s="1"/>
  <c r="AO166" i="12" s="1"/>
  <c r="F166" i="12"/>
  <c r="C166" i="12" a="1"/>
  <c r="C166" i="12" s="1"/>
  <c r="AF165" i="12"/>
  <c r="AS165" i="12" s="1"/>
  <c r="AB165" i="12"/>
  <c r="AN165" i="12" s="1"/>
  <c r="V165" i="12"/>
  <c r="W165" i="12" s="1"/>
  <c r="AJ165" i="12" s="1"/>
  <c r="T165" i="12"/>
  <c r="F165" i="12"/>
  <c r="C165" i="12" a="1"/>
  <c r="C165" i="12" s="1"/>
  <c r="AB164" i="12"/>
  <c r="AO164" i="12" s="1"/>
  <c r="T164" i="12"/>
  <c r="F164" i="12"/>
  <c r="C164" i="12" a="1"/>
  <c r="C164" i="12" s="1"/>
  <c r="AF163" i="12"/>
  <c r="AS163" i="12" s="1"/>
  <c r="T163" i="12"/>
  <c r="F163" i="12"/>
  <c r="C163" i="12" a="1"/>
  <c r="C163" i="12" s="1"/>
  <c r="T162" i="12"/>
  <c r="AB162" i="12" s="1"/>
  <c r="AO162" i="12" s="1"/>
  <c r="F162" i="12"/>
  <c r="C162" i="12" a="1"/>
  <c r="C162" i="12" s="1"/>
  <c r="T161" i="12"/>
  <c r="AF161" i="12" s="1"/>
  <c r="AS161" i="12" s="1"/>
  <c r="F161" i="12"/>
  <c r="C161" i="12" a="1"/>
  <c r="C161" i="12" s="1"/>
  <c r="T160" i="12"/>
  <c r="F160" i="12"/>
  <c r="C160" i="12" a="1"/>
  <c r="C160" i="12" s="1"/>
  <c r="T159" i="12"/>
  <c r="F159" i="12"/>
  <c r="C159" i="12" a="1"/>
  <c r="C159" i="12" s="1"/>
  <c r="T158" i="12"/>
  <c r="F158" i="12"/>
  <c r="C158" i="12" a="1"/>
  <c r="C158" i="12" s="1"/>
  <c r="T157" i="12"/>
  <c r="F157" i="12"/>
  <c r="C157" i="12" a="1"/>
  <c r="C157" i="12" s="1"/>
  <c r="T156" i="12"/>
  <c r="AB156" i="12" s="1"/>
  <c r="AO156" i="12" s="1"/>
  <c r="F156" i="12"/>
  <c r="C156" i="12" a="1"/>
  <c r="C156" i="12" s="1"/>
  <c r="V155" i="12"/>
  <c r="W155" i="12" s="1"/>
  <c r="AJ155" i="12" s="1"/>
  <c r="T155" i="12"/>
  <c r="AB155" i="12" s="1"/>
  <c r="AN155" i="12" s="1"/>
  <c r="F155" i="12"/>
  <c r="C155" i="12" a="1"/>
  <c r="C155" i="12" s="1"/>
  <c r="AB154" i="12"/>
  <c r="AO154" i="12" s="1"/>
  <c r="T154" i="12"/>
  <c r="F154" i="12"/>
  <c r="C154" i="12" a="1"/>
  <c r="C154" i="12" s="1"/>
  <c r="AF153" i="12"/>
  <c r="AS153" i="12" s="1"/>
  <c r="T153" i="12"/>
  <c r="F153" i="12"/>
  <c r="C153" i="12" a="1"/>
  <c r="C153" i="12" s="1"/>
  <c r="T152" i="12"/>
  <c r="AB152" i="12" s="1"/>
  <c r="F152" i="12"/>
  <c r="C152" i="12" a="1"/>
  <c r="C152" i="12" s="1"/>
  <c r="T151" i="12"/>
  <c r="F151" i="12"/>
  <c r="C151" i="12" a="1"/>
  <c r="C151" i="12" s="1"/>
  <c r="AF150" i="12"/>
  <c r="AS150" i="12" s="1"/>
  <c r="AB150" i="12"/>
  <c r="AO150" i="12" s="1"/>
  <c r="V150" i="12"/>
  <c r="X150" i="12" s="1"/>
  <c r="AK150" i="12" s="1"/>
  <c r="T150" i="12"/>
  <c r="F150" i="12"/>
  <c r="C150" i="12" a="1"/>
  <c r="C150" i="12" s="1"/>
  <c r="AN149" i="12"/>
  <c r="AB149" i="12"/>
  <c r="AO149" i="12" s="1"/>
  <c r="T149" i="12"/>
  <c r="F149" i="12"/>
  <c r="C149" i="12" a="1"/>
  <c r="C149" i="12" s="1"/>
  <c r="Y148" i="12"/>
  <c r="V148" i="12"/>
  <c r="T148" i="12"/>
  <c r="AC148" i="12" s="1"/>
  <c r="F148" i="12"/>
  <c r="C148" i="12" a="1"/>
  <c r="C148" i="12" s="1"/>
  <c r="T147" i="12"/>
  <c r="AC147" i="12" s="1"/>
  <c r="F147" i="12"/>
  <c r="C147" i="12" a="1"/>
  <c r="C147" i="12" s="1"/>
  <c r="U146" i="12"/>
  <c r="AI146" i="12" s="1"/>
  <c r="T146" i="12"/>
  <c r="AF146" i="12" s="1"/>
  <c r="AS146" i="12" s="1"/>
  <c r="F146" i="12"/>
  <c r="C146" i="12" a="1"/>
  <c r="C146" i="12" s="1"/>
  <c r="AC145" i="12"/>
  <c r="AD145" i="12" s="1"/>
  <c r="AP145" i="12" s="1"/>
  <c r="V145" i="12"/>
  <c r="T145" i="12"/>
  <c r="F145" i="12"/>
  <c r="C145" i="12" a="1"/>
  <c r="C145" i="12" s="1"/>
  <c r="AP144" i="12"/>
  <c r="AD144" i="12"/>
  <c r="AR144" i="12" s="1"/>
  <c r="AC144" i="12"/>
  <c r="AE144" i="12" s="1"/>
  <c r="AQ144" i="12" s="1"/>
  <c r="W144" i="12"/>
  <c r="V144" i="12"/>
  <c r="X144" i="12" s="1"/>
  <c r="AK144" i="12" s="1"/>
  <c r="U144" i="12"/>
  <c r="AI144" i="12" s="1"/>
  <c r="T144" i="12"/>
  <c r="AF144" i="12" s="1"/>
  <c r="AS144" i="12" s="1"/>
  <c r="F144" i="12"/>
  <c r="C144" i="12" a="1"/>
  <c r="C144" i="12" s="1"/>
  <c r="AC143" i="12"/>
  <c r="AD143" i="12" s="1"/>
  <c r="AP143" i="12" s="1"/>
  <c r="V143" i="12"/>
  <c r="T143" i="12"/>
  <c r="F143" i="12"/>
  <c r="C143" i="12" a="1"/>
  <c r="C143" i="12" s="1"/>
  <c r="U142" i="12"/>
  <c r="AI142" i="12" s="1"/>
  <c r="T142" i="12"/>
  <c r="AF142" i="12" s="1"/>
  <c r="AS142" i="12" s="1"/>
  <c r="F142" i="12"/>
  <c r="C142" i="12" a="1"/>
  <c r="C142" i="12" s="1"/>
  <c r="V141" i="12"/>
  <c r="U141" i="12"/>
  <c r="AI141" i="12" s="1"/>
  <c r="T141" i="12"/>
  <c r="AC141" i="12" s="1"/>
  <c r="F141" i="12"/>
  <c r="C141" i="12" a="1"/>
  <c r="C141" i="12" s="1"/>
  <c r="T140" i="12"/>
  <c r="V140" i="12" s="1"/>
  <c r="X140" i="12" s="1"/>
  <c r="AK140" i="12" s="1"/>
  <c r="F140" i="12"/>
  <c r="C140" i="12" a="1"/>
  <c r="C140" i="12" s="1"/>
  <c r="V139" i="12"/>
  <c r="X139" i="12" s="1"/>
  <c r="AK139" i="12" s="1"/>
  <c r="T139" i="12"/>
  <c r="AF139" i="12" s="1"/>
  <c r="AS139" i="12" s="1"/>
  <c r="F139" i="12"/>
  <c r="C139" i="12" a="1"/>
  <c r="C139" i="12" s="1"/>
  <c r="AB138" i="12"/>
  <c r="AO138" i="12" s="1"/>
  <c r="T138" i="12"/>
  <c r="F138" i="12"/>
  <c r="C138" i="12" a="1"/>
  <c r="C138" i="12" s="1"/>
  <c r="AF137" i="12"/>
  <c r="AS137" i="12" s="1"/>
  <c r="X137" i="12"/>
  <c r="AK137" i="12" s="1"/>
  <c r="T137" i="12"/>
  <c r="V137" i="12" s="1"/>
  <c r="W137" i="12" s="1"/>
  <c r="AJ137" i="12" s="1"/>
  <c r="F137" i="12"/>
  <c r="C137" i="12" a="1"/>
  <c r="C137" i="12" s="1"/>
  <c r="U136" i="12"/>
  <c r="AI136" i="12" s="1"/>
  <c r="T136" i="12"/>
  <c r="AC136" i="12" s="1"/>
  <c r="F136" i="12"/>
  <c r="C136" i="12" a="1"/>
  <c r="C136" i="12" s="1"/>
  <c r="Y135" i="12"/>
  <c r="Z135" i="12" s="1"/>
  <c r="AL135" i="12" s="1"/>
  <c r="V135" i="12"/>
  <c r="X135" i="12" s="1"/>
  <c r="AK135" i="12" s="1"/>
  <c r="T135" i="12"/>
  <c r="F135" i="12"/>
  <c r="C135" i="12" a="1"/>
  <c r="C135" i="12" s="1"/>
  <c r="U134" i="12"/>
  <c r="AI134" i="12" s="1"/>
  <c r="T134" i="12"/>
  <c r="AC134" i="12" s="1"/>
  <c r="F134" i="12"/>
  <c r="C134" i="12" a="1"/>
  <c r="C134" i="12" s="1"/>
  <c r="Y133" i="12"/>
  <c r="Z133" i="12" s="1"/>
  <c r="AL133" i="12" s="1"/>
  <c r="V133" i="12"/>
  <c r="X133" i="12" s="1"/>
  <c r="AK133" i="12" s="1"/>
  <c r="T133" i="12"/>
  <c r="F133" i="12"/>
  <c r="C133" i="12" a="1"/>
  <c r="C133" i="12" s="1"/>
  <c r="U132" i="12"/>
  <c r="AI132" i="12" s="1"/>
  <c r="T132" i="12"/>
  <c r="AC132" i="12" s="1"/>
  <c r="F132" i="12"/>
  <c r="C132" i="12" a="1"/>
  <c r="C132" i="12" s="1"/>
  <c r="Y131" i="12"/>
  <c r="Z131" i="12" s="1"/>
  <c r="AL131" i="12" s="1"/>
  <c r="V131" i="12"/>
  <c r="X131" i="12" s="1"/>
  <c r="AK131" i="12" s="1"/>
  <c r="T131" i="12"/>
  <c r="F131" i="12"/>
  <c r="C131" i="12" a="1"/>
  <c r="C131" i="12" s="1"/>
  <c r="U130" i="12"/>
  <c r="AI130" i="12" s="1"/>
  <c r="T130" i="12"/>
  <c r="AC130" i="12" s="1"/>
  <c r="F130" i="12"/>
  <c r="C130" i="12" a="1"/>
  <c r="C130" i="12" s="1"/>
  <c r="Y129" i="12"/>
  <c r="Z129" i="12" s="1"/>
  <c r="AL129" i="12" s="1"/>
  <c r="V129" i="12"/>
  <c r="X129" i="12" s="1"/>
  <c r="AK129" i="12" s="1"/>
  <c r="T129" i="12"/>
  <c r="F129" i="12"/>
  <c r="C129" i="12" a="1"/>
  <c r="C129" i="12" s="1"/>
  <c r="U128" i="12"/>
  <c r="AI128" i="12" s="1"/>
  <c r="T128" i="12"/>
  <c r="AC128" i="12" s="1"/>
  <c r="F128" i="12"/>
  <c r="C128" i="12" a="1"/>
  <c r="C128" i="12" s="1"/>
  <c r="X127" i="12"/>
  <c r="AK127" i="12" s="1"/>
  <c r="V127" i="12"/>
  <c r="W127" i="12" s="1"/>
  <c r="AJ127" i="12" s="1"/>
  <c r="T127" i="12"/>
  <c r="AB127" i="12" s="1"/>
  <c r="F127" i="12"/>
  <c r="C127" i="12" a="1"/>
  <c r="C127" i="12" s="1"/>
  <c r="AI126" i="12"/>
  <c r="T126" i="12"/>
  <c r="U126" i="12" s="1"/>
  <c r="F126" i="12"/>
  <c r="C126" i="12" a="1"/>
  <c r="C126" i="12" s="1"/>
  <c r="T125" i="12"/>
  <c r="AB125" i="12" s="1"/>
  <c r="F125" i="12"/>
  <c r="C125" i="12" a="1"/>
  <c r="C125" i="12" s="1"/>
  <c r="AI124" i="12"/>
  <c r="AF124" i="12"/>
  <c r="AS124" i="12" s="1"/>
  <c r="AC124" i="12"/>
  <c r="AE124" i="12" s="1"/>
  <c r="AQ124" i="12" s="1"/>
  <c r="T124" i="12"/>
  <c r="U124" i="12" s="1"/>
  <c r="F124" i="12"/>
  <c r="C124" i="12" a="1"/>
  <c r="C124" i="12" s="1"/>
  <c r="T123" i="12"/>
  <c r="V123" i="12" s="1"/>
  <c r="X123" i="12" s="1"/>
  <c r="AK123" i="12" s="1"/>
  <c r="F123" i="12"/>
  <c r="C123" i="12" a="1"/>
  <c r="C123" i="12" s="1"/>
  <c r="T122" i="12"/>
  <c r="V122" i="12" s="1"/>
  <c r="X122" i="12" s="1"/>
  <c r="AK122" i="12" s="1"/>
  <c r="F122" i="12"/>
  <c r="C122" i="12" a="1"/>
  <c r="C122" i="12" s="1"/>
  <c r="AC121" i="12"/>
  <c r="AE121" i="12" s="1"/>
  <c r="AQ121" i="12" s="1"/>
  <c r="Y121" i="12"/>
  <c r="V121" i="12"/>
  <c r="X121" i="12" s="1"/>
  <c r="AK121" i="12" s="1"/>
  <c r="U121" i="12"/>
  <c r="AI121" i="12" s="1"/>
  <c r="T121" i="12"/>
  <c r="AF121" i="12" s="1"/>
  <c r="AS121" i="12" s="1"/>
  <c r="F121" i="12"/>
  <c r="C121" i="12" a="1"/>
  <c r="C121" i="12" s="1"/>
  <c r="AI120" i="12"/>
  <c r="AC120" i="12"/>
  <c r="AE120" i="12" s="1"/>
  <c r="AQ120" i="12" s="1"/>
  <c r="U120" i="12"/>
  <c r="T120" i="12"/>
  <c r="F120" i="12"/>
  <c r="C120" i="12" a="1"/>
  <c r="C120" i="12" s="1"/>
  <c r="T119" i="12"/>
  <c r="V119" i="12" s="1"/>
  <c r="X119" i="12" s="1"/>
  <c r="AK119" i="12" s="1"/>
  <c r="F119" i="12"/>
  <c r="C119" i="12" a="1"/>
  <c r="C119" i="12" s="1"/>
  <c r="AB118" i="12"/>
  <c r="AN118" i="12" s="1"/>
  <c r="V118" i="12"/>
  <c r="X118" i="12" s="1"/>
  <c r="AK118" i="12" s="1"/>
  <c r="T118" i="12"/>
  <c r="AF118" i="12" s="1"/>
  <c r="AS118" i="12" s="1"/>
  <c r="F118" i="12"/>
  <c r="C118" i="12" a="1"/>
  <c r="C118" i="12" s="1"/>
  <c r="Y117" i="12"/>
  <c r="Z117" i="12" s="1"/>
  <c r="AL117" i="12" s="1"/>
  <c r="U117" i="12"/>
  <c r="AI117" i="12" s="1"/>
  <c r="T117" i="12"/>
  <c r="F117" i="12"/>
  <c r="C117" i="12" a="1"/>
  <c r="C117" i="12" s="1"/>
  <c r="T116" i="12"/>
  <c r="AF116" i="12" s="1"/>
  <c r="AS116" i="12" s="1"/>
  <c r="F116" i="12"/>
  <c r="C116" i="12" a="1"/>
  <c r="C116" i="12" s="1"/>
  <c r="T115" i="12"/>
  <c r="V115" i="12" s="1"/>
  <c r="X115" i="12" s="1"/>
  <c r="AK115" i="12" s="1"/>
  <c r="F115" i="12"/>
  <c r="C115" i="12" a="1"/>
  <c r="C115" i="12" s="1"/>
  <c r="AF114" i="12"/>
  <c r="AS114" i="12" s="1"/>
  <c r="AB114" i="12"/>
  <c r="AN114" i="12" s="1"/>
  <c r="T114" i="12"/>
  <c r="V114" i="12" s="1"/>
  <c r="X114" i="12" s="1"/>
  <c r="AK114" i="12" s="1"/>
  <c r="F114" i="12"/>
  <c r="C114" i="12" a="1"/>
  <c r="C114" i="12" s="1"/>
  <c r="AI113" i="12"/>
  <c r="AD113" i="12"/>
  <c r="AP113" i="12" s="1"/>
  <c r="AC113" i="12"/>
  <c r="AE113" i="12" s="1"/>
  <c r="AQ113" i="12" s="1"/>
  <c r="Y113" i="12"/>
  <c r="V113" i="12"/>
  <c r="X113" i="12" s="1"/>
  <c r="AK113" i="12" s="1"/>
  <c r="U113" i="12"/>
  <c r="T113" i="12"/>
  <c r="AF113" i="12" s="1"/>
  <c r="AS113" i="12" s="1"/>
  <c r="F113" i="12"/>
  <c r="C113" i="12" a="1"/>
  <c r="C113" i="12" s="1"/>
  <c r="T112" i="12"/>
  <c r="AC112" i="12" s="1"/>
  <c r="AE112" i="12" s="1"/>
  <c r="AQ112" i="12" s="1"/>
  <c r="F112" i="12"/>
  <c r="C112" i="12" a="1"/>
  <c r="C112" i="12"/>
  <c r="T111" i="12"/>
  <c r="V111" i="12" s="1"/>
  <c r="X111" i="12" s="1"/>
  <c r="AK111" i="12" s="1"/>
  <c r="F111" i="12"/>
  <c r="C111" i="12" a="1"/>
  <c r="C111" i="12"/>
  <c r="T110" i="12"/>
  <c r="AF110" i="12" s="1"/>
  <c r="AS110" i="12" s="1"/>
  <c r="F110" i="12"/>
  <c r="C110" i="12" a="1"/>
  <c r="C110" i="12" s="1"/>
  <c r="T109" i="12"/>
  <c r="Y109" i="12" s="1"/>
  <c r="F109" i="12"/>
  <c r="C109" i="12" a="1"/>
  <c r="C109" i="12" s="1"/>
  <c r="AF108" i="12"/>
  <c r="AS108" i="12" s="1"/>
  <c r="AC108" i="12"/>
  <c r="AE108" i="12" s="1"/>
  <c r="AQ108" i="12" s="1"/>
  <c r="T108" i="12"/>
  <c r="F108" i="12"/>
  <c r="C108" i="12" a="1"/>
  <c r="C108" i="12" s="1"/>
  <c r="T107" i="12"/>
  <c r="V107" i="12" s="1"/>
  <c r="X107" i="12" s="1"/>
  <c r="AK107" i="12" s="1"/>
  <c r="F107" i="12"/>
  <c r="C107" i="12" a="1"/>
  <c r="C107" i="12" s="1"/>
  <c r="T106" i="12"/>
  <c r="V106" i="12" s="1"/>
  <c r="X106" i="12" s="1"/>
  <c r="AK106" i="12" s="1"/>
  <c r="F106" i="12"/>
  <c r="C106" i="12" a="1"/>
  <c r="C106" i="12" s="1"/>
  <c r="AC105" i="12"/>
  <c r="AE105" i="12" s="1"/>
  <c r="AQ105" i="12" s="1"/>
  <c r="Y105" i="12"/>
  <c r="V105" i="12"/>
  <c r="X105" i="12" s="1"/>
  <c r="AK105" i="12" s="1"/>
  <c r="U105" i="12"/>
  <c r="AI105" i="12" s="1"/>
  <c r="T105" i="12"/>
  <c r="AF105" i="12" s="1"/>
  <c r="AS105" i="12" s="1"/>
  <c r="F105" i="12"/>
  <c r="C105" i="12" a="1"/>
  <c r="C105" i="12" s="1"/>
  <c r="AI104" i="12"/>
  <c r="AC104" i="12"/>
  <c r="AE104" i="12" s="1"/>
  <c r="AQ104" i="12" s="1"/>
  <c r="U104" i="12"/>
  <c r="T104" i="12"/>
  <c r="F104" i="12"/>
  <c r="C104" i="12" a="1"/>
  <c r="C104" i="12" s="1"/>
  <c r="T103" i="12"/>
  <c r="V103" i="12" s="1"/>
  <c r="X103" i="12" s="1"/>
  <c r="AK103" i="12" s="1"/>
  <c r="F103" i="12"/>
  <c r="C103" i="12" a="1"/>
  <c r="C103" i="12" s="1"/>
  <c r="AO102" i="12"/>
  <c r="AB102" i="12"/>
  <c r="AN102" i="12" s="1"/>
  <c r="V102" i="12"/>
  <c r="X102" i="12" s="1"/>
  <c r="AK102" i="12" s="1"/>
  <c r="T102" i="12"/>
  <c r="AF102" i="12" s="1"/>
  <c r="AS102" i="12" s="1"/>
  <c r="F102" i="12"/>
  <c r="C102" i="12" a="1"/>
  <c r="C102" i="12" s="1"/>
  <c r="T101" i="12"/>
  <c r="F101" i="12"/>
  <c r="C101" i="12" a="1"/>
  <c r="C101" i="12" s="1"/>
  <c r="AF100" i="12"/>
  <c r="AS100" i="12" s="1"/>
  <c r="T100" i="12"/>
  <c r="F100" i="12"/>
  <c r="C100" i="12" a="1"/>
  <c r="C100" i="12" s="1"/>
  <c r="T99" i="12"/>
  <c r="F99" i="12"/>
  <c r="C99" i="12" a="1"/>
  <c r="C99" i="12" s="1"/>
  <c r="T98" i="12"/>
  <c r="AB98" i="12" s="1"/>
  <c r="AN98" i="12" s="1"/>
  <c r="F98" i="12"/>
  <c r="C98" i="12" a="1"/>
  <c r="C98" i="12" s="1"/>
  <c r="V97" i="12"/>
  <c r="T97" i="12"/>
  <c r="Y97" i="12" s="1"/>
  <c r="F97" i="12"/>
  <c r="C97" i="12" a="1"/>
  <c r="C97" i="12" s="1"/>
  <c r="AF96" i="12"/>
  <c r="AS96" i="12" s="1"/>
  <c r="AC96" i="12"/>
  <c r="U96" i="12"/>
  <c r="AI96" i="12" s="1"/>
  <c r="T96" i="12"/>
  <c r="AB96" i="12" s="1"/>
  <c r="AN96" i="12" s="1"/>
  <c r="F96" i="12"/>
  <c r="C96" i="12" a="1"/>
  <c r="C96" i="12"/>
  <c r="V95" i="12"/>
  <c r="W95" i="12" s="1"/>
  <c r="AJ95" i="12" s="1"/>
  <c r="T95" i="12"/>
  <c r="AF95" i="12" s="1"/>
  <c r="AS95" i="12" s="1"/>
  <c r="F95" i="12"/>
  <c r="C95" i="12" a="1"/>
  <c r="C95" i="12" s="1"/>
  <c r="Y94" i="12"/>
  <c r="V94" i="12"/>
  <c r="X94" i="12" s="1"/>
  <c r="AK94" i="12" s="1"/>
  <c r="U94" i="12"/>
  <c r="AI94" i="12" s="1"/>
  <c r="T94" i="12"/>
  <c r="AF94" i="12" s="1"/>
  <c r="AS94" i="12" s="1"/>
  <c r="F94" i="12"/>
  <c r="C94" i="12" a="1"/>
  <c r="C94" i="12" s="1"/>
  <c r="V93" i="12"/>
  <c r="T93" i="12"/>
  <c r="Y93" i="12" s="1"/>
  <c r="AA93" i="12" s="1"/>
  <c r="AM93" i="12" s="1"/>
  <c r="F93" i="12"/>
  <c r="C93" i="12" a="1"/>
  <c r="C93" i="12" s="1"/>
  <c r="AB92" i="12"/>
  <c r="AO92" i="12" s="1"/>
  <c r="T92" i="12"/>
  <c r="V92" i="12" s="1"/>
  <c r="F92" i="12"/>
  <c r="C92" i="12" a="1"/>
  <c r="C92" i="12" s="1"/>
  <c r="AF91" i="12"/>
  <c r="AS91" i="12" s="1"/>
  <c r="V91" i="12"/>
  <c r="W91" i="12" s="1"/>
  <c r="AJ91" i="12" s="1"/>
  <c r="T91" i="12"/>
  <c r="F91" i="12"/>
  <c r="C91" i="12" a="1"/>
  <c r="C91" i="12" s="1"/>
  <c r="AC90" i="12"/>
  <c r="AE90" i="12" s="1"/>
  <c r="AQ90" i="12" s="1"/>
  <c r="U90" i="12"/>
  <c r="AI90" i="12" s="1"/>
  <c r="T90" i="12"/>
  <c r="Y90" i="12" s="1"/>
  <c r="F90" i="12"/>
  <c r="C90" i="12" a="1"/>
  <c r="C90" i="12" s="1"/>
  <c r="AI89" i="12"/>
  <c r="AB89" i="12"/>
  <c r="V89" i="12"/>
  <c r="X89" i="12" s="1"/>
  <c r="T89" i="12"/>
  <c r="AC89" i="12" s="1"/>
  <c r="AE89" i="12" s="1"/>
  <c r="F89" i="12"/>
  <c r="C89" i="12" a="1"/>
  <c r="C89" i="12" s="1"/>
  <c r="T88" i="12"/>
  <c r="F88" i="12"/>
  <c r="C88" i="12" a="1"/>
  <c r="C88" i="12" s="1"/>
  <c r="Y87" i="12"/>
  <c r="T87" i="12"/>
  <c r="F87" i="12"/>
  <c r="C87" i="12" a="1"/>
  <c r="C87" i="12"/>
  <c r="AF86" i="12"/>
  <c r="AS86" i="12" s="1"/>
  <c r="AB86" i="12"/>
  <c r="V86" i="12"/>
  <c r="T86" i="12"/>
  <c r="F86" i="12"/>
  <c r="C86" i="12" a="1"/>
  <c r="C86" i="12" s="1"/>
  <c r="AS85" i="12"/>
  <c r="AI85" i="12"/>
  <c r="AC85" i="12"/>
  <c r="AE85" i="12" s="1"/>
  <c r="AQ85" i="12" s="1"/>
  <c r="Y85" i="12"/>
  <c r="V85" i="12"/>
  <c r="U85" i="12"/>
  <c r="T85" i="12"/>
  <c r="AF85" i="12" s="1"/>
  <c r="F85" i="12"/>
  <c r="C85" i="12" a="1"/>
  <c r="C85" i="12" s="1"/>
  <c r="AO84" i="12"/>
  <c r="AF84" i="12"/>
  <c r="AS84" i="12" s="1"/>
  <c r="AC84" i="12"/>
  <c r="U84" i="12"/>
  <c r="AI84" i="12" s="1"/>
  <c r="T84" i="12"/>
  <c r="AB84" i="12" s="1"/>
  <c r="AN84" i="12" s="1"/>
  <c r="F84" i="12"/>
  <c r="C84" i="12" a="1"/>
  <c r="C84" i="12"/>
  <c r="T83" i="12"/>
  <c r="F83" i="12"/>
  <c r="C83" i="12" a="1"/>
  <c r="C83" i="12"/>
  <c r="T82" i="12"/>
  <c r="V82" i="12" s="1"/>
  <c r="F82" i="12"/>
  <c r="C82" i="12" a="1"/>
  <c r="C82" i="12" s="1"/>
  <c r="AD81" i="12"/>
  <c r="AP81" i="12" s="1"/>
  <c r="AC81" i="12"/>
  <c r="AE81" i="12" s="1"/>
  <c r="AQ81" i="12" s="1"/>
  <c r="Y81" i="12"/>
  <c r="V81" i="12"/>
  <c r="U81" i="12"/>
  <c r="AI81" i="12" s="1"/>
  <c r="T81" i="12"/>
  <c r="AF81" i="12" s="1"/>
  <c r="AS81" i="12" s="1"/>
  <c r="F81" i="12"/>
  <c r="C81" i="12" a="1"/>
  <c r="C81" i="12" s="1"/>
  <c r="AI80" i="12"/>
  <c r="AC80" i="12"/>
  <c r="U80" i="12"/>
  <c r="T80" i="12"/>
  <c r="F80" i="12"/>
  <c r="C80" i="12" a="1"/>
  <c r="C80" i="12"/>
  <c r="T79" i="12"/>
  <c r="F79" i="12"/>
  <c r="C79" i="12" a="1"/>
  <c r="C79" i="12"/>
  <c r="AF78" i="12"/>
  <c r="AS78" i="12" s="1"/>
  <c r="AB78" i="12"/>
  <c r="V78" i="12"/>
  <c r="T78" i="12"/>
  <c r="F78" i="12"/>
  <c r="C78" i="12" a="1"/>
  <c r="C78" i="12" s="1"/>
  <c r="V77" i="12"/>
  <c r="T77" i="12"/>
  <c r="AF77" i="12" s="1"/>
  <c r="AS77" i="12" s="1"/>
  <c r="F77" i="12"/>
  <c r="C77" i="12" a="1"/>
  <c r="C77" i="12" s="1"/>
  <c r="T76" i="12"/>
  <c r="V76" i="12" s="1"/>
  <c r="X76" i="12" s="1"/>
  <c r="AK76" i="12" s="1"/>
  <c r="F76" i="12"/>
  <c r="C76" i="12" a="1"/>
  <c r="C76" i="12" s="1"/>
  <c r="AF75" i="12"/>
  <c r="AS75" i="12" s="1"/>
  <c r="T75" i="12"/>
  <c r="V75" i="12" s="1"/>
  <c r="W75" i="12" s="1"/>
  <c r="AJ75" i="12" s="1"/>
  <c r="F75" i="12"/>
  <c r="C75" i="12" a="1"/>
  <c r="C75" i="12" s="1"/>
  <c r="AC74" i="12"/>
  <c r="AE74" i="12" s="1"/>
  <c r="AQ74" i="12" s="1"/>
  <c r="Y74" i="12"/>
  <c r="Z74" i="12" s="1"/>
  <c r="AL74" i="12" s="1"/>
  <c r="U74" i="12"/>
  <c r="AI74" i="12" s="1"/>
  <c r="T74" i="12"/>
  <c r="AF74" i="12" s="1"/>
  <c r="AS74" i="12" s="1"/>
  <c r="F74" i="12"/>
  <c r="C74" i="12" a="1"/>
  <c r="C74" i="12" s="1"/>
  <c r="AF73" i="12"/>
  <c r="AS73" i="12" s="1"/>
  <c r="AC73" i="12"/>
  <c r="X73" i="12"/>
  <c r="AK73" i="12" s="1"/>
  <c r="V73" i="12"/>
  <c r="W73" i="12" s="1"/>
  <c r="AJ73" i="12" s="1"/>
  <c r="U73" i="12"/>
  <c r="AI73" i="12" s="1"/>
  <c r="T73" i="12"/>
  <c r="Y73" i="12" s="1"/>
  <c r="AA73" i="12" s="1"/>
  <c r="AM73" i="12" s="1"/>
  <c r="F73" i="12"/>
  <c r="C73" i="12" a="1"/>
  <c r="C73" i="12"/>
  <c r="T72" i="12"/>
  <c r="Y72" i="12" s="1"/>
  <c r="F72" i="12"/>
  <c r="C72" i="12" a="1"/>
  <c r="C72" i="12" s="1"/>
  <c r="T71" i="12"/>
  <c r="AF71" i="12" s="1"/>
  <c r="AS71" i="12" s="1"/>
  <c r="F71" i="12"/>
  <c r="C71" i="12" a="1"/>
  <c r="C71" i="12" s="1"/>
  <c r="AE70" i="12"/>
  <c r="AQ70" i="12" s="1"/>
  <c r="AC70" i="12"/>
  <c r="AD70" i="12" s="1"/>
  <c r="AP70" i="12" s="1"/>
  <c r="Y70" i="12"/>
  <c r="Z70" i="12" s="1"/>
  <c r="AL70" i="12" s="1"/>
  <c r="V70" i="12"/>
  <c r="U70" i="12"/>
  <c r="AI70" i="12" s="1"/>
  <c r="T70" i="12"/>
  <c r="AF70" i="12" s="1"/>
  <c r="AS70" i="12" s="1"/>
  <c r="F70" i="12"/>
  <c r="C70" i="12" a="1"/>
  <c r="C70" i="12" s="1"/>
  <c r="AF69" i="12"/>
  <c r="AS69" i="12" s="1"/>
  <c r="V69" i="12"/>
  <c r="W69" i="12" s="1"/>
  <c r="AJ69" i="12" s="1"/>
  <c r="T69" i="12"/>
  <c r="Y69" i="12" s="1"/>
  <c r="AA69" i="12" s="1"/>
  <c r="AM69" i="12" s="1"/>
  <c r="F69" i="12"/>
  <c r="C69" i="12" a="1"/>
  <c r="C69" i="12" s="1"/>
  <c r="T68" i="12"/>
  <c r="AB68" i="12" s="1"/>
  <c r="F68" i="12"/>
  <c r="C68" i="12" a="1"/>
  <c r="C68" i="12" s="1"/>
  <c r="T67" i="12"/>
  <c r="AF67" i="12" s="1"/>
  <c r="AS67" i="12" s="1"/>
  <c r="F67" i="12"/>
  <c r="C67" i="12" a="1"/>
  <c r="C67" i="12" s="1"/>
  <c r="AF66" i="12"/>
  <c r="AS66" i="12" s="1"/>
  <c r="V66" i="12"/>
  <c r="W66" i="12" s="1"/>
  <c r="AJ66" i="12" s="1"/>
  <c r="T66" i="12"/>
  <c r="F66" i="12"/>
  <c r="C66" i="12" a="1"/>
  <c r="C66" i="12" s="1"/>
  <c r="T65" i="12"/>
  <c r="F65" i="12"/>
  <c r="C65" i="12" a="1"/>
  <c r="C65" i="12" s="1"/>
  <c r="Y64" i="12"/>
  <c r="Z64" i="12" s="1"/>
  <c r="AL64" i="12" s="1"/>
  <c r="T64" i="12"/>
  <c r="AF64" i="12" s="1"/>
  <c r="AS64" i="12" s="1"/>
  <c r="F64" i="12"/>
  <c r="C64" i="12" a="1"/>
  <c r="C64" i="12" s="1"/>
  <c r="AF63" i="12"/>
  <c r="AS63" i="12" s="1"/>
  <c r="V63" i="12"/>
  <c r="W63" i="12" s="1"/>
  <c r="AJ63" i="12" s="1"/>
  <c r="T63" i="12"/>
  <c r="F63" i="12"/>
  <c r="C63" i="12" a="1"/>
  <c r="C63" i="12" s="1"/>
  <c r="T62" i="12"/>
  <c r="AF62" i="12" s="1"/>
  <c r="AS62" i="12" s="1"/>
  <c r="F62" i="12"/>
  <c r="C62" i="12" a="1"/>
  <c r="C62" i="12" s="1"/>
  <c r="AF61" i="12"/>
  <c r="AS61" i="12" s="1"/>
  <c r="T61" i="12"/>
  <c r="V61" i="12" s="1"/>
  <c r="W61" i="12" s="1"/>
  <c r="AJ61" i="12" s="1"/>
  <c r="F61" i="12"/>
  <c r="C61" i="12" a="1"/>
  <c r="C61" i="12" s="1"/>
  <c r="Y60" i="12"/>
  <c r="Z60" i="12" s="1"/>
  <c r="AL60" i="12" s="1"/>
  <c r="T60" i="12"/>
  <c r="AF60" i="12" s="1"/>
  <c r="AS60" i="12" s="1"/>
  <c r="F60" i="12"/>
  <c r="C60" i="12" a="1"/>
  <c r="C60" i="12" s="1"/>
  <c r="T59" i="12"/>
  <c r="AF59" i="12" s="1"/>
  <c r="AS59" i="12" s="1"/>
  <c r="F59" i="12"/>
  <c r="C59" i="12" a="1"/>
  <c r="C59" i="12" s="1"/>
  <c r="T58" i="12"/>
  <c r="AF58" i="12" s="1"/>
  <c r="AS58" i="12" s="1"/>
  <c r="F58" i="12"/>
  <c r="C58" i="12" a="1"/>
  <c r="C58" i="12" s="1"/>
  <c r="AF57" i="12"/>
  <c r="AS57" i="12" s="1"/>
  <c r="V57" i="12"/>
  <c r="W57" i="12" s="1"/>
  <c r="AJ57" i="12" s="1"/>
  <c r="T57" i="12"/>
  <c r="F57" i="12"/>
  <c r="C57" i="12" a="1"/>
  <c r="C57" i="12" s="1"/>
  <c r="AL56" i="12"/>
  <c r="AA56" i="12"/>
  <c r="AM56" i="12" s="1"/>
  <c r="Y56" i="12"/>
  <c r="Z56" i="12" s="1"/>
  <c r="U56" i="12"/>
  <c r="AI56" i="12" s="1"/>
  <c r="T56" i="12"/>
  <c r="AF56" i="12" s="1"/>
  <c r="AS56" i="12" s="1"/>
  <c r="F56" i="12"/>
  <c r="C56" i="12" a="1"/>
  <c r="C56" i="12"/>
  <c r="T55" i="12"/>
  <c r="F55" i="12"/>
  <c r="C55" i="12" a="1"/>
  <c r="C55" i="12" s="1"/>
  <c r="V54" i="12"/>
  <c r="X54" i="12" s="1"/>
  <c r="AK54" i="12" s="1"/>
  <c r="T54" i="12"/>
  <c r="AF54" i="12" s="1"/>
  <c r="AS54" i="12" s="1"/>
  <c r="F54" i="12"/>
  <c r="C54" i="12" a="1"/>
  <c r="C54" i="12" s="1"/>
  <c r="T53" i="12"/>
  <c r="AF53" i="12" s="1"/>
  <c r="AS53" i="12" s="1"/>
  <c r="F53" i="12"/>
  <c r="C53" i="12" a="1"/>
  <c r="C53" i="12" s="1"/>
  <c r="Y52" i="12"/>
  <c r="Z52" i="12" s="1"/>
  <c r="AL52" i="12" s="1"/>
  <c r="T52" i="12"/>
  <c r="AF52" i="12" s="1"/>
  <c r="AS52" i="12" s="1"/>
  <c r="F52" i="12"/>
  <c r="C52" i="12" a="1"/>
  <c r="C52" i="12" s="1"/>
  <c r="T51" i="12"/>
  <c r="AF51" i="12" s="1"/>
  <c r="AS51" i="12" s="1"/>
  <c r="F51" i="12"/>
  <c r="C51" i="12" a="1"/>
  <c r="C51" i="12" s="1"/>
  <c r="T50" i="12"/>
  <c r="AF50" i="12" s="1"/>
  <c r="AS50" i="12" s="1"/>
  <c r="F50" i="12"/>
  <c r="C50" i="12" a="1"/>
  <c r="C50" i="12" s="1"/>
  <c r="T49" i="12"/>
  <c r="AF49" i="12" s="1"/>
  <c r="F49" i="12"/>
  <c r="C49" i="12" a="1"/>
  <c r="C49" i="12" s="1"/>
  <c r="T48" i="12"/>
  <c r="V48" i="12" s="1"/>
  <c r="F48" i="12"/>
  <c r="C48" i="12" a="1"/>
  <c r="C48" i="12" s="1"/>
  <c r="Y47" i="12"/>
  <c r="Z47" i="12" s="1"/>
  <c r="AL47" i="12" s="1"/>
  <c r="T47" i="12"/>
  <c r="AF47" i="12" s="1"/>
  <c r="AS47" i="12" s="1"/>
  <c r="F47" i="12"/>
  <c r="C47" i="12" a="1"/>
  <c r="C47" i="12" s="1"/>
  <c r="T46" i="12"/>
  <c r="AF46" i="12" s="1"/>
  <c r="AS46" i="12" s="1"/>
  <c r="F46" i="12"/>
  <c r="C46" i="12" a="1"/>
  <c r="C46" i="12" s="1"/>
  <c r="T45" i="12"/>
  <c r="AF45" i="12" s="1"/>
  <c r="AS45" i="12" s="1"/>
  <c r="F45" i="12"/>
  <c r="C45" i="12" a="1"/>
  <c r="C45" i="12" s="1"/>
  <c r="AF44" i="12"/>
  <c r="AS44" i="12" s="1"/>
  <c r="V44" i="12"/>
  <c r="W44" i="12" s="1"/>
  <c r="AJ44" i="12" s="1"/>
  <c r="T44" i="12"/>
  <c r="F44" i="12"/>
  <c r="C44" i="12" a="1"/>
  <c r="C44" i="12" s="1"/>
  <c r="T43" i="12"/>
  <c r="AF43" i="12" s="1"/>
  <c r="AS43" i="12" s="1"/>
  <c r="F43" i="12"/>
  <c r="C43" i="12" a="1"/>
  <c r="C43" i="12" s="1"/>
  <c r="V42" i="12"/>
  <c r="W42" i="12" s="1"/>
  <c r="AJ42" i="12" s="1"/>
  <c r="T42" i="12"/>
  <c r="F42" i="12"/>
  <c r="C42" i="12" a="1"/>
  <c r="C42" i="12" s="1"/>
  <c r="AS41" i="12"/>
  <c r="AC41" i="12"/>
  <c r="AD41" i="12" s="1"/>
  <c r="AP41" i="12" s="1"/>
  <c r="V41" i="12"/>
  <c r="X41" i="12" s="1"/>
  <c r="AK41" i="12" s="1"/>
  <c r="T41" i="12"/>
  <c r="AF41" i="12" s="1"/>
  <c r="F41" i="12"/>
  <c r="C41" i="12" a="1"/>
  <c r="C41" i="12" s="1"/>
  <c r="T40" i="12"/>
  <c r="AF40" i="12" s="1"/>
  <c r="AS40" i="12" s="1"/>
  <c r="F40" i="12"/>
  <c r="C40" i="12" a="1"/>
  <c r="C40" i="12" s="1"/>
  <c r="Y39" i="12"/>
  <c r="Z39" i="12" s="1"/>
  <c r="AL39" i="12" s="1"/>
  <c r="T39" i="12"/>
  <c r="AF39" i="12" s="1"/>
  <c r="AS39" i="12" s="1"/>
  <c r="F39" i="12"/>
  <c r="C39" i="12" a="1"/>
  <c r="C39" i="12" s="1"/>
  <c r="AF38" i="12"/>
  <c r="AS38" i="12" s="1"/>
  <c r="V38" i="12"/>
  <c r="W38" i="12" s="1"/>
  <c r="AJ38" i="12" s="1"/>
  <c r="T38" i="12"/>
  <c r="F38" i="12"/>
  <c r="C38" i="12" a="1"/>
  <c r="C38" i="12" s="1"/>
  <c r="AS37" i="12"/>
  <c r="U37" i="12"/>
  <c r="AI37" i="12" s="1"/>
  <c r="T37" i="12"/>
  <c r="AF37" i="12" s="1"/>
  <c r="F37" i="12"/>
  <c r="C37" i="12" a="1"/>
  <c r="C37" i="12"/>
  <c r="T36" i="12"/>
  <c r="V36" i="12" s="1"/>
  <c r="W36" i="12" s="1"/>
  <c r="AJ36" i="12" s="1"/>
  <c r="F36" i="12"/>
  <c r="C36" i="12" a="1"/>
  <c r="C36" i="12" s="1"/>
  <c r="AA35" i="12"/>
  <c r="AM35" i="12" s="1"/>
  <c r="Y35" i="12"/>
  <c r="Z35" i="12" s="1"/>
  <c r="AL35" i="12" s="1"/>
  <c r="U35" i="12"/>
  <c r="AI35" i="12" s="1"/>
  <c r="T35" i="12"/>
  <c r="AF35" i="12" s="1"/>
  <c r="AS35" i="12" s="1"/>
  <c r="F35" i="12"/>
  <c r="C35" i="12" a="1"/>
  <c r="C35" i="12"/>
  <c r="T34" i="12"/>
  <c r="V34" i="12" s="1"/>
  <c r="F34" i="12"/>
  <c r="C34" i="12" a="1"/>
  <c r="C34" i="12" s="1"/>
  <c r="AC33" i="12"/>
  <c r="AD33" i="12" s="1"/>
  <c r="AP33" i="12" s="1"/>
  <c r="V33" i="12"/>
  <c r="X33" i="12" s="1"/>
  <c r="AK33" i="12" s="1"/>
  <c r="T33" i="12"/>
  <c r="AF33" i="12" s="1"/>
  <c r="AS33" i="12" s="1"/>
  <c r="F33" i="12"/>
  <c r="C33" i="12" a="1"/>
  <c r="C33" i="12" s="1"/>
  <c r="AF32" i="12"/>
  <c r="AS32" i="12" s="1"/>
  <c r="V32" i="12"/>
  <c r="W32" i="12" s="1"/>
  <c r="AJ32" i="12" s="1"/>
  <c r="T32" i="12"/>
  <c r="F32" i="12"/>
  <c r="C32" i="12" a="1"/>
  <c r="C32" i="12" s="1"/>
  <c r="U31" i="12"/>
  <c r="AI31" i="12" s="1"/>
  <c r="T31" i="12"/>
  <c r="AF31" i="12" s="1"/>
  <c r="AS31" i="12" s="1"/>
  <c r="F31" i="12"/>
  <c r="C31" i="12" a="1"/>
  <c r="C31" i="12"/>
  <c r="T30" i="12"/>
  <c r="AF30" i="12" s="1"/>
  <c r="AS30" i="12" s="1"/>
  <c r="F30" i="12"/>
  <c r="C30" i="12" a="1"/>
  <c r="C30" i="12" s="1"/>
  <c r="AP29" i="12"/>
  <c r="AC29" i="12"/>
  <c r="AD29" i="12" s="1"/>
  <c r="W29" i="12"/>
  <c r="AJ29" i="12" s="1"/>
  <c r="V29" i="12"/>
  <c r="X29" i="12" s="1"/>
  <c r="AK29" i="12" s="1"/>
  <c r="U29" i="12"/>
  <c r="AI29" i="12" s="1"/>
  <c r="T29" i="12"/>
  <c r="AF29" i="12" s="1"/>
  <c r="AS29" i="12" s="1"/>
  <c r="F29" i="12"/>
  <c r="C29" i="12" a="1"/>
  <c r="C29" i="12"/>
  <c r="T28" i="12"/>
  <c r="V28" i="12" s="1"/>
  <c r="F28" i="12"/>
  <c r="C28" i="12" a="1"/>
  <c r="C28" i="12" s="1"/>
  <c r="AA27" i="12"/>
  <c r="AM27" i="12" s="1"/>
  <c r="Y27" i="12"/>
  <c r="Z27" i="12" s="1"/>
  <c r="AL27" i="12" s="1"/>
  <c r="U27" i="12"/>
  <c r="AI27" i="12" s="1"/>
  <c r="T27" i="12"/>
  <c r="AF27" i="12" s="1"/>
  <c r="AS27" i="12" s="1"/>
  <c r="F27" i="12"/>
  <c r="C27" i="12" a="1"/>
  <c r="C27" i="12"/>
  <c r="T26" i="12"/>
  <c r="V26" i="12" s="1"/>
  <c r="W26" i="12" s="1"/>
  <c r="AJ26" i="12" s="1"/>
  <c r="F26" i="12"/>
  <c r="C26" i="12" a="1"/>
  <c r="C26" i="12" s="1"/>
  <c r="U25" i="12"/>
  <c r="AI25" i="12" s="1"/>
  <c r="T25" i="12"/>
  <c r="AF25" i="12" s="1"/>
  <c r="AS25" i="12" s="1"/>
  <c r="F25" i="12"/>
  <c r="C25" i="12" a="1"/>
  <c r="C25" i="12"/>
  <c r="T24" i="12"/>
  <c r="AF24" i="12" s="1"/>
  <c r="AS24" i="12" s="1"/>
  <c r="F24" i="12"/>
  <c r="C24" i="12" a="1"/>
  <c r="C24" i="12" s="1"/>
  <c r="AP23" i="12"/>
  <c r="AC23" i="12"/>
  <c r="AD23" i="12" s="1"/>
  <c r="U23" i="12"/>
  <c r="AI23" i="12" s="1"/>
  <c r="T23" i="12"/>
  <c r="AF23" i="12" s="1"/>
  <c r="AS23" i="12" s="1"/>
  <c r="F23" i="12"/>
  <c r="C23" i="12" a="1"/>
  <c r="C23" i="12"/>
  <c r="T22" i="12"/>
  <c r="AF22" i="12" s="1"/>
  <c r="AS22" i="12" s="1"/>
  <c r="F22" i="12"/>
  <c r="C22" i="12" a="1"/>
  <c r="C22" i="12" s="1"/>
  <c r="T21" i="12"/>
  <c r="AF21" i="12" s="1"/>
  <c r="AS21" i="12" s="1"/>
  <c r="F21" i="12"/>
  <c r="C21" i="12" a="1"/>
  <c r="C21" i="12" s="1"/>
  <c r="V20" i="12"/>
  <c r="W20" i="12" s="1"/>
  <c r="AJ20" i="12" s="1"/>
  <c r="T20" i="12"/>
  <c r="F20" i="12"/>
  <c r="C20" i="12" a="1"/>
  <c r="C20" i="12" s="1"/>
  <c r="Y19" i="12"/>
  <c r="Z19" i="12" s="1"/>
  <c r="AL19" i="12" s="1"/>
  <c r="T19" i="12"/>
  <c r="AF19" i="12" s="1"/>
  <c r="AS19" i="12" s="1"/>
  <c r="F19" i="12"/>
  <c r="C19" i="12" a="1"/>
  <c r="C19" i="12" s="1"/>
  <c r="AF18" i="12"/>
  <c r="AS18" i="12" s="1"/>
  <c r="V18" i="12"/>
  <c r="W18" i="12" s="1"/>
  <c r="AJ18" i="12" s="1"/>
  <c r="T18" i="12"/>
  <c r="F18" i="12"/>
  <c r="C18" i="12" a="1"/>
  <c r="C18" i="12" s="1"/>
  <c r="AS17" i="12"/>
  <c r="U17" i="12"/>
  <c r="AI17" i="12" s="1"/>
  <c r="T17" i="12"/>
  <c r="AF17" i="12" s="1"/>
  <c r="F17" i="12"/>
  <c r="C17" i="12" a="1"/>
  <c r="C17" i="12"/>
  <c r="T16" i="12"/>
  <c r="AF16" i="12" s="1"/>
  <c r="AS16" i="12" s="1"/>
  <c r="F16" i="12"/>
  <c r="C16" i="12" a="1"/>
  <c r="C16" i="12" s="1"/>
  <c r="T15" i="12"/>
  <c r="AF15" i="12" s="1"/>
  <c r="AS15" i="12" s="1"/>
  <c r="F15" i="12"/>
  <c r="C15" i="12" a="1"/>
  <c r="C15" i="12" s="1"/>
  <c r="AB14" i="12"/>
  <c r="AN14" i="12" s="1"/>
  <c r="T14" i="12"/>
  <c r="AF14" i="12" s="1"/>
  <c r="AS14" i="12" s="1"/>
  <c r="F14" i="12"/>
  <c r="C14" i="12" a="1"/>
  <c r="C14" i="12" s="1"/>
  <c r="AC13" i="12"/>
  <c r="AE13" i="12" s="1"/>
  <c r="AQ13" i="12" s="1"/>
  <c r="V13" i="12"/>
  <c r="X13" i="12" s="1"/>
  <c r="AK13" i="12" s="1"/>
  <c r="T13" i="12"/>
  <c r="AF13" i="12" s="1"/>
  <c r="AS13" i="12" s="1"/>
  <c r="F13" i="12"/>
  <c r="C13" i="12" a="1"/>
  <c r="C13" i="12" s="1"/>
  <c r="AC12" i="12"/>
  <c r="AE12" i="12" s="1"/>
  <c r="AQ12" i="12" s="1"/>
  <c r="U12" i="12"/>
  <c r="AI12" i="12" s="1"/>
  <c r="T12" i="12"/>
  <c r="Y12" i="12" s="1"/>
  <c r="F12" i="12"/>
  <c r="C12" i="12" a="1"/>
  <c r="C12" i="12" s="1"/>
  <c r="T11" i="12"/>
  <c r="V11" i="12" s="1"/>
  <c r="X11" i="12" s="1"/>
  <c r="AK11" i="12" s="1"/>
  <c r="F11" i="12"/>
  <c r="C11" i="12" a="1"/>
  <c r="C11" i="12" s="1"/>
  <c r="AF10" i="12"/>
  <c r="AS10" i="12" s="1"/>
  <c r="T10" i="12"/>
  <c r="V10" i="12" s="1"/>
  <c r="W10" i="12" s="1"/>
  <c r="AJ10" i="12" s="1"/>
  <c r="F10" i="12"/>
  <c r="C10" i="12" a="1"/>
  <c r="C10" i="12" s="1"/>
  <c r="AC9" i="12"/>
  <c r="AE9" i="12" s="1"/>
  <c r="AQ9" i="12" s="1"/>
  <c r="V9" i="12"/>
  <c r="X9" i="12" s="1"/>
  <c r="AK9" i="12" s="1"/>
  <c r="T9" i="12"/>
  <c r="AF9" i="12" s="1"/>
  <c r="AS9" i="12" s="1"/>
  <c r="F9" i="12"/>
  <c r="C9" i="12" a="1"/>
  <c r="C9" i="12" s="1"/>
  <c r="AC8" i="12"/>
  <c r="AE8" i="12" s="1"/>
  <c r="AQ8" i="12" s="1"/>
  <c r="U8" i="12"/>
  <c r="AI8" i="12" s="1"/>
  <c r="T8" i="12"/>
  <c r="Y8" i="12" s="1"/>
  <c r="F8" i="12"/>
  <c r="C8" i="12" a="1"/>
  <c r="C8" i="12" s="1"/>
  <c r="T7" i="12"/>
  <c r="V7" i="12" s="1"/>
  <c r="X7" i="12" s="1"/>
  <c r="AK7" i="12" s="1"/>
  <c r="F7" i="12"/>
  <c r="C7" i="12" a="1"/>
  <c r="C7" i="12" s="1"/>
  <c r="AF6" i="12"/>
  <c r="AS6" i="12" s="1"/>
  <c r="T6" i="12"/>
  <c r="V6" i="12" s="1"/>
  <c r="W6" i="12" s="1"/>
  <c r="AJ6" i="12" s="1"/>
  <c r="F6" i="12"/>
  <c r="C6" i="12" a="1"/>
  <c r="C6" i="12" s="1"/>
  <c r="AC5" i="12"/>
  <c r="AE5" i="12" s="1"/>
  <c r="AQ5" i="12" s="1"/>
  <c r="V5" i="12"/>
  <c r="X5" i="12" s="1"/>
  <c r="AK5" i="12" s="1"/>
  <c r="T5" i="12"/>
  <c r="AF5" i="12" s="1"/>
  <c r="AS5" i="12" s="1"/>
  <c r="F5" i="12"/>
  <c r="C5" i="12" a="1"/>
  <c r="C5" i="12" s="1"/>
  <c r="AC4" i="12"/>
  <c r="AE4" i="12" s="1"/>
  <c r="AQ4" i="12" s="1"/>
  <c r="U4" i="12"/>
  <c r="AI4" i="12" s="1"/>
  <c r="T4" i="12"/>
  <c r="Y4" i="12" s="1"/>
  <c r="F4" i="12"/>
  <c r="C4" i="12" a="1"/>
  <c r="C4" i="12" s="1"/>
  <c r="T3" i="12"/>
  <c r="V3" i="12" s="1"/>
  <c r="X3" i="12" s="1"/>
  <c r="AK3" i="12" s="1"/>
  <c r="F3" i="12"/>
  <c r="C3" i="12" a="1"/>
  <c r="C3" i="12" s="1"/>
  <c r="AF2" i="12"/>
  <c r="AS2" i="12" s="1"/>
  <c r="T2" i="12"/>
  <c r="V2" i="12" s="1"/>
  <c r="W2" i="12" s="1"/>
  <c r="AJ2" i="12" s="1"/>
  <c r="F2" i="12"/>
  <c r="C2" i="12" a="1"/>
  <c r="C2" i="12" s="1"/>
  <c r="AS226" i="10"/>
  <c r="AR226" i="10"/>
  <c r="AQ226" i="10"/>
  <c r="AP226" i="10"/>
  <c r="AO226" i="10"/>
  <c r="AN226" i="10"/>
  <c r="AM226" i="10"/>
  <c r="AL226" i="10"/>
  <c r="AK226" i="10"/>
  <c r="AJ226" i="10"/>
  <c r="AI226" i="10"/>
  <c r="AH226" i="10"/>
  <c r="AS225" i="10"/>
  <c r="AR225" i="10"/>
  <c r="AQ225" i="10"/>
  <c r="AP225" i="10"/>
  <c r="AO225" i="10"/>
  <c r="AN225" i="10"/>
  <c r="AM225" i="10"/>
  <c r="AL225" i="10"/>
  <c r="AK225" i="10"/>
  <c r="AJ225" i="10"/>
  <c r="AI225" i="10"/>
  <c r="AH225" i="10"/>
  <c r="AS224" i="10"/>
  <c r="AR224" i="10"/>
  <c r="AQ224" i="10"/>
  <c r="AP224" i="10"/>
  <c r="AO224" i="10"/>
  <c r="AN224" i="10"/>
  <c r="AM224" i="10"/>
  <c r="AL224" i="10"/>
  <c r="AK224" i="10"/>
  <c r="AJ224" i="10"/>
  <c r="AI224" i="10"/>
  <c r="AH224" i="10"/>
  <c r="G224" i="10"/>
  <c r="B224" i="10"/>
  <c r="A224" i="10"/>
  <c r="AS223" i="10"/>
  <c r="AR223" i="10"/>
  <c r="AQ223" i="10"/>
  <c r="AP223" i="10"/>
  <c r="AO223" i="10"/>
  <c r="AN223" i="10"/>
  <c r="AM223" i="10"/>
  <c r="AL223" i="10"/>
  <c r="AK223" i="10"/>
  <c r="AJ223" i="10"/>
  <c r="AI223" i="10"/>
  <c r="AH223" i="10"/>
  <c r="AS222" i="10"/>
  <c r="AR222" i="10"/>
  <c r="AQ222" i="10"/>
  <c r="AP222" i="10"/>
  <c r="AO222" i="10"/>
  <c r="AN222" i="10"/>
  <c r="AM222" i="10"/>
  <c r="AL222" i="10"/>
  <c r="AK222" i="10"/>
  <c r="AJ222" i="10"/>
  <c r="AI222" i="10"/>
  <c r="AH222" i="10"/>
  <c r="AS221" i="10"/>
  <c r="AR221" i="10"/>
  <c r="AQ221" i="10"/>
  <c r="AP221" i="10"/>
  <c r="AO221" i="10"/>
  <c r="AN221" i="10"/>
  <c r="AM221" i="10"/>
  <c r="AL221" i="10"/>
  <c r="AK221" i="10"/>
  <c r="AJ221" i="10"/>
  <c r="AI221" i="10"/>
  <c r="AH221" i="10"/>
  <c r="AS220" i="10"/>
  <c r="AR220" i="10"/>
  <c r="AQ220" i="10"/>
  <c r="AP220" i="10"/>
  <c r="AO220" i="10"/>
  <c r="AN220" i="10"/>
  <c r="AM220" i="10"/>
  <c r="AL220" i="10"/>
  <c r="AK220" i="10"/>
  <c r="AJ220" i="10"/>
  <c r="AI220" i="10"/>
  <c r="AH220" i="10"/>
  <c r="AS219" i="10"/>
  <c r="AR219" i="10"/>
  <c r="AQ219" i="10"/>
  <c r="AP219" i="10"/>
  <c r="AO219" i="10"/>
  <c r="AN219" i="10"/>
  <c r="AM219" i="10"/>
  <c r="AL219" i="10"/>
  <c r="AK219" i="10"/>
  <c r="AJ219" i="10"/>
  <c r="AI219" i="10"/>
  <c r="AH219" i="10"/>
  <c r="AS218" i="10"/>
  <c r="AQ218" i="10"/>
  <c r="AP218" i="10"/>
  <c r="AO218" i="10"/>
  <c r="AN218" i="10"/>
  <c r="AM218" i="10"/>
  <c r="AL218" i="10"/>
  <c r="AK218" i="10"/>
  <c r="AJ218" i="10"/>
  <c r="AI218" i="10"/>
  <c r="AH218" i="10"/>
  <c r="AS217" i="10"/>
  <c r="AR217" i="10"/>
  <c r="AQ217" i="10"/>
  <c r="AP217" i="10"/>
  <c r="AO217" i="10"/>
  <c r="AN217" i="10"/>
  <c r="AM217" i="10"/>
  <c r="AL217" i="10"/>
  <c r="AK217" i="10"/>
  <c r="AJ217" i="10"/>
  <c r="AI217" i="10"/>
  <c r="AH217" i="10"/>
  <c r="AS216" i="10"/>
  <c r="AR216" i="10"/>
  <c r="AQ216" i="10"/>
  <c r="AP216" i="10"/>
  <c r="AO216" i="10"/>
  <c r="AN216" i="10"/>
  <c r="AM216" i="10"/>
  <c r="AL216" i="10"/>
  <c r="AK216" i="10"/>
  <c r="AJ216" i="10"/>
  <c r="AI216" i="10"/>
  <c r="AH216" i="10"/>
  <c r="AS215" i="10"/>
  <c r="AR215" i="10"/>
  <c r="AQ215" i="10"/>
  <c r="AP215" i="10"/>
  <c r="AO215" i="10"/>
  <c r="AN215" i="10"/>
  <c r="AM215" i="10"/>
  <c r="AL215" i="10"/>
  <c r="AK215" i="10"/>
  <c r="AJ215" i="10"/>
  <c r="AI215" i="10"/>
  <c r="AH215" i="10"/>
  <c r="AS214" i="10"/>
  <c r="AR214" i="10"/>
  <c r="AQ214" i="10"/>
  <c r="AP214" i="10"/>
  <c r="AO214" i="10"/>
  <c r="AN214" i="10"/>
  <c r="AM214" i="10"/>
  <c r="AL214" i="10"/>
  <c r="AK214" i="10"/>
  <c r="AJ214" i="10"/>
  <c r="AI214" i="10"/>
  <c r="AH214" i="10"/>
  <c r="AS213" i="10"/>
  <c r="AR213" i="10"/>
  <c r="AQ213" i="10"/>
  <c r="AP213" i="10"/>
  <c r="AO213" i="10"/>
  <c r="AN213" i="10"/>
  <c r="AM213" i="10"/>
  <c r="AL213" i="10"/>
  <c r="AK213" i="10"/>
  <c r="AJ213" i="10"/>
  <c r="AI213" i="10"/>
  <c r="AH213" i="10"/>
  <c r="AS212" i="10"/>
  <c r="AR212" i="10"/>
  <c r="AQ212" i="10"/>
  <c r="AP212" i="10"/>
  <c r="AO212" i="10"/>
  <c r="AN212" i="10"/>
  <c r="AM212" i="10"/>
  <c r="AL212" i="10"/>
  <c r="AK212" i="10"/>
  <c r="AJ212" i="10"/>
  <c r="AI212" i="10"/>
  <c r="AH212" i="10"/>
  <c r="AS211" i="10"/>
  <c r="AR211" i="10"/>
  <c r="AQ211" i="10"/>
  <c r="AP211" i="10"/>
  <c r="AO211" i="10"/>
  <c r="AN211" i="10"/>
  <c r="AM211" i="10"/>
  <c r="AL211" i="10"/>
  <c r="AK211" i="10"/>
  <c r="AJ211" i="10"/>
  <c r="AI211" i="10"/>
  <c r="AH211" i="10"/>
  <c r="AS210" i="10"/>
  <c r="AR210" i="10"/>
  <c r="AQ210" i="10"/>
  <c r="AP210" i="10"/>
  <c r="AO210" i="10"/>
  <c r="AN210" i="10"/>
  <c r="AM210" i="10"/>
  <c r="AL210" i="10"/>
  <c r="AK210" i="10"/>
  <c r="AJ210" i="10"/>
  <c r="AI210" i="10"/>
  <c r="AH210" i="10"/>
  <c r="AS209" i="10"/>
  <c r="AR209" i="10"/>
  <c r="AQ209" i="10"/>
  <c r="AP209" i="10"/>
  <c r="AO209" i="10"/>
  <c r="AN209" i="10"/>
  <c r="AM209" i="10"/>
  <c r="AL209" i="10"/>
  <c r="AK209" i="10"/>
  <c r="AJ209" i="10"/>
  <c r="AI209" i="10"/>
  <c r="AH209" i="10"/>
  <c r="AS208" i="10"/>
  <c r="AR208" i="10"/>
  <c r="AQ208" i="10"/>
  <c r="AP208" i="10"/>
  <c r="AO208" i="10"/>
  <c r="AN208" i="10"/>
  <c r="AM208" i="10"/>
  <c r="AL208" i="10"/>
  <c r="AK208" i="10"/>
  <c r="AJ208" i="10"/>
  <c r="AI208" i="10"/>
  <c r="AH208" i="10"/>
  <c r="AS207" i="10"/>
  <c r="AR207" i="10"/>
  <c r="AQ207" i="10"/>
  <c r="AP207" i="10"/>
  <c r="AO207" i="10"/>
  <c r="AN207" i="10"/>
  <c r="AM207" i="10"/>
  <c r="AL207" i="10"/>
  <c r="AK207" i="10"/>
  <c r="AJ207" i="10"/>
  <c r="AI207" i="10"/>
  <c r="AH207" i="10"/>
  <c r="AS206" i="10"/>
  <c r="AR206" i="10"/>
  <c r="AQ206" i="10"/>
  <c r="AP206" i="10"/>
  <c r="AO206" i="10"/>
  <c r="AN206" i="10"/>
  <c r="AM206" i="10"/>
  <c r="AL206" i="10"/>
  <c r="AK206" i="10"/>
  <c r="AJ206" i="10"/>
  <c r="AI206" i="10"/>
  <c r="AH206" i="10"/>
  <c r="AS205" i="10"/>
  <c r="AR205" i="10"/>
  <c r="AQ205" i="10"/>
  <c r="AP205" i="10"/>
  <c r="AO205" i="10"/>
  <c r="AN205" i="10"/>
  <c r="AM205" i="10"/>
  <c r="AL205" i="10"/>
  <c r="AK205" i="10"/>
  <c r="AJ205" i="10"/>
  <c r="AI205" i="10"/>
  <c r="AH205" i="10"/>
  <c r="AS204" i="10"/>
  <c r="AR204" i="10"/>
  <c r="AQ204" i="10"/>
  <c r="AP204" i="10"/>
  <c r="AO204" i="10"/>
  <c r="AN204" i="10"/>
  <c r="AM204" i="10"/>
  <c r="AL204" i="10"/>
  <c r="AK204" i="10"/>
  <c r="AJ204" i="10"/>
  <c r="AI204" i="10"/>
  <c r="AH204" i="10"/>
  <c r="AS203" i="10"/>
  <c r="AR203" i="10"/>
  <c r="AQ203" i="10"/>
  <c r="AP203" i="10"/>
  <c r="AO203" i="10"/>
  <c r="AN203" i="10"/>
  <c r="AM203" i="10"/>
  <c r="AL203" i="10"/>
  <c r="AK203" i="10"/>
  <c r="AJ203" i="10"/>
  <c r="AI203" i="10"/>
  <c r="AH203" i="10"/>
  <c r="AS202" i="10"/>
  <c r="AR202" i="10"/>
  <c r="AQ202" i="10"/>
  <c r="AP202" i="10"/>
  <c r="AO202" i="10"/>
  <c r="AN202" i="10"/>
  <c r="AM202" i="10"/>
  <c r="AL202" i="10"/>
  <c r="AK202" i="10"/>
  <c r="AJ202" i="10"/>
  <c r="AI202" i="10"/>
  <c r="AH202" i="10"/>
  <c r="AS201" i="10"/>
  <c r="AR201" i="10"/>
  <c r="AQ201" i="10"/>
  <c r="AP201" i="10"/>
  <c r="AO201" i="10"/>
  <c r="AN201" i="10"/>
  <c r="AM201" i="10"/>
  <c r="AL201" i="10"/>
  <c r="AK201" i="10"/>
  <c r="AJ201" i="10"/>
  <c r="AI201" i="10"/>
  <c r="AH201" i="10"/>
  <c r="AS200" i="10"/>
  <c r="AR200" i="10"/>
  <c r="AQ200" i="10"/>
  <c r="AP200" i="10"/>
  <c r="AO200" i="10"/>
  <c r="AN200" i="10"/>
  <c r="AM200" i="10"/>
  <c r="AL200" i="10"/>
  <c r="AK200" i="10"/>
  <c r="AJ200" i="10"/>
  <c r="AI200" i="10"/>
  <c r="AH200" i="10"/>
  <c r="AS199" i="10"/>
  <c r="AR199" i="10"/>
  <c r="AQ199" i="10"/>
  <c r="AP199" i="10"/>
  <c r="AO199" i="10"/>
  <c r="AN199" i="10"/>
  <c r="AM199" i="10"/>
  <c r="AL199" i="10"/>
  <c r="AK199" i="10"/>
  <c r="AJ199" i="10"/>
  <c r="AI199" i="10"/>
  <c r="AH199" i="10"/>
  <c r="AS198" i="10"/>
  <c r="AR198" i="10"/>
  <c r="AQ198" i="10"/>
  <c r="AP198" i="10"/>
  <c r="AO198" i="10"/>
  <c r="AN198" i="10"/>
  <c r="AM198" i="10"/>
  <c r="AL198" i="10"/>
  <c r="AK198" i="10"/>
  <c r="AJ198" i="10"/>
  <c r="AI198" i="10"/>
  <c r="AH198" i="10"/>
  <c r="AS197" i="10"/>
  <c r="AR197" i="10"/>
  <c r="AQ197" i="10"/>
  <c r="AP197" i="10"/>
  <c r="AO197" i="10"/>
  <c r="AN197" i="10"/>
  <c r="AM197" i="10"/>
  <c r="AL197" i="10"/>
  <c r="AK197" i="10"/>
  <c r="AJ197" i="10"/>
  <c r="AI197" i="10"/>
  <c r="AH197" i="10"/>
  <c r="AS196" i="10"/>
  <c r="AR196" i="10"/>
  <c r="AQ196" i="10"/>
  <c r="AP196" i="10"/>
  <c r="AO196" i="10"/>
  <c r="AN196" i="10"/>
  <c r="AM196" i="10"/>
  <c r="AL196" i="10"/>
  <c r="AK196" i="10"/>
  <c r="AJ196" i="10"/>
  <c r="AI196" i="10"/>
  <c r="AH196" i="10"/>
  <c r="AS195" i="10"/>
  <c r="AR195" i="10"/>
  <c r="AQ195" i="10"/>
  <c r="AP195" i="10"/>
  <c r="AO195" i="10"/>
  <c r="AN195" i="10"/>
  <c r="AM195" i="10"/>
  <c r="AL195" i="10"/>
  <c r="AK195" i="10"/>
  <c r="AJ195" i="10"/>
  <c r="AI195" i="10"/>
  <c r="AH195" i="10"/>
  <c r="AS194" i="10"/>
  <c r="AR194" i="10"/>
  <c r="AQ194" i="10"/>
  <c r="AP194" i="10"/>
  <c r="AO194" i="10"/>
  <c r="AN194" i="10"/>
  <c r="AM194" i="10"/>
  <c r="AL194" i="10"/>
  <c r="AK194" i="10"/>
  <c r="AJ194" i="10"/>
  <c r="AI194" i="10"/>
  <c r="AH194" i="10"/>
  <c r="AS193" i="10"/>
  <c r="AR193" i="10"/>
  <c r="AQ193" i="10"/>
  <c r="AP193" i="10"/>
  <c r="AO193" i="10"/>
  <c r="AN193" i="10"/>
  <c r="AM193" i="10"/>
  <c r="AL193" i="10"/>
  <c r="AK193" i="10"/>
  <c r="AJ193" i="10"/>
  <c r="AI193" i="10"/>
  <c r="AH193" i="10"/>
  <c r="AS192" i="10"/>
  <c r="AR192" i="10"/>
  <c r="AQ192" i="10"/>
  <c r="AP192" i="10"/>
  <c r="AO192" i="10"/>
  <c r="AN192" i="10"/>
  <c r="AM192" i="10"/>
  <c r="AL192" i="10"/>
  <c r="AK192" i="10"/>
  <c r="AJ192" i="10"/>
  <c r="AI192" i="10"/>
  <c r="AH192" i="10"/>
  <c r="AS191" i="10"/>
  <c r="AR191" i="10"/>
  <c r="AQ191" i="10"/>
  <c r="AP191" i="10"/>
  <c r="AO191" i="10"/>
  <c r="AN191" i="10"/>
  <c r="AM191" i="10"/>
  <c r="AL191" i="10"/>
  <c r="AK191" i="10"/>
  <c r="AJ191" i="10"/>
  <c r="AI191" i="10"/>
  <c r="AH191" i="10"/>
  <c r="AS190" i="10"/>
  <c r="AR190" i="10"/>
  <c r="AQ190" i="10"/>
  <c r="AP190" i="10"/>
  <c r="AO190" i="10"/>
  <c r="AN190" i="10"/>
  <c r="AM190" i="10"/>
  <c r="AL190" i="10"/>
  <c r="AK190" i="10"/>
  <c r="AJ190" i="10"/>
  <c r="AI190" i="10"/>
  <c r="AH190" i="10"/>
  <c r="AS189" i="10"/>
  <c r="AR189" i="10"/>
  <c r="AQ189" i="10"/>
  <c r="AP189" i="10"/>
  <c r="AO189" i="10"/>
  <c r="AN189" i="10"/>
  <c r="AM189" i="10"/>
  <c r="AL189" i="10"/>
  <c r="AK189" i="10"/>
  <c r="AJ189" i="10"/>
  <c r="AI189" i="10"/>
  <c r="AH189" i="10"/>
  <c r="AS188" i="10"/>
  <c r="AR188" i="10"/>
  <c r="AQ188" i="10"/>
  <c r="AP188" i="10"/>
  <c r="AO188" i="10"/>
  <c r="AN188" i="10"/>
  <c r="AM188" i="10"/>
  <c r="AL188" i="10"/>
  <c r="AK188" i="10"/>
  <c r="AJ188" i="10"/>
  <c r="AI188" i="10"/>
  <c r="AH188" i="10"/>
  <c r="AS187" i="10"/>
  <c r="AR187" i="10"/>
  <c r="AQ187" i="10"/>
  <c r="AP187" i="10"/>
  <c r="AO187" i="10"/>
  <c r="AN187" i="10"/>
  <c r="AM187" i="10"/>
  <c r="AL187" i="10"/>
  <c r="AK187" i="10"/>
  <c r="AJ187" i="10"/>
  <c r="AI187" i="10"/>
  <c r="AH187" i="10"/>
  <c r="AS186" i="10"/>
  <c r="AR186" i="10"/>
  <c r="AQ186" i="10"/>
  <c r="AP186" i="10"/>
  <c r="AO186" i="10"/>
  <c r="AN186" i="10"/>
  <c r="AM186" i="10"/>
  <c r="AL186" i="10"/>
  <c r="AK186" i="10"/>
  <c r="AJ186" i="10"/>
  <c r="AI186" i="10"/>
  <c r="AH186" i="10"/>
  <c r="AS185" i="10"/>
  <c r="AR185" i="10"/>
  <c r="AQ185" i="10"/>
  <c r="AP185" i="10"/>
  <c r="AO185" i="10"/>
  <c r="AN185" i="10"/>
  <c r="AM185" i="10"/>
  <c r="AL185" i="10"/>
  <c r="AK185" i="10"/>
  <c r="AJ185" i="10"/>
  <c r="AI185" i="10"/>
  <c r="AH185" i="10"/>
  <c r="AS184" i="10"/>
  <c r="AR184" i="10"/>
  <c r="AQ184" i="10"/>
  <c r="AP184" i="10"/>
  <c r="AO184" i="10"/>
  <c r="AN184" i="10"/>
  <c r="AM184" i="10"/>
  <c r="AL184" i="10"/>
  <c r="AK184" i="10"/>
  <c r="AJ184" i="10"/>
  <c r="AI184" i="10"/>
  <c r="AH184" i="10"/>
  <c r="AS183" i="10"/>
  <c r="AR183" i="10"/>
  <c r="AQ183" i="10"/>
  <c r="AP183" i="10"/>
  <c r="AO183" i="10"/>
  <c r="AN183" i="10"/>
  <c r="AM183" i="10"/>
  <c r="AL183" i="10"/>
  <c r="AK183" i="10"/>
  <c r="AJ183" i="10"/>
  <c r="AI183" i="10"/>
  <c r="AH183" i="10"/>
  <c r="AS182" i="10"/>
  <c r="AR182" i="10"/>
  <c r="AQ182" i="10"/>
  <c r="AP182" i="10"/>
  <c r="AO182" i="10"/>
  <c r="AN182" i="10"/>
  <c r="AM182" i="10"/>
  <c r="AL182" i="10"/>
  <c r="AK182" i="10"/>
  <c r="AJ182" i="10"/>
  <c r="AI182" i="10"/>
  <c r="AH182" i="10"/>
  <c r="AS181" i="10"/>
  <c r="AR181" i="10"/>
  <c r="AQ181" i="10"/>
  <c r="AP181" i="10"/>
  <c r="AO181" i="10"/>
  <c r="AN181" i="10"/>
  <c r="AM181" i="10"/>
  <c r="AL181" i="10"/>
  <c r="AK181" i="10"/>
  <c r="AJ181" i="10"/>
  <c r="AI181" i="10"/>
  <c r="AH181" i="10"/>
  <c r="AS180" i="10"/>
  <c r="AR180" i="10"/>
  <c r="AQ180" i="10"/>
  <c r="AP180" i="10"/>
  <c r="AO180" i="10"/>
  <c r="AN180" i="10"/>
  <c r="AM180" i="10"/>
  <c r="AL180" i="10"/>
  <c r="AK180" i="10"/>
  <c r="AJ180" i="10"/>
  <c r="AI180" i="10"/>
  <c r="AH180" i="10"/>
  <c r="AS179" i="10"/>
  <c r="AR179" i="10"/>
  <c r="AQ179" i="10"/>
  <c r="AP179" i="10"/>
  <c r="AO179" i="10"/>
  <c r="AN179" i="10"/>
  <c r="AM179" i="10"/>
  <c r="AL179" i="10"/>
  <c r="AK179" i="10"/>
  <c r="AJ179" i="10"/>
  <c r="AI179" i="10"/>
  <c r="AH179" i="10"/>
  <c r="AS178" i="10"/>
  <c r="AR178" i="10"/>
  <c r="AQ178" i="10"/>
  <c r="AP178" i="10"/>
  <c r="AO178" i="10"/>
  <c r="AN178" i="10"/>
  <c r="AM178" i="10"/>
  <c r="AL178" i="10"/>
  <c r="AK178" i="10"/>
  <c r="AJ178" i="10"/>
  <c r="AI178" i="10"/>
  <c r="AH178" i="10"/>
  <c r="AS177" i="10"/>
  <c r="AR177" i="10"/>
  <c r="AQ177" i="10"/>
  <c r="AP177" i="10"/>
  <c r="AO177" i="10"/>
  <c r="AN177" i="10"/>
  <c r="AM177" i="10"/>
  <c r="AL177" i="10"/>
  <c r="AK177" i="10"/>
  <c r="AJ177" i="10"/>
  <c r="AI177" i="10"/>
  <c r="AH177" i="10"/>
  <c r="AS176" i="10"/>
  <c r="AR176" i="10"/>
  <c r="AQ176" i="10"/>
  <c r="AP176" i="10"/>
  <c r="AO176" i="10"/>
  <c r="AN176" i="10"/>
  <c r="AM176" i="10"/>
  <c r="AL176" i="10"/>
  <c r="AK176" i="10"/>
  <c r="AJ176" i="10"/>
  <c r="AI176" i="10"/>
  <c r="AH176" i="10"/>
  <c r="AS175" i="10"/>
  <c r="AR175" i="10"/>
  <c r="AQ175" i="10"/>
  <c r="AP175" i="10"/>
  <c r="AO175" i="10"/>
  <c r="AN175" i="10"/>
  <c r="AM175" i="10"/>
  <c r="AL175" i="10"/>
  <c r="AK175" i="10"/>
  <c r="AJ175" i="10"/>
  <c r="AI175" i="10"/>
  <c r="AH175" i="10"/>
  <c r="AS174" i="10"/>
  <c r="AR174" i="10"/>
  <c r="AQ174" i="10"/>
  <c r="AP174" i="10"/>
  <c r="AO174" i="10"/>
  <c r="AN174" i="10"/>
  <c r="AM174" i="10"/>
  <c r="AL174" i="10"/>
  <c r="AK174" i="10"/>
  <c r="AJ174" i="10"/>
  <c r="AI174" i="10"/>
  <c r="AH174" i="10"/>
  <c r="AS173" i="10"/>
  <c r="AR173" i="10"/>
  <c r="AQ173" i="10"/>
  <c r="AP173" i="10"/>
  <c r="AO173" i="10"/>
  <c r="AN173" i="10"/>
  <c r="AM173" i="10"/>
  <c r="AL173" i="10"/>
  <c r="AK173" i="10"/>
  <c r="AJ173" i="10"/>
  <c r="AI173" i="10"/>
  <c r="AH173" i="10"/>
  <c r="AS172" i="10"/>
  <c r="AR172" i="10"/>
  <c r="AQ172" i="10"/>
  <c r="AP172" i="10"/>
  <c r="AO172" i="10"/>
  <c r="AN172" i="10"/>
  <c r="AM172" i="10"/>
  <c r="AL172" i="10"/>
  <c r="AK172" i="10"/>
  <c r="AJ172" i="10"/>
  <c r="AI172" i="10"/>
  <c r="AH172" i="10"/>
  <c r="AS171" i="10"/>
  <c r="AR171" i="10"/>
  <c r="AQ171" i="10"/>
  <c r="AP171" i="10"/>
  <c r="AO171" i="10"/>
  <c r="AN171" i="10"/>
  <c r="AM171" i="10"/>
  <c r="AL171" i="10"/>
  <c r="AK171" i="10"/>
  <c r="AJ171" i="10"/>
  <c r="AI171" i="10"/>
  <c r="AH171" i="10"/>
  <c r="AS170" i="10"/>
  <c r="AR170" i="10"/>
  <c r="AQ170" i="10"/>
  <c r="AP170" i="10"/>
  <c r="AO170" i="10"/>
  <c r="AN170" i="10"/>
  <c r="AM170" i="10"/>
  <c r="AL170" i="10"/>
  <c r="AK170" i="10"/>
  <c r="AJ170" i="10"/>
  <c r="AI170" i="10"/>
  <c r="AH170" i="10"/>
  <c r="AS169" i="10"/>
  <c r="AR169" i="10"/>
  <c r="AQ169" i="10"/>
  <c r="AP169" i="10"/>
  <c r="AO169" i="10"/>
  <c r="AN169" i="10"/>
  <c r="AM169" i="10"/>
  <c r="AL169" i="10"/>
  <c r="AK169" i="10"/>
  <c r="AJ169" i="10"/>
  <c r="AI169" i="10"/>
  <c r="AH169" i="10"/>
  <c r="AS168" i="10"/>
  <c r="AR168" i="10"/>
  <c r="AQ168" i="10"/>
  <c r="AP168" i="10"/>
  <c r="AO168" i="10"/>
  <c r="AN168" i="10"/>
  <c r="AM168" i="10"/>
  <c r="AL168" i="10"/>
  <c r="AK168" i="10"/>
  <c r="AJ168" i="10"/>
  <c r="AI168" i="10"/>
  <c r="AH168" i="10"/>
  <c r="AS167" i="10"/>
  <c r="AR167" i="10"/>
  <c r="AQ167" i="10"/>
  <c r="AP167" i="10"/>
  <c r="AO167" i="10"/>
  <c r="AN167" i="10"/>
  <c r="AM167" i="10"/>
  <c r="AL167" i="10"/>
  <c r="AK167" i="10"/>
  <c r="AJ167" i="10"/>
  <c r="AI167" i="10"/>
  <c r="AH167" i="10"/>
  <c r="AS166" i="10"/>
  <c r="AR166" i="10"/>
  <c r="AQ166" i="10"/>
  <c r="AP166" i="10"/>
  <c r="AO166" i="10"/>
  <c r="AN166" i="10"/>
  <c r="AM166" i="10"/>
  <c r="AL166" i="10"/>
  <c r="AK166" i="10"/>
  <c r="AJ166" i="10"/>
  <c r="AI166" i="10"/>
  <c r="AH166" i="10"/>
  <c r="AS165" i="10"/>
  <c r="AR165" i="10"/>
  <c r="AQ165" i="10"/>
  <c r="AP165" i="10"/>
  <c r="AO165" i="10"/>
  <c r="AN165" i="10"/>
  <c r="AM165" i="10"/>
  <c r="AL165" i="10"/>
  <c r="AK165" i="10"/>
  <c r="AJ165" i="10"/>
  <c r="AI165" i="10"/>
  <c r="AH165" i="10"/>
  <c r="AS164" i="10"/>
  <c r="AR164" i="10"/>
  <c r="AQ164" i="10"/>
  <c r="AP164" i="10"/>
  <c r="AO164" i="10"/>
  <c r="AN164" i="10"/>
  <c r="AM164" i="10"/>
  <c r="AL164" i="10"/>
  <c r="AK164" i="10"/>
  <c r="AJ164" i="10"/>
  <c r="AI164" i="10"/>
  <c r="AH164" i="10"/>
  <c r="AS163" i="10"/>
  <c r="AR163" i="10"/>
  <c r="AQ163" i="10"/>
  <c r="AP163" i="10"/>
  <c r="AO163" i="10"/>
  <c r="AN163" i="10"/>
  <c r="AM163" i="10"/>
  <c r="AL163" i="10"/>
  <c r="AK163" i="10"/>
  <c r="AJ163" i="10"/>
  <c r="AI163" i="10"/>
  <c r="AH163" i="10"/>
  <c r="AS162" i="10"/>
  <c r="AR162" i="10"/>
  <c r="AQ162" i="10"/>
  <c r="AP162" i="10"/>
  <c r="AO162" i="10"/>
  <c r="AN162" i="10"/>
  <c r="AM162" i="10"/>
  <c r="AL162" i="10"/>
  <c r="AK162" i="10"/>
  <c r="AJ162" i="10"/>
  <c r="AI162" i="10"/>
  <c r="AH162" i="10"/>
  <c r="AS161" i="10"/>
  <c r="AR161" i="10"/>
  <c r="AQ161" i="10"/>
  <c r="AP161" i="10"/>
  <c r="AO161" i="10"/>
  <c r="AN161" i="10"/>
  <c r="AM161" i="10"/>
  <c r="AL161" i="10"/>
  <c r="AK161" i="10"/>
  <c r="AJ161" i="10"/>
  <c r="AI161" i="10"/>
  <c r="AH161" i="10"/>
  <c r="AS160" i="10"/>
  <c r="AR160" i="10"/>
  <c r="AQ160" i="10"/>
  <c r="AP160" i="10"/>
  <c r="AO160" i="10"/>
  <c r="AN160" i="10"/>
  <c r="AM160" i="10"/>
  <c r="AL160" i="10"/>
  <c r="AK160" i="10"/>
  <c r="AJ160" i="10"/>
  <c r="AI160" i="10"/>
  <c r="AH160" i="10"/>
  <c r="AS159" i="10"/>
  <c r="AR159" i="10"/>
  <c r="AQ159" i="10"/>
  <c r="AP159" i="10"/>
  <c r="AO159" i="10"/>
  <c r="AN159" i="10"/>
  <c r="AM159" i="10"/>
  <c r="AL159" i="10"/>
  <c r="AK159" i="10"/>
  <c r="AJ159" i="10"/>
  <c r="AI159" i="10"/>
  <c r="AH159" i="10"/>
  <c r="AS158" i="10"/>
  <c r="AR158" i="10"/>
  <c r="AQ158" i="10"/>
  <c r="AP158" i="10"/>
  <c r="AO158" i="10"/>
  <c r="AN158" i="10"/>
  <c r="AM158" i="10"/>
  <c r="AL158" i="10"/>
  <c r="AK158" i="10"/>
  <c r="AJ158" i="10"/>
  <c r="AI158" i="10"/>
  <c r="AH158" i="10"/>
  <c r="AS157" i="10"/>
  <c r="AR157" i="10"/>
  <c r="AQ157" i="10"/>
  <c r="AP157" i="10"/>
  <c r="AO157" i="10"/>
  <c r="AN157" i="10"/>
  <c r="AM157" i="10"/>
  <c r="AL157" i="10"/>
  <c r="AK157" i="10"/>
  <c r="AJ157" i="10"/>
  <c r="AI157" i="10"/>
  <c r="AH157" i="10"/>
  <c r="AF157" i="10"/>
  <c r="AS156" i="10"/>
  <c r="AR156" i="10"/>
  <c r="AQ156" i="10"/>
  <c r="AP156" i="10"/>
  <c r="AO156" i="10"/>
  <c r="AN156" i="10"/>
  <c r="AM156" i="10"/>
  <c r="AL156" i="10"/>
  <c r="AK156" i="10"/>
  <c r="AJ156" i="10"/>
  <c r="AI156" i="10"/>
  <c r="AH156" i="10"/>
  <c r="AF156" i="10"/>
  <c r="AS155" i="10"/>
  <c r="AR155" i="10"/>
  <c r="AQ155" i="10"/>
  <c r="AP155" i="10"/>
  <c r="AO155" i="10"/>
  <c r="AN155" i="10"/>
  <c r="AM155" i="10"/>
  <c r="AL155" i="10"/>
  <c r="AK155" i="10"/>
  <c r="AJ155" i="10"/>
  <c r="AI155" i="10"/>
  <c r="AH155" i="10"/>
  <c r="AF155" i="10"/>
  <c r="AS154" i="10"/>
  <c r="AR154" i="10"/>
  <c r="AQ154" i="10"/>
  <c r="AP154" i="10"/>
  <c r="AO154" i="10"/>
  <c r="AN154" i="10"/>
  <c r="AM154" i="10"/>
  <c r="AL154" i="10"/>
  <c r="AK154" i="10"/>
  <c r="AJ154" i="10"/>
  <c r="AI154" i="10"/>
  <c r="AH154" i="10"/>
  <c r="AF154" i="10"/>
  <c r="AS153" i="10"/>
  <c r="AR153" i="10"/>
  <c r="AQ153" i="10"/>
  <c r="AP153" i="10"/>
  <c r="AO153" i="10"/>
  <c r="AN153" i="10"/>
  <c r="AM153" i="10"/>
  <c r="AL153" i="10"/>
  <c r="AK153" i="10"/>
  <c r="AJ153" i="10"/>
  <c r="AI153" i="10"/>
  <c r="AH153" i="10"/>
  <c r="AF153" i="10"/>
  <c r="AS152" i="10"/>
  <c r="AR152" i="10"/>
  <c r="AQ152" i="10"/>
  <c r="AP152" i="10"/>
  <c r="AO152" i="10"/>
  <c r="AN152" i="10"/>
  <c r="AM152" i="10"/>
  <c r="AL152" i="10"/>
  <c r="AK152" i="10"/>
  <c r="AJ152" i="10"/>
  <c r="AI152" i="10"/>
  <c r="AH152" i="10"/>
  <c r="AF152" i="10"/>
  <c r="AS151" i="10"/>
  <c r="AR151" i="10"/>
  <c r="AQ151" i="10"/>
  <c r="AP151" i="10"/>
  <c r="AO151" i="10"/>
  <c r="AN151" i="10"/>
  <c r="AM151" i="10"/>
  <c r="AL151" i="10"/>
  <c r="AK151" i="10"/>
  <c r="AJ151" i="10"/>
  <c r="AI151" i="10"/>
  <c r="AH151" i="10"/>
  <c r="AF151" i="10"/>
  <c r="AS150" i="10"/>
  <c r="AR150" i="10"/>
  <c r="AQ150" i="10"/>
  <c r="AP150" i="10"/>
  <c r="AO150" i="10"/>
  <c r="AN150" i="10"/>
  <c r="AM150" i="10"/>
  <c r="AL150" i="10"/>
  <c r="AK150" i="10"/>
  <c r="AJ150" i="10"/>
  <c r="AI150" i="10"/>
  <c r="AH150" i="10"/>
  <c r="AF150" i="10"/>
  <c r="AS149" i="10"/>
  <c r="AR149" i="10"/>
  <c r="AQ149" i="10"/>
  <c r="AP149" i="10"/>
  <c r="AO149" i="10"/>
  <c r="AN149" i="10"/>
  <c r="AM149" i="10"/>
  <c r="AL149" i="10"/>
  <c r="AK149" i="10"/>
  <c r="AJ149" i="10"/>
  <c r="AI149" i="10"/>
  <c r="AH149" i="10"/>
  <c r="AF149" i="10"/>
  <c r="AS148" i="10"/>
  <c r="AR148" i="10"/>
  <c r="AQ148" i="10"/>
  <c r="AP148" i="10"/>
  <c r="AO148" i="10"/>
  <c r="AN148" i="10"/>
  <c r="AM148" i="10"/>
  <c r="AL148" i="10"/>
  <c r="AK148" i="10"/>
  <c r="AJ148" i="10"/>
  <c r="AI148" i="10"/>
  <c r="AH148" i="10"/>
  <c r="AF148" i="10"/>
  <c r="AS147" i="10"/>
  <c r="AR147" i="10"/>
  <c r="AQ147" i="10"/>
  <c r="AP147" i="10"/>
  <c r="AO147" i="10"/>
  <c r="AN147" i="10"/>
  <c r="AM147" i="10"/>
  <c r="AL147" i="10"/>
  <c r="AK147" i="10"/>
  <c r="AJ147" i="10"/>
  <c r="AI147" i="10"/>
  <c r="AH147" i="10"/>
  <c r="AF147" i="10"/>
  <c r="AS146" i="10"/>
  <c r="AR146" i="10"/>
  <c r="AQ146" i="10"/>
  <c r="AP146" i="10"/>
  <c r="AO146" i="10"/>
  <c r="AN146" i="10"/>
  <c r="AM146" i="10"/>
  <c r="AL146" i="10"/>
  <c r="AK146" i="10"/>
  <c r="AJ146" i="10"/>
  <c r="AI146" i="10"/>
  <c r="AH146" i="10"/>
  <c r="AF146" i="10"/>
  <c r="AS145" i="10"/>
  <c r="AR145" i="10"/>
  <c r="AQ145" i="10"/>
  <c r="AP145" i="10"/>
  <c r="AO145" i="10"/>
  <c r="AN145" i="10"/>
  <c r="AM145" i="10"/>
  <c r="AL145" i="10"/>
  <c r="AK145" i="10"/>
  <c r="AJ145" i="10"/>
  <c r="AI145" i="10"/>
  <c r="AH145" i="10"/>
  <c r="AF145" i="10"/>
  <c r="AS144" i="10"/>
  <c r="AR144" i="10"/>
  <c r="AQ144" i="10"/>
  <c r="AP144" i="10"/>
  <c r="AO144" i="10"/>
  <c r="AN144" i="10"/>
  <c r="AM144" i="10"/>
  <c r="AL144" i="10"/>
  <c r="AK144" i="10"/>
  <c r="AJ144" i="10"/>
  <c r="AI144" i="10"/>
  <c r="AH144" i="10"/>
  <c r="AF144" i="10"/>
  <c r="AS143" i="10"/>
  <c r="AR143" i="10"/>
  <c r="AQ143" i="10"/>
  <c r="AP143" i="10"/>
  <c r="AO143" i="10"/>
  <c r="AN143" i="10"/>
  <c r="AM143" i="10"/>
  <c r="AL143" i="10"/>
  <c r="AK143" i="10"/>
  <c r="AJ143" i="10"/>
  <c r="AI143" i="10"/>
  <c r="AH143" i="10"/>
  <c r="AF143" i="10"/>
  <c r="AS142" i="10"/>
  <c r="AR142" i="10"/>
  <c r="AQ142" i="10"/>
  <c r="AP142" i="10"/>
  <c r="AO142" i="10"/>
  <c r="AN142" i="10"/>
  <c r="AM142" i="10"/>
  <c r="AL142" i="10"/>
  <c r="AK142" i="10"/>
  <c r="AJ142" i="10"/>
  <c r="AI142" i="10"/>
  <c r="AH142" i="10"/>
  <c r="AF142" i="10"/>
  <c r="AS141" i="10"/>
  <c r="AR141" i="10"/>
  <c r="AQ141" i="10"/>
  <c r="AP141" i="10"/>
  <c r="AO141" i="10"/>
  <c r="AN141" i="10"/>
  <c r="AM141" i="10"/>
  <c r="AL141" i="10"/>
  <c r="AK141" i="10"/>
  <c r="AJ141" i="10"/>
  <c r="AI141" i="10"/>
  <c r="AH141" i="10"/>
  <c r="AF141" i="10"/>
  <c r="AS140" i="10"/>
  <c r="AR140" i="10"/>
  <c r="AQ140" i="10"/>
  <c r="AP140" i="10"/>
  <c r="AO140" i="10"/>
  <c r="AN140" i="10"/>
  <c r="AM140" i="10"/>
  <c r="AL140" i="10"/>
  <c r="AK140" i="10"/>
  <c r="AJ140" i="10"/>
  <c r="AI140" i="10"/>
  <c r="AH140" i="10"/>
  <c r="AF140" i="10"/>
  <c r="AS139" i="10"/>
  <c r="AR139" i="10"/>
  <c r="AQ139" i="10"/>
  <c r="AP139" i="10"/>
  <c r="AO139" i="10"/>
  <c r="AN139" i="10"/>
  <c r="AM139" i="10"/>
  <c r="AL139" i="10"/>
  <c r="AK139" i="10"/>
  <c r="AJ139" i="10"/>
  <c r="AI139" i="10"/>
  <c r="AH139" i="10"/>
  <c r="AF139" i="10"/>
  <c r="AS138" i="10"/>
  <c r="AR138" i="10"/>
  <c r="AQ138" i="10"/>
  <c r="AP138" i="10"/>
  <c r="AO138" i="10"/>
  <c r="AN138" i="10"/>
  <c r="AM138" i="10"/>
  <c r="AL138" i="10"/>
  <c r="AK138" i="10"/>
  <c r="AJ138" i="10"/>
  <c r="AI138" i="10"/>
  <c r="AH138" i="10"/>
  <c r="AF138" i="10"/>
  <c r="AS137" i="10"/>
  <c r="AR137" i="10"/>
  <c r="AQ137" i="10"/>
  <c r="AP137" i="10"/>
  <c r="AO137" i="10"/>
  <c r="AN137" i="10"/>
  <c r="AM137" i="10"/>
  <c r="AL137" i="10"/>
  <c r="AK137" i="10"/>
  <c r="AJ137" i="10"/>
  <c r="AI137" i="10"/>
  <c r="AH137" i="10"/>
  <c r="AF137" i="10"/>
  <c r="AS136" i="10"/>
  <c r="AR136" i="10"/>
  <c r="AQ136" i="10"/>
  <c r="AP136" i="10"/>
  <c r="AO136" i="10"/>
  <c r="AN136" i="10"/>
  <c r="AM136" i="10"/>
  <c r="AL136" i="10"/>
  <c r="AK136" i="10"/>
  <c r="AJ136" i="10"/>
  <c r="AI136" i="10"/>
  <c r="AH136" i="10"/>
  <c r="AF136" i="10"/>
  <c r="AS135" i="10"/>
  <c r="AR135" i="10"/>
  <c r="AQ135" i="10"/>
  <c r="AP135" i="10"/>
  <c r="AO135" i="10"/>
  <c r="AN135" i="10"/>
  <c r="AM135" i="10"/>
  <c r="AL135" i="10"/>
  <c r="AK135" i="10"/>
  <c r="AJ135" i="10"/>
  <c r="AI135" i="10"/>
  <c r="AH135" i="10"/>
  <c r="AF135" i="10"/>
  <c r="AS134" i="10"/>
  <c r="AR134" i="10"/>
  <c r="AQ134" i="10"/>
  <c r="AP134" i="10"/>
  <c r="AO134" i="10"/>
  <c r="AN134" i="10"/>
  <c r="AM134" i="10"/>
  <c r="AL134" i="10"/>
  <c r="AK134" i="10"/>
  <c r="AJ134" i="10"/>
  <c r="AI134" i="10"/>
  <c r="AH134" i="10"/>
  <c r="AF134" i="10"/>
  <c r="AS133" i="10"/>
  <c r="AR133" i="10"/>
  <c r="AQ133" i="10"/>
  <c r="AP133" i="10"/>
  <c r="AO133" i="10"/>
  <c r="AN133" i="10"/>
  <c r="AM133" i="10"/>
  <c r="AL133" i="10"/>
  <c r="AK133" i="10"/>
  <c r="AJ133" i="10"/>
  <c r="AI133" i="10"/>
  <c r="AH133" i="10"/>
  <c r="AF133" i="10"/>
  <c r="AS132" i="10"/>
  <c r="AR132" i="10"/>
  <c r="AQ132" i="10"/>
  <c r="AP132" i="10"/>
  <c r="AO132" i="10"/>
  <c r="AN132" i="10"/>
  <c r="AM132" i="10"/>
  <c r="AL132" i="10"/>
  <c r="AK132" i="10"/>
  <c r="AJ132" i="10"/>
  <c r="AI132" i="10"/>
  <c r="AH132" i="10"/>
  <c r="AF132" i="10"/>
  <c r="AS131" i="10"/>
  <c r="AR131" i="10"/>
  <c r="AQ131" i="10"/>
  <c r="AP131" i="10"/>
  <c r="AO131" i="10"/>
  <c r="AN131" i="10"/>
  <c r="AM131" i="10"/>
  <c r="AL131" i="10"/>
  <c r="AK131" i="10"/>
  <c r="AJ131" i="10"/>
  <c r="AI131" i="10"/>
  <c r="AH131" i="10"/>
  <c r="AF131" i="10"/>
  <c r="AS130" i="10"/>
  <c r="AR130" i="10"/>
  <c r="AQ130" i="10"/>
  <c r="AP130" i="10"/>
  <c r="AO130" i="10"/>
  <c r="AN130" i="10"/>
  <c r="AM130" i="10"/>
  <c r="AL130" i="10"/>
  <c r="AK130" i="10"/>
  <c r="AJ130" i="10"/>
  <c r="AI130" i="10"/>
  <c r="AH130" i="10"/>
  <c r="AF130" i="10"/>
  <c r="AS129" i="10"/>
  <c r="AR129" i="10"/>
  <c r="AQ129" i="10"/>
  <c r="AP129" i="10"/>
  <c r="AO129" i="10"/>
  <c r="AN129" i="10"/>
  <c r="AM129" i="10"/>
  <c r="AL129" i="10"/>
  <c r="AK129" i="10"/>
  <c r="AJ129" i="10"/>
  <c r="AI129" i="10"/>
  <c r="AH129" i="10"/>
  <c r="AF129" i="10"/>
  <c r="AS128" i="10"/>
  <c r="AR128" i="10"/>
  <c r="AQ128" i="10"/>
  <c r="AP128" i="10"/>
  <c r="AO128" i="10"/>
  <c r="AN128" i="10"/>
  <c r="AM128" i="10"/>
  <c r="AL128" i="10"/>
  <c r="AK128" i="10"/>
  <c r="AJ128" i="10"/>
  <c r="AI128" i="10"/>
  <c r="AH128" i="10"/>
  <c r="AF128" i="10"/>
  <c r="AS127" i="10"/>
  <c r="AR127" i="10"/>
  <c r="AQ127" i="10"/>
  <c r="AP127" i="10"/>
  <c r="AO127" i="10"/>
  <c r="AN127" i="10"/>
  <c r="AM127" i="10"/>
  <c r="AL127" i="10"/>
  <c r="AK127" i="10"/>
  <c r="AJ127" i="10"/>
  <c r="AI127" i="10"/>
  <c r="AH127" i="10"/>
  <c r="AF127" i="10"/>
  <c r="AS126" i="10"/>
  <c r="AR126" i="10"/>
  <c r="AQ126" i="10"/>
  <c r="AP126" i="10"/>
  <c r="AO126" i="10"/>
  <c r="AN126" i="10"/>
  <c r="AM126" i="10"/>
  <c r="AL126" i="10"/>
  <c r="AK126" i="10"/>
  <c r="AJ126" i="10"/>
  <c r="AI126" i="10"/>
  <c r="AH126" i="10"/>
  <c r="AF126" i="10"/>
  <c r="AS125" i="10"/>
  <c r="AR125" i="10"/>
  <c r="AQ125" i="10"/>
  <c r="AP125" i="10"/>
  <c r="AO125" i="10"/>
  <c r="AN125" i="10"/>
  <c r="AM125" i="10"/>
  <c r="AL125" i="10"/>
  <c r="AK125" i="10"/>
  <c r="AJ125" i="10"/>
  <c r="AI125" i="10"/>
  <c r="AH125" i="10"/>
  <c r="AF125" i="10"/>
  <c r="AS124" i="10"/>
  <c r="AR124" i="10"/>
  <c r="AQ124" i="10"/>
  <c r="AP124" i="10"/>
  <c r="AO124" i="10"/>
  <c r="AN124" i="10"/>
  <c r="AM124" i="10"/>
  <c r="AL124" i="10"/>
  <c r="AK124" i="10"/>
  <c r="AJ124" i="10"/>
  <c r="AI124" i="10"/>
  <c r="AH124" i="10"/>
  <c r="AF124" i="10"/>
  <c r="AS123" i="10"/>
  <c r="AR123" i="10"/>
  <c r="AQ123" i="10"/>
  <c r="AP123" i="10"/>
  <c r="AO123" i="10"/>
  <c r="AN123" i="10"/>
  <c r="AM123" i="10"/>
  <c r="AL123" i="10"/>
  <c r="AK123" i="10"/>
  <c r="AJ123" i="10"/>
  <c r="AI123" i="10"/>
  <c r="AH123" i="10"/>
  <c r="AF123" i="10"/>
  <c r="AS122" i="10"/>
  <c r="AR122" i="10"/>
  <c r="AQ122" i="10"/>
  <c r="AP122" i="10"/>
  <c r="AO122" i="10"/>
  <c r="AN122" i="10"/>
  <c r="AM122" i="10"/>
  <c r="AL122" i="10"/>
  <c r="AK122" i="10"/>
  <c r="AJ122" i="10"/>
  <c r="AI122" i="10"/>
  <c r="AH122" i="10"/>
  <c r="AF122" i="10"/>
  <c r="AS121" i="10"/>
  <c r="AR121" i="10"/>
  <c r="AQ121" i="10"/>
  <c r="AP121" i="10"/>
  <c r="AO121" i="10"/>
  <c r="AN121" i="10"/>
  <c r="AM121" i="10"/>
  <c r="AL121" i="10"/>
  <c r="AK121" i="10"/>
  <c r="AJ121" i="10"/>
  <c r="AI121" i="10"/>
  <c r="AH121" i="10"/>
  <c r="AF121" i="10"/>
  <c r="AS120" i="10"/>
  <c r="AR120" i="10"/>
  <c r="AQ120" i="10"/>
  <c r="AP120" i="10"/>
  <c r="AO120" i="10"/>
  <c r="AN120" i="10"/>
  <c r="AM120" i="10"/>
  <c r="AL120" i="10"/>
  <c r="AK120" i="10"/>
  <c r="AJ120" i="10"/>
  <c r="AI120" i="10"/>
  <c r="AH120" i="10"/>
  <c r="AF120" i="10"/>
  <c r="AS119" i="10"/>
  <c r="AR119" i="10"/>
  <c r="AQ119" i="10"/>
  <c r="AP119" i="10"/>
  <c r="AO119" i="10"/>
  <c r="AN119" i="10"/>
  <c r="AM119" i="10"/>
  <c r="AL119" i="10"/>
  <c r="AK119" i="10"/>
  <c r="AJ119" i="10"/>
  <c r="AI119" i="10"/>
  <c r="AH119" i="10"/>
  <c r="AF119" i="10"/>
  <c r="AS118" i="10"/>
  <c r="AR118" i="10"/>
  <c r="AQ118" i="10"/>
  <c r="AP118" i="10"/>
  <c r="AO118" i="10"/>
  <c r="AN118" i="10"/>
  <c r="AM118" i="10"/>
  <c r="AL118" i="10"/>
  <c r="AK118" i="10"/>
  <c r="AJ118" i="10"/>
  <c r="AI118" i="10"/>
  <c r="AH118" i="10"/>
  <c r="AF118" i="10"/>
  <c r="AS117" i="10"/>
  <c r="AR117" i="10"/>
  <c r="AQ117" i="10"/>
  <c r="AP117" i="10"/>
  <c r="AO117" i="10"/>
  <c r="AN117" i="10"/>
  <c r="AM117" i="10"/>
  <c r="AL117" i="10"/>
  <c r="AK117" i="10"/>
  <c r="AJ117" i="10"/>
  <c r="AI117" i="10"/>
  <c r="AH117" i="10"/>
  <c r="AF117" i="10"/>
  <c r="AS116" i="10"/>
  <c r="AR116" i="10"/>
  <c r="AQ116" i="10"/>
  <c r="AP116" i="10"/>
  <c r="AO116" i="10"/>
  <c r="AN116" i="10"/>
  <c r="AM116" i="10"/>
  <c r="AL116" i="10"/>
  <c r="AK116" i="10"/>
  <c r="AJ116" i="10"/>
  <c r="AI116" i="10"/>
  <c r="AH116" i="10"/>
  <c r="AF116" i="10"/>
  <c r="AS115" i="10"/>
  <c r="AR115" i="10"/>
  <c r="AQ115" i="10"/>
  <c r="AP115" i="10"/>
  <c r="AO115" i="10"/>
  <c r="AN115" i="10"/>
  <c r="AM115" i="10"/>
  <c r="AL115" i="10"/>
  <c r="AK115" i="10"/>
  <c r="AJ115" i="10"/>
  <c r="AI115" i="10"/>
  <c r="AH115" i="10"/>
  <c r="AF115" i="10"/>
  <c r="AS114" i="10"/>
  <c r="AR114" i="10"/>
  <c r="AQ114" i="10"/>
  <c r="AP114" i="10"/>
  <c r="AO114" i="10"/>
  <c r="AN114" i="10"/>
  <c r="AM114" i="10"/>
  <c r="AL114" i="10"/>
  <c r="AK114" i="10"/>
  <c r="AJ114" i="10"/>
  <c r="AI114" i="10"/>
  <c r="AH114" i="10"/>
  <c r="AF114" i="10"/>
  <c r="AS113" i="10"/>
  <c r="AR113" i="10"/>
  <c r="AQ113" i="10"/>
  <c r="AP113" i="10"/>
  <c r="AO113" i="10"/>
  <c r="AN113" i="10"/>
  <c r="AM113" i="10"/>
  <c r="AL113" i="10"/>
  <c r="AK113" i="10"/>
  <c r="AJ113" i="10"/>
  <c r="AI113" i="10"/>
  <c r="AH113" i="10"/>
  <c r="AF113" i="10"/>
  <c r="AS112" i="10"/>
  <c r="AR112" i="10"/>
  <c r="AQ112" i="10"/>
  <c r="AP112" i="10"/>
  <c r="AO112" i="10"/>
  <c r="AN112" i="10"/>
  <c r="AM112" i="10"/>
  <c r="AL112" i="10"/>
  <c r="AK112" i="10"/>
  <c r="AJ112" i="10"/>
  <c r="AI112" i="10"/>
  <c r="AH112" i="10"/>
  <c r="AF112" i="10"/>
  <c r="AS111" i="10"/>
  <c r="AR111" i="10"/>
  <c r="AQ111" i="10"/>
  <c r="AP111" i="10"/>
  <c r="AO111" i="10"/>
  <c r="AN111" i="10"/>
  <c r="AM111" i="10"/>
  <c r="AL111" i="10"/>
  <c r="AK111" i="10"/>
  <c r="AJ111" i="10"/>
  <c r="AI111" i="10"/>
  <c r="AH111" i="10"/>
  <c r="AF111" i="10"/>
  <c r="AS110" i="10"/>
  <c r="AR110" i="10"/>
  <c r="AQ110" i="10"/>
  <c r="AP110" i="10"/>
  <c r="AO110" i="10"/>
  <c r="AN110" i="10"/>
  <c r="AM110" i="10"/>
  <c r="AL110" i="10"/>
  <c r="AK110" i="10"/>
  <c r="AJ110" i="10"/>
  <c r="AI110" i="10"/>
  <c r="AH110" i="10"/>
  <c r="AF110" i="10"/>
  <c r="AS109" i="10"/>
  <c r="AR109" i="10"/>
  <c r="AQ109" i="10"/>
  <c r="AP109" i="10"/>
  <c r="AO109" i="10"/>
  <c r="AN109" i="10"/>
  <c r="AM109" i="10"/>
  <c r="AL109" i="10"/>
  <c r="AK109" i="10"/>
  <c r="AJ109" i="10"/>
  <c r="AI109" i="10"/>
  <c r="AH109" i="10"/>
  <c r="AF109" i="10"/>
  <c r="AS108" i="10"/>
  <c r="AR108" i="10"/>
  <c r="AQ108" i="10"/>
  <c r="AP108" i="10"/>
  <c r="AO108" i="10"/>
  <c r="AN108" i="10"/>
  <c r="AM108" i="10"/>
  <c r="AL108" i="10"/>
  <c r="AK108" i="10"/>
  <c r="AJ108" i="10"/>
  <c r="AI108" i="10"/>
  <c r="AH108" i="10"/>
  <c r="AF108" i="10"/>
  <c r="AS107" i="10"/>
  <c r="AR107" i="10"/>
  <c r="AQ107" i="10"/>
  <c r="AP107" i="10"/>
  <c r="AO107" i="10"/>
  <c r="AN107" i="10"/>
  <c r="AM107" i="10"/>
  <c r="AL107" i="10"/>
  <c r="AK107" i="10"/>
  <c r="AJ107" i="10"/>
  <c r="AI107" i="10"/>
  <c r="AH107" i="10"/>
  <c r="AF107" i="10"/>
  <c r="AS106" i="10"/>
  <c r="AR106" i="10"/>
  <c r="AQ106" i="10"/>
  <c r="AP106" i="10"/>
  <c r="AO106" i="10"/>
  <c r="AN106" i="10"/>
  <c r="AM106" i="10"/>
  <c r="AL106" i="10"/>
  <c r="AK106" i="10"/>
  <c r="AJ106" i="10"/>
  <c r="AI106" i="10"/>
  <c r="AH106" i="10"/>
  <c r="AF106" i="10"/>
  <c r="AS105" i="10"/>
  <c r="AR105" i="10"/>
  <c r="AQ105" i="10"/>
  <c r="AP105" i="10"/>
  <c r="AO105" i="10"/>
  <c r="AN105" i="10"/>
  <c r="AM105" i="10"/>
  <c r="AL105" i="10"/>
  <c r="AK105" i="10"/>
  <c r="AJ105" i="10"/>
  <c r="AI105" i="10"/>
  <c r="AH105" i="10"/>
  <c r="AF105" i="10"/>
  <c r="AS104" i="10"/>
  <c r="AR104" i="10"/>
  <c r="AQ104" i="10"/>
  <c r="AP104" i="10"/>
  <c r="AO104" i="10"/>
  <c r="AN104" i="10"/>
  <c r="AM104" i="10"/>
  <c r="AL104" i="10"/>
  <c r="AK104" i="10"/>
  <c r="AJ104" i="10"/>
  <c r="AI104" i="10"/>
  <c r="AH104" i="10"/>
  <c r="AF104" i="10"/>
  <c r="AS103" i="10"/>
  <c r="AR103" i="10"/>
  <c r="AQ103" i="10"/>
  <c r="AP103" i="10"/>
  <c r="AO103" i="10"/>
  <c r="AN103" i="10"/>
  <c r="AM103" i="10"/>
  <c r="AL103" i="10"/>
  <c r="AK103" i="10"/>
  <c r="AJ103" i="10"/>
  <c r="AI103" i="10"/>
  <c r="AH103" i="10"/>
  <c r="AF103" i="10"/>
  <c r="AS102" i="10"/>
  <c r="AR102" i="10"/>
  <c r="AQ102" i="10"/>
  <c r="AP102" i="10"/>
  <c r="AO102" i="10"/>
  <c r="AN102" i="10"/>
  <c r="AM102" i="10"/>
  <c r="AL102" i="10"/>
  <c r="AK102" i="10"/>
  <c r="AJ102" i="10"/>
  <c r="AI102" i="10"/>
  <c r="AH102" i="10"/>
  <c r="AF102" i="10"/>
  <c r="AS101" i="10"/>
  <c r="AR101" i="10"/>
  <c r="AQ101" i="10"/>
  <c r="AP101" i="10"/>
  <c r="AO101" i="10"/>
  <c r="AN101" i="10"/>
  <c r="AM101" i="10"/>
  <c r="AL101" i="10"/>
  <c r="AK101" i="10"/>
  <c r="AJ101" i="10"/>
  <c r="AI101" i="10"/>
  <c r="AH101" i="10"/>
  <c r="AF101" i="10"/>
  <c r="AS100" i="10"/>
  <c r="AR100" i="10"/>
  <c r="AQ100" i="10"/>
  <c r="AP100" i="10"/>
  <c r="AO100" i="10"/>
  <c r="AN100" i="10"/>
  <c r="AM100" i="10"/>
  <c r="AL100" i="10"/>
  <c r="AK100" i="10"/>
  <c r="AJ100" i="10"/>
  <c r="AI100" i="10"/>
  <c r="AH100" i="10"/>
  <c r="AF100" i="10"/>
  <c r="AS99" i="10"/>
  <c r="AR99" i="10"/>
  <c r="AQ99" i="10"/>
  <c r="AP99" i="10"/>
  <c r="AO99" i="10"/>
  <c r="AN99" i="10"/>
  <c r="AM99" i="10"/>
  <c r="AL99" i="10"/>
  <c r="AK99" i="10"/>
  <c r="AJ99" i="10"/>
  <c r="AI99" i="10"/>
  <c r="AH99" i="10"/>
  <c r="AF99" i="10"/>
  <c r="AS98" i="10"/>
  <c r="AR98" i="10"/>
  <c r="AQ98" i="10"/>
  <c r="AP98" i="10"/>
  <c r="AO98" i="10"/>
  <c r="AN98" i="10"/>
  <c r="AM98" i="10"/>
  <c r="AL98" i="10"/>
  <c r="AK98" i="10"/>
  <c r="AJ98" i="10"/>
  <c r="AI98" i="10"/>
  <c r="AH98" i="10"/>
  <c r="AF98" i="10"/>
  <c r="AS97" i="10"/>
  <c r="AR97" i="10"/>
  <c r="AQ97" i="10"/>
  <c r="AP97" i="10"/>
  <c r="AO97" i="10"/>
  <c r="AN97" i="10"/>
  <c r="AM97" i="10"/>
  <c r="AL97" i="10"/>
  <c r="AK97" i="10"/>
  <c r="AJ97" i="10"/>
  <c r="AI97" i="10"/>
  <c r="AH97" i="10"/>
  <c r="AS96" i="10"/>
  <c r="AR96" i="10"/>
  <c r="AQ96" i="10"/>
  <c r="AP96" i="10"/>
  <c r="AO96" i="10"/>
  <c r="AN96" i="10"/>
  <c r="AM96" i="10"/>
  <c r="AL96" i="10"/>
  <c r="AK96" i="10"/>
  <c r="AJ96" i="10"/>
  <c r="AI96" i="10"/>
  <c r="AH96" i="10"/>
  <c r="AS95" i="10"/>
  <c r="AR95" i="10"/>
  <c r="AQ95" i="10"/>
  <c r="AP95" i="10"/>
  <c r="AO95" i="10"/>
  <c r="AN95" i="10"/>
  <c r="AM95" i="10"/>
  <c r="AL95" i="10"/>
  <c r="AK95" i="10"/>
  <c r="AJ95" i="10"/>
  <c r="AI95" i="10"/>
  <c r="AH95" i="10"/>
  <c r="AF95" i="10"/>
  <c r="AS94" i="10"/>
  <c r="AR94" i="10"/>
  <c r="AQ94" i="10"/>
  <c r="AP94" i="10"/>
  <c r="AO94" i="10"/>
  <c r="AN94" i="10"/>
  <c r="AM94" i="10"/>
  <c r="AL94" i="10"/>
  <c r="AK94" i="10"/>
  <c r="AJ94" i="10"/>
  <c r="AI94" i="10"/>
  <c r="AH94" i="10"/>
  <c r="AF94" i="10"/>
  <c r="AS93" i="10"/>
  <c r="AR93" i="10"/>
  <c r="AQ93" i="10"/>
  <c r="AP93" i="10"/>
  <c r="AO93" i="10"/>
  <c r="AN93" i="10"/>
  <c r="AM93" i="10"/>
  <c r="AL93" i="10"/>
  <c r="AK93" i="10"/>
  <c r="AJ93" i="10"/>
  <c r="AI93" i="10"/>
  <c r="AH93" i="10"/>
  <c r="AF93" i="10"/>
  <c r="AS90" i="10"/>
  <c r="AR90" i="10"/>
  <c r="AQ90" i="10"/>
  <c r="AP90" i="10"/>
  <c r="AO90" i="10"/>
  <c r="AN90" i="10"/>
  <c r="AM90" i="10"/>
  <c r="AL90" i="10"/>
  <c r="AK90" i="10"/>
  <c r="AJ90" i="10"/>
  <c r="AI90" i="10"/>
  <c r="AH90" i="10"/>
  <c r="AF90" i="10"/>
  <c r="AS89" i="10"/>
  <c r="AQ89" i="10"/>
  <c r="AP89" i="10"/>
  <c r="AO89" i="10"/>
  <c r="AN89" i="10"/>
  <c r="AM89" i="10"/>
  <c r="AL89" i="10"/>
  <c r="AK89" i="10"/>
  <c r="AJ89" i="10"/>
  <c r="AI89" i="10"/>
  <c r="AH89" i="10"/>
  <c r="AF89" i="10"/>
  <c r="AS88" i="10"/>
  <c r="AR88" i="10"/>
  <c r="AQ88" i="10"/>
  <c r="AP88" i="10"/>
  <c r="AO88" i="10"/>
  <c r="AN88" i="10"/>
  <c r="AM88" i="10"/>
  <c r="AL88" i="10"/>
  <c r="AK88" i="10"/>
  <c r="AJ88" i="10"/>
  <c r="AI88" i="10"/>
  <c r="AH88" i="10"/>
  <c r="AF88" i="10"/>
  <c r="AS87" i="10"/>
  <c r="AR87" i="10"/>
  <c r="AQ87" i="10"/>
  <c r="AP87" i="10"/>
  <c r="AO87" i="10"/>
  <c r="AN87" i="10"/>
  <c r="AM87" i="10"/>
  <c r="AL87" i="10"/>
  <c r="AK87" i="10"/>
  <c r="AJ87" i="10"/>
  <c r="AI87" i="10"/>
  <c r="AH87" i="10"/>
  <c r="AF87" i="10"/>
  <c r="AF86" i="10"/>
  <c r="AS85" i="10"/>
  <c r="AR85" i="10"/>
  <c r="AQ85" i="10"/>
  <c r="AP85" i="10"/>
  <c r="AO85" i="10"/>
  <c r="AN85" i="10"/>
  <c r="AM85" i="10"/>
  <c r="AL85" i="10"/>
  <c r="AK85" i="10"/>
  <c r="AJ85" i="10"/>
  <c r="AI85" i="10"/>
  <c r="AH85" i="10"/>
  <c r="AF85" i="10"/>
  <c r="AS84" i="10"/>
  <c r="AR84" i="10"/>
  <c r="AQ84" i="10"/>
  <c r="AP84" i="10"/>
  <c r="AO84" i="10"/>
  <c r="AN84" i="10"/>
  <c r="AM84" i="10"/>
  <c r="AL84" i="10"/>
  <c r="AK84" i="10"/>
  <c r="AJ84" i="10"/>
  <c r="AI84" i="10"/>
  <c r="AH84" i="10"/>
  <c r="AF84" i="10"/>
  <c r="AS83" i="10"/>
  <c r="AR83" i="10"/>
  <c r="AQ83" i="10"/>
  <c r="AP83" i="10"/>
  <c r="AO83" i="10"/>
  <c r="AN83" i="10"/>
  <c r="AM83" i="10"/>
  <c r="AL83" i="10"/>
  <c r="AK83" i="10"/>
  <c r="AJ83" i="10"/>
  <c r="AI83" i="10"/>
  <c r="AH83" i="10"/>
  <c r="AF83" i="10"/>
  <c r="AS82" i="10"/>
  <c r="AR82" i="10"/>
  <c r="AQ82" i="10"/>
  <c r="AP82" i="10"/>
  <c r="AO82" i="10"/>
  <c r="AN82" i="10"/>
  <c r="AM82" i="10"/>
  <c r="AL82" i="10"/>
  <c r="AK82" i="10"/>
  <c r="AJ82" i="10"/>
  <c r="AI82" i="10"/>
  <c r="AH82" i="10"/>
  <c r="AF82" i="10"/>
  <c r="AS81" i="10"/>
  <c r="AR81" i="10"/>
  <c r="AQ81" i="10"/>
  <c r="AP81" i="10"/>
  <c r="AO81" i="10"/>
  <c r="AN81" i="10"/>
  <c r="AM81" i="10"/>
  <c r="AL81" i="10"/>
  <c r="AK81" i="10"/>
  <c r="AJ81" i="10"/>
  <c r="AI81" i="10"/>
  <c r="AH81" i="10"/>
  <c r="AF81" i="10"/>
  <c r="AS80" i="10"/>
  <c r="AR80" i="10"/>
  <c r="AQ80" i="10"/>
  <c r="AP80" i="10"/>
  <c r="AO80" i="10"/>
  <c r="AN80" i="10"/>
  <c r="AM80" i="10"/>
  <c r="AL80" i="10"/>
  <c r="AK80" i="10"/>
  <c r="AJ80" i="10"/>
  <c r="AI80" i="10"/>
  <c r="AH80" i="10"/>
  <c r="AF80" i="10"/>
  <c r="AS79" i="10"/>
  <c r="AR79" i="10"/>
  <c r="AQ79" i="10"/>
  <c r="AP79" i="10"/>
  <c r="AO79" i="10"/>
  <c r="AN79" i="10"/>
  <c r="AM79" i="10"/>
  <c r="AL79" i="10"/>
  <c r="AK79" i="10"/>
  <c r="AJ79" i="10"/>
  <c r="AI79" i="10"/>
  <c r="AH79" i="10"/>
  <c r="AF79" i="10"/>
  <c r="AS78" i="10"/>
  <c r="AR78" i="10"/>
  <c r="AQ78" i="10"/>
  <c r="AP78" i="10"/>
  <c r="AO78" i="10"/>
  <c r="AN78" i="10"/>
  <c r="AM78" i="10"/>
  <c r="AL78" i="10"/>
  <c r="AK78" i="10"/>
  <c r="AJ78" i="10"/>
  <c r="AI78" i="10"/>
  <c r="AH78" i="10"/>
  <c r="AF78" i="10"/>
  <c r="AS77" i="10"/>
  <c r="AR77" i="10"/>
  <c r="AQ77" i="10"/>
  <c r="AP77" i="10"/>
  <c r="AO77" i="10"/>
  <c r="AN77" i="10"/>
  <c r="AM77" i="10"/>
  <c r="AL77" i="10"/>
  <c r="AK77" i="10"/>
  <c r="AJ77" i="10"/>
  <c r="AI77" i="10"/>
  <c r="AH77" i="10"/>
  <c r="AF77" i="10"/>
  <c r="AF76" i="10"/>
  <c r="AF75" i="10"/>
  <c r="AF74" i="10"/>
  <c r="AS73" i="10"/>
  <c r="AR73" i="10"/>
  <c r="AQ73" i="10"/>
  <c r="AP73" i="10"/>
  <c r="AO73" i="10"/>
  <c r="AN73" i="10"/>
  <c r="AM73" i="10"/>
  <c r="AL73" i="10"/>
  <c r="AK73" i="10"/>
  <c r="AJ73" i="10"/>
  <c r="AI73" i="10"/>
  <c r="AH73" i="10"/>
  <c r="AF73" i="10"/>
  <c r="AS72" i="10"/>
  <c r="AR72" i="10"/>
  <c r="AQ72" i="10"/>
  <c r="AP72" i="10"/>
  <c r="AO72" i="10"/>
  <c r="AN72" i="10"/>
  <c r="AM72" i="10"/>
  <c r="AL72" i="10"/>
  <c r="AK72" i="10"/>
  <c r="AJ72" i="10"/>
  <c r="AI72" i="10"/>
  <c r="AH72" i="10"/>
  <c r="AF72" i="10"/>
  <c r="AS71" i="10"/>
  <c r="AR71" i="10"/>
  <c r="AQ71" i="10"/>
  <c r="AP71" i="10"/>
  <c r="AO71" i="10"/>
  <c r="AN71" i="10"/>
  <c r="AM71" i="10"/>
  <c r="AL71" i="10"/>
  <c r="AK71" i="10"/>
  <c r="AJ71" i="10"/>
  <c r="AI71" i="10"/>
  <c r="AH71" i="10"/>
  <c r="AF71" i="10"/>
  <c r="AS70" i="10"/>
  <c r="AR70" i="10"/>
  <c r="AQ70" i="10"/>
  <c r="AP70" i="10"/>
  <c r="AO70" i="10"/>
  <c r="AN70" i="10"/>
  <c r="AM70" i="10"/>
  <c r="AL70" i="10"/>
  <c r="AK70" i="10"/>
  <c r="AJ70" i="10"/>
  <c r="AI70" i="10"/>
  <c r="AH70" i="10"/>
  <c r="AF70" i="10"/>
  <c r="AS69" i="10"/>
  <c r="AR69" i="10"/>
  <c r="AQ69" i="10"/>
  <c r="AP69" i="10"/>
  <c r="AO69" i="10"/>
  <c r="AN69" i="10"/>
  <c r="AM69" i="10"/>
  <c r="AL69" i="10"/>
  <c r="AK69" i="10"/>
  <c r="AJ69" i="10"/>
  <c r="AI69" i="10"/>
  <c r="AH69" i="10"/>
  <c r="AF69" i="10"/>
  <c r="AS67" i="10"/>
  <c r="AR67" i="10"/>
  <c r="AQ67" i="10"/>
  <c r="AP67" i="10"/>
  <c r="AO67" i="10"/>
  <c r="AN67" i="10"/>
  <c r="AM67" i="10"/>
  <c r="AL67" i="10"/>
  <c r="AK67" i="10"/>
  <c r="AJ67" i="10"/>
  <c r="AI67" i="10"/>
  <c r="AH67" i="10"/>
  <c r="AF67" i="10"/>
  <c r="AS66" i="10"/>
  <c r="AR66" i="10"/>
  <c r="AQ66" i="10"/>
  <c r="AP66" i="10"/>
  <c r="AO66" i="10"/>
  <c r="AN66" i="10"/>
  <c r="AM66" i="10"/>
  <c r="AL66" i="10"/>
  <c r="AK66" i="10"/>
  <c r="AJ66" i="10"/>
  <c r="AI66" i="10"/>
  <c r="AH66" i="10"/>
  <c r="AF66" i="10"/>
  <c r="AS65" i="10"/>
  <c r="AR65" i="10"/>
  <c r="AQ65" i="10"/>
  <c r="AP65" i="10"/>
  <c r="AO65" i="10"/>
  <c r="AN65" i="10"/>
  <c r="AM65" i="10"/>
  <c r="AL65" i="10"/>
  <c r="AK65" i="10"/>
  <c r="AJ65" i="10"/>
  <c r="AI65" i="10"/>
  <c r="AH65" i="10"/>
  <c r="AF65" i="10"/>
  <c r="AS64" i="10"/>
  <c r="AR64" i="10"/>
  <c r="AQ64" i="10"/>
  <c r="AP64" i="10"/>
  <c r="AO64" i="10"/>
  <c r="AN64" i="10"/>
  <c r="AM64" i="10"/>
  <c r="AL64" i="10"/>
  <c r="AK64" i="10"/>
  <c r="AJ64" i="10"/>
  <c r="AI64" i="10"/>
  <c r="AH64" i="10"/>
  <c r="AF64" i="10"/>
  <c r="AS63" i="10"/>
  <c r="AR63" i="10"/>
  <c r="AQ63" i="10"/>
  <c r="AP63" i="10"/>
  <c r="AO63" i="10"/>
  <c r="AN63" i="10"/>
  <c r="AM63" i="10"/>
  <c r="AL63" i="10"/>
  <c r="AK63" i="10"/>
  <c r="AJ63" i="10"/>
  <c r="AI63" i="10"/>
  <c r="AH63" i="10"/>
  <c r="AF63" i="10"/>
  <c r="AS62" i="10"/>
  <c r="AR62" i="10"/>
  <c r="AQ62" i="10"/>
  <c r="AP62" i="10"/>
  <c r="AO62" i="10"/>
  <c r="AN62" i="10"/>
  <c r="AM62" i="10"/>
  <c r="AL62" i="10"/>
  <c r="AK62" i="10"/>
  <c r="AJ62" i="10"/>
  <c r="AI62" i="10"/>
  <c r="AH62" i="10"/>
  <c r="AF62" i="10"/>
  <c r="AS61" i="10"/>
  <c r="AR61" i="10"/>
  <c r="AQ61" i="10"/>
  <c r="AP61" i="10"/>
  <c r="AO61" i="10"/>
  <c r="AN61" i="10"/>
  <c r="AM61" i="10"/>
  <c r="AL61" i="10"/>
  <c r="AK61" i="10"/>
  <c r="AJ61" i="10"/>
  <c r="AI61" i="10"/>
  <c r="AH61" i="10"/>
  <c r="AF61" i="10"/>
  <c r="AS60" i="10"/>
  <c r="AR60" i="10"/>
  <c r="AQ60" i="10"/>
  <c r="AP60" i="10"/>
  <c r="AO60" i="10"/>
  <c r="AN60" i="10"/>
  <c r="AM60" i="10"/>
  <c r="AL60" i="10"/>
  <c r="AK60" i="10"/>
  <c r="AJ60" i="10"/>
  <c r="AI60" i="10"/>
  <c r="AH60" i="10"/>
  <c r="AF60" i="10"/>
  <c r="AS59" i="10"/>
  <c r="AR59" i="10"/>
  <c r="AQ59" i="10"/>
  <c r="AP59" i="10"/>
  <c r="AO59" i="10"/>
  <c r="AN59" i="10"/>
  <c r="AM59" i="10"/>
  <c r="AL59" i="10"/>
  <c r="AK59" i="10"/>
  <c r="AJ59" i="10"/>
  <c r="AI59" i="10"/>
  <c r="AH59" i="10"/>
  <c r="AF59" i="10"/>
  <c r="AS58" i="10"/>
  <c r="AR58" i="10"/>
  <c r="AQ58" i="10"/>
  <c r="AP58" i="10"/>
  <c r="AO58" i="10"/>
  <c r="AN58" i="10"/>
  <c r="AM58" i="10"/>
  <c r="AL58" i="10"/>
  <c r="AK58" i="10"/>
  <c r="AJ58" i="10"/>
  <c r="AI58" i="10"/>
  <c r="AH58" i="10"/>
  <c r="AF58" i="10"/>
  <c r="AS57" i="10"/>
  <c r="AR57" i="10"/>
  <c r="AQ57" i="10"/>
  <c r="AP57" i="10"/>
  <c r="AO57" i="10"/>
  <c r="AN57" i="10"/>
  <c r="AM57" i="10"/>
  <c r="AL57" i="10"/>
  <c r="AK57" i="10"/>
  <c r="AJ57" i="10"/>
  <c r="AI57" i="10"/>
  <c r="AH57" i="10"/>
  <c r="AF57" i="10"/>
  <c r="AS56" i="10"/>
  <c r="AR56" i="10"/>
  <c r="AQ56" i="10"/>
  <c r="AP56" i="10"/>
  <c r="AO56" i="10"/>
  <c r="AN56" i="10"/>
  <c r="AM56" i="10"/>
  <c r="AL56" i="10"/>
  <c r="AK56" i="10"/>
  <c r="AJ56" i="10"/>
  <c r="AI56" i="10"/>
  <c r="AH56" i="10"/>
  <c r="AF56" i="10"/>
  <c r="AS55" i="10"/>
  <c r="AR55" i="10"/>
  <c r="AQ55" i="10"/>
  <c r="AP55" i="10"/>
  <c r="AO55" i="10"/>
  <c r="AN55" i="10"/>
  <c r="AM55" i="10"/>
  <c r="AL55" i="10"/>
  <c r="AK55" i="10"/>
  <c r="AJ55" i="10"/>
  <c r="AI55" i="10"/>
  <c r="AH55" i="10"/>
  <c r="AF55" i="10"/>
  <c r="AS54" i="10"/>
  <c r="AR54" i="10"/>
  <c r="AQ54" i="10"/>
  <c r="AP54" i="10"/>
  <c r="AO54" i="10"/>
  <c r="AN54" i="10"/>
  <c r="AM54" i="10"/>
  <c r="AL54" i="10"/>
  <c r="AK54" i="10"/>
  <c r="AJ54" i="10"/>
  <c r="AI54" i="10"/>
  <c r="AH54" i="10"/>
  <c r="AF54" i="10"/>
  <c r="AS53" i="10"/>
  <c r="AR53" i="10"/>
  <c r="AQ53" i="10"/>
  <c r="AP53" i="10"/>
  <c r="AO53" i="10"/>
  <c r="AN53" i="10"/>
  <c r="AM53" i="10"/>
  <c r="AL53" i="10"/>
  <c r="AK53" i="10"/>
  <c r="AJ53" i="10"/>
  <c r="AI53" i="10"/>
  <c r="AH53" i="10"/>
  <c r="AF53" i="10"/>
  <c r="AS52" i="10"/>
  <c r="AR52" i="10"/>
  <c r="AQ52" i="10"/>
  <c r="AP52" i="10"/>
  <c r="AO52" i="10"/>
  <c r="AN52" i="10"/>
  <c r="AM52" i="10"/>
  <c r="AL52" i="10"/>
  <c r="AK52" i="10"/>
  <c r="AJ52" i="10"/>
  <c r="AI52" i="10"/>
  <c r="AH52" i="10"/>
  <c r="AF52" i="10"/>
  <c r="AS51" i="10"/>
  <c r="AR51" i="10"/>
  <c r="AQ51" i="10"/>
  <c r="AP51" i="10"/>
  <c r="AO51" i="10"/>
  <c r="AN51" i="10"/>
  <c r="AM51" i="10"/>
  <c r="AL51" i="10"/>
  <c r="AK51" i="10"/>
  <c r="AJ51" i="10"/>
  <c r="AI51" i="10"/>
  <c r="AH51" i="10"/>
  <c r="AF51" i="10"/>
  <c r="AS50" i="10"/>
  <c r="AR50" i="10"/>
  <c r="AQ50" i="10"/>
  <c r="AP50" i="10"/>
  <c r="AO50" i="10"/>
  <c r="AN50" i="10"/>
  <c r="AM50" i="10"/>
  <c r="AL50" i="10"/>
  <c r="AK50" i="10"/>
  <c r="AJ50" i="10"/>
  <c r="AI50" i="10"/>
  <c r="AH50" i="10"/>
  <c r="AF50" i="10"/>
  <c r="AS49" i="10"/>
  <c r="AR49" i="10"/>
  <c r="AQ49" i="10"/>
  <c r="AP49" i="10"/>
  <c r="AO49" i="10"/>
  <c r="AN49" i="10"/>
  <c r="AM49" i="10"/>
  <c r="AL49" i="10"/>
  <c r="AK49" i="10"/>
  <c r="AJ49" i="10"/>
  <c r="AI49" i="10"/>
  <c r="AH49" i="10"/>
  <c r="AF49" i="10"/>
  <c r="AS48" i="10"/>
  <c r="AR48" i="10"/>
  <c r="AQ48" i="10"/>
  <c r="AP48" i="10"/>
  <c r="AO48" i="10"/>
  <c r="AN48" i="10"/>
  <c r="AM48" i="10"/>
  <c r="AL48" i="10"/>
  <c r="AK48" i="10"/>
  <c r="AJ48" i="10"/>
  <c r="AI48" i="10"/>
  <c r="AH48" i="10"/>
  <c r="AF48" i="10"/>
  <c r="AS47" i="10"/>
  <c r="AR47" i="10"/>
  <c r="AQ47" i="10"/>
  <c r="AP47" i="10"/>
  <c r="AO47" i="10"/>
  <c r="AN47" i="10"/>
  <c r="AM47" i="10"/>
  <c r="AL47" i="10"/>
  <c r="AK47" i="10"/>
  <c r="AJ47" i="10"/>
  <c r="AI47" i="10"/>
  <c r="AH47" i="10"/>
  <c r="AF47" i="10"/>
  <c r="AS46" i="10"/>
  <c r="AR46" i="10"/>
  <c r="AQ46" i="10"/>
  <c r="AP46" i="10"/>
  <c r="AO46" i="10"/>
  <c r="AN46" i="10"/>
  <c r="AM46" i="10"/>
  <c r="AL46" i="10"/>
  <c r="AK46" i="10"/>
  <c r="AJ46" i="10"/>
  <c r="AI46" i="10"/>
  <c r="AH46" i="10"/>
  <c r="AF46" i="10"/>
  <c r="AS45" i="10"/>
  <c r="AR45" i="10"/>
  <c r="AQ45" i="10"/>
  <c r="AP45" i="10"/>
  <c r="AO45" i="10"/>
  <c r="AN45" i="10"/>
  <c r="AM45" i="10"/>
  <c r="AL45" i="10"/>
  <c r="AK45" i="10"/>
  <c r="AJ45" i="10"/>
  <c r="AI45" i="10"/>
  <c r="AH45" i="10"/>
  <c r="AF45" i="10"/>
  <c r="AS44" i="10"/>
  <c r="AR44" i="10"/>
  <c r="AQ44" i="10"/>
  <c r="AP44" i="10"/>
  <c r="AO44" i="10"/>
  <c r="AN44" i="10"/>
  <c r="AM44" i="10"/>
  <c r="AL44" i="10"/>
  <c r="AK44" i="10"/>
  <c r="AJ44" i="10"/>
  <c r="AI44" i="10"/>
  <c r="AH44" i="10"/>
  <c r="AF44" i="10"/>
  <c r="AS43" i="10"/>
  <c r="AR43" i="10"/>
  <c r="AQ43" i="10"/>
  <c r="AP43" i="10"/>
  <c r="AO43" i="10"/>
  <c r="AN43" i="10"/>
  <c r="AM43" i="10"/>
  <c r="AL43" i="10"/>
  <c r="AK43" i="10"/>
  <c r="AJ43" i="10"/>
  <c r="AI43" i="10"/>
  <c r="AH43" i="10"/>
  <c r="AF43" i="10"/>
  <c r="AS41" i="10"/>
  <c r="AR41" i="10"/>
  <c r="AQ41" i="10"/>
  <c r="AP41" i="10"/>
  <c r="AO41" i="10"/>
  <c r="AN41" i="10"/>
  <c r="AM41" i="10"/>
  <c r="AL41" i="10"/>
  <c r="AK41" i="10"/>
  <c r="AJ41" i="10"/>
  <c r="AI41" i="10"/>
  <c r="AH41" i="10"/>
  <c r="AF41" i="10"/>
  <c r="AS40" i="10"/>
  <c r="AR40" i="10"/>
  <c r="AQ40" i="10"/>
  <c r="AP40" i="10"/>
  <c r="AO40" i="10"/>
  <c r="AN40" i="10"/>
  <c r="AM40" i="10"/>
  <c r="AL40" i="10"/>
  <c r="AK40" i="10"/>
  <c r="AJ40" i="10"/>
  <c r="AI40" i="10"/>
  <c r="AH40" i="10"/>
  <c r="AF40" i="10"/>
  <c r="AS39" i="10"/>
  <c r="AR39" i="10"/>
  <c r="AQ39" i="10"/>
  <c r="AP39" i="10"/>
  <c r="AO39" i="10"/>
  <c r="AN39" i="10"/>
  <c r="AM39" i="10"/>
  <c r="AL39" i="10"/>
  <c r="AK39" i="10"/>
  <c r="AJ39" i="10"/>
  <c r="AI39" i="10"/>
  <c r="AH39" i="10"/>
  <c r="AF39" i="10"/>
  <c r="AF38" i="10"/>
  <c r="AF37" i="10"/>
  <c r="AF36" i="10"/>
  <c r="AS35" i="10"/>
  <c r="AR35" i="10"/>
  <c r="AQ35" i="10"/>
  <c r="AP35" i="10"/>
  <c r="AO35" i="10"/>
  <c r="AN35" i="10"/>
  <c r="AM35" i="10"/>
  <c r="AL35" i="10"/>
  <c r="AK35" i="10"/>
  <c r="AJ35" i="10"/>
  <c r="AI35" i="10"/>
  <c r="AH35" i="10"/>
  <c r="AF35" i="10"/>
  <c r="AS34" i="10"/>
  <c r="AR34" i="10"/>
  <c r="AQ34" i="10"/>
  <c r="AP34" i="10"/>
  <c r="AO34" i="10"/>
  <c r="AN34" i="10"/>
  <c r="AM34" i="10"/>
  <c r="AL34" i="10"/>
  <c r="AK34" i="10"/>
  <c r="AJ34" i="10"/>
  <c r="AI34" i="10"/>
  <c r="AH34" i="10"/>
  <c r="AF34" i="10"/>
  <c r="AS33" i="10"/>
  <c r="AR33" i="10"/>
  <c r="AQ33" i="10"/>
  <c r="AP33" i="10"/>
  <c r="AO33" i="10"/>
  <c r="AN33" i="10"/>
  <c r="AM33" i="10"/>
  <c r="AL33" i="10"/>
  <c r="AK33" i="10"/>
  <c r="AJ33" i="10"/>
  <c r="AI33" i="10"/>
  <c r="AH33" i="10"/>
  <c r="AF33" i="10"/>
  <c r="AS32" i="10"/>
  <c r="AR32" i="10"/>
  <c r="AQ32" i="10"/>
  <c r="AP32" i="10"/>
  <c r="AO32" i="10"/>
  <c r="AN32" i="10"/>
  <c r="AM32" i="10"/>
  <c r="AL32" i="10"/>
  <c r="AK32" i="10"/>
  <c r="AJ32" i="10"/>
  <c r="AI32" i="10"/>
  <c r="AH32" i="10"/>
  <c r="AF32" i="10"/>
  <c r="AS31" i="10"/>
  <c r="AR31" i="10"/>
  <c r="AQ31" i="10"/>
  <c r="AP31" i="10"/>
  <c r="AO31" i="10"/>
  <c r="AN31" i="10"/>
  <c r="AM31" i="10"/>
  <c r="AL31" i="10"/>
  <c r="AK31" i="10"/>
  <c r="AJ31" i="10"/>
  <c r="AI31" i="10"/>
  <c r="AH31" i="10"/>
  <c r="AF31" i="10"/>
  <c r="AS30" i="10"/>
  <c r="AR30" i="10"/>
  <c r="AQ30" i="10"/>
  <c r="AP30" i="10"/>
  <c r="AO30" i="10"/>
  <c r="AN30" i="10"/>
  <c r="AM30" i="10"/>
  <c r="AL30" i="10"/>
  <c r="AK30" i="10"/>
  <c r="AJ30" i="10"/>
  <c r="AI30" i="10"/>
  <c r="AH30" i="10"/>
  <c r="AF30" i="10"/>
  <c r="AS29" i="10"/>
  <c r="AR29" i="10"/>
  <c r="AQ29" i="10"/>
  <c r="AP29" i="10"/>
  <c r="AO29" i="10"/>
  <c r="AN29" i="10"/>
  <c r="AM29" i="10"/>
  <c r="AL29" i="10"/>
  <c r="AK29" i="10"/>
  <c r="AJ29" i="10"/>
  <c r="AI29" i="10"/>
  <c r="AH29" i="10"/>
  <c r="AF29" i="10"/>
  <c r="AS28" i="10"/>
  <c r="AR28" i="10"/>
  <c r="AQ28" i="10"/>
  <c r="AP28" i="10"/>
  <c r="AO28" i="10"/>
  <c r="AN28" i="10"/>
  <c r="AM28" i="10"/>
  <c r="AL28" i="10"/>
  <c r="AK28" i="10"/>
  <c r="AJ28" i="10"/>
  <c r="AI28" i="10"/>
  <c r="AH28" i="10"/>
  <c r="AF28" i="10"/>
  <c r="AS27" i="10"/>
  <c r="AR27" i="10"/>
  <c r="AQ27" i="10"/>
  <c r="AP27" i="10"/>
  <c r="AO27" i="10"/>
  <c r="AN27" i="10"/>
  <c r="AM27" i="10"/>
  <c r="AL27" i="10"/>
  <c r="AK27" i="10"/>
  <c r="AJ27" i="10"/>
  <c r="AI27" i="10"/>
  <c r="AH27" i="10"/>
  <c r="AF27" i="10"/>
  <c r="AS26" i="10"/>
  <c r="AR26" i="10"/>
  <c r="AQ26" i="10"/>
  <c r="AP26" i="10"/>
  <c r="AO26" i="10"/>
  <c r="AN26" i="10"/>
  <c r="AM26" i="10"/>
  <c r="AL26" i="10"/>
  <c r="AK26" i="10"/>
  <c r="AJ26" i="10"/>
  <c r="AI26" i="10"/>
  <c r="AH26" i="10"/>
  <c r="AF26" i="10"/>
  <c r="AS25" i="10"/>
  <c r="AR25" i="10"/>
  <c r="AQ25" i="10"/>
  <c r="AP25" i="10"/>
  <c r="AO25" i="10"/>
  <c r="AN25" i="10"/>
  <c r="AM25" i="10"/>
  <c r="AL25" i="10"/>
  <c r="AK25" i="10"/>
  <c r="AJ25" i="10"/>
  <c r="AI25" i="10"/>
  <c r="AH25" i="10"/>
  <c r="AF25" i="10"/>
  <c r="AS24" i="10"/>
  <c r="AR24" i="10"/>
  <c r="AQ24" i="10"/>
  <c r="AP24" i="10"/>
  <c r="AO24" i="10"/>
  <c r="AN24" i="10"/>
  <c r="AM24" i="10"/>
  <c r="AL24" i="10"/>
  <c r="AK24" i="10"/>
  <c r="AJ24" i="10"/>
  <c r="AI24" i="10"/>
  <c r="AH24" i="10"/>
  <c r="AF24" i="10"/>
  <c r="AS23" i="10"/>
  <c r="AR23" i="10"/>
  <c r="AQ23" i="10"/>
  <c r="AP23" i="10"/>
  <c r="AO23" i="10"/>
  <c r="AN23" i="10"/>
  <c r="AM23" i="10"/>
  <c r="AL23" i="10"/>
  <c r="AK23" i="10"/>
  <c r="AJ23" i="10"/>
  <c r="AI23" i="10"/>
  <c r="AH23" i="10"/>
  <c r="AF23" i="10"/>
  <c r="AS22" i="10"/>
  <c r="AR22" i="10"/>
  <c r="AQ22" i="10"/>
  <c r="AP22" i="10"/>
  <c r="AO22" i="10"/>
  <c r="AN22" i="10"/>
  <c r="AM22" i="10"/>
  <c r="AL22" i="10"/>
  <c r="AK22" i="10"/>
  <c r="AJ22" i="10"/>
  <c r="AI22" i="10"/>
  <c r="AH22" i="10"/>
  <c r="AF22" i="10"/>
  <c r="AS21" i="10"/>
  <c r="AR21" i="10"/>
  <c r="AQ21" i="10"/>
  <c r="AP21" i="10"/>
  <c r="AO21" i="10"/>
  <c r="AN21" i="10"/>
  <c r="AM21" i="10"/>
  <c r="AL21" i="10"/>
  <c r="AK21" i="10"/>
  <c r="AJ21" i="10"/>
  <c r="AI21" i="10"/>
  <c r="AH21" i="10"/>
  <c r="AF21" i="10"/>
  <c r="AS20" i="10"/>
  <c r="AR20" i="10"/>
  <c r="AQ20" i="10"/>
  <c r="AP20" i="10"/>
  <c r="AO20" i="10"/>
  <c r="AN20" i="10"/>
  <c r="AM20" i="10"/>
  <c r="AL20" i="10"/>
  <c r="AK20" i="10"/>
  <c r="AJ20" i="10"/>
  <c r="AI20" i="10"/>
  <c r="AH20" i="10"/>
  <c r="AF20" i="10"/>
  <c r="AS19" i="10"/>
  <c r="AR19" i="10"/>
  <c r="AQ19" i="10"/>
  <c r="AP19" i="10"/>
  <c r="AO19" i="10"/>
  <c r="AN19" i="10"/>
  <c r="AM19" i="10"/>
  <c r="AL19" i="10"/>
  <c r="AK19" i="10"/>
  <c r="AJ19" i="10"/>
  <c r="AI19" i="10"/>
  <c r="AH19" i="10"/>
  <c r="AF19" i="10"/>
  <c r="AS18" i="10"/>
  <c r="AR18" i="10"/>
  <c r="AQ18" i="10"/>
  <c r="AP18" i="10"/>
  <c r="AO18" i="10"/>
  <c r="AN18" i="10"/>
  <c r="AM18" i="10"/>
  <c r="AL18" i="10"/>
  <c r="AK18" i="10"/>
  <c r="AJ18" i="10"/>
  <c r="AI18" i="10"/>
  <c r="AH18" i="10"/>
  <c r="AF18" i="10"/>
  <c r="AS17" i="10"/>
  <c r="AR17" i="10"/>
  <c r="AQ17" i="10"/>
  <c r="AP17" i="10"/>
  <c r="AO17" i="10"/>
  <c r="AN17" i="10"/>
  <c r="AM17" i="10"/>
  <c r="AL17" i="10"/>
  <c r="AK17" i="10"/>
  <c r="AJ17" i="10"/>
  <c r="AI17" i="10"/>
  <c r="AH17" i="10"/>
  <c r="AF17" i="10"/>
  <c r="AS16" i="10"/>
  <c r="AR16" i="10"/>
  <c r="AQ16" i="10"/>
  <c r="AP16" i="10"/>
  <c r="AO16" i="10"/>
  <c r="AN16" i="10"/>
  <c r="AM16" i="10"/>
  <c r="AL16" i="10"/>
  <c r="AK16" i="10"/>
  <c r="AJ16" i="10"/>
  <c r="AI16" i="10"/>
  <c r="AH16" i="10"/>
  <c r="AF16" i="10"/>
  <c r="AS12" i="10"/>
  <c r="AR12" i="10"/>
  <c r="AQ12" i="10"/>
  <c r="AP12" i="10"/>
  <c r="AO12" i="10"/>
  <c r="AN12" i="10"/>
  <c r="AM12" i="10"/>
  <c r="AL12" i="10"/>
  <c r="AK12" i="10"/>
  <c r="AJ12" i="10"/>
  <c r="AI12" i="10"/>
  <c r="AH12" i="10"/>
  <c r="AF12" i="10"/>
  <c r="AS11" i="10"/>
  <c r="AR11" i="10"/>
  <c r="AQ11" i="10"/>
  <c r="AP11" i="10"/>
  <c r="AO11" i="10"/>
  <c r="AN11" i="10"/>
  <c r="AM11" i="10"/>
  <c r="AL11" i="10"/>
  <c r="AK11" i="10"/>
  <c r="AJ11" i="10"/>
  <c r="AI11" i="10"/>
  <c r="AH11" i="10"/>
  <c r="AF11" i="10"/>
  <c r="L11" i="10"/>
  <c r="L1" i="10" s="1"/>
  <c r="V26" i="19" s="1"/>
  <c r="K11" i="10"/>
  <c r="K1" i="10" s="1"/>
  <c r="J11" i="10"/>
  <c r="I11" i="10"/>
  <c r="AF10" i="10"/>
  <c r="AF9" i="10"/>
  <c r="AF8" i="10"/>
  <c r="AS7" i="10"/>
  <c r="AR7" i="10"/>
  <c r="AQ7" i="10"/>
  <c r="AP7" i="10"/>
  <c r="AO7" i="10"/>
  <c r="AN7" i="10"/>
  <c r="AM7" i="10"/>
  <c r="AL7" i="10"/>
  <c r="AK7" i="10"/>
  <c r="AJ7" i="10"/>
  <c r="AI7" i="10"/>
  <c r="AH7" i="10"/>
  <c r="AF7" i="10"/>
  <c r="AS6" i="10"/>
  <c r="AR6" i="10"/>
  <c r="AQ6" i="10"/>
  <c r="AP6" i="10"/>
  <c r="AO6" i="10"/>
  <c r="AN6" i="10"/>
  <c r="AM6" i="10"/>
  <c r="AL6" i="10"/>
  <c r="AK6" i="10"/>
  <c r="AJ6" i="10"/>
  <c r="AI6" i="10"/>
  <c r="AH6" i="10"/>
  <c r="AF6" i="10"/>
  <c r="AS5" i="10"/>
  <c r="AR5" i="10"/>
  <c r="AQ5" i="10"/>
  <c r="AP5" i="10"/>
  <c r="AO5" i="10"/>
  <c r="AN5" i="10"/>
  <c r="AM5" i="10"/>
  <c r="AL5" i="10"/>
  <c r="AK5" i="10"/>
  <c r="AJ5" i="10"/>
  <c r="AI5" i="10"/>
  <c r="AH5" i="10"/>
  <c r="AF5" i="10"/>
  <c r="AS4" i="10"/>
  <c r="AR4" i="10"/>
  <c r="AQ4" i="10"/>
  <c r="AP4" i="10"/>
  <c r="AO4" i="10"/>
  <c r="AN4" i="10"/>
  <c r="AM4" i="10"/>
  <c r="AL4" i="10"/>
  <c r="AK4" i="10"/>
  <c r="AJ4" i="10"/>
  <c r="AI4" i="10"/>
  <c r="AH4" i="10"/>
  <c r="AF4" i="10"/>
  <c r="AS3" i="10"/>
  <c r="AR3" i="10"/>
  <c r="AQ3" i="10"/>
  <c r="AP3" i="10"/>
  <c r="AO3" i="10"/>
  <c r="AN3" i="10"/>
  <c r="AM3" i="10"/>
  <c r="AL3" i="10"/>
  <c r="AK3" i="10"/>
  <c r="AJ3" i="10"/>
  <c r="AI3" i="10"/>
  <c r="AH3" i="10"/>
  <c r="AF3" i="10"/>
  <c r="AE1" i="10"/>
  <c r="AD1" i="10"/>
  <c r="AC1" i="10"/>
  <c r="AB1" i="10"/>
  <c r="AA1" i="10"/>
  <c r="Z1" i="10"/>
  <c r="Y1" i="10"/>
  <c r="X1" i="10"/>
  <c r="W1" i="10"/>
  <c r="V1" i="10"/>
  <c r="U1" i="10"/>
  <c r="T1" i="10"/>
  <c r="S1" i="10"/>
  <c r="V33" i="19" s="1"/>
  <c r="R1" i="10"/>
  <c r="V32" i="19" s="1"/>
  <c r="Q1" i="10"/>
  <c r="V31" i="19" s="1"/>
  <c r="P1" i="10"/>
  <c r="V30" i="19" s="1"/>
  <c r="O1" i="10"/>
  <c r="V29" i="19" s="1"/>
  <c r="W29" i="19" s="1"/>
  <c r="N1" i="10"/>
  <c r="V28" i="19" s="1"/>
  <c r="M1" i="10"/>
  <c r="V27" i="19" s="1"/>
  <c r="W27" i="19" s="1"/>
  <c r="J1" i="10"/>
  <c r="I1" i="10"/>
  <c r="H1" i="10"/>
  <c r="T67" i="9"/>
  <c r="S67" i="9"/>
  <c r="R67" i="9"/>
  <c r="Q67" i="9"/>
  <c r="P67" i="9"/>
  <c r="O67" i="9"/>
  <c r="N67" i="9"/>
  <c r="M67" i="9"/>
  <c r="L67" i="9"/>
  <c r="K67" i="9"/>
  <c r="J67" i="9"/>
  <c r="I67" i="9"/>
  <c r="H67" i="9"/>
  <c r="G67" i="9"/>
  <c r="T66" i="9"/>
  <c r="T68" i="9" s="1"/>
  <c r="S66" i="9"/>
  <c r="S68" i="9" s="1"/>
  <c r="R66" i="9"/>
  <c r="R68" i="9" s="1"/>
  <c r="Q66" i="9"/>
  <c r="Q68" i="9" s="1"/>
  <c r="P66" i="9"/>
  <c r="P68" i="9" s="1"/>
  <c r="O66" i="9"/>
  <c r="O68" i="9" s="1"/>
  <c r="N66" i="9"/>
  <c r="N68" i="9" s="1"/>
  <c r="M66" i="9"/>
  <c r="M68" i="9" s="1"/>
  <c r="L66" i="9"/>
  <c r="L68" i="9" s="1"/>
  <c r="K66" i="9"/>
  <c r="K68" i="9" s="1"/>
  <c r="J66" i="9"/>
  <c r="J68" i="9" s="1"/>
  <c r="I66" i="9"/>
  <c r="I68" i="9" s="1"/>
  <c r="H66" i="9"/>
  <c r="H68" i="9" s="1"/>
  <c r="G66" i="9"/>
  <c r="G68" i="9" s="1"/>
  <c r="F66" i="9"/>
  <c r="F68" i="9" s="1"/>
  <c r="E66" i="9"/>
  <c r="E68" i="9" s="1"/>
  <c r="D66" i="9"/>
  <c r="D68" i="9" s="1"/>
  <c r="C66" i="9"/>
  <c r="C68" i="9" s="1"/>
  <c r="T64" i="9"/>
  <c r="S64" i="9"/>
  <c r="R64" i="9"/>
  <c r="Q64" i="9"/>
  <c r="P64" i="9"/>
  <c r="O64" i="9"/>
  <c r="N64" i="9"/>
  <c r="M64" i="9"/>
  <c r="L64" i="9"/>
  <c r="K64" i="9"/>
  <c r="J64" i="9"/>
  <c r="I64" i="9"/>
  <c r="H64" i="9"/>
  <c r="G64" i="9"/>
  <c r="T63" i="9"/>
  <c r="T65" i="9" s="1"/>
  <c r="S63" i="9"/>
  <c r="S65" i="9" s="1"/>
  <c r="R63" i="9"/>
  <c r="R65" i="9" s="1"/>
  <c r="Q63" i="9"/>
  <c r="Q65" i="9" s="1"/>
  <c r="P63" i="9"/>
  <c r="P65" i="9" s="1"/>
  <c r="O63" i="9"/>
  <c r="O65" i="9" s="1"/>
  <c r="N63" i="9"/>
  <c r="N65" i="9" s="1"/>
  <c r="M63" i="9"/>
  <c r="M65" i="9" s="1"/>
  <c r="L63" i="9"/>
  <c r="L65" i="9" s="1"/>
  <c r="K63" i="9"/>
  <c r="K65" i="9" s="1"/>
  <c r="J63" i="9"/>
  <c r="J65" i="9" s="1"/>
  <c r="I63" i="9"/>
  <c r="I65" i="9" s="1"/>
  <c r="H63" i="9"/>
  <c r="H65" i="9" s="1"/>
  <c r="G63" i="9"/>
  <c r="G65" i="9" s="1"/>
  <c r="F63" i="9"/>
  <c r="F65" i="9" s="1"/>
  <c r="E63" i="9"/>
  <c r="E65" i="9" s="1"/>
  <c r="D63" i="9"/>
  <c r="D65" i="9" s="1"/>
  <c r="C63" i="9"/>
  <c r="C65" i="9" s="1"/>
  <c r="T61" i="9"/>
  <c r="S61" i="9"/>
  <c r="R61" i="9"/>
  <c r="Q61" i="9"/>
  <c r="P61" i="9"/>
  <c r="O61" i="9"/>
  <c r="N61" i="9"/>
  <c r="M61" i="9"/>
  <c r="L61" i="9"/>
  <c r="K61" i="9"/>
  <c r="J61" i="9"/>
  <c r="I61" i="9"/>
  <c r="H61" i="9"/>
  <c r="G61" i="9"/>
  <c r="T60" i="9"/>
  <c r="T62" i="9" s="1"/>
  <c r="S60" i="9"/>
  <c r="S62" i="9" s="1"/>
  <c r="R60" i="9"/>
  <c r="Q60" i="9"/>
  <c r="P60" i="9"/>
  <c r="P62" i="9" s="1"/>
  <c r="O60" i="9"/>
  <c r="O62" i="9" s="1"/>
  <c r="N60" i="9"/>
  <c r="N62" i="9" s="1"/>
  <c r="M60" i="9"/>
  <c r="L60" i="9"/>
  <c r="L62" i="9" s="1"/>
  <c r="K60" i="9"/>
  <c r="K62" i="9" s="1"/>
  <c r="J60" i="9"/>
  <c r="J62" i="9" s="1"/>
  <c r="I60" i="9"/>
  <c r="I62" i="9" s="1"/>
  <c r="H60" i="9"/>
  <c r="H62" i="9" s="1"/>
  <c r="G60" i="9"/>
  <c r="G62" i="9" s="1"/>
  <c r="F60" i="9"/>
  <c r="F62" i="9" s="1"/>
  <c r="E60" i="9"/>
  <c r="E62" i="9" s="1"/>
  <c r="D60" i="9"/>
  <c r="D62" i="9" s="1"/>
  <c r="C60" i="9"/>
  <c r="C62" i="9" s="1"/>
  <c r="T58" i="9"/>
  <c r="S58" i="9"/>
  <c r="R58" i="9"/>
  <c r="Q58" i="9"/>
  <c r="P58" i="9"/>
  <c r="O58" i="9"/>
  <c r="N58" i="9"/>
  <c r="M58" i="9"/>
  <c r="L58" i="9"/>
  <c r="K58" i="9"/>
  <c r="J58" i="9"/>
  <c r="I58" i="9"/>
  <c r="H58" i="9"/>
  <c r="G58" i="9"/>
  <c r="T57" i="9"/>
  <c r="T59" i="9" s="1"/>
  <c r="S57" i="9"/>
  <c r="S59" i="9" s="1"/>
  <c r="R57" i="9"/>
  <c r="Q57" i="9"/>
  <c r="P57" i="9"/>
  <c r="P59" i="9" s="1"/>
  <c r="O57" i="9"/>
  <c r="O59" i="9" s="1"/>
  <c r="N57" i="9"/>
  <c r="N59" i="9" s="1"/>
  <c r="M57" i="9"/>
  <c r="L57" i="9"/>
  <c r="L59" i="9" s="1"/>
  <c r="K57" i="9"/>
  <c r="K59" i="9" s="1"/>
  <c r="J57" i="9"/>
  <c r="J59" i="9" s="1"/>
  <c r="I57" i="9"/>
  <c r="H57" i="9"/>
  <c r="H59" i="9" s="1"/>
  <c r="G57" i="9"/>
  <c r="G59" i="9" s="1"/>
  <c r="F57" i="9"/>
  <c r="F59" i="9" s="1"/>
  <c r="E57" i="9"/>
  <c r="E59" i="9" s="1"/>
  <c r="D57" i="9"/>
  <c r="D59" i="9" s="1"/>
  <c r="C57" i="9"/>
  <c r="C59" i="9" s="1"/>
  <c r="T55" i="9"/>
  <c r="S55" i="9"/>
  <c r="R55" i="9"/>
  <c r="Q55" i="9"/>
  <c r="P55" i="9"/>
  <c r="O55" i="9"/>
  <c r="N55" i="9"/>
  <c r="M55" i="9"/>
  <c r="L55" i="9"/>
  <c r="K55" i="9"/>
  <c r="J55" i="9"/>
  <c r="I55" i="9"/>
  <c r="H55" i="9"/>
  <c r="G55" i="9"/>
  <c r="T54" i="9"/>
  <c r="T56" i="9" s="1"/>
  <c r="S54" i="9"/>
  <c r="S56" i="9" s="1"/>
  <c r="R54" i="9"/>
  <c r="Q54" i="9"/>
  <c r="P54" i="9"/>
  <c r="P56" i="9" s="1"/>
  <c r="O54" i="9"/>
  <c r="O56" i="9" s="1"/>
  <c r="N54" i="9"/>
  <c r="M54" i="9"/>
  <c r="L54" i="9"/>
  <c r="L56" i="9" s="1"/>
  <c r="K54" i="9"/>
  <c r="K56" i="9" s="1"/>
  <c r="J54" i="9"/>
  <c r="I54" i="9"/>
  <c r="H54" i="9"/>
  <c r="H56" i="9" s="1"/>
  <c r="G54" i="9"/>
  <c r="G56" i="9" s="1"/>
  <c r="F54" i="9"/>
  <c r="F56" i="9" s="1"/>
  <c r="E54" i="9"/>
  <c r="E56" i="9" s="1"/>
  <c r="D54" i="9"/>
  <c r="D56" i="9" s="1"/>
  <c r="C54" i="9"/>
  <c r="C56" i="9" s="1"/>
  <c r="T52" i="9"/>
  <c r="S52" i="9"/>
  <c r="R52" i="9"/>
  <c r="Q52" i="9"/>
  <c r="P52" i="9"/>
  <c r="O52" i="9"/>
  <c r="N52" i="9"/>
  <c r="M52" i="9"/>
  <c r="L52" i="9"/>
  <c r="K52" i="9"/>
  <c r="J52" i="9"/>
  <c r="I52" i="9"/>
  <c r="H52" i="9"/>
  <c r="G52" i="9"/>
  <c r="T51" i="9"/>
  <c r="T53" i="9" s="1"/>
  <c r="S51" i="9"/>
  <c r="S53" i="9" s="1"/>
  <c r="R51" i="9"/>
  <c r="Q51" i="9"/>
  <c r="P51" i="9"/>
  <c r="P53" i="9" s="1"/>
  <c r="O51" i="9"/>
  <c r="O53" i="9" s="1"/>
  <c r="N51" i="9"/>
  <c r="M51" i="9"/>
  <c r="L51" i="9"/>
  <c r="L53" i="9" s="1"/>
  <c r="K51" i="9"/>
  <c r="K53" i="9" s="1"/>
  <c r="J51" i="9"/>
  <c r="I51" i="9"/>
  <c r="H51" i="9"/>
  <c r="H53" i="9" s="1"/>
  <c r="G51" i="9"/>
  <c r="G53" i="9" s="1"/>
  <c r="F51" i="9"/>
  <c r="F53" i="9" s="1"/>
  <c r="E51" i="9"/>
  <c r="E53" i="9" s="1"/>
  <c r="D51" i="9"/>
  <c r="D53" i="9" s="1"/>
  <c r="C51" i="9"/>
  <c r="C53" i="9" s="1"/>
  <c r="T49" i="9"/>
  <c r="S49" i="9"/>
  <c r="R49" i="9"/>
  <c r="Q49" i="9"/>
  <c r="P49" i="9"/>
  <c r="O49" i="9"/>
  <c r="N49" i="9"/>
  <c r="M49" i="9"/>
  <c r="L49" i="9"/>
  <c r="K49" i="9"/>
  <c r="J49" i="9"/>
  <c r="I49" i="9"/>
  <c r="H49" i="9"/>
  <c r="G49" i="9"/>
  <c r="T48" i="9"/>
  <c r="T50" i="9" s="1"/>
  <c r="S48" i="9"/>
  <c r="S50" i="9" s="1"/>
  <c r="R48" i="9"/>
  <c r="Q48" i="9"/>
  <c r="P48" i="9"/>
  <c r="P50" i="9" s="1"/>
  <c r="O48" i="9"/>
  <c r="O50" i="9" s="1"/>
  <c r="N48" i="9"/>
  <c r="M48" i="9"/>
  <c r="L48" i="9"/>
  <c r="L50" i="9" s="1"/>
  <c r="K48" i="9"/>
  <c r="K50" i="9" s="1"/>
  <c r="J48" i="9"/>
  <c r="I48" i="9"/>
  <c r="H48" i="9"/>
  <c r="H50" i="9" s="1"/>
  <c r="G48" i="9"/>
  <c r="G50" i="9" s="1"/>
  <c r="F48" i="9"/>
  <c r="F50" i="9" s="1"/>
  <c r="E48" i="9"/>
  <c r="E50" i="9" s="1"/>
  <c r="D48" i="9"/>
  <c r="D50" i="9" s="1"/>
  <c r="C48" i="9"/>
  <c r="C50" i="9" s="1"/>
  <c r="T46" i="9"/>
  <c r="S46" i="9"/>
  <c r="R46" i="9"/>
  <c r="Q46" i="9"/>
  <c r="P46" i="9"/>
  <c r="O46" i="9"/>
  <c r="N46" i="9"/>
  <c r="M46" i="9"/>
  <c r="L46" i="9"/>
  <c r="K46" i="9"/>
  <c r="J46" i="9"/>
  <c r="I46" i="9"/>
  <c r="H46" i="9"/>
  <c r="G46" i="9"/>
  <c r="T45" i="9"/>
  <c r="T47" i="9" s="1"/>
  <c r="S45" i="9"/>
  <c r="S47" i="9" s="1"/>
  <c r="R45" i="9"/>
  <c r="Q45" i="9"/>
  <c r="P45" i="9"/>
  <c r="P47" i="9" s="1"/>
  <c r="O45" i="9"/>
  <c r="O47" i="9" s="1"/>
  <c r="N45" i="9"/>
  <c r="M45" i="9"/>
  <c r="L45" i="9"/>
  <c r="L47" i="9" s="1"/>
  <c r="K45" i="9"/>
  <c r="K47" i="9" s="1"/>
  <c r="J45" i="9"/>
  <c r="I45" i="9"/>
  <c r="H45" i="9"/>
  <c r="H47" i="9" s="1"/>
  <c r="G45" i="9"/>
  <c r="G47" i="9" s="1"/>
  <c r="F45" i="9"/>
  <c r="F47" i="9" s="1"/>
  <c r="E45" i="9"/>
  <c r="E47" i="9" s="1"/>
  <c r="D45" i="9"/>
  <c r="D47" i="9" s="1"/>
  <c r="C45" i="9"/>
  <c r="C47" i="9" s="1"/>
  <c r="T43" i="9"/>
  <c r="S43" i="9"/>
  <c r="R43" i="9"/>
  <c r="Q43" i="9"/>
  <c r="P43" i="9"/>
  <c r="O43" i="9"/>
  <c r="N43" i="9"/>
  <c r="M43" i="9"/>
  <c r="L43" i="9"/>
  <c r="K43" i="9"/>
  <c r="J43" i="9"/>
  <c r="I43" i="9"/>
  <c r="H43" i="9"/>
  <c r="G43" i="9"/>
  <c r="T42" i="9"/>
  <c r="T44" i="9" s="1"/>
  <c r="S42" i="9"/>
  <c r="S44" i="9" s="1"/>
  <c r="R42" i="9"/>
  <c r="Q42" i="9"/>
  <c r="P42" i="9"/>
  <c r="P44" i="9" s="1"/>
  <c r="O42" i="9"/>
  <c r="O44" i="9" s="1"/>
  <c r="N42" i="9"/>
  <c r="M42" i="9"/>
  <c r="L42" i="9"/>
  <c r="L44" i="9" s="1"/>
  <c r="K42" i="9"/>
  <c r="K44" i="9" s="1"/>
  <c r="J42" i="9"/>
  <c r="I42" i="9"/>
  <c r="H42" i="9"/>
  <c r="H44" i="9" s="1"/>
  <c r="G42" i="9"/>
  <c r="G44" i="9" s="1"/>
  <c r="F42" i="9"/>
  <c r="F44" i="9" s="1"/>
  <c r="E42" i="9"/>
  <c r="E44" i="9" s="1"/>
  <c r="D42" i="9"/>
  <c r="D44" i="9" s="1"/>
  <c r="C42" i="9"/>
  <c r="C44" i="9" s="1"/>
  <c r="T40" i="9"/>
  <c r="S40" i="9"/>
  <c r="R40" i="9"/>
  <c r="Q40" i="9"/>
  <c r="P40" i="9"/>
  <c r="O40" i="9"/>
  <c r="N40" i="9"/>
  <c r="M40" i="9"/>
  <c r="L40" i="9"/>
  <c r="K40" i="9"/>
  <c r="J40" i="9"/>
  <c r="I40" i="9"/>
  <c r="H40" i="9"/>
  <c r="G40" i="9"/>
  <c r="T39" i="9"/>
  <c r="T41" i="9" s="1"/>
  <c r="S39" i="9"/>
  <c r="S41" i="9" s="1"/>
  <c r="R39" i="9"/>
  <c r="Q39" i="9"/>
  <c r="P39" i="9"/>
  <c r="P41" i="9" s="1"/>
  <c r="O39" i="9"/>
  <c r="O41" i="9" s="1"/>
  <c r="N39" i="9"/>
  <c r="M39" i="9"/>
  <c r="L39" i="9"/>
  <c r="L41" i="9" s="1"/>
  <c r="K39" i="9"/>
  <c r="K41" i="9" s="1"/>
  <c r="J39" i="9"/>
  <c r="I39" i="9"/>
  <c r="H39" i="9"/>
  <c r="H41" i="9" s="1"/>
  <c r="G39" i="9"/>
  <c r="G41" i="9" s="1"/>
  <c r="F39" i="9"/>
  <c r="F41" i="9" s="1"/>
  <c r="E39" i="9"/>
  <c r="E41" i="9" s="1"/>
  <c r="D39" i="9"/>
  <c r="D41" i="9" s="1"/>
  <c r="C39" i="9"/>
  <c r="C41" i="9" s="1"/>
  <c r="T37" i="9"/>
  <c r="S37" i="9"/>
  <c r="R37" i="9"/>
  <c r="Q37" i="9"/>
  <c r="P37" i="9"/>
  <c r="O37" i="9"/>
  <c r="N37" i="9"/>
  <c r="M37" i="9"/>
  <c r="L37" i="9"/>
  <c r="K37" i="9"/>
  <c r="J37" i="9"/>
  <c r="I37" i="9"/>
  <c r="H37" i="9"/>
  <c r="G37" i="9"/>
  <c r="T36" i="9"/>
  <c r="T38" i="9" s="1"/>
  <c r="S36" i="9"/>
  <c r="S38" i="9" s="1"/>
  <c r="R36" i="9"/>
  <c r="Q36" i="9"/>
  <c r="P36" i="9"/>
  <c r="P38" i="9" s="1"/>
  <c r="O36" i="9"/>
  <c r="O38" i="9" s="1"/>
  <c r="N36" i="9"/>
  <c r="M36" i="9"/>
  <c r="L36" i="9"/>
  <c r="L38" i="9" s="1"/>
  <c r="K36" i="9"/>
  <c r="K38" i="9" s="1"/>
  <c r="J36" i="9"/>
  <c r="I36" i="9"/>
  <c r="H36" i="9"/>
  <c r="H38" i="9" s="1"/>
  <c r="G36" i="9"/>
  <c r="G38" i="9" s="1"/>
  <c r="F36" i="9"/>
  <c r="F38" i="9" s="1"/>
  <c r="E36" i="9"/>
  <c r="E38" i="9" s="1"/>
  <c r="D36" i="9"/>
  <c r="D38" i="9" s="1"/>
  <c r="C36" i="9"/>
  <c r="C38" i="9" s="1"/>
  <c r="T34" i="9"/>
  <c r="S34" i="9"/>
  <c r="R34" i="9"/>
  <c r="Q34" i="9"/>
  <c r="P34" i="9"/>
  <c r="O34" i="9"/>
  <c r="N34" i="9"/>
  <c r="M34" i="9"/>
  <c r="L34" i="9"/>
  <c r="K34" i="9"/>
  <c r="J34" i="9"/>
  <c r="I34" i="9"/>
  <c r="H34" i="9"/>
  <c r="G34" i="9"/>
  <c r="T33" i="9"/>
  <c r="T35" i="9" s="1"/>
  <c r="S33" i="9"/>
  <c r="S35" i="9" s="1"/>
  <c r="R33" i="9"/>
  <c r="Q33" i="9"/>
  <c r="P33" i="9"/>
  <c r="P35" i="9" s="1"/>
  <c r="O33" i="9"/>
  <c r="O35" i="9" s="1"/>
  <c r="N33" i="9"/>
  <c r="M33" i="9"/>
  <c r="L33" i="9"/>
  <c r="L35" i="9" s="1"/>
  <c r="K33" i="9"/>
  <c r="K35" i="9" s="1"/>
  <c r="J33" i="9"/>
  <c r="I33" i="9"/>
  <c r="H33" i="9"/>
  <c r="H35" i="9" s="1"/>
  <c r="G33" i="9"/>
  <c r="G35" i="9" s="1"/>
  <c r="F33" i="9"/>
  <c r="F35" i="9" s="1"/>
  <c r="E33" i="9"/>
  <c r="E35" i="9" s="1"/>
  <c r="D33" i="9"/>
  <c r="D35" i="9" s="1"/>
  <c r="C33" i="9"/>
  <c r="C35" i="9" s="1"/>
  <c r="T31" i="9"/>
  <c r="S31" i="9"/>
  <c r="R31" i="9"/>
  <c r="Q31" i="9"/>
  <c r="P31" i="9"/>
  <c r="O31" i="9"/>
  <c r="N31" i="9"/>
  <c r="M31" i="9"/>
  <c r="L31" i="9"/>
  <c r="K31" i="9"/>
  <c r="J31" i="9"/>
  <c r="I31" i="9"/>
  <c r="H31" i="9"/>
  <c r="G31" i="9"/>
  <c r="T30" i="9"/>
  <c r="T32" i="9" s="1"/>
  <c r="S30" i="9"/>
  <c r="S32" i="9" s="1"/>
  <c r="R30" i="9"/>
  <c r="Q30" i="9"/>
  <c r="P30" i="9"/>
  <c r="P32" i="9" s="1"/>
  <c r="O30" i="9"/>
  <c r="O32" i="9" s="1"/>
  <c r="N30" i="9"/>
  <c r="M30" i="9"/>
  <c r="L30" i="9"/>
  <c r="L32" i="9" s="1"/>
  <c r="K30" i="9"/>
  <c r="K32" i="9" s="1"/>
  <c r="J30" i="9"/>
  <c r="I30" i="9"/>
  <c r="H30" i="9"/>
  <c r="H32" i="9" s="1"/>
  <c r="G30" i="9"/>
  <c r="G32" i="9" s="1"/>
  <c r="F30" i="9"/>
  <c r="F32" i="9" s="1"/>
  <c r="E30" i="9"/>
  <c r="E32" i="9" s="1"/>
  <c r="D30" i="9"/>
  <c r="D32" i="9" s="1"/>
  <c r="C30" i="9"/>
  <c r="C32" i="9" s="1"/>
  <c r="T28" i="9"/>
  <c r="S28" i="9"/>
  <c r="R28" i="9"/>
  <c r="Q28" i="9"/>
  <c r="P28" i="9"/>
  <c r="O28" i="9"/>
  <c r="N28" i="9"/>
  <c r="M28" i="9"/>
  <c r="L28" i="9"/>
  <c r="K28" i="9"/>
  <c r="J28" i="9"/>
  <c r="I28" i="9"/>
  <c r="H28" i="9"/>
  <c r="G28" i="9"/>
  <c r="T27" i="9"/>
  <c r="T29" i="9" s="1"/>
  <c r="S27" i="9"/>
  <c r="S29" i="9" s="1"/>
  <c r="R27" i="9"/>
  <c r="Q27" i="9"/>
  <c r="P27" i="9"/>
  <c r="P29" i="9" s="1"/>
  <c r="O27" i="9"/>
  <c r="O29" i="9" s="1"/>
  <c r="N27" i="9"/>
  <c r="M27" i="9"/>
  <c r="L27" i="9"/>
  <c r="L29" i="9" s="1"/>
  <c r="K27" i="9"/>
  <c r="K29" i="9" s="1"/>
  <c r="J27" i="9"/>
  <c r="I27" i="9"/>
  <c r="H27" i="9"/>
  <c r="H29" i="9" s="1"/>
  <c r="G27" i="9"/>
  <c r="G29" i="9" s="1"/>
  <c r="F27" i="9"/>
  <c r="F29" i="9" s="1"/>
  <c r="E27" i="9"/>
  <c r="E29" i="9" s="1"/>
  <c r="D27" i="9"/>
  <c r="D29" i="9" s="1"/>
  <c r="C27" i="9"/>
  <c r="C29" i="9" s="1"/>
  <c r="H20" i="9"/>
  <c r="G20" i="9"/>
  <c r="B20" i="9"/>
  <c r="H19" i="9"/>
  <c r="G19" i="9"/>
  <c r="B19" i="9"/>
  <c r="H18" i="9"/>
  <c r="G18" i="9"/>
  <c r="I18" i="9" s="1"/>
  <c r="J18" i="9" s="1"/>
  <c r="B18" i="9"/>
  <c r="H17" i="9"/>
  <c r="G17" i="9"/>
  <c r="I17" i="9" s="1"/>
  <c r="J17" i="9" s="1"/>
  <c r="B17" i="9"/>
  <c r="H16" i="9"/>
  <c r="G16" i="9"/>
  <c r="B16" i="9"/>
  <c r="H15" i="9"/>
  <c r="G15" i="9"/>
  <c r="I15" i="9" s="1"/>
  <c r="B15" i="9"/>
  <c r="H14" i="9"/>
  <c r="G14" i="9"/>
  <c r="B14" i="9"/>
  <c r="H13" i="9"/>
  <c r="G13" i="9"/>
  <c r="I13" i="9" s="1"/>
  <c r="J13" i="9" s="1"/>
  <c r="B13" i="9"/>
  <c r="H12" i="9"/>
  <c r="G12" i="9"/>
  <c r="B12" i="9"/>
  <c r="H11" i="9"/>
  <c r="G11" i="9"/>
  <c r="I11" i="9" s="1"/>
  <c r="B11" i="9"/>
  <c r="H10" i="9"/>
  <c r="G10" i="9"/>
  <c r="B10" i="9"/>
  <c r="I9" i="9"/>
  <c r="J9" i="9" s="1"/>
  <c r="H9" i="9"/>
  <c r="G9" i="9"/>
  <c r="B9" i="9"/>
  <c r="H8" i="9"/>
  <c r="G8" i="9"/>
  <c r="B8" i="9"/>
  <c r="H7" i="9"/>
  <c r="G7" i="9"/>
  <c r="I7" i="9" s="1"/>
  <c r="B7" i="9"/>
  <c r="M6" i="9"/>
  <c r="B6" i="9"/>
  <c r="D6" i="9" s="1"/>
  <c r="B5" i="9"/>
  <c r="D5" i="9" s="1"/>
  <c r="M4" i="9"/>
  <c r="B4" i="9"/>
  <c r="D4" i="9" s="1"/>
  <c r="M3" i="9"/>
  <c r="B3" i="9"/>
  <c r="D3" i="9" s="1"/>
  <c r="B664" i="8"/>
  <c r="B663" i="8"/>
  <c r="B662" i="8"/>
  <c r="B661" i="8"/>
  <c r="B660" i="8"/>
  <c r="B659" i="8"/>
  <c r="B658" i="8"/>
  <c r="B657" i="8"/>
  <c r="B656" i="8"/>
  <c r="B655" i="8"/>
  <c r="B654" i="8"/>
  <c r="B653" i="8"/>
  <c r="B652" i="8"/>
  <c r="B651" i="8"/>
  <c r="B650" i="8"/>
  <c r="B649" i="8"/>
  <c r="B648" i="8"/>
  <c r="B647" i="8"/>
  <c r="B646" i="8"/>
  <c r="B645" i="8"/>
  <c r="B644" i="8"/>
  <c r="B643" i="8"/>
  <c r="B642" i="8"/>
  <c r="B641" i="8"/>
  <c r="B640" i="8"/>
  <c r="B639" i="8"/>
  <c r="B638" i="8"/>
  <c r="B637" i="8"/>
  <c r="B636" i="8"/>
  <c r="B635" i="8"/>
  <c r="B634" i="8"/>
  <c r="B633" i="8"/>
  <c r="B632" i="8"/>
  <c r="B631" i="8"/>
  <c r="B630" i="8"/>
  <c r="B629" i="8"/>
  <c r="B628" i="8"/>
  <c r="B627" i="8"/>
  <c r="B626" i="8"/>
  <c r="B625" i="8"/>
  <c r="B624" i="8"/>
  <c r="B623" i="8"/>
  <c r="B622" i="8"/>
  <c r="B621" i="8"/>
  <c r="B620" i="8"/>
  <c r="B619" i="8"/>
  <c r="B618" i="8"/>
  <c r="B617" i="8"/>
  <c r="B616" i="8"/>
  <c r="B615" i="8"/>
  <c r="B614" i="8"/>
  <c r="B613" i="8"/>
  <c r="B612" i="8"/>
  <c r="B611" i="8"/>
  <c r="B610" i="8"/>
  <c r="B609" i="8"/>
  <c r="B608" i="8"/>
  <c r="B607" i="8"/>
  <c r="B606" i="8"/>
  <c r="B605" i="8"/>
  <c r="B604" i="8"/>
  <c r="B603" i="8"/>
  <c r="B602" i="8"/>
  <c r="B601" i="8"/>
  <c r="B600" i="8"/>
  <c r="B599" i="8"/>
  <c r="B598" i="8"/>
  <c r="B597" i="8"/>
  <c r="B596" i="8"/>
  <c r="B595" i="8"/>
  <c r="B594" i="8"/>
  <c r="B593" i="8"/>
  <c r="B592" i="8"/>
  <c r="B591" i="8"/>
  <c r="B590" i="8"/>
  <c r="B589" i="8"/>
  <c r="B588" i="8"/>
  <c r="B587" i="8"/>
  <c r="B586" i="8"/>
  <c r="B585" i="8"/>
  <c r="B584" i="8"/>
  <c r="B583" i="8"/>
  <c r="B582" i="8"/>
  <c r="B581" i="8"/>
  <c r="B580" i="8"/>
  <c r="B579" i="8"/>
  <c r="B578" i="8"/>
  <c r="B577" i="8"/>
  <c r="B576" i="8"/>
  <c r="B575" i="8"/>
  <c r="B574" i="8"/>
  <c r="B573" i="8"/>
  <c r="B572" i="8"/>
  <c r="B571" i="8"/>
  <c r="B570" i="8"/>
  <c r="B569" i="8"/>
  <c r="B568" i="8"/>
  <c r="B567" i="8"/>
  <c r="B566" i="8"/>
  <c r="B565" i="8"/>
  <c r="B564" i="8"/>
  <c r="B563" i="8"/>
  <c r="B562" i="8"/>
  <c r="B561" i="8"/>
  <c r="B560" i="8"/>
  <c r="B559" i="8"/>
  <c r="B558" i="8"/>
  <c r="B557" i="8"/>
  <c r="B556" i="8"/>
  <c r="B555" i="8"/>
  <c r="B554" i="8"/>
  <c r="B553" i="8"/>
  <c r="B552" i="8"/>
  <c r="B551" i="8"/>
  <c r="B550" i="8"/>
  <c r="B549" i="8"/>
  <c r="B548" i="8"/>
  <c r="B547" i="8"/>
  <c r="B546" i="8"/>
  <c r="B545" i="8"/>
  <c r="B544" i="8"/>
  <c r="B543" i="8"/>
  <c r="B542" i="8"/>
  <c r="B541" i="8"/>
  <c r="B540" i="8"/>
  <c r="B539" i="8"/>
  <c r="B538" i="8"/>
  <c r="B537" i="8"/>
  <c r="B536" i="8"/>
  <c r="B535" i="8"/>
  <c r="B534" i="8"/>
  <c r="B533" i="8"/>
  <c r="B532" i="8"/>
  <c r="B531" i="8"/>
  <c r="B530" i="8"/>
  <c r="B529" i="8"/>
  <c r="B528" i="8"/>
  <c r="B527" i="8"/>
  <c r="B526" i="8"/>
  <c r="B525" i="8"/>
  <c r="B524" i="8"/>
  <c r="B523" i="8"/>
  <c r="B522" i="8"/>
  <c r="B521" i="8"/>
  <c r="B520" i="8"/>
  <c r="B519" i="8"/>
  <c r="B518" i="8"/>
  <c r="B517" i="8"/>
  <c r="B516" i="8"/>
  <c r="B515" i="8"/>
  <c r="B514" i="8"/>
  <c r="B513" i="8"/>
  <c r="B512" i="8"/>
  <c r="B511" i="8"/>
  <c r="B510" i="8"/>
  <c r="B509" i="8"/>
  <c r="B508" i="8"/>
  <c r="B507" i="8"/>
  <c r="B506" i="8"/>
  <c r="B505" i="8"/>
  <c r="B504" i="8"/>
  <c r="B503" i="8"/>
  <c r="B502" i="8"/>
  <c r="B501" i="8"/>
  <c r="B500" i="8"/>
  <c r="B499" i="8"/>
  <c r="B498" i="8"/>
  <c r="B497" i="8"/>
  <c r="B496" i="8"/>
  <c r="B495" i="8"/>
  <c r="B494" i="8"/>
  <c r="B493" i="8"/>
  <c r="B492" i="8"/>
  <c r="B491" i="8"/>
  <c r="B490" i="8"/>
  <c r="B489" i="8"/>
  <c r="B488" i="8"/>
  <c r="B487" i="8"/>
  <c r="B486" i="8"/>
  <c r="B485" i="8"/>
  <c r="B484" i="8"/>
  <c r="B483" i="8"/>
  <c r="B482" i="8"/>
  <c r="B481" i="8"/>
  <c r="B480" i="8"/>
  <c r="B479" i="8"/>
  <c r="B478" i="8"/>
  <c r="B477" i="8"/>
  <c r="B476" i="8"/>
  <c r="B475" i="8"/>
  <c r="B474" i="8"/>
  <c r="B473" i="8"/>
  <c r="B472" i="8"/>
  <c r="B471" i="8"/>
  <c r="B470" i="8"/>
  <c r="B469" i="8"/>
  <c r="B468" i="8"/>
  <c r="B467" i="8"/>
  <c r="B466" i="8"/>
  <c r="B465" i="8"/>
  <c r="B464" i="8"/>
  <c r="B463" i="8"/>
  <c r="B462" i="8"/>
  <c r="B461" i="8"/>
  <c r="B460" i="8"/>
  <c r="B459" i="8"/>
  <c r="B458" i="8"/>
  <c r="B457" i="8"/>
  <c r="B456" i="8"/>
  <c r="B455" i="8"/>
  <c r="B454" i="8"/>
  <c r="B453" i="8"/>
  <c r="B452" i="8"/>
  <c r="B451" i="8"/>
  <c r="B450" i="8"/>
  <c r="B449" i="8"/>
  <c r="B448" i="8"/>
  <c r="B447" i="8"/>
  <c r="B446" i="8"/>
  <c r="B445" i="8"/>
  <c r="B444" i="8"/>
  <c r="B443" i="8"/>
  <c r="B442" i="8"/>
  <c r="B441" i="8"/>
  <c r="B440" i="8"/>
  <c r="B439" i="8"/>
  <c r="B438" i="8"/>
  <c r="B437" i="8"/>
  <c r="B436" i="8"/>
  <c r="B435" i="8"/>
  <c r="B434" i="8"/>
  <c r="B433" i="8"/>
  <c r="B432" i="8"/>
  <c r="B431" i="8"/>
  <c r="B430" i="8"/>
  <c r="B429" i="8"/>
  <c r="B428" i="8"/>
  <c r="B427" i="8"/>
  <c r="B426" i="8"/>
  <c r="B425" i="8"/>
  <c r="B424" i="8"/>
  <c r="B423" i="8"/>
  <c r="B422" i="8"/>
  <c r="B421" i="8"/>
  <c r="B420" i="8"/>
  <c r="B419" i="8"/>
  <c r="B418" i="8"/>
  <c r="B417" i="8"/>
  <c r="B416" i="8"/>
  <c r="B415" i="8"/>
  <c r="B414" i="8"/>
  <c r="B413" i="8"/>
  <c r="B412" i="8"/>
  <c r="B411" i="8"/>
  <c r="B410" i="8"/>
  <c r="B409" i="8"/>
  <c r="B408" i="8"/>
  <c r="B407" i="8"/>
  <c r="B406" i="8"/>
  <c r="B405" i="8"/>
  <c r="B404" i="8"/>
  <c r="B403" i="8"/>
  <c r="B402" i="8"/>
  <c r="B401" i="8"/>
  <c r="B400" i="8"/>
  <c r="B399" i="8"/>
  <c r="B398" i="8"/>
  <c r="B397" i="8"/>
  <c r="B396" i="8"/>
  <c r="B395" i="8"/>
  <c r="B394" i="8"/>
  <c r="B393" i="8"/>
  <c r="B392" i="8"/>
  <c r="B391" i="8"/>
  <c r="B390" i="8"/>
  <c r="B389" i="8"/>
  <c r="B388" i="8"/>
  <c r="B387" i="8"/>
  <c r="B386" i="8"/>
  <c r="B385" i="8"/>
  <c r="B384" i="8"/>
  <c r="B383" i="8"/>
  <c r="B382" i="8"/>
  <c r="B381" i="8"/>
  <c r="B380" i="8"/>
  <c r="B379" i="8"/>
  <c r="B378" i="8"/>
  <c r="B377" i="8"/>
  <c r="B376" i="8"/>
  <c r="B375" i="8"/>
  <c r="B374" i="8"/>
  <c r="B373" i="8"/>
  <c r="B372" i="8"/>
  <c r="B371" i="8"/>
  <c r="B370" i="8"/>
  <c r="B369" i="8"/>
  <c r="B368" i="8"/>
  <c r="B367" i="8"/>
  <c r="B366" i="8"/>
  <c r="B365" i="8"/>
  <c r="B364" i="8"/>
  <c r="B363" i="8"/>
  <c r="B362" i="8"/>
  <c r="B361" i="8"/>
  <c r="B360" i="8"/>
  <c r="B359" i="8"/>
  <c r="B358" i="8"/>
  <c r="B357" i="8"/>
  <c r="B356" i="8"/>
  <c r="B355" i="8"/>
  <c r="B354" i="8"/>
  <c r="B353" i="8"/>
  <c r="B352" i="8"/>
  <c r="B351" i="8"/>
  <c r="B350" i="8"/>
  <c r="B349" i="8"/>
  <c r="B348" i="8"/>
  <c r="B347" i="8"/>
  <c r="B346" i="8"/>
  <c r="B345" i="8"/>
  <c r="B344" i="8"/>
  <c r="B343" i="8"/>
  <c r="B342" i="8"/>
  <c r="B341" i="8"/>
  <c r="B340" i="8"/>
  <c r="B339" i="8"/>
  <c r="B338" i="8"/>
  <c r="B337" i="8"/>
  <c r="B336" i="8"/>
  <c r="B335" i="8"/>
  <c r="B334" i="8"/>
  <c r="B333" i="8"/>
  <c r="B332" i="8"/>
  <c r="B331" i="8"/>
  <c r="B330" i="8"/>
  <c r="B329" i="8"/>
  <c r="B328" i="8"/>
  <c r="B327" i="8"/>
  <c r="B326" i="8"/>
  <c r="B325" i="8"/>
  <c r="B324" i="8"/>
  <c r="B323" i="8"/>
  <c r="B322" i="8"/>
  <c r="B321" i="8"/>
  <c r="B320" i="8"/>
  <c r="B319" i="8"/>
  <c r="B318" i="8"/>
  <c r="B317" i="8"/>
  <c r="B316" i="8"/>
  <c r="B315" i="8"/>
  <c r="B314" i="8"/>
  <c r="B313" i="8"/>
  <c r="B312" i="8"/>
  <c r="B311" i="8"/>
  <c r="B310" i="8"/>
  <c r="B309" i="8"/>
  <c r="B308" i="8"/>
  <c r="B307" i="8"/>
  <c r="B306" i="8"/>
  <c r="B305" i="8"/>
  <c r="B304" i="8"/>
  <c r="B303" i="8"/>
  <c r="B302" i="8"/>
  <c r="B301" i="8"/>
  <c r="B300" i="8"/>
  <c r="B299" i="8"/>
  <c r="B298" i="8"/>
  <c r="B297" i="8"/>
  <c r="B296" i="8"/>
  <c r="B295" i="8"/>
  <c r="B294" i="8"/>
  <c r="B293" i="8"/>
  <c r="B292" i="8"/>
  <c r="B291" i="8"/>
  <c r="B290" i="8"/>
  <c r="B289" i="8"/>
  <c r="B288" i="8"/>
  <c r="B287" i="8"/>
  <c r="B286" i="8"/>
  <c r="B285" i="8"/>
  <c r="B284" i="8"/>
  <c r="B283" i="8"/>
  <c r="B282" i="8"/>
  <c r="B281" i="8"/>
  <c r="B280" i="8"/>
  <c r="B279" i="8"/>
  <c r="B278" i="8"/>
  <c r="B277" i="8"/>
  <c r="B276" i="8"/>
  <c r="B275" i="8"/>
  <c r="B274" i="8"/>
  <c r="B273" i="8"/>
  <c r="B272" i="8"/>
  <c r="B271" i="8"/>
  <c r="B270" i="8"/>
  <c r="B269" i="8"/>
  <c r="B268" i="8"/>
  <c r="B267" i="8"/>
  <c r="B266" i="8"/>
  <c r="B265" i="8"/>
  <c r="B264" i="8"/>
  <c r="B263" i="8"/>
  <c r="B262" i="8"/>
  <c r="B261" i="8"/>
  <c r="B260" i="8"/>
  <c r="B259" i="8"/>
  <c r="B258" i="8"/>
  <c r="B257" i="8"/>
  <c r="B256" i="8"/>
  <c r="B255" i="8"/>
  <c r="B254" i="8"/>
  <c r="B253" i="8"/>
  <c r="B252" i="8"/>
  <c r="B251" i="8"/>
  <c r="B250" i="8"/>
  <c r="B249" i="8"/>
  <c r="B248" i="8"/>
  <c r="B247" i="8"/>
  <c r="B246" i="8"/>
  <c r="B245" i="8"/>
  <c r="B244" i="8"/>
  <c r="B243" i="8"/>
  <c r="B242" i="8"/>
  <c r="B241" i="8"/>
  <c r="B240" i="8"/>
  <c r="B239" i="8"/>
  <c r="B238" i="8"/>
  <c r="B237" i="8"/>
  <c r="B236" i="8"/>
  <c r="B235" i="8"/>
  <c r="B234" i="8"/>
  <c r="B233" i="8"/>
  <c r="B232" i="8"/>
  <c r="B231" i="8"/>
  <c r="B230" i="8"/>
  <c r="B229" i="8"/>
  <c r="B228" i="8"/>
  <c r="B227" i="8"/>
  <c r="B226" i="8"/>
  <c r="B225" i="8"/>
  <c r="B224" i="8"/>
  <c r="B223" i="8"/>
  <c r="B222" i="8"/>
  <c r="B221" i="8"/>
  <c r="B220" i="8"/>
  <c r="B219" i="8"/>
  <c r="B218" i="8"/>
  <c r="B217" i="8"/>
  <c r="B216" i="8"/>
  <c r="B215" i="8"/>
  <c r="B214" i="8"/>
  <c r="B213" i="8"/>
  <c r="B212" i="8"/>
  <c r="B211" i="8"/>
  <c r="B210" i="8"/>
  <c r="B209" i="8"/>
  <c r="B208" i="8"/>
  <c r="B207" i="8"/>
  <c r="B206" i="8"/>
  <c r="B205" i="8"/>
  <c r="B204" i="8"/>
  <c r="B203" i="8"/>
  <c r="B202" i="8"/>
  <c r="B201" i="8"/>
  <c r="B200" i="8"/>
  <c r="B199" i="8"/>
  <c r="B198" i="8"/>
  <c r="B197" i="8"/>
  <c r="B196" i="8"/>
  <c r="B195" i="8"/>
  <c r="B194" i="8"/>
  <c r="B193" i="8"/>
  <c r="B192" i="8"/>
  <c r="B191" i="8"/>
  <c r="B190" i="8"/>
  <c r="B189" i="8"/>
  <c r="B188" i="8"/>
  <c r="B187" i="8"/>
  <c r="B186" i="8"/>
  <c r="B185" i="8"/>
  <c r="B184" i="8"/>
  <c r="B183" i="8"/>
  <c r="B182" i="8"/>
  <c r="B181" i="8"/>
  <c r="B180" i="8"/>
  <c r="B179" i="8"/>
  <c r="B178" i="8"/>
  <c r="B177" i="8"/>
  <c r="B176" i="8"/>
  <c r="B175" i="8"/>
  <c r="B174" i="8"/>
  <c r="B173" i="8"/>
  <c r="B172" i="8"/>
  <c r="B171" i="8"/>
  <c r="B170" i="8"/>
  <c r="B169" i="8"/>
  <c r="B168" i="8"/>
  <c r="B167" i="8"/>
  <c r="B166" i="8"/>
  <c r="B165" i="8"/>
  <c r="B164" i="8"/>
  <c r="B163" i="8"/>
  <c r="B162" i="8"/>
  <c r="B161" i="8"/>
  <c r="B160" i="8"/>
  <c r="B159" i="8"/>
  <c r="B158" i="8"/>
  <c r="B157" i="8"/>
  <c r="B156" i="8"/>
  <c r="B155" i="8"/>
  <c r="B154" i="8"/>
  <c r="B153" i="8"/>
  <c r="B152" i="8"/>
  <c r="B151" i="8"/>
  <c r="B150" i="8"/>
  <c r="B149" i="8"/>
  <c r="B148" i="8"/>
  <c r="B147" i="8"/>
  <c r="B146" i="8"/>
  <c r="B145" i="8"/>
  <c r="B144" i="8"/>
  <c r="B143" i="8"/>
  <c r="B142" i="8"/>
  <c r="B141" i="8"/>
  <c r="B140" i="8"/>
  <c r="B139" i="8"/>
  <c r="B138" i="8"/>
  <c r="B137" i="8"/>
  <c r="B136" i="8"/>
  <c r="B135" i="8"/>
  <c r="B134" i="8"/>
  <c r="B133" i="8"/>
  <c r="B132" i="8"/>
  <c r="B131" i="8"/>
  <c r="B130" i="8"/>
  <c r="B129" i="8"/>
  <c r="B128" i="8"/>
  <c r="B127" i="8"/>
  <c r="B126" i="8"/>
  <c r="B125" i="8"/>
  <c r="B124" i="8"/>
  <c r="B123" i="8"/>
  <c r="B122" i="8"/>
  <c r="B121" i="8"/>
  <c r="B120" i="8"/>
  <c r="B119" i="8"/>
  <c r="B118" i="8"/>
  <c r="B117" i="8"/>
  <c r="B116" i="8"/>
  <c r="B115" i="8"/>
  <c r="B114" i="8"/>
  <c r="B113" i="8"/>
  <c r="B112" i="8"/>
  <c r="B111" i="8"/>
  <c r="B110" i="8"/>
  <c r="B109" i="8"/>
  <c r="B108" i="8"/>
  <c r="B107" i="8"/>
  <c r="B106" i="8"/>
  <c r="B105" i="8"/>
  <c r="B104" i="8"/>
  <c r="B103" i="8"/>
  <c r="B102" i="8"/>
  <c r="B101" i="8"/>
  <c r="B100" i="8"/>
  <c r="B99" i="8"/>
  <c r="B98" i="8"/>
  <c r="B97" i="8"/>
  <c r="B96" i="8"/>
  <c r="B95" i="8"/>
  <c r="B94" i="8"/>
  <c r="B93" i="8"/>
  <c r="B92" i="8"/>
  <c r="B91" i="8"/>
  <c r="B90" i="8"/>
  <c r="B89" i="8"/>
  <c r="B88" i="8"/>
  <c r="B87" i="8"/>
  <c r="B86" i="8"/>
  <c r="B85" i="8"/>
  <c r="B84" i="8"/>
  <c r="B83" i="8"/>
  <c r="B82" i="8"/>
  <c r="B81" i="8"/>
  <c r="B80" i="8"/>
  <c r="B79" i="8"/>
  <c r="B78" i="8"/>
  <c r="B77" i="8"/>
  <c r="B76" i="8"/>
  <c r="B75" i="8"/>
  <c r="B74" i="8"/>
  <c r="B73" i="8"/>
  <c r="B72" i="8"/>
  <c r="B71" i="8"/>
  <c r="B70" i="8"/>
  <c r="B69" i="8"/>
  <c r="B68" i="8"/>
  <c r="B67" i="8"/>
  <c r="B66" i="8"/>
  <c r="B65" i="8"/>
  <c r="B64" i="8"/>
  <c r="B63" i="8"/>
  <c r="B62" i="8"/>
  <c r="B61" i="8"/>
  <c r="B60" i="8"/>
  <c r="B59" i="8"/>
  <c r="B58" i="8"/>
  <c r="B57" i="8"/>
  <c r="B56" i="8"/>
  <c r="B55" i="8"/>
  <c r="B54" i="8"/>
  <c r="B53" i="8"/>
  <c r="B52" i="8"/>
  <c r="B51" i="8"/>
  <c r="B50" i="8"/>
  <c r="B49" i="8"/>
  <c r="B48" i="8"/>
  <c r="B47" i="8"/>
  <c r="B46" i="8"/>
  <c r="B45" i="8"/>
  <c r="B44" i="8"/>
  <c r="B43" i="8"/>
  <c r="B42" i="8"/>
  <c r="B41" i="8"/>
  <c r="B40" i="8"/>
  <c r="B39" i="8"/>
  <c r="B38" i="8"/>
  <c r="B37" i="8"/>
  <c r="B36" i="8"/>
  <c r="B35" i="8"/>
  <c r="B34" i="8"/>
  <c r="B33" i="8"/>
  <c r="B32" i="8"/>
  <c r="B31" i="8"/>
  <c r="B30" i="8"/>
  <c r="B29" i="8"/>
  <c r="B28" i="8"/>
  <c r="B27" i="8"/>
  <c r="B26" i="8"/>
  <c r="B25" i="8"/>
  <c r="B24" i="8"/>
  <c r="B23" i="8"/>
  <c r="B22" i="8"/>
  <c r="B21" i="8"/>
  <c r="B20" i="8"/>
  <c r="B19" i="8"/>
  <c r="B18" i="8"/>
  <c r="B17" i="8"/>
  <c r="B16" i="8"/>
  <c r="B15" i="8"/>
  <c r="B14" i="8"/>
  <c r="B13" i="8"/>
  <c r="B12" i="8"/>
  <c r="B11" i="8"/>
  <c r="B10" i="8"/>
  <c r="B9" i="8"/>
  <c r="B8" i="8"/>
  <c r="B7" i="8"/>
  <c r="B6" i="8"/>
  <c r="B5" i="8"/>
  <c r="B4" i="8"/>
  <c r="B3" i="8"/>
  <c r="B2" i="8"/>
  <c r="AD11" i="6"/>
  <c r="AC11" i="6"/>
  <c r="AB11" i="6"/>
  <c r="AB1" i="6" s="1"/>
  <c r="AA11" i="6"/>
  <c r="AA1" i="6" s="1"/>
  <c r="AA2" i="6" s="1"/>
  <c r="Z11" i="6"/>
  <c r="Y11" i="6"/>
  <c r="X11" i="6"/>
  <c r="X1" i="6" s="1"/>
  <c r="W11" i="6"/>
  <c r="W1" i="6" s="1"/>
  <c r="W2" i="6" s="1"/>
  <c r="V11" i="6"/>
  <c r="U11" i="6"/>
  <c r="T11" i="6"/>
  <c r="T1" i="6" s="1"/>
  <c r="S11" i="6"/>
  <c r="S1" i="6" s="1"/>
  <c r="S2" i="6" s="1"/>
  <c r="R11" i="6"/>
  <c r="R1" i="6" s="1"/>
  <c r="Q11" i="6"/>
  <c r="P11" i="6"/>
  <c r="P1" i="6" s="1"/>
  <c r="O11" i="6"/>
  <c r="O1" i="6" s="1"/>
  <c r="C11" i="9" s="1"/>
  <c r="D11" i="9" s="1"/>
  <c r="N11" i="6"/>
  <c r="M11" i="6"/>
  <c r="L11" i="6"/>
  <c r="L1" i="6" s="1"/>
  <c r="C8" i="9" s="1"/>
  <c r="K11" i="6"/>
  <c r="K1" i="6" s="1"/>
  <c r="C7" i="9" s="1"/>
  <c r="Q2" i="6"/>
  <c r="AD1" i="6"/>
  <c r="AC1" i="6"/>
  <c r="AC2" i="6" s="1"/>
  <c r="Z1" i="6"/>
  <c r="C13" i="5" s="1"/>
  <c r="Y1" i="6"/>
  <c r="V1" i="6"/>
  <c r="U1" i="6"/>
  <c r="U2" i="6" s="1"/>
  <c r="Q1" i="6"/>
  <c r="N1" i="6"/>
  <c r="M1" i="6"/>
  <c r="M2" i="6" s="1"/>
  <c r="AH68" i="5"/>
  <c r="AI67" i="5"/>
  <c r="AH67" i="5"/>
  <c r="AG67" i="5"/>
  <c r="AF67" i="5"/>
  <c r="AE67" i="5"/>
  <c r="AD67" i="5"/>
  <c r="AD68" i="5" s="1"/>
  <c r="AC67" i="5"/>
  <c r="AB67" i="5"/>
  <c r="T67" i="5"/>
  <c r="S67" i="5"/>
  <c r="R67" i="5"/>
  <c r="Q67" i="5"/>
  <c r="P67" i="5"/>
  <c r="O67" i="5"/>
  <c r="N67" i="5"/>
  <c r="M67" i="5"/>
  <c r="L67" i="5"/>
  <c r="K67" i="5"/>
  <c r="J67" i="5"/>
  <c r="I67" i="5"/>
  <c r="H67" i="5"/>
  <c r="G67" i="5"/>
  <c r="F67" i="5"/>
  <c r="E67" i="5"/>
  <c r="D67" i="5"/>
  <c r="C67" i="5"/>
  <c r="AI66" i="5"/>
  <c r="AH66" i="5"/>
  <c r="AG66" i="5"/>
  <c r="AF66" i="5"/>
  <c r="AF68" i="5" s="1"/>
  <c r="AE66" i="5"/>
  <c r="AD66" i="5"/>
  <c r="AC66" i="5"/>
  <c r="AB66" i="5"/>
  <c r="AB68" i="5" s="1"/>
  <c r="AA66" i="5"/>
  <c r="AA68" i="5" s="1"/>
  <c r="Z66" i="5"/>
  <c r="Z68" i="5" s="1"/>
  <c r="Y66" i="5"/>
  <c r="Y68" i="5" s="1"/>
  <c r="X66" i="5"/>
  <c r="X68" i="5" s="1"/>
  <c r="AA65" i="5"/>
  <c r="AI64" i="5"/>
  <c r="AH64" i="5"/>
  <c r="AG64" i="5"/>
  <c r="AF64" i="5"/>
  <c r="AE64" i="5"/>
  <c r="AD64" i="5"/>
  <c r="AC64" i="5"/>
  <c r="AB64" i="5"/>
  <c r="T64" i="5"/>
  <c r="S64" i="5"/>
  <c r="R64" i="5"/>
  <c r="Q64" i="5"/>
  <c r="P64" i="5"/>
  <c r="O64" i="5"/>
  <c r="N64" i="5"/>
  <c r="M64" i="5"/>
  <c r="L64" i="5"/>
  <c r="K64" i="5"/>
  <c r="J64" i="5"/>
  <c r="I64" i="5"/>
  <c r="H64" i="5"/>
  <c r="G64" i="5"/>
  <c r="F64" i="5"/>
  <c r="E64" i="5"/>
  <c r="D64" i="5"/>
  <c r="C64" i="5"/>
  <c r="AI63" i="5"/>
  <c r="AH63" i="5"/>
  <c r="AH65" i="5" s="1"/>
  <c r="AG63" i="5"/>
  <c r="AG65" i="5" s="1"/>
  <c r="AF63" i="5"/>
  <c r="AF65" i="5" s="1"/>
  <c r="AE63" i="5"/>
  <c r="AD63" i="5"/>
  <c r="AD65" i="5" s="1"/>
  <c r="AC63" i="5"/>
  <c r="AC65" i="5" s="1"/>
  <c r="AB63" i="5"/>
  <c r="AB65" i="5" s="1"/>
  <c r="AA63" i="5"/>
  <c r="Z63" i="5"/>
  <c r="Z65" i="5" s="1"/>
  <c r="Y63" i="5"/>
  <c r="Y65" i="5" s="1"/>
  <c r="X63" i="5"/>
  <c r="X65" i="5" s="1"/>
  <c r="Z62" i="5"/>
  <c r="AI61" i="5"/>
  <c r="AH61" i="5"/>
  <c r="AH62" i="5" s="1"/>
  <c r="AG61" i="5"/>
  <c r="AF61" i="5"/>
  <c r="AE61" i="5"/>
  <c r="AD61" i="5"/>
  <c r="AD62" i="5" s="1"/>
  <c r="AC61" i="5"/>
  <c r="AB61" i="5"/>
  <c r="T61" i="5"/>
  <c r="S61" i="5"/>
  <c r="R61" i="5"/>
  <c r="Q61" i="5"/>
  <c r="P61" i="5"/>
  <c r="O61" i="5"/>
  <c r="N61" i="5"/>
  <c r="M61" i="5"/>
  <c r="L61" i="5"/>
  <c r="K61" i="5"/>
  <c r="J61" i="5"/>
  <c r="I61" i="5"/>
  <c r="H61" i="5"/>
  <c r="G61" i="5"/>
  <c r="F61" i="5"/>
  <c r="E61" i="5"/>
  <c r="D61" i="5"/>
  <c r="C61" i="5"/>
  <c r="AI60" i="5"/>
  <c r="AH60" i="5"/>
  <c r="AG60" i="5"/>
  <c r="AF60" i="5"/>
  <c r="AF62" i="5" s="1"/>
  <c r="AE60" i="5"/>
  <c r="AD60" i="5"/>
  <c r="AC60" i="5"/>
  <c r="AB60" i="5"/>
  <c r="AB62" i="5" s="1"/>
  <c r="AA60" i="5"/>
  <c r="AA62" i="5" s="1"/>
  <c r="Z60" i="5"/>
  <c r="Y60" i="5"/>
  <c r="Y62" i="5" s="1"/>
  <c r="X60" i="5"/>
  <c r="X62" i="5" s="1"/>
  <c r="AI58" i="5"/>
  <c r="AI59" i="5" s="1"/>
  <c r="AH58" i="5"/>
  <c r="AG58" i="5"/>
  <c r="AF58" i="5"/>
  <c r="AE58" i="5"/>
  <c r="AD58" i="5"/>
  <c r="AC58" i="5"/>
  <c r="AB58" i="5"/>
  <c r="T58" i="5"/>
  <c r="S58" i="5"/>
  <c r="R58" i="5"/>
  <c r="Q58" i="5"/>
  <c r="P58" i="5"/>
  <c r="O58" i="5"/>
  <c r="N58" i="5"/>
  <c r="M58" i="5"/>
  <c r="L58" i="5"/>
  <c r="K58" i="5"/>
  <c r="J58" i="5"/>
  <c r="I58" i="5"/>
  <c r="H58" i="5"/>
  <c r="G58" i="5"/>
  <c r="F58" i="5"/>
  <c r="E58" i="5"/>
  <c r="D58" i="5"/>
  <c r="C58" i="5"/>
  <c r="AI57" i="5"/>
  <c r="AH57" i="5"/>
  <c r="AG57" i="5"/>
  <c r="AF57" i="5"/>
  <c r="AE57" i="5"/>
  <c r="AD57" i="5"/>
  <c r="AC57" i="5"/>
  <c r="AC59" i="5" s="1"/>
  <c r="AB57" i="5"/>
  <c r="AA57" i="5"/>
  <c r="AA59" i="5" s="1"/>
  <c r="Z57" i="5"/>
  <c r="Z59" i="5" s="1"/>
  <c r="Y57" i="5"/>
  <c r="Y59" i="5" s="1"/>
  <c r="X57" i="5"/>
  <c r="X59" i="5" s="1"/>
  <c r="AI55" i="5"/>
  <c r="AH55" i="5"/>
  <c r="AG55" i="5"/>
  <c r="AF55" i="5"/>
  <c r="AE55" i="5"/>
  <c r="AE56" i="5" s="1"/>
  <c r="AD55" i="5"/>
  <c r="AC55" i="5"/>
  <c r="AB55" i="5"/>
  <c r="T55" i="5"/>
  <c r="S55" i="5"/>
  <c r="R55" i="5"/>
  <c r="Q55" i="5"/>
  <c r="P55" i="5"/>
  <c r="O55" i="5"/>
  <c r="N55" i="5"/>
  <c r="M55" i="5"/>
  <c r="L55" i="5"/>
  <c r="K55" i="5"/>
  <c r="J55" i="5"/>
  <c r="I55" i="5"/>
  <c r="H55" i="5"/>
  <c r="G55" i="5"/>
  <c r="F55" i="5"/>
  <c r="E55" i="5"/>
  <c r="D55" i="5"/>
  <c r="C55" i="5"/>
  <c r="AI54" i="5"/>
  <c r="AH54" i="5"/>
  <c r="AG54" i="5"/>
  <c r="AG56" i="5" s="1"/>
  <c r="AF54" i="5"/>
  <c r="AE54" i="5"/>
  <c r="AD54" i="5"/>
  <c r="AC54" i="5"/>
  <c r="AC56" i="5" s="1"/>
  <c r="AB54" i="5"/>
  <c r="AA54" i="5"/>
  <c r="AA56" i="5" s="1"/>
  <c r="Z54" i="5"/>
  <c r="Z56" i="5" s="1"/>
  <c r="Y54" i="5"/>
  <c r="Y56" i="5" s="1"/>
  <c r="X54" i="5"/>
  <c r="X56" i="5" s="1"/>
  <c r="AB53" i="5"/>
  <c r="AI52" i="5"/>
  <c r="AH52" i="5"/>
  <c r="AG52" i="5"/>
  <c r="AF52" i="5"/>
  <c r="AE52" i="5"/>
  <c r="AD52" i="5"/>
  <c r="AC52" i="5"/>
  <c r="AB52" i="5"/>
  <c r="T52" i="5"/>
  <c r="S52" i="5"/>
  <c r="R52" i="5"/>
  <c r="Q52" i="5"/>
  <c r="P52" i="5"/>
  <c r="O52" i="5"/>
  <c r="N52" i="5"/>
  <c r="M52" i="5"/>
  <c r="L52" i="5"/>
  <c r="K52" i="5"/>
  <c r="J52" i="5"/>
  <c r="I52" i="5"/>
  <c r="H52" i="5"/>
  <c r="G52" i="5"/>
  <c r="F52" i="5"/>
  <c r="E52" i="5"/>
  <c r="D52" i="5"/>
  <c r="C52" i="5"/>
  <c r="AI51" i="5"/>
  <c r="AH51" i="5"/>
  <c r="AH53" i="5" s="1"/>
  <c r="AG51" i="5"/>
  <c r="AF51" i="5"/>
  <c r="AE51" i="5"/>
  <c r="AD51" i="5"/>
  <c r="AD53" i="5" s="1"/>
  <c r="AC51" i="5"/>
  <c r="AB51" i="5"/>
  <c r="AA51" i="5"/>
  <c r="AA53" i="5" s="1"/>
  <c r="Z51" i="5"/>
  <c r="Z53" i="5" s="1"/>
  <c r="Y51" i="5"/>
  <c r="Y53" i="5" s="1"/>
  <c r="X51" i="5"/>
  <c r="X53" i="5" s="1"/>
  <c r="AI50" i="5"/>
  <c r="AH50" i="5"/>
  <c r="Z50" i="5"/>
  <c r="Y50" i="5"/>
  <c r="AI49" i="5"/>
  <c r="AH49" i="5"/>
  <c r="AG49" i="5"/>
  <c r="AF49" i="5"/>
  <c r="AE49" i="5"/>
  <c r="AD49" i="5"/>
  <c r="AC49" i="5"/>
  <c r="AB49" i="5"/>
  <c r="T49" i="5"/>
  <c r="S49" i="5"/>
  <c r="R49" i="5"/>
  <c r="Q49" i="5"/>
  <c r="P49" i="5"/>
  <c r="O49" i="5"/>
  <c r="N49" i="5"/>
  <c r="M49" i="5"/>
  <c r="L49" i="5"/>
  <c r="K49" i="5"/>
  <c r="J49" i="5"/>
  <c r="I49" i="5"/>
  <c r="H49" i="5"/>
  <c r="G49" i="5"/>
  <c r="F49" i="5"/>
  <c r="E49" i="5"/>
  <c r="D49" i="5"/>
  <c r="C49" i="5"/>
  <c r="AI48" i="5"/>
  <c r="AH48" i="5"/>
  <c r="AG48" i="5"/>
  <c r="AF48" i="5"/>
  <c r="AE48" i="5"/>
  <c r="AE50" i="5" s="1"/>
  <c r="AD48" i="5"/>
  <c r="AD50" i="5" s="1"/>
  <c r="AC48" i="5"/>
  <c r="AC50" i="5" s="1"/>
  <c r="AB48" i="5"/>
  <c r="AA48" i="5"/>
  <c r="AA50" i="5" s="1"/>
  <c r="Z48" i="5"/>
  <c r="Y48" i="5"/>
  <c r="X48" i="5"/>
  <c r="X50" i="5" s="1"/>
  <c r="Y47" i="5"/>
  <c r="AI46" i="5"/>
  <c r="AH46" i="5"/>
  <c r="AG46" i="5"/>
  <c r="AF46" i="5"/>
  <c r="AE46" i="5"/>
  <c r="AD46" i="5"/>
  <c r="AC46" i="5"/>
  <c r="AB46" i="5"/>
  <c r="T46" i="5"/>
  <c r="S46" i="5"/>
  <c r="R46" i="5"/>
  <c r="Q46" i="5"/>
  <c r="P46" i="5"/>
  <c r="O46" i="5"/>
  <c r="N46" i="5"/>
  <c r="M46" i="5"/>
  <c r="L46" i="5"/>
  <c r="K46" i="5"/>
  <c r="J46" i="5"/>
  <c r="I46" i="5"/>
  <c r="H46" i="5"/>
  <c r="G46" i="5"/>
  <c r="F46" i="5"/>
  <c r="E46" i="5"/>
  <c r="D46" i="5"/>
  <c r="C46" i="5"/>
  <c r="AI45" i="5"/>
  <c r="AH45" i="5"/>
  <c r="AG45" i="5"/>
  <c r="AF45" i="5"/>
  <c r="AE45" i="5"/>
  <c r="AD45" i="5"/>
  <c r="AC45" i="5"/>
  <c r="AB45" i="5"/>
  <c r="AA45" i="5"/>
  <c r="AA47" i="5" s="1"/>
  <c r="Z45" i="5"/>
  <c r="Z47" i="5" s="1"/>
  <c r="Y45" i="5"/>
  <c r="X45" i="5"/>
  <c r="X47" i="5" s="1"/>
  <c r="AA44" i="5"/>
  <c r="AI43" i="5"/>
  <c r="AH43" i="5"/>
  <c r="AG43" i="5"/>
  <c r="AF43" i="5"/>
  <c r="AE43" i="5"/>
  <c r="AD43" i="5"/>
  <c r="AC43" i="5"/>
  <c r="AB43" i="5"/>
  <c r="T43" i="5"/>
  <c r="S43" i="5"/>
  <c r="R43" i="5"/>
  <c r="Q43" i="5"/>
  <c r="P43" i="5"/>
  <c r="O43" i="5"/>
  <c r="N43" i="5"/>
  <c r="M43" i="5"/>
  <c r="L43" i="5"/>
  <c r="K43" i="5"/>
  <c r="J43" i="5"/>
  <c r="I43" i="5"/>
  <c r="H43" i="5"/>
  <c r="G43" i="5"/>
  <c r="F43" i="5"/>
  <c r="E43" i="5"/>
  <c r="D43" i="5"/>
  <c r="C43" i="5"/>
  <c r="AI42" i="5"/>
  <c r="AH42" i="5"/>
  <c r="AH44" i="5" s="1"/>
  <c r="AG42" i="5"/>
  <c r="AG44" i="5" s="1"/>
  <c r="AF42" i="5"/>
  <c r="AE42" i="5"/>
  <c r="AE44" i="5" s="1"/>
  <c r="AD42" i="5"/>
  <c r="AD44" i="5" s="1"/>
  <c r="AC42" i="5"/>
  <c r="AC44" i="5" s="1"/>
  <c r="AB42" i="5"/>
  <c r="AA42" i="5"/>
  <c r="Z42" i="5"/>
  <c r="Z44" i="5" s="1"/>
  <c r="Y42" i="5"/>
  <c r="Y44" i="5" s="1"/>
  <c r="X42" i="5"/>
  <c r="X44" i="5" s="1"/>
  <c r="C14" i="5"/>
  <c r="C8" i="5"/>
  <c r="B6" i="5"/>
  <c r="C5" i="5"/>
  <c r="B5" i="5"/>
  <c r="B4" i="5"/>
  <c r="C3" i="5"/>
  <c r="B3" i="5"/>
  <c r="D3" i="5" s="1"/>
  <c r="AZ1032" i="3"/>
  <c r="AX1032" i="3"/>
  <c r="AW1032" i="3"/>
  <c r="AV1032" i="3"/>
  <c r="AU1032" i="3"/>
  <c r="AT1032" i="3"/>
  <c r="AS1032" i="3"/>
  <c r="AR1032" i="3"/>
  <c r="AQ1032" i="3"/>
  <c r="AP1032" i="3"/>
  <c r="AH1032" i="3"/>
  <c r="AF1032" i="3"/>
  <c r="AY1032" i="3" s="1"/>
  <c r="AZ1031" i="3"/>
  <c r="AX1031" i="3"/>
  <c r="AW1031" i="3"/>
  <c r="AV1031" i="3"/>
  <c r="AU1031" i="3"/>
  <c r="AT1031" i="3"/>
  <c r="AS1031" i="3"/>
  <c r="AR1031" i="3"/>
  <c r="AQ1031" i="3"/>
  <c r="AP1031" i="3"/>
  <c r="AH1031" i="3"/>
  <c r="AF1031" i="3"/>
  <c r="AY1031" i="3" s="1"/>
  <c r="AZ1030" i="3"/>
  <c r="AX1030" i="3"/>
  <c r="AW1030" i="3"/>
  <c r="AV1030" i="3"/>
  <c r="AU1030" i="3"/>
  <c r="AT1030" i="3"/>
  <c r="AS1030" i="3"/>
  <c r="AR1030" i="3"/>
  <c r="AQ1030" i="3"/>
  <c r="AP1030" i="3"/>
  <c r="AH1030" i="3"/>
  <c r="AF1030" i="3"/>
  <c r="AY1030" i="3" s="1"/>
  <c r="AZ1029" i="3"/>
  <c r="AY1029" i="3"/>
  <c r="AX1029" i="3"/>
  <c r="AW1029" i="3"/>
  <c r="AV1029" i="3"/>
  <c r="AU1029" i="3"/>
  <c r="AT1029" i="3"/>
  <c r="AS1029" i="3"/>
  <c r="AR1029" i="3"/>
  <c r="AQ1029" i="3"/>
  <c r="AP1029" i="3"/>
  <c r="AH1029" i="3"/>
  <c r="AF1029" i="3"/>
  <c r="AZ1028" i="3"/>
  <c r="AX1028" i="3"/>
  <c r="AW1028" i="3"/>
  <c r="AV1028" i="3"/>
  <c r="AU1028" i="3"/>
  <c r="AT1028" i="3"/>
  <c r="AS1028" i="3"/>
  <c r="AR1028" i="3"/>
  <c r="AQ1028" i="3"/>
  <c r="AP1028" i="3"/>
  <c r="AH1028" i="3"/>
  <c r="AF1028" i="3"/>
  <c r="AY1028" i="3" s="1"/>
  <c r="AZ1027" i="3"/>
  <c r="AX1027" i="3"/>
  <c r="AW1027" i="3"/>
  <c r="AV1027" i="3"/>
  <c r="AU1027" i="3"/>
  <c r="AT1027" i="3"/>
  <c r="AS1027" i="3"/>
  <c r="AR1027" i="3"/>
  <c r="AQ1027" i="3"/>
  <c r="AP1027" i="3"/>
  <c r="AH1027" i="3"/>
  <c r="AF1027" i="3"/>
  <c r="AY1027" i="3" s="1"/>
  <c r="AZ1026" i="3"/>
  <c r="AX1026" i="3"/>
  <c r="AW1026" i="3"/>
  <c r="AV1026" i="3"/>
  <c r="AU1026" i="3"/>
  <c r="AT1026" i="3"/>
  <c r="AS1026" i="3"/>
  <c r="AR1026" i="3"/>
  <c r="AQ1026" i="3"/>
  <c r="AP1026" i="3"/>
  <c r="AH1026" i="3"/>
  <c r="AF1026" i="3"/>
  <c r="AY1026" i="3" s="1"/>
  <c r="G1026" i="3"/>
  <c r="F1026" i="3"/>
  <c r="E1026" i="3"/>
  <c r="D1026" i="3"/>
  <c r="C1026" i="3"/>
  <c r="B1026" i="3"/>
  <c r="A1026" i="3"/>
  <c r="AZ1025" i="3"/>
  <c r="AX1025" i="3"/>
  <c r="AW1025" i="3"/>
  <c r="AV1025" i="3"/>
  <c r="AU1025" i="3"/>
  <c r="AT1025" i="3"/>
  <c r="AS1025" i="3"/>
  <c r="AR1025" i="3"/>
  <c r="AQ1025" i="3"/>
  <c r="AP1025" i="3"/>
  <c r="AH1025" i="3"/>
  <c r="AF1025" i="3"/>
  <c r="AY1025" i="3" s="1"/>
  <c r="G1025" i="3"/>
  <c r="F1025" i="3"/>
  <c r="E1025" i="3"/>
  <c r="D1025" i="3"/>
  <c r="C1025" i="3"/>
  <c r="B1025" i="3"/>
  <c r="A1025" i="3"/>
  <c r="AZ1024" i="3"/>
  <c r="AX1024" i="3"/>
  <c r="AW1024" i="3"/>
  <c r="AV1024" i="3"/>
  <c r="AU1024" i="3"/>
  <c r="AT1024" i="3"/>
  <c r="AS1024" i="3"/>
  <c r="AR1024" i="3"/>
  <c r="AQ1024" i="3"/>
  <c r="AP1024" i="3"/>
  <c r="AH1024" i="3"/>
  <c r="AF1024" i="3"/>
  <c r="AY1024" i="3" s="1"/>
  <c r="G1024" i="3"/>
  <c r="F1024" i="3"/>
  <c r="E1024" i="3"/>
  <c r="D1024" i="3"/>
  <c r="C1024" i="3"/>
  <c r="B1024" i="3"/>
  <c r="A1024" i="3"/>
  <c r="AZ1023" i="3"/>
  <c r="AX1023" i="3"/>
  <c r="AW1023" i="3"/>
  <c r="AV1023" i="3"/>
  <c r="AU1023" i="3"/>
  <c r="AT1023" i="3"/>
  <c r="AS1023" i="3"/>
  <c r="AR1023" i="3"/>
  <c r="AQ1023" i="3"/>
  <c r="AP1023" i="3"/>
  <c r="AH1023" i="3"/>
  <c r="AF1023" i="3"/>
  <c r="AY1023" i="3" s="1"/>
  <c r="G1023" i="3"/>
  <c r="F1023" i="3"/>
  <c r="E1023" i="3"/>
  <c r="D1023" i="3"/>
  <c r="C1023" i="3"/>
  <c r="B1023" i="3"/>
  <c r="A1023" i="3"/>
  <c r="AZ1022" i="3"/>
  <c r="AX1022" i="3"/>
  <c r="AW1022" i="3"/>
  <c r="AV1022" i="3"/>
  <c r="AU1022" i="3"/>
  <c r="AT1022" i="3"/>
  <c r="AS1022" i="3"/>
  <c r="AR1022" i="3"/>
  <c r="AQ1022" i="3"/>
  <c r="AP1022" i="3"/>
  <c r="AH1022" i="3"/>
  <c r="AF1022" i="3"/>
  <c r="AY1022" i="3" s="1"/>
  <c r="G1022" i="3"/>
  <c r="F1022" i="3"/>
  <c r="E1022" i="3"/>
  <c r="D1022" i="3"/>
  <c r="C1022" i="3"/>
  <c r="B1022" i="3"/>
  <c r="A1022" i="3"/>
  <c r="AZ1021" i="3"/>
  <c r="AX1021" i="3"/>
  <c r="AW1021" i="3"/>
  <c r="AV1021" i="3"/>
  <c r="AU1021" i="3"/>
  <c r="AT1021" i="3"/>
  <c r="AS1021" i="3"/>
  <c r="AR1021" i="3"/>
  <c r="AQ1021" i="3"/>
  <c r="AP1021" i="3"/>
  <c r="AH1021" i="3"/>
  <c r="AF1021" i="3"/>
  <c r="AY1021" i="3" s="1"/>
  <c r="G1021" i="3"/>
  <c r="F1021" i="3"/>
  <c r="E1021" i="3"/>
  <c r="D1021" i="3"/>
  <c r="C1021" i="3"/>
  <c r="B1021" i="3"/>
  <c r="A1021" i="3"/>
  <c r="AZ1020" i="3"/>
  <c r="AX1020" i="3"/>
  <c r="AW1020" i="3"/>
  <c r="AV1020" i="3"/>
  <c r="AU1020" i="3"/>
  <c r="AT1020" i="3"/>
  <c r="AS1020" i="3"/>
  <c r="AR1020" i="3"/>
  <c r="AQ1020" i="3"/>
  <c r="AP1020" i="3"/>
  <c r="AH1020" i="3"/>
  <c r="AF1020" i="3"/>
  <c r="AY1020" i="3" s="1"/>
  <c r="G1020" i="3"/>
  <c r="F1020" i="3"/>
  <c r="E1020" i="3"/>
  <c r="D1020" i="3"/>
  <c r="C1020" i="3"/>
  <c r="B1020" i="3"/>
  <c r="A1020" i="3"/>
  <c r="AZ1019" i="3"/>
  <c r="AX1019" i="3"/>
  <c r="AW1019" i="3"/>
  <c r="AV1019" i="3"/>
  <c r="AU1019" i="3"/>
  <c r="AT1019" i="3"/>
  <c r="AS1019" i="3"/>
  <c r="AR1019" i="3"/>
  <c r="AQ1019" i="3"/>
  <c r="AP1019" i="3"/>
  <c r="AH1019" i="3"/>
  <c r="AF1019" i="3"/>
  <c r="AY1019" i="3" s="1"/>
  <c r="G1019" i="3"/>
  <c r="F1019" i="3"/>
  <c r="E1019" i="3"/>
  <c r="D1019" i="3"/>
  <c r="C1019" i="3"/>
  <c r="B1019" i="3"/>
  <c r="A1019" i="3"/>
  <c r="AZ1018" i="3"/>
  <c r="AX1018" i="3"/>
  <c r="AW1018" i="3"/>
  <c r="AV1018" i="3"/>
  <c r="AU1018" i="3"/>
  <c r="AT1018" i="3"/>
  <c r="AS1018" i="3"/>
  <c r="AR1018" i="3"/>
  <c r="AQ1018" i="3"/>
  <c r="AP1018" i="3"/>
  <c r="AH1018" i="3"/>
  <c r="AF1018" i="3"/>
  <c r="AY1018" i="3" s="1"/>
  <c r="G1018" i="3"/>
  <c r="F1018" i="3"/>
  <c r="E1018" i="3"/>
  <c r="D1018" i="3"/>
  <c r="C1018" i="3"/>
  <c r="B1018" i="3"/>
  <c r="A1018" i="3"/>
  <c r="AZ1017" i="3"/>
  <c r="AX1017" i="3"/>
  <c r="AW1017" i="3"/>
  <c r="AV1017" i="3"/>
  <c r="AU1017" i="3"/>
  <c r="AT1017" i="3"/>
  <c r="AS1017" i="3"/>
  <c r="AR1017" i="3"/>
  <c r="AQ1017" i="3"/>
  <c r="AP1017" i="3"/>
  <c r="AH1017" i="3"/>
  <c r="AF1017" i="3"/>
  <c r="AY1017" i="3" s="1"/>
  <c r="G1017" i="3"/>
  <c r="F1017" i="3"/>
  <c r="E1017" i="3"/>
  <c r="D1017" i="3"/>
  <c r="C1017" i="3"/>
  <c r="B1017" i="3"/>
  <c r="A1017" i="3"/>
  <c r="AZ1016" i="3"/>
  <c r="AX1016" i="3"/>
  <c r="AW1016" i="3"/>
  <c r="AV1016" i="3"/>
  <c r="AU1016" i="3"/>
  <c r="AT1016" i="3"/>
  <c r="AS1016" i="3"/>
  <c r="AR1016" i="3"/>
  <c r="AQ1016" i="3"/>
  <c r="AP1016" i="3"/>
  <c r="AH1016" i="3"/>
  <c r="AF1016" i="3"/>
  <c r="AY1016" i="3" s="1"/>
  <c r="G1016" i="3"/>
  <c r="F1016" i="3"/>
  <c r="E1016" i="3"/>
  <c r="D1016" i="3"/>
  <c r="C1016" i="3"/>
  <c r="B1016" i="3"/>
  <c r="A1016" i="3"/>
  <c r="AZ1015" i="3"/>
  <c r="AX1015" i="3"/>
  <c r="AW1015" i="3"/>
  <c r="AV1015" i="3"/>
  <c r="AU1015" i="3"/>
  <c r="AT1015" i="3"/>
  <c r="AS1015" i="3"/>
  <c r="AR1015" i="3"/>
  <c r="AQ1015" i="3"/>
  <c r="AP1015" i="3"/>
  <c r="AH1015" i="3"/>
  <c r="AF1015" i="3"/>
  <c r="AY1015" i="3" s="1"/>
  <c r="G1015" i="3"/>
  <c r="F1015" i="3"/>
  <c r="E1015" i="3"/>
  <c r="D1015" i="3"/>
  <c r="C1015" i="3"/>
  <c r="B1015" i="3"/>
  <c r="A1015" i="3"/>
  <c r="AZ1014" i="3"/>
  <c r="AX1014" i="3"/>
  <c r="AW1014" i="3"/>
  <c r="AV1014" i="3"/>
  <c r="AU1014" i="3"/>
  <c r="AT1014" i="3"/>
  <c r="AS1014" i="3"/>
  <c r="AR1014" i="3"/>
  <c r="AQ1014" i="3"/>
  <c r="AP1014" i="3"/>
  <c r="AH1014" i="3"/>
  <c r="AF1014" i="3"/>
  <c r="AY1014" i="3" s="1"/>
  <c r="G1014" i="3"/>
  <c r="F1014" i="3"/>
  <c r="E1014" i="3"/>
  <c r="D1014" i="3"/>
  <c r="C1014" i="3"/>
  <c r="B1014" i="3"/>
  <c r="A1014" i="3"/>
  <c r="AZ1013" i="3"/>
  <c r="AX1013" i="3"/>
  <c r="AW1013" i="3"/>
  <c r="AV1013" i="3"/>
  <c r="AU1013" i="3"/>
  <c r="AT1013" i="3"/>
  <c r="AS1013" i="3"/>
  <c r="AR1013" i="3"/>
  <c r="AQ1013" i="3"/>
  <c r="AP1013" i="3"/>
  <c r="AH1013" i="3"/>
  <c r="AF1013" i="3"/>
  <c r="AY1013" i="3" s="1"/>
  <c r="G1013" i="3"/>
  <c r="F1013" i="3"/>
  <c r="E1013" i="3"/>
  <c r="D1013" i="3"/>
  <c r="C1013" i="3"/>
  <c r="B1013" i="3"/>
  <c r="A1013" i="3"/>
  <c r="AZ1012" i="3"/>
  <c r="AX1012" i="3"/>
  <c r="AW1012" i="3"/>
  <c r="AV1012" i="3"/>
  <c r="AU1012" i="3"/>
  <c r="AT1012" i="3"/>
  <c r="AS1012" i="3"/>
  <c r="AR1012" i="3"/>
  <c r="AQ1012" i="3"/>
  <c r="AP1012" i="3"/>
  <c r="AH1012" i="3"/>
  <c r="AF1012" i="3"/>
  <c r="AY1012" i="3" s="1"/>
  <c r="G1012" i="3"/>
  <c r="F1012" i="3"/>
  <c r="E1012" i="3"/>
  <c r="D1012" i="3"/>
  <c r="C1012" i="3"/>
  <c r="B1012" i="3"/>
  <c r="A1012" i="3"/>
  <c r="AZ1011" i="3"/>
  <c r="AX1011" i="3"/>
  <c r="AW1011" i="3"/>
  <c r="AV1011" i="3"/>
  <c r="AU1011" i="3"/>
  <c r="AT1011" i="3"/>
  <c r="AS1011" i="3"/>
  <c r="AR1011" i="3"/>
  <c r="AQ1011" i="3"/>
  <c r="AP1011" i="3"/>
  <c r="AH1011" i="3"/>
  <c r="AF1011" i="3"/>
  <c r="AY1011" i="3" s="1"/>
  <c r="G1011" i="3"/>
  <c r="F1011" i="3"/>
  <c r="E1011" i="3"/>
  <c r="D1011" i="3"/>
  <c r="C1011" i="3"/>
  <c r="B1011" i="3"/>
  <c r="A1011" i="3"/>
  <c r="AZ1010" i="3"/>
  <c r="AX1010" i="3"/>
  <c r="AW1010" i="3"/>
  <c r="AV1010" i="3"/>
  <c r="AU1010" i="3"/>
  <c r="AT1010" i="3"/>
  <c r="AS1010" i="3"/>
  <c r="AR1010" i="3"/>
  <c r="AQ1010" i="3"/>
  <c r="AP1010" i="3"/>
  <c r="AH1010" i="3"/>
  <c r="AF1010" i="3"/>
  <c r="AY1010" i="3" s="1"/>
  <c r="F1010" i="3"/>
  <c r="E1010" i="3"/>
  <c r="D1010" i="3"/>
  <c r="C1010" i="3"/>
  <c r="B1010" i="3"/>
  <c r="A1010" i="3"/>
  <c r="AZ1009" i="3"/>
  <c r="AX1009" i="3"/>
  <c r="AW1009" i="3"/>
  <c r="AV1009" i="3"/>
  <c r="AU1009" i="3"/>
  <c r="AT1009" i="3"/>
  <c r="AS1009" i="3"/>
  <c r="AR1009" i="3"/>
  <c r="AQ1009" i="3"/>
  <c r="AP1009" i="3"/>
  <c r="AH1009" i="3"/>
  <c r="AF1009" i="3"/>
  <c r="AY1009" i="3" s="1"/>
  <c r="F1009" i="3"/>
  <c r="E1009" i="3"/>
  <c r="D1009" i="3"/>
  <c r="B1009" i="3"/>
  <c r="A1009" i="3"/>
  <c r="AZ1008" i="3"/>
  <c r="AY1008" i="3"/>
  <c r="AX1008" i="3"/>
  <c r="AW1008" i="3"/>
  <c r="AV1008" i="3"/>
  <c r="AU1008" i="3"/>
  <c r="AT1008" i="3"/>
  <c r="AS1008" i="3"/>
  <c r="AR1008" i="3"/>
  <c r="AQ1008" i="3"/>
  <c r="AP1008" i="3"/>
  <c r="AH1008" i="3"/>
  <c r="AF1008" i="3"/>
  <c r="G1008" i="3"/>
  <c r="F1008" i="3"/>
  <c r="E1008" i="3"/>
  <c r="D1008" i="3"/>
  <c r="C1008" i="3"/>
  <c r="B1008" i="3"/>
  <c r="A1008" i="3"/>
  <c r="AZ1007" i="3"/>
  <c r="AY1007" i="3"/>
  <c r="AX1007" i="3"/>
  <c r="AW1007" i="3"/>
  <c r="AV1007" i="3"/>
  <c r="AU1007" i="3"/>
  <c r="AT1007" i="3"/>
  <c r="AS1007" i="3"/>
  <c r="AR1007" i="3"/>
  <c r="AQ1007" i="3"/>
  <c r="AP1007" i="3"/>
  <c r="AH1007" i="3"/>
  <c r="AF1007" i="3"/>
  <c r="G1007" i="3"/>
  <c r="F1007" i="3"/>
  <c r="E1007" i="3"/>
  <c r="D1007" i="3"/>
  <c r="C1007" i="3"/>
  <c r="B1007" i="3"/>
  <c r="A1007" i="3"/>
  <c r="AZ1006" i="3"/>
  <c r="AY1006" i="3"/>
  <c r="AX1006" i="3"/>
  <c r="AW1006" i="3"/>
  <c r="AV1006" i="3"/>
  <c r="AU1006" i="3"/>
  <c r="AT1006" i="3"/>
  <c r="AS1006" i="3"/>
  <c r="AR1006" i="3"/>
  <c r="AQ1006" i="3"/>
  <c r="AP1006" i="3"/>
  <c r="AH1006" i="3"/>
  <c r="AF1006" i="3"/>
  <c r="M1006" i="3"/>
  <c r="L1006" i="3"/>
  <c r="K1006" i="3"/>
  <c r="J1006" i="3"/>
  <c r="I1006" i="3"/>
  <c r="H1006" i="3"/>
  <c r="G1006" i="3"/>
  <c r="F1006" i="3"/>
  <c r="E1006" i="3"/>
  <c r="D1006" i="3"/>
  <c r="C1006" i="3"/>
  <c r="B1006" i="3"/>
  <c r="A1006" i="3"/>
  <c r="AP1005" i="3"/>
  <c r="AO1005" i="3"/>
  <c r="AN1005" i="3"/>
  <c r="AM1005" i="3"/>
  <c r="AL1005" i="3"/>
  <c r="AK1005" i="3"/>
  <c r="AJ1005" i="3"/>
  <c r="AI1005" i="3"/>
  <c r="AH1005" i="3"/>
  <c r="AE1005" i="3"/>
  <c r="AX1005" i="3" s="1"/>
  <c r="AD1005" i="3"/>
  <c r="AC1005" i="3"/>
  <c r="AV1005" i="3" s="1"/>
  <c r="AB1005" i="3"/>
  <c r="AU1005" i="3" s="1"/>
  <c r="AA1005" i="3"/>
  <c r="Z1005" i="3"/>
  <c r="AS1005" i="3" s="1"/>
  <c r="Y1005" i="3"/>
  <c r="AR1005" i="3" s="1"/>
  <c r="X1005" i="3"/>
  <c r="W1005" i="3"/>
  <c r="O1005" i="3"/>
  <c r="AV1004" i="3"/>
  <c r="AU1004" i="3"/>
  <c r="AO1004" i="3"/>
  <c r="AN1004" i="3"/>
  <c r="AM1004" i="3"/>
  <c r="AL1004" i="3"/>
  <c r="AK1004" i="3"/>
  <c r="AJ1004" i="3"/>
  <c r="AI1004" i="3"/>
  <c r="AE1004" i="3"/>
  <c r="AX1004" i="3" s="1"/>
  <c r="AC1004" i="3"/>
  <c r="AA1004" i="3"/>
  <c r="AT1004" i="3" s="1"/>
  <c r="Z1004" i="3"/>
  <c r="AS1004" i="3" s="1"/>
  <c r="W1004" i="3"/>
  <c r="AP1004" i="3" s="1"/>
  <c r="O1004" i="3"/>
  <c r="AH1004" i="3" s="1"/>
  <c r="G1004" i="3"/>
  <c r="F1004" i="3"/>
  <c r="AB1004" i="3" s="1"/>
  <c r="E1004" i="3"/>
  <c r="D1004" i="3"/>
  <c r="C1004" i="3"/>
  <c r="B1004" i="3"/>
  <c r="A1004" i="3"/>
  <c r="AO1003" i="3"/>
  <c r="AN1003" i="3"/>
  <c r="AM1003" i="3"/>
  <c r="AL1003" i="3"/>
  <c r="AK1003" i="3"/>
  <c r="AJ1003" i="3"/>
  <c r="AI1003" i="3"/>
  <c r="G1003" i="3"/>
  <c r="F1003" i="3"/>
  <c r="Z1003" i="3" s="1"/>
  <c r="AS1003" i="3" s="1"/>
  <c r="E1003" i="3"/>
  <c r="D1003" i="3"/>
  <c r="C1003" i="3"/>
  <c r="B1003" i="3"/>
  <c r="A1003" i="3"/>
  <c r="AO1002" i="3"/>
  <c r="AN1002" i="3"/>
  <c r="AM1002" i="3"/>
  <c r="AL1002" i="3"/>
  <c r="AK1002" i="3"/>
  <c r="AJ1002" i="3"/>
  <c r="AI1002" i="3"/>
  <c r="G1002" i="3"/>
  <c r="F1002" i="3"/>
  <c r="E1002" i="3"/>
  <c r="D1002" i="3"/>
  <c r="C1002" i="3"/>
  <c r="B1002" i="3"/>
  <c r="A1002" i="3"/>
  <c r="AO1001" i="3"/>
  <c r="AN1001" i="3"/>
  <c r="AM1001" i="3"/>
  <c r="AL1001" i="3"/>
  <c r="AK1001" i="3"/>
  <c r="AJ1001" i="3"/>
  <c r="AI1001" i="3"/>
  <c r="G1001" i="3"/>
  <c r="F1001" i="3"/>
  <c r="E1001" i="3"/>
  <c r="D1001" i="3"/>
  <c r="C1001" i="3"/>
  <c r="B1001" i="3"/>
  <c r="A1001" i="3"/>
  <c r="AV1000" i="3"/>
  <c r="AT1000" i="3"/>
  <c r="AO1000" i="3"/>
  <c r="AN1000" i="3"/>
  <c r="AM1000" i="3"/>
  <c r="AL1000" i="3"/>
  <c r="AK1000" i="3"/>
  <c r="AJ1000" i="3"/>
  <c r="AI1000" i="3"/>
  <c r="AE1000" i="3"/>
  <c r="AX1000" i="3" s="1"/>
  <c r="AC1000" i="3"/>
  <c r="AA1000" i="3"/>
  <c r="Z1000" i="3"/>
  <c r="AS1000" i="3" s="1"/>
  <c r="W1000" i="3"/>
  <c r="O1000" i="3"/>
  <c r="AH1000" i="3" s="1"/>
  <c r="G1000" i="3"/>
  <c r="F1000" i="3"/>
  <c r="AB1000" i="3" s="1"/>
  <c r="AU1000" i="3" s="1"/>
  <c r="E1000" i="3"/>
  <c r="D1000" i="3"/>
  <c r="C1000" i="3"/>
  <c r="B1000" i="3"/>
  <c r="A1000" i="3"/>
  <c r="AO999" i="3"/>
  <c r="AN999" i="3"/>
  <c r="AM999" i="3"/>
  <c r="AL999" i="3"/>
  <c r="AK999" i="3"/>
  <c r="AJ999" i="3"/>
  <c r="AI999" i="3"/>
  <c r="AA999" i="3"/>
  <c r="AT999" i="3" s="1"/>
  <c r="G999" i="3"/>
  <c r="F999" i="3"/>
  <c r="E999" i="3"/>
  <c r="D999" i="3"/>
  <c r="C999" i="3"/>
  <c r="B999" i="3"/>
  <c r="A999" i="3"/>
  <c r="AP998" i="3"/>
  <c r="AO998" i="3"/>
  <c r="AN998" i="3"/>
  <c r="AM998" i="3"/>
  <c r="AL998" i="3"/>
  <c r="AK998" i="3"/>
  <c r="AJ998" i="3"/>
  <c r="AI998" i="3"/>
  <c r="AC998" i="3"/>
  <c r="AV998" i="3" s="1"/>
  <c r="AB998" i="3"/>
  <c r="AU998" i="3" s="1"/>
  <c r="X998" i="3"/>
  <c r="AQ998" i="3" s="1"/>
  <c r="W998" i="3"/>
  <c r="G998" i="3"/>
  <c r="F998" i="3"/>
  <c r="AA998" i="3" s="1"/>
  <c r="AT998" i="3" s="1"/>
  <c r="E998" i="3"/>
  <c r="D998" i="3"/>
  <c r="C998" i="3"/>
  <c r="B998" i="3"/>
  <c r="A998" i="3"/>
  <c r="AO997" i="3"/>
  <c r="AN997" i="3"/>
  <c r="AM997" i="3"/>
  <c r="AL997" i="3"/>
  <c r="AK997" i="3"/>
  <c r="AJ997" i="3"/>
  <c r="AI997" i="3"/>
  <c r="Z997" i="3"/>
  <c r="AS997" i="3" s="1"/>
  <c r="Y997" i="3"/>
  <c r="G997" i="3"/>
  <c r="F997" i="3"/>
  <c r="E997" i="3"/>
  <c r="D997" i="3"/>
  <c r="C997" i="3"/>
  <c r="B997" i="3"/>
  <c r="A997" i="3"/>
  <c r="AO996" i="3"/>
  <c r="AN996" i="3"/>
  <c r="AM996" i="3"/>
  <c r="AL996" i="3"/>
  <c r="AK996" i="3"/>
  <c r="AJ996" i="3"/>
  <c r="AI996" i="3"/>
  <c r="AD996" i="3"/>
  <c r="AW996" i="3" s="1"/>
  <c r="AC996" i="3"/>
  <c r="AV996" i="3" s="1"/>
  <c r="AA996" i="3"/>
  <c r="AT996" i="3" s="1"/>
  <c r="W996" i="3"/>
  <c r="AP996" i="3" s="1"/>
  <c r="O996" i="3"/>
  <c r="AH996" i="3" s="1"/>
  <c r="G996" i="3"/>
  <c r="F996" i="3"/>
  <c r="E996" i="3"/>
  <c r="D996" i="3"/>
  <c r="C996" i="3"/>
  <c r="B996" i="3"/>
  <c r="A996" i="3"/>
  <c r="AO995" i="3"/>
  <c r="AN995" i="3"/>
  <c r="AM995" i="3"/>
  <c r="AL995" i="3"/>
  <c r="AK995" i="3"/>
  <c r="AJ995" i="3"/>
  <c r="AI995" i="3"/>
  <c r="G995" i="3"/>
  <c r="F995" i="3"/>
  <c r="E995" i="3"/>
  <c r="D995" i="3"/>
  <c r="C995" i="3"/>
  <c r="B995" i="3"/>
  <c r="A995" i="3"/>
  <c r="AO994" i="3"/>
  <c r="AN994" i="3"/>
  <c r="AM994" i="3"/>
  <c r="AL994" i="3"/>
  <c r="AK994" i="3"/>
  <c r="AJ994" i="3"/>
  <c r="AI994" i="3"/>
  <c r="W994" i="3"/>
  <c r="G994" i="3"/>
  <c r="F994" i="3"/>
  <c r="X994" i="3" s="1"/>
  <c r="AQ994" i="3" s="1"/>
  <c r="E994" i="3"/>
  <c r="D994" i="3"/>
  <c r="C994" i="3"/>
  <c r="B994" i="3"/>
  <c r="A994" i="3"/>
  <c r="AO993" i="3"/>
  <c r="AN993" i="3"/>
  <c r="AM993" i="3"/>
  <c r="AL993" i="3"/>
  <c r="AK993" i="3"/>
  <c r="AJ993" i="3"/>
  <c r="AI993" i="3"/>
  <c r="Z993" i="3"/>
  <c r="AS993" i="3" s="1"/>
  <c r="G993" i="3"/>
  <c r="F993" i="3"/>
  <c r="E993" i="3"/>
  <c r="D993" i="3"/>
  <c r="C993" i="3"/>
  <c r="B993" i="3"/>
  <c r="A993" i="3"/>
  <c r="AU992" i="3"/>
  <c r="AT992" i="3"/>
  <c r="AO992" i="3"/>
  <c r="AN992" i="3"/>
  <c r="AM992" i="3"/>
  <c r="AL992" i="3"/>
  <c r="AK992" i="3"/>
  <c r="AJ992" i="3"/>
  <c r="AI992" i="3"/>
  <c r="AE992" i="3"/>
  <c r="AX992" i="3" s="1"/>
  <c r="AC992" i="3"/>
  <c r="AV992" i="3" s="1"/>
  <c r="AA992" i="3"/>
  <c r="Z992" i="3"/>
  <c r="AS992" i="3" s="1"/>
  <c r="W992" i="3"/>
  <c r="AP992" i="3" s="1"/>
  <c r="O992" i="3"/>
  <c r="AH992" i="3" s="1"/>
  <c r="G992" i="3"/>
  <c r="F992" i="3"/>
  <c r="AB992" i="3" s="1"/>
  <c r="E992" i="3"/>
  <c r="D992" i="3"/>
  <c r="C992" i="3"/>
  <c r="B992" i="3"/>
  <c r="A992" i="3"/>
  <c r="AO991" i="3"/>
  <c r="AN991" i="3"/>
  <c r="AM991" i="3"/>
  <c r="AL991" i="3"/>
  <c r="AK991" i="3"/>
  <c r="AJ991" i="3"/>
  <c r="AI991" i="3"/>
  <c r="AE991" i="3"/>
  <c r="AX991" i="3" s="1"/>
  <c r="X991" i="3"/>
  <c r="AQ991" i="3" s="1"/>
  <c r="G991" i="3"/>
  <c r="F991" i="3"/>
  <c r="Z991" i="3" s="1"/>
  <c r="AS991" i="3" s="1"/>
  <c r="E991" i="3"/>
  <c r="D991" i="3"/>
  <c r="C991" i="3"/>
  <c r="B991" i="3"/>
  <c r="A991" i="3"/>
  <c r="AO990" i="3"/>
  <c r="AN990" i="3"/>
  <c r="AM990" i="3"/>
  <c r="AL990" i="3"/>
  <c r="AK990" i="3"/>
  <c r="AJ990" i="3"/>
  <c r="AI990" i="3"/>
  <c r="G990" i="3"/>
  <c r="F990" i="3"/>
  <c r="E990" i="3"/>
  <c r="D990" i="3"/>
  <c r="C990" i="3"/>
  <c r="B990" i="3"/>
  <c r="A990" i="3"/>
  <c r="AO989" i="3"/>
  <c r="AN989" i="3"/>
  <c r="AM989" i="3"/>
  <c r="AL989" i="3"/>
  <c r="AK989" i="3"/>
  <c r="AJ989" i="3"/>
  <c r="AI989" i="3"/>
  <c r="AC989" i="3"/>
  <c r="AV989" i="3" s="1"/>
  <c r="X989" i="3"/>
  <c r="AQ989" i="3" s="1"/>
  <c r="O989" i="3"/>
  <c r="AH989" i="3" s="1"/>
  <c r="G989" i="3"/>
  <c r="F989" i="3"/>
  <c r="Z989" i="3" s="1"/>
  <c r="AS989" i="3" s="1"/>
  <c r="E989" i="3"/>
  <c r="D989" i="3"/>
  <c r="C989" i="3"/>
  <c r="B989" i="3"/>
  <c r="A989" i="3"/>
  <c r="AO988" i="3"/>
  <c r="AN988" i="3"/>
  <c r="AM988" i="3"/>
  <c r="AL988" i="3"/>
  <c r="AK988" i="3"/>
  <c r="AJ988" i="3"/>
  <c r="AI988" i="3"/>
  <c r="AD988" i="3"/>
  <c r="AW988" i="3" s="1"/>
  <c r="AA988" i="3"/>
  <c r="AT988" i="3" s="1"/>
  <c r="W988" i="3"/>
  <c r="AP988" i="3" s="1"/>
  <c r="G988" i="3"/>
  <c r="F988" i="3"/>
  <c r="E988" i="3"/>
  <c r="D988" i="3"/>
  <c r="C988" i="3"/>
  <c r="B988" i="3"/>
  <c r="A988" i="3"/>
  <c r="AO987" i="3"/>
  <c r="AN987" i="3"/>
  <c r="AM987" i="3"/>
  <c r="AL987" i="3"/>
  <c r="AK987" i="3"/>
  <c r="AJ987" i="3"/>
  <c r="AI987" i="3"/>
  <c r="G987" i="3"/>
  <c r="F987" i="3"/>
  <c r="E987" i="3"/>
  <c r="D987" i="3"/>
  <c r="C987" i="3"/>
  <c r="B987" i="3"/>
  <c r="A987" i="3"/>
  <c r="AO986" i="3"/>
  <c r="AN986" i="3"/>
  <c r="AM986" i="3"/>
  <c r="AL986" i="3"/>
  <c r="AK986" i="3"/>
  <c r="AJ986" i="3"/>
  <c r="AI986" i="3"/>
  <c r="AA986" i="3"/>
  <c r="AT986" i="3" s="1"/>
  <c r="G986" i="3"/>
  <c r="F986" i="3"/>
  <c r="Y986" i="3" s="1"/>
  <c r="AR986" i="3" s="1"/>
  <c r="E986" i="3"/>
  <c r="D986" i="3"/>
  <c r="C986" i="3"/>
  <c r="B986" i="3"/>
  <c r="A986" i="3"/>
  <c r="AO985" i="3"/>
  <c r="AN985" i="3"/>
  <c r="AM985" i="3"/>
  <c r="AL985" i="3"/>
  <c r="AK985" i="3"/>
  <c r="AJ985" i="3"/>
  <c r="AI985" i="3"/>
  <c r="AD985" i="3"/>
  <c r="AW985" i="3" s="1"/>
  <c r="G985" i="3"/>
  <c r="F985" i="3"/>
  <c r="Y985" i="3" s="1"/>
  <c r="E985" i="3"/>
  <c r="D985" i="3"/>
  <c r="C985" i="3"/>
  <c r="B985" i="3"/>
  <c r="A985" i="3"/>
  <c r="AO984" i="3"/>
  <c r="AN984" i="3"/>
  <c r="AM984" i="3"/>
  <c r="AL984" i="3"/>
  <c r="AK984" i="3"/>
  <c r="AJ984" i="3"/>
  <c r="AI984" i="3"/>
  <c r="Z984" i="3"/>
  <c r="AS984" i="3" s="1"/>
  <c r="G984" i="3"/>
  <c r="F984" i="3"/>
  <c r="E984" i="3"/>
  <c r="D984" i="3"/>
  <c r="C984" i="3"/>
  <c r="B984" i="3"/>
  <c r="A984" i="3"/>
  <c r="AO983" i="3"/>
  <c r="AN983" i="3"/>
  <c r="AM983" i="3"/>
  <c r="AL983" i="3"/>
  <c r="AK983" i="3"/>
  <c r="AJ983" i="3"/>
  <c r="AI983" i="3"/>
  <c r="AB983" i="3"/>
  <c r="AU983" i="3" s="1"/>
  <c r="W983" i="3"/>
  <c r="AP983" i="3" s="1"/>
  <c r="O983" i="3"/>
  <c r="AH983" i="3" s="1"/>
  <c r="G983" i="3"/>
  <c r="F983" i="3"/>
  <c r="AE983" i="3" s="1"/>
  <c r="AX983" i="3" s="1"/>
  <c r="E983" i="3"/>
  <c r="D983" i="3"/>
  <c r="C983" i="3"/>
  <c r="B983" i="3"/>
  <c r="A983" i="3"/>
  <c r="AO982" i="3"/>
  <c r="AN982" i="3"/>
  <c r="AM982" i="3"/>
  <c r="AL982" i="3"/>
  <c r="AK982" i="3"/>
  <c r="AJ982" i="3"/>
  <c r="AI982" i="3"/>
  <c r="AC982" i="3"/>
  <c r="AV982" i="3" s="1"/>
  <c r="X982" i="3"/>
  <c r="AQ982" i="3" s="1"/>
  <c r="G982" i="3"/>
  <c r="F982" i="3"/>
  <c r="AB982" i="3" s="1"/>
  <c r="AU982" i="3" s="1"/>
  <c r="E982" i="3"/>
  <c r="D982" i="3"/>
  <c r="C982" i="3"/>
  <c r="B982" i="3"/>
  <c r="A982" i="3"/>
  <c r="AO981" i="3"/>
  <c r="AN981" i="3"/>
  <c r="AM981" i="3"/>
  <c r="AL981" i="3"/>
  <c r="AK981" i="3"/>
  <c r="AJ981" i="3"/>
  <c r="AI981" i="3"/>
  <c r="Y981" i="3"/>
  <c r="G981" i="3"/>
  <c r="F981" i="3"/>
  <c r="Z981" i="3" s="1"/>
  <c r="AS981" i="3" s="1"/>
  <c r="E981" i="3"/>
  <c r="D981" i="3"/>
  <c r="C981" i="3"/>
  <c r="B981" i="3"/>
  <c r="A981" i="3"/>
  <c r="AT980" i="3"/>
  <c r="AO980" i="3"/>
  <c r="AN980" i="3"/>
  <c r="AM980" i="3"/>
  <c r="AL980" i="3"/>
  <c r="AK980" i="3"/>
  <c r="AJ980" i="3"/>
  <c r="AI980" i="3"/>
  <c r="AE980" i="3"/>
  <c r="AX980" i="3" s="1"/>
  <c r="AC980" i="3"/>
  <c r="AV980" i="3" s="1"/>
  <c r="AA980" i="3"/>
  <c r="Z980" i="3"/>
  <c r="AS980" i="3" s="1"/>
  <c r="W980" i="3"/>
  <c r="AP980" i="3" s="1"/>
  <c r="O980" i="3"/>
  <c r="AH980" i="3" s="1"/>
  <c r="G980" i="3"/>
  <c r="F980" i="3"/>
  <c r="AB980" i="3" s="1"/>
  <c r="AU980" i="3" s="1"/>
  <c r="E980" i="3"/>
  <c r="D980" i="3"/>
  <c r="C980" i="3"/>
  <c r="B980" i="3"/>
  <c r="A980" i="3"/>
  <c r="AO979" i="3"/>
  <c r="AN979" i="3"/>
  <c r="AM979" i="3"/>
  <c r="AL979" i="3"/>
  <c r="AK979" i="3"/>
  <c r="AJ979" i="3"/>
  <c r="AI979" i="3"/>
  <c r="AD979" i="3"/>
  <c r="AW979" i="3" s="1"/>
  <c r="X979" i="3"/>
  <c r="AQ979" i="3" s="1"/>
  <c r="G979" i="3"/>
  <c r="F979" i="3"/>
  <c r="W979" i="3" s="1"/>
  <c r="E979" i="3"/>
  <c r="D979" i="3"/>
  <c r="C979" i="3"/>
  <c r="B979" i="3"/>
  <c r="A979" i="3"/>
  <c r="AO978" i="3"/>
  <c r="AN978" i="3"/>
  <c r="AM978" i="3"/>
  <c r="AL978" i="3"/>
  <c r="AK978" i="3"/>
  <c r="AJ978" i="3"/>
  <c r="AI978" i="3"/>
  <c r="AC978" i="3"/>
  <c r="AV978" i="3" s="1"/>
  <c r="X978" i="3"/>
  <c r="AQ978" i="3" s="1"/>
  <c r="W978" i="3"/>
  <c r="G978" i="3"/>
  <c r="F978" i="3"/>
  <c r="AA978" i="3" s="1"/>
  <c r="AT978" i="3" s="1"/>
  <c r="E978" i="3"/>
  <c r="D978" i="3"/>
  <c r="C978" i="3"/>
  <c r="B978" i="3"/>
  <c r="A978" i="3"/>
  <c r="AU977" i="3"/>
  <c r="AO977" i="3"/>
  <c r="AN977" i="3"/>
  <c r="AM977" i="3"/>
  <c r="AL977" i="3"/>
  <c r="AK977" i="3"/>
  <c r="AJ977" i="3"/>
  <c r="AI977" i="3"/>
  <c r="AC977" i="3"/>
  <c r="AV977" i="3" s="1"/>
  <c r="AB977" i="3"/>
  <c r="X977" i="3"/>
  <c r="AQ977" i="3" s="1"/>
  <c r="O977" i="3"/>
  <c r="AH977" i="3" s="1"/>
  <c r="G977" i="3"/>
  <c r="F977" i="3"/>
  <c r="Z977" i="3" s="1"/>
  <c r="AS977" i="3" s="1"/>
  <c r="E977" i="3"/>
  <c r="D977" i="3"/>
  <c r="C977" i="3"/>
  <c r="B977" i="3"/>
  <c r="A977" i="3"/>
  <c r="AO976" i="3"/>
  <c r="AN976" i="3"/>
  <c r="AM976" i="3"/>
  <c r="AL976" i="3"/>
  <c r="AK976" i="3"/>
  <c r="AJ976" i="3"/>
  <c r="AI976" i="3"/>
  <c r="AD976" i="3"/>
  <c r="AW976" i="3" s="1"/>
  <c r="W976" i="3"/>
  <c r="AP976" i="3" s="1"/>
  <c r="G976" i="3"/>
  <c r="F976" i="3"/>
  <c r="AE976" i="3" s="1"/>
  <c r="AX976" i="3" s="1"/>
  <c r="E976" i="3"/>
  <c r="D976" i="3"/>
  <c r="C976" i="3"/>
  <c r="B976" i="3"/>
  <c r="A976" i="3"/>
  <c r="AO975" i="3"/>
  <c r="AN975" i="3"/>
  <c r="AM975" i="3"/>
  <c r="AL975" i="3"/>
  <c r="AK975" i="3"/>
  <c r="AJ975" i="3"/>
  <c r="AI975" i="3"/>
  <c r="G975" i="3"/>
  <c r="F975" i="3"/>
  <c r="Z975" i="3" s="1"/>
  <c r="AS975" i="3" s="1"/>
  <c r="E975" i="3"/>
  <c r="D975" i="3"/>
  <c r="C975" i="3"/>
  <c r="B975" i="3"/>
  <c r="A975" i="3"/>
  <c r="AO974" i="3"/>
  <c r="AN974" i="3"/>
  <c r="AM974" i="3"/>
  <c r="AL974" i="3"/>
  <c r="AK974" i="3"/>
  <c r="AJ974" i="3"/>
  <c r="AI974" i="3"/>
  <c r="AE974" i="3"/>
  <c r="AX974" i="3" s="1"/>
  <c r="G974" i="3"/>
  <c r="F974" i="3"/>
  <c r="X974" i="3" s="1"/>
  <c r="AQ974" i="3" s="1"/>
  <c r="E974" i="3"/>
  <c r="D974" i="3"/>
  <c r="C974" i="3"/>
  <c r="B974" i="3"/>
  <c r="A974" i="3"/>
  <c r="AO973" i="3"/>
  <c r="AN973" i="3"/>
  <c r="AM973" i="3"/>
  <c r="AL973" i="3"/>
  <c r="AK973" i="3"/>
  <c r="AJ973" i="3"/>
  <c r="AI973" i="3"/>
  <c r="AC973" i="3"/>
  <c r="AV973" i="3" s="1"/>
  <c r="X973" i="3"/>
  <c r="AQ973" i="3" s="1"/>
  <c r="O973" i="3"/>
  <c r="AH973" i="3" s="1"/>
  <c r="G973" i="3"/>
  <c r="F973" i="3"/>
  <c r="Z973" i="3" s="1"/>
  <c r="AS973" i="3" s="1"/>
  <c r="E973" i="3"/>
  <c r="D973" i="3"/>
  <c r="C973" i="3"/>
  <c r="B973" i="3"/>
  <c r="A973" i="3"/>
  <c r="AO972" i="3"/>
  <c r="AN972" i="3"/>
  <c r="AM972" i="3"/>
  <c r="AL972" i="3"/>
  <c r="AK972" i="3"/>
  <c r="AJ972" i="3"/>
  <c r="AI972" i="3"/>
  <c r="AE972" i="3"/>
  <c r="AX972" i="3" s="1"/>
  <c r="AC972" i="3"/>
  <c r="AV972" i="3" s="1"/>
  <c r="AA972" i="3"/>
  <c r="AT972" i="3" s="1"/>
  <c r="Z972" i="3"/>
  <c r="AS972" i="3" s="1"/>
  <c r="W972" i="3"/>
  <c r="O972" i="3"/>
  <c r="AH972" i="3" s="1"/>
  <c r="G972" i="3"/>
  <c r="F972" i="3"/>
  <c r="AB972" i="3" s="1"/>
  <c r="AU972" i="3" s="1"/>
  <c r="E972" i="3"/>
  <c r="D972" i="3"/>
  <c r="C972" i="3"/>
  <c r="B972" i="3"/>
  <c r="A972" i="3"/>
  <c r="AO971" i="3"/>
  <c r="AN971" i="3"/>
  <c r="AM971" i="3"/>
  <c r="AL971" i="3"/>
  <c r="AK971" i="3"/>
  <c r="AJ971" i="3"/>
  <c r="AI971" i="3"/>
  <c r="AE971" i="3"/>
  <c r="AX971" i="3" s="1"/>
  <c r="AB971" i="3"/>
  <c r="AU971" i="3" s="1"/>
  <c r="AA971" i="3"/>
  <c r="AT971" i="3" s="1"/>
  <c r="W971" i="3"/>
  <c r="AP971" i="3" s="1"/>
  <c r="O971" i="3"/>
  <c r="AH971" i="3" s="1"/>
  <c r="G971" i="3"/>
  <c r="F971" i="3"/>
  <c r="Z971" i="3" s="1"/>
  <c r="AS971" i="3" s="1"/>
  <c r="E971" i="3"/>
  <c r="D971" i="3"/>
  <c r="C971" i="3"/>
  <c r="B971" i="3"/>
  <c r="A971" i="3"/>
  <c r="AO970" i="3"/>
  <c r="AN970" i="3"/>
  <c r="AM970" i="3"/>
  <c r="AL970" i="3"/>
  <c r="AK970" i="3"/>
  <c r="AJ970" i="3"/>
  <c r="AI970" i="3"/>
  <c r="AB970" i="3"/>
  <c r="AU970" i="3" s="1"/>
  <c r="G970" i="3"/>
  <c r="F970" i="3"/>
  <c r="Y970" i="3" s="1"/>
  <c r="E970" i="3"/>
  <c r="D970" i="3"/>
  <c r="C970" i="3"/>
  <c r="B970" i="3"/>
  <c r="A970" i="3"/>
  <c r="AO969" i="3"/>
  <c r="AN969" i="3"/>
  <c r="AM969" i="3"/>
  <c r="AL969" i="3"/>
  <c r="AK969" i="3"/>
  <c r="AJ969" i="3"/>
  <c r="AI969" i="3"/>
  <c r="AD969" i="3"/>
  <c r="AW969" i="3" s="1"/>
  <c r="G969" i="3"/>
  <c r="F969" i="3"/>
  <c r="E969" i="3"/>
  <c r="D969" i="3"/>
  <c r="C969" i="3"/>
  <c r="B969" i="3"/>
  <c r="A969" i="3"/>
  <c r="AO968" i="3"/>
  <c r="AN968" i="3"/>
  <c r="AM968" i="3"/>
  <c r="AL968" i="3"/>
  <c r="AK968" i="3"/>
  <c r="AJ968" i="3"/>
  <c r="AI968" i="3"/>
  <c r="AE968" i="3"/>
  <c r="AX968" i="3" s="1"/>
  <c r="AC968" i="3"/>
  <c r="AV968" i="3" s="1"/>
  <c r="Y968" i="3"/>
  <c r="AR968" i="3" s="1"/>
  <c r="G968" i="3"/>
  <c r="F968" i="3"/>
  <c r="E968" i="3"/>
  <c r="D968" i="3"/>
  <c r="C968" i="3"/>
  <c r="B968" i="3"/>
  <c r="A968" i="3"/>
  <c r="AO967" i="3"/>
  <c r="AN967" i="3"/>
  <c r="AM967" i="3"/>
  <c r="AL967" i="3"/>
  <c r="AK967" i="3"/>
  <c r="AJ967" i="3"/>
  <c r="AI967" i="3"/>
  <c r="AB967" i="3"/>
  <c r="AU967" i="3" s="1"/>
  <c r="G967" i="3"/>
  <c r="F967" i="3"/>
  <c r="E967" i="3"/>
  <c r="D967" i="3"/>
  <c r="C967" i="3"/>
  <c r="B967" i="3"/>
  <c r="A967" i="3"/>
  <c r="AP966" i="3"/>
  <c r="AO966" i="3"/>
  <c r="AN966" i="3"/>
  <c r="AM966" i="3"/>
  <c r="AL966" i="3"/>
  <c r="AK966" i="3"/>
  <c r="AJ966" i="3"/>
  <c r="AI966" i="3"/>
  <c r="AC966" i="3"/>
  <c r="AV966" i="3" s="1"/>
  <c r="AB966" i="3"/>
  <c r="AU966" i="3" s="1"/>
  <c r="X966" i="3"/>
  <c r="AQ966" i="3" s="1"/>
  <c r="W966" i="3"/>
  <c r="G966" i="3"/>
  <c r="F966" i="3"/>
  <c r="AA966" i="3" s="1"/>
  <c r="AT966" i="3" s="1"/>
  <c r="E966" i="3"/>
  <c r="D966" i="3"/>
  <c r="C966" i="3"/>
  <c r="B966" i="3"/>
  <c r="A966" i="3"/>
  <c r="AO965" i="3"/>
  <c r="AN965" i="3"/>
  <c r="AM965" i="3"/>
  <c r="AL965" i="3"/>
  <c r="AK965" i="3"/>
  <c r="AJ965" i="3"/>
  <c r="AI965" i="3"/>
  <c r="G965" i="3"/>
  <c r="F965" i="3"/>
  <c r="E965" i="3"/>
  <c r="D965" i="3"/>
  <c r="C965" i="3"/>
  <c r="B965" i="3"/>
  <c r="A965" i="3"/>
  <c r="AO964" i="3"/>
  <c r="AN964" i="3"/>
  <c r="AM964" i="3"/>
  <c r="AL964" i="3"/>
  <c r="AK964" i="3"/>
  <c r="AJ964" i="3"/>
  <c r="AI964" i="3"/>
  <c r="AE964" i="3"/>
  <c r="AX964" i="3" s="1"/>
  <c r="AA964" i="3"/>
  <c r="AT964" i="3" s="1"/>
  <c r="Y964" i="3"/>
  <c r="G964" i="3"/>
  <c r="F964" i="3"/>
  <c r="E964" i="3"/>
  <c r="D964" i="3"/>
  <c r="C964" i="3"/>
  <c r="B964" i="3"/>
  <c r="A964" i="3"/>
  <c r="AO963" i="3"/>
  <c r="AN963" i="3"/>
  <c r="AM963" i="3"/>
  <c r="AL963" i="3"/>
  <c r="AK963" i="3"/>
  <c r="AJ963" i="3"/>
  <c r="AI963" i="3"/>
  <c r="G963" i="3"/>
  <c r="F963" i="3"/>
  <c r="E963" i="3"/>
  <c r="D963" i="3"/>
  <c r="C963" i="3"/>
  <c r="B963" i="3"/>
  <c r="A963" i="3"/>
  <c r="AO962" i="3"/>
  <c r="AN962" i="3"/>
  <c r="AM962" i="3"/>
  <c r="AL962" i="3"/>
  <c r="AK962" i="3"/>
  <c r="AJ962" i="3"/>
  <c r="AI962" i="3"/>
  <c r="W962" i="3"/>
  <c r="AP962" i="3" s="1"/>
  <c r="G962" i="3"/>
  <c r="F962" i="3"/>
  <c r="AC962" i="3" s="1"/>
  <c r="AV962" i="3" s="1"/>
  <c r="E962" i="3"/>
  <c r="D962" i="3"/>
  <c r="C962" i="3"/>
  <c r="B962" i="3"/>
  <c r="A962" i="3"/>
  <c r="AQ961" i="3"/>
  <c r="AO961" i="3"/>
  <c r="AN961" i="3"/>
  <c r="AM961" i="3"/>
  <c r="AL961" i="3"/>
  <c r="AK961" i="3"/>
  <c r="AJ961" i="3"/>
  <c r="AI961" i="3"/>
  <c r="AC961" i="3"/>
  <c r="AV961" i="3" s="1"/>
  <c r="X961" i="3"/>
  <c r="G961" i="3"/>
  <c r="F961" i="3"/>
  <c r="AB961" i="3" s="1"/>
  <c r="AU961" i="3" s="1"/>
  <c r="E961" i="3"/>
  <c r="D961" i="3"/>
  <c r="C961" i="3"/>
  <c r="B961" i="3"/>
  <c r="A961" i="3"/>
  <c r="AO960" i="3"/>
  <c r="AN960" i="3"/>
  <c r="AM960" i="3"/>
  <c r="AL960" i="3"/>
  <c r="AK960" i="3"/>
  <c r="AJ960" i="3"/>
  <c r="AI960" i="3"/>
  <c r="AE960" i="3"/>
  <c r="AX960" i="3" s="1"/>
  <c r="AD960" i="3"/>
  <c r="AW960" i="3" s="1"/>
  <c r="AC960" i="3"/>
  <c r="AV960" i="3" s="1"/>
  <c r="Y960" i="3"/>
  <c r="W960" i="3"/>
  <c r="AP960" i="3" s="1"/>
  <c r="G960" i="3"/>
  <c r="F960" i="3"/>
  <c r="E960" i="3"/>
  <c r="D960" i="3"/>
  <c r="C960" i="3"/>
  <c r="B960" i="3"/>
  <c r="A960" i="3"/>
  <c r="AO959" i="3"/>
  <c r="AN959" i="3"/>
  <c r="AM959" i="3"/>
  <c r="AL959" i="3"/>
  <c r="AK959" i="3"/>
  <c r="AJ959" i="3"/>
  <c r="AI959" i="3"/>
  <c r="AE959" i="3"/>
  <c r="AX959" i="3" s="1"/>
  <c r="X959" i="3"/>
  <c r="AQ959" i="3" s="1"/>
  <c r="G959" i="3"/>
  <c r="F959" i="3"/>
  <c r="AD959" i="3" s="1"/>
  <c r="AW959" i="3" s="1"/>
  <c r="E959" i="3"/>
  <c r="D959" i="3"/>
  <c r="C959" i="3"/>
  <c r="B959" i="3"/>
  <c r="A959" i="3"/>
  <c r="AO958" i="3"/>
  <c r="AN958" i="3"/>
  <c r="AM958" i="3"/>
  <c r="AL958" i="3"/>
  <c r="AK958" i="3"/>
  <c r="AJ958" i="3"/>
  <c r="AI958" i="3"/>
  <c r="AC958" i="3"/>
  <c r="AV958" i="3" s="1"/>
  <c r="G958" i="3"/>
  <c r="F958" i="3"/>
  <c r="Y958" i="3" s="1"/>
  <c r="E958" i="3"/>
  <c r="D958" i="3"/>
  <c r="C958" i="3"/>
  <c r="B958" i="3"/>
  <c r="A958" i="3"/>
  <c r="AO957" i="3"/>
  <c r="AN957" i="3"/>
  <c r="AM957" i="3"/>
  <c r="AL957" i="3"/>
  <c r="AK957" i="3"/>
  <c r="AJ957" i="3"/>
  <c r="AI957" i="3"/>
  <c r="G957" i="3"/>
  <c r="F957" i="3"/>
  <c r="E957" i="3"/>
  <c r="D957" i="3"/>
  <c r="C957" i="3"/>
  <c r="B957" i="3"/>
  <c r="A957" i="3"/>
  <c r="AV956" i="3"/>
  <c r="AU956" i="3"/>
  <c r="AO956" i="3"/>
  <c r="AN956" i="3"/>
  <c r="AM956" i="3"/>
  <c r="AL956" i="3"/>
  <c r="AK956" i="3"/>
  <c r="AJ956" i="3"/>
  <c r="AI956" i="3"/>
  <c r="AE956" i="3"/>
  <c r="AX956" i="3" s="1"/>
  <c r="AC956" i="3"/>
  <c r="AA956" i="3"/>
  <c r="AT956" i="3" s="1"/>
  <c r="Z956" i="3"/>
  <c r="AS956" i="3" s="1"/>
  <c r="W956" i="3"/>
  <c r="AP956" i="3" s="1"/>
  <c r="O956" i="3"/>
  <c r="AH956" i="3" s="1"/>
  <c r="G956" i="3"/>
  <c r="F956" i="3"/>
  <c r="AB956" i="3" s="1"/>
  <c r="E956" i="3"/>
  <c r="D956" i="3"/>
  <c r="C956" i="3"/>
  <c r="B956" i="3"/>
  <c r="A956" i="3"/>
  <c r="AO955" i="3"/>
  <c r="AN955" i="3"/>
  <c r="AM955" i="3"/>
  <c r="AL955" i="3"/>
  <c r="AK955" i="3"/>
  <c r="AJ955" i="3"/>
  <c r="AI955" i="3"/>
  <c r="AE955" i="3"/>
  <c r="AX955" i="3" s="1"/>
  <c r="AB955" i="3"/>
  <c r="AU955" i="3" s="1"/>
  <c r="AA955" i="3"/>
  <c r="AT955" i="3" s="1"/>
  <c r="W955" i="3"/>
  <c r="AP955" i="3" s="1"/>
  <c r="O955" i="3"/>
  <c r="AH955" i="3" s="1"/>
  <c r="G955" i="3"/>
  <c r="F955" i="3"/>
  <c r="Z955" i="3" s="1"/>
  <c r="AS955" i="3" s="1"/>
  <c r="E955" i="3"/>
  <c r="D955" i="3"/>
  <c r="C955" i="3"/>
  <c r="B955" i="3"/>
  <c r="A955" i="3"/>
  <c r="AO954" i="3"/>
  <c r="AN954" i="3"/>
  <c r="AM954" i="3"/>
  <c r="AL954" i="3"/>
  <c r="AK954" i="3"/>
  <c r="AJ954" i="3"/>
  <c r="AI954" i="3"/>
  <c r="G954" i="3"/>
  <c r="F954" i="3"/>
  <c r="E954" i="3"/>
  <c r="D954" i="3"/>
  <c r="C954" i="3"/>
  <c r="B954" i="3"/>
  <c r="A954" i="3"/>
  <c r="AO953" i="3"/>
  <c r="AN953" i="3"/>
  <c r="AM953" i="3"/>
  <c r="AL953" i="3"/>
  <c r="AK953" i="3"/>
  <c r="AJ953" i="3"/>
  <c r="AI953" i="3"/>
  <c r="X953" i="3"/>
  <c r="AQ953" i="3" s="1"/>
  <c r="G953" i="3"/>
  <c r="F953" i="3"/>
  <c r="AD953" i="3" s="1"/>
  <c r="AW953" i="3" s="1"/>
  <c r="E953" i="3"/>
  <c r="D953" i="3"/>
  <c r="C953" i="3"/>
  <c r="B953" i="3"/>
  <c r="A953" i="3"/>
  <c r="AV952" i="3"/>
  <c r="AO952" i="3"/>
  <c r="AN952" i="3"/>
  <c r="AM952" i="3"/>
  <c r="AL952" i="3"/>
  <c r="AK952" i="3"/>
  <c r="AJ952" i="3"/>
  <c r="AI952" i="3"/>
  <c r="AE952" i="3"/>
  <c r="AX952" i="3" s="1"/>
  <c r="AC952" i="3"/>
  <c r="AA952" i="3"/>
  <c r="AT952" i="3" s="1"/>
  <c r="Z952" i="3"/>
  <c r="AS952" i="3" s="1"/>
  <c r="W952" i="3"/>
  <c r="O952" i="3"/>
  <c r="AH952" i="3" s="1"/>
  <c r="G952" i="3"/>
  <c r="F952" i="3"/>
  <c r="AB952" i="3" s="1"/>
  <c r="AU952" i="3" s="1"/>
  <c r="E952" i="3"/>
  <c r="D952" i="3"/>
  <c r="C952" i="3"/>
  <c r="B952" i="3"/>
  <c r="A952" i="3"/>
  <c r="AO951" i="3"/>
  <c r="AN951" i="3"/>
  <c r="AM951" i="3"/>
  <c r="AL951" i="3"/>
  <c r="AK951" i="3"/>
  <c r="AJ951" i="3"/>
  <c r="AI951" i="3"/>
  <c r="G951" i="3"/>
  <c r="F951" i="3"/>
  <c r="E951" i="3"/>
  <c r="D951" i="3"/>
  <c r="C951" i="3"/>
  <c r="B951" i="3"/>
  <c r="A951" i="3"/>
  <c r="AO950" i="3"/>
  <c r="AN950" i="3"/>
  <c r="AM950" i="3"/>
  <c r="AL950" i="3"/>
  <c r="AK950" i="3"/>
  <c r="AJ950" i="3"/>
  <c r="AI950" i="3"/>
  <c r="G950" i="3"/>
  <c r="F950" i="3"/>
  <c r="E950" i="3"/>
  <c r="D950" i="3"/>
  <c r="C950" i="3"/>
  <c r="B950" i="3"/>
  <c r="A950" i="3"/>
  <c r="AO949" i="3"/>
  <c r="AN949" i="3"/>
  <c r="AM949" i="3"/>
  <c r="AL949" i="3"/>
  <c r="AK949" i="3"/>
  <c r="AJ949" i="3"/>
  <c r="AI949" i="3"/>
  <c r="AC949" i="3"/>
  <c r="AV949" i="3" s="1"/>
  <c r="AB949" i="3"/>
  <c r="AU949" i="3" s="1"/>
  <c r="X949" i="3"/>
  <c r="AQ949" i="3" s="1"/>
  <c r="O949" i="3"/>
  <c r="AH949" i="3" s="1"/>
  <c r="G949" i="3"/>
  <c r="F949" i="3"/>
  <c r="Z949" i="3" s="1"/>
  <c r="AS949" i="3" s="1"/>
  <c r="E949" i="3"/>
  <c r="D949" i="3"/>
  <c r="C949" i="3"/>
  <c r="B949" i="3"/>
  <c r="A949" i="3"/>
  <c r="AU948" i="3"/>
  <c r="AO948" i="3"/>
  <c r="AN948" i="3"/>
  <c r="AM948" i="3"/>
  <c r="AL948" i="3"/>
  <c r="AK948" i="3"/>
  <c r="AJ948" i="3"/>
  <c r="AI948" i="3"/>
  <c r="AE948" i="3"/>
  <c r="AX948" i="3" s="1"/>
  <c r="AC948" i="3"/>
  <c r="AV948" i="3" s="1"/>
  <c r="AA948" i="3"/>
  <c r="AT948" i="3" s="1"/>
  <c r="Z948" i="3"/>
  <c r="AS948" i="3" s="1"/>
  <c r="W948" i="3"/>
  <c r="O948" i="3"/>
  <c r="AH948" i="3" s="1"/>
  <c r="G948" i="3"/>
  <c r="F948" i="3"/>
  <c r="AB948" i="3" s="1"/>
  <c r="E948" i="3"/>
  <c r="D948" i="3"/>
  <c r="C948" i="3"/>
  <c r="B948" i="3"/>
  <c r="A948" i="3"/>
  <c r="AO947" i="3"/>
  <c r="AN947" i="3"/>
  <c r="AM947" i="3"/>
  <c r="AL947" i="3"/>
  <c r="AK947" i="3"/>
  <c r="AJ947" i="3"/>
  <c r="AI947" i="3"/>
  <c r="AA947" i="3"/>
  <c r="AT947" i="3" s="1"/>
  <c r="Z947" i="3"/>
  <c r="AS947" i="3" s="1"/>
  <c r="G947" i="3"/>
  <c r="F947" i="3"/>
  <c r="E947" i="3"/>
  <c r="D947" i="3"/>
  <c r="C947" i="3"/>
  <c r="B947" i="3"/>
  <c r="A947" i="3"/>
  <c r="AO946" i="3"/>
  <c r="AN946" i="3"/>
  <c r="AM946" i="3"/>
  <c r="AL946" i="3"/>
  <c r="AK946" i="3"/>
  <c r="AJ946" i="3"/>
  <c r="AI946" i="3"/>
  <c r="AA946" i="3"/>
  <c r="AT946" i="3" s="1"/>
  <c r="G946" i="3"/>
  <c r="F946" i="3"/>
  <c r="AC946" i="3" s="1"/>
  <c r="AV946" i="3" s="1"/>
  <c r="E946" i="3"/>
  <c r="D946" i="3"/>
  <c r="C946" i="3"/>
  <c r="B946" i="3"/>
  <c r="A946" i="3"/>
  <c r="AO945" i="3"/>
  <c r="AN945" i="3"/>
  <c r="AM945" i="3"/>
  <c r="AL945" i="3"/>
  <c r="AK945" i="3"/>
  <c r="AJ945" i="3"/>
  <c r="AI945" i="3"/>
  <c r="G945" i="3"/>
  <c r="F945" i="3"/>
  <c r="E945" i="3"/>
  <c r="D945" i="3"/>
  <c r="C945" i="3"/>
  <c r="B945" i="3"/>
  <c r="A945" i="3"/>
  <c r="AO944" i="3"/>
  <c r="AN944" i="3"/>
  <c r="AM944" i="3"/>
  <c r="AL944" i="3"/>
  <c r="AK944" i="3"/>
  <c r="AJ944" i="3"/>
  <c r="AI944" i="3"/>
  <c r="AE944" i="3"/>
  <c r="AX944" i="3" s="1"/>
  <c r="AC944" i="3"/>
  <c r="AV944" i="3" s="1"/>
  <c r="Y944" i="3"/>
  <c r="G944" i="3"/>
  <c r="F944" i="3"/>
  <c r="E944" i="3"/>
  <c r="D944" i="3"/>
  <c r="C944" i="3"/>
  <c r="B944" i="3"/>
  <c r="A944" i="3"/>
  <c r="AO943" i="3"/>
  <c r="AN943" i="3"/>
  <c r="AM943" i="3"/>
  <c r="AL943" i="3"/>
  <c r="AK943" i="3"/>
  <c r="AJ943" i="3"/>
  <c r="AI943" i="3"/>
  <c r="AE943" i="3"/>
  <c r="AX943" i="3" s="1"/>
  <c r="Z943" i="3"/>
  <c r="AS943" i="3" s="1"/>
  <c r="W943" i="3"/>
  <c r="AP943" i="3" s="1"/>
  <c r="G943" i="3"/>
  <c r="F943" i="3"/>
  <c r="E943" i="3"/>
  <c r="D943" i="3"/>
  <c r="C943" i="3"/>
  <c r="B943" i="3"/>
  <c r="A943" i="3"/>
  <c r="AO942" i="3"/>
  <c r="AN942" i="3"/>
  <c r="AM942" i="3"/>
  <c r="AL942" i="3"/>
  <c r="AK942" i="3"/>
  <c r="AJ942" i="3"/>
  <c r="AI942" i="3"/>
  <c r="AB942" i="3"/>
  <c r="AU942" i="3" s="1"/>
  <c r="W942" i="3"/>
  <c r="G942" i="3"/>
  <c r="F942" i="3"/>
  <c r="E942" i="3"/>
  <c r="D942" i="3"/>
  <c r="C942" i="3"/>
  <c r="B942" i="3"/>
  <c r="A942" i="3"/>
  <c r="AO941" i="3"/>
  <c r="AN941" i="3"/>
  <c r="AM941" i="3"/>
  <c r="AL941" i="3"/>
  <c r="AK941" i="3"/>
  <c r="AJ941" i="3"/>
  <c r="AI941" i="3"/>
  <c r="G941" i="3"/>
  <c r="F941" i="3"/>
  <c r="E941" i="3"/>
  <c r="D941" i="3"/>
  <c r="C941" i="3"/>
  <c r="B941" i="3"/>
  <c r="A941" i="3"/>
  <c r="AO940" i="3"/>
  <c r="AN940" i="3"/>
  <c r="AM940" i="3"/>
  <c r="AL940" i="3"/>
  <c r="AK940" i="3"/>
  <c r="AJ940" i="3"/>
  <c r="AI940" i="3"/>
  <c r="AD940" i="3"/>
  <c r="AW940" i="3" s="1"/>
  <c r="AA940" i="3"/>
  <c r="AT940" i="3" s="1"/>
  <c r="W940" i="3"/>
  <c r="AP940" i="3" s="1"/>
  <c r="G940" i="3"/>
  <c r="F940" i="3"/>
  <c r="E940" i="3"/>
  <c r="D940" i="3"/>
  <c r="C940" i="3"/>
  <c r="B940" i="3"/>
  <c r="A940" i="3"/>
  <c r="AO939" i="3"/>
  <c r="AN939" i="3"/>
  <c r="AM939" i="3"/>
  <c r="AL939" i="3"/>
  <c r="AK939" i="3"/>
  <c r="AJ939" i="3"/>
  <c r="AI939" i="3"/>
  <c r="G939" i="3"/>
  <c r="F939" i="3"/>
  <c r="E939" i="3"/>
  <c r="D939" i="3"/>
  <c r="C939" i="3"/>
  <c r="B939" i="3"/>
  <c r="A939" i="3"/>
  <c r="AO938" i="3"/>
  <c r="AN938" i="3"/>
  <c r="AM938" i="3"/>
  <c r="AL938" i="3"/>
  <c r="AK938" i="3"/>
  <c r="AJ938" i="3"/>
  <c r="AI938" i="3"/>
  <c r="G938" i="3"/>
  <c r="F938" i="3"/>
  <c r="E938" i="3"/>
  <c r="D938" i="3"/>
  <c r="C938" i="3"/>
  <c r="B938" i="3"/>
  <c r="A938" i="3"/>
  <c r="AO937" i="3"/>
  <c r="AN937" i="3"/>
  <c r="AM937" i="3"/>
  <c r="AL937" i="3"/>
  <c r="AK937" i="3"/>
  <c r="AJ937" i="3"/>
  <c r="AI937" i="3"/>
  <c r="G937" i="3"/>
  <c r="F937" i="3"/>
  <c r="E937" i="3"/>
  <c r="D937" i="3"/>
  <c r="C937" i="3"/>
  <c r="B937" i="3"/>
  <c r="A937" i="3"/>
  <c r="AU936" i="3"/>
  <c r="AO936" i="3"/>
  <c r="AN936" i="3"/>
  <c r="AM936" i="3"/>
  <c r="AL936" i="3"/>
  <c r="AK936" i="3"/>
  <c r="AJ936" i="3"/>
  <c r="AI936" i="3"/>
  <c r="AE936" i="3"/>
  <c r="AX936" i="3" s="1"/>
  <c r="AC936" i="3"/>
  <c r="AV936" i="3" s="1"/>
  <c r="AA936" i="3"/>
  <c r="AT936" i="3" s="1"/>
  <c r="Z936" i="3"/>
  <c r="AS936" i="3" s="1"/>
  <c r="W936" i="3"/>
  <c r="AP936" i="3" s="1"/>
  <c r="O936" i="3"/>
  <c r="AH936" i="3" s="1"/>
  <c r="G936" i="3"/>
  <c r="F936" i="3"/>
  <c r="AB936" i="3" s="1"/>
  <c r="E936" i="3"/>
  <c r="D936" i="3"/>
  <c r="C936" i="3"/>
  <c r="B936" i="3"/>
  <c r="A936" i="3"/>
  <c r="AO935" i="3"/>
  <c r="AN935" i="3"/>
  <c r="AM935" i="3"/>
  <c r="AL935" i="3"/>
  <c r="AK935" i="3"/>
  <c r="AJ935" i="3"/>
  <c r="AI935" i="3"/>
  <c r="AE935" i="3"/>
  <c r="AX935" i="3" s="1"/>
  <c r="Z935" i="3"/>
  <c r="AS935" i="3" s="1"/>
  <c r="G935" i="3"/>
  <c r="F935" i="3"/>
  <c r="AB935" i="3" s="1"/>
  <c r="AU935" i="3" s="1"/>
  <c r="E935" i="3"/>
  <c r="D935" i="3"/>
  <c r="C935" i="3"/>
  <c r="B935" i="3"/>
  <c r="A935" i="3"/>
  <c r="AO934" i="3"/>
  <c r="AN934" i="3"/>
  <c r="AM934" i="3"/>
  <c r="AL934" i="3"/>
  <c r="AK934" i="3"/>
  <c r="AJ934" i="3"/>
  <c r="AI934" i="3"/>
  <c r="G934" i="3"/>
  <c r="F934" i="3"/>
  <c r="E934" i="3"/>
  <c r="D934" i="3"/>
  <c r="C934" i="3"/>
  <c r="B934" i="3"/>
  <c r="A934" i="3"/>
  <c r="AO933" i="3"/>
  <c r="AN933" i="3"/>
  <c r="AM933" i="3"/>
  <c r="AL933" i="3"/>
  <c r="AK933" i="3"/>
  <c r="AJ933" i="3"/>
  <c r="AI933" i="3"/>
  <c r="AC933" i="3"/>
  <c r="AV933" i="3" s="1"/>
  <c r="X933" i="3"/>
  <c r="AQ933" i="3" s="1"/>
  <c r="O933" i="3"/>
  <c r="AH933" i="3" s="1"/>
  <c r="G933" i="3"/>
  <c r="F933" i="3"/>
  <c r="AB933" i="3" s="1"/>
  <c r="AU933" i="3" s="1"/>
  <c r="E933" i="3"/>
  <c r="D933" i="3"/>
  <c r="C933" i="3"/>
  <c r="B933" i="3"/>
  <c r="A933" i="3"/>
  <c r="AO932" i="3"/>
  <c r="AN932" i="3"/>
  <c r="AM932" i="3"/>
  <c r="AL932" i="3"/>
  <c r="AK932" i="3"/>
  <c r="AJ932" i="3"/>
  <c r="AI932" i="3"/>
  <c r="Y932" i="3"/>
  <c r="G932" i="3"/>
  <c r="F932" i="3"/>
  <c r="E932" i="3"/>
  <c r="D932" i="3"/>
  <c r="C932" i="3"/>
  <c r="B932" i="3"/>
  <c r="A932" i="3"/>
  <c r="AO931" i="3"/>
  <c r="AN931" i="3"/>
  <c r="AM931" i="3"/>
  <c r="AL931" i="3"/>
  <c r="AK931" i="3"/>
  <c r="AJ931" i="3"/>
  <c r="AI931" i="3"/>
  <c r="AA931" i="3"/>
  <c r="AT931" i="3" s="1"/>
  <c r="G931" i="3"/>
  <c r="F931" i="3"/>
  <c r="E931" i="3"/>
  <c r="D931" i="3"/>
  <c r="C931" i="3"/>
  <c r="B931" i="3"/>
  <c r="A931" i="3"/>
  <c r="AO930" i="3"/>
  <c r="AN930" i="3"/>
  <c r="AM930" i="3"/>
  <c r="AL930" i="3"/>
  <c r="AK930" i="3"/>
  <c r="AJ930" i="3"/>
  <c r="AI930" i="3"/>
  <c r="G930" i="3"/>
  <c r="F930" i="3"/>
  <c r="E930" i="3"/>
  <c r="D930" i="3"/>
  <c r="C930" i="3"/>
  <c r="B930" i="3"/>
  <c r="A930" i="3"/>
  <c r="AO929" i="3"/>
  <c r="AN929" i="3"/>
  <c r="AM929" i="3"/>
  <c r="AL929" i="3"/>
  <c r="AK929" i="3"/>
  <c r="AJ929" i="3"/>
  <c r="AI929" i="3"/>
  <c r="G929" i="3"/>
  <c r="F929" i="3"/>
  <c r="E929" i="3"/>
  <c r="D929" i="3"/>
  <c r="C929" i="3"/>
  <c r="B929" i="3"/>
  <c r="A929" i="3"/>
  <c r="AO928" i="3"/>
  <c r="AN928" i="3"/>
  <c r="AM928" i="3"/>
  <c r="AL928" i="3"/>
  <c r="AK928" i="3"/>
  <c r="AJ928" i="3"/>
  <c r="AI928" i="3"/>
  <c r="AD928" i="3"/>
  <c r="AW928" i="3" s="1"/>
  <c r="O928" i="3"/>
  <c r="AH928" i="3" s="1"/>
  <c r="G928" i="3"/>
  <c r="F928" i="3"/>
  <c r="AE928" i="3" s="1"/>
  <c r="AX928" i="3" s="1"/>
  <c r="E928" i="3"/>
  <c r="D928" i="3"/>
  <c r="C928" i="3"/>
  <c r="B928" i="3"/>
  <c r="A928" i="3"/>
  <c r="AO927" i="3"/>
  <c r="AN927" i="3"/>
  <c r="AM927" i="3"/>
  <c r="AL927" i="3"/>
  <c r="AK927" i="3"/>
  <c r="AJ927" i="3"/>
  <c r="AI927" i="3"/>
  <c r="G927" i="3"/>
  <c r="F927" i="3"/>
  <c r="E927" i="3"/>
  <c r="D927" i="3"/>
  <c r="C927" i="3"/>
  <c r="B927" i="3"/>
  <c r="A927" i="3"/>
  <c r="AO926" i="3"/>
  <c r="AN926" i="3"/>
  <c r="AM926" i="3"/>
  <c r="AL926" i="3"/>
  <c r="AK926" i="3"/>
  <c r="AJ926" i="3"/>
  <c r="AI926" i="3"/>
  <c r="AA926" i="3"/>
  <c r="AT926" i="3" s="1"/>
  <c r="W926" i="3"/>
  <c r="G926" i="3"/>
  <c r="F926" i="3"/>
  <c r="AC926" i="3" s="1"/>
  <c r="AV926" i="3" s="1"/>
  <c r="E926" i="3"/>
  <c r="D926" i="3"/>
  <c r="C926" i="3"/>
  <c r="B926" i="3"/>
  <c r="A926" i="3"/>
  <c r="AO925" i="3"/>
  <c r="AN925" i="3"/>
  <c r="AM925" i="3"/>
  <c r="AL925" i="3"/>
  <c r="AK925" i="3"/>
  <c r="AJ925" i="3"/>
  <c r="AI925" i="3"/>
  <c r="Z925" i="3"/>
  <c r="AS925" i="3" s="1"/>
  <c r="G925" i="3"/>
  <c r="F925" i="3"/>
  <c r="AC925" i="3" s="1"/>
  <c r="AV925" i="3" s="1"/>
  <c r="E925" i="3"/>
  <c r="D925" i="3"/>
  <c r="C925" i="3"/>
  <c r="B925" i="3"/>
  <c r="A925" i="3"/>
  <c r="AO924" i="3"/>
  <c r="AN924" i="3"/>
  <c r="AM924" i="3"/>
  <c r="AL924" i="3"/>
  <c r="AK924" i="3"/>
  <c r="AJ924" i="3"/>
  <c r="AI924" i="3"/>
  <c r="Z924" i="3"/>
  <c r="AS924" i="3" s="1"/>
  <c r="G924" i="3"/>
  <c r="F924" i="3"/>
  <c r="E924" i="3"/>
  <c r="D924" i="3"/>
  <c r="C924" i="3"/>
  <c r="B924" i="3"/>
  <c r="A924" i="3"/>
  <c r="AO923" i="3"/>
  <c r="AN923" i="3"/>
  <c r="AM923" i="3"/>
  <c r="AL923" i="3"/>
  <c r="AK923" i="3"/>
  <c r="AJ923" i="3"/>
  <c r="AI923" i="3"/>
  <c r="G923" i="3"/>
  <c r="F923" i="3"/>
  <c r="E923" i="3"/>
  <c r="D923" i="3"/>
  <c r="C923" i="3"/>
  <c r="B923" i="3"/>
  <c r="A923" i="3"/>
  <c r="AO922" i="3"/>
  <c r="AN922" i="3"/>
  <c r="AM922" i="3"/>
  <c r="AL922" i="3"/>
  <c r="AK922" i="3"/>
  <c r="AJ922" i="3"/>
  <c r="AI922" i="3"/>
  <c r="AB922" i="3"/>
  <c r="AU922" i="3" s="1"/>
  <c r="G922" i="3"/>
  <c r="F922" i="3"/>
  <c r="E922" i="3"/>
  <c r="D922" i="3"/>
  <c r="C922" i="3"/>
  <c r="B922" i="3"/>
  <c r="A922" i="3"/>
  <c r="AO921" i="3"/>
  <c r="AN921" i="3"/>
  <c r="AM921" i="3"/>
  <c r="AL921" i="3"/>
  <c r="AK921" i="3"/>
  <c r="AJ921" i="3"/>
  <c r="AI921" i="3"/>
  <c r="Z921" i="3"/>
  <c r="AS921" i="3" s="1"/>
  <c r="O921" i="3"/>
  <c r="AH921" i="3" s="1"/>
  <c r="G921" i="3"/>
  <c r="F921" i="3"/>
  <c r="AC921" i="3" s="1"/>
  <c r="AV921" i="3" s="1"/>
  <c r="E921" i="3"/>
  <c r="D921" i="3"/>
  <c r="C921" i="3"/>
  <c r="B921" i="3"/>
  <c r="A921" i="3"/>
  <c r="AO920" i="3"/>
  <c r="AN920" i="3"/>
  <c r="AM920" i="3"/>
  <c r="AL920" i="3"/>
  <c r="AK920" i="3"/>
  <c r="AJ920" i="3"/>
  <c r="AI920" i="3"/>
  <c r="AC920" i="3"/>
  <c r="AV920" i="3" s="1"/>
  <c r="O920" i="3"/>
  <c r="AH920" i="3" s="1"/>
  <c r="G920" i="3"/>
  <c r="F920" i="3"/>
  <c r="AD920" i="3" s="1"/>
  <c r="AW920" i="3" s="1"/>
  <c r="E920" i="3"/>
  <c r="D920" i="3"/>
  <c r="C920" i="3"/>
  <c r="B920" i="3"/>
  <c r="A920" i="3"/>
  <c r="AO919" i="3"/>
  <c r="AN919" i="3"/>
  <c r="AM919" i="3"/>
  <c r="AL919" i="3"/>
  <c r="AK919" i="3"/>
  <c r="AJ919" i="3"/>
  <c r="AI919" i="3"/>
  <c r="Z919" i="3"/>
  <c r="AS919" i="3" s="1"/>
  <c r="G919" i="3"/>
  <c r="F919" i="3"/>
  <c r="AB919" i="3" s="1"/>
  <c r="AU919" i="3" s="1"/>
  <c r="E919" i="3"/>
  <c r="D919" i="3"/>
  <c r="C919" i="3"/>
  <c r="B919" i="3"/>
  <c r="A919" i="3"/>
  <c r="AO918" i="3"/>
  <c r="AN918" i="3"/>
  <c r="AM918" i="3"/>
  <c r="AL918" i="3"/>
  <c r="AK918" i="3"/>
  <c r="AJ918" i="3"/>
  <c r="AI918" i="3"/>
  <c r="G918" i="3"/>
  <c r="F918" i="3"/>
  <c r="E918" i="3"/>
  <c r="D918" i="3"/>
  <c r="C918" i="3"/>
  <c r="B918" i="3"/>
  <c r="A918" i="3"/>
  <c r="AO917" i="3"/>
  <c r="AN917" i="3"/>
  <c r="AM917" i="3"/>
  <c r="AL917" i="3"/>
  <c r="AK917" i="3"/>
  <c r="AJ917" i="3"/>
  <c r="AI917" i="3"/>
  <c r="Z917" i="3"/>
  <c r="AS917" i="3" s="1"/>
  <c r="G917" i="3"/>
  <c r="F917" i="3"/>
  <c r="E917" i="3"/>
  <c r="D917" i="3"/>
  <c r="C917" i="3"/>
  <c r="B917" i="3"/>
  <c r="A917" i="3"/>
  <c r="AO916" i="3"/>
  <c r="AN916" i="3"/>
  <c r="AM916" i="3"/>
  <c r="AL916" i="3"/>
  <c r="AK916" i="3"/>
  <c r="AJ916" i="3"/>
  <c r="AI916" i="3"/>
  <c r="AD916" i="3"/>
  <c r="AW916" i="3" s="1"/>
  <c r="W916" i="3"/>
  <c r="G916" i="3"/>
  <c r="F916" i="3"/>
  <c r="AE916" i="3" s="1"/>
  <c r="AX916" i="3" s="1"/>
  <c r="E916" i="3"/>
  <c r="D916" i="3"/>
  <c r="C916" i="3"/>
  <c r="B916" i="3"/>
  <c r="A916" i="3"/>
  <c r="AO915" i="3"/>
  <c r="AN915" i="3"/>
  <c r="AM915" i="3"/>
  <c r="AL915" i="3"/>
  <c r="AK915" i="3"/>
  <c r="AJ915" i="3"/>
  <c r="AI915" i="3"/>
  <c r="AE915" i="3"/>
  <c r="AX915" i="3" s="1"/>
  <c r="Z915" i="3"/>
  <c r="AS915" i="3" s="1"/>
  <c r="O915" i="3"/>
  <c r="AH915" i="3" s="1"/>
  <c r="G915" i="3"/>
  <c r="F915" i="3"/>
  <c r="AB915" i="3" s="1"/>
  <c r="AU915" i="3" s="1"/>
  <c r="E915" i="3"/>
  <c r="D915" i="3"/>
  <c r="C915" i="3"/>
  <c r="B915" i="3"/>
  <c r="A915" i="3"/>
  <c r="AO914" i="3"/>
  <c r="AN914" i="3"/>
  <c r="AM914" i="3"/>
  <c r="AL914" i="3"/>
  <c r="AK914" i="3"/>
  <c r="AJ914" i="3"/>
  <c r="AI914" i="3"/>
  <c r="AA914" i="3"/>
  <c r="AT914" i="3" s="1"/>
  <c r="G914" i="3"/>
  <c r="F914" i="3"/>
  <c r="AC914" i="3" s="1"/>
  <c r="AV914" i="3" s="1"/>
  <c r="E914" i="3"/>
  <c r="D914" i="3"/>
  <c r="C914" i="3"/>
  <c r="B914" i="3"/>
  <c r="A914" i="3"/>
  <c r="AO913" i="3"/>
  <c r="AN913" i="3"/>
  <c r="AM913" i="3"/>
  <c r="AL913" i="3"/>
  <c r="AK913" i="3"/>
  <c r="AJ913" i="3"/>
  <c r="AI913" i="3"/>
  <c r="G913" i="3"/>
  <c r="F913" i="3"/>
  <c r="E913" i="3"/>
  <c r="D913" i="3"/>
  <c r="C913" i="3"/>
  <c r="B913" i="3"/>
  <c r="A913" i="3"/>
  <c r="AO912" i="3"/>
  <c r="AN912" i="3"/>
  <c r="AM912" i="3"/>
  <c r="AL912" i="3"/>
  <c r="AK912" i="3"/>
  <c r="AJ912" i="3"/>
  <c r="AI912" i="3"/>
  <c r="AE912" i="3"/>
  <c r="AX912" i="3" s="1"/>
  <c r="AC912" i="3"/>
  <c r="AV912" i="3" s="1"/>
  <c r="AA912" i="3"/>
  <c r="AT912" i="3" s="1"/>
  <c r="Z912" i="3"/>
  <c r="AS912" i="3" s="1"/>
  <c r="W912" i="3"/>
  <c r="AP912" i="3" s="1"/>
  <c r="O912" i="3"/>
  <c r="AH912" i="3" s="1"/>
  <c r="G912" i="3"/>
  <c r="F912" i="3"/>
  <c r="AB912" i="3" s="1"/>
  <c r="AU912" i="3" s="1"/>
  <c r="E912" i="3"/>
  <c r="D912" i="3"/>
  <c r="C912" i="3"/>
  <c r="B912" i="3"/>
  <c r="A912" i="3"/>
  <c r="AO911" i="3"/>
  <c r="AN911" i="3"/>
  <c r="AM911" i="3"/>
  <c r="AL911" i="3"/>
  <c r="AK911" i="3"/>
  <c r="AJ911" i="3"/>
  <c r="AI911" i="3"/>
  <c r="AE911" i="3"/>
  <c r="AX911" i="3" s="1"/>
  <c r="AB911" i="3"/>
  <c r="AU911" i="3" s="1"/>
  <c r="AA911" i="3"/>
  <c r="AT911" i="3" s="1"/>
  <c r="W911" i="3"/>
  <c r="AP911" i="3" s="1"/>
  <c r="O911" i="3"/>
  <c r="AH911" i="3" s="1"/>
  <c r="G911" i="3"/>
  <c r="F911" i="3"/>
  <c r="Z911" i="3" s="1"/>
  <c r="AS911" i="3" s="1"/>
  <c r="E911" i="3"/>
  <c r="D911" i="3"/>
  <c r="C911" i="3"/>
  <c r="B911" i="3"/>
  <c r="A911" i="3"/>
  <c r="AO910" i="3"/>
  <c r="AN910" i="3"/>
  <c r="AM910" i="3"/>
  <c r="AL910" i="3"/>
  <c r="AK910" i="3"/>
  <c r="AJ910" i="3"/>
  <c r="AI910" i="3"/>
  <c r="AA910" i="3"/>
  <c r="AT910" i="3" s="1"/>
  <c r="G910" i="3"/>
  <c r="F910" i="3"/>
  <c r="AC910" i="3" s="1"/>
  <c r="AV910" i="3" s="1"/>
  <c r="E910" i="3"/>
  <c r="D910" i="3"/>
  <c r="C910" i="3"/>
  <c r="B910" i="3"/>
  <c r="A910" i="3"/>
  <c r="AO909" i="3"/>
  <c r="AN909" i="3"/>
  <c r="AM909" i="3"/>
  <c r="AL909" i="3"/>
  <c r="AK909" i="3"/>
  <c r="AJ909" i="3"/>
  <c r="AI909" i="3"/>
  <c r="Z909" i="3"/>
  <c r="AS909" i="3" s="1"/>
  <c r="G909" i="3"/>
  <c r="F909" i="3"/>
  <c r="AC909" i="3" s="1"/>
  <c r="AV909" i="3" s="1"/>
  <c r="E909" i="3"/>
  <c r="D909" i="3"/>
  <c r="C909" i="3"/>
  <c r="B909" i="3"/>
  <c r="A909" i="3"/>
  <c r="AO908" i="3"/>
  <c r="AN908" i="3"/>
  <c r="AM908" i="3"/>
  <c r="AL908" i="3"/>
  <c r="AK908" i="3"/>
  <c r="AJ908" i="3"/>
  <c r="AI908" i="3"/>
  <c r="AE908" i="3"/>
  <c r="AX908" i="3" s="1"/>
  <c r="AA908" i="3"/>
  <c r="AT908" i="3" s="1"/>
  <c r="Y908" i="3"/>
  <c r="AR908" i="3" s="1"/>
  <c r="G908" i="3"/>
  <c r="F908" i="3"/>
  <c r="E908" i="3"/>
  <c r="D908" i="3"/>
  <c r="C908" i="3"/>
  <c r="B908" i="3"/>
  <c r="A908" i="3"/>
  <c r="AO907" i="3"/>
  <c r="AN907" i="3"/>
  <c r="AM907" i="3"/>
  <c r="AL907" i="3"/>
  <c r="AK907" i="3"/>
  <c r="AJ907" i="3"/>
  <c r="AI907" i="3"/>
  <c r="G907" i="3"/>
  <c r="F907" i="3"/>
  <c r="E907" i="3"/>
  <c r="D907" i="3"/>
  <c r="C907" i="3"/>
  <c r="B907" i="3"/>
  <c r="A907" i="3"/>
  <c r="AO906" i="3"/>
  <c r="AN906" i="3"/>
  <c r="AM906" i="3"/>
  <c r="AL906" i="3"/>
  <c r="AK906" i="3"/>
  <c r="AJ906" i="3"/>
  <c r="AI906" i="3"/>
  <c r="AC906" i="3"/>
  <c r="AV906" i="3" s="1"/>
  <c r="AB906" i="3"/>
  <c r="AU906" i="3" s="1"/>
  <c r="X906" i="3"/>
  <c r="AQ906" i="3" s="1"/>
  <c r="W906" i="3"/>
  <c r="AP906" i="3" s="1"/>
  <c r="G906" i="3"/>
  <c r="F906" i="3"/>
  <c r="AA906" i="3" s="1"/>
  <c r="AT906" i="3" s="1"/>
  <c r="E906" i="3"/>
  <c r="D906" i="3"/>
  <c r="C906" i="3"/>
  <c r="B906" i="3"/>
  <c r="A906" i="3"/>
  <c r="AO905" i="3"/>
  <c r="AN905" i="3"/>
  <c r="AM905" i="3"/>
  <c r="AL905" i="3"/>
  <c r="AK905" i="3"/>
  <c r="AJ905" i="3"/>
  <c r="AI905" i="3"/>
  <c r="O905" i="3"/>
  <c r="AH905" i="3" s="1"/>
  <c r="G905" i="3"/>
  <c r="F905" i="3"/>
  <c r="AC905" i="3" s="1"/>
  <c r="AV905" i="3" s="1"/>
  <c r="E905" i="3"/>
  <c r="D905" i="3"/>
  <c r="C905" i="3"/>
  <c r="B905" i="3"/>
  <c r="A905" i="3"/>
  <c r="AO904" i="3"/>
  <c r="AN904" i="3"/>
  <c r="AM904" i="3"/>
  <c r="AL904" i="3"/>
  <c r="AK904" i="3"/>
  <c r="AJ904" i="3"/>
  <c r="AI904" i="3"/>
  <c r="Z904" i="3"/>
  <c r="AS904" i="3" s="1"/>
  <c r="G904" i="3"/>
  <c r="F904" i="3"/>
  <c r="E904" i="3"/>
  <c r="D904" i="3"/>
  <c r="C904" i="3"/>
  <c r="B904" i="3"/>
  <c r="A904" i="3"/>
  <c r="AO903" i="3"/>
  <c r="AN903" i="3"/>
  <c r="AM903" i="3"/>
  <c r="AL903" i="3"/>
  <c r="AK903" i="3"/>
  <c r="AJ903" i="3"/>
  <c r="AI903" i="3"/>
  <c r="AE903" i="3"/>
  <c r="AX903" i="3" s="1"/>
  <c r="G903" i="3"/>
  <c r="F903" i="3"/>
  <c r="E903" i="3"/>
  <c r="D903" i="3"/>
  <c r="C903" i="3"/>
  <c r="B903" i="3"/>
  <c r="A903" i="3"/>
  <c r="AO902" i="3"/>
  <c r="AN902" i="3"/>
  <c r="AM902" i="3"/>
  <c r="AL902" i="3"/>
  <c r="AK902" i="3"/>
  <c r="AJ902" i="3"/>
  <c r="AI902" i="3"/>
  <c r="G902" i="3"/>
  <c r="F902" i="3"/>
  <c r="E902" i="3"/>
  <c r="D902" i="3"/>
  <c r="C902" i="3"/>
  <c r="B902" i="3"/>
  <c r="A902" i="3"/>
  <c r="AO901" i="3"/>
  <c r="AN901" i="3"/>
  <c r="AM901" i="3"/>
  <c r="AL901" i="3"/>
  <c r="AK901" i="3"/>
  <c r="AJ901" i="3"/>
  <c r="AI901" i="3"/>
  <c r="AC901" i="3"/>
  <c r="AV901" i="3" s="1"/>
  <c r="Z901" i="3"/>
  <c r="AS901" i="3" s="1"/>
  <c r="O901" i="3"/>
  <c r="AH901" i="3" s="1"/>
  <c r="G901" i="3"/>
  <c r="F901" i="3"/>
  <c r="X901" i="3" s="1"/>
  <c r="AQ901" i="3" s="1"/>
  <c r="E901" i="3"/>
  <c r="D901" i="3"/>
  <c r="C901" i="3"/>
  <c r="B901" i="3"/>
  <c r="A901" i="3"/>
  <c r="AZ900" i="3"/>
  <c r="AY900" i="3"/>
  <c r="AX900" i="3"/>
  <c r="AW900" i="3"/>
  <c r="AV900" i="3"/>
  <c r="AU900" i="3"/>
  <c r="AT900" i="3"/>
  <c r="AS900" i="3"/>
  <c r="AR900" i="3"/>
  <c r="AQ900" i="3"/>
  <c r="AP900" i="3"/>
  <c r="AO900" i="3"/>
  <c r="AN900" i="3"/>
  <c r="AM900" i="3"/>
  <c r="AL900" i="3"/>
  <c r="AK900" i="3"/>
  <c r="AJ900" i="3"/>
  <c r="AI900" i="3"/>
  <c r="AF900" i="3"/>
  <c r="F900" i="3"/>
  <c r="O900" i="3" s="1"/>
  <c r="AH900" i="3" s="1"/>
  <c r="D900" i="3"/>
  <c r="B900" i="3"/>
  <c r="A900" i="3"/>
  <c r="AW899" i="3"/>
  <c r="AV899" i="3"/>
  <c r="AT899" i="3"/>
  <c r="AS899" i="3"/>
  <c r="AQ899" i="3"/>
  <c r="AO899" i="3"/>
  <c r="AN899" i="3"/>
  <c r="AM899" i="3"/>
  <c r="AL899" i="3"/>
  <c r="AK899" i="3"/>
  <c r="AJ899" i="3"/>
  <c r="AI899" i="3"/>
  <c r="AB899" i="3"/>
  <c r="W899" i="3"/>
  <c r="AP899" i="3" s="1"/>
  <c r="F899" i="3"/>
  <c r="A899" i="3"/>
  <c r="AT898" i="3"/>
  <c r="AS898" i="3"/>
  <c r="AQ898" i="3"/>
  <c r="AO898" i="3"/>
  <c r="AN898" i="3"/>
  <c r="AM898" i="3"/>
  <c r="AL898" i="3"/>
  <c r="AK898" i="3"/>
  <c r="AJ898" i="3"/>
  <c r="AI898" i="3"/>
  <c r="AC898" i="3"/>
  <c r="AV898" i="3" s="1"/>
  <c r="O898" i="3"/>
  <c r="AH898" i="3" s="1"/>
  <c r="F898" i="3"/>
  <c r="A898" i="3"/>
  <c r="AZ897" i="3"/>
  <c r="AY897" i="3"/>
  <c r="AX897" i="3"/>
  <c r="AW897" i="3"/>
  <c r="AV897" i="3"/>
  <c r="AU897" i="3"/>
  <c r="AT897" i="3"/>
  <c r="AS897" i="3"/>
  <c r="AR897" i="3"/>
  <c r="AQ897" i="3"/>
  <c r="AP897" i="3"/>
  <c r="AO897" i="3"/>
  <c r="AN897" i="3"/>
  <c r="AM897" i="3"/>
  <c r="AL897" i="3"/>
  <c r="AK897" i="3"/>
  <c r="AJ897" i="3"/>
  <c r="AI897" i="3"/>
  <c r="AF897" i="3"/>
  <c r="O897" i="3"/>
  <c r="AH897" i="3" s="1"/>
  <c r="F897" i="3"/>
  <c r="A897" i="3"/>
  <c r="AZ896" i="3"/>
  <c r="AX896" i="3"/>
  <c r="AW896" i="3"/>
  <c r="AV896" i="3"/>
  <c r="AU896" i="3"/>
  <c r="AT896" i="3"/>
  <c r="AS896" i="3"/>
  <c r="AR896" i="3"/>
  <c r="AQ896" i="3"/>
  <c r="AP896" i="3"/>
  <c r="AO896" i="3"/>
  <c r="AN896" i="3"/>
  <c r="AK896" i="3"/>
  <c r="AJ896" i="3"/>
  <c r="AI896" i="3"/>
  <c r="AH896" i="3"/>
  <c r="AF896" i="3"/>
  <c r="AY896" i="3" s="1"/>
  <c r="O896" i="3"/>
  <c r="F896" i="3"/>
  <c r="A896" i="3"/>
  <c r="AZ895" i="3"/>
  <c r="AX895" i="3"/>
  <c r="AW895" i="3"/>
  <c r="AV895" i="3"/>
  <c r="AU895" i="3"/>
  <c r="AT895" i="3"/>
  <c r="AS895" i="3"/>
  <c r="AR895" i="3"/>
  <c r="AQ895" i="3"/>
  <c r="AP895" i="3"/>
  <c r="AO895" i="3"/>
  <c r="AN895" i="3"/>
  <c r="AK895" i="3"/>
  <c r="AJ895" i="3"/>
  <c r="AI895" i="3"/>
  <c r="AF895" i="3"/>
  <c r="AY895" i="3" s="1"/>
  <c r="F895" i="3"/>
  <c r="O895" i="3" s="1"/>
  <c r="AH895" i="3" s="1"/>
  <c r="A895" i="3"/>
  <c r="AZ894" i="3"/>
  <c r="AX894" i="3"/>
  <c r="AW894" i="3"/>
  <c r="AV894" i="3"/>
  <c r="AU894" i="3"/>
  <c r="AT894" i="3"/>
  <c r="AS894" i="3"/>
  <c r="AR894" i="3"/>
  <c r="AQ894" i="3"/>
  <c r="AP894" i="3"/>
  <c r="AO894" i="3"/>
  <c r="AN894" i="3"/>
  <c r="AK894" i="3"/>
  <c r="AJ894" i="3"/>
  <c r="AI894" i="3"/>
  <c r="AF894" i="3"/>
  <c r="AY894" i="3" s="1"/>
  <c r="F894" i="3"/>
  <c r="O894" i="3" s="1"/>
  <c r="AH894" i="3" s="1"/>
  <c r="A894" i="3"/>
  <c r="AZ893" i="3"/>
  <c r="AX893" i="3"/>
  <c r="AW893" i="3"/>
  <c r="AV893" i="3"/>
  <c r="AU893" i="3"/>
  <c r="AT893" i="3"/>
  <c r="AS893" i="3"/>
  <c r="AR893" i="3"/>
  <c r="AQ893" i="3"/>
  <c r="AP893" i="3"/>
  <c r="AO893" i="3"/>
  <c r="AN893" i="3"/>
  <c r="AK893" i="3"/>
  <c r="AJ893" i="3"/>
  <c r="AI893" i="3"/>
  <c r="AF893" i="3"/>
  <c r="AY893" i="3" s="1"/>
  <c r="F893" i="3"/>
  <c r="O893" i="3" s="1"/>
  <c r="AH893" i="3" s="1"/>
  <c r="A893" i="3"/>
  <c r="AZ892" i="3"/>
  <c r="AX892" i="3"/>
  <c r="AW892" i="3"/>
  <c r="AV892" i="3"/>
  <c r="AU892" i="3"/>
  <c r="AT892" i="3"/>
  <c r="AS892" i="3"/>
  <c r="AR892" i="3"/>
  <c r="AQ892" i="3"/>
  <c r="AP892" i="3"/>
  <c r="AO892" i="3"/>
  <c r="AN892" i="3"/>
  <c r="AK892" i="3"/>
  <c r="AJ892" i="3"/>
  <c r="AI892" i="3"/>
  <c r="AF892" i="3"/>
  <c r="AY892" i="3" s="1"/>
  <c r="F892" i="3"/>
  <c r="O892" i="3" s="1"/>
  <c r="AH892" i="3" s="1"/>
  <c r="A892" i="3"/>
  <c r="AZ891" i="3"/>
  <c r="AX891" i="3"/>
  <c r="AW891" i="3"/>
  <c r="AV891" i="3"/>
  <c r="AU891" i="3"/>
  <c r="AT891" i="3"/>
  <c r="AS891" i="3"/>
  <c r="AR891" i="3"/>
  <c r="AQ891" i="3"/>
  <c r="AP891" i="3"/>
  <c r="AO891" i="3"/>
  <c r="AN891" i="3"/>
  <c r="AM891" i="3"/>
  <c r="AL891" i="3"/>
  <c r="AK891" i="3"/>
  <c r="AJ891" i="3"/>
  <c r="AI891" i="3"/>
  <c r="AF891" i="3"/>
  <c r="AY891" i="3" s="1"/>
  <c r="F891" i="3"/>
  <c r="O891" i="3" s="1"/>
  <c r="AH891" i="3" s="1"/>
  <c r="A891" i="3"/>
  <c r="AZ890" i="3"/>
  <c r="AX890" i="3"/>
  <c r="AW890" i="3"/>
  <c r="AV890" i="3"/>
  <c r="AU890" i="3"/>
  <c r="AT890" i="3"/>
  <c r="AS890" i="3"/>
  <c r="AR890" i="3"/>
  <c r="AQ890" i="3"/>
  <c r="AP890" i="3"/>
  <c r="AO890" i="3"/>
  <c r="AN890" i="3"/>
  <c r="AL890" i="3"/>
  <c r="AK890" i="3"/>
  <c r="AJ890" i="3"/>
  <c r="AI890" i="3"/>
  <c r="AF890" i="3"/>
  <c r="AY890" i="3" s="1"/>
  <c r="F890" i="3"/>
  <c r="O890" i="3" s="1"/>
  <c r="AH890" i="3" s="1"/>
  <c r="A890" i="3"/>
  <c r="AZ889" i="3"/>
  <c r="AX889" i="3"/>
  <c r="AW889" i="3"/>
  <c r="AV889" i="3"/>
  <c r="AU889" i="3"/>
  <c r="AT889" i="3"/>
  <c r="AS889" i="3"/>
  <c r="AR889" i="3"/>
  <c r="AQ889" i="3"/>
  <c r="AP889" i="3"/>
  <c r="AO889" i="3"/>
  <c r="AN889" i="3"/>
  <c r="AK889" i="3"/>
  <c r="AJ889" i="3"/>
  <c r="AI889" i="3"/>
  <c r="AF889" i="3"/>
  <c r="AY889" i="3" s="1"/>
  <c r="F889" i="3"/>
  <c r="O889" i="3" s="1"/>
  <c r="AH889" i="3" s="1"/>
  <c r="A889" i="3"/>
  <c r="AZ888" i="3"/>
  <c r="AX888" i="3"/>
  <c r="AW888" i="3"/>
  <c r="AV888" i="3"/>
  <c r="AU888" i="3"/>
  <c r="AT888" i="3"/>
  <c r="AS888" i="3"/>
  <c r="AR888" i="3"/>
  <c r="AQ888" i="3"/>
  <c r="AP888" i="3"/>
  <c r="AO888" i="3"/>
  <c r="AN888" i="3"/>
  <c r="AK888" i="3"/>
  <c r="AJ888" i="3"/>
  <c r="AI888" i="3"/>
  <c r="AF888" i="3"/>
  <c r="AY888" i="3" s="1"/>
  <c r="F888" i="3"/>
  <c r="O888" i="3" s="1"/>
  <c r="AH888" i="3" s="1"/>
  <c r="A888" i="3"/>
  <c r="AZ887" i="3"/>
  <c r="AY887" i="3"/>
  <c r="AX887" i="3"/>
  <c r="AW887" i="3"/>
  <c r="AV887" i="3"/>
  <c r="AU887" i="3"/>
  <c r="AT887" i="3"/>
  <c r="AS887" i="3"/>
  <c r="AR887" i="3"/>
  <c r="AQ887" i="3"/>
  <c r="AP887" i="3"/>
  <c r="AO887" i="3"/>
  <c r="AN887" i="3"/>
  <c r="AM887" i="3"/>
  <c r="AL887" i="3"/>
  <c r="AK887" i="3"/>
  <c r="AJ887" i="3"/>
  <c r="AI887" i="3"/>
  <c r="AH887" i="3"/>
  <c r="AF887" i="3"/>
  <c r="O887" i="3"/>
  <c r="F887" i="3"/>
  <c r="A887" i="3"/>
  <c r="AZ886" i="3"/>
  <c r="AX886" i="3"/>
  <c r="AW886" i="3"/>
  <c r="AV886" i="3"/>
  <c r="AU886" i="3"/>
  <c r="AT886" i="3"/>
  <c r="AS886" i="3"/>
  <c r="AR886" i="3"/>
  <c r="AQ886" i="3"/>
  <c r="AP886" i="3"/>
  <c r="AO886" i="3"/>
  <c r="AN886" i="3"/>
  <c r="AK886" i="3"/>
  <c r="AJ886" i="3"/>
  <c r="AI886" i="3"/>
  <c r="AF886" i="3"/>
  <c r="AY886" i="3" s="1"/>
  <c r="F886" i="3"/>
  <c r="O886" i="3" s="1"/>
  <c r="AH886" i="3" s="1"/>
  <c r="A886" i="3"/>
  <c r="AZ885" i="3"/>
  <c r="AX885" i="3"/>
  <c r="AW885" i="3"/>
  <c r="AV885" i="3"/>
  <c r="AU885" i="3"/>
  <c r="AT885" i="3"/>
  <c r="AS885" i="3"/>
  <c r="AR885" i="3"/>
  <c r="AQ885" i="3"/>
  <c r="AP885" i="3"/>
  <c r="AO885" i="3"/>
  <c r="AN885" i="3"/>
  <c r="AK885" i="3"/>
  <c r="AJ885" i="3"/>
  <c r="AI885" i="3"/>
  <c r="AF885" i="3"/>
  <c r="AY885" i="3" s="1"/>
  <c r="F885" i="3"/>
  <c r="O885" i="3" s="1"/>
  <c r="AH885" i="3" s="1"/>
  <c r="A885" i="3"/>
  <c r="AZ884" i="3"/>
  <c r="AX884" i="3"/>
  <c r="AW884" i="3"/>
  <c r="AV884" i="3"/>
  <c r="AU884" i="3"/>
  <c r="AT884" i="3"/>
  <c r="AS884" i="3"/>
  <c r="AR884" i="3"/>
  <c r="AQ884" i="3"/>
  <c r="AP884" i="3"/>
  <c r="AO884" i="3"/>
  <c r="AN884" i="3"/>
  <c r="AK884" i="3"/>
  <c r="AJ884" i="3"/>
  <c r="AI884" i="3"/>
  <c r="AF884" i="3"/>
  <c r="AY884" i="3" s="1"/>
  <c r="F884" i="3"/>
  <c r="O884" i="3" s="1"/>
  <c r="AH884" i="3" s="1"/>
  <c r="A884" i="3"/>
  <c r="AZ883" i="3"/>
  <c r="AX883" i="3"/>
  <c r="AW883" i="3"/>
  <c r="AV883" i="3"/>
  <c r="AU883" i="3"/>
  <c r="AT883" i="3"/>
  <c r="AS883" i="3"/>
  <c r="AR883" i="3"/>
  <c r="AQ883" i="3"/>
  <c r="AP883" i="3"/>
  <c r="AO883" i="3"/>
  <c r="AN883" i="3"/>
  <c r="AK883" i="3"/>
  <c r="AJ883" i="3"/>
  <c r="AI883" i="3"/>
  <c r="AF883" i="3"/>
  <c r="AY883" i="3" s="1"/>
  <c r="F883" i="3"/>
  <c r="O883" i="3" s="1"/>
  <c r="AH883" i="3" s="1"/>
  <c r="A883" i="3"/>
  <c r="AZ882" i="3"/>
  <c r="AX882" i="3"/>
  <c r="AW882" i="3"/>
  <c r="AV882" i="3"/>
  <c r="AU882" i="3"/>
  <c r="AT882" i="3"/>
  <c r="AS882" i="3"/>
  <c r="AR882" i="3"/>
  <c r="AQ882" i="3"/>
  <c r="AP882" i="3"/>
  <c r="AO882" i="3"/>
  <c r="AN882" i="3"/>
  <c r="AK882" i="3"/>
  <c r="AJ882" i="3"/>
  <c r="AI882" i="3"/>
  <c r="AF882" i="3"/>
  <c r="AY882" i="3" s="1"/>
  <c r="F882" i="3"/>
  <c r="O882" i="3" s="1"/>
  <c r="AH882" i="3" s="1"/>
  <c r="A882" i="3"/>
  <c r="AZ881" i="3"/>
  <c r="AX881" i="3"/>
  <c r="AW881" i="3"/>
  <c r="AV881" i="3"/>
  <c r="AU881" i="3"/>
  <c r="AT881" i="3"/>
  <c r="AS881" i="3"/>
  <c r="AR881" i="3"/>
  <c r="AQ881" i="3"/>
  <c r="AP881" i="3"/>
  <c r="AO881" i="3"/>
  <c r="AN881" i="3"/>
  <c r="AK881" i="3"/>
  <c r="AJ881" i="3"/>
  <c r="AI881" i="3"/>
  <c r="AF881" i="3"/>
  <c r="AY881" i="3" s="1"/>
  <c r="O881" i="3"/>
  <c r="AH881" i="3" s="1"/>
  <c r="F881" i="3"/>
  <c r="A881" i="3"/>
  <c r="AZ880" i="3"/>
  <c r="AX880" i="3"/>
  <c r="AW880" i="3"/>
  <c r="AV880" i="3"/>
  <c r="AU880" i="3"/>
  <c r="AT880" i="3"/>
  <c r="AS880" i="3"/>
  <c r="AR880" i="3"/>
  <c r="AQ880" i="3"/>
  <c r="AP880" i="3"/>
  <c r="AO880" i="3"/>
  <c r="AN880" i="3"/>
  <c r="AK880" i="3"/>
  <c r="AJ880" i="3"/>
  <c r="AI880" i="3"/>
  <c r="AF880" i="3"/>
  <c r="AY880" i="3" s="1"/>
  <c r="F880" i="3"/>
  <c r="O880" i="3" s="1"/>
  <c r="AH880" i="3" s="1"/>
  <c r="A880" i="3"/>
  <c r="AZ879" i="3"/>
  <c r="AX879" i="3"/>
  <c r="AW879" i="3"/>
  <c r="AV879" i="3"/>
  <c r="AU879" i="3"/>
  <c r="AT879" i="3"/>
  <c r="AS879" i="3"/>
  <c r="AR879" i="3"/>
  <c r="AQ879" i="3"/>
  <c r="AP879" i="3"/>
  <c r="AO879" i="3"/>
  <c r="AN879" i="3"/>
  <c r="AK879" i="3"/>
  <c r="AJ879" i="3"/>
  <c r="AI879" i="3"/>
  <c r="AF879" i="3"/>
  <c r="AY879" i="3" s="1"/>
  <c r="F879" i="3"/>
  <c r="O879" i="3" s="1"/>
  <c r="AH879" i="3" s="1"/>
  <c r="A879" i="3"/>
  <c r="AZ878" i="3"/>
  <c r="AX878" i="3"/>
  <c r="AW878" i="3"/>
  <c r="AV878" i="3"/>
  <c r="AU878" i="3"/>
  <c r="AT878" i="3"/>
  <c r="AS878" i="3"/>
  <c r="AR878" i="3"/>
  <c r="AQ878" i="3"/>
  <c r="AP878" i="3"/>
  <c r="AO878" i="3"/>
  <c r="AN878" i="3"/>
  <c r="AK878" i="3"/>
  <c r="AJ878" i="3"/>
  <c r="AI878" i="3"/>
  <c r="AF878" i="3"/>
  <c r="AY878" i="3" s="1"/>
  <c r="F878" i="3"/>
  <c r="O878" i="3" s="1"/>
  <c r="AH878" i="3" s="1"/>
  <c r="A878" i="3"/>
  <c r="AZ877" i="3"/>
  <c r="AX877" i="3"/>
  <c r="AW877" i="3"/>
  <c r="AV877" i="3"/>
  <c r="AU877" i="3"/>
  <c r="AT877" i="3"/>
  <c r="AS877" i="3"/>
  <c r="AR877" i="3"/>
  <c r="AQ877" i="3"/>
  <c r="AP877" i="3"/>
  <c r="AO877" i="3"/>
  <c r="AN877" i="3"/>
  <c r="AM877" i="3"/>
  <c r="AK877" i="3"/>
  <c r="AJ877" i="3"/>
  <c r="AI877" i="3"/>
  <c r="AH877" i="3"/>
  <c r="AF877" i="3"/>
  <c r="AY877" i="3" s="1"/>
  <c r="F877" i="3"/>
  <c r="O877" i="3" s="1"/>
  <c r="A877" i="3"/>
  <c r="AZ876" i="3"/>
  <c r="AX876" i="3"/>
  <c r="AW876" i="3"/>
  <c r="AV876" i="3"/>
  <c r="AU876" i="3"/>
  <c r="AT876" i="3"/>
  <c r="AS876" i="3"/>
  <c r="AR876" i="3"/>
  <c r="AQ876" i="3"/>
  <c r="AP876" i="3"/>
  <c r="AO876" i="3"/>
  <c r="AN876" i="3"/>
  <c r="AM876" i="3"/>
  <c r="AK876" i="3"/>
  <c r="AJ876" i="3"/>
  <c r="AI876" i="3"/>
  <c r="AF876" i="3"/>
  <c r="AY876" i="3" s="1"/>
  <c r="O876" i="3"/>
  <c r="AH876" i="3" s="1"/>
  <c r="F876" i="3"/>
  <c r="A876" i="3"/>
  <c r="AZ875" i="3"/>
  <c r="AY875" i="3"/>
  <c r="AX875" i="3"/>
  <c r="AW875" i="3"/>
  <c r="AV875" i="3"/>
  <c r="AU875" i="3"/>
  <c r="AT875" i="3"/>
  <c r="AS875" i="3"/>
  <c r="AR875" i="3"/>
  <c r="AQ875" i="3"/>
  <c r="AP875" i="3"/>
  <c r="AO875" i="3"/>
  <c r="AN875" i="3"/>
  <c r="AM875" i="3"/>
  <c r="AK875" i="3"/>
  <c r="AJ875" i="3"/>
  <c r="AI875" i="3"/>
  <c r="AF875" i="3"/>
  <c r="F875" i="3"/>
  <c r="O875" i="3" s="1"/>
  <c r="AH875" i="3" s="1"/>
  <c r="A875" i="3"/>
  <c r="AZ874" i="3"/>
  <c r="AX874" i="3"/>
  <c r="AW874" i="3"/>
  <c r="AV874" i="3"/>
  <c r="AU874" i="3"/>
  <c r="AT874" i="3"/>
  <c r="AS874" i="3"/>
  <c r="AR874" i="3"/>
  <c r="AQ874" i="3"/>
  <c r="AP874" i="3"/>
  <c r="AO874" i="3"/>
  <c r="AN874" i="3"/>
  <c r="AM874" i="3"/>
  <c r="AK874" i="3"/>
  <c r="AJ874" i="3"/>
  <c r="AI874" i="3"/>
  <c r="AF874" i="3"/>
  <c r="AY874" i="3" s="1"/>
  <c r="F874" i="3"/>
  <c r="O874" i="3" s="1"/>
  <c r="AH874" i="3" s="1"/>
  <c r="A874" i="3"/>
  <c r="AZ873" i="3"/>
  <c r="AX873" i="3"/>
  <c r="AW873" i="3"/>
  <c r="AV873" i="3"/>
  <c r="AU873" i="3"/>
  <c r="AT873" i="3"/>
  <c r="AS873" i="3"/>
  <c r="AR873" i="3"/>
  <c r="AQ873" i="3"/>
  <c r="AP873" i="3"/>
  <c r="AO873" i="3"/>
  <c r="AN873" i="3"/>
  <c r="AM873" i="3"/>
  <c r="AK873" i="3"/>
  <c r="AJ873" i="3"/>
  <c r="AI873" i="3"/>
  <c r="AF873" i="3"/>
  <c r="AY873" i="3" s="1"/>
  <c r="F873" i="3"/>
  <c r="O873" i="3" s="1"/>
  <c r="AH873" i="3" s="1"/>
  <c r="A873" i="3"/>
  <c r="AZ872" i="3"/>
  <c r="AX872" i="3"/>
  <c r="AW872" i="3"/>
  <c r="AV872" i="3"/>
  <c r="AU872" i="3"/>
  <c r="AT872" i="3"/>
  <c r="AS872" i="3"/>
  <c r="AR872" i="3"/>
  <c r="AQ872" i="3"/>
  <c r="AP872" i="3"/>
  <c r="AO872" i="3"/>
  <c r="AN872" i="3"/>
  <c r="AM872" i="3"/>
  <c r="AL872" i="3"/>
  <c r="AK872" i="3"/>
  <c r="AJ872" i="3"/>
  <c r="AI872" i="3"/>
  <c r="AF872" i="3"/>
  <c r="AY872" i="3" s="1"/>
  <c r="O872" i="3"/>
  <c r="AH872" i="3" s="1"/>
  <c r="F872" i="3"/>
  <c r="A872" i="3"/>
  <c r="AZ871" i="3"/>
  <c r="AY871" i="3"/>
  <c r="AX871" i="3"/>
  <c r="AW871" i="3"/>
  <c r="AV871" i="3"/>
  <c r="AU871" i="3"/>
  <c r="AT871" i="3"/>
  <c r="AS871" i="3"/>
  <c r="AR871" i="3"/>
  <c r="AQ871" i="3"/>
  <c r="AP871" i="3"/>
  <c r="AO871" i="3"/>
  <c r="AN871" i="3"/>
  <c r="AM871" i="3"/>
  <c r="AL871" i="3"/>
  <c r="AK871" i="3"/>
  <c r="AJ871" i="3"/>
  <c r="AI871" i="3"/>
  <c r="AF871" i="3"/>
  <c r="F871" i="3"/>
  <c r="O871" i="3" s="1"/>
  <c r="AH871" i="3" s="1"/>
  <c r="A871" i="3"/>
  <c r="AZ870" i="3"/>
  <c r="AX870" i="3"/>
  <c r="AW870" i="3"/>
  <c r="AV870" i="3"/>
  <c r="AU870" i="3"/>
  <c r="AT870" i="3"/>
  <c r="AS870" i="3"/>
  <c r="AR870" i="3"/>
  <c r="AQ870" i="3"/>
  <c r="AP870" i="3"/>
  <c r="AO870" i="3"/>
  <c r="AN870" i="3"/>
  <c r="AM870" i="3"/>
  <c r="AK870" i="3"/>
  <c r="AJ870" i="3"/>
  <c r="AI870" i="3"/>
  <c r="AF870" i="3"/>
  <c r="AY870" i="3" s="1"/>
  <c r="F870" i="3"/>
  <c r="O870" i="3" s="1"/>
  <c r="AH870" i="3" s="1"/>
  <c r="A870" i="3"/>
  <c r="AZ869" i="3"/>
  <c r="AX869" i="3"/>
  <c r="AW869" i="3"/>
  <c r="AV869" i="3"/>
  <c r="AU869" i="3"/>
  <c r="AT869" i="3"/>
  <c r="AS869" i="3"/>
  <c r="AR869" i="3"/>
  <c r="AQ869" i="3"/>
  <c r="AP869" i="3"/>
  <c r="AO869" i="3"/>
  <c r="AN869" i="3"/>
  <c r="AM869" i="3"/>
  <c r="AK869" i="3"/>
  <c r="AJ869" i="3"/>
  <c r="AI869" i="3"/>
  <c r="AF869" i="3"/>
  <c r="AY869" i="3" s="1"/>
  <c r="O869" i="3"/>
  <c r="AH869" i="3" s="1"/>
  <c r="F869" i="3"/>
  <c r="A869" i="3"/>
  <c r="AZ868" i="3"/>
  <c r="AY868" i="3"/>
  <c r="AX868" i="3"/>
  <c r="AW868" i="3"/>
  <c r="AV868" i="3"/>
  <c r="AU868" i="3"/>
  <c r="AT868" i="3"/>
  <c r="AS868" i="3"/>
  <c r="AR868" i="3"/>
  <c r="AQ868" i="3"/>
  <c r="AP868" i="3"/>
  <c r="AO868" i="3"/>
  <c r="AN868" i="3"/>
  <c r="AM868" i="3"/>
  <c r="AL868" i="3"/>
  <c r="AK868" i="3"/>
  <c r="AJ868" i="3"/>
  <c r="AI868" i="3"/>
  <c r="AF868" i="3"/>
  <c r="F868" i="3"/>
  <c r="O868" i="3" s="1"/>
  <c r="AH868" i="3" s="1"/>
  <c r="A868" i="3"/>
  <c r="AZ867" i="3"/>
  <c r="AX867" i="3"/>
  <c r="AW867" i="3"/>
  <c r="AV867" i="3"/>
  <c r="AU867" i="3"/>
  <c r="AT867" i="3"/>
  <c r="AS867" i="3"/>
  <c r="AR867" i="3"/>
  <c r="AQ867" i="3"/>
  <c r="AP867" i="3"/>
  <c r="AO867" i="3"/>
  <c r="AN867" i="3"/>
  <c r="AM867" i="3"/>
  <c r="AL867" i="3"/>
  <c r="AK867" i="3"/>
  <c r="AJ867" i="3"/>
  <c r="AI867" i="3"/>
  <c r="AH867" i="3"/>
  <c r="AF867" i="3"/>
  <c r="AY867" i="3" s="1"/>
  <c r="F867" i="3"/>
  <c r="O867" i="3" s="1"/>
  <c r="A867" i="3"/>
  <c r="AZ866" i="3"/>
  <c r="AX866" i="3"/>
  <c r="AW866" i="3"/>
  <c r="AV866" i="3"/>
  <c r="AU866" i="3"/>
  <c r="AT866" i="3"/>
  <c r="AS866" i="3"/>
  <c r="AR866" i="3"/>
  <c r="AQ866" i="3"/>
  <c r="AP866" i="3"/>
  <c r="AO866" i="3"/>
  <c r="AN866" i="3"/>
  <c r="AM866" i="3"/>
  <c r="AL866" i="3"/>
  <c r="AK866" i="3"/>
  <c r="AJ866" i="3"/>
  <c r="AI866" i="3"/>
  <c r="AH866" i="3"/>
  <c r="AF866" i="3"/>
  <c r="AY866" i="3" s="1"/>
  <c r="O866" i="3"/>
  <c r="F866" i="3"/>
  <c r="A866" i="3"/>
  <c r="AZ865" i="3"/>
  <c r="AX865" i="3"/>
  <c r="AW865" i="3"/>
  <c r="AV865" i="3"/>
  <c r="AU865" i="3"/>
  <c r="AT865" i="3"/>
  <c r="AS865" i="3"/>
  <c r="AR865" i="3"/>
  <c r="AQ865" i="3"/>
  <c r="AP865" i="3"/>
  <c r="AO865" i="3"/>
  <c r="AN865" i="3"/>
  <c r="AM865" i="3"/>
  <c r="AK865" i="3"/>
  <c r="AJ865" i="3"/>
  <c r="AI865" i="3"/>
  <c r="AF865" i="3"/>
  <c r="AY865" i="3" s="1"/>
  <c r="F865" i="3"/>
  <c r="O865" i="3" s="1"/>
  <c r="AH865" i="3" s="1"/>
  <c r="A865" i="3"/>
  <c r="AZ864" i="3"/>
  <c r="AX864" i="3"/>
  <c r="AW864" i="3"/>
  <c r="AV864" i="3"/>
  <c r="AU864" i="3"/>
  <c r="AT864" i="3"/>
  <c r="AS864" i="3"/>
  <c r="AR864" i="3"/>
  <c r="AQ864" i="3"/>
  <c r="AP864" i="3"/>
  <c r="AO864" i="3"/>
  <c r="AN864" i="3"/>
  <c r="AM864" i="3"/>
  <c r="AK864" i="3"/>
  <c r="AJ864" i="3"/>
  <c r="AI864" i="3"/>
  <c r="AF864" i="3"/>
  <c r="AY864" i="3" s="1"/>
  <c r="F864" i="3"/>
  <c r="O864" i="3" s="1"/>
  <c r="AH864" i="3" s="1"/>
  <c r="A864" i="3"/>
  <c r="AZ863" i="3"/>
  <c r="AX863" i="3"/>
  <c r="AW863" i="3"/>
  <c r="AV863" i="3"/>
  <c r="AU863" i="3"/>
  <c r="AT863" i="3"/>
  <c r="AS863" i="3"/>
  <c r="AR863" i="3"/>
  <c r="AQ863" i="3"/>
  <c r="AP863" i="3"/>
  <c r="AO863" i="3"/>
  <c r="AN863" i="3"/>
  <c r="AM863" i="3"/>
  <c r="AL863" i="3"/>
  <c r="AK863" i="3"/>
  <c r="AJ863" i="3"/>
  <c r="AI863" i="3"/>
  <c r="AF863" i="3"/>
  <c r="AY863" i="3" s="1"/>
  <c r="F863" i="3"/>
  <c r="O863" i="3" s="1"/>
  <c r="AH863" i="3" s="1"/>
  <c r="A863" i="3"/>
  <c r="AV862" i="3"/>
  <c r="AU862" i="3"/>
  <c r="AE862" i="3"/>
  <c r="AX862" i="3" s="1"/>
  <c r="AD862" i="3"/>
  <c r="AW862" i="3" s="1"/>
  <c r="AC862" i="3"/>
  <c r="AB862" i="3"/>
  <c r="AA862" i="3"/>
  <c r="AT862" i="3" s="1"/>
  <c r="Z862" i="3"/>
  <c r="AS862" i="3" s="1"/>
  <c r="Y862" i="3"/>
  <c r="X862" i="3"/>
  <c r="W862" i="3"/>
  <c r="AP862" i="3" s="1"/>
  <c r="O862" i="3"/>
  <c r="AH862" i="3" s="1"/>
  <c r="A862" i="3"/>
  <c r="AD861" i="3"/>
  <c r="AW861" i="3" s="1"/>
  <c r="X861" i="3"/>
  <c r="AQ861" i="3" s="1"/>
  <c r="G861" i="3"/>
  <c r="F861" i="3"/>
  <c r="A861" i="3"/>
  <c r="AX860" i="3"/>
  <c r="AT860" i="3"/>
  <c r="AP860" i="3"/>
  <c r="AE860" i="3"/>
  <c r="AD860" i="3"/>
  <c r="AW860" i="3" s="1"/>
  <c r="AC860" i="3"/>
  <c r="AB860" i="3"/>
  <c r="AU860" i="3" s="1"/>
  <c r="AA860" i="3"/>
  <c r="Z860" i="3"/>
  <c r="AS860" i="3" s="1"/>
  <c r="Y860" i="3"/>
  <c r="X860" i="3"/>
  <c r="AQ860" i="3" s="1"/>
  <c r="W860" i="3"/>
  <c r="O860" i="3"/>
  <c r="AH860" i="3" s="1"/>
  <c r="A860" i="3"/>
  <c r="AX859" i="3"/>
  <c r="AV859" i="3"/>
  <c r="AT859" i="3"/>
  <c r="AP859" i="3"/>
  <c r="AE859" i="3"/>
  <c r="AD859" i="3"/>
  <c r="AW859" i="3" s="1"/>
  <c r="AC859" i="3"/>
  <c r="AB859" i="3"/>
  <c r="AU859" i="3" s="1"/>
  <c r="AA859" i="3"/>
  <c r="Z859" i="3"/>
  <c r="AS859" i="3" s="1"/>
  <c r="Y859" i="3"/>
  <c r="AR859" i="3" s="1"/>
  <c r="X859" i="3"/>
  <c r="AQ859" i="3" s="1"/>
  <c r="W859" i="3"/>
  <c r="O859" i="3"/>
  <c r="AH859" i="3" s="1"/>
  <c r="A859" i="3"/>
  <c r="AB858" i="3"/>
  <c r="AU858" i="3" s="1"/>
  <c r="G858" i="3"/>
  <c r="F858" i="3"/>
  <c r="E858" i="3"/>
  <c r="B858" i="3"/>
  <c r="A858" i="3"/>
  <c r="AZ857" i="3"/>
  <c r="AR857" i="3"/>
  <c r="AO857" i="3"/>
  <c r="AK857" i="3"/>
  <c r="AJ857" i="3"/>
  <c r="AI857" i="3"/>
  <c r="AF857" i="3"/>
  <c r="AY857" i="3" s="1"/>
  <c r="F857" i="3"/>
  <c r="O857" i="3" s="1"/>
  <c r="AH857" i="3" s="1"/>
  <c r="A857" i="3"/>
  <c r="AZ856" i="3"/>
  <c r="AR856" i="3"/>
  <c r="AO856" i="3"/>
  <c r="AK856" i="3"/>
  <c r="AJ856" i="3"/>
  <c r="AI856" i="3"/>
  <c r="AF856" i="3"/>
  <c r="AY856" i="3" s="1"/>
  <c r="F856" i="3"/>
  <c r="O856" i="3" s="1"/>
  <c r="AH856" i="3" s="1"/>
  <c r="A856" i="3"/>
  <c r="AZ855" i="3"/>
  <c r="AX855" i="3"/>
  <c r="AW855" i="3"/>
  <c r="AV855" i="3"/>
  <c r="AU855" i="3"/>
  <c r="AT855" i="3"/>
  <c r="AS855" i="3"/>
  <c r="AR855" i="3"/>
  <c r="AQ855" i="3"/>
  <c r="AP855" i="3"/>
  <c r="AH855" i="3"/>
  <c r="AF855" i="3"/>
  <c r="AY855" i="3" s="1"/>
  <c r="F855" i="3"/>
  <c r="O855" i="3" s="1"/>
  <c r="E855" i="3"/>
  <c r="C855" i="3"/>
  <c r="B855" i="3"/>
  <c r="A855" i="3"/>
  <c r="AZ854" i="3"/>
  <c r="AY854" i="3"/>
  <c r="AX854" i="3"/>
  <c r="AW854" i="3"/>
  <c r="AV854" i="3"/>
  <c r="AU854" i="3"/>
  <c r="AT854" i="3"/>
  <c r="AS854" i="3"/>
  <c r="AR854" i="3"/>
  <c r="AQ854" i="3"/>
  <c r="AP854" i="3"/>
  <c r="AF854" i="3"/>
  <c r="O854" i="3"/>
  <c r="AH854" i="3" s="1"/>
  <c r="F854" i="3"/>
  <c r="E854" i="3"/>
  <c r="C854" i="3"/>
  <c r="B854" i="3"/>
  <c r="A854" i="3"/>
  <c r="AZ853" i="3"/>
  <c r="AX853" i="3"/>
  <c r="AW853" i="3"/>
  <c r="AV853" i="3"/>
  <c r="AU853" i="3"/>
  <c r="AT853" i="3"/>
  <c r="AS853" i="3"/>
  <c r="AR853" i="3"/>
  <c r="AQ853" i="3"/>
  <c r="AP853" i="3"/>
  <c r="AF853" i="3"/>
  <c r="AY853" i="3" s="1"/>
  <c r="F853" i="3"/>
  <c r="O853" i="3" s="1"/>
  <c r="AH853" i="3" s="1"/>
  <c r="E853" i="3"/>
  <c r="C853" i="3"/>
  <c r="B853" i="3"/>
  <c r="A853" i="3"/>
  <c r="AZ852" i="3"/>
  <c r="AY852" i="3"/>
  <c r="AX852" i="3"/>
  <c r="AU852" i="3"/>
  <c r="AR852" i="3"/>
  <c r="AH852" i="3"/>
  <c r="AF852" i="3"/>
  <c r="O852" i="3"/>
  <c r="F852" i="3"/>
  <c r="E852" i="3"/>
  <c r="B852" i="3"/>
  <c r="A852" i="3"/>
  <c r="AZ851" i="3"/>
  <c r="AY851" i="3"/>
  <c r="AX851" i="3"/>
  <c r="AU851" i="3"/>
  <c r="AR851" i="3"/>
  <c r="AH851" i="3"/>
  <c r="AF851" i="3"/>
  <c r="O851" i="3"/>
  <c r="F851" i="3"/>
  <c r="E851" i="3"/>
  <c r="B851" i="3"/>
  <c r="A851" i="3"/>
  <c r="AZ850" i="3"/>
  <c r="AY850" i="3"/>
  <c r="AF850" i="3"/>
  <c r="F850" i="3"/>
  <c r="O850" i="3" s="1"/>
  <c r="AH850" i="3" s="1"/>
  <c r="A850" i="3"/>
  <c r="AZ849" i="3"/>
  <c r="AF849" i="3"/>
  <c r="AY849" i="3" s="1"/>
  <c r="O849" i="3"/>
  <c r="AH849" i="3" s="1"/>
  <c r="F849" i="3"/>
  <c r="A849" i="3"/>
  <c r="AZ848" i="3"/>
  <c r="AY848" i="3"/>
  <c r="AF848" i="3"/>
  <c r="F848" i="3"/>
  <c r="O848" i="3" s="1"/>
  <c r="AH848" i="3" s="1"/>
  <c r="A848" i="3"/>
  <c r="AZ847" i="3"/>
  <c r="AF847" i="3"/>
  <c r="AY847" i="3" s="1"/>
  <c r="O847" i="3"/>
  <c r="AH847" i="3" s="1"/>
  <c r="F847" i="3"/>
  <c r="A847" i="3"/>
  <c r="AZ846" i="3"/>
  <c r="AF846" i="3"/>
  <c r="AY846" i="3" s="1"/>
  <c r="F846" i="3"/>
  <c r="O846" i="3" s="1"/>
  <c r="AH846" i="3" s="1"/>
  <c r="A846" i="3"/>
  <c r="F845" i="3"/>
  <c r="Z845" i="3" s="1"/>
  <c r="AS845" i="3" s="1"/>
  <c r="A845" i="3"/>
  <c r="Y844" i="3"/>
  <c r="F844" i="3"/>
  <c r="AA844" i="3" s="1"/>
  <c r="AT844" i="3" s="1"/>
  <c r="A844" i="3"/>
  <c r="AE843" i="3"/>
  <c r="AX843" i="3" s="1"/>
  <c r="X843" i="3"/>
  <c r="AQ843" i="3" s="1"/>
  <c r="F843" i="3"/>
  <c r="Z843" i="3" s="1"/>
  <c r="AS843" i="3" s="1"/>
  <c r="A843" i="3"/>
  <c r="AB842" i="3"/>
  <c r="AU842" i="3" s="1"/>
  <c r="X842" i="3"/>
  <c r="AQ842" i="3" s="1"/>
  <c r="W842" i="3"/>
  <c r="AP842" i="3" s="1"/>
  <c r="F842" i="3"/>
  <c r="AE842" i="3" s="1"/>
  <c r="AX842" i="3" s="1"/>
  <c r="A842" i="3"/>
  <c r="AB841" i="3"/>
  <c r="AU841" i="3" s="1"/>
  <c r="O841" i="3"/>
  <c r="AH841" i="3" s="1"/>
  <c r="F841" i="3"/>
  <c r="AD841" i="3" s="1"/>
  <c r="AW841" i="3" s="1"/>
  <c r="A841" i="3"/>
  <c r="F840" i="3"/>
  <c r="A840" i="3"/>
  <c r="AD839" i="3"/>
  <c r="AW839" i="3" s="1"/>
  <c r="AB839" i="3"/>
  <c r="AU839" i="3" s="1"/>
  <c r="AA839" i="3"/>
  <c r="AT839" i="3" s="1"/>
  <c r="X839" i="3"/>
  <c r="AQ839" i="3" s="1"/>
  <c r="W839" i="3"/>
  <c r="AP839" i="3" s="1"/>
  <c r="O839" i="3"/>
  <c r="AH839" i="3" s="1"/>
  <c r="F839" i="3"/>
  <c r="AC839" i="3" s="1"/>
  <c r="AV839" i="3" s="1"/>
  <c r="A839" i="3"/>
  <c r="AE838" i="3"/>
  <c r="AX838" i="3" s="1"/>
  <c r="AC838" i="3"/>
  <c r="AV838" i="3" s="1"/>
  <c r="Y838" i="3"/>
  <c r="X838" i="3"/>
  <c r="AQ838" i="3" s="1"/>
  <c r="W838" i="3"/>
  <c r="AP838" i="3" s="1"/>
  <c r="F838" i="3"/>
  <c r="AB838" i="3" s="1"/>
  <c r="AU838" i="3" s="1"/>
  <c r="A838" i="3"/>
  <c r="AC837" i="3"/>
  <c r="AV837" i="3" s="1"/>
  <c r="X837" i="3"/>
  <c r="AQ837" i="3" s="1"/>
  <c r="O837" i="3"/>
  <c r="AH837" i="3" s="1"/>
  <c r="F837" i="3"/>
  <c r="A837" i="3"/>
  <c r="AA836" i="3"/>
  <c r="AT836" i="3" s="1"/>
  <c r="O836" i="3"/>
  <c r="AH836" i="3" s="1"/>
  <c r="F836" i="3"/>
  <c r="AD836" i="3" s="1"/>
  <c r="AW836" i="3" s="1"/>
  <c r="A836" i="3"/>
  <c r="AA835" i="3"/>
  <c r="F835" i="3"/>
  <c r="A835" i="3"/>
  <c r="AO834" i="3"/>
  <c r="AK834" i="3"/>
  <c r="AJ834" i="3"/>
  <c r="AI834" i="3"/>
  <c r="F834" i="3"/>
  <c r="A834" i="3"/>
  <c r="AZ833" i="3"/>
  <c r="AX833" i="3"/>
  <c r="AW833" i="3"/>
  <c r="AV833" i="3"/>
  <c r="AU833" i="3"/>
  <c r="AT833" i="3"/>
  <c r="AS833" i="3"/>
  <c r="AR833" i="3"/>
  <c r="AQ833" i="3"/>
  <c r="AP833" i="3"/>
  <c r="AO833" i="3"/>
  <c r="AN833" i="3"/>
  <c r="AM833" i="3"/>
  <c r="AL833" i="3"/>
  <c r="AK833" i="3"/>
  <c r="AJ833" i="3"/>
  <c r="AI833" i="3"/>
  <c r="AF833" i="3"/>
  <c r="AY833" i="3" s="1"/>
  <c r="F833" i="3"/>
  <c r="O833" i="3" s="1"/>
  <c r="AH833" i="3" s="1"/>
  <c r="A833" i="3"/>
  <c r="F832" i="3"/>
  <c r="W832" i="3" s="1"/>
  <c r="A832" i="3"/>
  <c r="F831" i="3"/>
  <c r="Z831" i="3" s="1"/>
  <c r="AS831" i="3" s="1"/>
  <c r="A831" i="3"/>
  <c r="AA830" i="3"/>
  <c r="AT830" i="3" s="1"/>
  <c r="Y830" i="3"/>
  <c r="O830" i="3"/>
  <c r="AH830" i="3" s="1"/>
  <c r="F830" i="3"/>
  <c r="A830" i="3"/>
  <c r="AE829" i="3"/>
  <c r="AX829" i="3" s="1"/>
  <c r="AD829" i="3"/>
  <c r="AW829" i="3" s="1"/>
  <c r="Z829" i="3"/>
  <c r="AS829" i="3" s="1"/>
  <c r="X829" i="3"/>
  <c r="AQ829" i="3" s="1"/>
  <c r="W829" i="3"/>
  <c r="AP829" i="3" s="1"/>
  <c r="F829" i="3"/>
  <c r="A829" i="3"/>
  <c r="F828" i="3"/>
  <c r="A828" i="3"/>
  <c r="AB827" i="3"/>
  <c r="AU827" i="3" s="1"/>
  <c r="O827" i="3"/>
  <c r="AH827" i="3" s="1"/>
  <c r="F827" i="3"/>
  <c r="AD827" i="3" s="1"/>
  <c r="AW827" i="3" s="1"/>
  <c r="A827" i="3"/>
  <c r="F826" i="3"/>
  <c r="AE826" i="3" s="1"/>
  <c r="AX826" i="3" s="1"/>
  <c r="A826" i="3"/>
  <c r="AD825" i="3"/>
  <c r="AW825" i="3" s="1"/>
  <c r="AB825" i="3"/>
  <c r="AU825" i="3" s="1"/>
  <c r="AA825" i="3"/>
  <c r="AT825" i="3" s="1"/>
  <c r="X825" i="3"/>
  <c r="AQ825" i="3" s="1"/>
  <c r="W825" i="3"/>
  <c r="AP825" i="3" s="1"/>
  <c r="O825" i="3"/>
  <c r="AH825" i="3" s="1"/>
  <c r="F825" i="3"/>
  <c r="AC825" i="3" s="1"/>
  <c r="AV825" i="3" s="1"/>
  <c r="A825" i="3"/>
  <c r="AE824" i="3"/>
  <c r="AX824" i="3" s="1"/>
  <c r="AC824" i="3"/>
  <c r="AV824" i="3" s="1"/>
  <c r="Y824" i="3"/>
  <c r="X824" i="3"/>
  <c r="AQ824" i="3" s="1"/>
  <c r="W824" i="3"/>
  <c r="AP824" i="3" s="1"/>
  <c r="F824" i="3"/>
  <c r="AB824" i="3" s="1"/>
  <c r="AU824" i="3" s="1"/>
  <c r="A824" i="3"/>
  <c r="F823" i="3"/>
  <c r="A823" i="3"/>
  <c r="F822" i="3"/>
  <c r="A822" i="3"/>
  <c r="AD821" i="3"/>
  <c r="AW821" i="3" s="1"/>
  <c r="Z821" i="3"/>
  <c r="AS821" i="3" s="1"/>
  <c r="O821" i="3"/>
  <c r="AH821" i="3" s="1"/>
  <c r="F821" i="3"/>
  <c r="A821" i="3"/>
  <c r="F820" i="3"/>
  <c r="AA820" i="3" s="1"/>
  <c r="AT820" i="3" s="1"/>
  <c r="A820" i="3"/>
  <c r="AD819" i="3"/>
  <c r="AW819" i="3" s="1"/>
  <c r="AC819" i="3"/>
  <c r="AV819" i="3" s="1"/>
  <c r="Y819" i="3"/>
  <c r="X819" i="3"/>
  <c r="AQ819" i="3" s="1"/>
  <c r="O819" i="3"/>
  <c r="AH819" i="3" s="1"/>
  <c r="F819" i="3"/>
  <c r="AB819" i="3" s="1"/>
  <c r="AU819" i="3" s="1"/>
  <c r="A819" i="3"/>
  <c r="AC818" i="3"/>
  <c r="AV818" i="3" s="1"/>
  <c r="AA818" i="3"/>
  <c r="AT818" i="3" s="1"/>
  <c r="O818" i="3"/>
  <c r="AH818" i="3" s="1"/>
  <c r="F818" i="3"/>
  <c r="A818" i="3"/>
  <c r="AO817" i="3"/>
  <c r="AN817" i="3"/>
  <c r="AM817" i="3"/>
  <c r="AL817" i="3"/>
  <c r="AK817" i="3"/>
  <c r="AJ817" i="3"/>
  <c r="AI817" i="3"/>
  <c r="AA817" i="3"/>
  <c r="AT817" i="3" s="1"/>
  <c r="F817" i="3"/>
  <c r="A817" i="3"/>
  <c r="AO816" i="3"/>
  <c r="AN816" i="3"/>
  <c r="AM816" i="3"/>
  <c r="AL816" i="3"/>
  <c r="AK816" i="3"/>
  <c r="AJ816" i="3"/>
  <c r="AI816" i="3"/>
  <c r="AE816" i="3"/>
  <c r="AX816" i="3" s="1"/>
  <c r="Z816" i="3"/>
  <c r="AS816" i="3" s="1"/>
  <c r="F816" i="3"/>
  <c r="A816" i="3"/>
  <c r="AB815" i="3"/>
  <c r="AU815" i="3" s="1"/>
  <c r="Z815" i="3"/>
  <c r="AS815" i="3" s="1"/>
  <c r="O815" i="3"/>
  <c r="AH815" i="3" s="1"/>
  <c r="F815" i="3"/>
  <c r="A815" i="3"/>
  <c r="AO814" i="3"/>
  <c r="AN814" i="3"/>
  <c r="AM814" i="3"/>
  <c r="AL814" i="3"/>
  <c r="AK814" i="3"/>
  <c r="AJ814" i="3"/>
  <c r="AI814" i="3"/>
  <c r="AE814" i="3"/>
  <c r="AX814" i="3" s="1"/>
  <c r="AB814" i="3"/>
  <c r="AU814" i="3" s="1"/>
  <c r="Z814" i="3"/>
  <c r="AS814" i="3" s="1"/>
  <c r="W814" i="3"/>
  <c r="O814" i="3"/>
  <c r="AH814" i="3" s="1"/>
  <c r="F814" i="3"/>
  <c r="A814" i="3"/>
  <c r="AO813" i="3"/>
  <c r="AN813" i="3"/>
  <c r="AM813" i="3"/>
  <c r="AL813" i="3"/>
  <c r="AK813" i="3"/>
  <c r="AJ813" i="3"/>
  <c r="AI813" i="3"/>
  <c r="AE813" i="3"/>
  <c r="AX813" i="3" s="1"/>
  <c r="AD813" i="3"/>
  <c r="AW813" i="3" s="1"/>
  <c r="Z813" i="3"/>
  <c r="AS813" i="3" s="1"/>
  <c r="X813" i="3"/>
  <c r="AQ813" i="3" s="1"/>
  <c r="W813" i="3"/>
  <c r="AP813" i="3" s="1"/>
  <c r="F813" i="3"/>
  <c r="A813" i="3"/>
  <c r="AB812" i="3"/>
  <c r="AU812" i="3" s="1"/>
  <c r="X812" i="3"/>
  <c r="AQ812" i="3" s="1"/>
  <c r="F812" i="3"/>
  <c r="A812" i="3"/>
  <c r="X811" i="3"/>
  <c r="AQ811" i="3" s="1"/>
  <c r="F811" i="3"/>
  <c r="AC811" i="3" s="1"/>
  <c r="AV811" i="3" s="1"/>
  <c r="A811" i="3"/>
  <c r="AT810" i="3"/>
  <c r="AA810" i="3"/>
  <c r="F810" i="3"/>
  <c r="A810" i="3"/>
  <c r="AE809" i="3"/>
  <c r="AX809" i="3" s="1"/>
  <c r="AB809" i="3"/>
  <c r="AU809" i="3" s="1"/>
  <c r="Z809" i="3"/>
  <c r="AS809" i="3" s="1"/>
  <c r="W809" i="3"/>
  <c r="AP809" i="3" s="1"/>
  <c r="O809" i="3"/>
  <c r="AH809" i="3" s="1"/>
  <c r="F809" i="3"/>
  <c r="A809" i="3"/>
  <c r="AO808" i="3"/>
  <c r="AN808" i="3"/>
  <c r="AM808" i="3"/>
  <c r="AL808" i="3"/>
  <c r="AK808" i="3"/>
  <c r="AJ808" i="3"/>
  <c r="AI808" i="3"/>
  <c r="AA808" i="3"/>
  <c r="AT808" i="3" s="1"/>
  <c r="F808" i="3"/>
  <c r="A808" i="3"/>
  <c r="AC807" i="3"/>
  <c r="AV807" i="3" s="1"/>
  <c r="X807" i="3"/>
  <c r="AQ807" i="3" s="1"/>
  <c r="F807" i="3"/>
  <c r="A807" i="3"/>
  <c r="AO806" i="3"/>
  <c r="AN806" i="3"/>
  <c r="AM806" i="3"/>
  <c r="AL806" i="3"/>
  <c r="AK806" i="3"/>
  <c r="AJ806" i="3"/>
  <c r="AI806" i="3"/>
  <c r="AA806" i="3"/>
  <c r="AT806" i="3" s="1"/>
  <c r="F806" i="3"/>
  <c r="A806" i="3"/>
  <c r="AD805" i="3"/>
  <c r="AW805" i="3" s="1"/>
  <c r="AC805" i="3"/>
  <c r="AV805" i="3" s="1"/>
  <c r="Y805" i="3"/>
  <c r="X805" i="3"/>
  <c r="AQ805" i="3" s="1"/>
  <c r="O805" i="3"/>
  <c r="AH805" i="3" s="1"/>
  <c r="F805" i="3"/>
  <c r="AB805" i="3" s="1"/>
  <c r="AU805" i="3" s="1"/>
  <c r="A805" i="3"/>
  <c r="AC804" i="3"/>
  <c r="AV804" i="3" s="1"/>
  <c r="Y804" i="3"/>
  <c r="F804" i="3"/>
  <c r="A804" i="3"/>
  <c r="AD803" i="3"/>
  <c r="AW803" i="3" s="1"/>
  <c r="Z803" i="3"/>
  <c r="AS803" i="3" s="1"/>
  <c r="F803" i="3"/>
  <c r="A803" i="3"/>
  <c r="AA802" i="3"/>
  <c r="AT802" i="3" s="1"/>
  <c r="W802" i="3"/>
  <c r="F802" i="3"/>
  <c r="A802" i="3"/>
  <c r="AV801" i="3"/>
  <c r="AD801" i="3"/>
  <c r="AW801" i="3" s="1"/>
  <c r="AB801" i="3"/>
  <c r="AU801" i="3" s="1"/>
  <c r="AA801" i="3"/>
  <c r="AT801" i="3" s="1"/>
  <c r="X801" i="3"/>
  <c r="AQ801" i="3" s="1"/>
  <c r="W801" i="3"/>
  <c r="AP801" i="3" s="1"/>
  <c r="O801" i="3"/>
  <c r="AH801" i="3" s="1"/>
  <c r="F801" i="3"/>
  <c r="AC801" i="3" s="1"/>
  <c r="A801" i="3"/>
  <c r="AO800" i="3"/>
  <c r="AN800" i="3"/>
  <c r="AM800" i="3"/>
  <c r="AL800" i="3"/>
  <c r="AK800" i="3"/>
  <c r="AJ800" i="3"/>
  <c r="AI800" i="3"/>
  <c r="AE800" i="3"/>
  <c r="AX800" i="3" s="1"/>
  <c r="AB800" i="3"/>
  <c r="AU800" i="3" s="1"/>
  <c r="Z800" i="3"/>
  <c r="AS800" i="3" s="1"/>
  <c r="W800" i="3"/>
  <c r="AP800" i="3" s="1"/>
  <c r="O800" i="3"/>
  <c r="AH800" i="3" s="1"/>
  <c r="F800" i="3"/>
  <c r="A800" i="3"/>
  <c r="AC799" i="3"/>
  <c r="AV799" i="3" s="1"/>
  <c r="Y799" i="3"/>
  <c r="F799" i="3"/>
  <c r="A799" i="3"/>
  <c r="AD798" i="3"/>
  <c r="AW798" i="3" s="1"/>
  <c r="Z798" i="3"/>
  <c r="AS798" i="3" s="1"/>
  <c r="O798" i="3"/>
  <c r="AH798" i="3" s="1"/>
  <c r="F798" i="3"/>
  <c r="AC798" i="3" s="1"/>
  <c r="AV798" i="3" s="1"/>
  <c r="A798" i="3"/>
  <c r="AE797" i="3"/>
  <c r="AX797" i="3" s="1"/>
  <c r="AD797" i="3"/>
  <c r="AW797" i="3" s="1"/>
  <c r="Z797" i="3"/>
  <c r="AS797" i="3" s="1"/>
  <c r="W797" i="3"/>
  <c r="O797" i="3"/>
  <c r="AH797" i="3" s="1"/>
  <c r="F797" i="3"/>
  <c r="AC797" i="3" s="1"/>
  <c r="AV797" i="3" s="1"/>
  <c r="A797" i="3"/>
  <c r="AA796" i="3"/>
  <c r="AT796" i="3" s="1"/>
  <c r="F796" i="3"/>
  <c r="A796" i="3"/>
  <c r="F795" i="3"/>
  <c r="A795" i="3"/>
  <c r="AD794" i="3"/>
  <c r="AW794" i="3" s="1"/>
  <c r="Z794" i="3"/>
  <c r="AS794" i="3" s="1"/>
  <c r="O794" i="3"/>
  <c r="AH794" i="3" s="1"/>
  <c r="F794" i="3"/>
  <c r="AC794" i="3" s="1"/>
  <c r="AV794" i="3" s="1"/>
  <c r="A794" i="3"/>
  <c r="AE793" i="3"/>
  <c r="AX793" i="3" s="1"/>
  <c r="AD793" i="3"/>
  <c r="AW793" i="3" s="1"/>
  <c r="Z793" i="3"/>
  <c r="AS793" i="3" s="1"/>
  <c r="W793" i="3"/>
  <c r="O793" i="3"/>
  <c r="AH793" i="3" s="1"/>
  <c r="F793" i="3"/>
  <c r="AC793" i="3" s="1"/>
  <c r="AV793" i="3" s="1"/>
  <c r="A793" i="3"/>
  <c r="AZ792" i="3"/>
  <c r="AX792" i="3"/>
  <c r="AW792" i="3"/>
  <c r="AV792" i="3"/>
  <c r="AU792" i="3"/>
  <c r="AT792" i="3"/>
  <c r="AS792" i="3"/>
  <c r="AR792" i="3"/>
  <c r="AQ792" i="3"/>
  <c r="AP792" i="3"/>
  <c r="AF792" i="3"/>
  <c r="AY792" i="3" s="1"/>
  <c r="F792" i="3"/>
  <c r="O792" i="3" s="1"/>
  <c r="AH792" i="3" s="1"/>
  <c r="A792" i="3"/>
  <c r="AE791" i="3"/>
  <c r="AX791" i="3" s="1"/>
  <c r="X791" i="3"/>
  <c r="AQ791" i="3" s="1"/>
  <c r="F791" i="3"/>
  <c r="Z791" i="3" s="1"/>
  <c r="AS791" i="3" s="1"/>
  <c r="A791" i="3"/>
  <c r="AB790" i="3"/>
  <c r="AU790" i="3" s="1"/>
  <c r="F790" i="3"/>
  <c r="Y790" i="3" s="1"/>
  <c r="A790" i="3"/>
  <c r="F789" i="3"/>
  <c r="Z789" i="3" s="1"/>
  <c r="AS789" i="3" s="1"/>
  <c r="A789" i="3"/>
  <c r="AA788" i="3"/>
  <c r="AT788" i="3" s="1"/>
  <c r="Z788" i="3"/>
  <c r="AS788" i="3" s="1"/>
  <c r="O788" i="3"/>
  <c r="AH788" i="3" s="1"/>
  <c r="F788" i="3"/>
  <c r="A788" i="3"/>
  <c r="AA787" i="3"/>
  <c r="AT787" i="3" s="1"/>
  <c r="F787" i="3"/>
  <c r="A787" i="3"/>
  <c r="AZ786" i="3"/>
  <c r="AX786" i="3"/>
  <c r="AW786" i="3"/>
  <c r="AV786" i="3"/>
  <c r="AU786" i="3"/>
  <c r="AT786" i="3"/>
  <c r="AS786" i="3"/>
  <c r="AR786" i="3"/>
  <c r="AQ786" i="3"/>
  <c r="AP786" i="3"/>
  <c r="AH786" i="3"/>
  <c r="AF786" i="3"/>
  <c r="AY786" i="3" s="1"/>
  <c r="F786" i="3"/>
  <c r="O786" i="3" s="1"/>
  <c r="A786" i="3"/>
  <c r="AZ785" i="3"/>
  <c r="AX785" i="3"/>
  <c r="AW785" i="3"/>
  <c r="AV785" i="3"/>
  <c r="AU785" i="3"/>
  <c r="AT785" i="3"/>
  <c r="AS785" i="3"/>
  <c r="AR785" i="3"/>
  <c r="AQ785" i="3"/>
  <c r="AP785" i="3"/>
  <c r="AF785" i="3"/>
  <c r="AY785" i="3" s="1"/>
  <c r="O785" i="3"/>
  <c r="AH785" i="3" s="1"/>
  <c r="F785" i="3"/>
  <c r="A785" i="3"/>
  <c r="AZ784" i="3"/>
  <c r="AY784" i="3"/>
  <c r="AF784" i="3"/>
  <c r="O784" i="3"/>
  <c r="F784" i="3"/>
  <c r="A784" i="3"/>
  <c r="AZ783" i="3"/>
  <c r="AS783" i="3"/>
  <c r="AF783" i="3"/>
  <c r="AY783" i="3" s="1"/>
  <c r="F783" i="3"/>
  <c r="O783" i="3" s="1"/>
  <c r="A783" i="3"/>
  <c r="Y782" i="3"/>
  <c r="F782" i="3"/>
  <c r="A782" i="3"/>
  <c r="AE781" i="3"/>
  <c r="AX781" i="3" s="1"/>
  <c r="AA781" i="3"/>
  <c r="AT781" i="3" s="1"/>
  <c r="O781" i="3"/>
  <c r="AH781" i="3" s="1"/>
  <c r="F781" i="3"/>
  <c r="A781" i="3"/>
  <c r="AE780" i="3"/>
  <c r="AX780" i="3" s="1"/>
  <c r="X780" i="3"/>
  <c r="AQ780" i="3" s="1"/>
  <c r="F780" i="3"/>
  <c r="Z780" i="3" s="1"/>
  <c r="AS780" i="3" s="1"/>
  <c r="A780" i="3"/>
  <c r="X779" i="3"/>
  <c r="AQ779" i="3" s="1"/>
  <c r="F779" i="3"/>
  <c r="A779" i="3"/>
  <c r="AD778" i="3"/>
  <c r="AW778" i="3" s="1"/>
  <c r="Z778" i="3"/>
  <c r="AS778" i="3" s="1"/>
  <c r="O778" i="3"/>
  <c r="AH778" i="3" s="1"/>
  <c r="F778" i="3"/>
  <c r="Y778" i="3" s="1"/>
  <c r="A778" i="3"/>
  <c r="AO777" i="3"/>
  <c r="AK777" i="3"/>
  <c r="AJ777" i="3"/>
  <c r="AI777" i="3"/>
  <c r="AE777" i="3"/>
  <c r="AX777" i="3" s="1"/>
  <c r="AD777" i="3"/>
  <c r="AW777" i="3" s="1"/>
  <c r="Z777" i="3"/>
  <c r="AS777" i="3" s="1"/>
  <c r="W777" i="3"/>
  <c r="AP777" i="3" s="1"/>
  <c r="O777" i="3"/>
  <c r="AH777" i="3" s="1"/>
  <c r="F777" i="3"/>
  <c r="AC777" i="3" s="1"/>
  <c r="AV777" i="3" s="1"/>
  <c r="A777" i="3"/>
  <c r="AZ776" i="3"/>
  <c r="AY776" i="3"/>
  <c r="AX776" i="3"/>
  <c r="AW776" i="3"/>
  <c r="AV776" i="3"/>
  <c r="AU776" i="3"/>
  <c r="AT776" i="3"/>
  <c r="AS776" i="3"/>
  <c r="AR776" i="3"/>
  <c r="AQ776" i="3"/>
  <c r="AO776" i="3"/>
  <c r="AK776" i="3"/>
  <c r="AI776" i="3"/>
  <c r="AF776" i="3"/>
  <c r="F776" i="3"/>
  <c r="O776" i="3" s="1"/>
  <c r="AH776" i="3" s="1"/>
  <c r="A776" i="3"/>
  <c r="Z775" i="3"/>
  <c r="AS775" i="3" s="1"/>
  <c r="F775" i="3"/>
  <c r="O775" i="3" s="1"/>
  <c r="AH775" i="3" s="1"/>
  <c r="A775" i="3"/>
  <c r="W774" i="3"/>
  <c r="AP774" i="3" s="1"/>
  <c r="F774" i="3"/>
  <c r="AA774" i="3" s="1"/>
  <c r="AT774" i="3" s="1"/>
  <c r="A774" i="3"/>
  <c r="AA773" i="3"/>
  <c r="AT773" i="3" s="1"/>
  <c r="F773" i="3"/>
  <c r="A773" i="3"/>
  <c r="AB772" i="3"/>
  <c r="AU772" i="3" s="1"/>
  <c r="Y772" i="3"/>
  <c r="X772" i="3"/>
  <c r="AQ772" i="3" s="1"/>
  <c r="F772" i="3"/>
  <c r="A772" i="3"/>
  <c r="F771" i="3"/>
  <c r="Z771" i="3" s="1"/>
  <c r="AS771" i="3" s="1"/>
  <c r="A771" i="3"/>
  <c r="AO770" i="3"/>
  <c r="AK770" i="3"/>
  <c r="AJ770" i="3"/>
  <c r="AI770" i="3"/>
  <c r="AE770" i="3"/>
  <c r="AX770" i="3" s="1"/>
  <c r="AD770" i="3"/>
  <c r="AW770" i="3" s="1"/>
  <c r="Z770" i="3"/>
  <c r="AS770" i="3" s="1"/>
  <c r="W770" i="3"/>
  <c r="O770" i="3"/>
  <c r="AH770" i="3" s="1"/>
  <c r="F770" i="3"/>
  <c r="AC770" i="3" s="1"/>
  <c r="AV770" i="3" s="1"/>
  <c r="A770" i="3"/>
  <c r="AV769" i="3"/>
  <c r="AD769" i="3"/>
  <c r="AW769" i="3" s="1"/>
  <c r="AB769" i="3"/>
  <c r="AU769" i="3" s="1"/>
  <c r="AA769" i="3"/>
  <c r="AT769" i="3" s="1"/>
  <c r="X769" i="3"/>
  <c r="AQ769" i="3" s="1"/>
  <c r="W769" i="3"/>
  <c r="AP769" i="3" s="1"/>
  <c r="O769" i="3"/>
  <c r="AH769" i="3" s="1"/>
  <c r="F769" i="3"/>
  <c r="AC769" i="3" s="1"/>
  <c r="A769" i="3"/>
  <c r="AB768" i="3"/>
  <c r="AU768" i="3" s="1"/>
  <c r="F768" i="3"/>
  <c r="A768" i="3"/>
  <c r="F767" i="3"/>
  <c r="Z767" i="3" s="1"/>
  <c r="AS767" i="3" s="1"/>
  <c r="A767" i="3"/>
  <c r="AO766" i="3"/>
  <c r="AL766" i="3"/>
  <c r="AK766" i="3"/>
  <c r="AJ766" i="3"/>
  <c r="AI766" i="3"/>
  <c r="AD766" i="3"/>
  <c r="AW766" i="3" s="1"/>
  <c r="Z766" i="3"/>
  <c r="AS766" i="3" s="1"/>
  <c r="W766" i="3"/>
  <c r="F766" i="3"/>
  <c r="A766" i="3"/>
  <c r="AZ765" i="3"/>
  <c r="AX765" i="3"/>
  <c r="AU765" i="3"/>
  <c r="AR765" i="3"/>
  <c r="AO765" i="3"/>
  <c r="AJ765" i="3"/>
  <c r="AH765" i="3"/>
  <c r="AF765" i="3"/>
  <c r="AY765" i="3" s="1"/>
  <c r="F765" i="3"/>
  <c r="E765" i="3"/>
  <c r="A765" i="3"/>
  <c r="AZ764" i="3"/>
  <c r="AX764" i="3"/>
  <c r="AW764" i="3"/>
  <c r="AV764" i="3"/>
  <c r="AU764" i="3"/>
  <c r="AT764" i="3"/>
  <c r="AS764" i="3"/>
  <c r="AR764" i="3"/>
  <c r="AQ764" i="3"/>
  <c r="AP764" i="3"/>
  <c r="AH764" i="3"/>
  <c r="AF764" i="3"/>
  <c r="AY764" i="3" s="1"/>
  <c r="F764" i="3"/>
  <c r="E764" i="3"/>
  <c r="A764" i="3"/>
  <c r="AZ763" i="3"/>
  <c r="AX763" i="3"/>
  <c r="AU763" i="3"/>
  <c r="AR763" i="3"/>
  <c r="AO763" i="3"/>
  <c r="AJ763" i="3"/>
  <c r="AH763" i="3"/>
  <c r="AF763" i="3"/>
  <c r="AY763" i="3" s="1"/>
  <c r="F763" i="3"/>
  <c r="E763" i="3"/>
  <c r="A763" i="3"/>
  <c r="AZ762" i="3"/>
  <c r="AX762" i="3"/>
  <c r="AU762" i="3"/>
  <c r="AR762" i="3"/>
  <c r="AO762" i="3"/>
  <c r="AK762" i="3"/>
  <c r="AJ762" i="3"/>
  <c r="AH762" i="3"/>
  <c r="AF762" i="3"/>
  <c r="AY762" i="3" s="1"/>
  <c r="F762" i="3"/>
  <c r="E762" i="3"/>
  <c r="A762" i="3"/>
  <c r="AZ761" i="3"/>
  <c r="AX761" i="3"/>
  <c r="AU761" i="3"/>
  <c r="AR761" i="3"/>
  <c r="AO761" i="3"/>
  <c r="AK761" i="3"/>
  <c r="AJ761" i="3"/>
  <c r="AH761" i="3"/>
  <c r="AF761" i="3"/>
  <c r="AY761" i="3" s="1"/>
  <c r="F761" i="3"/>
  <c r="E761" i="3"/>
  <c r="A761" i="3"/>
  <c r="AZ760" i="3"/>
  <c r="AX760" i="3"/>
  <c r="AU760" i="3"/>
  <c r="AR760" i="3"/>
  <c r="AO760" i="3"/>
  <c r="AK760" i="3"/>
  <c r="AJ760" i="3"/>
  <c r="AH760" i="3"/>
  <c r="AF760" i="3"/>
  <c r="AY760" i="3" s="1"/>
  <c r="F760" i="3"/>
  <c r="E760" i="3"/>
  <c r="A760" i="3"/>
  <c r="AZ759" i="3"/>
  <c r="AX759" i="3"/>
  <c r="AU759" i="3"/>
  <c r="AR759" i="3"/>
  <c r="AO759" i="3"/>
  <c r="AK759" i="3"/>
  <c r="AJ759" i="3"/>
  <c r="AH759" i="3"/>
  <c r="AF759" i="3"/>
  <c r="AY759" i="3" s="1"/>
  <c r="F759" i="3"/>
  <c r="E759" i="3"/>
  <c r="A759" i="3"/>
  <c r="AZ758" i="3"/>
  <c r="AX758" i="3"/>
  <c r="AU758" i="3"/>
  <c r="AR758" i="3"/>
  <c r="AO758" i="3"/>
  <c r="AK758" i="3"/>
  <c r="AJ758" i="3"/>
  <c r="AH758" i="3"/>
  <c r="AF758" i="3"/>
  <c r="AY758" i="3" s="1"/>
  <c r="F758" i="3"/>
  <c r="E758" i="3"/>
  <c r="A758" i="3"/>
  <c r="AZ757" i="3"/>
  <c r="AX757" i="3"/>
  <c r="AU757" i="3"/>
  <c r="AR757" i="3"/>
  <c r="AO757" i="3"/>
  <c r="AK757" i="3"/>
  <c r="AJ757" i="3"/>
  <c r="AH757" i="3"/>
  <c r="AF757" i="3"/>
  <c r="AY757" i="3" s="1"/>
  <c r="F757" i="3"/>
  <c r="E757" i="3"/>
  <c r="A757" i="3"/>
  <c r="AZ756" i="3"/>
  <c r="AY756" i="3"/>
  <c r="AX756" i="3"/>
  <c r="AW756" i="3"/>
  <c r="AV756" i="3"/>
  <c r="AU756" i="3"/>
  <c r="AT756" i="3"/>
  <c r="AS756" i="3"/>
  <c r="AR756" i="3"/>
  <c r="AQ756" i="3"/>
  <c r="AP756" i="3"/>
  <c r="AH756" i="3"/>
  <c r="AF756" i="3"/>
  <c r="F756" i="3"/>
  <c r="E756" i="3"/>
  <c r="A756" i="3"/>
  <c r="Y755" i="3"/>
  <c r="F755" i="3"/>
  <c r="AA754" i="3"/>
  <c r="AT754" i="3" s="1"/>
  <c r="F754" i="3"/>
  <c r="AB754" i="3" s="1"/>
  <c r="AU754" i="3" s="1"/>
  <c r="F753" i="3"/>
  <c r="AC753" i="3" s="1"/>
  <c r="AV753" i="3" s="1"/>
  <c r="AB752" i="3"/>
  <c r="AU752" i="3" s="1"/>
  <c r="O752" i="3"/>
  <c r="AH752" i="3" s="1"/>
  <c r="F752" i="3"/>
  <c r="Z751" i="3"/>
  <c r="AS751" i="3" s="1"/>
  <c r="F751" i="3"/>
  <c r="AC751" i="3" s="1"/>
  <c r="AV751" i="3" s="1"/>
  <c r="AE750" i="3"/>
  <c r="AX750" i="3" s="1"/>
  <c r="Z750" i="3"/>
  <c r="AS750" i="3" s="1"/>
  <c r="F750" i="3"/>
  <c r="Z749" i="3"/>
  <c r="F749" i="3"/>
  <c r="F748" i="3"/>
  <c r="AE748" i="3" s="1"/>
  <c r="AX748" i="3" s="1"/>
  <c r="F747" i="3"/>
  <c r="Z747" i="3" s="1"/>
  <c r="AB746" i="3"/>
  <c r="AU746" i="3" s="1"/>
  <c r="F746" i="3"/>
  <c r="AD746" i="3" s="1"/>
  <c r="AW746" i="3" s="1"/>
  <c r="AC745" i="3"/>
  <c r="AV745" i="3" s="1"/>
  <c r="Y745" i="3"/>
  <c r="W745" i="3"/>
  <c r="AP745" i="3" s="1"/>
  <c r="F745" i="3"/>
  <c r="Z745" i="3" s="1"/>
  <c r="AE744" i="3"/>
  <c r="AX744" i="3" s="1"/>
  <c r="AB744" i="3"/>
  <c r="AU744" i="3" s="1"/>
  <c r="O744" i="3"/>
  <c r="AH744" i="3" s="1"/>
  <c r="F744" i="3"/>
  <c r="Z744" i="3" s="1"/>
  <c r="Z743" i="3"/>
  <c r="AS743" i="3" s="1"/>
  <c r="F743" i="3"/>
  <c r="Y743" i="3" s="1"/>
  <c r="F742" i="3"/>
  <c r="F741" i="3"/>
  <c r="Z741" i="3" s="1"/>
  <c r="F740" i="3"/>
  <c r="AE740" i="3" s="1"/>
  <c r="AX740" i="3" s="1"/>
  <c r="F739" i="3"/>
  <c r="Z739" i="3" s="1"/>
  <c r="AD738" i="3"/>
  <c r="AW738" i="3" s="1"/>
  <c r="O738" i="3"/>
  <c r="AH738" i="3" s="1"/>
  <c r="F738" i="3"/>
  <c r="AD737" i="3"/>
  <c r="AW737" i="3" s="1"/>
  <c r="Y737" i="3"/>
  <c r="F737" i="3"/>
  <c r="AE736" i="3"/>
  <c r="AX736" i="3" s="1"/>
  <c r="AD736" i="3"/>
  <c r="AW736" i="3" s="1"/>
  <c r="Z736" i="3"/>
  <c r="W736" i="3"/>
  <c r="AP736" i="3" s="1"/>
  <c r="O736" i="3"/>
  <c r="AH736" i="3" s="1"/>
  <c r="F736" i="3"/>
  <c r="AB736" i="3" s="1"/>
  <c r="AU736" i="3" s="1"/>
  <c r="AS735" i="3"/>
  <c r="AC735" i="3"/>
  <c r="AV735" i="3" s="1"/>
  <c r="W735" i="3"/>
  <c r="AP735" i="3" s="1"/>
  <c r="F735" i="3"/>
  <c r="Z735" i="3" s="1"/>
  <c r="Z734" i="3"/>
  <c r="AS734" i="3" s="1"/>
  <c r="F734" i="3"/>
  <c r="AE734" i="3" s="1"/>
  <c r="AX734" i="3" s="1"/>
  <c r="Z733" i="3"/>
  <c r="F733" i="3"/>
  <c r="F732" i="3"/>
  <c r="AE732" i="3" s="1"/>
  <c r="AX732" i="3" s="1"/>
  <c r="F731" i="3"/>
  <c r="Z731" i="3" s="1"/>
  <c r="F730" i="3"/>
  <c r="AE730" i="3" s="1"/>
  <c r="AX730" i="3" s="1"/>
  <c r="AZ729" i="3"/>
  <c r="AX729" i="3"/>
  <c r="AW729" i="3"/>
  <c r="AV729" i="3"/>
  <c r="AU729" i="3"/>
  <c r="AT729" i="3"/>
  <c r="AS729" i="3"/>
  <c r="AR729" i="3"/>
  <c r="AQ729" i="3"/>
  <c r="AP729" i="3"/>
  <c r="AH729" i="3"/>
  <c r="AF729" i="3"/>
  <c r="AY729" i="3" s="1"/>
  <c r="AZ728" i="3"/>
  <c r="AX728" i="3"/>
  <c r="AU728" i="3"/>
  <c r="AR728" i="3"/>
  <c r="AH728" i="3"/>
  <c r="AF728" i="3"/>
  <c r="AY728" i="3" s="1"/>
  <c r="A728" i="3"/>
  <c r="AZ727" i="3"/>
  <c r="AX727" i="3"/>
  <c r="AU727" i="3"/>
  <c r="AR727" i="3"/>
  <c r="AH727" i="3"/>
  <c r="AF727" i="3"/>
  <c r="AY727" i="3" s="1"/>
  <c r="A727" i="3"/>
  <c r="AZ726" i="3"/>
  <c r="AX726" i="3"/>
  <c r="AU726" i="3"/>
  <c r="AR726" i="3"/>
  <c r="AH726" i="3"/>
  <c r="AF726" i="3"/>
  <c r="AY726" i="3" s="1"/>
  <c r="A726" i="3"/>
  <c r="AZ725" i="3"/>
  <c r="AX725" i="3"/>
  <c r="AU725" i="3"/>
  <c r="AR725" i="3"/>
  <c r="AH725" i="3"/>
  <c r="AF725" i="3"/>
  <c r="AY725" i="3" s="1"/>
  <c r="A725" i="3"/>
  <c r="AZ724" i="3"/>
  <c r="AX724" i="3"/>
  <c r="AU724" i="3"/>
  <c r="AR724" i="3"/>
  <c r="AQ724" i="3"/>
  <c r="AH724" i="3"/>
  <c r="AF724" i="3"/>
  <c r="AY724" i="3" s="1"/>
  <c r="A724" i="3"/>
  <c r="AZ723" i="3"/>
  <c r="AX723" i="3"/>
  <c r="AU723" i="3"/>
  <c r="AR723" i="3"/>
  <c r="AH723" i="3"/>
  <c r="AF723" i="3"/>
  <c r="AY723" i="3" s="1"/>
  <c r="A723" i="3"/>
  <c r="AZ722" i="3"/>
  <c r="AX722" i="3"/>
  <c r="AU722" i="3"/>
  <c r="AR722" i="3"/>
  <c r="AH722" i="3"/>
  <c r="AF722" i="3"/>
  <c r="AY722" i="3" s="1"/>
  <c r="A722" i="3"/>
  <c r="AZ721" i="3"/>
  <c r="AY721" i="3"/>
  <c r="AX721" i="3"/>
  <c r="AU721" i="3"/>
  <c r="AS721" i="3"/>
  <c r="AR721" i="3"/>
  <c r="AH721" i="3"/>
  <c r="AF721" i="3"/>
  <c r="A721" i="3"/>
  <c r="AZ720" i="3"/>
  <c r="AX720" i="3"/>
  <c r="AW720" i="3"/>
  <c r="AU720" i="3"/>
  <c r="AR720" i="3"/>
  <c r="AH720" i="3"/>
  <c r="AF720" i="3"/>
  <c r="AY720" i="3" s="1"/>
  <c r="A720" i="3"/>
  <c r="AZ719" i="3"/>
  <c r="AX719" i="3"/>
  <c r="AW719" i="3"/>
  <c r="AU719" i="3"/>
  <c r="AR719" i="3"/>
  <c r="AH719" i="3"/>
  <c r="AF719" i="3"/>
  <c r="AY719" i="3" s="1"/>
  <c r="A719" i="3"/>
  <c r="AZ718" i="3"/>
  <c r="AX718" i="3"/>
  <c r="AU718" i="3"/>
  <c r="AR718" i="3"/>
  <c r="AH718" i="3"/>
  <c r="AF718" i="3"/>
  <c r="AY718" i="3" s="1"/>
  <c r="A718" i="3"/>
  <c r="AZ717" i="3"/>
  <c r="AX717" i="3"/>
  <c r="AW717" i="3"/>
  <c r="AU717" i="3"/>
  <c r="AR717" i="3"/>
  <c r="AH717" i="3"/>
  <c r="AF717" i="3"/>
  <c r="AY717" i="3" s="1"/>
  <c r="A717" i="3"/>
  <c r="AZ716" i="3"/>
  <c r="AX716" i="3"/>
  <c r="AU716" i="3"/>
  <c r="AR716" i="3"/>
  <c r="AH716" i="3"/>
  <c r="AF716" i="3"/>
  <c r="AY716" i="3" s="1"/>
  <c r="A716" i="3"/>
  <c r="AZ715" i="3"/>
  <c r="AX715" i="3"/>
  <c r="AW715" i="3"/>
  <c r="AV715" i="3"/>
  <c r="AU715" i="3"/>
  <c r="AT715" i="3"/>
  <c r="AS715" i="3"/>
  <c r="AR715" i="3"/>
  <c r="AH715" i="3"/>
  <c r="AF715" i="3"/>
  <c r="AY715" i="3" s="1"/>
  <c r="A715" i="3"/>
  <c r="AZ714" i="3"/>
  <c r="AX714" i="3"/>
  <c r="AW714" i="3"/>
  <c r="AV714" i="3"/>
  <c r="AU714" i="3"/>
  <c r="AT714" i="3"/>
  <c r="AS714" i="3"/>
  <c r="AR714" i="3"/>
  <c r="AH714" i="3"/>
  <c r="AF714" i="3"/>
  <c r="AY714" i="3" s="1"/>
  <c r="A714" i="3"/>
  <c r="AZ713" i="3"/>
  <c r="AX713" i="3"/>
  <c r="AW713" i="3"/>
  <c r="AV713" i="3"/>
  <c r="AU713" i="3"/>
  <c r="AT713" i="3"/>
  <c r="AS713" i="3"/>
  <c r="AR713" i="3"/>
  <c r="AH713" i="3"/>
  <c r="AF713" i="3"/>
  <c r="AY713" i="3" s="1"/>
  <c r="A713" i="3"/>
  <c r="AZ712" i="3"/>
  <c r="AX712" i="3"/>
  <c r="AW712" i="3"/>
  <c r="AV712" i="3"/>
  <c r="AU712" i="3"/>
  <c r="AT712" i="3"/>
  <c r="AS712" i="3"/>
  <c r="AR712" i="3"/>
  <c r="AH712" i="3"/>
  <c r="AF712" i="3"/>
  <c r="AY712" i="3" s="1"/>
  <c r="A712" i="3"/>
  <c r="AZ711" i="3"/>
  <c r="AX711" i="3"/>
  <c r="AW711" i="3"/>
  <c r="AV711" i="3"/>
  <c r="AU711" i="3"/>
  <c r="AT711" i="3"/>
  <c r="AR711" i="3"/>
  <c r="AH711" i="3"/>
  <c r="AF711" i="3"/>
  <c r="AY711" i="3" s="1"/>
  <c r="A711" i="3"/>
  <c r="AZ710" i="3"/>
  <c r="AY710" i="3"/>
  <c r="AX710" i="3"/>
  <c r="AW710" i="3"/>
  <c r="AV710" i="3"/>
  <c r="AU710" i="3"/>
  <c r="AT710" i="3"/>
  <c r="AS710" i="3"/>
  <c r="AR710" i="3"/>
  <c r="AQ710" i="3"/>
  <c r="AP710" i="3"/>
  <c r="AH710" i="3"/>
  <c r="AF710" i="3"/>
  <c r="A710" i="3"/>
  <c r="AZ709" i="3"/>
  <c r="AX709" i="3"/>
  <c r="AW709" i="3"/>
  <c r="AV709" i="3"/>
  <c r="AU709" i="3"/>
  <c r="AT709" i="3"/>
  <c r="AR709" i="3"/>
  <c r="AH709" i="3"/>
  <c r="AF709" i="3"/>
  <c r="AY709" i="3" s="1"/>
  <c r="A709" i="3"/>
  <c r="AZ708" i="3"/>
  <c r="AX708" i="3"/>
  <c r="AW708" i="3"/>
  <c r="AV708" i="3"/>
  <c r="AU708" i="3"/>
  <c r="AR708" i="3"/>
  <c r="AH708" i="3"/>
  <c r="AF708" i="3"/>
  <c r="AY708" i="3" s="1"/>
  <c r="A708" i="3"/>
  <c r="AZ707" i="3"/>
  <c r="AX707" i="3"/>
  <c r="AW707" i="3"/>
  <c r="AU707" i="3"/>
  <c r="AR707" i="3"/>
  <c r="AH707" i="3"/>
  <c r="AF707" i="3"/>
  <c r="AY707" i="3" s="1"/>
  <c r="A707" i="3"/>
  <c r="AZ706" i="3"/>
  <c r="AX706" i="3"/>
  <c r="AW706" i="3"/>
  <c r="AV706" i="3"/>
  <c r="AU706" i="3"/>
  <c r="AR706" i="3"/>
  <c r="AH706" i="3"/>
  <c r="AF706" i="3"/>
  <c r="AY706" i="3" s="1"/>
  <c r="A706" i="3"/>
  <c r="AZ705" i="3"/>
  <c r="AX705" i="3"/>
  <c r="AW705" i="3"/>
  <c r="AV705" i="3"/>
  <c r="AU705" i="3"/>
  <c r="AR705" i="3"/>
  <c r="AH705" i="3"/>
  <c r="AF705" i="3"/>
  <c r="AY705" i="3" s="1"/>
  <c r="A705" i="3"/>
  <c r="AZ704" i="3"/>
  <c r="AY704" i="3"/>
  <c r="AX704" i="3"/>
  <c r="AW704" i="3"/>
  <c r="AU704" i="3"/>
  <c r="AR704" i="3"/>
  <c r="AH704" i="3"/>
  <c r="AF704" i="3"/>
  <c r="A704" i="3"/>
  <c r="AZ703" i="3"/>
  <c r="AX703" i="3"/>
  <c r="AW703" i="3"/>
  <c r="AU703" i="3"/>
  <c r="AT703" i="3"/>
  <c r="AS703" i="3"/>
  <c r="AR703" i="3"/>
  <c r="AH703" i="3"/>
  <c r="AF703" i="3"/>
  <c r="AY703" i="3" s="1"/>
  <c r="A703" i="3"/>
  <c r="AZ702" i="3"/>
  <c r="AY702" i="3"/>
  <c r="AX702" i="3"/>
  <c r="AW702" i="3"/>
  <c r="AV702" i="3"/>
  <c r="AU702" i="3"/>
  <c r="AR702" i="3"/>
  <c r="AH702" i="3"/>
  <c r="AF702" i="3"/>
  <c r="A702" i="3"/>
  <c r="AZ701" i="3"/>
  <c r="AX701" i="3"/>
  <c r="AW701" i="3"/>
  <c r="AV701" i="3"/>
  <c r="AU701" i="3"/>
  <c r="AR701" i="3"/>
  <c r="AH701" i="3"/>
  <c r="AF701" i="3"/>
  <c r="AY701" i="3" s="1"/>
  <c r="A701" i="3"/>
  <c r="AZ700" i="3"/>
  <c r="AX700" i="3"/>
  <c r="AW700" i="3"/>
  <c r="AV700" i="3"/>
  <c r="AU700" i="3"/>
  <c r="AR700" i="3"/>
  <c r="AH700" i="3"/>
  <c r="AF700" i="3"/>
  <c r="AY700" i="3" s="1"/>
  <c r="A700" i="3"/>
  <c r="AZ699" i="3"/>
  <c r="AX699" i="3"/>
  <c r="AW699" i="3"/>
  <c r="AV699" i="3"/>
  <c r="AU699" i="3"/>
  <c r="AR699" i="3"/>
  <c r="AH699" i="3"/>
  <c r="AF699" i="3"/>
  <c r="AY699" i="3" s="1"/>
  <c r="A699" i="3"/>
  <c r="AZ698" i="3"/>
  <c r="AY698" i="3"/>
  <c r="AX698" i="3"/>
  <c r="AW698" i="3"/>
  <c r="AU698" i="3"/>
  <c r="AR698" i="3"/>
  <c r="AH698" i="3"/>
  <c r="AF698" i="3"/>
  <c r="A698" i="3"/>
  <c r="AZ697" i="3"/>
  <c r="AX697" i="3"/>
  <c r="AW697" i="3"/>
  <c r="AU697" i="3"/>
  <c r="AR697" i="3"/>
  <c r="AH697" i="3"/>
  <c r="AF697" i="3"/>
  <c r="AY697" i="3" s="1"/>
  <c r="A697" i="3"/>
  <c r="AZ696" i="3"/>
  <c r="AX696" i="3"/>
  <c r="AW696" i="3"/>
  <c r="AU696" i="3"/>
  <c r="AR696" i="3"/>
  <c r="AH696" i="3"/>
  <c r="AF696" i="3"/>
  <c r="AY696" i="3" s="1"/>
  <c r="A696" i="3"/>
  <c r="AZ695" i="3"/>
  <c r="AX695" i="3"/>
  <c r="AW695" i="3"/>
  <c r="AU695" i="3"/>
  <c r="AR695" i="3"/>
  <c r="AH695" i="3"/>
  <c r="AF695" i="3"/>
  <c r="AY695" i="3" s="1"/>
  <c r="A695" i="3"/>
  <c r="AZ694" i="3"/>
  <c r="AX694" i="3"/>
  <c r="AW694" i="3"/>
  <c r="AU694" i="3"/>
  <c r="AR694" i="3"/>
  <c r="AH694" i="3"/>
  <c r="AF694" i="3"/>
  <c r="AY694" i="3" s="1"/>
  <c r="A694" i="3"/>
  <c r="AZ693" i="3"/>
  <c r="AY693" i="3"/>
  <c r="AX693" i="3"/>
  <c r="AW693" i="3"/>
  <c r="AU693" i="3"/>
  <c r="AR693" i="3"/>
  <c r="AH693" i="3"/>
  <c r="AF693" i="3"/>
  <c r="A693" i="3"/>
  <c r="AZ692" i="3"/>
  <c r="AX692" i="3"/>
  <c r="AW692" i="3"/>
  <c r="AU692" i="3"/>
  <c r="AR692" i="3"/>
  <c r="AH692" i="3"/>
  <c r="AF692" i="3"/>
  <c r="AY692" i="3" s="1"/>
  <c r="A692" i="3"/>
  <c r="AZ691" i="3"/>
  <c r="AX691" i="3"/>
  <c r="AW691" i="3"/>
  <c r="AV691" i="3"/>
  <c r="AU691" i="3"/>
  <c r="AT691" i="3"/>
  <c r="AS691" i="3"/>
  <c r="AR691" i="3"/>
  <c r="AQ691" i="3"/>
  <c r="AP691" i="3"/>
  <c r="AH691" i="3"/>
  <c r="AF691" i="3"/>
  <c r="AY691" i="3" s="1"/>
  <c r="A691" i="3"/>
  <c r="AZ690" i="3"/>
  <c r="AX690" i="3"/>
  <c r="AW690" i="3"/>
  <c r="AU690" i="3"/>
  <c r="AR690" i="3"/>
  <c r="AH690" i="3"/>
  <c r="AF690" i="3"/>
  <c r="AY690" i="3" s="1"/>
  <c r="A690" i="3"/>
  <c r="AZ689" i="3"/>
  <c r="AX689" i="3"/>
  <c r="AW689" i="3"/>
  <c r="AU689" i="3"/>
  <c r="AR689" i="3"/>
  <c r="AH689" i="3"/>
  <c r="AF689" i="3"/>
  <c r="AY689" i="3" s="1"/>
  <c r="A689" i="3"/>
  <c r="AZ688" i="3"/>
  <c r="AX688" i="3"/>
  <c r="AW688" i="3"/>
  <c r="AV688" i="3"/>
  <c r="AU688" i="3"/>
  <c r="AR688" i="3"/>
  <c r="AH688" i="3"/>
  <c r="AF688" i="3"/>
  <c r="AY688" i="3" s="1"/>
  <c r="A688" i="3"/>
  <c r="AZ687" i="3"/>
  <c r="AX687" i="3"/>
  <c r="AW687" i="3"/>
  <c r="AV687" i="3"/>
  <c r="AU687" i="3"/>
  <c r="AR687" i="3"/>
  <c r="AH687" i="3"/>
  <c r="AF687" i="3"/>
  <c r="AY687" i="3" s="1"/>
  <c r="A687" i="3"/>
  <c r="AZ686" i="3"/>
  <c r="AX686" i="3"/>
  <c r="AW686" i="3"/>
  <c r="AV686" i="3"/>
  <c r="AU686" i="3"/>
  <c r="AT686" i="3"/>
  <c r="AS686" i="3"/>
  <c r="AR686" i="3"/>
  <c r="AQ686" i="3"/>
  <c r="AP686" i="3"/>
  <c r="AO686" i="3"/>
  <c r="AN686" i="3"/>
  <c r="AM686" i="3"/>
  <c r="AL686" i="3"/>
  <c r="AK686" i="3"/>
  <c r="AJ686" i="3"/>
  <c r="AI686" i="3"/>
  <c r="AH686" i="3"/>
  <c r="AF686" i="3"/>
  <c r="AY686" i="3" s="1"/>
  <c r="AZ685" i="3"/>
  <c r="AX685" i="3"/>
  <c r="AW685" i="3"/>
  <c r="AV685" i="3"/>
  <c r="AU685" i="3"/>
  <c r="AT685" i="3"/>
  <c r="AR685" i="3"/>
  <c r="AQ685" i="3"/>
  <c r="AH685" i="3"/>
  <c r="AF685" i="3"/>
  <c r="AY685" i="3" s="1"/>
  <c r="AZ684" i="3"/>
  <c r="AX684" i="3"/>
  <c r="AW684" i="3"/>
  <c r="AV684" i="3"/>
  <c r="AU684" i="3"/>
  <c r="AT684" i="3"/>
  <c r="AS684" i="3"/>
  <c r="AR684" i="3"/>
  <c r="AQ684" i="3"/>
  <c r="AP684" i="3"/>
  <c r="AH684" i="3"/>
  <c r="AF684" i="3"/>
  <c r="AY684" i="3" s="1"/>
  <c r="AZ683" i="3"/>
  <c r="AX683" i="3"/>
  <c r="AW683" i="3"/>
  <c r="AV683" i="3"/>
  <c r="AU683" i="3"/>
  <c r="AT683" i="3"/>
  <c r="AS683" i="3"/>
  <c r="AR683" i="3"/>
  <c r="AQ683" i="3"/>
  <c r="AP683" i="3"/>
  <c r="AH683" i="3"/>
  <c r="AF683" i="3"/>
  <c r="AY683" i="3" s="1"/>
  <c r="A683" i="3"/>
  <c r="AZ682" i="3"/>
  <c r="AX682" i="3"/>
  <c r="AW682" i="3"/>
  <c r="AU682" i="3"/>
  <c r="AT682" i="3"/>
  <c r="AR682" i="3"/>
  <c r="AQ682" i="3"/>
  <c r="AH682" i="3"/>
  <c r="AF682" i="3"/>
  <c r="AY682" i="3" s="1"/>
  <c r="A682" i="3"/>
  <c r="AZ681" i="3"/>
  <c r="AX681" i="3"/>
  <c r="AW681" i="3"/>
  <c r="AU681" i="3"/>
  <c r="AT681" i="3"/>
  <c r="AR681" i="3"/>
  <c r="AQ681" i="3"/>
  <c r="AH681" i="3"/>
  <c r="AF681" i="3"/>
  <c r="AY681" i="3" s="1"/>
  <c r="A681" i="3"/>
  <c r="AZ680" i="3"/>
  <c r="AX680" i="3"/>
  <c r="AW680" i="3"/>
  <c r="AU680" i="3"/>
  <c r="AT680" i="3"/>
  <c r="AR680" i="3"/>
  <c r="AQ680" i="3"/>
  <c r="AH680" i="3"/>
  <c r="AF680" i="3"/>
  <c r="AY680" i="3" s="1"/>
  <c r="A680" i="3"/>
  <c r="AZ679" i="3"/>
  <c r="AX679" i="3"/>
  <c r="AW679" i="3"/>
  <c r="AU679" i="3"/>
  <c r="AR679" i="3"/>
  <c r="AP679" i="3"/>
  <c r="AH679" i="3"/>
  <c r="AF679" i="3"/>
  <c r="AY679" i="3" s="1"/>
  <c r="A679" i="3"/>
  <c r="AZ678" i="3"/>
  <c r="AX678" i="3"/>
  <c r="AW678" i="3"/>
  <c r="AU678" i="3"/>
  <c r="AR678" i="3"/>
  <c r="AP678" i="3"/>
  <c r="AH678" i="3"/>
  <c r="AF678" i="3"/>
  <c r="AY678" i="3" s="1"/>
  <c r="A678" i="3"/>
  <c r="AZ677" i="3"/>
  <c r="AX677" i="3"/>
  <c r="AW677" i="3"/>
  <c r="AU677" i="3"/>
  <c r="AR677" i="3"/>
  <c r="AP677" i="3"/>
  <c r="AH677" i="3"/>
  <c r="AF677" i="3"/>
  <c r="AY677" i="3" s="1"/>
  <c r="A677" i="3"/>
  <c r="AZ676" i="3"/>
  <c r="AX676" i="3"/>
  <c r="AU676" i="3"/>
  <c r="AT676" i="3"/>
  <c r="AS676" i="3"/>
  <c r="AR676" i="3"/>
  <c r="AQ676" i="3"/>
  <c r="AH676" i="3"/>
  <c r="AF676" i="3"/>
  <c r="AY676" i="3" s="1"/>
  <c r="A676" i="3"/>
  <c r="AZ675" i="3"/>
  <c r="AX675" i="3"/>
  <c r="AW675" i="3"/>
  <c r="AV675" i="3"/>
  <c r="AU675" i="3"/>
  <c r="AT675" i="3"/>
  <c r="AS675" i="3"/>
  <c r="AR675" i="3"/>
  <c r="AQ675" i="3"/>
  <c r="AP675" i="3"/>
  <c r="AH675" i="3"/>
  <c r="AF675" i="3"/>
  <c r="AY675" i="3" s="1"/>
  <c r="A675" i="3"/>
  <c r="AZ674" i="3"/>
  <c r="AY674" i="3"/>
  <c r="AX674" i="3"/>
  <c r="AW674" i="3"/>
  <c r="AV674" i="3"/>
  <c r="AU674" i="3"/>
  <c r="AT674" i="3"/>
  <c r="AS674" i="3"/>
  <c r="AR674" i="3"/>
  <c r="AQ674" i="3"/>
  <c r="AP674" i="3"/>
  <c r="AH674" i="3"/>
  <c r="AF674" i="3"/>
  <c r="A674" i="3"/>
  <c r="AZ673" i="3"/>
  <c r="AX673" i="3"/>
  <c r="AW673" i="3"/>
  <c r="AU673" i="3"/>
  <c r="AR673" i="3"/>
  <c r="AQ673" i="3"/>
  <c r="AP673" i="3"/>
  <c r="AH673" i="3"/>
  <c r="AF673" i="3"/>
  <c r="AY673" i="3" s="1"/>
  <c r="A673" i="3"/>
  <c r="AZ672" i="3"/>
  <c r="AX672" i="3"/>
  <c r="AW672" i="3"/>
  <c r="AU672" i="3"/>
  <c r="AT672" i="3"/>
  <c r="AR672" i="3"/>
  <c r="AQ672" i="3"/>
  <c r="AH672" i="3"/>
  <c r="AF672" i="3"/>
  <c r="AY672" i="3" s="1"/>
  <c r="A672" i="3"/>
  <c r="AZ671" i="3"/>
  <c r="AX671" i="3"/>
  <c r="AW671" i="3"/>
  <c r="AU671" i="3"/>
  <c r="AT671" i="3"/>
  <c r="AR671" i="3"/>
  <c r="AQ671" i="3"/>
  <c r="AH671" i="3"/>
  <c r="AF671" i="3"/>
  <c r="AY671" i="3" s="1"/>
  <c r="A671" i="3"/>
  <c r="AZ670" i="3"/>
  <c r="AY670" i="3"/>
  <c r="AX670" i="3"/>
  <c r="AU670" i="3"/>
  <c r="AR670" i="3"/>
  <c r="AQ670" i="3"/>
  <c r="AP670" i="3"/>
  <c r="AH670" i="3"/>
  <c r="AF670" i="3"/>
  <c r="A670" i="3"/>
  <c r="AZ669" i="3"/>
  <c r="AX669" i="3"/>
  <c r="AW669" i="3"/>
  <c r="AV669" i="3"/>
  <c r="AU669" i="3"/>
  <c r="AT669" i="3"/>
  <c r="AR669" i="3"/>
  <c r="AQ669" i="3"/>
  <c r="AH669" i="3"/>
  <c r="AF669" i="3"/>
  <c r="AY669" i="3" s="1"/>
  <c r="AZ668" i="3"/>
  <c r="AY668" i="3"/>
  <c r="AX668" i="3"/>
  <c r="AW668" i="3"/>
  <c r="AV668" i="3"/>
  <c r="AU668" i="3"/>
  <c r="AR668" i="3"/>
  <c r="AQ668" i="3"/>
  <c r="AP668" i="3"/>
  <c r="AH668" i="3"/>
  <c r="AF668" i="3"/>
  <c r="AZ667" i="3"/>
  <c r="AX667" i="3"/>
  <c r="AW667" i="3"/>
  <c r="AV667" i="3"/>
  <c r="AU667" i="3"/>
  <c r="AT667" i="3"/>
  <c r="AR667" i="3"/>
  <c r="AQ667" i="3"/>
  <c r="AH667" i="3"/>
  <c r="AF667" i="3"/>
  <c r="AY667" i="3" s="1"/>
  <c r="AZ666" i="3"/>
  <c r="AX666" i="3"/>
  <c r="AW666" i="3"/>
  <c r="AV666" i="3"/>
  <c r="AU666" i="3"/>
  <c r="AT666" i="3"/>
  <c r="AS666" i="3"/>
  <c r="AR666" i="3"/>
  <c r="AQ666" i="3"/>
  <c r="AH666" i="3"/>
  <c r="AF666" i="3"/>
  <c r="AY666" i="3" s="1"/>
  <c r="AZ665" i="3"/>
  <c r="AX665" i="3"/>
  <c r="AW665" i="3"/>
  <c r="AV665" i="3"/>
  <c r="AU665" i="3"/>
  <c r="AT665" i="3"/>
  <c r="AS665" i="3"/>
  <c r="AR665" i="3"/>
  <c r="AP665" i="3"/>
  <c r="AH665" i="3"/>
  <c r="AF665" i="3"/>
  <c r="AY665" i="3" s="1"/>
  <c r="AZ664" i="3"/>
  <c r="AX664" i="3"/>
  <c r="AW664" i="3"/>
  <c r="AV664" i="3"/>
  <c r="AU664" i="3"/>
  <c r="AT664" i="3"/>
  <c r="AS664" i="3"/>
  <c r="AR664" i="3"/>
  <c r="AQ664" i="3"/>
  <c r="AP664" i="3"/>
  <c r="AH664" i="3"/>
  <c r="AF664" i="3"/>
  <c r="AY664" i="3" s="1"/>
  <c r="AZ663" i="3"/>
  <c r="AX663" i="3"/>
  <c r="AW663" i="3"/>
  <c r="AU663" i="3"/>
  <c r="AT663" i="3"/>
  <c r="AR663" i="3"/>
  <c r="AH663" i="3"/>
  <c r="AF663" i="3"/>
  <c r="AY663" i="3" s="1"/>
  <c r="AZ662" i="3"/>
  <c r="AX662" i="3"/>
  <c r="AW662" i="3"/>
  <c r="AU662" i="3"/>
  <c r="AT662" i="3"/>
  <c r="AR662" i="3"/>
  <c r="AH662" i="3"/>
  <c r="AF662" i="3"/>
  <c r="AY662" i="3" s="1"/>
  <c r="AZ661" i="3"/>
  <c r="AX661" i="3"/>
  <c r="AW661" i="3"/>
  <c r="AV661" i="3"/>
  <c r="AU661" i="3"/>
  <c r="AT661" i="3"/>
  <c r="AS661" i="3"/>
  <c r="AR661" i="3"/>
  <c r="AQ661" i="3"/>
  <c r="AP661" i="3"/>
  <c r="AH661" i="3"/>
  <c r="AF661" i="3"/>
  <c r="AY661" i="3" s="1"/>
  <c r="A661" i="3"/>
  <c r="AZ660" i="3"/>
  <c r="AX660" i="3"/>
  <c r="AW660" i="3"/>
  <c r="AV660" i="3"/>
  <c r="AU660" i="3"/>
  <c r="AT660" i="3"/>
  <c r="AR660" i="3"/>
  <c r="AQ660" i="3"/>
  <c r="AH660" i="3"/>
  <c r="AF660" i="3"/>
  <c r="AY660" i="3" s="1"/>
  <c r="E660" i="3"/>
  <c r="AZ659" i="3"/>
  <c r="AX659" i="3"/>
  <c r="AW659" i="3"/>
  <c r="AV659" i="3"/>
  <c r="AU659" i="3"/>
  <c r="AT659" i="3"/>
  <c r="AR659" i="3"/>
  <c r="AH659" i="3"/>
  <c r="AF659" i="3"/>
  <c r="AY659" i="3" s="1"/>
  <c r="AZ658" i="3"/>
  <c r="AX658" i="3"/>
  <c r="AU658" i="3"/>
  <c r="AR658" i="3"/>
  <c r="AP658" i="3"/>
  <c r="AH658" i="3"/>
  <c r="AF658" i="3"/>
  <c r="AY658" i="3" s="1"/>
  <c r="AZ657" i="3"/>
  <c r="AX657" i="3"/>
  <c r="AU657" i="3"/>
  <c r="AR657" i="3"/>
  <c r="AH657" i="3"/>
  <c r="AF657" i="3"/>
  <c r="AY657" i="3" s="1"/>
  <c r="A657" i="3"/>
  <c r="AZ656" i="3"/>
  <c r="AX656" i="3"/>
  <c r="AW656" i="3"/>
  <c r="AU656" i="3"/>
  <c r="AR656" i="3"/>
  <c r="AH656" i="3"/>
  <c r="AF656" i="3"/>
  <c r="AY656" i="3" s="1"/>
  <c r="A656" i="3"/>
  <c r="AZ655" i="3"/>
  <c r="AX655" i="3"/>
  <c r="AU655" i="3"/>
  <c r="AR655" i="3"/>
  <c r="AH655" i="3"/>
  <c r="AF655" i="3"/>
  <c r="AY655" i="3" s="1"/>
  <c r="A655" i="3"/>
  <c r="AZ654" i="3"/>
  <c r="AX654" i="3"/>
  <c r="AW654" i="3"/>
  <c r="AU654" i="3"/>
  <c r="AR654" i="3"/>
  <c r="AQ654" i="3"/>
  <c r="AP654" i="3"/>
  <c r="AH654" i="3"/>
  <c r="AF654" i="3"/>
  <c r="AY654" i="3" s="1"/>
  <c r="A654" i="3"/>
  <c r="AZ653" i="3"/>
  <c r="AX653" i="3"/>
  <c r="AW653" i="3"/>
  <c r="AU653" i="3"/>
  <c r="AT653" i="3"/>
  <c r="AS653" i="3"/>
  <c r="AR653" i="3"/>
  <c r="AH653" i="3"/>
  <c r="AF653" i="3"/>
  <c r="AY653" i="3" s="1"/>
  <c r="A653" i="3"/>
  <c r="AZ652" i="3"/>
  <c r="AY652" i="3"/>
  <c r="AX652" i="3"/>
  <c r="AW652" i="3"/>
  <c r="AU652" i="3"/>
  <c r="AT652" i="3"/>
  <c r="AS652" i="3"/>
  <c r="AR652" i="3"/>
  <c r="AQ652" i="3"/>
  <c r="AH652" i="3"/>
  <c r="AF652" i="3"/>
  <c r="A652" i="3"/>
  <c r="AZ651" i="3"/>
  <c r="AY651" i="3"/>
  <c r="AX651" i="3"/>
  <c r="AU651" i="3"/>
  <c r="AR651" i="3"/>
  <c r="AH651" i="3"/>
  <c r="AF651" i="3"/>
  <c r="A651" i="3"/>
  <c r="AZ650" i="3"/>
  <c r="AY650" i="3"/>
  <c r="AX650" i="3"/>
  <c r="AW650" i="3"/>
  <c r="AU650" i="3"/>
  <c r="AR650" i="3"/>
  <c r="AH650" i="3"/>
  <c r="AF650" i="3"/>
  <c r="A650" i="3"/>
  <c r="AZ649" i="3"/>
  <c r="AX649" i="3"/>
  <c r="AW649" i="3"/>
  <c r="AU649" i="3"/>
  <c r="AR649" i="3"/>
  <c r="AH649" i="3"/>
  <c r="AF649" i="3"/>
  <c r="AY649" i="3" s="1"/>
  <c r="A649" i="3"/>
  <c r="AZ648" i="3"/>
  <c r="AX648" i="3"/>
  <c r="AU648" i="3"/>
  <c r="AR648" i="3"/>
  <c r="AH648" i="3"/>
  <c r="AF648" i="3"/>
  <c r="AY648" i="3" s="1"/>
  <c r="A648" i="3"/>
  <c r="AZ647" i="3"/>
  <c r="AX647" i="3"/>
  <c r="AU647" i="3"/>
  <c r="AS647" i="3"/>
  <c r="AR647" i="3"/>
  <c r="AH647" i="3"/>
  <c r="AF647" i="3"/>
  <c r="AY647" i="3" s="1"/>
  <c r="A647" i="3"/>
  <c r="AZ646" i="3"/>
  <c r="AY646" i="3"/>
  <c r="AW646" i="3"/>
  <c r="AU646" i="3"/>
  <c r="AR646" i="3"/>
  <c r="AQ646" i="3"/>
  <c r="AP646" i="3"/>
  <c r="AH646" i="3"/>
  <c r="AF646" i="3"/>
  <c r="AZ645" i="3"/>
  <c r="AW645" i="3"/>
  <c r="AV645" i="3"/>
  <c r="AU645" i="3"/>
  <c r="AT645" i="3"/>
  <c r="AS645" i="3"/>
  <c r="AR645" i="3"/>
  <c r="AQ645" i="3"/>
  <c r="AP645" i="3"/>
  <c r="AH645" i="3"/>
  <c r="AF645" i="3"/>
  <c r="AY645" i="3" s="1"/>
  <c r="AZ644" i="3"/>
  <c r="AW644" i="3"/>
  <c r="AV644" i="3"/>
  <c r="AU644" i="3"/>
  <c r="AT644" i="3"/>
  <c r="AS644" i="3"/>
  <c r="AR644" i="3"/>
  <c r="AQ644" i="3"/>
  <c r="AP644" i="3"/>
  <c r="AH644" i="3"/>
  <c r="AF644" i="3"/>
  <c r="AY644" i="3" s="1"/>
  <c r="AZ643" i="3"/>
  <c r="AW643" i="3"/>
  <c r="AV643" i="3"/>
  <c r="AU643" i="3"/>
  <c r="AR643" i="3"/>
  <c r="AQ643" i="3"/>
  <c r="AP643" i="3"/>
  <c r="AH643" i="3"/>
  <c r="AF643" i="3"/>
  <c r="AY643" i="3" s="1"/>
  <c r="AZ642" i="3"/>
  <c r="AW642" i="3"/>
  <c r="AV642" i="3"/>
  <c r="AU642" i="3"/>
  <c r="AR642" i="3"/>
  <c r="AP642" i="3"/>
  <c r="AH642" i="3"/>
  <c r="AF642" i="3"/>
  <c r="AY642" i="3" s="1"/>
  <c r="AZ641" i="3"/>
  <c r="AW641" i="3"/>
  <c r="AV641" i="3"/>
  <c r="AU641" i="3"/>
  <c r="AR641" i="3"/>
  <c r="AQ641" i="3"/>
  <c r="AP641" i="3"/>
  <c r="AH641" i="3"/>
  <c r="AF641" i="3"/>
  <c r="AY641" i="3" s="1"/>
  <c r="AZ640" i="3"/>
  <c r="AW640" i="3"/>
  <c r="AV640" i="3"/>
  <c r="AU640" i="3"/>
  <c r="AT640" i="3"/>
  <c r="AS640" i="3"/>
  <c r="AR640" i="3"/>
  <c r="AH640" i="3"/>
  <c r="AF640" i="3"/>
  <c r="AY640" i="3" s="1"/>
  <c r="AZ639" i="3"/>
  <c r="AW639" i="3"/>
  <c r="AV639" i="3"/>
  <c r="AU639" i="3"/>
  <c r="AT639" i="3"/>
  <c r="AS639" i="3"/>
  <c r="AR639" i="3"/>
  <c r="AH639" i="3"/>
  <c r="AF639" i="3"/>
  <c r="AY639" i="3" s="1"/>
  <c r="AZ638" i="3"/>
  <c r="AW638" i="3"/>
  <c r="AV638" i="3"/>
  <c r="AU638" i="3"/>
  <c r="AR638" i="3"/>
  <c r="AH638" i="3"/>
  <c r="AF638" i="3"/>
  <c r="AY638" i="3" s="1"/>
  <c r="AZ637" i="3"/>
  <c r="AW637" i="3"/>
  <c r="AV637" i="3"/>
  <c r="AU637" i="3"/>
  <c r="AR637" i="3"/>
  <c r="AH637" i="3"/>
  <c r="AF637" i="3"/>
  <c r="AY637" i="3" s="1"/>
  <c r="AZ636" i="3"/>
  <c r="AW636" i="3"/>
  <c r="AU636" i="3"/>
  <c r="AT636" i="3"/>
  <c r="AR636" i="3"/>
  <c r="AQ636" i="3"/>
  <c r="AH636" i="3"/>
  <c r="AF636" i="3"/>
  <c r="AY636" i="3" s="1"/>
  <c r="AZ635" i="3"/>
  <c r="AW635" i="3"/>
  <c r="AV635" i="3"/>
  <c r="AU635" i="3"/>
  <c r="AR635" i="3"/>
  <c r="AH635" i="3"/>
  <c r="AF635" i="3"/>
  <c r="AY635" i="3" s="1"/>
  <c r="AZ634" i="3"/>
  <c r="AW634" i="3"/>
  <c r="AV634" i="3"/>
  <c r="AU634" i="3"/>
  <c r="AT634" i="3"/>
  <c r="AS634" i="3"/>
  <c r="AR634" i="3"/>
  <c r="AH634" i="3"/>
  <c r="AF634" i="3"/>
  <c r="AY634" i="3" s="1"/>
  <c r="AZ633" i="3"/>
  <c r="AW633" i="3"/>
  <c r="AV633" i="3"/>
  <c r="AU633" i="3"/>
  <c r="AT633" i="3"/>
  <c r="AS633" i="3"/>
  <c r="AR633" i="3"/>
  <c r="AP633" i="3"/>
  <c r="AH633" i="3"/>
  <c r="AF633" i="3"/>
  <c r="AY633" i="3" s="1"/>
  <c r="AZ632" i="3"/>
  <c r="AW632" i="3"/>
  <c r="AV632" i="3"/>
  <c r="AU632" i="3"/>
  <c r="AT632" i="3"/>
  <c r="AS632" i="3"/>
  <c r="AR632" i="3"/>
  <c r="AQ632" i="3"/>
  <c r="AP632" i="3"/>
  <c r="AH632" i="3"/>
  <c r="AF632" i="3"/>
  <c r="AY632" i="3" s="1"/>
  <c r="AZ631" i="3"/>
  <c r="AW631" i="3"/>
  <c r="AV631" i="3"/>
  <c r="AU631" i="3"/>
  <c r="AR631" i="3"/>
  <c r="AH631" i="3"/>
  <c r="AF631" i="3"/>
  <c r="AY631" i="3" s="1"/>
  <c r="AZ630" i="3"/>
  <c r="AW630" i="3"/>
  <c r="AV630" i="3"/>
  <c r="AU630" i="3"/>
  <c r="AT630" i="3"/>
  <c r="AS630" i="3"/>
  <c r="AR630" i="3"/>
  <c r="AQ630" i="3"/>
  <c r="AP630" i="3"/>
  <c r="AH630" i="3"/>
  <c r="AF630" i="3"/>
  <c r="AY630" i="3" s="1"/>
  <c r="AZ629" i="3"/>
  <c r="AY629" i="3"/>
  <c r="AW629" i="3"/>
  <c r="AU629" i="3"/>
  <c r="AT629" i="3"/>
  <c r="AR629" i="3"/>
  <c r="AQ629" i="3"/>
  <c r="AH629" i="3"/>
  <c r="AF629" i="3"/>
  <c r="AZ628" i="3"/>
  <c r="AY628" i="3"/>
  <c r="AW628" i="3"/>
  <c r="AV628" i="3"/>
  <c r="AU628" i="3"/>
  <c r="AT628" i="3"/>
  <c r="AS628" i="3"/>
  <c r="AR628" i="3"/>
  <c r="AQ628" i="3"/>
  <c r="AP628" i="3"/>
  <c r="AH628" i="3"/>
  <c r="AF628" i="3"/>
  <c r="AZ627" i="3"/>
  <c r="AW627" i="3"/>
  <c r="AV627" i="3"/>
  <c r="AU627" i="3"/>
  <c r="AR627" i="3"/>
  <c r="AQ627" i="3"/>
  <c r="AH627" i="3"/>
  <c r="AF627" i="3"/>
  <c r="AY627" i="3" s="1"/>
  <c r="AZ626" i="3"/>
  <c r="AW626" i="3"/>
  <c r="AV626" i="3"/>
  <c r="AU626" i="3"/>
  <c r="AT626" i="3"/>
  <c r="AS626" i="3"/>
  <c r="AR626" i="3"/>
  <c r="AQ626" i="3"/>
  <c r="AP626" i="3"/>
  <c r="AH626" i="3"/>
  <c r="AF626" i="3"/>
  <c r="AY626" i="3" s="1"/>
  <c r="AZ625" i="3"/>
  <c r="AW625" i="3"/>
  <c r="AV625" i="3"/>
  <c r="AU625" i="3"/>
  <c r="AT625" i="3"/>
  <c r="AS625" i="3"/>
  <c r="AR625" i="3"/>
  <c r="AQ625" i="3"/>
  <c r="AP625" i="3"/>
  <c r="AH625" i="3"/>
  <c r="AF625" i="3"/>
  <c r="AY625" i="3" s="1"/>
  <c r="AZ624" i="3"/>
  <c r="AW624" i="3"/>
  <c r="AV624" i="3"/>
  <c r="AU624" i="3"/>
  <c r="AT624" i="3"/>
  <c r="AS624" i="3"/>
  <c r="AR624" i="3"/>
  <c r="AQ624" i="3"/>
  <c r="AP624" i="3"/>
  <c r="AH624" i="3"/>
  <c r="AF624" i="3"/>
  <c r="AY624" i="3" s="1"/>
  <c r="AZ623" i="3"/>
  <c r="AW623" i="3"/>
  <c r="AV623" i="3"/>
  <c r="AU623" i="3"/>
  <c r="AR623" i="3"/>
  <c r="AQ623" i="3"/>
  <c r="AP623" i="3"/>
  <c r="AH623" i="3"/>
  <c r="AF623" i="3"/>
  <c r="AY623" i="3" s="1"/>
  <c r="AZ622" i="3"/>
  <c r="AW622" i="3"/>
  <c r="AV622" i="3"/>
  <c r="AU622" i="3"/>
  <c r="AR622" i="3"/>
  <c r="AH622" i="3"/>
  <c r="AF622" i="3"/>
  <c r="AY622" i="3" s="1"/>
  <c r="AZ621" i="3"/>
  <c r="AW621" i="3"/>
  <c r="AV621" i="3"/>
  <c r="AU621" i="3"/>
  <c r="AT621" i="3"/>
  <c r="AR621" i="3"/>
  <c r="AQ621" i="3"/>
  <c r="AH621" i="3"/>
  <c r="AF621" i="3"/>
  <c r="AY621" i="3" s="1"/>
  <c r="AZ620" i="3"/>
  <c r="AW620" i="3"/>
  <c r="AV620" i="3"/>
  <c r="AU620" i="3"/>
  <c r="AT620" i="3"/>
  <c r="AR620" i="3"/>
  <c r="AQ620" i="3"/>
  <c r="AH620" i="3"/>
  <c r="AF620" i="3"/>
  <c r="AY620" i="3" s="1"/>
  <c r="AZ619" i="3"/>
  <c r="AY619" i="3"/>
  <c r="AW619" i="3"/>
  <c r="AV619" i="3"/>
  <c r="AU619" i="3"/>
  <c r="AT619" i="3"/>
  <c r="AS619" i="3"/>
  <c r="AR619" i="3"/>
  <c r="AQ619" i="3"/>
  <c r="AP619" i="3"/>
  <c r="AH619" i="3"/>
  <c r="AF619" i="3"/>
  <c r="AZ618" i="3"/>
  <c r="AY618" i="3"/>
  <c r="AW618" i="3"/>
  <c r="AV618" i="3"/>
  <c r="AU618" i="3"/>
  <c r="AR618" i="3"/>
  <c r="AH618" i="3"/>
  <c r="AF618" i="3"/>
  <c r="AZ617" i="3"/>
  <c r="AY617" i="3"/>
  <c r="AW617" i="3"/>
  <c r="AV617" i="3"/>
  <c r="AU617" i="3"/>
  <c r="AT617" i="3"/>
  <c r="AS617" i="3"/>
  <c r="AR617" i="3"/>
  <c r="AQ617" i="3"/>
  <c r="AP617" i="3"/>
  <c r="AH617" i="3"/>
  <c r="AF617" i="3"/>
  <c r="AZ616" i="3"/>
  <c r="AX616" i="3"/>
  <c r="AW616" i="3"/>
  <c r="AU616" i="3"/>
  <c r="AT616" i="3"/>
  <c r="AS616" i="3"/>
  <c r="AR616" i="3"/>
  <c r="AH616" i="3"/>
  <c r="AF616" i="3"/>
  <c r="AY616" i="3" s="1"/>
  <c r="A616" i="3"/>
  <c r="AZ615" i="3"/>
  <c r="AX615" i="3"/>
  <c r="AW615" i="3"/>
  <c r="AV615" i="3"/>
  <c r="AU615" i="3"/>
  <c r="AR615" i="3"/>
  <c r="AQ615" i="3"/>
  <c r="AP615" i="3"/>
  <c r="AH615" i="3"/>
  <c r="AF615" i="3"/>
  <c r="AY615" i="3" s="1"/>
  <c r="A615" i="3"/>
  <c r="AZ614" i="3"/>
  <c r="AX614" i="3"/>
  <c r="AW614" i="3"/>
  <c r="AU614" i="3"/>
  <c r="AR614" i="3"/>
  <c r="AH614" i="3"/>
  <c r="AF614" i="3"/>
  <c r="AY614" i="3" s="1"/>
  <c r="E614" i="3"/>
  <c r="A614" i="3"/>
  <c r="AZ613" i="3"/>
  <c r="AX613" i="3"/>
  <c r="AW613" i="3"/>
  <c r="AV613" i="3"/>
  <c r="AU613" i="3"/>
  <c r="AR613" i="3"/>
  <c r="AP613" i="3"/>
  <c r="AH613" i="3"/>
  <c r="AF613" i="3"/>
  <c r="AY613" i="3" s="1"/>
  <c r="A613" i="3"/>
  <c r="AZ612" i="3"/>
  <c r="AY612" i="3"/>
  <c r="AX612" i="3"/>
  <c r="AU612" i="3"/>
  <c r="AR612" i="3"/>
  <c r="AH612" i="3"/>
  <c r="AF612" i="3"/>
  <c r="A612" i="3"/>
  <c r="AZ611" i="3"/>
  <c r="AX611" i="3"/>
  <c r="AW611" i="3"/>
  <c r="AU611" i="3"/>
  <c r="AT611" i="3"/>
  <c r="AR611" i="3"/>
  <c r="AQ611" i="3"/>
  <c r="AH611" i="3"/>
  <c r="AF611" i="3"/>
  <c r="AY611" i="3" s="1"/>
  <c r="A611" i="3"/>
  <c r="AZ610" i="3"/>
  <c r="AX610" i="3"/>
  <c r="AW610" i="3"/>
  <c r="AV610" i="3"/>
  <c r="AU610" i="3"/>
  <c r="AR610" i="3"/>
  <c r="AH610" i="3"/>
  <c r="AF610" i="3"/>
  <c r="AY610" i="3" s="1"/>
  <c r="A610" i="3"/>
  <c r="AZ609" i="3"/>
  <c r="AX609" i="3"/>
  <c r="AW609" i="3"/>
  <c r="AU609" i="3"/>
  <c r="AT609" i="3"/>
  <c r="AR609" i="3"/>
  <c r="AH609" i="3"/>
  <c r="AF609" i="3"/>
  <c r="AY609" i="3" s="1"/>
  <c r="A609" i="3"/>
  <c r="AZ608" i="3"/>
  <c r="AX608" i="3"/>
  <c r="AW608" i="3"/>
  <c r="AV608" i="3"/>
  <c r="AU608" i="3"/>
  <c r="AT608" i="3"/>
  <c r="AS608" i="3"/>
  <c r="AR608" i="3"/>
  <c r="AQ608" i="3"/>
  <c r="AP608" i="3"/>
  <c r="AH608" i="3"/>
  <c r="AF608" i="3"/>
  <c r="AY608" i="3" s="1"/>
  <c r="A608" i="3"/>
  <c r="AZ607" i="3"/>
  <c r="AY607" i="3"/>
  <c r="AX607" i="3"/>
  <c r="AW607" i="3"/>
  <c r="AV607" i="3"/>
  <c r="AU607" i="3"/>
  <c r="AT607" i="3"/>
  <c r="AR607" i="3"/>
  <c r="AQ607" i="3"/>
  <c r="AH607" i="3"/>
  <c r="AF607" i="3"/>
  <c r="A607" i="3"/>
  <c r="AZ606" i="3"/>
  <c r="AX606" i="3"/>
  <c r="AW606" i="3"/>
  <c r="AV606" i="3"/>
  <c r="AU606" i="3"/>
  <c r="AT606" i="3"/>
  <c r="AS606" i="3"/>
  <c r="AR606" i="3"/>
  <c r="AH606" i="3"/>
  <c r="AF606" i="3"/>
  <c r="AY606" i="3" s="1"/>
  <c r="A606" i="3"/>
  <c r="AZ605" i="3"/>
  <c r="AX605" i="3"/>
  <c r="AW605" i="3"/>
  <c r="AV605" i="3"/>
  <c r="AU605" i="3"/>
  <c r="AT605" i="3"/>
  <c r="AS605" i="3"/>
  <c r="AR605" i="3"/>
  <c r="AH605" i="3"/>
  <c r="AF605" i="3"/>
  <c r="AY605" i="3" s="1"/>
  <c r="A605" i="3"/>
  <c r="AZ604" i="3"/>
  <c r="AX604" i="3"/>
  <c r="AW604" i="3"/>
  <c r="AV604" i="3"/>
  <c r="AU604" i="3"/>
  <c r="AR604" i="3"/>
  <c r="AP604" i="3"/>
  <c r="AH604" i="3"/>
  <c r="AF604" i="3"/>
  <c r="AY604" i="3" s="1"/>
  <c r="A604" i="3"/>
  <c r="AZ603" i="3"/>
  <c r="AY603" i="3"/>
  <c r="AX603" i="3"/>
  <c r="AU603" i="3"/>
  <c r="AR603" i="3"/>
  <c r="AP603" i="3"/>
  <c r="AH603" i="3"/>
  <c r="AF603" i="3"/>
  <c r="A603" i="3"/>
  <c r="AZ602" i="3"/>
  <c r="AX602" i="3"/>
  <c r="AW602" i="3"/>
  <c r="AV602" i="3"/>
  <c r="AU602" i="3"/>
  <c r="AT602" i="3"/>
  <c r="AR602" i="3"/>
  <c r="AH602" i="3"/>
  <c r="AF602" i="3"/>
  <c r="AY602" i="3" s="1"/>
  <c r="A602" i="3"/>
  <c r="AZ601" i="3"/>
  <c r="AY601" i="3"/>
  <c r="AX601" i="3"/>
  <c r="AU601" i="3"/>
  <c r="AR601" i="3"/>
  <c r="AH601" i="3"/>
  <c r="AF601" i="3"/>
  <c r="A601" i="3"/>
  <c r="AZ600" i="3"/>
  <c r="AY600" i="3"/>
  <c r="AX600" i="3"/>
  <c r="AW600" i="3"/>
  <c r="AV600" i="3"/>
  <c r="AU600" i="3"/>
  <c r="AT600" i="3"/>
  <c r="AS600" i="3"/>
  <c r="AR600" i="3"/>
  <c r="AQ600" i="3"/>
  <c r="AP600" i="3"/>
  <c r="AH600" i="3"/>
  <c r="AF600" i="3"/>
  <c r="A600" i="3"/>
  <c r="AZ599" i="3"/>
  <c r="AX599" i="3"/>
  <c r="AW599" i="3"/>
  <c r="AU599" i="3"/>
  <c r="AR599" i="3"/>
  <c r="AH599" i="3"/>
  <c r="AF599" i="3"/>
  <c r="AY599" i="3" s="1"/>
  <c r="A599" i="3"/>
  <c r="AZ598" i="3"/>
  <c r="AX598" i="3"/>
  <c r="AW598" i="3"/>
  <c r="AU598" i="3"/>
  <c r="AR598" i="3"/>
  <c r="AH598" i="3"/>
  <c r="AF598" i="3"/>
  <c r="AY598" i="3" s="1"/>
  <c r="A598" i="3"/>
  <c r="AZ597" i="3"/>
  <c r="AX597" i="3"/>
  <c r="AW597" i="3"/>
  <c r="AU597" i="3"/>
  <c r="AR597" i="3"/>
  <c r="AH597" i="3"/>
  <c r="AF597" i="3"/>
  <c r="AY597" i="3" s="1"/>
  <c r="A597" i="3"/>
  <c r="AZ596" i="3"/>
  <c r="AX596" i="3"/>
  <c r="AU596" i="3"/>
  <c r="AR596" i="3"/>
  <c r="AH596" i="3"/>
  <c r="AF596" i="3"/>
  <c r="AY596" i="3" s="1"/>
  <c r="A596" i="3"/>
  <c r="AZ595" i="3"/>
  <c r="AX595" i="3"/>
  <c r="AU595" i="3"/>
  <c r="AR595" i="3"/>
  <c r="AH595" i="3"/>
  <c r="AF595" i="3"/>
  <c r="AY595" i="3" s="1"/>
  <c r="A595" i="3"/>
  <c r="AZ594" i="3"/>
  <c r="AX594" i="3"/>
  <c r="AW594" i="3"/>
  <c r="AV594" i="3"/>
  <c r="AU594" i="3"/>
  <c r="AR594" i="3"/>
  <c r="AP594" i="3"/>
  <c r="AH594" i="3"/>
  <c r="AF594" i="3"/>
  <c r="AY594" i="3" s="1"/>
  <c r="A594" i="3"/>
  <c r="AZ593" i="3"/>
  <c r="AX593" i="3"/>
  <c r="AW593" i="3"/>
  <c r="AV593" i="3"/>
  <c r="AU593" i="3"/>
  <c r="AT593" i="3"/>
  <c r="AR593" i="3"/>
  <c r="AH593" i="3"/>
  <c r="AF593" i="3"/>
  <c r="AY593" i="3" s="1"/>
  <c r="A593" i="3"/>
  <c r="AZ592" i="3"/>
  <c r="AX592" i="3"/>
  <c r="AU592" i="3"/>
  <c r="AR592" i="3"/>
  <c r="AH592" i="3"/>
  <c r="AF592" i="3"/>
  <c r="AY592" i="3" s="1"/>
  <c r="A592" i="3"/>
  <c r="AZ591" i="3"/>
  <c r="AX591" i="3"/>
  <c r="AW591" i="3"/>
  <c r="AV591" i="3"/>
  <c r="AU591" i="3"/>
  <c r="AT591" i="3"/>
  <c r="AR591" i="3"/>
  <c r="AQ591" i="3"/>
  <c r="AH591" i="3"/>
  <c r="AF591" i="3"/>
  <c r="AY591" i="3" s="1"/>
  <c r="A591" i="3"/>
  <c r="AZ590" i="3"/>
  <c r="AX590" i="3"/>
  <c r="AU590" i="3"/>
  <c r="AR590" i="3"/>
  <c r="AQ590" i="3"/>
  <c r="AP590" i="3"/>
  <c r="AO590" i="3"/>
  <c r="AN590" i="3"/>
  <c r="AJ590" i="3"/>
  <c r="AI590" i="3"/>
  <c r="AH590" i="3"/>
  <c r="AF590" i="3"/>
  <c r="AY590" i="3" s="1"/>
  <c r="A590" i="3"/>
  <c r="AL589" i="3"/>
  <c r="AK589" i="3"/>
  <c r="AJ589" i="3"/>
  <c r="AI589" i="3"/>
  <c r="G589" i="3"/>
  <c r="F589" i="3"/>
  <c r="E589" i="3"/>
  <c r="D589" i="3"/>
  <c r="C589" i="3"/>
  <c r="B589" i="3"/>
  <c r="A589" i="3"/>
  <c r="AL588" i="3"/>
  <c r="AK588" i="3"/>
  <c r="AJ588" i="3"/>
  <c r="AI588" i="3"/>
  <c r="AA588" i="3"/>
  <c r="AT588" i="3" s="1"/>
  <c r="G588" i="3"/>
  <c r="F588" i="3"/>
  <c r="O588" i="3" s="1"/>
  <c r="AH588" i="3" s="1"/>
  <c r="E588" i="3"/>
  <c r="D588" i="3"/>
  <c r="C588" i="3"/>
  <c r="B588" i="3"/>
  <c r="A588" i="3"/>
  <c r="AL587" i="3"/>
  <c r="AK587" i="3"/>
  <c r="AJ587" i="3"/>
  <c r="AI587" i="3"/>
  <c r="AE587" i="3"/>
  <c r="AX587" i="3" s="1"/>
  <c r="W587" i="3"/>
  <c r="AP587" i="3" s="1"/>
  <c r="O587" i="3"/>
  <c r="AH587" i="3" s="1"/>
  <c r="G587" i="3"/>
  <c r="F587" i="3"/>
  <c r="AD587" i="3" s="1"/>
  <c r="AW587" i="3" s="1"/>
  <c r="E587" i="3"/>
  <c r="D587" i="3"/>
  <c r="C587" i="3"/>
  <c r="B587" i="3"/>
  <c r="A587" i="3"/>
  <c r="AL586" i="3"/>
  <c r="AK586" i="3"/>
  <c r="AJ586" i="3"/>
  <c r="AI586" i="3"/>
  <c r="G586" i="3"/>
  <c r="F586" i="3"/>
  <c r="E586" i="3"/>
  <c r="D586" i="3"/>
  <c r="C586" i="3"/>
  <c r="B586" i="3"/>
  <c r="A586" i="3"/>
  <c r="AL585" i="3"/>
  <c r="AK585" i="3"/>
  <c r="AJ585" i="3"/>
  <c r="AI585" i="3"/>
  <c r="AE585" i="3"/>
  <c r="AX585" i="3" s="1"/>
  <c r="G585" i="3"/>
  <c r="F585" i="3"/>
  <c r="W585" i="3" s="1"/>
  <c r="AP585" i="3" s="1"/>
  <c r="E585" i="3"/>
  <c r="D585" i="3"/>
  <c r="C585" i="3"/>
  <c r="B585" i="3"/>
  <c r="A585" i="3"/>
  <c r="AL584" i="3"/>
  <c r="AK584" i="3"/>
  <c r="AJ584" i="3"/>
  <c r="AI584" i="3"/>
  <c r="O584" i="3"/>
  <c r="AH584" i="3" s="1"/>
  <c r="G584" i="3"/>
  <c r="F584" i="3"/>
  <c r="AA584" i="3" s="1"/>
  <c r="AT584" i="3" s="1"/>
  <c r="E584" i="3"/>
  <c r="D584" i="3"/>
  <c r="C584" i="3"/>
  <c r="B584" i="3"/>
  <c r="A584" i="3"/>
  <c r="AL583" i="3"/>
  <c r="AK583" i="3"/>
  <c r="AJ583" i="3"/>
  <c r="AI583" i="3"/>
  <c r="AE583" i="3"/>
  <c r="AX583" i="3" s="1"/>
  <c r="W583" i="3"/>
  <c r="AP583" i="3" s="1"/>
  <c r="O583" i="3"/>
  <c r="AH583" i="3" s="1"/>
  <c r="G583" i="3"/>
  <c r="F583" i="3"/>
  <c r="AD583" i="3" s="1"/>
  <c r="AW583" i="3" s="1"/>
  <c r="E583" i="3"/>
  <c r="D583" i="3"/>
  <c r="C583" i="3"/>
  <c r="B583" i="3"/>
  <c r="A583" i="3"/>
  <c r="AL582" i="3"/>
  <c r="AK582" i="3"/>
  <c r="AJ582" i="3"/>
  <c r="AI582" i="3"/>
  <c r="AE582" i="3"/>
  <c r="AX582" i="3" s="1"/>
  <c r="G582" i="3"/>
  <c r="F582" i="3"/>
  <c r="O582" i="3" s="1"/>
  <c r="AH582" i="3" s="1"/>
  <c r="E582" i="3"/>
  <c r="D582" i="3"/>
  <c r="C582" i="3"/>
  <c r="B582" i="3"/>
  <c r="A582" i="3"/>
  <c r="AL581" i="3"/>
  <c r="AK581" i="3"/>
  <c r="AJ581" i="3"/>
  <c r="AI581" i="3"/>
  <c r="W581" i="3"/>
  <c r="AP581" i="3" s="1"/>
  <c r="G581" i="3"/>
  <c r="F581" i="3"/>
  <c r="AE581" i="3" s="1"/>
  <c r="AX581" i="3" s="1"/>
  <c r="E581" i="3"/>
  <c r="D581" i="3"/>
  <c r="C581" i="3"/>
  <c r="B581" i="3"/>
  <c r="A581" i="3"/>
  <c r="AL580" i="3"/>
  <c r="AK580" i="3"/>
  <c r="AJ580" i="3"/>
  <c r="AI580" i="3"/>
  <c r="AA580" i="3"/>
  <c r="AT580" i="3" s="1"/>
  <c r="O580" i="3"/>
  <c r="AH580" i="3" s="1"/>
  <c r="G580" i="3"/>
  <c r="F580" i="3"/>
  <c r="E580" i="3"/>
  <c r="D580" i="3"/>
  <c r="C580" i="3"/>
  <c r="B580" i="3"/>
  <c r="A580" i="3"/>
  <c r="AL579" i="3"/>
  <c r="AK579" i="3"/>
  <c r="AJ579" i="3"/>
  <c r="AI579" i="3"/>
  <c r="AE579" i="3"/>
  <c r="AX579" i="3" s="1"/>
  <c r="W579" i="3"/>
  <c r="AP579" i="3" s="1"/>
  <c r="O579" i="3"/>
  <c r="AH579" i="3" s="1"/>
  <c r="G579" i="3"/>
  <c r="F579" i="3"/>
  <c r="AD579" i="3" s="1"/>
  <c r="AW579" i="3" s="1"/>
  <c r="E579" i="3"/>
  <c r="D579" i="3"/>
  <c r="C579" i="3"/>
  <c r="B579" i="3"/>
  <c r="A579" i="3"/>
  <c r="AL578" i="3"/>
  <c r="AK578" i="3"/>
  <c r="AJ578" i="3"/>
  <c r="AI578" i="3"/>
  <c r="O578" i="3"/>
  <c r="AH578" i="3" s="1"/>
  <c r="G578" i="3"/>
  <c r="F578" i="3"/>
  <c r="AE578" i="3" s="1"/>
  <c r="AX578" i="3" s="1"/>
  <c r="E578" i="3"/>
  <c r="D578" i="3"/>
  <c r="C578" i="3"/>
  <c r="B578" i="3"/>
  <c r="A578" i="3"/>
  <c r="AL577" i="3"/>
  <c r="AK577" i="3"/>
  <c r="AJ577" i="3"/>
  <c r="AI577" i="3"/>
  <c r="AE577" i="3"/>
  <c r="AX577" i="3" s="1"/>
  <c r="W577" i="3"/>
  <c r="AP577" i="3" s="1"/>
  <c r="G577" i="3"/>
  <c r="F577" i="3"/>
  <c r="E577" i="3"/>
  <c r="D577" i="3"/>
  <c r="C577" i="3"/>
  <c r="B577" i="3"/>
  <c r="A577" i="3"/>
  <c r="AL576" i="3"/>
  <c r="AK576" i="3"/>
  <c r="AJ576" i="3"/>
  <c r="AI576" i="3"/>
  <c r="G576" i="3"/>
  <c r="F576" i="3"/>
  <c r="E576" i="3"/>
  <c r="D576" i="3"/>
  <c r="C576" i="3"/>
  <c r="B576" i="3"/>
  <c r="A576" i="3"/>
  <c r="AL575" i="3"/>
  <c r="AK575" i="3"/>
  <c r="AJ575" i="3"/>
  <c r="AI575" i="3"/>
  <c r="AE575" i="3"/>
  <c r="AX575" i="3" s="1"/>
  <c r="W575" i="3"/>
  <c r="AP575" i="3" s="1"/>
  <c r="O575" i="3"/>
  <c r="AH575" i="3" s="1"/>
  <c r="G575" i="3"/>
  <c r="F575" i="3"/>
  <c r="AD575" i="3" s="1"/>
  <c r="AW575" i="3" s="1"/>
  <c r="E575" i="3"/>
  <c r="D575" i="3"/>
  <c r="C575" i="3"/>
  <c r="B575" i="3"/>
  <c r="A575" i="3"/>
  <c r="AL574" i="3"/>
  <c r="AK574" i="3"/>
  <c r="AJ574" i="3"/>
  <c r="AI574" i="3"/>
  <c r="AE574" i="3"/>
  <c r="AX574" i="3" s="1"/>
  <c r="O574" i="3"/>
  <c r="AH574" i="3" s="1"/>
  <c r="G574" i="3"/>
  <c r="F574" i="3"/>
  <c r="E574" i="3"/>
  <c r="D574" i="3"/>
  <c r="C574" i="3"/>
  <c r="B574" i="3"/>
  <c r="A574" i="3"/>
  <c r="AL573" i="3"/>
  <c r="AK573" i="3"/>
  <c r="AJ573" i="3"/>
  <c r="AI573" i="3"/>
  <c r="G573" i="3"/>
  <c r="F573" i="3"/>
  <c r="E573" i="3"/>
  <c r="D573" i="3"/>
  <c r="C573" i="3"/>
  <c r="B573" i="3"/>
  <c r="A573" i="3"/>
  <c r="AL572" i="3"/>
  <c r="AK572" i="3"/>
  <c r="AJ572" i="3"/>
  <c r="AI572" i="3"/>
  <c r="AA572" i="3"/>
  <c r="AT572" i="3" s="1"/>
  <c r="G572" i="3"/>
  <c r="F572" i="3"/>
  <c r="O572" i="3" s="1"/>
  <c r="AH572" i="3" s="1"/>
  <c r="E572" i="3"/>
  <c r="D572" i="3"/>
  <c r="C572" i="3"/>
  <c r="B572" i="3"/>
  <c r="A572" i="3"/>
  <c r="AL571" i="3"/>
  <c r="AK571" i="3"/>
  <c r="AJ571" i="3"/>
  <c r="AI571" i="3"/>
  <c r="AE571" i="3"/>
  <c r="AX571" i="3" s="1"/>
  <c r="W571" i="3"/>
  <c r="AP571" i="3" s="1"/>
  <c r="O571" i="3"/>
  <c r="AH571" i="3" s="1"/>
  <c r="G571" i="3"/>
  <c r="F571" i="3"/>
  <c r="AD571" i="3" s="1"/>
  <c r="AW571" i="3" s="1"/>
  <c r="E571" i="3"/>
  <c r="D571" i="3"/>
  <c r="C571" i="3"/>
  <c r="B571" i="3"/>
  <c r="A571" i="3"/>
  <c r="AL570" i="3"/>
  <c r="AK570" i="3"/>
  <c r="AJ570" i="3"/>
  <c r="AI570" i="3"/>
  <c r="G570" i="3"/>
  <c r="F570" i="3"/>
  <c r="E570" i="3"/>
  <c r="D570" i="3"/>
  <c r="C570" i="3"/>
  <c r="B570" i="3"/>
  <c r="A570" i="3"/>
  <c r="AL569" i="3"/>
  <c r="AK569" i="3"/>
  <c r="AJ569" i="3"/>
  <c r="AI569" i="3"/>
  <c r="AE569" i="3"/>
  <c r="AX569" i="3" s="1"/>
  <c r="G569" i="3"/>
  <c r="F569" i="3"/>
  <c r="W569" i="3" s="1"/>
  <c r="AP569" i="3" s="1"/>
  <c r="E569" i="3"/>
  <c r="D569" i="3"/>
  <c r="C569" i="3"/>
  <c r="B569" i="3"/>
  <c r="A569" i="3"/>
  <c r="AL568" i="3"/>
  <c r="AK568" i="3"/>
  <c r="AJ568" i="3"/>
  <c r="AI568" i="3"/>
  <c r="O568" i="3"/>
  <c r="AH568" i="3" s="1"/>
  <c r="G568" i="3"/>
  <c r="F568" i="3"/>
  <c r="AA568" i="3" s="1"/>
  <c r="AT568" i="3" s="1"/>
  <c r="E568" i="3"/>
  <c r="D568" i="3"/>
  <c r="C568" i="3"/>
  <c r="B568" i="3"/>
  <c r="A568" i="3"/>
  <c r="AL567" i="3"/>
  <c r="AK567" i="3"/>
  <c r="AJ567" i="3"/>
  <c r="AI567" i="3"/>
  <c r="AE567" i="3"/>
  <c r="AX567" i="3" s="1"/>
  <c r="W567" i="3"/>
  <c r="AP567" i="3" s="1"/>
  <c r="O567" i="3"/>
  <c r="AH567" i="3" s="1"/>
  <c r="G567" i="3"/>
  <c r="F567" i="3"/>
  <c r="AD567" i="3" s="1"/>
  <c r="AW567" i="3" s="1"/>
  <c r="E567" i="3"/>
  <c r="D567" i="3"/>
  <c r="C567" i="3"/>
  <c r="B567" i="3"/>
  <c r="A567" i="3"/>
  <c r="AL566" i="3"/>
  <c r="AK566" i="3"/>
  <c r="AJ566" i="3"/>
  <c r="AI566" i="3"/>
  <c r="AE566" i="3"/>
  <c r="AX566" i="3" s="1"/>
  <c r="G566" i="3"/>
  <c r="F566" i="3"/>
  <c r="O566" i="3" s="1"/>
  <c r="AH566" i="3" s="1"/>
  <c r="E566" i="3"/>
  <c r="D566" i="3"/>
  <c r="C566" i="3"/>
  <c r="B566" i="3"/>
  <c r="A566" i="3"/>
  <c r="AL565" i="3"/>
  <c r="AK565" i="3"/>
  <c r="AJ565" i="3"/>
  <c r="AI565" i="3"/>
  <c r="W565" i="3"/>
  <c r="AP565" i="3" s="1"/>
  <c r="G565" i="3"/>
  <c r="F565" i="3"/>
  <c r="AE565" i="3" s="1"/>
  <c r="AX565" i="3" s="1"/>
  <c r="E565" i="3"/>
  <c r="D565" i="3"/>
  <c r="C565" i="3"/>
  <c r="B565" i="3"/>
  <c r="A565" i="3"/>
  <c r="AL564" i="3"/>
  <c r="AK564" i="3"/>
  <c r="AJ564" i="3"/>
  <c r="AI564" i="3"/>
  <c r="AA564" i="3"/>
  <c r="AT564" i="3" s="1"/>
  <c r="O564" i="3"/>
  <c r="AH564" i="3" s="1"/>
  <c r="G564" i="3"/>
  <c r="F564" i="3"/>
  <c r="E564" i="3"/>
  <c r="D564" i="3"/>
  <c r="C564" i="3"/>
  <c r="B564" i="3"/>
  <c r="A564" i="3"/>
  <c r="AL563" i="3"/>
  <c r="AK563" i="3"/>
  <c r="AJ563" i="3"/>
  <c r="AI563" i="3"/>
  <c r="AE563" i="3"/>
  <c r="AX563" i="3" s="1"/>
  <c r="W563" i="3"/>
  <c r="AP563" i="3" s="1"/>
  <c r="O563" i="3"/>
  <c r="AH563" i="3" s="1"/>
  <c r="G563" i="3"/>
  <c r="F563" i="3"/>
  <c r="AD563" i="3" s="1"/>
  <c r="AW563" i="3" s="1"/>
  <c r="E563" i="3"/>
  <c r="D563" i="3"/>
  <c r="C563" i="3"/>
  <c r="B563" i="3"/>
  <c r="A563" i="3"/>
  <c r="AL562" i="3"/>
  <c r="AK562" i="3"/>
  <c r="AJ562" i="3"/>
  <c r="AI562" i="3"/>
  <c r="O562" i="3"/>
  <c r="AH562" i="3" s="1"/>
  <c r="G562" i="3"/>
  <c r="F562" i="3"/>
  <c r="AE562" i="3" s="1"/>
  <c r="AX562" i="3" s="1"/>
  <c r="E562" i="3"/>
  <c r="D562" i="3"/>
  <c r="C562" i="3"/>
  <c r="B562" i="3"/>
  <c r="A562" i="3"/>
  <c r="AL561" i="3"/>
  <c r="AK561" i="3"/>
  <c r="AJ561" i="3"/>
  <c r="AI561" i="3"/>
  <c r="AE561" i="3"/>
  <c r="AX561" i="3" s="1"/>
  <c r="W561" i="3"/>
  <c r="AP561" i="3" s="1"/>
  <c r="G561" i="3"/>
  <c r="F561" i="3"/>
  <c r="E561" i="3"/>
  <c r="D561" i="3"/>
  <c r="C561" i="3"/>
  <c r="B561" i="3"/>
  <c r="A561" i="3"/>
  <c r="AL560" i="3"/>
  <c r="AK560" i="3"/>
  <c r="AJ560" i="3"/>
  <c r="AI560" i="3"/>
  <c r="G560" i="3"/>
  <c r="F560" i="3"/>
  <c r="E560" i="3"/>
  <c r="D560" i="3"/>
  <c r="C560" i="3"/>
  <c r="B560" i="3"/>
  <c r="A560" i="3"/>
  <c r="AL559" i="3"/>
  <c r="AK559" i="3"/>
  <c r="AJ559" i="3"/>
  <c r="AI559" i="3"/>
  <c r="AE559" i="3"/>
  <c r="AX559" i="3" s="1"/>
  <c r="W559" i="3"/>
  <c r="AP559" i="3" s="1"/>
  <c r="O559" i="3"/>
  <c r="AH559" i="3" s="1"/>
  <c r="G559" i="3"/>
  <c r="F559" i="3"/>
  <c r="AD559" i="3" s="1"/>
  <c r="AW559" i="3" s="1"/>
  <c r="E559" i="3"/>
  <c r="D559" i="3"/>
  <c r="C559" i="3"/>
  <c r="B559" i="3"/>
  <c r="A559" i="3"/>
  <c r="AL558" i="3"/>
  <c r="AK558" i="3"/>
  <c r="AJ558" i="3"/>
  <c r="AI558" i="3"/>
  <c r="AE558" i="3"/>
  <c r="AX558" i="3" s="1"/>
  <c r="O558" i="3"/>
  <c r="AH558" i="3" s="1"/>
  <c r="G558" i="3"/>
  <c r="F558" i="3"/>
  <c r="E558" i="3"/>
  <c r="D558" i="3"/>
  <c r="C558" i="3"/>
  <c r="B558" i="3"/>
  <c r="A558" i="3"/>
  <c r="AL557" i="3"/>
  <c r="AK557" i="3"/>
  <c r="AJ557" i="3"/>
  <c r="AI557" i="3"/>
  <c r="G557" i="3"/>
  <c r="F557" i="3"/>
  <c r="E557" i="3"/>
  <c r="D557" i="3"/>
  <c r="C557" i="3"/>
  <c r="B557" i="3"/>
  <c r="A557" i="3"/>
  <c r="AL556" i="3"/>
  <c r="AK556" i="3"/>
  <c r="AJ556" i="3"/>
  <c r="AI556" i="3"/>
  <c r="AA556" i="3"/>
  <c r="AT556" i="3" s="1"/>
  <c r="G556" i="3"/>
  <c r="F556" i="3"/>
  <c r="O556" i="3" s="1"/>
  <c r="AH556" i="3" s="1"/>
  <c r="E556" i="3"/>
  <c r="D556" i="3"/>
  <c r="C556" i="3"/>
  <c r="B556" i="3"/>
  <c r="A556" i="3"/>
  <c r="AL555" i="3"/>
  <c r="AK555" i="3"/>
  <c r="AJ555" i="3"/>
  <c r="AI555" i="3"/>
  <c r="AE555" i="3"/>
  <c r="AX555" i="3" s="1"/>
  <c r="W555" i="3"/>
  <c r="AP555" i="3" s="1"/>
  <c r="O555" i="3"/>
  <c r="AH555" i="3" s="1"/>
  <c r="G555" i="3"/>
  <c r="F555" i="3"/>
  <c r="AD555" i="3" s="1"/>
  <c r="AW555" i="3" s="1"/>
  <c r="E555" i="3"/>
  <c r="D555" i="3"/>
  <c r="C555" i="3"/>
  <c r="B555" i="3"/>
  <c r="A555" i="3"/>
  <c r="AL554" i="3"/>
  <c r="AK554" i="3"/>
  <c r="AJ554" i="3"/>
  <c r="AI554" i="3"/>
  <c r="G554" i="3"/>
  <c r="F554" i="3"/>
  <c r="E554" i="3"/>
  <c r="D554" i="3"/>
  <c r="C554" i="3"/>
  <c r="B554" i="3"/>
  <c r="A554" i="3"/>
  <c r="AL553" i="3"/>
  <c r="AK553" i="3"/>
  <c r="AJ553" i="3"/>
  <c r="AI553" i="3"/>
  <c r="AE553" i="3"/>
  <c r="AX553" i="3" s="1"/>
  <c r="G553" i="3"/>
  <c r="F553" i="3"/>
  <c r="W553" i="3" s="1"/>
  <c r="AP553" i="3" s="1"/>
  <c r="E553" i="3"/>
  <c r="D553" i="3"/>
  <c r="C553" i="3"/>
  <c r="B553" i="3"/>
  <c r="A553" i="3"/>
  <c r="AL552" i="3"/>
  <c r="AK552" i="3"/>
  <c r="AJ552" i="3"/>
  <c r="AI552" i="3"/>
  <c r="O552" i="3"/>
  <c r="AH552" i="3" s="1"/>
  <c r="G552" i="3"/>
  <c r="F552" i="3"/>
  <c r="AA552" i="3" s="1"/>
  <c r="AT552" i="3" s="1"/>
  <c r="E552" i="3"/>
  <c r="D552" i="3"/>
  <c r="C552" i="3"/>
  <c r="B552" i="3"/>
  <c r="A552" i="3"/>
  <c r="AL551" i="3"/>
  <c r="AK551" i="3"/>
  <c r="AJ551" i="3"/>
  <c r="AI551" i="3"/>
  <c r="AE551" i="3"/>
  <c r="AX551" i="3" s="1"/>
  <c r="W551" i="3"/>
  <c r="AP551" i="3" s="1"/>
  <c r="O551" i="3"/>
  <c r="AH551" i="3" s="1"/>
  <c r="G551" i="3"/>
  <c r="F551" i="3"/>
  <c r="AD551" i="3" s="1"/>
  <c r="AW551" i="3" s="1"/>
  <c r="E551" i="3"/>
  <c r="D551" i="3"/>
  <c r="C551" i="3"/>
  <c r="B551" i="3"/>
  <c r="A551" i="3"/>
  <c r="AL550" i="3"/>
  <c r="AK550" i="3"/>
  <c r="AJ550" i="3"/>
  <c r="AI550" i="3"/>
  <c r="AE550" i="3"/>
  <c r="AX550" i="3" s="1"/>
  <c r="G550" i="3"/>
  <c r="F550" i="3"/>
  <c r="O550" i="3" s="1"/>
  <c r="AH550" i="3" s="1"/>
  <c r="E550" i="3"/>
  <c r="D550" i="3"/>
  <c r="C550" i="3"/>
  <c r="B550" i="3"/>
  <c r="A550" i="3"/>
  <c r="AL549" i="3"/>
  <c r="AK549" i="3"/>
  <c r="AJ549" i="3"/>
  <c r="AI549" i="3"/>
  <c r="W549" i="3"/>
  <c r="AP549" i="3" s="1"/>
  <c r="G549" i="3"/>
  <c r="F549" i="3"/>
  <c r="AE549" i="3" s="1"/>
  <c r="AX549" i="3" s="1"/>
  <c r="E549" i="3"/>
  <c r="D549" i="3"/>
  <c r="C549" i="3"/>
  <c r="B549" i="3"/>
  <c r="A549" i="3"/>
  <c r="AL548" i="3"/>
  <c r="AK548" i="3"/>
  <c r="AJ548" i="3"/>
  <c r="AI548" i="3"/>
  <c r="AA548" i="3"/>
  <c r="AT548" i="3" s="1"/>
  <c r="O548" i="3"/>
  <c r="AH548" i="3" s="1"/>
  <c r="G548" i="3"/>
  <c r="F548" i="3"/>
  <c r="E548" i="3"/>
  <c r="D548" i="3"/>
  <c r="C548" i="3"/>
  <c r="B548" i="3"/>
  <c r="A548" i="3"/>
  <c r="AL547" i="3"/>
  <c r="AK547" i="3"/>
  <c r="AJ547" i="3"/>
  <c r="AI547" i="3"/>
  <c r="AE547" i="3"/>
  <c r="AX547" i="3" s="1"/>
  <c r="W547" i="3"/>
  <c r="AP547" i="3" s="1"/>
  <c r="O547" i="3"/>
  <c r="AH547" i="3" s="1"/>
  <c r="G547" i="3"/>
  <c r="F547" i="3"/>
  <c r="AD547" i="3" s="1"/>
  <c r="AW547" i="3" s="1"/>
  <c r="E547" i="3"/>
  <c r="D547" i="3"/>
  <c r="C547" i="3"/>
  <c r="B547" i="3"/>
  <c r="A547" i="3"/>
  <c r="AL546" i="3"/>
  <c r="AK546" i="3"/>
  <c r="AJ546" i="3"/>
  <c r="AI546" i="3"/>
  <c r="O546" i="3"/>
  <c r="AH546" i="3" s="1"/>
  <c r="G546" i="3"/>
  <c r="F546" i="3"/>
  <c r="AE546" i="3" s="1"/>
  <c r="AX546" i="3" s="1"/>
  <c r="E546" i="3"/>
  <c r="D546" i="3"/>
  <c r="C546" i="3"/>
  <c r="B546" i="3"/>
  <c r="A546" i="3"/>
  <c r="AL545" i="3"/>
  <c r="AK545" i="3"/>
  <c r="AJ545" i="3"/>
  <c r="AI545" i="3"/>
  <c r="AE545" i="3"/>
  <c r="AX545" i="3" s="1"/>
  <c r="W545" i="3"/>
  <c r="AP545" i="3" s="1"/>
  <c r="G545" i="3"/>
  <c r="F545" i="3"/>
  <c r="E545" i="3"/>
  <c r="D545" i="3"/>
  <c r="C545" i="3"/>
  <c r="B545" i="3"/>
  <c r="A545" i="3"/>
  <c r="AL544" i="3"/>
  <c r="AK544" i="3"/>
  <c r="AJ544" i="3"/>
  <c r="AI544" i="3"/>
  <c r="G544" i="3"/>
  <c r="F544" i="3"/>
  <c r="E544" i="3"/>
  <c r="D544" i="3"/>
  <c r="C544" i="3"/>
  <c r="B544" i="3"/>
  <c r="A544" i="3"/>
  <c r="AL543" i="3"/>
  <c r="AK543" i="3"/>
  <c r="AJ543" i="3"/>
  <c r="AI543" i="3"/>
  <c r="AE543" i="3"/>
  <c r="AX543" i="3" s="1"/>
  <c r="G543" i="3"/>
  <c r="F543" i="3"/>
  <c r="O543" i="3" s="1"/>
  <c r="AH543" i="3" s="1"/>
  <c r="E543" i="3"/>
  <c r="D543" i="3"/>
  <c r="C543" i="3"/>
  <c r="B543" i="3"/>
  <c r="A543" i="3"/>
  <c r="AL542" i="3"/>
  <c r="AK542" i="3"/>
  <c r="AJ542" i="3"/>
  <c r="AI542" i="3"/>
  <c r="AE542" i="3"/>
  <c r="AX542" i="3" s="1"/>
  <c r="W542" i="3"/>
  <c r="AP542" i="3" s="1"/>
  <c r="G542" i="3"/>
  <c r="F542" i="3"/>
  <c r="AD542" i="3" s="1"/>
  <c r="AW542" i="3" s="1"/>
  <c r="E542" i="3"/>
  <c r="D542" i="3"/>
  <c r="C542" i="3"/>
  <c r="B542" i="3"/>
  <c r="A542" i="3"/>
  <c r="AL541" i="3"/>
  <c r="AK541" i="3"/>
  <c r="AJ541" i="3"/>
  <c r="AI541" i="3"/>
  <c r="AA541" i="3"/>
  <c r="AT541" i="3" s="1"/>
  <c r="O541" i="3"/>
  <c r="AH541" i="3" s="1"/>
  <c r="G541" i="3"/>
  <c r="F541" i="3"/>
  <c r="E541" i="3"/>
  <c r="D541" i="3"/>
  <c r="C541" i="3"/>
  <c r="B541" i="3"/>
  <c r="A541" i="3"/>
  <c r="AL540" i="3"/>
  <c r="AK540" i="3"/>
  <c r="AJ540" i="3"/>
  <c r="AI540" i="3"/>
  <c r="AE540" i="3"/>
  <c r="AX540" i="3" s="1"/>
  <c r="W540" i="3"/>
  <c r="AP540" i="3" s="1"/>
  <c r="O540" i="3"/>
  <c r="AH540" i="3" s="1"/>
  <c r="G540" i="3"/>
  <c r="F540" i="3"/>
  <c r="AD540" i="3" s="1"/>
  <c r="AW540" i="3" s="1"/>
  <c r="E540" i="3"/>
  <c r="D540" i="3"/>
  <c r="C540" i="3"/>
  <c r="B540" i="3"/>
  <c r="A540" i="3"/>
  <c r="AL539" i="3"/>
  <c r="AK539" i="3"/>
  <c r="AJ539" i="3"/>
  <c r="AI539" i="3"/>
  <c r="AA539" i="3"/>
  <c r="AT539" i="3" s="1"/>
  <c r="O539" i="3"/>
  <c r="AH539" i="3" s="1"/>
  <c r="G539" i="3"/>
  <c r="F539" i="3"/>
  <c r="E539" i="3"/>
  <c r="D539" i="3"/>
  <c r="C539" i="3"/>
  <c r="B539" i="3"/>
  <c r="A539" i="3"/>
  <c r="AL538" i="3"/>
  <c r="AK538" i="3"/>
  <c r="AJ538" i="3"/>
  <c r="AI538" i="3"/>
  <c r="G538" i="3"/>
  <c r="F538" i="3"/>
  <c r="AA538" i="3" s="1"/>
  <c r="AT538" i="3" s="1"/>
  <c r="E538" i="3"/>
  <c r="D538" i="3"/>
  <c r="C538" i="3"/>
  <c r="B538" i="3"/>
  <c r="A538" i="3"/>
  <c r="AL537" i="3"/>
  <c r="AK537" i="3"/>
  <c r="AJ537" i="3"/>
  <c r="AI537" i="3"/>
  <c r="W537" i="3"/>
  <c r="AP537" i="3" s="1"/>
  <c r="O537" i="3"/>
  <c r="AH537" i="3" s="1"/>
  <c r="G537" i="3"/>
  <c r="F537" i="3"/>
  <c r="E537" i="3"/>
  <c r="D537" i="3"/>
  <c r="C537" i="3"/>
  <c r="B537" i="3"/>
  <c r="A537" i="3"/>
  <c r="AL536" i="3"/>
  <c r="AK536" i="3"/>
  <c r="AJ536" i="3"/>
  <c r="AI536" i="3"/>
  <c r="AE536" i="3"/>
  <c r="AX536" i="3" s="1"/>
  <c r="W536" i="3"/>
  <c r="AP536" i="3" s="1"/>
  <c r="O536" i="3"/>
  <c r="AH536" i="3" s="1"/>
  <c r="G536" i="3"/>
  <c r="F536" i="3"/>
  <c r="AD536" i="3" s="1"/>
  <c r="AW536" i="3" s="1"/>
  <c r="E536" i="3"/>
  <c r="D536" i="3"/>
  <c r="C536" i="3"/>
  <c r="B536" i="3"/>
  <c r="A536" i="3"/>
  <c r="AL535" i="3"/>
  <c r="AK535" i="3"/>
  <c r="AJ535" i="3"/>
  <c r="AI535" i="3"/>
  <c r="AA535" i="3"/>
  <c r="AT535" i="3" s="1"/>
  <c r="O535" i="3"/>
  <c r="AH535" i="3" s="1"/>
  <c r="G535" i="3"/>
  <c r="F535" i="3"/>
  <c r="E535" i="3"/>
  <c r="D535" i="3"/>
  <c r="C535" i="3"/>
  <c r="B535" i="3"/>
  <c r="A535" i="3"/>
  <c r="AL534" i="3"/>
  <c r="AK534" i="3"/>
  <c r="AJ534" i="3"/>
  <c r="AI534" i="3"/>
  <c r="G534" i="3"/>
  <c r="F534" i="3"/>
  <c r="AA534" i="3" s="1"/>
  <c r="AT534" i="3" s="1"/>
  <c r="E534" i="3"/>
  <c r="D534" i="3"/>
  <c r="C534" i="3"/>
  <c r="B534" i="3"/>
  <c r="A534" i="3"/>
  <c r="AL533" i="3"/>
  <c r="AK533" i="3"/>
  <c r="AJ533" i="3"/>
  <c r="AI533" i="3"/>
  <c r="W533" i="3"/>
  <c r="AP533" i="3" s="1"/>
  <c r="O533" i="3"/>
  <c r="AH533" i="3" s="1"/>
  <c r="G533" i="3"/>
  <c r="F533" i="3"/>
  <c r="E533" i="3"/>
  <c r="D533" i="3"/>
  <c r="C533" i="3"/>
  <c r="B533" i="3"/>
  <c r="A533" i="3"/>
  <c r="AL532" i="3"/>
  <c r="AK532" i="3"/>
  <c r="AJ532" i="3"/>
  <c r="AI532" i="3"/>
  <c r="G532" i="3"/>
  <c r="F532" i="3"/>
  <c r="W532" i="3" s="1"/>
  <c r="AP532" i="3" s="1"/>
  <c r="E532" i="3"/>
  <c r="D532" i="3"/>
  <c r="C532" i="3"/>
  <c r="B532" i="3"/>
  <c r="A532" i="3"/>
  <c r="AL531" i="3"/>
  <c r="AK531" i="3"/>
  <c r="AJ531" i="3"/>
  <c r="AI531" i="3"/>
  <c r="G531" i="3"/>
  <c r="F531" i="3"/>
  <c r="AD531" i="3" s="1"/>
  <c r="AW531" i="3" s="1"/>
  <c r="E531" i="3"/>
  <c r="D531" i="3"/>
  <c r="C531" i="3"/>
  <c r="B531" i="3"/>
  <c r="A531" i="3"/>
  <c r="AL530" i="3"/>
  <c r="AK530" i="3"/>
  <c r="AJ530" i="3"/>
  <c r="AI530" i="3"/>
  <c r="AE530" i="3"/>
  <c r="AX530" i="3" s="1"/>
  <c r="W530" i="3"/>
  <c r="AP530" i="3" s="1"/>
  <c r="O530" i="3"/>
  <c r="AH530" i="3" s="1"/>
  <c r="G530" i="3"/>
  <c r="F530" i="3"/>
  <c r="AD530" i="3" s="1"/>
  <c r="AW530" i="3" s="1"/>
  <c r="E530" i="3"/>
  <c r="D530" i="3"/>
  <c r="C530" i="3"/>
  <c r="B530" i="3"/>
  <c r="A530" i="3"/>
  <c r="AL529" i="3"/>
  <c r="AK529" i="3"/>
  <c r="AJ529" i="3"/>
  <c r="AI529" i="3"/>
  <c r="AE529" i="3"/>
  <c r="AX529" i="3" s="1"/>
  <c r="O529" i="3"/>
  <c r="AH529" i="3" s="1"/>
  <c r="G529" i="3"/>
  <c r="F529" i="3"/>
  <c r="AD529" i="3" s="1"/>
  <c r="AW529" i="3" s="1"/>
  <c r="E529" i="3"/>
  <c r="D529" i="3"/>
  <c r="C529" i="3"/>
  <c r="B529" i="3"/>
  <c r="A529" i="3"/>
  <c r="AL528" i="3"/>
  <c r="AK528" i="3"/>
  <c r="AJ528" i="3"/>
  <c r="AI528" i="3"/>
  <c r="AE528" i="3"/>
  <c r="AX528" i="3" s="1"/>
  <c r="G528" i="3"/>
  <c r="F528" i="3"/>
  <c r="AD528" i="3" s="1"/>
  <c r="AW528" i="3" s="1"/>
  <c r="E528" i="3"/>
  <c r="D528" i="3"/>
  <c r="C528" i="3"/>
  <c r="B528" i="3"/>
  <c r="A528" i="3"/>
  <c r="AL527" i="3"/>
  <c r="AK527" i="3"/>
  <c r="AJ527" i="3"/>
  <c r="AI527" i="3"/>
  <c r="G527" i="3"/>
  <c r="F527" i="3"/>
  <c r="AD527" i="3" s="1"/>
  <c r="AW527" i="3" s="1"/>
  <c r="E527" i="3"/>
  <c r="D527" i="3"/>
  <c r="C527" i="3"/>
  <c r="B527" i="3"/>
  <c r="A527" i="3"/>
  <c r="AL526" i="3"/>
  <c r="AK526" i="3"/>
  <c r="AJ526" i="3"/>
  <c r="AI526" i="3"/>
  <c r="AE526" i="3"/>
  <c r="AX526" i="3" s="1"/>
  <c r="W526" i="3"/>
  <c r="AP526" i="3" s="1"/>
  <c r="O526" i="3"/>
  <c r="AH526" i="3" s="1"/>
  <c r="G526" i="3"/>
  <c r="F526" i="3"/>
  <c r="AD526" i="3" s="1"/>
  <c r="AW526" i="3" s="1"/>
  <c r="E526" i="3"/>
  <c r="D526" i="3"/>
  <c r="C526" i="3"/>
  <c r="B526" i="3"/>
  <c r="A526" i="3"/>
  <c r="AL525" i="3"/>
  <c r="AK525" i="3"/>
  <c r="AJ525" i="3"/>
  <c r="AI525" i="3"/>
  <c r="AE525" i="3"/>
  <c r="AX525" i="3" s="1"/>
  <c r="O525" i="3"/>
  <c r="AH525" i="3" s="1"/>
  <c r="G525" i="3"/>
  <c r="F525" i="3"/>
  <c r="AD525" i="3" s="1"/>
  <c r="AW525" i="3" s="1"/>
  <c r="E525" i="3"/>
  <c r="D525" i="3"/>
  <c r="C525" i="3"/>
  <c r="B525" i="3"/>
  <c r="A525" i="3"/>
  <c r="AL524" i="3"/>
  <c r="AK524" i="3"/>
  <c r="AJ524" i="3"/>
  <c r="AI524" i="3"/>
  <c r="AE524" i="3"/>
  <c r="AX524" i="3" s="1"/>
  <c r="G524" i="3"/>
  <c r="F524" i="3"/>
  <c r="AD524" i="3" s="1"/>
  <c r="AW524" i="3" s="1"/>
  <c r="E524" i="3"/>
  <c r="D524" i="3"/>
  <c r="C524" i="3"/>
  <c r="B524" i="3"/>
  <c r="A524" i="3"/>
  <c r="AL523" i="3"/>
  <c r="AK523" i="3"/>
  <c r="AJ523" i="3"/>
  <c r="AI523" i="3"/>
  <c r="G523" i="3"/>
  <c r="F523" i="3"/>
  <c r="AD523" i="3" s="1"/>
  <c r="AW523" i="3" s="1"/>
  <c r="E523" i="3"/>
  <c r="D523" i="3"/>
  <c r="C523" i="3"/>
  <c r="B523" i="3"/>
  <c r="A523" i="3"/>
  <c r="AL522" i="3"/>
  <c r="AK522" i="3"/>
  <c r="AJ522" i="3"/>
  <c r="AI522" i="3"/>
  <c r="AE522" i="3"/>
  <c r="AX522" i="3" s="1"/>
  <c r="W522" i="3"/>
  <c r="AP522" i="3" s="1"/>
  <c r="O522" i="3"/>
  <c r="AH522" i="3" s="1"/>
  <c r="G522" i="3"/>
  <c r="F522" i="3"/>
  <c r="AD522" i="3" s="1"/>
  <c r="AW522" i="3" s="1"/>
  <c r="E522" i="3"/>
  <c r="D522" i="3"/>
  <c r="C522" i="3"/>
  <c r="B522" i="3"/>
  <c r="A522" i="3"/>
  <c r="AL521" i="3"/>
  <c r="AK521" i="3"/>
  <c r="AJ521" i="3"/>
  <c r="AI521" i="3"/>
  <c r="AE521" i="3"/>
  <c r="AX521" i="3" s="1"/>
  <c r="O521" i="3"/>
  <c r="AH521" i="3" s="1"/>
  <c r="G521" i="3"/>
  <c r="F521" i="3"/>
  <c r="AD521" i="3" s="1"/>
  <c r="AW521" i="3" s="1"/>
  <c r="E521" i="3"/>
  <c r="D521" i="3"/>
  <c r="C521" i="3"/>
  <c r="B521" i="3"/>
  <c r="A521" i="3"/>
  <c r="AL520" i="3"/>
  <c r="AK520" i="3"/>
  <c r="AJ520" i="3"/>
  <c r="AI520" i="3"/>
  <c r="AB520" i="3"/>
  <c r="AU520" i="3" s="1"/>
  <c r="W520" i="3"/>
  <c r="G520" i="3"/>
  <c r="F520" i="3"/>
  <c r="AC520" i="3" s="1"/>
  <c r="AV520" i="3" s="1"/>
  <c r="E520" i="3"/>
  <c r="D520" i="3"/>
  <c r="C520" i="3"/>
  <c r="B520" i="3"/>
  <c r="A520" i="3"/>
  <c r="AL519" i="3"/>
  <c r="AK519" i="3"/>
  <c r="AJ519" i="3"/>
  <c r="AI519" i="3"/>
  <c r="G519" i="3"/>
  <c r="F519" i="3"/>
  <c r="Y519" i="3" s="1"/>
  <c r="E519" i="3"/>
  <c r="D519" i="3"/>
  <c r="C519" i="3"/>
  <c r="B519" i="3"/>
  <c r="A519" i="3"/>
  <c r="AL518" i="3"/>
  <c r="AK518" i="3"/>
  <c r="AJ518" i="3"/>
  <c r="AI518" i="3"/>
  <c r="AB518" i="3"/>
  <c r="AU518" i="3" s="1"/>
  <c r="Z518" i="3"/>
  <c r="AS518" i="3" s="1"/>
  <c r="T518" i="3"/>
  <c r="AM518" i="3" s="1"/>
  <c r="G518" i="3"/>
  <c r="F518" i="3"/>
  <c r="AC518" i="3" s="1"/>
  <c r="AV518" i="3" s="1"/>
  <c r="E518" i="3"/>
  <c r="D518" i="3"/>
  <c r="C518" i="3"/>
  <c r="B518" i="3"/>
  <c r="A518" i="3"/>
  <c r="AL517" i="3"/>
  <c r="AK517" i="3"/>
  <c r="AJ517" i="3"/>
  <c r="AI517" i="3"/>
  <c r="AE517" i="3"/>
  <c r="AX517" i="3" s="1"/>
  <c r="G517" i="3"/>
  <c r="F517" i="3"/>
  <c r="AD517" i="3" s="1"/>
  <c r="AW517" i="3" s="1"/>
  <c r="E517" i="3"/>
  <c r="D517" i="3"/>
  <c r="C517" i="3"/>
  <c r="B517" i="3"/>
  <c r="A517" i="3"/>
  <c r="AV516" i="3"/>
  <c r="AL516" i="3"/>
  <c r="AK516" i="3"/>
  <c r="AJ516" i="3"/>
  <c r="AI516" i="3"/>
  <c r="AB516" i="3"/>
  <c r="AU516" i="3" s="1"/>
  <c r="W516" i="3"/>
  <c r="G516" i="3"/>
  <c r="F516" i="3"/>
  <c r="AC516" i="3" s="1"/>
  <c r="E516" i="3"/>
  <c r="D516" i="3"/>
  <c r="C516" i="3"/>
  <c r="B516" i="3"/>
  <c r="A516" i="3"/>
  <c r="AL515" i="3"/>
  <c r="AK515" i="3"/>
  <c r="AJ515" i="3"/>
  <c r="AI515" i="3"/>
  <c r="G515" i="3"/>
  <c r="F515" i="3"/>
  <c r="Y515" i="3" s="1"/>
  <c r="E515" i="3"/>
  <c r="D515" i="3"/>
  <c r="C515" i="3"/>
  <c r="B515" i="3"/>
  <c r="A515" i="3"/>
  <c r="AL514" i="3"/>
  <c r="AK514" i="3"/>
  <c r="AJ514" i="3"/>
  <c r="AI514" i="3"/>
  <c r="Z514" i="3"/>
  <c r="AS514" i="3" s="1"/>
  <c r="G514" i="3"/>
  <c r="F514" i="3"/>
  <c r="AC514" i="3" s="1"/>
  <c r="AV514" i="3" s="1"/>
  <c r="E514" i="3"/>
  <c r="D514" i="3"/>
  <c r="C514" i="3"/>
  <c r="B514" i="3"/>
  <c r="A514" i="3"/>
  <c r="AL513" i="3"/>
  <c r="AK513" i="3"/>
  <c r="AJ513" i="3"/>
  <c r="AI513" i="3"/>
  <c r="G513" i="3"/>
  <c r="F513" i="3"/>
  <c r="AD513" i="3" s="1"/>
  <c r="AW513" i="3" s="1"/>
  <c r="E513" i="3"/>
  <c r="D513" i="3"/>
  <c r="C513" i="3"/>
  <c r="B513" i="3"/>
  <c r="A513" i="3"/>
  <c r="AL512" i="3"/>
  <c r="AK512" i="3"/>
  <c r="AJ512" i="3"/>
  <c r="AI512" i="3"/>
  <c r="AE512" i="3"/>
  <c r="AX512" i="3" s="1"/>
  <c r="AD512" i="3"/>
  <c r="AW512" i="3" s="1"/>
  <c r="AB512" i="3"/>
  <c r="AU512" i="3" s="1"/>
  <c r="Z512" i="3"/>
  <c r="AS512" i="3" s="1"/>
  <c r="X512" i="3"/>
  <c r="W512" i="3"/>
  <c r="T512" i="3"/>
  <c r="AM512" i="3" s="1"/>
  <c r="O512" i="3"/>
  <c r="G512" i="3"/>
  <c r="F512" i="3"/>
  <c r="AC512" i="3" s="1"/>
  <c r="AV512" i="3" s="1"/>
  <c r="E512" i="3"/>
  <c r="D512" i="3"/>
  <c r="C512" i="3"/>
  <c r="B512" i="3"/>
  <c r="A512" i="3"/>
  <c r="AL511" i="3"/>
  <c r="AK511" i="3"/>
  <c r="AJ511" i="3"/>
  <c r="AI511" i="3"/>
  <c r="U511" i="3"/>
  <c r="AN511" i="3" s="1"/>
  <c r="G511" i="3"/>
  <c r="F511" i="3"/>
  <c r="Y511" i="3" s="1"/>
  <c r="E511" i="3"/>
  <c r="D511" i="3"/>
  <c r="C511" i="3"/>
  <c r="B511" i="3"/>
  <c r="A511" i="3"/>
  <c r="AL510" i="3"/>
  <c r="AK510" i="3"/>
  <c r="AJ510" i="3"/>
  <c r="AI510" i="3"/>
  <c r="G510" i="3"/>
  <c r="F510" i="3"/>
  <c r="AC510" i="3" s="1"/>
  <c r="AV510" i="3" s="1"/>
  <c r="E510" i="3"/>
  <c r="D510" i="3"/>
  <c r="C510" i="3"/>
  <c r="B510" i="3"/>
  <c r="A510" i="3"/>
  <c r="AL509" i="3"/>
  <c r="AK509" i="3"/>
  <c r="AJ509" i="3"/>
  <c r="AI509" i="3"/>
  <c r="AE509" i="3"/>
  <c r="AX509" i="3" s="1"/>
  <c r="W509" i="3"/>
  <c r="O509" i="3"/>
  <c r="G509" i="3"/>
  <c r="F509" i="3"/>
  <c r="AD509" i="3" s="1"/>
  <c r="AW509" i="3" s="1"/>
  <c r="E509" i="3"/>
  <c r="D509" i="3"/>
  <c r="C509" i="3"/>
  <c r="B509" i="3"/>
  <c r="A509" i="3"/>
  <c r="AV508" i="3"/>
  <c r="AL508" i="3"/>
  <c r="AK508" i="3"/>
  <c r="AJ508" i="3"/>
  <c r="AI508" i="3"/>
  <c r="AE508" i="3"/>
  <c r="AX508" i="3" s="1"/>
  <c r="AD508" i="3"/>
  <c r="AW508" i="3" s="1"/>
  <c r="AB508" i="3"/>
  <c r="AU508" i="3" s="1"/>
  <c r="Z508" i="3"/>
  <c r="AS508" i="3" s="1"/>
  <c r="X508" i="3"/>
  <c r="W508" i="3"/>
  <c r="T508" i="3"/>
  <c r="AM508" i="3" s="1"/>
  <c r="O508" i="3"/>
  <c r="G508" i="3"/>
  <c r="F508" i="3"/>
  <c r="AC508" i="3" s="1"/>
  <c r="E508" i="3"/>
  <c r="D508" i="3"/>
  <c r="C508" i="3"/>
  <c r="B508" i="3"/>
  <c r="A508" i="3"/>
  <c r="AL507" i="3"/>
  <c r="AK507" i="3"/>
  <c r="AJ507" i="3"/>
  <c r="AI507" i="3"/>
  <c r="G507" i="3"/>
  <c r="F507" i="3"/>
  <c r="Y507" i="3" s="1"/>
  <c r="E507" i="3"/>
  <c r="D507" i="3"/>
  <c r="C507" i="3"/>
  <c r="B507" i="3"/>
  <c r="A507" i="3"/>
  <c r="AL506" i="3"/>
  <c r="AK506" i="3"/>
  <c r="AJ506" i="3"/>
  <c r="AI506" i="3"/>
  <c r="AD506" i="3"/>
  <c r="AW506" i="3" s="1"/>
  <c r="AB506" i="3"/>
  <c r="AU506" i="3" s="1"/>
  <c r="Z506" i="3"/>
  <c r="AS506" i="3" s="1"/>
  <c r="V506" i="3"/>
  <c r="AO506" i="3" s="1"/>
  <c r="T506" i="3"/>
  <c r="AM506" i="3" s="1"/>
  <c r="G506" i="3"/>
  <c r="F506" i="3"/>
  <c r="AC506" i="3" s="1"/>
  <c r="AV506" i="3" s="1"/>
  <c r="E506" i="3"/>
  <c r="D506" i="3"/>
  <c r="C506" i="3"/>
  <c r="B506" i="3"/>
  <c r="A506" i="3"/>
  <c r="AL505" i="3"/>
  <c r="AK505" i="3"/>
  <c r="AJ505" i="3"/>
  <c r="AI505" i="3"/>
  <c r="AE505" i="3"/>
  <c r="AX505" i="3" s="1"/>
  <c r="O505" i="3"/>
  <c r="G505" i="3"/>
  <c r="F505" i="3"/>
  <c r="AD505" i="3" s="1"/>
  <c r="AW505" i="3" s="1"/>
  <c r="E505" i="3"/>
  <c r="D505" i="3"/>
  <c r="C505" i="3"/>
  <c r="B505" i="3"/>
  <c r="A505" i="3"/>
  <c r="AL504" i="3"/>
  <c r="AK504" i="3"/>
  <c r="AJ504" i="3"/>
  <c r="AI504" i="3"/>
  <c r="AB504" i="3"/>
  <c r="AU504" i="3" s="1"/>
  <c r="W504" i="3"/>
  <c r="G504" i="3"/>
  <c r="F504" i="3"/>
  <c r="AC504" i="3" s="1"/>
  <c r="AV504" i="3" s="1"/>
  <c r="E504" i="3"/>
  <c r="D504" i="3"/>
  <c r="C504" i="3"/>
  <c r="B504" i="3"/>
  <c r="A504" i="3"/>
  <c r="AL503" i="3"/>
  <c r="AK503" i="3"/>
  <c r="AJ503" i="3"/>
  <c r="AI503" i="3"/>
  <c r="G503" i="3"/>
  <c r="F503" i="3"/>
  <c r="Y503" i="3" s="1"/>
  <c r="E503" i="3"/>
  <c r="D503" i="3"/>
  <c r="C503" i="3"/>
  <c r="B503" i="3"/>
  <c r="A503" i="3"/>
  <c r="AL502" i="3"/>
  <c r="AK502" i="3"/>
  <c r="AJ502" i="3"/>
  <c r="AI502" i="3"/>
  <c r="AB502" i="3"/>
  <c r="AU502" i="3" s="1"/>
  <c r="Z502" i="3"/>
  <c r="AS502" i="3" s="1"/>
  <c r="T502" i="3"/>
  <c r="AM502" i="3" s="1"/>
  <c r="G502" i="3"/>
  <c r="F502" i="3"/>
  <c r="AC502" i="3" s="1"/>
  <c r="AV502" i="3" s="1"/>
  <c r="E502" i="3"/>
  <c r="D502" i="3"/>
  <c r="C502" i="3"/>
  <c r="B502" i="3"/>
  <c r="A502" i="3"/>
  <c r="AL501" i="3"/>
  <c r="AK501" i="3"/>
  <c r="AJ501" i="3"/>
  <c r="AI501" i="3"/>
  <c r="G501" i="3"/>
  <c r="F501" i="3"/>
  <c r="AE501" i="3" s="1"/>
  <c r="AX501" i="3" s="1"/>
  <c r="E501" i="3"/>
  <c r="D501" i="3"/>
  <c r="C501" i="3"/>
  <c r="B501" i="3"/>
  <c r="A501" i="3"/>
  <c r="AL500" i="3"/>
  <c r="AK500" i="3"/>
  <c r="AJ500" i="3"/>
  <c r="AI500" i="3"/>
  <c r="AE500" i="3"/>
  <c r="AX500" i="3" s="1"/>
  <c r="AD500" i="3"/>
  <c r="AW500" i="3" s="1"/>
  <c r="AB500" i="3"/>
  <c r="AU500" i="3" s="1"/>
  <c r="Z500" i="3"/>
  <c r="AS500" i="3" s="1"/>
  <c r="X500" i="3"/>
  <c r="W500" i="3"/>
  <c r="T500" i="3"/>
  <c r="AM500" i="3" s="1"/>
  <c r="O500" i="3"/>
  <c r="G500" i="3"/>
  <c r="F500" i="3"/>
  <c r="AC500" i="3" s="1"/>
  <c r="AV500" i="3" s="1"/>
  <c r="E500" i="3"/>
  <c r="D500" i="3"/>
  <c r="C500" i="3"/>
  <c r="B500" i="3"/>
  <c r="A500" i="3"/>
  <c r="AL499" i="3"/>
  <c r="AK499" i="3"/>
  <c r="AJ499" i="3"/>
  <c r="AI499" i="3"/>
  <c r="AC499" i="3"/>
  <c r="AV499" i="3" s="1"/>
  <c r="AA499" i="3"/>
  <c r="AT499" i="3" s="1"/>
  <c r="U499" i="3"/>
  <c r="AN499" i="3" s="1"/>
  <c r="O499" i="3"/>
  <c r="G499" i="3"/>
  <c r="F499" i="3"/>
  <c r="Y499" i="3" s="1"/>
  <c r="E499" i="3"/>
  <c r="D499" i="3"/>
  <c r="C499" i="3"/>
  <c r="B499" i="3"/>
  <c r="A499" i="3"/>
  <c r="AL498" i="3"/>
  <c r="AK498" i="3"/>
  <c r="AJ498" i="3"/>
  <c r="AI498" i="3"/>
  <c r="G498" i="3"/>
  <c r="F498" i="3"/>
  <c r="AC498" i="3" s="1"/>
  <c r="AV498" i="3" s="1"/>
  <c r="E498" i="3"/>
  <c r="D498" i="3"/>
  <c r="C498" i="3"/>
  <c r="B498" i="3"/>
  <c r="A498" i="3"/>
  <c r="AL497" i="3"/>
  <c r="AK497" i="3"/>
  <c r="AJ497" i="3"/>
  <c r="AI497" i="3"/>
  <c r="G497" i="3"/>
  <c r="F497" i="3"/>
  <c r="U497" i="3" s="1"/>
  <c r="AN497" i="3" s="1"/>
  <c r="E497" i="3"/>
  <c r="D497" i="3"/>
  <c r="C497" i="3"/>
  <c r="B497" i="3"/>
  <c r="A497" i="3"/>
  <c r="AL496" i="3"/>
  <c r="AK496" i="3"/>
  <c r="AJ496" i="3"/>
  <c r="AI496" i="3"/>
  <c r="AE496" i="3"/>
  <c r="AX496" i="3" s="1"/>
  <c r="AD496" i="3"/>
  <c r="AW496" i="3" s="1"/>
  <c r="AB496" i="3"/>
  <c r="AU496" i="3" s="1"/>
  <c r="Z496" i="3"/>
  <c r="AS496" i="3" s="1"/>
  <c r="X496" i="3"/>
  <c r="W496" i="3"/>
  <c r="T496" i="3"/>
  <c r="AM496" i="3" s="1"/>
  <c r="O496" i="3"/>
  <c r="G496" i="3"/>
  <c r="F496" i="3"/>
  <c r="AC496" i="3" s="1"/>
  <c r="AV496" i="3" s="1"/>
  <c r="E496" i="3"/>
  <c r="D496" i="3"/>
  <c r="C496" i="3"/>
  <c r="B496" i="3"/>
  <c r="A496" i="3"/>
  <c r="AL495" i="3"/>
  <c r="AK495" i="3"/>
  <c r="AJ495" i="3"/>
  <c r="AI495" i="3"/>
  <c r="AC495" i="3"/>
  <c r="AV495" i="3" s="1"/>
  <c r="AA495" i="3"/>
  <c r="AT495" i="3" s="1"/>
  <c r="U495" i="3"/>
  <c r="AN495" i="3" s="1"/>
  <c r="O495" i="3"/>
  <c r="G495" i="3"/>
  <c r="F495" i="3"/>
  <c r="Y495" i="3" s="1"/>
  <c r="E495" i="3"/>
  <c r="D495" i="3"/>
  <c r="C495" i="3"/>
  <c r="B495" i="3"/>
  <c r="A495" i="3"/>
  <c r="AL494" i="3"/>
  <c r="AK494" i="3"/>
  <c r="AJ494" i="3"/>
  <c r="AI494" i="3"/>
  <c r="G494" i="3"/>
  <c r="F494" i="3"/>
  <c r="AC494" i="3" s="1"/>
  <c r="AV494" i="3" s="1"/>
  <c r="E494" i="3"/>
  <c r="D494" i="3"/>
  <c r="C494" i="3"/>
  <c r="B494" i="3"/>
  <c r="A494" i="3"/>
  <c r="AL493" i="3"/>
  <c r="AK493" i="3"/>
  <c r="AJ493" i="3"/>
  <c r="AI493" i="3"/>
  <c r="G493" i="3"/>
  <c r="F493" i="3"/>
  <c r="U493" i="3" s="1"/>
  <c r="AN493" i="3" s="1"/>
  <c r="E493" i="3"/>
  <c r="D493" i="3"/>
  <c r="C493" i="3"/>
  <c r="B493" i="3"/>
  <c r="A493" i="3"/>
  <c r="AL492" i="3"/>
  <c r="AK492" i="3"/>
  <c r="AJ492" i="3"/>
  <c r="AI492" i="3"/>
  <c r="AE492" i="3"/>
  <c r="AX492" i="3" s="1"/>
  <c r="AD492" i="3"/>
  <c r="AW492" i="3" s="1"/>
  <c r="AB492" i="3"/>
  <c r="AU492" i="3" s="1"/>
  <c r="Z492" i="3"/>
  <c r="AS492" i="3" s="1"/>
  <c r="X492" i="3"/>
  <c r="W492" i="3"/>
  <c r="T492" i="3"/>
  <c r="AM492" i="3" s="1"/>
  <c r="O492" i="3"/>
  <c r="G492" i="3"/>
  <c r="F492" i="3"/>
  <c r="AC492" i="3" s="1"/>
  <c r="AV492" i="3" s="1"/>
  <c r="E492" i="3"/>
  <c r="D492" i="3"/>
  <c r="C492" i="3"/>
  <c r="B492" i="3"/>
  <c r="A492" i="3"/>
  <c r="AL491" i="3"/>
  <c r="AK491" i="3"/>
  <c r="AJ491" i="3"/>
  <c r="AI491" i="3"/>
  <c r="AC491" i="3"/>
  <c r="AV491" i="3" s="1"/>
  <c r="AA491" i="3"/>
  <c r="AT491" i="3" s="1"/>
  <c r="U491" i="3"/>
  <c r="AN491" i="3" s="1"/>
  <c r="O491" i="3"/>
  <c r="G491" i="3"/>
  <c r="F491" i="3"/>
  <c r="Y491" i="3" s="1"/>
  <c r="E491" i="3"/>
  <c r="D491" i="3"/>
  <c r="C491" i="3"/>
  <c r="B491" i="3"/>
  <c r="A491" i="3"/>
  <c r="AL490" i="3"/>
  <c r="AK490" i="3"/>
  <c r="AJ490" i="3"/>
  <c r="AI490" i="3"/>
  <c r="G490" i="3"/>
  <c r="F490" i="3"/>
  <c r="AC490" i="3" s="1"/>
  <c r="AV490" i="3" s="1"/>
  <c r="E490" i="3"/>
  <c r="D490" i="3"/>
  <c r="C490" i="3"/>
  <c r="B490" i="3"/>
  <c r="A490" i="3"/>
  <c r="AL489" i="3"/>
  <c r="AK489" i="3"/>
  <c r="AJ489" i="3"/>
  <c r="AI489" i="3"/>
  <c r="AC489" i="3"/>
  <c r="AV489" i="3" s="1"/>
  <c r="U489" i="3"/>
  <c r="AN489" i="3" s="1"/>
  <c r="O489" i="3"/>
  <c r="G489" i="3"/>
  <c r="F489" i="3"/>
  <c r="AA489" i="3" s="1"/>
  <c r="AT489" i="3" s="1"/>
  <c r="E489" i="3"/>
  <c r="D489" i="3"/>
  <c r="C489" i="3"/>
  <c r="B489" i="3"/>
  <c r="A489" i="3"/>
  <c r="AL488" i="3"/>
  <c r="AK488" i="3"/>
  <c r="AJ488" i="3"/>
  <c r="AI488" i="3"/>
  <c r="AD488" i="3"/>
  <c r="AW488" i="3" s="1"/>
  <c r="AB488" i="3"/>
  <c r="AU488" i="3" s="1"/>
  <c r="X488" i="3"/>
  <c r="W488" i="3"/>
  <c r="O488" i="3"/>
  <c r="G488" i="3"/>
  <c r="F488" i="3"/>
  <c r="AC488" i="3" s="1"/>
  <c r="AV488" i="3" s="1"/>
  <c r="E488" i="3"/>
  <c r="D488" i="3"/>
  <c r="C488" i="3"/>
  <c r="B488" i="3"/>
  <c r="A488" i="3"/>
  <c r="AL487" i="3"/>
  <c r="AK487" i="3"/>
  <c r="AJ487" i="3"/>
  <c r="AI487" i="3"/>
  <c r="AC487" i="3"/>
  <c r="AV487" i="3" s="1"/>
  <c r="G487" i="3"/>
  <c r="F487" i="3"/>
  <c r="AA487" i="3" s="1"/>
  <c r="AT487" i="3" s="1"/>
  <c r="E487" i="3"/>
  <c r="D487" i="3"/>
  <c r="C487" i="3"/>
  <c r="B487" i="3"/>
  <c r="A487" i="3"/>
  <c r="AL486" i="3"/>
  <c r="AK486" i="3"/>
  <c r="AJ486" i="3"/>
  <c r="AI486" i="3"/>
  <c r="AB486" i="3"/>
  <c r="AU486" i="3" s="1"/>
  <c r="Z486" i="3"/>
  <c r="AS486" i="3" s="1"/>
  <c r="T486" i="3"/>
  <c r="AM486" i="3" s="1"/>
  <c r="G486" i="3"/>
  <c r="F486" i="3"/>
  <c r="AC486" i="3" s="1"/>
  <c r="AV486" i="3" s="1"/>
  <c r="E486" i="3"/>
  <c r="D486" i="3"/>
  <c r="C486" i="3"/>
  <c r="B486" i="3"/>
  <c r="A486" i="3"/>
  <c r="AL485" i="3"/>
  <c r="AK485" i="3"/>
  <c r="AJ485" i="3"/>
  <c r="AI485" i="3"/>
  <c r="AC485" i="3"/>
  <c r="AV485" i="3" s="1"/>
  <c r="G485" i="3"/>
  <c r="F485" i="3"/>
  <c r="AA485" i="3" s="1"/>
  <c r="AT485" i="3" s="1"/>
  <c r="E485" i="3"/>
  <c r="D485" i="3"/>
  <c r="C485" i="3"/>
  <c r="B485" i="3"/>
  <c r="A485" i="3"/>
  <c r="AL484" i="3"/>
  <c r="AK484" i="3"/>
  <c r="AJ484" i="3"/>
  <c r="AI484" i="3"/>
  <c r="G484" i="3"/>
  <c r="F484" i="3"/>
  <c r="AC484" i="3" s="1"/>
  <c r="AV484" i="3" s="1"/>
  <c r="E484" i="3"/>
  <c r="D484" i="3"/>
  <c r="C484" i="3"/>
  <c r="B484" i="3"/>
  <c r="A484" i="3"/>
  <c r="AL483" i="3"/>
  <c r="AK483" i="3"/>
  <c r="AJ483" i="3"/>
  <c r="AI483" i="3"/>
  <c r="AC483" i="3"/>
  <c r="AV483" i="3" s="1"/>
  <c r="U483" i="3"/>
  <c r="AN483" i="3" s="1"/>
  <c r="O483" i="3"/>
  <c r="G483" i="3"/>
  <c r="F483" i="3"/>
  <c r="AA483" i="3" s="1"/>
  <c r="AT483" i="3" s="1"/>
  <c r="E483" i="3"/>
  <c r="D483" i="3"/>
  <c r="C483" i="3"/>
  <c r="B483" i="3"/>
  <c r="A483" i="3"/>
  <c r="AL482" i="3"/>
  <c r="AK482" i="3"/>
  <c r="AJ482" i="3"/>
  <c r="AI482" i="3"/>
  <c r="G482" i="3"/>
  <c r="F482" i="3"/>
  <c r="AC482" i="3" s="1"/>
  <c r="AV482" i="3" s="1"/>
  <c r="E482" i="3"/>
  <c r="D482" i="3"/>
  <c r="C482" i="3"/>
  <c r="B482" i="3"/>
  <c r="A482" i="3"/>
  <c r="AL481" i="3"/>
  <c r="AK481" i="3"/>
  <c r="AJ481" i="3"/>
  <c r="AI481" i="3"/>
  <c r="AC481" i="3"/>
  <c r="AV481" i="3" s="1"/>
  <c r="U481" i="3"/>
  <c r="AN481" i="3" s="1"/>
  <c r="O481" i="3"/>
  <c r="G481" i="3"/>
  <c r="F481" i="3"/>
  <c r="AA481" i="3" s="1"/>
  <c r="AT481" i="3" s="1"/>
  <c r="E481" i="3"/>
  <c r="D481" i="3"/>
  <c r="C481" i="3"/>
  <c r="B481" i="3"/>
  <c r="A481" i="3"/>
  <c r="AL480" i="3"/>
  <c r="AK480" i="3"/>
  <c r="AJ480" i="3"/>
  <c r="AI480" i="3"/>
  <c r="AD480" i="3"/>
  <c r="AW480" i="3" s="1"/>
  <c r="AB480" i="3"/>
  <c r="AU480" i="3" s="1"/>
  <c r="X480" i="3"/>
  <c r="W480" i="3"/>
  <c r="O480" i="3"/>
  <c r="G480" i="3"/>
  <c r="F480" i="3"/>
  <c r="AC480" i="3" s="1"/>
  <c r="AV480" i="3" s="1"/>
  <c r="E480" i="3"/>
  <c r="D480" i="3"/>
  <c r="C480" i="3"/>
  <c r="B480" i="3"/>
  <c r="A480" i="3"/>
  <c r="AL479" i="3"/>
  <c r="AK479" i="3"/>
  <c r="AJ479" i="3"/>
  <c r="AI479" i="3"/>
  <c r="AC479" i="3"/>
  <c r="AV479" i="3" s="1"/>
  <c r="G479" i="3"/>
  <c r="F479" i="3"/>
  <c r="AA479" i="3" s="1"/>
  <c r="AT479" i="3" s="1"/>
  <c r="E479" i="3"/>
  <c r="D479" i="3"/>
  <c r="C479" i="3"/>
  <c r="B479" i="3"/>
  <c r="A479" i="3"/>
  <c r="AL478" i="3"/>
  <c r="AK478" i="3"/>
  <c r="AJ478" i="3"/>
  <c r="AI478" i="3"/>
  <c r="AB478" i="3"/>
  <c r="AU478" i="3" s="1"/>
  <c r="Z478" i="3"/>
  <c r="AS478" i="3" s="1"/>
  <c r="T478" i="3"/>
  <c r="AM478" i="3" s="1"/>
  <c r="G478" i="3"/>
  <c r="F478" i="3"/>
  <c r="AC478" i="3" s="1"/>
  <c r="AV478" i="3" s="1"/>
  <c r="E478" i="3"/>
  <c r="D478" i="3"/>
  <c r="C478" i="3"/>
  <c r="B478" i="3"/>
  <c r="A478" i="3"/>
  <c r="AL477" i="3"/>
  <c r="AK477" i="3"/>
  <c r="AJ477" i="3"/>
  <c r="AI477" i="3"/>
  <c r="AC477" i="3"/>
  <c r="AV477" i="3" s="1"/>
  <c r="G477" i="3"/>
  <c r="F477" i="3"/>
  <c r="AA477" i="3" s="1"/>
  <c r="AT477" i="3" s="1"/>
  <c r="E477" i="3"/>
  <c r="D477" i="3"/>
  <c r="C477" i="3"/>
  <c r="B477" i="3"/>
  <c r="A477" i="3"/>
  <c r="AL476" i="3"/>
  <c r="AK476" i="3"/>
  <c r="AJ476" i="3"/>
  <c r="AI476" i="3"/>
  <c r="G476" i="3"/>
  <c r="F476" i="3"/>
  <c r="AC476" i="3" s="1"/>
  <c r="AV476" i="3" s="1"/>
  <c r="E476" i="3"/>
  <c r="D476" i="3"/>
  <c r="C476" i="3"/>
  <c r="B476" i="3"/>
  <c r="A476" i="3"/>
  <c r="AL475" i="3"/>
  <c r="AK475" i="3"/>
  <c r="AJ475" i="3"/>
  <c r="AI475" i="3"/>
  <c r="AC475" i="3"/>
  <c r="AV475" i="3" s="1"/>
  <c r="U475" i="3"/>
  <c r="AN475" i="3" s="1"/>
  <c r="O475" i="3"/>
  <c r="G475" i="3"/>
  <c r="F475" i="3"/>
  <c r="AA475" i="3" s="1"/>
  <c r="AT475" i="3" s="1"/>
  <c r="E475" i="3"/>
  <c r="D475" i="3"/>
  <c r="C475" i="3"/>
  <c r="B475" i="3"/>
  <c r="A475" i="3"/>
  <c r="AL474" i="3"/>
  <c r="AK474" i="3"/>
  <c r="AJ474" i="3"/>
  <c r="AI474" i="3"/>
  <c r="G474" i="3"/>
  <c r="F474" i="3"/>
  <c r="AC474" i="3" s="1"/>
  <c r="AV474" i="3" s="1"/>
  <c r="E474" i="3"/>
  <c r="D474" i="3"/>
  <c r="C474" i="3"/>
  <c r="B474" i="3"/>
  <c r="A474" i="3"/>
  <c r="AL473" i="3"/>
  <c r="AK473" i="3"/>
  <c r="AJ473" i="3"/>
  <c r="AI473" i="3"/>
  <c r="AC473" i="3"/>
  <c r="AV473" i="3" s="1"/>
  <c r="U473" i="3"/>
  <c r="AN473" i="3" s="1"/>
  <c r="O473" i="3"/>
  <c r="G473" i="3"/>
  <c r="F473" i="3"/>
  <c r="AA473" i="3" s="1"/>
  <c r="AT473" i="3" s="1"/>
  <c r="E473" i="3"/>
  <c r="D473" i="3"/>
  <c r="C473" i="3"/>
  <c r="B473" i="3"/>
  <c r="A473" i="3"/>
  <c r="AL472" i="3"/>
  <c r="AK472" i="3"/>
  <c r="AJ472" i="3"/>
  <c r="AI472" i="3"/>
  <c r="AD472" i="3"/>
  <c r="AW472" i="3" s="1"/>
  <c r="AB472" i="3"/>
  <c r="AU472" i="3" s="1"/>
  <c r="X472" i="3"/>
  <c r="W472" i="3"/>
  <c r="O472" i="3"/>
  <c r="G472" i="3"/>
  <c r="F472" i="3"/>
  <c r="AC472" i="3" s="1"/>
  <c r="AV472" i="3" s="1"/>
  <c r="E472" i="3"/>
  <c r="D472" i="3"/>
  <c r="C472" i="3"/>
  <c r="B472" i="3"/>
  <c r="A472" i="3"/>
  <c r="AL471" i="3"/>
  <c r="AK471" i="3"/>
  <c r="AJ471" i="3"/>
  <c r="AI471" i="3"/>
  <c r="AC471" i="3"/>
  <c r="AV471" i="3" s="1"/>
  <c r="G471" i="3"/>
  <c r="F471" i="3"/>
  <c r="AA471" i="3" s="1"/>
  <c r="AT471" i="3" s="1"/>
  <c r="E471" i="3"/>
  <c r="D471" i="3"/>
  <c r="C471" i="3"/>
  <c r="B471" i="3"/>
  <c r="A471" i="3"/>
  <c r="AL470" i="3"/>
  <c r="AK470" i="3"/>
  <c r="AJ470" i="3"/>
  <c r="AI470" i="3"/>
  <c r="U470" i="3"/>
  <c r="AN470" i="3" s="1"/>
  <c r="G470" i="3"/>
  <c r="F470" i="3"/>
  <c r="AC470" i="3" s="1"/>
  <c r="AV470" i="3" s="1"/>
  <c r="E470" i="3"/>
  <c r="D470" i="3"/>
  <c r="C470" i="3"/>
  <c r="B470" i="3"/>
  <c r="A470" i="3"/>
  <c r="AL469" i="3"/>
  <c r="AK469" i="3"/>
  <c r="AJ469" i="3"/>
  <c r="AI469" i="3"/>
  <c r="G469" i="3"/>
  <c r="F469" i="3"/>
  <c r="E469" i="3"/>
  <c r="D469" i="3"/>
  <c r="C469" i="3"/>
  <c r="B469" i="3"/>
  <c r="A469" i="3"/>
  <c r="AL468" i="3"/>
  <c r="AK468" i="3"/>
  <c r="AJ468" i="3"/>
  <c r="AI468" i="3"/>
  <c r="G468" i="3"/>
  <c r="F468" i="3"/>
  <c r="U468" i="3" s="1"/>
  <c r="AN468" i="3" s="1"/>
  <c r="E468" i="3"/>
  <c r="D468" i="3"/>
  <c r="C468" i="3"/>
  <c r="B468" i="3"/>
  <c r="A468" i="3"/>
  <c r="AL467" i="3"/>
  <c r="AK467" i="3"/>
  <c r="AJ467" i="3"/>
  <c r="AI467" i="3"/>
  <c r="G467" i="3"/>
  <c r="F467" i="3"/>
  <c r="U467" i="3" s="1"/>
  <c r="AN467" i="3" s="1"/>
  <c r="E467" i="3"/>
  <c r="D467" i="3"/>
  <c r="C467" i="3"/>
  <c r="B467" i="3"/>
  <c r="A467" i="3"/>
  <c r="AL466" i="3"/>
  <c r="AK466" i="3"/>
  <c r="AJ466" i="3"/>
  <c r="AI466" i="3"/>
  <c r="G466" i="3"/>
  <c r="F466" i="3"/>
  <c r="AC466" i="3" s="1"/>
  <c r="AV466" i="3" s="1"/>
  <c r="E466" i="3"/>
  <c r="D466" i="3"/>
  <c r="C466" i="3"/>
  <c r="B466" i="3"/>
  <c r="A466" i="3"/>
  <c r="AL465" i="3"/>
  <c r="AK465" i="3"/>
  <c r="AJ465" i="3"/>
  <c r="AI465" i="3"/>
  <c r="G465" i="3"/>
  <c r="F465" i="3"/>
  <c r="E465" i="3"/>
  <c r="D465" i="3"/>
  <c r="C465" i="3"/>
  <c r="B465" i="3"/>
  <c r="A465" i="3"/>
  <c r="AL464" i="3"/>
  <c r="AK464" i="3"/>
  <c r="AJ464" i="3"/>
  <c r="AI464" i="3"/>
  <c r="AH464" i="3"/>
  <c r="AC464" i="3"/>
  <c r="AV464" i="3" s="1"/>
  <c r="AA464" i="3"/>
  <c r="AT464" i="3" s="1"/>
  <c r="U464" i="3"/>
  <c r="AN464" i="3" s="1"/>
  <c r="O464" i="3"/>
  <c r="G464" i="3"/>
  <c r="F464" i="3"/>
  <c r="Y464" i="3" s="1"/>
  <c r="AR464" i="3" s="1"/>
  <c r="E464" i="3"/>
  <c r="D464" i="3"/>
  <c r="C464" i="3"/>
  <c r="B464" i="3"/>
  <c r="A464" i="3"/>
  <c r="AL463" i="3"/>
  <c r="AK463" i="3"/>
  <c r="AJ463" i="3"/>
  <c r="AI463" i="3"/>
  <c r="AC463" i="3"/>
  <c r="AV463" i="3" s="1"/>
  <c r="U463" i="3"/>
  <c r="AN463" i="3" s="1"/>
  <c r="O463" i="3"/>
  <c r="AH463" i="3" s="1"/>
  <c r="G463" i="3"/>
  <c r="F463" i="3"/>
  <c r="AA463" i="3" s="1"/>
  <c r="AT463" i="3" s="1"/>
  <c r="E463" i="3"/>
  <c r="D463" i="3"/>
  <c r="C463" i="3"/>
  <c r="B463" i="3"/>
  <c r="A463" i="3"/>
  <c r="AL462" i="3"/>
  <c r="AK462" i="3"/>
  <c r="AJ462" i="3"/>
  <c r="AI462" i="3"/>
  <c r="G462" i="3"/>
  <c r="F462" i="3"/>
  <c r="AC462" i="3" s="1"/>
  <c r="AV462" i="3" s="1"/>
  <c r="E462" i="3"/>
  <c r="D462" i="3"/>
  <c r="C462" i="3"/>
  <c r="B462" i="3"/>
  <c r="A462" i="3"/>
  <c r="AL461" i="3"/>
  <c r="AK461" i="3"/>
  <c r="AJ461" i="3"/>
  <c r="AI461" i="3"/>
  <c r="G461" i="3"/>
  <c r="F461" i="3"/>
  <c r="E461" i="3"/>
  <c r="D461" i="3"/>
  <c r="C461" i="3"/>
  <c r="B461" i="3"/>
  <c r="A461" i="3"/>
  <c r="AL460" i="3"/>
  <c r="AK460" i="3"/>
  <c r="AJ460" i="3"/>
  <c r="AI460" i="3"/>
  <c r="AC460" i="3"/>
  <c r="AV460" i="3" s="1"/>
  <c r="AA460" i="3"/>
  <c r="AT460" i="3" s="1"/>
  <c r="O460" i="3"/>
  <c r="AH460" i="3" s="1"/>
  <c r="G460" i="3"/>
  <c r="F460" i="3"/>
  <c r="Y460" i="3" s="1"/>
  <c r="AR460" i="3" s="1"/>
  <c r="E460" i="3"/>
  <c r="D460" i="3"/>
  <c r="C460" i="3"/>
  <c r="B460" i="3"/>
  <c r="A460" i="3"/>
  <c r="AL459" i="3"/>
  <c r="AK459" i="3"/>
  <c r="AJ459" i="3"/>
  <c r="AI459" i="3"/>
  <c r="M459" i="3"/>
  <c r="L459" i="3"/>
  <c r="K459" i="3"/>
  <c r="J459" i="3"/>
  <c r="I459" i="3"/>
  <c r="H459" i="3"/>
  <c r="G459" i="3"/>
  <c r="F459" i="3"/>
  <c r="E459" i="3"/>
  <c r="D459" i="3"/>
  <c r="C459" i="3"/>
  <c r="B459" i="3"/>
  <c r="A459" i="3"/>
  <c r="AL458" i="3"/>
  <c r="AK458" i="3"/>
  <c r="AJ458" i="3"/>
  <c r="AI458" i="3"/>
  <c r="M458" i="3"/>
  <c r="L458" i="3"/>
  <c r="K458" i="3"/>
  <c r="J458" i="3"/>
  <c r="I458" i="3"/>
  <c r="H458" i="3"/>
  <c r="G458" i="3"/>
  <c r="F458" i="3"/>
  <c r="Y458" i="3" s="1"/>
  <c r="AR458" i="3" s="1"/>
  <c r="E458" i="3"/>
  <c r="D458" i="3"/>
  <c r="C458" i="3"/>
  <c r="B458" i="3"/>
  <c r="A458" i="3"/>
  <c r="AL457" i="3"/>
  <c r="AK457" i="3"/>
  <c r="AJ457" i="3"/>
  <c r="AI457" i="3"/>
  <c r="AE457" i="3"/>
  <c r="Y457" i="3"/>
  <c r="AR457" i="3" s="1"/>
  <c r="M457" i="3"/>
  <c r="L457" i="3"/>
  <c r="K457" i="3"/>
  <c r="J457" i="3"/>
  <c r="I457" i="3"/>
  <c r="H457" i="3"/>
  <c r="G457" i="3"/>
  <c r="F457" i="3"/>
  <c r="W457" i="3" s="1"/>
  <c r="AP457" i="3" s="1"/>
  <c r="E457" i="3"/>
  <c r="D457" i="3"/>
  <c r="C457" i="3"/>
  <c r="B457" i="3"/>
  <c r="A457" i="3"/>
  <c r="AL456" i="3"/>
  <c r="AK456" i="3"/>
  <c r="AJ456" i="3"/>
  <c r="AI456" i="3"/>
  <c r="Y456" i="3"/>
  <c r="AR456" i="3" s="1"/>
  <c r="W456" i="3"/>
  <c r="AP456" i="3" s="1"/>
  <c r="M456" i="3"/>
  <c r="L456" i="3"/>
  <c r="K456" i="3"/>
  <c r="J456" i="3"/>
  <c r="I456" i="3"/>
  <c r="H456" i="3"/>
  <c r="G456" i="3"/>
  <c r="F456" i="3"/>
  <c r="AE456" i="3" s="1"/>
  <c r="E456" i="3"/>
  <c r="D456" i="3"/>
  <c r="C456" i="3"/>
  <c r="B456" i="3"/>
  <c r="A456" i="3"/>
  <c r="AL455" i="3"/>
  <c r="AK455" i="3"/>
  <c r="AJ455" i="3"/>
  <c r="AI455" i="3"/>
  <c r="AC455" i="3"/>
  <c r="AV455" i="3" s="1"/>
  <c r="AA455" i="3"/>
  <c r="AT455" i="3" s="1"/>
  <c r="W455" i="3"/>
  <c r="AP455" i="3" s="1"/>
  <c r="M455" i="3"/>
  <c r="L455" i="3"/>
  <c r="K455" i="3"/>
  <c r="J455" i="3"/>
  <c r="I455" i="3"/>
  <c r="H455" i="3"/>
  <c r="G455" i="3"/>
  <c r="F455" i="3"/>
  <c r="U455" i="3" s="1"/>
  <c r="AN455" i="3" s="1"/>
  <c r="E455" i="3"/>
  <c r="D455" i="3"/>
  <c r="C455" i="3"/>
  <c r="B455" i="3"/>
  <c r="A455" i="3"/>
  <c r="AL454" i="3"/>
  <c r="AK454" i="3"/>
  <c r="AJ454" i="3"/>
  <c r="AI454" i="3"/>
  <c r="M454" i="3"/>
  <c r="L454" i="3"/>
  <c r="K454" i="3"/>
  <c r="J454" i="3"/>
  <c r="I454" i="3"/>
  <c r="H454" i="3"/>
  <c r="G454" i="3"/>
  <c r="F454" i="3"/>
  <c r="E454" i="3"/>
  <c r="D454" i="3"/>
  <c r="C454" i="3"/>
  <c r="B454" i="3"/>
  <c r="A454" i="3"/>
  <c r="AL453" i="3"/>
  <c r="AK453" i="3"/>
  <c r="AJ453" i="3"/>
  <c r="AI453" i="3"/>
  <c r="AA453" i="3"/>
  <c r="AT453" i="3" s="1"/>
  <c r="W453" i="3"/>
  <c r="AP453" i="3" s="1"/>
  <c r="M453" i="3"/>
  <c r="L453" i="3"/>
  <c r="K453" i="3"/>
  <c r="J453" i="3"/>
  <c r="I453" i="3"/>
  <c r="H453" i="3"/>
  <c r="G453" i="3"/>
  <c r="F453" i="3"/>
  <c r="U453" i="3" s="1"/>
  <c r="AN453" i="3" s="1"/>
  <c r="E453" i="3"/>
  <c r="D453" i="3"/>
  <c r="C453" i="3"/>
  <c r="B453" i="3"/>
  <c r="A453" i="3"/>
  <c r="AL452" i="3"/>
  <c r="AK452" i="3"/>
  <c r="AJ452" i="3"/>
  <c r="AI452" i="3"/>
  <c r="M452" i="3"/>
  <c r="L452" i="3"/>
  <c r="K452" i="3"/>
  <c r="J452" i="3"/>
  <c r="I452" i="3"/>
  <c r="H452" i="3"/>
  <c r="G452" i="3"/>
  <c r="F452" i="3"/>
  <c r="E452" i="3"/>
  <c r="D452" i="3"/>
  <c r="C452" i="3"/>
  <c r="B452" i="3"/>
  <c r="A452" i="3"/>
  <c r="AL451" i="3"/>
  <c r="AK451" i="3"/>
  <c r="AJ451" i="3"/>
  <c r="AI451" i="3"/>
  <c r="W451" i="3"/>
  <c r="AP451" i="3" s="1"/>
  <c r="M451" i="3"/>
  <c r="L451" i="3"/>
  <c r="K451" i="3"/>
  <c r="J451" i="3"/>
  <c r="I451" i="3"/>
  <c r="H451" i="3"/>
  <c r="G451" i="3"/>
  <c r="F451" i="3"/>
  <c r="U451" i="3" s="1"/>
  <c r="AN451" i="3" s="1"/>
  <c r="E451" i="3"/>
  <c r="D451" i="3"/>
  <c r="C451" i="3"/>
  <c r="B451" i="3"/>
  <c r="A451" i="3"/>
  <c r="AL450" i="3"/>
  <c r="AK450" i="3"/>
  <c r="AJ450" i="3"/>
  <c r="AI450" i="3"/>
  <c r="M450" i="3"/>
  <c r="L450" i="3"/>
  <c r="K450" i="3"/>
  <c r="J450" i="3"/>
  <c r="I450" i="3"/>
  <c r="H450" i="3"/>
  <c r="G450" i="3"/>
  <c r="F450" i="3"/>
  <c r="E450" i="3"/>
  <c r="D450" i="3"/>
  <c r="C450" i="3"/>
  <c r="B450" i="3"/>
  <c r="A450" i="3"/>
  <c r="AL449" i="3"/>
  <c r="AK449" i="3"/>
  <c r="AJ449" i="3"/>
  <c r="AI449" i="3"/>
  <c r="M449" i="3"/>
  <c r="L449" i="3"/>
  <c r="K449" i="3"/>
  <c r="J449" i="3"/>
  <c r="I449" i="3"/>
  <c r="H449" i="3"/>
  <c r="G449" i="3"/>
  <c r="F449" i="3"/>
  <c r="AB449" i="3" s="1"/>
  <c r="E449" i="3"/>
  <c r="D449" i="3"/>
  <c r="C449" i="3"/>
  <c r="B449" i="3"/>
  <c r="A449" i="3"/>
  <c r="AL448" i="3"/>
  <c r="AK448" i="3"/>
  <c r="AJ448" i="3"/>
  <c r="AI448" i="3"/>
  <c r="M448" i="3"/>
  <c r="L448" i="3"/>
  <c r="K448" i="3"/>
  <c r="J448" i="3"/>
  <c r="I448" i="3"/>
  <c r="H448" i="3"/>
  <c r="G448" i="3"/>
  <c r="F448" i="3"/>
  <c r="E448" i="3"/>
  <c r="D448" i="3"/>
  <c r="C448" i="3"/>
  <c r="B448" i="3"/>
  <c r="A448" i="3"/>
  <c r="AL447" i="3"/>
  <c r="AK447" i="3"/>
  <c r="AJ447" i="3"/>
  <c r="AI447" i="3"/>
  <c r="AB447" i="3"/>
  <c r="AA447" i="3"/>
  <c r="AT447" i="3" s="1"/>
  <c r="W447" i="3"/>
  <c r="AP447" i="3" s="1"/>
  <c r="M447" i="3"/>
  <c r="L447" i="3"/>
  <c r="K447" i="3"/>
  <c r="J447" i="3"/>
  <c r="I447" i="3"/>
  <c r="H447" i="3"/>
  <c r="G447" i="3"/>
  <c r="F447" i="3"/>
  <c r="U447" i="3" s="1"/>
  <c r="AN447" i="3" s="1"/>
  <c r="E447" i="3"/>
  <c r="D447" i="3"/>
  <c r="C447" i="3"/>
  <c r="B447" i="3"/>
  <c r="A447" i="3"/>
  <c r="AL446" i="3"/>
  <c r="AK446" i="3"/>
  <c r="AJ446" i="3"/>
  <c r="AI446" i="3"/>
  <c r="M446" i="3"/>
  <c r="L446" i="3"/>
  <c r="K446" i="3"/>
  <c r="J446" i="3"/>
  <c r="I446" i="3"/>
  <c r="H446" i="3"/>
  <c r="G446" i="3"/>
  <c r="F446" i="3"/>
  <c r="E446" i="3"/>
  <c r="D446" i="3"/>
  <c r="C446" i="3"/>
  <c r="B446" i="3"/>
  <c r="A446" i="3"/>
  <c r="AL445" i="3"/>
  <c r="AK445" i="3"/>
  <c r="AJ445" i="3"/>
  <c r="AI445" i="3"/>
  <c r="AA445" i="3"/>
  <c r="AT445" i="3" s="1"/>
  <c r="W445" i="3"/>
  <c r="AP445" i="3" s="1"/>
  <c r="M445" i="3"/>
  <c r="L445" i="3"/>
  <c r="K445" i="3"/>
  <c r="J445" i="3"/>
  <c r="I445" i="3"/>
  <c r="H445" i="3"/>
  <c r="G445" i="3"/>
  <c r="F445" i="3"/>
  <c r="U445" i="3" s="1"/>
  <c r="AN445" i="3" s="1"/>
  <c r="E445" i="3"/>
  <c r="D445" i="3"/>
  <c r="C445" i="3"/>
  <c r="B445" i="3"/>
  <c r="A445" i="3"/>
  <c r="AL444" i="3"/>
  <c r="AK444" i="3"/>
  <c r="AJ444" i="3"/>
  <c r="AI444" i="3"/>
  <c r="M444" i="3"/>
  <c r="L444" i="3"/>
  <c r="K444" i="3"/>
  <c r="J444" i="3"/>
  <c r="I444" i="3"/>
  <c r="H444" i="3"/>
  <c r="G444" i="3"/>
  <c r="F444" i="3"/>
  <c r="E444" i="3"/>
  <c r="D444" i="3"/>
  <c r="C444" i="3"/>
  <c r="B444" i="3"/>
  <c r="A444" i="3"/>
  <c r="AL443" i="3"/>
  <c r="AK443" i="3"/>
  <c r="AJ443" i="3"/>
  <c r="AI443" i="3"/>
  <c r="M443" i="3"/>
  <c r="L443" i="3"/>
  <c r="K443" i="3"/>
  <c r="J443" i="3"/>
  <c r="I443" i="3"/>
  <c r="H443" i="3"/>
  <c r="G443" i="3"/>
  <c r="F443" i="3"/>
  <c r="AB443" i="3" s="1"/>
  <c r="E443" i="3"/>
  <c r="D443" i="3"/>
  <c r="C443" i="3"/>
  <c r="B443" i="3"/>
  <c r="A443" i="3"/>
  <c r="AL442" i="3"/>
  <c r="AK442" i="3"/>
  <c r="AJ442" i="3"/>
  <c r="AI442" i="3"/>
  <c r="M442" i="3"/>
  <c r="L442" i="3"/>
  <c r="K442" i="3"/>
  <c r="J442" i="3"/>
  <c r="I442" i="3"/>
  <c r="H442" i="3"/>
  <c r="G442" i="3"/>
  <c r="F442" i="3"/>
  <c r="E442" i="3"/>
  <c r="D442" i="3"/>
  <c r="C442" i="3"/>
  <c r="B442" i="3"/>
  <c r="A442" i="3"/>
  <c r="AL441" i="3"/>
  <c r="AK441" i="3"/>
  <c r="AJ441" i="3"/>
  <c r="AI441" i="3"/>
  <c r="AA441" i="3"/>
  <c r="AT441" i="3" s="1"/>
  <c r="W441" i="3"/>
  <c r="AP441" i="3" s="1"/>
  <c r="M441" i="3"/>
  <c r="L441" i="3"/>
  <c r="K441" i="3"/>
  <c r="J441" i="3"/>
  <c r="I441" i="3"/>
  <c r="H441" i="3"/>
  <c r="G441" i="3"/>
  <c r="F441" i="3"/>
  <c r="U441" i="3" s="1"/>
  <c r="AN441" i="3" s="1"/>
  <c r="E441" i="3"/>
  <c r="D441" i="3"/>
  <c r="C441" i="3"/>
  <c r="B441" i="3"/>
  <c r="A441" i="3"/>
  <c r="AL440" i="3"/>
  <c r="AK440" i="3"/>
  <c r="AJ440" i="3"/>
  <c r="AI440" i="3"/>
  <c r="M440" i="3"/>
  <c r="L440" i="3"/>
  <c r="K440" i="3"/>
  <c r="J440" i="3"/>
  <c r="I440" i="3"/>
  <c r="H440" i="3"/>
  <c r="G440" i="3"/>
  <c r="F440" i="3"/>
  <c r="E440" i="3"/>
  <c r="D440" i="3"/>
  <c r="C440" i="3"/>
  <c r="B440" i="3"/>
  <c r="A440" i="3"/>
  <c r="AL439" i="3"/>
  <c r="AK439" i="3"/>
  <c r="AJ439" i="3"/>
  <c r="AI439" i="3"/>
  <c r="M439" i="3"/>
  <c r="L439" i="3"/>
  <c r="K439" i="3"/>
  <c r="J439" i="3"/>
  <c r="I439" i="3"/>
  <c r="H439" i="3"/>
  <c r="G439" i="3"/>
  <c r="F439" i="3"/>
  <c r="AB439" i="3" s="1"/>
  <c r="E439" i="3"/>
  <c r="D439" i="3"/>
  <c r="C439" i="3"/>
  <c r="B439" i="3"/>
  <c r="A439" i="3"/>
  <c r="AL438" i="3"/>
  <c r="AK438" i="3"/>
  <c r="AJ438" i="3"/>
  <c r="AI438" i="3"/>
  <c r="M438" i="3"/>
  <c r="L438" i="3"/>
  <c r="K438" i="3"/>
  <c r="J438" i="3"/>
  <c r="I438" i="3"/>
  <c r="H438" i="3"/>
  <c r="G438" i="3"/>
  <c r="F438" i="3"/>
  <c r="E438" i="3"/>
  <c r="D438" i="3"/>
  <c r="C438" i="3"/>
  <c r="B438" i="3"/>
  <c r="A438" i="3"/>
  <c r="AL437" i="3"/>
  <c r="AK437" i="3"/>
  <c r="AJ437" i="3"/>
  <c r="AI437" i="3"/>
  <c r="AA437" i="3"/>
  <c r="AT437" i="3" s="1"/>
  <c r="W437" i="3"/>
  <c r="AP437" i="3" s="1"/>
  <c r="M437" i="3"/>
  <c r="L437" i="3"/>
  <c r="K437" i="3"/>
  <c r="J437" i="3"/>
  <c r="I437" i="3"/>
  <c r="H437" i="3"/>
  <c r="G437" i="3"/>
  <c r="F437" i="3"/>
  <c r="U437" i="3" s="1"/>
  <c r="AN437" i="3" s="1"/>
  <c r="E437" i="3"/>
  <c r="D437" i="3"/>
  <c r="C437" i="3"/>
  <c r="B437" i="3"/>
  <c r="A437" i="3"/>
  <c r="AL436" i="3"/>
  <c r="AK436" i="3"/>
  <c r="AJ436" i="3"/>
  <c r="AI436" i="3"/>
  <c r="M436" i="3"/>
  <c r="L436" i="3"/>
  <c r="K436" i="3"/>
  <c r="J436" i="3"/>
  <c r="I436" i="3"/>
  <c r="H436" i="3"/>
  <c r="G436" i="3"/>
  <c r="F436" i="3"/>
  <c r="E436" i="3"/>
  <c r="D436" i="3"/>
  <c r="C436" i="3"/>
  <c r="B436" i="3"/>
  <c r="A436" i="3"/>
  <c r="AL435" i="3"/>
  <c r="AK435" i="3"/>
  <c r="AJ435" i="3"/>
  <c r="AI435" i="3"/>
  <c r="M435" i="3"/>
  <c r="L435" i="3"/>
  <c r="K435" i="3"/>
  <c r="J435" i="3"/>
  <c r="I435" i="3"/>
  <c r="H435" i="3"/>
  <c r="G435" i="3"/>
  <c r="F435" i="3"/>
  <c r="AB435" i="3" s="1"/>
  <c r="E435" i="3"/>
  <c r="D435" i="3"/>
  <c r="C435" i="3"/>
  <c r="B435" i="3"/>
  <c r="A435" i="3"/>
  <c r="AL434" i="3"/>
  <c r="AK434" i="3"/>
  <c r="AJ434" i="3"/>
  <c r="AI434" i="3"/>
  <c r="M434" i="3"/>
  <c r="L434" i="3"/>
  <c r="K434" i="3"/>
  <c r="J434" i="3"/>
  <c r="I434" i="3"/>
  <c r="H434" i="3"/>
  <c r="G434" i="3"/>
  <c r="F434" i="3"/>
  <c r="E434" i="3"/>
  <c r="D434" i="3"/>
  <c r="C434" i="3"/>
  <c r="B434" i="3"/>
  <c r="A434" i="3"/>
  <c r="AL433" i="3"/>
  <c r="AK433" i="3"/>
  <c r="AJ433" i="3"/>
  <c r="AI433" i="3"/>
  <c r="AA433" i="3"/>
  <c r="AT433" i="3" s="1"/>
  <c r="W433" i="3"/>
  <c r="AP433" i="3" s="1"/>
  <c r="M433" i="3"/>
  <c r="L433" i="3"/>
  <c r="K433" i="3"/>
  <c r="J433" i="3"/>
  <c r="I433" i="3"/>
  <c r="H433" i="3"/>
  <c r="G433" i="3"/>
  <c r="F433" i="3"/>
  <c r="U433" i="3" s="1"/>
  <c r="AN433" i="3" s="1"/>
  <c r="E433" i="3"/>
  <c r="D433" i="3"/>
  <c r="C433" i="3"/>
  <c r="B433" i="3"/>
  <c r="A433" i="3"/>
  <c r="AL432" i="3"/>
  <c r="AK432" i="3"/>
  <c r="AJ432" i="3"/>
  <c r="AI432" i="3"/>
  <c r="M432" i="3"/>
  <c r="L432" i="3"/>
  <c r="K432" i="3"/>
  <c r="J432" i="3"/>
  <c r="I432" i="3"/>
  <c r="H432" i="3"/>
  <c r="G432" i="3"/>
  <c r="F432" i="3"/>
  <c r="E432" i="3"/>
  <c r="D432" i="3"/>
  <c r="C432" i="3"/>
  <c r="B432" i="3"/>
  <c r="A432" i="3"/>
  <c r="AL431" i="3"/>
  <c r="AK431" i="3"/>
  <c r="AJ431" i="3"/>
  <c r="AI431" i="3"/>
  <c r="W431" i="3"/>
  <c r="AP431" i="3" s="1"/>
  <c r="M431" i="3"/>
  <c r="L431" i="3"/>
  <c r="K431" i="3"/>
  <c r="J431" i="3"/>
  <c r="I431" i="3"/>
  <c r="H431" i="3"/>
  <c r="G431" i="3"/>
  <c r="F431" i="3"/>
  <c r="U431" i="3" s="1"/>
  <c r="AN431" i="3" s="1"/>
  <c r="E431" i="3"/>
  <c r="D431" i="3"/>
  <c r="C431" i="3"/>
  <c r="B431" i="3"/>
  <c r="A431" i="3"/>
  <c r="AL430" i="3"/>
  <c r="AK430" i="3"/>
  <c r="AJ430" i="3"/>
  <c r="AI430" i="3"/>
  <c r="M430" i="3"/>
  <c r="L430" i="3"/>
  <c r="K430" i="3"/>
  <c r="J430" i="3"/>
  <c r="I430" i="3"/>
  <c r="H430" i="3"/>
  <c r="G430" i="3"/>
  <c r="F430" i="3"/>
  <c r="E430" i="3"/>
  <c r="D430" i="3"/>
  <c r="C430" i="3"/>
  <c r="B430" i="3"/>
  <c r="A430" i="3"/>
  <c r="AL429" i="3"/>
  <c r="AK429" i="3"/>
  <c r="AJ429" i="3"/>
  <c r="AI429" i="3"/>
  <c r="M429" i="3"/>
  <c r="L429" i="3"/>
  <c r="K429" i="3"/>
  <c r="J429" i="3"/>
  <c r="I429" i="3"/>
  <c r="H429" i="3"/>
  <c r="G429" i="3"/>
  <c r="F429" i="3"/>
  <c r="AB429" i="3" s="1"/>
  <c r="E429" i="3"/>
  <c r="D429" i="3"/>
  <c r="C429" i="3"/>
  <c r="B429" i="3"/>
  <c r="A429" i="3"/>
  <c r="AL428" i="3"/>
  <c r="AK428" i="3"/>
  <c r="AJ428" i="3"/>
  <c r="AI428" i="3"/>
  <c r="M428" i="3"/>
  <c r="L428" i="3"/>
  <c r="K428" i="3"/>
  <c r="J428" i="3"/>
  <c r="I428" i="3"/>
  <c r="H428" i="3"/>
  <c r="G428" i="3"/>
  <c r="F428" i="3"/>
  <c r="E428" i="3"/>
  <c r="D428" i="3"/>
  <c r="C428" i="3"/>
  <c r="B428" i="3"/>
  <c r="A428" i="3"/>
  <c r="AL427" i="3"/>
  <c r="AK427" i="3"/>
  <c r="AJ427" i="3"/>
  <c r="AI427" i="3"/>
  <c r="AA427" i="3"/>
  <c r="AT427" i="3" s="1"/>
  <c r="W427" i="3"/>
  <c r="AP427" i="3" s="1"/>
  <c r="M427" i="3"/>
  <c r="L427" i="3"/>
  <c r="K427" i="3"/>
  <c r="J427" i="3"/>
  <c r="I427" i="3"/>
  <c r="H427" i="3"/>
  <c r="G427" i="3"/>
  <c r="F427" i="3"/>
  <c r="U427" i="3" s="1"/>
  <c r="AN427" i="3" s="1"/>
  <c r="E427" i="3"/>
  <c r="D427" i="3"/>
  <c r="C427" i="3"/>
  <c r="B427" i="3"/>
  <c r="A427" i="3"/>
  <c r="AL426" i="3"/>
  <c r="AK426" i="3"/>
  <c r="AJ426" i="3"/>
  <c r="AI426" i="3"/>
  <c r="M426" i="3"/>
  <c r="L426" i="3"/>
  <c r="K426" i="3"/>
  <c r="J426" i="3"/>
  <c r="I426" i="3"/>
  <c r="H426" i="3"/>
  <c r="G426" i="3"/>
  <c r="F426" i="3"/>
  <c r="E426" i="3"/>
  <c r="D426" i="3"/>
  <c r="C426" i="3"/>
  <c r="B426" i="3"/>
  <c r="A426" i="3"/>
  <c r="AL425" i="3"/>
  <c r="AK425" i="3"/>
  <c r="AJ425" i="3"/>
  <c r="AI425" i="3"/>
  <c r="M425" i="3"/>
  <c r="L425" i="3"/>
  <c r="K425" i="3"/>
  <c r="J425" i="3"/>
  <c r="I425" i="3"/>
  <c r="H425" i="3"/>
  <c r="G425" i="3"/>
  <c r="F425" i="3"/>
  <c r="AB425" i="3" s="1"/>
  <c r="E425" i="3"/>
  <c r="D425" i="3"/>
  <c r="C425" i="3"/>
  <c r="B425" i="3"/>
  <c r="A425" i="3"/>
  <c r="AL424" i="3"/>
  <c r="AK424" i="3"/>
  <c r="AJ424" i="3"/>
  <c r="AI424" i="3"/>
  <c r="M424" i="3"/>
  <c r="L424" i="3"/>
  <c r="K424" i="3"/>
  <c r="J424" i="3"/>
  <c r="I424" i="3"/>
  <c r="H424" i="3"/>
  <c r="G424" i="3"/>
  <c r="F424" i="3"/>
  <c r="E424" i="3"/>
  <c r="D424" i="3"/>
  <c r="C424" i="3"/>
  <c r="B424" i="3"/>
  <c r="A424" i="3"/>
  <c r="AL423" i="3"/>
  <c r="AK423" i="3"/>
  <c r="AJ423" i="3"/>
  <c r="AI423" i="3"/>
  <c r="AA423" i="3"/>
  <c r="AT423" i="3" s="1"/>
  <c r="W423" i="3"/>
  <c r="AP423" i="3" s="1"/>
  <c r="M423" i="3"/>
  <c r="L423" i="3"/>
  <c r="K423" i="3"/>
  <c r="J423" i="3"/>
  <c r="I423" i="3"/>
  <c r="H423" i="3"/>
  <c r="G423" i="3"/>
  <c r="F423" i="3"/>
  <c r="U423" i="3" s="1"/>
  <c r="AN423" i="3" s="1"/>
  <c r="E423" i="3"/>
  <c r="D423" i="3"/>
  <c r="C423" i="3"/>
  <c r="B423" i="3"/>
  <c r="A423" i="3"/>
  <c r="AL422" i="3"/>
  <c r="AK422" i="3"/>
  <c r="AJ422" i="3"/>
  <c r="AI422" i="3"/>
  <c r="M422" i="3"/>
  <c r="L422" i="3"/>
  <c r="K422" i="3"/>
  <c r="J422" i="3"/>
  <c r="I422" i="3"/>
  <c r="H422" i="3"/>
  <c r="G422" i="3"/>
  <c r="F422" i="3"/>
  <c r="E422" i="3"/>
  <c r="D422" i="3"/>
  <c r="C422" i="3"/>
  <c r="B422" i="3"/>
  <c r="A422" i="3"/>
  <c r="AL421" i="3"/>
  <c r="AK421" i="3"/>
  <c r="AJ421" i="3"/>
  <c r="AI421" i="3"/>
  <c r="M421" i="3"/>
  <c r="L421" i="3"/>
  <c r="K421" i="3"/>
  <c r="J421" i="3"/>
  <c r="I421" i="3"/>
  <c r="H421" i="3"/>
  <c r="G421" i="3"/>
  <c r="F421" i="3"/>
  <c r="AB421" i="3" s="1"/>
  <c r="E421" i="3"/>
  <c r="D421" i="3"/>
  <c r="C421" i="3"/>
  <c r="B421" i="3"/>
  <c r="A421" i="3"/>
  <c r="AL420" i="3"/>
  <c r="AK420" i="3"/>
  <c r="AJ420" i="3"/>
  <c r="AI420" i="3"/>
  <c r="M420" i="3"/>
  <c r="L420" i="3"/>
  <c r="K420" i="3"/>
  <c r="J420" i="3"/>
  <c r="I420" i="3"/>
  <c r="H420" i="3"/>
  <c r="G420" i="3"/>
  <c r="F420" i="3"/>
  <c r="E420" i="3"/>
  <c r="D420" i="3"/>
  <c r="C420" i="3"/>
  <c r="B420" i="3"/>
  <c r="A420" i="3"/>
  <c r="AL419" i="3"/>
  <c r="AK419" i="3"/>
  <c r="AJ419" i="3"/>
  <c r="AI419" i="3"/>
  <c r="AA419" i="3"/>
  <c r="AT419" i="3" s="1"/>
  <c r="W419" i="3"/>
  <c r="AP419" i="3" s="1"/>
  <c r="M419" i="3"/>
  <c r="L419" i="3"/>
  <c r="K419" i="3"/>
  <c r="J419" i="3"/>
  <c r="I419" i="3"/>
  <c r="H419" i="3"/>
  <c r="G419" i="3"/>
  <c r="F419" i="3"/>
  <c r="U419" i="3" s="1"/>
  <c r="AN419" i="3" s="1"/>
  <c r="E419" i="3"/>
  <c r="D419" i="3"/>
  <c r="C419" i="3"/>
  <c r="B419" i="3"/>
  <c r="A419" i="3"/>
  <c r="AL418" i="3"/>
  <c r="AK418" i="3"/>
  <c r="AJ418" i="3"/>
  <c r="AI418" i="3"/>
  <c r="M418" i="3"/>
  <c r="L418" i="3"/>
  <c r="K418" i="3"/>
  <c r="J418" i="3"/>
  <c r="I418" i="3"/>
  <c r="H418" i="3"/>
  <c r="G418" i="3"/>
  <c r="F418" i="3"/>
  <c r="E418" i="3"/>
  <c r="D418" i="3"/>
  <c r="C418" i="3"/>
  <c r="B418" i="3"/>
  <c r="A418" i="3"/>
  <c r="AW417" i="3"/>
  <c r="AL417" i="3"/>
  <c r="AK417" i="3"/>
  <c r="AJ417" i="3"/>
  <c r="AI417" i="3"/>
  <c r="AD417" i="3"/>
  <c r="Z417" i="3"/>
  <c r="AS417" i="3" s="1"/>
  <c r="Y417" i="3"/>
  <c r="V417" i="3"/>
  <c r="AO417" i="3" s="1"/>
  <c r="M417" i="3"/>
  <c r="L417" i="3"/>
  <c r="K417" i="3"/>
  <c r="J417" i="3"/>
  <c r="I417" i="3"/>
  <c r="H417" i="3"/>
  <c r="G417" i="3"/>
  <c r="F417" i="3"/>
  <c r="AB417" i="3" s="1"/>
  <c r="E417" i="3"/>
  <c r="D417" i="3"/>
  <c r="C417" i="3"/>
  <c r="B417" i="3"/>
  <c r="A417" i="3"/>
  <c r="AL416" i="3"/>
  <c r="AK416" i="3"/>
  <c r="AJ416" i="3"/>
  <c r="AI416" i="3"/>
  <c r="M416" i="3"/>
  <c r="L416" i="3"/>
  <c r="K416" i="3"/>
  <c r="J416" i="3"/>
  <c r="I416" i="3"/>
  <c r="H416" i="3"/>
  <c r="G416" i="3"/>
  <c r="F416" i="3"/>
  <c r="AD416" i="3" s="1"/>
  <c r="AW416" i="3" s="1"/>
  <c r="E416" i="3"/>
  <c r="D416" i="3"/>
  <c r="C416" i="3"/>
  <c r="B416" i="3"/>
  <c r="A416" i="3"/>
  <c r="AL415" i="3"/>
  <c r="AK415" i="3"/>
  <c r="AJ415" i="3"/>
  <c r="AI415" i="3"/>
  <c r="AB415" i="3"/>
  <c r="Z415" i="3"/>
  <c r="AS415" i="3" s="1"/>
  <c r="V415" i="3"/>
  <c r="AO415" i="3" s="1"/>
  <c r="U415" i="3"/>
  <c r="M415" i="3"/>
  <c r="L415" i="3"/>
  <c r="K415" i="3"/>
  <c r="J415" i="3"/>
  <c r="I415" i="3"/>
  <c r="H415" i="3"/>
  <c r="G415" i="3"/>
  <c r="F415" i="3"/>
  <c r="AE415" i="3" s="1"/>
  <c r="E415" i="3"/>
  <c r="D415" i="3"/>
  <c r="C415" i="3"/>
  <c r="B415" i="3"/>
  <c r="A415" i="3"/>
  <c r="AL414" i="3"/>
  <c r="AK414" i="3"/>
  <c r="AJ414" i="3"/>
  <c r="AI414" i="3"/>
  <c r="AD414" i="3"/>
  <c r="AW414" i="3" s="1"/>
  <c r="V414" i="3"/>
  <c r="AO414" i="3" s="1"/>
  <c r="M414" i="3"/>
  <c r="L414" i="3"/>
  <c r="K414" i="3"/>
  <c r="J414" i="3"/>
  <c r="I414" i="3"/>
  <c r="H414" i="3"/>
  <c r="G414" i="3"/>
  <c r="F414" i="3"/>
  <c r="AB414" i="3" s="1"/>
  <c r="E414" i="3"/>
  <c r="D414" i="3"/>
  <c r="C414" i="3"/>
  <c r="B414" i="3"/>
  <c r="A414" i="3"/>
  <c r="AL413" i="3"/>
  <c r="AK413" i="3"/>
  <c r="AJ413" i="3"/>
  <c r="AI413" i="3"/>
  <c r="M413" i="3"/>
  <c r="L413" i="3"/>
  <c r="K413" i="3"/>
  <c r="J413" i="3"/>
  <c r="I413" i="3"/>
  <c r="H413" i="3"/>
  <c r="G413" i="3"/>
  <c r="F413" i="3"/>
  <c r="AB413" i="3" s="1"/>
  <c r="E413" i="3"/>
  <c r="D413" i="3"/>
  <c r="C413" i="3"/>
  <c r="B413" i="3"/>
  <c r="A413" i="3"/>
  <c r="AL412" i="3"/>
  <c r="AK412" i="3"/>
  <c r="AJ412" i="3"/>
  <c r="AI412" i="3"/>
  <c r="AD412" i="3"/>
  <c r="Z412" i="3"/>
  <c r="AS412" i="3" s="1"/>
  <c r="Y412" i="3"/>
  <c r="AR412" i="3" s="1"/>
  <c r="V412" i="3"/>
  <c r="AO412" i="3" s="1"/>
  <c r="M412" i="3"/>
  <c r="L412" i="3"/>
  <c r="K412" i="3"/>
  <c r="J412" i="3"/>
  <c r="I412" i="3"/>
  <c r="H412" i="3"/>
  <c r="G412" i="3"/>
  <c r="F412" i="3"/>
  <c r="AB412" i="3" s="1"/>
  <c r="E412" i="3"/>
  <c r="D412" i="3"/>
  <c r="C412" i="3"/>
  <c r="B412" i="3"/>
  <c r="A412" i="3"/>
  <c r="AL411" i="3"/>
  <c r="AK411" i="3"/>
  <c r="AJ411" i="3"/>
  <c r="M411" i="3"/>
  <c r="L411" i="3"/>
  <c r="K411" i="3"/>
  <c r="J411" i="3"/>
  <c r="I411" i="3"/>
  <c r="H411" i="3"/>
  <c r="G411" i="3"/>
  <c r="F411" i="3"/>
  <c r="AE411" i="3" s="1"/>
  <c r="E411" i="3"/>
  <c r="D411" i="3"/>
  <c r="C411" i="3"/>
  <c r="B411" i="3"/>
  <c r="A411" i="3"/>
  <c r="AL410" i="3"/>
  <c r="AK410" i="3"/>
  <c r="AJ410" i="3"/>
  <c r="AI410" i="3"/>
  <c r="M410" i="3"/>
  <c r="L410" i="3"/>
  <c r="K410" i="3"/>
  <c r="J410" i="3"/>
  <c r="I410" i="3"/>
  <c r="H410" i="3"/>
  <c r="G410" i="3"/>
  <c r="F410" i="3"/>
  <c r="AD410" i="3" s="1"/>
  <c r="AW410" i="3" s="1"/>
  <c r="E410" i="3"/>
  <c r="D410" i="3"/>
  <c r="C410" i="3"/>
  <c r="B410" i="3"/>
  <c r="A410" i="3"/>
  <c r="AL409" i="3"/>
  <c r="AK409" i="3"/>
  <c r="AJ409" i="3"/>
  <c r="AI409" i="3"/>
  <c r="AC409" i="3"/>
  <c r="AB409" i="3"/>
  <c r="Z409" i="3"/>
  <c r="X409" i="3"/>
  <c r="V409" i="3"/>
  <c r="AO409" i="3" s="1"/>
  <c r="U409" i="3"/>
  <c r="M409" i="3"/>
  <c r="L409" i="3"/>
  <c r="K409" i="3"/>
  <c r="J409" i="3"/>
  <c r="I409" i="3"/>
  <c r="H409" i="3"/>
  <c r="G409" i="3"/>
  <c r="F409" i="3"/>
  <c r="AE409" i="3" s="1"/>
  <c r="E409" i="3"/>
  <c r="D409" i="3"/>
  <c r="C409" i="3"/>
  <c r="B409" i="3"/>
  <c r="A409" i="3"/>
  <c r="AL408" i="3"/>
  <c r="AK408" i="3"/>
  <c r="AJ408" i="3"/>
  <c r="AI408" i="3"/>
  <c r="M408" i="3"/>
  <c r="L408" i="3"/>
  <c r="K408" i="3"/>
  <c r="J408" i="3"/>
  <c r="I408" i="3"/>
  <c r="H408" i="3"/>
  <c r="G408" i="3"/>
  <c r="F408" i="3"/>
  <c r="AD408" i="3" s="1"/>
  <c r="E408" i="3"/>
  <c r="D408" i="3"/>
  <c r="C408" i="3"/>
  <c r="B408" i="3"/>
  <c r="A408" i="3"/>
  <c r="AL407" i="3"/>
  <c r="AK407" i="3"/>
  <c r="AJ407" i="3"/>
  <c r="AI407" i="3"/>
  <c r="AB407" i="3"/>
  <c r="Z407" i="3"/>
  <c r="V407" i="3"/>
  <c r="AO407" i="3" s="1"/>
  <c r="U407" i="3"/>
  <c r="AN407" i="3" s="1"/>
  <c r="M407" i="3"/>
  <c r="L407" i="3"/>
  <c r="K407" i="3"/>
  <c r="J407" i="3"/>
  <c r="I407" i="3"/>
  <c r="H407" i="3"/>
  <c r="G407" i="3"/>
  <c r="F407" i="3"/>
  <c r="AE407" i="3" s="1"/>
  <c r="E407" i="3"/>
  <c r="D407" i="3"/>
  <c r="C407" i="3"/>
  <c r="B407" i="3"/>
  <c r="A407" i="3"/>
  <c r="AL406" i="3"/>
  <c r="AK406" i="3"/>
  <c r="AJ406" i="3"/>
  <c r="AI406" i="3"/>
  <c r="M406" i="3"/>
  <c r="L406" i="3"/>
  <c r="K406" i="3"/>
  <c r="J406" i="3"/>
  <c r="I406" i="3"/>
  <c r="H406" i="3"/>
  <c r="G406" i="3"/>
  <c r="F406" i="3"/>
  <c r="AE406" i="3" s="1"/>
  <c r="E406" i="3"/>
  <c r="D406" i="3"/>
  <c r="C406" i="3"/>
  <c r="B406" i="3"/>
  <c r="A406" i="3"/>
  <c r="AL405" i="3"/>
  <c r="AK405" i="3"/>
  <c r="AJ405" i="3"/>
  <c r="AI405" i="3"/>
  <c r="AB405" i="3"/>
  <c r="Z405" i="3"/>
  <c r="V405" i="3"/>
  <c r="AO405" i="3" s="1"/>
  <c r="U405" i="3"/>
  <c r="M405" i="3"/>
  <c r="L405" i="3"/>
  <c r="K405" i="3"/>
  <c r="J405" i="3"/>
  <c r="I405" i="3"/>
  <c r="H405" i="3"/>
  <c r="G405" i="3"/>
  <c r="F405" i="3"/>
  <c r="AE405" i="3" s="1"/>
  <c r="E405" i="3"/>
  <c r="D405" i="3"/>
  <c r="C405" i="3"/>
  <c r="B405" i="3"/>
  <c r="A405" i="3"/>
  <c r="AL404" i="3"/>
  <c r="AK404" i="3"/>
  <c r="AJ404" i="3"/>
  <c r="AI404" i="3"/>
  <c r="M404" i="3"/>
  <c r="L404" i="3"/>
  <c r="K404" i="3"/>
  <c r="J404" i="3"/>
  <c r="I404" i="3"/>
  <c r="H404" i="3"/>
  <c r="G404" i="3"/>
  <c r="F404" i="3"/>
  <c r="AE404" i="3" s="1"/>
  <c r="E404" i="3"/>
  <c r="D404" i="3"/>
  <c r="C404" i="3"/>
  <c r="B404" i="3"/>
  <c r="A404" i="3"/>
  <c r="AL403" i="3"/>
  <c r="AK403" i="3"/>
  <c r="AJ403" i="3"/>
  <c r="AI403" i="3"/>
  <c r="M403" i="3"/>
  <c r="L403" i="3"/>
  <c r="K403" i="3"/>
  <c r="J403" i="3"/>
  <c r="I403" i="3"/>
  <c r="H403" i="3"/>
  <c r="G403" i="3"/>
  <c r="F403" i="3"/>
  <c r="AD403" i="3" s="1"/>
  <c r="AW403" i="3" s="1"/>
  <c r="E403" i="3"/>
  <c r="D403" i="3"/>
  <c r="C403" i="3"/>
  <c r="B403" i="3"/>
  <c r="A403" i="3"/>
  <c r="AL402" i="3"/>
  <c r="AK402" i="3"/>
  <c r="AJ402" i="3"/>
  <c r="AI402" i="3"/>
  <c r="M402" i="3"/>
  <c r="L402" i="3"/>
  <c r="K402" i="3"/>
  <c r="J402" i="3"/>
  <c r="I402" i="3"/>
  <c r="H402" i="3"/>
  <c r="G402" i="3"/>
  <c r="F402" i="3"/>
  <c r="AD402" i="3" s="1"/>
  <c r="E402" i="3"/>
  <c r="D402" i="3"/>
  <c r="C402" i="3"/>
  <c r="B402" i="3"/>
  <c r="A402" i="3"/>
  <c r="AL401" i="3"/>
  <c r="AK401" i="3"/>
  <c r="AJ401" i="3"/>
  <c r="AI401" i="3"/>
  <c r="M401" i="3"/>
  <c r="L401" i="3"/>
  <c r="K401" i="3"/>
  <c r="J401" i="3"/>
  <c r="I401" i="3"/>
  <c r="H401" i="3"/>
  <c r="G401" i="3"/>
  <c r="F401" i="3"/>
  <c r="AD401" i="3" s="1"/>
  <c r="AW401" i="3" s="1"/>
  <c r="E401" i="3"/>
  <c r="D401" i="3"/>
  <c r="C401" i="3"/>
  <c r="B401" i="3"/>
  <c r="A401" i="3"/>
  <c r="AL400" i="3"/>
  <c r="AK400" i="3"/>
  <c r="AJ400" i="3"/>
  <c r="AI400" i="3"/>
  <c r="AD400" i="3"/>
  <c r="Z400" i="3"/>
  <c r="AS400" i="3" s="1"/>
  <c r="M400" i="3"/>
  <c r="L400" i="3"/>
  <c r="K400" i="3"/>
  <c r="J400" i="3"/>
  <c r="I400" i="3"/>
  <c r="H400" i="3"/>
  <c r="G400" i="3"/>
  <c r="F400" i="3"/>
  <c r="AC400" i="3" s="1"/>
  <c r="E400" i="3"/>
  <c r="D400" i="3"/>
  <c r="C400" i="3"/>
  <c r="B400" i="3"/>
  <c r="A400" i="3"/>
  <c r="AL399" i="3"/>
  <c r="AK399" i="3"/>
  <c r="AJ399" i="3"/>
  <c r="AI399" i="3"/>
  <c r="AD399" i="3"/>
  <c r="Z399" i="3"/>
  <c r="M399" i="3"/>
  <c r="L399" i="3"/>
  <c r="K399" i="3"/>
  <c r="J399" i="3"/>
  <c r="I399" i="3"/>
  <c r="H399" i="3"/>
  <c r="G399" i="3"/>
  <c r="F399" i="3"/>
  <c r="AC399" i="3" s="1"/>
  <c r="E399" i="3"/>
  <c r="D399" i="3"/>
  <c r="C399" i="3"/>
  <c r="B399" i="3"/>
  <c r="A399" i="3"/>
  <c r="AL398" i="3"/>
  <c r="AK398" i="3"/>
  <c r="AJ398" i="3"/>
  <c r="AI398" i="3"/>
  <c r="AD398" i="3"/>
  <c r="AW398" i="3" s="1"/>
  <c r="Z398" i="3"/>
  <c r="AS398" i="3" s="1"/>
  <c r="M398" i="3"/>
  <c r="L398" i="3"/>
  <c r="K398" i="3"/>
  <c r="J398" i="3"/>
  <c r="I398" i="3"/>
  <c r="H398" i="3"/>
  <c r="G398" i="3"/>
  <c r="F398" i="3"/>
  <c r="AC398" i="3" s="1"/>
  <c r="AV398" i="3" s="1"/>
  <c r="E398" i="3"/>
  <c r="D398" i="3"/>
  <c r="C398" i="3"/>
  <c r="B398" i="3"/>
  <c r="A398" i="3"/>
  <c r="AL397" i="3"/>
  <c r="AK397" i="3"/>
  <c r="AJ397" i="3"/>
  <c r="AI397" i="3"/>
  <c r="M397" i="3"/>
  <c r="L397" i="3"/>
  <c r="K397" i="3"/>
  <c r="J397" i="3"/>
  <c r="I397" i="3"/>
  <c r="H397" i="3"/>
  <c r="G397" i="3"/>
  <c r="F397" i="3"/>
  <c r="AD397" i="3" s="1"/>
  <c r="AW397" i="3" s="1"/>
  <c r="E397" i="3"/>
  <c r="D397" i="3"/>
  <c r="C397" i="3"/>
  <c r="B397" i="3"/>
  <c r="A397" i="3"/>
  <c r="AL396" i="3"/>
  <c r="AK396" i="3"/>
  <c r="AJ396" i="3"/>
  <c r="AI396" i="3"/>
  <c r="M396" i="3"/>
  <c r="L396" i="3"/>
  <c r="K396" i="3"/>
  <c r="J396" i="3"/>
  <c r="I396" i="3"/>
  <c r="H396" i="3"/>
  <c r="G396" i="3"/>
  <c r="F396" i="3"/>
  <c r="AE396" i="3" s="1"/>
  <c r="E396" i="3"/>
  <c r="D396" i="3"/>
  <c r="C396" i="3"/>
  <c r="B396" i="3"/>
  <c r="A396" i="3"/>
  <c r="AL395" i="3"/>
  <c r="AK395" i="3"/>
  <c r="AJ395" i="3"/>
  <c r="AI395" i="3"/>
  <c r="M395" i="3"/>
  <c r="L395" i="3"/>
  <c r="K395" i="3"/>
  <c r="J395" i="3"/>
  <c r="I395" i="3"/>
  <c r="H395" i="3"/>
  <c r="G395" i="3"/>
  <c r="F395" i="3"/>
  <c r="AC395" i="3" s="1"/>
  <c r="AV395" i="3" s="1"/>
  <c r="E395" i="3"/>
  <c r="D395" i="3"/>
  <c r="C395" i="3"/>
  <c r="B395" i="3"/>
  <c r="A395" i="3"/>
  <c r="AL394" i="3"/>
  <c r="AK394" i="3"/>
  <c r="AJ394" i="3"/>
  <c r="AI394" i="3"/>
  <c r="M394" i="3"/>
  <c r="L394" i="3"/>
  <c r="K394" i="3"/>
  <c r="J394" i="3"/>
  <c r="I394" i="3"/>
  <c r="H394" i="3"/>
  <c r="G394" i="3"/>
  <c r="F394" i="3"/>
  <c r="AC394" i="3" s="1"/>
  <c r="E394" i="3"/>
  <c r="D394" i="3"/>
  <c r="C394" i="3"/>
  <c r="B394" i="3"/>
  <c r="A394" i="3"/>
  <c r="AL393" i="3"/>
  <c r="AK393" i="3"/>
  <c r="AJ393" i="3"/>
  <c r="AI393" i="3"/>
  <c r="M393" i="3"/>
  <c r="L393" i="3"/>
  <c r="K393" i="3"/>
  <c r="J393" i="3"/>
  <c r="I393" i="3"/>
  <c r="H393" i="3"/>
  <c r="G393" i="3"/>
  <c r="F393" i="3"/>
  <c r="AC393" i="3" s="1"/>
  <c r="E393" i="3"/>
  <c r="D393" i="3"/>
  <c r="C393" i="3"/>
  <c r="B393" i="3"/>
  <c r="A393" i="3"/>
  <c r="AL392" i="3"/>
  <c r="AK392" i="3"/>
  <c r="AJ392" i="3"/>
  <c r="AI392" i="3"/>
  <c r="M392" i="3"/>
  <c r="L392" i="3"/>
  <c r="K392" i="3"/>
  <c r="J392" i="3"/>
  <c r="I392" i="3"/>
  <c r="H392" i="3"/>
  <c r="G392" i="3"/>
  <c r="F392" i="3"/>
  <c r="AC392" i="3" s="1"/>
  <c r="AV392" i="3" s="1"/>
  <c r="E392" i="3"/>
  <c r="D392" i="3"/>
  <c r="C392" i="3"/>
  <c r="B392" i="3"/>
  <c r="A392" i="3"/>
  <c r="AL391" i="3"/>
  <c r="AK391" i="3"/>
  <c r="AJ391" i="3"/>
  <c r="AI391" i="3"/>
  <c r="M391" i="3"/>
  <c r="L391" i="3"/>
  <c r="K391" i="3"/>
  <c r="J391" i="3"/>
  <c r="I391" i="3"/>
  <c r="H391" i="3"/>
  <c r="G391" i="3"/>
  <c r="F391" i="3"/>
  <c r="AC391" i="3" s="1"/>
  <c r="AV391" i="3" s="1"/>
  <c r="E391" i="3"/>
  <c r="D391" i="3"/>
  <c r="C391" i="3"/>
  <c r="B391" i="3"/>
  <c r="A391" i="3"/>
  <c r="AL390" i="3"/>
  <c r="AK390" i="3"/>
  <c r="AJ390" i="3"/>
  <c r="AI390" i="3"/>
  <c r="M390" i="3"/>
  <c r="L390" i="3"/>
  <c r="K390" i="3"/>
  <c r="J390" i="3"/>
  <c r="I390" i="3"/>
  <c r="H390" i="3"/>
  <c r="G390" i="3"/>
  <c r="F390" i="3"/>
  <c r="AC390" i="3" s="1"/>
  <c r="AV390" i="3" s="1"/>
  <c r="E390" i="3"/>
  <c r="D390" i="3"/>
  <c r="C390" i="3"/>
  <c r="B390" i="3"/>
  <c r="A390" i="3"/>
  <c r="AL389" i="3"/>
  <c r="AK389" i="3"/>
  <c r="AJ389" i="3"/>
  <c r="AI389" i="3"/>
  <c r="M389" i="3"/>
  <c r="L389" i="3"/>
  <c r="K389" i="3"/>
  <c r="J389" i="3"/>
  <c r="I389" i="3"/>
  <c r="H389" i="3"/>
  <c r="G389" i="3"/>
  <c r="F389" i="3"/>
  <c r="AC389" i="3" s="1"/>
  <c r="AV389" i="3" s="1"/>
  <c r="E389" i="3"/>
  <c r="D389" i="3"/>
  <c r="C389" i="3"/>
  <c r="B389" i="3"/>
  <c r="A389" i="3"/>
  <c r="AL388" i="3"/>
  <c r="AK388" i="3"/>
  <c r="AJ388" i="3"/>
  <c r="AI388" i="3"/>
  <c r="M388" i="3"/>
  <c r="L388" i="3"/>
  <c r="K388" i="3"/>
  <c r="J388" i="3"/>
  <c r="I388" i="3"/>
  <c r="H388" i="3"/>
  <c r="G388" i="3"/>
  <c r="F388" i="3"/>
  <c r="AD388" i="3" s="1"/>
  <c r="AW388" i="3" s="1"/>
  <c r="E388" i="3"/>
  <c r="D388" i="3"/>
  <c r="C388" i="3"/>
  <c r="B388" i="3"/>
  <c r="A388" i="3"/>
  <c r="AL387" i="3"/>
  <c r="AK387" i="3"/>
  <c r="AJ387" i="3"/>
  <c r="AI387" i="3"/>
  <c r="M387" i="3"/>
  <c r="L387" i="3"/>
  <c r="K387" i="3"/>
  <c r="J387" i="3"/>
  <c r="I387" i="3"/>
  <c r="H387" i="3"/>
  <c r="G387" i="3"/>
  <c r="F387" i="3"/>
  <c r="AD387" i="3" s="1"/>
  <c r="AW387" i="3" s="1"/>
  <c r="E387" i="3"/>
  <c r="D387" i="3"/>
  <c r="C387" i="3"/>
  <c r="B387" i="3"/>
  <c r="A387" i="3"/>
  <c r="AL386" i="3"/>
  <c r="AK386" i="3"/>
  <c r="AJ386" i="3"/>
  <c r="AI386" i="3"/>
  <c r="M386" i="3"/>
  <c r="L386" i="3"/>
  <c r="K386" i="3"/>
  <c r="J386" i="3"/>
  <c r="I386" i="3"/>
  <c r="H386" i="3"/>
  <c r="G386" i="3"/>
  <c r="F386" i="3"/>
  <c r="AE386" i="3" s="1"/>
  <c r="E386" i="3"/>
  <c r="D386" i="3"/>
  <c r="C386" i="3"/>
  <c r="B386" i="3"/>
  <c r="A386" i="3"/>
  <c r="AL385" i="3"/>
  <c r="AK385" i="3"/>
  <c r="AJ385" i="3"/>
  <c r="AI385" i="3"/>
  <c r="AB385" i="3"/>
  <c r="Z385" i="3"/>
  <c r="AS385" i="3" s="1"/>
  <c r="V385" i="3"/>
  <c r="AO385" i="3" s="1"/>
  <c r="U385" i="3"/>
  <c r="AN385" i="3" s="1"/>
  <c r="M385" i="3"/>
  <c r="L385" i="3"/>
  <c r="K385" i="3"/>
  <c r="J385" i="3"/>
  <c r="I385" i="3"/>
  <c r="H385" i="3"/>
  <c r="G385" i="3"/>
  <c r="F385" i="3"/>
  <c r="AE385" i="3" s="1"/>
  <c r="E385" i="3"/>
  <c r="D385" i="3"/>
  <c r="C385" i="3"/>
  <c r="B385" i="3"/>
  <c r="A385" i="3"/>
  <c r="AL384" i="3"/>
  <c r="AK384" i="3"/>
  <c r="AJ384" i="3"/>
  <c r="AI384" i="3"/>
  <c r="AD384" i="3"/>
  <c r="AW384" i="3" s="1"/>
  <c r="Z384" i="3"/>
  <c r="AS384" i="3" s="1"/>
  <c r="M384" i="3"/>
  <c r="L384" i="3"/>
  <c r="K384" i="3"/>
  <c r="J384" i="3"/>
  <c r="I384" i="3"/>
  <c r="H384" i="3"/>
  <c r="G384" i="3"/>
  <c r="F384" i="3"/>
  <c r="AC384" i="3" s="1"/>
  <c r="AV384" i="3" s="1"/>
  <c r="E384" i="3"/>
  <c r="D384" i="3"/>
  <c r="C384" i="3"/>
  <c r="B384" i="3"/>
  <c r="A384" i="3"/>
  <c r="AL383" i="3"/>
  <c r="AK383" i="3"/>
  <c r="AJ383" i="3"/>
  <c r="AI383" i="3"/>
  <c r="AD383" i="3"/>
  <c r="AW383" i="3" s="1"/>
  <c r="Z383" i="3"/>
  <c r="M383" i="3"/>
  <c r="L383" i="3"/>
  <c r="K383" i="3"/>
  <c r="J383" i="3"/>
  <c r="I383" i="3"/>
  <c r="H383" i="3"/>
  <c r="G383" i="3"/>
  <c r="F383" i="3"/>
  <c r="AC383" i="3" s="1"/>
  <c r="E383" i="3"/>
  <c r="D383" i="3"/>
  <c r="C383" i="3"/>
  <c r="B383" i="3"/>
  <c r="A383" i="3"/>
  <c r="AL382" i="3"/>
  <c r="AK382" i="3"/>
  <c r="AJ382" i="3"/>
  <c r="AI382" i="3"/>
  <c r="AD382" i="3"/>
  <c r="AW382" i="3" s="1"/>
  <c r="Z382" i="3"/>
  <c r="M382" i="3"/>
  <c r="L382" i="3"/>
  <c r="K382" i="3"/>
  <c r="J382" i="3"/>
  <c r="I382" i="3"/>
  <c r="H382" i="3"/>
  <c r="G382" i="3"/>
  <c r="F382" i="3"/>
  <c r="AC382" i="3" s="1"/>
  <c r="AV382" i="3" s="1"/>
  <c r="E382" i="3"/>
  <c r="D382" i="3"/>
  <c r="C382" i="3"/>
  <c r="B382" i="3"/>
  <c r="A382" i="3"/>
  <c r="AL381" i="3"/>
  <c r="AK381" i="3"/>
  <c r="AJ381" i="3"/>
  <c r="AI381" i="3"/>
  <c r="AD381" i="3"/>
  <c r="AW381" i="3" s="1"/>
  <c r="V381" i="3"/>
  <c r="AO381" i="3" s="1"/>
  <c r="M381" i="3"/>
  <c r="L381" i="3"/>
  <c r="K381" i="3"/>
  <c r="J381" i="3"/>
  <c r="I381" i="3"/>
  <c r="H381" i="3"/>
  <c r="G381" i="3"/>
  <c r="F381" i="3"/>
  <c r="AB381" i="3" s="1"/>
  <c r="E381" i="3"/>
  <c r="D381" i="3"/>
  <c r="C381" i="3"/>
  <c r="B381" i="3"/>
  <c r="A381" i="3"/>
  <c r="AL380" i="3"/>
  <c r="AK380" i="3"/>
  <c r="AJ380" i="3"/>
  <c r="AI380" i="3"/>
  <c r="Z380" i="3"/>
  <c r="M380" i="3"/>
  <c r="L380" i="3"/>
  <c r="K380" i="3"/>
  <c r="J380" i="3"/>
  <c r="I380" i="3"/>
  <c r="H380" i="3"/>
  <c r="G380" i="3"/>
  <c r="F380" i="3"/>
  <c r="AC380" i="3" s="1"/>
  <c r="AV380" i="3" s="1"/>
  <c r="E380" i="3"/>
  <c r="D380" i="3"/>
  <c r="C380" i="3"/>
  <c r="B380" i="3"/>
  <c r="A380" i="3"/>
  <c r="AL379" i="3"/>
  <c r="AK379" i="3"/>
  <c r="AJ379" i="3"/>
  <c r="AI379" i="3"/>
  <c r="Z379" i="3"/>
  <c r="M379" i="3"/>
  <c r="L379" i="3"/>
  <c r="K379" i="3"/>
  <c r="J379" i="3"/>
  <c r="I379" i="3"/>
  <c r="H379" i="3"/>
  <c r="G379" i="3"/>
  <c r="F379" i="3"/>
  <c r="AC379" i="3" s="1"/>
  <c r="E379" i="3"/>
  <c r="D379" i="3"/>
  <c r="C379" i="3"/>
  <c r="B379" i="3"/>
  <c r="A379" i="3"/>
  <c r="AL378" i="3"/>
  <c r="AK378" i="3"/>
  <c r="AJ378" i="3"/>
  <c r="AI378" i="3"/>
  <c r="M378" i="3"/>
  <c r="L378" i="3"/>
  <c r="K378" i="3"/>
  <c r="J378" i="3"/>
  <c r="I378" i="3"/>
  <c r="H378" i="3"/>
  <c r="G378" i="3"/>
  <c r="F378" i="3"/>
  <c r="AB378" i="3" s="1"/>
  <c r="E378" i="3"/>
  <c r="D378" i="3"/>
  <c r="C378" i="3"/>
  <c r="B378" i="3"/>
  <c r="A378" i="3"/>
  <c r="AL377" i="3"/>
  <c r="AK377" i="3"/>
  <c r="AJ377" i="3"/>
  <c r="AI377" i="3"/>
  <c r="AD377" i="3"/>
  <c r="AW377" i="3" s="1"/>
  <c r="Z377" i="3"/>
  <c r="AS377" i="3" s="1"/>
  <c r="Y377" i="3"/>
  <c r="AR377" i="3" s="1"/>
  <c r="V377" i="3"/>
  <c r="AO377" i="3" s="1"/>
  <c r="M377" i="3"/>
  <c r="L377" i="3"/>
  <c r="K377" i="3"/>
  <c r="J377" i="3"/>
  <c r="I377" i="3"/>
  <c r="H377" i="3"/>
  <c r="G377" i="3"/>
  <c r="F377" i="3"/>
  <c r="AB377" i="3" s="1"/>
  <c r="E377" i="3"/>
  <c r="D377" i="3"/>
  <c r="C377" i="3"/>
  <c r="B377" i="3"/>
  <c r="A377" i="3"/>
  <c r="AL376" i="3"/>
  <c r="AK376" i="3"/>
  <c r="AJ376" i="3"/>
  <c r="AI376" i="3"/>
  <c r="M376" i="3"/>
  <c r="L376" i="3"/>
  <c r="K376" i="3"/>
  <c r="J376" i="3"/>
  <c r="I376" i="3"/>
  <c r="H376" i="3"/>
  <c r="G376" i="3"/>
  <c r="F376" i="3"/>
  <c r="AD376" i="3" s="1"/>
  <c r="AW376" i="3" s="1"/>
  <c r="E376" i="3"/>
  <c r="D376" i="3"/>
  <c r="C376" i="3"/>
  <c r="B376" i="3"/>
  <c r="A376" i="3"/>
  <c r="AL375" i="3"/>
  <c r="AK375" i="3"/>
  <c r="AJ375" i="3"/>
  <c r="AI375" i="3"/>
  <c r="AD375" i="3"/>
  <c r="AW375" i="3" s="1"/>
  <c r="Z375" i="3"/>
  <c r="Y375" i="3"/>
  <c r="V375" i="3"/>
  <c r="AO375" i="3" s="1"/>
  <c r="M375" i="3"/>
  <c r="L375" i="3"/>
  <c r="K375" i="3"/>
  <c r="J375" i="3"/>
  <c r="I375" i="3"/>
  <c r="H375" i="3"/>
  <c r="G375" i="3"/>
  <c r="F375" i="3"/>
  <c r="AB375" i="3" s="1"/>
  <c r="E375" i="3"/>
  <c r="D375" i="3"/>
  <c r="C375" i="3"/>
  <c r="B375" i="3"/>
  <c r="A375" i="3"/>
  <c r="AL374" i="3"/>
  <c r="AK374" i="3"/>
  <c r="AJ374" i="3"/>
  <c r="AI374" i="3"/>
  <c r="AD374" i="3"/>
  <c r="AW374" i="3" s="1"/>
  <c r="Y374" i="3"/>
  <c r="AR374" i="3" s="1"/>
  <c r="V374" i="3"/>
  <c r="AO374" i="3" s="1"/>
  <c r="M374" i="3"/>
  <c r="L374" i="3"/>
  <c r="K374" i="3"/>
  <c r="J374" i="3"/>
  <c r="I374" i="3"/>
  <c r="H374" i="3"/>
  <c r="G374" i="3"/>
  <c r="F374" i="3"/>
  <c r="AB374" i="3" s="1"/>
  <c r="E374" i="3"/>
  <c r="D374" i="3"/>
  <c r="C374" i="3"/>
  <c r="B374" i="3"/>
  <c r="A374" i="3"/>
  <c r="AL373" i="3"/>
  <c r="AK373" i="3"/>
  <c r="AJ373" i="3"/>
  <c r="AI373" i="3"/>
  <c r="AD373" i="3"/>
  <c r="AW373" i="3" s="1"/>
  <c r="Z373" i="3"/>
  <c r="M373" i="3"/>
  <c r="L373" i="3"/>
  <c r="K373" i="3"/>
  <c r="J373" i="3"/>
  <c r="I373" i="3"/>
  <c r="H373" i="3"/>
  <c r="G373" i="3"/>
  <c r="F373" i="3"/>
  <c r="AC373" i="3" s="1"/>
  <c r="E373" i="3"/>
  <c r="D373" i="3"/>
  <c r="C373" i="3"/>
  <c r="B373" i="3"/>
  <c r="A373" i="3"/>
  <c r="AL372" i="3"/>
  <c r="AK372" i="3"/>
  <c r="AJ372" i="3"/>
  <c r="AI372" i="3"/>
  <c r="AD372" i="3"/>
  <c r="AW372" i="3" s="1"/>
  <c r="V372" i="3"/>
  <c r="AO372" i="3" s="1"/>
  <c r="M372" i="3"/>
  <c r="L372" i="3"/>
  <c r="K372" i="3"/>
  <c r="J372" i="3"/>
  <c r="I372" i="3"/>
  <c r="H372" i="3"/>
  <c r="G372" i="3"/>
  <c r="F372" i="3"/>
  <c r="AB372" i="3" s="1"/>
  <c r="E372" i="3"/>
  <c r="D372" i="3"/>
  <c r="C372" i="3"/>
  <c r="B372" i="3"/>
  <c r="A372" i="3"/>
  <c r="AK371" i="3"/>
  <c r="AJ371" i="3"/>
  <c r="AI371" i="3"/>
  <c r="AC371" i="3"/>
  <c r="AB371" i="3"/>
  <c r="Z371" i="3"/>
  <c r="X371" i="3"/>
  <c r="V371" i="3"/>
  <c r="AO371" i="3" s="1"/>
  <c r="U371" i="3"/>
  <c r="M371" i="3"/>
  <c r="L371" i="3"/>
  <c r="K371" i="3"/>
  <c r="J371" i="3"/>
  <c r="I371" i="3"/>
  <c r="H371" i="3"/>
  <c r="G371" i="3"/>
  <c r="F371" i="3"/>
  <c r="AE371" i="3" s="1"/>
  <c r="E371" i="3"/>
  <c r="D371" i="3"/>
  <c r="C371" i="3"/>
  <c r="B371" i="3"/>
  <c r="A371" i="3"/>
  <c r="AL370" i="3"/>
  <c r="AK370" i="3"/>
  <c r="AJ370" i="3"/>
  <c r="AI370" i="3"/>
  <c r="Z370" i="3"/>
  <c r="U370" i="3"/>
  <c r="AN370" i="3" s="1"/>
  <c r="M370" i="3"/>
  <c r="L370" i="3"/>
  <c r="K370" i="3"/>
  <c r="J370" i="3"/>
  <c r="I370" i="3"/>
  <c r="H370" i="3"/>
  <c r="G370" i="3"/>
  <c r="F370" i="3"/>
  <c r="AE370" i="3" s="1"/>
  <c r="E370" i="3"/>
  <c r="D370" i="3"/>
  <c r="C370" i="3"/>
  <c r="B370" i="3"/>
  <c r="A370" i="3"/>
  <c r="AL369" i="3"/>
  <c r="AK369" i="3"/>
  <c r="AJ369" i="3"/>
  <c r="AI369" i="3"/>
  <c r="M369" i="3"/>
  <c r="L369" i="3"/>
  <c r="K369" i="3"/>
  <c r="J369" i="3"/>
  <c r="I369" i="3"/>
  <c r="H369" i="3"/>
  <c r="G369" i="3"/>
  <c r="F369" i="3"/>
  <c r="AD369" i="3" s="1"/>
  <c r="E369" i="3"/>
  <c r="D369" i="3"/>
  <c r="C369" i="3"/>
  <c r="B369" i="3"/>
  <c r="A369" i="3"/>
  <c r="AL368" i="3"/>
  <c r="AK368" i="3"/>
  <c r="AJ368" i="3"/>
  <c r="AI368" i="3"/>
  <c r="AD368" i="3"/>
  <c r="Z368" i="3"/>
  <c r="M368" i="3"/>
  <c r="L368" i="3"/>
  <c r="K368" i="3"/>
  <c r="J368" i="3"/>
  <c r="I368" i="3"/>
  <c r="H368" i="3"/>
  <c r="G368" i="3"/>
  <c r="F368" i="3"/>
  <c r="AC368" i="3" s="1"/>
  <c r="E368" i="3"/>
  <c r="D368" i="3"/>
  <c r="C368" i="3"/>
  <c r="B368" i="3"/>
  <c r="A368" i="3"/>
  <c r="AL367" i="3"/>
  <c r="AK367" i="3"/>
  <c r="AJ367" i="3"/>
  <c r="AI367" i="3"/>
  <c r="AD367" i="3"/>
  <c r="AW367" i="3" s="1"/>
  <c r="Z367" i="3"/>
  <c r="M367" i="3"/>
  <c r="L367" i="3"/>
  <c r="K367" i="3"/>
  <c r="J367" i="3"/>
  <c r="I367" i="3"/>
  <c r="H367" i="3"/>
  <c r="G367" i="3"/>
  <c r="F367" i="3"/>
  <c r="AC367" i="3" s="1"/>
  <c r="E367" i="3"/>
  <c r="D367" i="3"/>
  <c r="C367" i="3"/>
  <c r="B367" i="3"/>
  <c r="A367" i="3"/>
  <c r="AL366" i="3"/>
  <c r="AK366" i="3"/>
  <c r="AJ366" i="3"/>
  <c r="AI366" i="3"/>
  <c r="AD366" i="3"/>
  <c r="Z366" i="3"/>
  <c r="M366" i="3"/>
  <c r="L366" i="3"/>
  <c r="K366" i="3"/>
  <c r="J366" i="3"/>
  <c r="I366" i="3"/>
  <c r="H366" i="3"/>
  <c r="G366" i="3"/>
  <c r="F366" i="3"/>
  <c r="AC366" i="3" s="1"/>
  <c r="E366" i="3"/>
  <c r="D366" i="3"/>
  <c r="C366" i="3"/>
  <c r="B366" i="3"/>
  <c r="A366" i="3"/>
  <c r="AL365" i="3"/>
  <c r="AK365" i="3"/>
  <c r="AJ365" i="3"/>
  <c r="AI365" i="3"/>
  <c r="Z365" i="3"/>
  <c r="AS365" i="3" s="1"/>
  <c r="U365" i="3"/>
  <c r="M365" i="3"/>
  <c r="L365" i="3"/>
  <c r="K365" i="3"/>
  <c r="J365" i="3"/>
  <c r="I365" i="3"/>
  <c r="H365" i="3"/>
  <c r="G365" i="3"/>
  <c r="F365" i="3"/>
  <c r="AE365" i="3" s="1"/>
  <c r="E365" i="3"/>
  <c r="D365" i="3"/>
  <c r="C365" i="3"/>
  <c r="B365" i="3"/>
  <c r="A365" i="3"/>
  <c r="AL364" i="3"/>
  <c r="AK364" i="3"/>
  <c r="AJ364" i="3"/>
  <c r="AI364" i="3"/>
  <c r="Z364" i="3"/>
  <c r="AS364" i="3" s="1"/>
  <c r="M364" i="3"/>
  <c r="L364" i="3"/>
  <c r="K364" i="3"/>
  <c r="J364" i="3"/>
  <c r="I364" i="3"/>
  <c r="H364" i="3"/>
  <c r="G364" i="3"/>
  <c r="F364" i="3"/>
  <c r="AC364" i="3" s="1"/>
  <c r="AV364" i="3" s="1"/>
  <c r="E364" i="3"/>
  <c r="D364" i="3"/>
  <c r="C364" i="3"/>
  <c r="B364" i="3"/>
  <c r="A364" i="3"/>
  <c r="AL363" i="3"/>
  <c r="AK363" i="3"/>
  <c r="AJ363" i="3"/>
  <c r="AI363" i="3"/>
  <c r="M363" i="3"/>
  <c r="L363" i="3"/>
  <c r="K363" i="3"/>
  <c r="J363" i="3"/>
  <c r="I363" i="3"/>
  <c r="H363" i="3"/>
  <c r="G363" i="3"/>
  <c r="F363" i="3"/>
  <c r="AD363" i="3" s="1"/>
  <c r="AW363" i="3" s="1"/>
  <c r="E363" i="3"/>
  <c r="D363" i="3"/>
  <c r="C363" i="3"/>
  <c r="B363" i="3"/>
  <c r="A363" i="3"/>
  <c r="AL362" i="3"/>
  <c r="AK362" i="3"/>
  <c r="AJ362" i="3"/>
  <c r="AI362" i="3"/>
  <c r="M362" i="3"/>
  <c r="L362" i="3"/>
  <c r="K362" i="3"/>
  <c r="J362" i="3"/>
  <c r="I362" i="3"/>
  <c r="H362" i="3"/>
  <c r="G362" i="3"/>
  <c r="F362" i="3"/>
  <c r="AD362" i="3" s="1"/>
  <c r="AW362" i="3" s="1"/>
  <c r="E362" i="3"/>
  <c r="D362" i="3"/>
  <c r="C362" i="3"/>
  <c r="B362" i="3"/>
  <c r="A362" i="3"/>
  <c r="AL361" i="3"/>
  <c r="AK361" i="3"/>
  <c r="AJ361" i="3"/>
  <c r="AI361" i="3"/>
  <c r="M361" i="3"/>
  <c r="L361" i="3"/>
  <c r="K361" i="3"/>
  <c r="J361" i="3"/>
  <c r="I361" i="3"/>
  <c r="H361" i="3"/>
  <c r="G361" i="3"/>
  <c r="F361" i="3"/>
  <c r="AD361" i="3" s="1"/>
  <c r="AW361" i="3" s="1"/>
  <c r="E361" i="3"/>
  <c r="D361" i="3"/>
  <c r="C361" i="3"/>
  <c r="B361" i="3"/>
  <c r="A361" i="3"/>
  <c r="AL360" i="3"/>
  <c r="AK360" i="3"/>
  <c r="AJ360" i="3"/>
  <c r="AI360" i="3"/>
  <c r="M360" i="3"/>
  <c r="L360" i="3"/>
  <c r="K360" i="3"/>
  <c r="J360" i="3"/>
  <c r="I360" i="3"/>
  <c r="H360" i="3"/>
  <c r="G360" i="3"/>
  <c r="F360" i="3"/>
  <c r="AC360" i="3" s="1"/>
  <c r="AV360" i="3" s="1"/>
  <c r="E360" i="3"/>
  <c r="D360" i="3"/>
  <c r="C360" i="3"/>
  <c r="B360" i="3"/>
  <c r="A360" i="3"/>
  <c r="AL359" i="3"/>
  <c r="AK359" i="3"/>
  <c r="AJ359" i="3"/>
  <c r="AI359" i="3"/>
  <c r="M359" i="3"/>
  <c r="L359" i="3"/>
  <c r="K359" i="3"/>
  <c r="J359" i="3"/>
  <c r="I359" i="3"/>
  <c r="H359" i="3"/>
  <c r="G359" i="3"/>
  <c r="F359" i="3"/>
  <c r="AC359" i="3" s="1"/>
  <c r="E359" i="3"/>
  <c r="D359" i="3"/>
  <c r="C359" i="3"/>
  <c r="B359" i="3"/>
  <c r="A359" i="3"/>
  <c r="AL358" i="3"/>
  <c r="AK358" i="3"/>
  <c r="AJ358" i="3"/>
  <c r="AI358" i="3"/>
  <c r="M358" i="3"/>
  <c r="L358" i="3"/>
  <c r="K358" i="3"/>
  <c r="J358" i="3"/>
  <c r="I358" i="3"/>
  <c r="H358" i="3"/>
  <c r="G358" i="3"/>
  <c r="F358" i="3"/>
  <c r="AC358" i="3" s="1"/>
  <c r="AV358" i="3" s="1"/>
  <c r="E358" i="3"/>
  <c r="D358" i="3"/>
  <c r="C358" i="3"/>
  <c r="B358" i="3"/>
  <c r="A358" i="3"/>
  <c r="AL357" i="3"/>
  <c r="AK357" i="3"/>
  <c r="AJ357" i="3"/>
  <c r="AI357" i="3"/>
  <c r="AC357" i="3"/>
  <c r="AV357" i="3" s="1"/>
  <c r="AB357" i="3"/>
  <c r="Z357" i="3"/>
  <c r="X357" i="3"/>
  <c r="AQ357" i="3" s="1"/>
  <c r="V357" i="3"/>
  <c r="AO357" i="3" s="1"/>
  <c r="U357" i="3"/>
  <c r="AN357" i="3" s="1"/>
  <c r="M357" i="3"/>
  <c r="L357" i="3"/>
  <c r="K357" i="3"/>
  <c r="J357" i="3"/>
  <c r="I357" i="3"/>
  <c r="H357" i="3"/>
  <c r="G357" i="3"/>
  <c r="F357" i="3"/>
  <c r="AE357" i="3" s="1"/>
  <c r="E357" i="3"/>
  <c r="D357" i="3"/>
  <c r="C357" i="3"/>
  <c r="B357" i="3"/>
  <c r="A357" i="3"/>
  <c r="AL356" i="3"/>
  <c r="AK356" i="3"/>
  <c r="AJ356" i="3"/>
  <c r="AI356" i="3"/>
  <c r="AD356" i="3"/>
  <c r="AW356" i="3" s="1"/>
  <c r="Z356" i="3"/>
  <c r="M356" i="3"/>
  <c r="L356" i="3"/>
  <c r="K356" i="3"/>
  <c r="J356" i="3"/>
  <c r="I356" i="3"/>
  <c r="H356" i="3"/>
  <c r="G356" i="3"/>
  <c r="F356" i="3"/>
  <c r="AC356" i="3" s="1"/>
  <c r="AV356" i="3" s="1"/>
  <c r="E356" i="3"/>
  <c r="D356" i="3"/>
  <c r="C356" i="3"/>
  <c r="B356" i="3"/>
  <c r="A356" i="3"/>
  <c r="AL355" i="3"/>
  <c r="AK355" i="3"/>
  <c r="AJ355" i="3"/>
  <c r="AI355" i="3"/>
  <c r="AD355" i="3"/>
  <c r="AW355" i="3" s="1"/>
  <c r="Y355" i="3"/>
  <c r="V355" i="3"/>
  <c r="AO355" i="3" s="1"/>
  <c r="M355" i="3"/>
  <c r="L355" i="3"/>
  <c r="K355" i="3"/>
  <c r="J355" i="3"/>
  <c r="I355" i="3"/>
  <c r="H355" i="3"/>
  <c r="G355" i="3"/>
  <c r="F355" i="3"/>
  <c r="AB355" i="3" s="1"/>
  <c r="E355" i="3"/>
  <c r="D355" i="3"/>
  <c r="C355" i="3"/>
  <c r="B355" i="3"/>
  <c r="A355" i="3"/>
  <c r="AL354" i="3"/>
  <c r="AK354" i="3"/>
  <c r="AJ354" i="3"/>
  <c r="AI354" i="3"/>
  <c r="M354" i="3"/>
  <c r="L354" i="3"/>
  <c r="K354" i="3"/>
  <c r="J354" i="3"/>
  <c r="I354" i="3"/>
  <c r="H354" i="3"/>
  <c r="G354" i="3"/>
  <c r="F354" i="3"/>
  <c r="AE354" i="3" s="1"/>
  <c r="E354" i="3"/>
  <c r="D354" i="3"/>
  <c r="C354" i="3"/>
  <c r="B354" i="3"/>
  <c r="A354" i="3"/>
  <c r="AL353" i="3"/>
  <c r="AK353" i="3"/>
  <c r="AJ353" i="3"/>
  <c r="AI353" i="3"/>
  <c r="M353" i="3"/>
  <c r="L353" i="3"/>
  <c r="K353" i="3"/>
  <c r="J353" i="3"/>
  <c r="I353" i="3"/>
  <c r="H353" i="3"/>
  <c r="G353" i="3"/>
  <c r="F353" i="3"/>
  <c r="AC353" i="3" s="1"/>
  <c r="E353" i="3"/>
  <c r="D353" i="3"/>
  <c r="C353" i="3"/>
  <c r="B353" i="3"/>
  <c r="A353" i="3"/>
  <c r="AL352" i="3"/>
  <c r="AK352" i="3"/>
  <c r="AJ352" i="3"/>
  <c r="AI352" i="3"/>
  <c r="AC352" i="3"/>
  <c r="AV352" i="3" s="1"/>
  <c r="AB352" i="3"/>
  <c r="Z352" i="3"/>
  <c r="X352" i="3"/>
  <c r="AQ352" i="3" s="1"/>
  <c r="V352" i="3"/>
  <c r="AO352" i="3" s="1"/>
  <c r="U352" i="3"/>
  <c r="AN352" i="3" s="1"/>
  <c r="M352" i="3"/>
  <c r="L352" i="3"/>
  <c r="K352" i="3"/>
  <c r="J352" i="3"/>
  <c r="I352" i="3"/>
  <c r="H352" i="3"/>
  <c r="G352" i="3"/>
  <c r="F352" i="3"/>
  <c r="AE352" i="3" s="1"/>
  <c r="E352" i="3"/>
  <c r="D352" i="3"/>
  <c r="C352" i="3"/>
  <c r="B352" i="3"/>
  <c r="A352" i="3"/>
  <c r="AL351" i="3"/>
  <c r="AK351" i="3"/>
  <c r="AJ351" i="3"/>
  <c r="AI351" i="3"/>
  <c r="M351" i="3"/>
  <c r="L351" i="3"/>
  <c r="K351" i="3"/>
  <c r="J351" i="3"/>
  <c r="I351" i="3"/>
  <c r="H351" i="3"/>
  <c r="G351" i="3"/>
  <c r="F351" i="3"/>
  <c r="AD351" i="3" s="1"/>
  <c r="E351" i="3"/>
  <c r="D351" i="3"/>
  <c r="C351" i="3"/>
  <c r="B351" i="3"/>
  <c r="A351" i="3"/>
  <c r="AL350" i="3"/>
  <c r="AK350" i="3"/>
  <c r="AJ350" i="3"/>
  <c r="AI350" i="3"/>
  <c r="AC350" i="3"/>
  <c r="AV350" i="3" s="1"/>
  <c r="AB350" i="3"/>
  <c r="Z350" i="3"/>
  <c r="AS350" i="3" s="1"/>
  <c r="X350" i="3"/>
  <c r="AQ350" i="3" s="1"/>
  <c r="V350" i="3"/>
  <c r="AO350" i="3" s="1"/>
  <c r="U350" i="3"/>
  <c r="M350" i="3"/>
  <c r="L350" i="3"/>
  <c r="K350" i="3"/>
  <c r="J350" i="3"/>
  <c r="I350" i="3"/>
  <c r="H350" i="3"/>
  <c r="G350" i="3"/>
  <c r="F350" i="3"/>
  <c r="AE350" i="3" s="1"/>
  <c r="E350" i="3"/>
  <c r="D350" i="3"/>
  <c r="C350" i="3"/>
  <c r="B350" i="3"/>
  <c r="A350" i="3"/>
  <c r="AL349" i="3"/>
  <c r="AK349" i="3"/>
  <c r="AJ349" i="3"/>
  <c r="AI349" i="3"/>
  <c r="AD349" i="3"/>
  <c r="AW349" i="3" s="1"/>
  <c r="Y349" i="3"/>
  <c r="V349" i="3"/>
  <c r="AO349" i="3" s="1"/>
  <c r="M349" i="3"/>
  <c r="L349" i="3"/>
  <c r="K349" i="3"/>
  <c r="J349" i="3"/>
  <c r="I349" i="3"/>
  <c r="H349" i="3"/>
  <c r="G349" i="3"/>
  <c r="F349" i="3"/>
  <c r="AB349" i="3" s="1"/>
  <c r="E349" i="3"/>
  <c r="D349" i="3"/>
  <c r="C349" i="3"/>
  <c r="B349" i="3"/>
  <c r="A349" i="3"/>
  <c r="AL348" i="3"/>
  <c r="AK348" i="3"/>
  <c r="AJ348" i="3"/>
  <c r="AI348" i="3"/>
  <c r="AD348" i="3"/>
  <c r="AW348" i="3" s="1"/>
  <c r="V348" i="3"/>
  <c r="AO348" i="3" s="1"/>
  <c r="M348" i="3"/>
  <c r="L348" i="3"/>
  <c r="K348" i="3"/>
  <c r="J348" i="3"/>
  <c r="I348" i="3"/>
  <c r="H348" i="3"/>
  <c r="G348" i="3"/>
  <c r="F348" i="3"/>
  <c r="AB348" i="3" s="1"/>
  <c r="E348" i="3"/>
  <c r="D348" i="3"/>
  <c r="C348" i="3"/>
  <c r="B348" i="3"/>
  <c r="A348" i="3"/>
  <c r="AL347" i="3"/>
  <c r="AK347" i="3"/>
  <c r="AJ347" i="3"/>
  <c r="AI347" i="3"/>
  <c r="M347" i="3"/>
  <c r="L347" i="3"/>
  <c r="K347" i="3"/>
  <c r="J347" i="3"/>
  <c r="I347" i="3"/>
  <c r="H347" i="3"/>
  <c r="G347" i="3"/>
  <c r="F347" i="3"/>
  <c r="AB347" i="3" s="1"/>
  <c r="E347" i="3"/>
  <c r="D347" i="3"/>
  <c r="C347" i="3"/>
  <c r="B347" i="3"/>
  <c r="A347" i="3"/>
  <c r="AL346" i="3"/>
  <c r="AK346" i="3"/>
  <c r="AJ346" i="3"/>
  <c r="AI346" i="3"/>
  <c r="AD346" i="3"/>
  <c r="AW346" i="3" s="1"/>
  <c r="Z346" i="3"/>
  <c r="Y346" i="3"/>
  <c r="V346" i="3"/>
  <c r="AO346" i="3" s="1"/>
  <c r="M346" i="3"/>
  <c r="L346" i="3"/>
  <c r="K346" i="3"/>
  <c r="J346" i="3"/>
  <c r="I346" i="3"/>
  <c r="H346" i="3"/>
  <c r="G346" i="3"/>
  <c r="F346" i="3"/>
  <c r="AB346" i="3" s="1"/>
  <c r="E346" i="3"/>
  <c r="D346" i="3"/>
  <c r="C346" i="3"/>
  <c r="B346" i="3"/>
  <c r="A346" i="3"/>
  <c r="AL345" i="3"/>
  <c r="AK345" i="3"/>
  <c r="AJ345" i="3"/>
  <c r="AI345" i="3"/>
  <c r="M345" i="3"/>
  <c r="L345" i="3"/>
  <c r="K345" i="3"/>
  <c r="J345" i="3"/>
  <c r="I345" i="3"/>
  <c r="H345" i="3"/>
  <c r="G345" i="3"/>
  <c r="F345" i="3"/>
  <c r="AD345" i="3" s="1"/>
  <c r="E345" i="3"/>
  <c r="D345" i="3"/>
  <c r="C345" i="3"/>
  <c r="B345" i="3"/>
  <c r="A345" i="3"/>
  <c r="AL344" i="3"/>
  <c r="AK344" i="3"/>
  <c r="AJ344" i="3"/>
  <c r="AI344" i="3"/>
  <c r="M344" i="3"/>
  <c r="L344" i="3"/>
  <c r="K344" i="3"/>
  <c r="J344" i="3"/>
  <c r="I344" i="3"/>
  <c r="H344" i="3"/>
  <c r="G344" i="3"/>
  <c r="F344" i="3"/>
  <c r="AC344" i="3" s="1"/>
  <c r="E344" i="3"/>
  <c r="D344" i="3"/>
  <c r="C344" i="3"/>
  <c r="B344" i="3"/>
  <c r="A344" i="3"/>
  <c r="AL343" i="3"/>
  <c r="AK343" i="3"/>
  <c r="AJ343" i="3"/>
  <c r="AI343" i="3"/>
  <c r="M343" i="3"/>
  <c r="L343" i="3"/>
  <c r="K343" i="3"/>
  <c r="J343" i="3"/>
  <c r="I343" i="3"/>
  <c r="H343" i="3"/>
  <c r="G343" i="3"/>
  <c r="F343" i="3"/>
  <c r="AD343" i="3" s="1"/>
  <c r="AW343" i="3" s="1"/>
  <c r="E343" i="3"/>
  <c r="D343" i="3"/>
  <c r="C343" i="3"/>
  <c r="B343" i="3"/>
  <c r="A343" i="3"/>
  <c r="AL342" i="3"/>
  <c r="AK342" i="3"/>
  <c r="AJ342" i="3"/>
  <c r="AI342" i="3"/>
  <c r="M342" i="3"/>
  <c r="L342" i="3"/>
  <c r="K342" i="3"/>
  <c r="J342" i="3"/>
  <c r="I342" i="3"/>
  <c r="H342" i="3"/>
  <c r="G342" i="3"/>
  <c r="F342" i="3"/>
  <c r="AD342" i="3" s="1"/>
  <c r="AW342" i="3" s="1"/>
  <c r="E342" i="3"/>
  <c r="D342" i="3"/>
  <c r="C342" i="3"/>
  <c r="B342" i="3"/>
  <c r="A342" i="3"/>
  <c r="AL341" i="3"/>
  <c r="AK341" i="3"/>
  <c r="AJ341" i="3"/>
  <c r="AI341" i="3"/>
  <c r="M341" i="3"/>
  <c r="L341" i="3"/>
  <c r="K341" i="3"/>
  <c r="J341" i="3"/>
  <c r="I341" i="3"/>
  <c r="H341" i="3"/>
  <c r="G341" i="3"/>
  <c r="F341" i="3"/>
  <c r="AD341" i="3" s="1"/>
  <c r="AW341" i="3" s="1"/>
  <c r="E341" i="3"/>
  <c r="D341" i="3"/>
  <c r="C341" i="3"/>
  <c r="B341" i="3"/>
  <c r="A341" i="3"/>
  <c r="AL340" i="3"/>
  <c r="AK340" i="3"/>
  <c r="AJ340" i="3"/>
  <c r="AI340" i="3"/>
  <c r="M340" i="3"/>
  <c r="L340" i="3"/>
  <c r="K340" i="3"/>
  <c r="J340" i="3"/>
  <c r="I340" i="3"/>
  <c r="H340" i="3"/>
  <c r="G340" i="3"/>
  <c r="F340" i="3"/>
  <c r="AD340" i="3" s="1"/>
  <c r="AW340" i="3" s="1"/>
  <c r="E340" i="3"/>
  <c r="D340" i="3"/>
  <c r="C340" i="3"/>
  <c r="B340" i="3"/>
  <c r="A340" i="3"/>
  <c r="AL339" i="3"/>
  <c r="AK339" i="3"/>
  <c r="AJ339" i="3"/>
  <c r="AI339" i="3"/>
  <c r="M339" i="3"/>
  <c r="L339" i="3"/>
  <c r="K339" i="3"/>
  <c r="J339" i="3"/>
  <c r="I339" i="3"/>
  <c r="H339" i="3"/>
  <c r="G339" i="3"/>
  <c r="F339" i="3"/>
  <c r="AD339" i="3" s="1"/>
  <c r="AW339" i="3" s="1"/>
  <c r="E339" i="3"/>
  <c r="D339" i="3"/>
  <c r="C339" i="3"/>
  <c r="B339" i="3"/>
  <c r="A339" i="3"/>
  <c r="AL338" i="3"/>
  <c r="AK338" i="3"/>
  <c r="AJ338" i="3"/>
  <c r="AI338" i="3"/>
  <c r="Z338" i="3"/>
  <c r="M338" i="3"/>
  <c r="L338" i="3"/>
  <c r="K338" i="3"/>
  <c r="J338" i="3"/>
  <c r="I338" i="3"/>
  <c r="H338" i="3"/>
  <c r="G338" i="3"/>
  <c r="F338" i="3"/>
  <c r="AC338" i="3" s="1"/>
  <c r="E338" i="3"/>
  <c r="D338" i="3"/>
  <c r="C338" i="3"/>
  <c r="B338" i="3"/>
  <c r="A338" i="3"/>
  <c r="AK337" i="3"/>
  <c r="AJ337" i="3"/>
  <c r="AI337" i="3"/>
  <c r="AB337" i="3"/>
  <c r="Z337" i="3"/>
  <c r="V337" i="3"/>
  <c r="AO337" i="3" s="1"/>
  <c r="U337" i="3"/>
  <c r="M337" i="3"/>
  <c r="L337" i="3"/>
  <c r="K337" i="3"/>
  <c r="J337" i="3"/>
  <c r="I337" i="3"/>
  <c r="H337" i="3"/>
  <c r="G337" i="3"/>
  <c r="F337" i="3"/>
  <c r="AE337" i="3" s="1"/>
  <c r="E337" i="3"/>
  <c r="D337" i="3"/>
  <c r="C337" i="3"/>
  <c r="B337" i="3"/>
  <c r="A337" i="3"/>
  <c r="AL336" i="3"/>
  <c r="AK336" i="3"/>
  <c r="AJ336" i="3"/>
  <c r="AI336" i="3"/>
  <c r="M336" i="3"/>
  <c r="L336" i="3"/>
  <c r="K336" i="3"/>
  <c r="J336" i="3"/>
  <c r="I336" i="3"/>
  <c r="H336" i="3"/>
  <c r="G336" i="3"/>
  <c r="F336" i="3"/>
  <c r="AD336" i="3" s="1"/>
  <c r="AW336" i="3" s="1"/>
  <c r="E336" i="3"/>
  <c r="D336" i="3"/>
  <c r="C336" i="3"/>
  <c r="B336" i="3"/>
  <c r="A336" i="3"/>
  <c r="AL335" i="3"/>
  <c r="AK335" i="3"/>
  <c r="AJ335" i="3"/>
  <c r="AI335" i="3"/>
  <c r="Z335" i="3"/>
  <c r="U335" i="3"/>
  <c r="M335" i="3"/>
  <c r="L335" i="3"/>
  <c r="K335" i="3"/>
  <c r="J335" i="3"/>
  <c r="I335" i="3"/>
  <c r="H335" i="3"/>
  <c r="G335" i="3"/>
  <c r="F335" i="3"/>
  <c r="AE335" i="3" s="1"/>
  <c r="E335" i="3"/>
  <c r="D335" i="3"/>
  <c r="C335" i="3"/>
  <c r="B335" i="3"/>
  <c r="A335" i="3"/>
  <c r="AL334" i="3"/>
  <c r="AK334" i="3"/>
  <c r="AJ334" i="3"/>
  <c r="AI334" i="3"/>
  <c r="AC334" i="3"/>
  <c r="AB334" i="3"/>
  <c r="Z334" i="3"/>
  <c r="X334" i="3"/>
  <c r="V334" i="3"/>
  <c r="AO334" i="3" s="1"/>
  <c r="U334" i="3"/>
  <c r="AN334" i="3" s="1"/>
  <c r="M334" i="3"/>
  <c r="L334" i="3"/>
  <c r="K334" i="3"/>
  <c r="J334" i="3"/>
  <c r="I334" i="3"/>
  <c r="H334" i="3"/>
  <c r="G334" i="3"/>
  <c r="F334" i="3"/>
  <c r="AE334" i="3" s="1"/>
  <c r="E334" i="3"/>
  <c r="D334" i="3"/>
  <c r="C334" i="3"/>
  <c r="B334" i="3"/>
  <c r="A334" i="3"/>
  <c r="AL333" i="3"/>
  <c r="AK333" i="3"/>
  <c r="AJ333" i="3"/>
  <c r="AI333" i="3"/>
  <c r="M333" i="3"/>
  <c r="L333" i="3"/>
  <c r="K333" i="3"/>
  <c r="J333" i="3"/>
  <c r="I333" i="3"/>
  <c r="H333" i="3"/>
  <c r="G333" i="3"/>
  <c r="F333" i="3"/>
  <c r="AD333" i="3" s="1"/>
  <c r="AW333" i="3" s="1"/>
  <c r="E333" i="3"/>
  <c r="D333" i="3"/>
  <c r="C333" i="3"/>
  <c r="B333" i="3"/>
  <c r="A333" i="3"/>
  <c r="AL332" i="3"/>
  <c r="AK332" i="3"/>
  <c r="AJ332" i="3"/>
  <c r="AI332" i="3"/>
  <c r="M332" i="3"/>
  <c r="K332" i="3"/>
  <c r="J332" i="3"/>
  <c r="I332" i="3"/>
  <c r="H332" i="3"/>
  <c r="G332" i="3"/>
  <c r="F332" i="3"/>
  <c r="AE332" i="3" s="1"/>
  <c r="E332" i="3"/>
  <c r="D332" i="3"/>
  <c r="C332" i="3"/>
  <c r="B332" i="3"/>
  <c r="A332" i="3"/>
  <c r="AL331" i="3"/>
  <c r="AK331" i="3"/>
  <c r="AJ331" i="3"/>
  <c r="AI331" i="3"/>
  <c r="H331" i="3"/>
  <c r="G331" i="3"/>
  <c r="F331" i="3"/>
  <c r="AD331" i="3" s="1"/>
  <c r="AW331" i="3" s="1"/>
  <c r="E331" i="3"/>
  <c r="D331" i="3"/>
  <c r="C331" i="3"/>
  <c r="B331" i="3"/>
  <c r="A331" i="3"/>
  <c r="AL330" i="3"/>
  <c r="AK330" i="3"/>
  <c r="AJ330" i="3"/>
  <c r="AI330" i="3"/>
  <c r="AE330" i="3"/>
  <c r="AA330" i="3"/>
  <c r="AT330" i="3" s="1"/>
  <c r="Z330" i="3"/>
  <c r="AS330" i="3" s="1"/>
  <c r="W330" i="3"/>
  <c r="AP330" i="3" s="1"/>
  <c r="O330" i="3"/>
  <c r="AH330" i="3" s="1"/>
  <c r="H330" i="3"/>
  <c r="G330" i="3"/>
  <c r="F330" i="3"/>
  <c r="AC330" i="3" s="1"/>
  <c r="AV330" i="3" s="1"/>
  <c r="E330" i="3"/>
  <c r="D330" i="3"/>
  <c r="C330" i="3"/>
  <c r="B330" i="3"/>
  <c r="A330" i="3"/>
  <c r="AL329" i="3"/>
  <c r="AK329" i="3"/>
  <c r="AJ329" i="3"/>
  <c r="AI329" i="3"/>
  <c r="AE329" i="3"/>
  <c r="AA329" i="3"/>
  <c r="O329" i="3"/>
  <c r="AH329" i="3" s="1"/>
  <c r="H329" i="3"/>
  <c r="G329" i="3"/>
  <c r="F329" i="3"/>
  <c r="AD329" i="3" s="1"/>
  <c r="AW329" i="3" s="1"/>
  <c r="E329" i="3"/>
  <c r="D329" i="3"/>
  <c r="C329" i="3"/>
  <c r="B329" i="3"/>
  <c r="A329" i="3"/>
  <c r="AL328" i="3"/>
  <c r="AK328" i="3"/>
  <c r="AJ328" i="3"/>
  <c r="AI328" i="3"/>
  <c r="AE328" i="3"/>
  <c r="Z328" i="3"/>
  <c r="AS328" i="3" s="1"/>
  <c r="W328" i="3"/>
  <c r="AP328" i="3" s="1"/>
  <c r="H328" i="3"/>
  <c r="G328" i="3"/>
  <c r="F328" i="3"/>
  <c r="AC328" i="3" s="1"/>
  <c r="AV328" i="3" s="1"/>
  <c r="E328" i="3"/>
  <c r="D328" i="3"/>
  <c r="C328" i="3"/>
  <c r="B328" i="3"/>
  <c r="A328" i="3"/>
  <c r="AL327" i="3"/>
  <c r="AK327" i="3"/>
  <c r="AJ327" i="3"/>
  <c r="AI327" i="3"/>
  <c r="H327" i="3"/>
  <c r="G327" i="3"/>
  <c r="F327" i="3"/>
  <c r="AB327" i="3" s="1"/>
  <c r="E327" i="3"/>
  <c r="D327" i="3"/>
  <c r="C327" i="3"/>
  <c r="B327" i="3"/>
  <c r="A327" i="3"/>
  <c r="AL326" i="3"/>
  <c r="AK326" i="3"/>
  <c r="AJ326" i="3"/>
  <c r="AI326" i="3"/>
  <c r="AE326" i="3"/>
  <c r="AA326" i="3"/>
  <c r="AT326" i="3" s="1"/>
  <c r="Z326" i="3"/>
  <c r="W326" i="3"/>
  <c r="AP326" i="3" s="1"/>
  <c r="O326" i="3"/>
  <c r="AH326" i="3" s="1"/>
  <c r="H326" i="3"/>
  <c r="G326" i="3"/>
  <c r="F326" i="3"/>
  <c r="AC326" i="3" s="1"/>
  <c r="AV326" i="3" s="1"/>
  <c r="E326" i="3"/>
  <c r="D326" i="3"/>
  <c r="C326" i="3"/>
  <c r="B326" i="3"/>
  <c r="A326" i="3"/>
  <c r="AL325" i="3"/>
  <c r="AK325" i="3"/>
  <c r="AJ325" i="3"/>
  <c r="AI325" i="3"/>
  <c r="AA325" i="3"/>
  <c r="V325" i="3"/>
  <c r="AO325" i="3" s="1"/>
  <c r="H325" i="3"/>
  <c r="G325" i="3"/>
  <c r="F325" i="3"/>
  <c r="AB325" i="3" s="1"/>
  <c r="E325" i="3"/>
  <c r="D325" i="3"/>
  <c r="C325" i="3"/>
  <c r="B325" i="3"/>
  <c r="A325" i="3"/>
  <c r="AL324" i="3"/>
  <c r="AK324" i="3"/>
  <c r="AJ324" i="3"/>
  <c r="AI324" i="3"/>
  <c r="AC324" i="3"/>
  <c r="AB324" i="3"/>
  <c r="Z324" i="3"/>
  <c r="X324" i="3"/>
  <c r="V324" i="3"/>
  <c r="AO324" i="3" s="1"/>
  <c r="U324" i="3"/>
  <c r="M324" i="3"/>
  <c r="L324" i="3"/>
  <c r="K324" i="3"/>
  <c r="J324" i="3"/>
  <c r="I324" i="3"/>
  <c r="H324" i="3"/>
  <c r="G324" i="3"/>
  <c r="F324" i="3"/>
  <c r="AE324" i="3" s="1"/>
  <c r="E324" i="3"/>
  <c r="D324" i="3"/>
  <c r="C324" i="3"/>
  <c r="B324" i="3"/>
  <c r="A324" i="3"/>
  <c r="AL323" i="3"/>
  <c r="AK323" i="3"/>
  <c r="AJ323" i="3"/>
  <c r="AI323" i="3"/>
  <c r="AE323" i="3"/>
  <c r="M323" i="3"/>
  <c r="L323" i="3"/>
  <c r="K323" i="3"/>
  <c r="J323" i="3"/>
  <c r="I323" i="3"/>
  <c r="H323" i="3"/>
  <c r="G323" i="3"/>
  <c r="F323" i="3"/>
  <c r="AA323" i="3" s="1"/>
  <c r="E323" i="3"/>
  <c r="D323" i="3"/>
  <c r="C323" i="3"/>
  <c r="B323" i="3"/>
  <c r="A323" i="3"/>
  <c r="AL322" i="3"/>
  <c r="AK322" i="3"/>
  <c r="AJ322" i="3"/>
  <c r="AI322" i="3"/>
  <c r="AD322" i="3"/>
  <c r="AW322" i="3" s="1"/>
  <c r="V322" i="3"/>
  <c r="AO322" i="3" s="1"/>
  <c r="M322" i="3"/>
  <c r="L322" i="3"/>
  <c r="K322" i="3"/>
  <c r="J322" i="3"/>
  <c r="I322" i="3"/>
  <c r="H322" i="3"/>
  <c r="G322" i="3"/>
  <c r="F322" i="3"/>
  <c r="AB322" i="3" s="1"/>
  <c r="E322" i="3"/>
  <c r="D322" i="3"/>
  <c r="C322" i="3"/>
  <c r="B322" i="3"/>
  <c r="A322" i="3"/>
  <c r="AL321" i="3"/>
  <c r="AK321" i="3"/>
  <c r="AJ321" i="3"/>
  <c r="AI321" i="3"/>
  <c r="M321" i="3"/>
  <c r="L321" i="3"/>
  <c r="K321" i="3"/>
  <c r="J321" i="3"/>
  <c r="I321" i="3"/>
  <c r="H321" i="3"/>
  <c r="G321" i="3"/>
  <c r="F321" i="3"/>
  <c r="AB321" i="3" s="1"/>
  <c r="E321" i="3"/>
  <c r="D321" i="3"/>
  <c r="C321" i="3"/>
  <c r="B321" i="3"/>
  <c r="A321" i="3"/>
  <c r="AL320" i="3"/>
  <c r="AK320" i="3"/>
  <c r="AJ320" i="3"/>
  <c r="AI320" i="3"/>
  <c r="AD320" i="3"/>
  <c r="AW320" i="3" s="1"/>
  <c r="Z320" i="3"/>
  <c r="Y320" i="3"/>
  <c r="V320" i="3"/>
  <c r="AO320" i="3" s="1"/>
  <c r="M320" i="3"/>
  <c r="L320" i="3"/>
  <c r="K320" i="3"/>
  <c r="J320" i="3"/>
  <c r="I320" i="3"/>
  <c r="H320" i="3"/>
  <c r="G320" i="3"/>
  <c r="F320" i="3"/>
  <c r="AB320" i="3" s="1"/>
  <c r="E320" i="3"/>
  <c r="D320" i="3"/>
  <c r="C320" i="3"/>
  <c r="B320" i="3"/>
  <c r="A320" i="3"/>
  <c r="AL319" i="3"/>
  <c r="AK319" i="3"/>
  <c r="AJ319" i="3"/>
  <c r="AI319" i="3"/>
  <c r="AE319" i="3"/>
  <c r="AA319" i="3"/>
  <c r="AT319" i="3" s="1"/>
  <c r="M319" i="3"/>
  <c r="L319" i="3"/>
  <c r="K319" i="3"/>
  <c r="J319" i="3"/>
  <c r="I319" i="3"/>
  <c r="H319" i="3"/>
  <c r="G319" i="3"/>
  <c r="F319" i="3"/>
  <c r="W319" i="3" s="1"/>
  <c r="AP319" i="3" s="1"/>
  <c r="E319" i="3"/>
  <c r="D319" i="3"/>
  <c r="C319" i="3"/>
  <c r="B319" i="3"/>
  <c r="A319" i="3"/>
  <c r="AL318" i="3"/>
  <c r="AK318" i="3"/>
  <c r="AJ318" i="3"/>
  <c r="AI318" i="3"/>
  <c r="AE318" i="3"/>
  <c r="AA318" i="3"/>
  <c r="AT318" i="3" s="1"/>
  <c r="M318" i="3"/>
  <c r="L318" i="3"/>
  <c r="K318" i="3"/>
  <c r="J318" i="3"/>
  <c r="I318" i="3"/>
  <c r="H318" i="3"/>
  <c r="G318" i="3"/>
  <c r="F318" i="3"/>
  <c r="W318" i="3" s="1"/>
  <c r="AP318" i="3" s="1"/>
  <c r="E318" i="3"/>
  <c r="D318" i="3"/>
  <c r="C318" i="3"/>
  <c r="B318" i="3"/>
  <c r="A318" i="3"/>
  <c r="AL317" i="3"/>
  <c r="AK317" i="3"/>
  <c r="AJ317" i="3"/>
  <c r="AI317" i="3"/>
  <c r="Z317" i="3"/>
  <c r="U317" i="3"/>
  <c r="AN317" i="3" s="1"/>
  <c r="M317" i="3"/>
  <c r="L317" i="3"/>
  <c r="K317" i="3"/>
  <c r="J317" i="3"/>
  <c r="I317" i="3"/>
  <c r="H317" i="3"/>
  <c r="G317" i="3"/>
  <c r="F317" i="3"/>
  <c r="AE317" i="3" s="1"/>
  <c r="E317" i="3"/>
  <c r="D317" i="3"/>
  <c r="C317" i="3"/>
  <c r="B317" i="3"/>
  <c r="A317" i="3"/>
  <c r="AL316" i="3"/>
  <c r="AK316" i="3"/>
  <c r="AJ316" i="3"/>
  <c r="AI316" i="3"/>
  <c r="M316" i="3"/>
  <c r="L316" i="3"/>
  <c r="K316" i="3"/>
  <c r="J316" i="3"/>
  <c r="I316" i="3"/>
  <c r="H316" i="3"/>
  <c r="G316" i="3"/>
  <c r="F316" i="3"/>
  <c r="AE316" i="3" s="1"/>
  <c r="E316" i="3"/>
  <c r="D316" i="3"/>
  <c r="C316" i="3"/>
  <c r="B316" i="3"/>
  <c r="A316" i="3"/>
  <c r="AL315" i="3"/>
  <c r="AK315" i="3"/>
  <c r="AJ315" i="3"/>
  <c r="AI315" i="3"/>
  <c r="M315" i="3"/>
  <c r="L315" i="3"/>
  <c r="K315" i="3"/>
  <c r="J315" i="3"/>
  <c r="I315" i="3"/>
  <c r="H315" i="3"/>
  <c r="G315" i="3"/>
  <c r="F315" i="3"/>
  <c r="AC315" i="3" s="1"/>
  <c r="AV315" i="3" s="1"/>
  <c r="E315" i="3"/>
  <c r="D315" i="3"/>
  <c r="C315" i="3"/>
  <c r="B315" i="3"/>
  <c r="A315" i="3"/>
  <c r="AL314" i="3"/>
  <c r="AK314" i="3"/>
  <c r="AJ314" i="3"/>
  <c r="AI314" i="3"/>
  <c r="AC314" i="3"/>
  <c r="AV314" i="3" s="1"/>
  <c r="AB314" i="3"/>
  <c r="Z314" i="3"/>
  <c r="X314" i="3"/>
  <c r="AQ314" i="3" s="1"/>
  <c r="V314" i="3"/>
  <c r="AO314" i="3" s="1"/>
  <c r="U314" i="3"/>
  <c r="AN314" i="3" s="1"/>
  <c r="M314" i="3"/>
  <c r="L314" i="3"/>
  <c r="K314" i="3"/>
  <c r="J314" i="3"/>
  <c r="I314" i="3"/>
  <c r="H314" i="3"/>
  <c r="G314" i="3"/>
  <c r="F314" i="3"/>
  <c r="AE314" i="3" s="1"/>
  <c r="E314" i="3"/>
  <c r="D314" i="3"/>
  <c r="C314" i="3"/>
  <c r="B314" i="3"/>
  <c r="A314" i="3"/>
  <c r="AL313" i="3"/>
  <c r="AK313" i="3"/>
  <c r="AJ313" i="3"/>
  <c r="AI313" i="3"/>
  <c r="AD313" i="3"/>
  <c r="AW313" i="3" s="1"/>
  <c r="Y313" i="3"/>
  <c r="V313" i="3"/>
  <c r="AO313" i="3" s="1"/>
  <c r="M313" i="3"/>
  <c r="L313" i="3"/>
  <c r="K313" i="3"/>
  <c r="J313" i="3"/>
  <c r="I313" i="3"/>
  <c r="H313" i="3"/>
  <c r="G313" i="3"/>
  <c r="F313" i="3"/>
  <c r="AB313" i="3" s="1"/>
  <c r="E313" i="3"/>
  <c r="D313" i="3"/>
  <c r="C313" i="3"/>
  <c r="B313" i="3"/>
  <c r="A313" i="3"/>
  <c r="AL312" i="3"/>
  <c r="AK312" i="3"/>
  <c r="AJ312" i="3"/>
  <c r="AI312" i="3"/>
  <c r="AD312" i="3"/>
  <c r="Z312" i="3"/>
  <c r="AS312" i="3" s="1"/>
  <c r="M312" i="3"/>
  <c r="L312" i="3"/>
  <c r="K312" i="3"/>
  <c r="J312" i="3"/>
  <c r="I312" i="3"/>
  <c r="H312" i="3"/>
  <c r="G312" i="3"/>
  <c r="F312" i="3"/>
  <c r="AC312" i="3" s="1"/>
  <c r="AV312" i="3" s="1"/>
  <c r="E312" i="3"/>
  <c r="D312" i="3"/>
  <c r="C312" i="3"/>
  <c r="B312" i="3"/>
  <c r="A312" i="3"/>
  <c r="AL311" i="3"/>
  <c r="AK311" i="3"/>
  <c r="AJ311" i="3"/>
  <c r="AI311" i="3"/>
  <c r="AD311" i="3"/>
  <c r="AW311" i="3" s="1"/>
  <c r="V311" i="3"/>
  <c r="AO311" i="3" s="1"/>
  <c r="M311" i="3"/>
  <c r="L311" i="3"/>
  <c r="K311" i="3"/>
  <c r="J311" i="3"/>
  <c r="I311" i="3"/>
  <c r="H311" i="3"/>
  <c r="G311" i="3"/>
  <c r="F311" i="3"/>
  <c r="AB311" i="3" s="1"/>
  <c r="E311" i="3"/>
  <c r="D311" i="3"/>
  <c r="C311" i="3"/>
  <c r="B311" i="3"/>
  <c r="A311" i="3"/>
  <c r="AL310" i="3"/>
  <c r="AK310" i="3"/>
  <c r="AJ310" i="3"/>
  <c r="AI310" i="3"/>
  <c r="M310" i="3"/>
  <c r="L310" i="3"/>
  <c r="K310" i="3"/>
  <c r="J310" i="3"/>
  <c r="I310" i="3"/>
  <c r="H310" i="3"/>
  <c r="G310" i="3"/>
  <c r="F310" i="3"/>
  <c r="AB310" i="3" s="1"/>
  <c r="AU310" i="3" s="1"/>
  <c r="E310" i="3"/>
  <c r="D310" i="3"/>
  <c r="C310" i="3"/>
  <c r="B310" i="3"/>
  <c r="A310" i="3"/>
  <c r="AL309" i="3"/>
  <c r="AK309" i="3"/>
  <c r="AJ309" i="3"/>
  <c r="AI309" i="3"/>
  <c r="AD309" i="3"/>
  <c r="AW309" i="3" s="1"/>
  <c r="Z309" i="3"/>
  <c r="Y309" i="3"/>
  <c r="AR309" i="3" s="1"/>
  <c r="V309" i="3"/>
  <c r="AO309" i="3" s="1"/>
  <c r="M309" i="3"/>
  <c r="L309" i="3"/>
  <c r="K309" i="3"/>
  <c r="J309" i="3"/>
  <c r="I309" i="3"/>
  <c r="H309" i="3"/>
  <c r="G309" i="3"/>
  <c r="F309" i="3"/>
  <c r="AB309" i="3" s="1"/>
  <c r="AU309" i="3" s="1"/>
  <c r="E309" i="3"/>
  <c r="D309" i="3"/>
  <c r="C309" i="3"/>
  <c r="B309" i="3"/>
  <c r="A309" i="3"/>
  <c r="AL308" i="3"/>
  <c r="AK308" i="3"/>
  <c r="AJ308" i="3"/>
  <c r="AI308" i="3"/>
  <c r="AB308" i="3"/>
  <c r="AU308" i="3" s="1"/>
  <c r="Z308" i="3"/>
  <c r="V308" i="3"/>
  <c r="AO308" i="3" s="1"/>
  <c r="U308" i="3"/>
  <c r="AN308" i="3" s="1"/>
  <c r="M308" i="3"/>
  <c r="L308" i="3"/>
  <c r="K308" i="3"/>
  <c r="J308" i="3"/>
  <c r="I308" i="3"/>
  <c r="H308" i="3"/>
  <c r="G308" i="3"/>
  <c r="F308" i="3"/>
  <c r="AE308" i="3" s="1"/>
  <c r="AX308" i="3" s="1"/>
  <c r="E308" i="3"/>
  <c r="D308" i="3"/>
  <c r="C308" i="3"/>
  <c r="B308" i="3"/>
  <c r="A308" i="3"/>
  <c r="AL307" i="3"/>
  <c r="AK307" i="3"/>
  <c r="AJ307" i="3"/>
  <c r="AI307" i="3"/>
  <c r="M307" i="3"/>
  <c r="L307" i="3"/>
  <c r="K307" i="3"/>
  <c r="J307" i="3"/>
  <c r="I307" i="3"/>
  <c r="H307" i="3"/>
  <c r="G307" i="3"/>
  <c r="F307" i="3"/>
  <c r="W307" i="3" s="1"/>
  <c r="AP307" i="3" s="1"/>
  <c r="E307" i="3"/>
  <c r="D307" i="3"/>
  <c r="C307" i="3"/>
  <c r="B307" i="3"/>
  <c r="A307" i="3"/>
  <c r="AX306" i="3"/>
  <c r="AL306" i="3"/>
  <c r="AK306" i="3"/>
  <c r="AJ306" i="3"/>
  <c r="AI306" i="3"/>
  <c r="AC306" i="3"/>
  <c r="AB306" i="3"/>
  <c r="AU306" i="3" s="1"/>
  <c r="Z306" i="3"/>
  <c r="X306" i="3"/>
  <c r="AQ306" i="3" s="1"/>
  <c r="V306" i="3"/>
  <c r="AO306" i="3" s="1"/>
  <c r="U306" i="3"/>
  <c r="M306" i="3"/>
  <c r="L306" i="3"/>
  <c r="K306" i="3"/>
  <c r="J306" i="3"/>
  <c r="I306" i="3"/>
  <c r="H306" i="3"/>
  <c r="G306" i="3"/>
  <c r="F306" i="3"/>
  <c r="AE306" i="3" s="1"/>
  <c r="E306" i="3"/>
  <c r="D306" i="3"/>
  <c r="C306" i="3"/>
  <c r="B306" i="3"/>
  <c r="A306" i="3"/>
  <c r="AK305" i="3"/>
  <c r="AJ305" i="3"/>
  <c r="AI305" i="3"/>
  <c r="AD305" i="3"/>
  <c r="AW305" i="3" s="1"/>
  <c r="V305" i="3"/>
  <c r="AO305" i="3" s="1"/>
  <c r="M305" i="3"/>
  <c r="L305" i="3"/>
  <c r="K305" i="3"/>
  <c r="J305" i="3"/>
  <c r="I305" i="3"/>
  <c r="H305" i="3"/>
  <c r="G305" i="3"/>
  <c r="F305" i="3"/>
  <c r="AB305" i="3" s="1"/>
  <c r="AU305" i="3" s="1"/>
  <c r="E305" i="3"/>
  <c r="D305" i="3"/>
  <c r="C305" i="3"/>
  <c r="B305" i="3"/>
  <c r="A305" i="3"/>
  <c r="AL304" i="3"/>
  <c r="AK304" i="3"/>
  <c r="AJ304" i="3"/>
  <c r="AI304" i="3"/>
  <c r="M304" i="3"/>
  <c r="L304" i="3"/>
  <c r="K304" i="3"/>
  <c r="J304" i="3"/>
  <c r="I304" i="3"/>
  <c r="H304" i="3"/>
  <c r="G304" i="3"/>
  <c r="F304" i="3"/>
  <c r="E304" i="3"/>
  <c r="D304" i="3"/>
  <c r="C304" i="3"/>
  <c r="B304" i="3"/>
  <c r="A304" i="3"/>
  <c r="AL303" i="3"/>
  <c r="AK303" i="3"/>
  <c r="AJ303" i="3"/>
  <c r="AI303" i="3"/>
  <c r="M303" i="3"/>
  <c r="L303" i="3"/>
  <c r="K303" i="3"/>
  <c r="J303" i="3"/>
  <c r="I303" i="3"/>
  <c r="H303" i="3"/>
  <c r="G303" i="3"/>
  <c r="F303" i="3"/>
  <c r="AE303" i="3" s="1"/>
  <c r="AX303" i="3" s="1"/>
  <c r="E303" i="3"/>
  <c r="D303" i="3"/>
  <c r="C303" i="3"/>
  <c r="B303" i="3"/>
  <c r="A303" i="3"/>
  <c r="AL302" i="3"/>
  <c r="AK302" i="3"/>
  <c r="AJ302" i="3"/>
  <c r="AI302" i="3"/>
  <c r="M302" i="3"/>
  <c r="L302" i="3"/>
  <c r="K302" i="3"/>
  <c r="J302" i="3"/>
  <c r="I302" i="3"/>
  <c r="H302" i="3"/>
  <c r="G302" i="3"/>
  <c r="F302" i="3"/>
  <c r="E302" i="3"/>
  <c r="D302" i="3"/>
  <c r="C302" i="3"/>
  <c r="B302" i="3"/>
  <c r="A302" i="3"/>
  <c r="AL301" i="3"/>
  <c r="AK301" i="3"/>
  <c r="AJ301" i="3"/>
  <c r="AI301" i="3"/>
  <c r="M301" i="3"/>
  <c r="L301" i="3"/>
  <c r="K301" i="3"/>
  <c r="J301" i="3"/>
  <c r="I301" i="3"/>
  <c r="H301" i="3"/>
  <c r="G301" i="3"/>
  <c r="F301" i="3"/>
  <c r="AE301" i="3" s="1"/>
  <c r="AX301" i="3" s="1"/>
  <c r="E301" i="3"/>
  <c r="D301" i="3"/>
  <c r="C301" i="3"/>
  <c r="B301" i="3"/>
  <c r="A301" i="3"/>
  <c r="AL300" i="3"/>
  <c r="AK300" i="3"/>
  <c r="AJ300" i="3"/>
  <c r="AI300" i="3"/>
  <c r="M300" i="3"/>
  <c r="L300" i="3"/>
  <c r="K300" i="3"/>
  <c r="J300" i="3"/>
  <c r="I300" i="3"/>
  <c r="H300" i="3"/>
  <c r="G300" i="3"/>
  <c r="F300" i="3"/>
  <c r="E300" i="3"/>
  <c r="D300" i="3"/>
  <c r="C300" i="3"/>
  <c r="B300" i="3"/>
  <c r="A300" i="3"/>
  <c r="AL299" i="3"/>
  <c r="AK299" i="3"/>
  <c r="AJ299" i="3"/>
  <c r="AI299" i="3"/>
  <c r="M299" i="3"/>
  <c r="L299" i="3"/>
  <c r="K299" i="3"/>
  <c r="J299" i="3"/>
  <c r="I299" i="3"/>
  <c r="H299" i="3"/>
  <c r="G299" i="3"/>
  <c r="F299" i="3"/>
  <c r="AE299" i="3" s="1"/>
  <c r="AX299" i="3" s="1"/>
  <c r="E299" i="3"/>
  <c r="D299" i="3"/>
  <c r="C299" i="3"/>
  <c r="B299" i="3"/>
  <c r="A299" i="3"/>
  <c r="AK298" i="3"/>
  <c r="AJ298" i="3"/>
  <c r="AD298" i="3"/>
  <c r="Y298" i="3"/>
  <c r="V298" i="3"/>
  <c r="AO298" i="3" s="1"/>
  <c r="M298" i="3"/>
  <c r="L298" i="3"/>
  <c r="K298" i="3"/>
  <c r="J298" i="3"/>
  <c r="I298" i="3"/>
  <c r="H298" i="3"/>
  <c r="G298" i="3"/>
  <c r="F298" i="3"/>
  <c r="AB298" i="3" s="1"/>
  <c r="AU298" i="3" s="1"/>
  <c r="E298" i="3"/>
  <c r="D298" i="3"/>
  <c r="C298" i="3"/>
  <c r="B298" i="3"/>
  <c r="A298" i="3"/>
  <c r="AL297" i="3"/>
  <c r="AK297" i="3"/>
  <c r="AJ297" i="3"/>
  <c r="AI297" i="3"/>
  <c r="Z297" i="3"/>
  <c r="U297" i="3"/>
  <c r="AN297" i="3" s="1"/>
  <c r="M297" i="3"/>
  <c r="L297" i="3"/>
  <c r="K297" i="3"/>
  <c r="J297" i="3"/>
  <c r="I297" i="3"/>
  <c r="H297" i="3"/>
  <c r="G297" i="3"/>
  <c r="F297" i="3"/>
  <c r="AE297" i="3" s="1"/>
  <c r="AX297" i="3" s="1"/>
  <c r="E297" i="3"/>
  <c r="D297" i="3"/>
  <c r="C297" i="3"/>
  <c r="B297" i="3"/>
  <c r="A297" i="3"/>
  <c r="AL296" i="3"/>
  <c r="AK296" i="3"/>
  <c r="AJ296" i="3"/>
  <c r="AI296" i="3"/>
  <c r="M296" i="3"/>
  <c r="L296" i="3"/>
  <c r="K296" i="3"/>
  <c r="J296" i="3"/>
  <c r="I296" i="3"/>
  <c r="H296" i="3"/>
  <c r="G296" i="3"/>
  <c r="F296" i="3"/>
  <c r="AC296" i="3" s="1"/>
  <c r="E296" i="3"/>
  <c r="D296" i="3"/>
  <c r="C296" i="3"/>
  <c r="B296" i="3"/>
  <c r="A296" i="3"/>
  <c r="AL295" i="3"/>
  <c r="AK295" i="3"/>
  <c r="AJ295" i="3"/>
  <c r="AI295" i="3"/>
  <c r="AD295" i="3"/>
  <c r="AW295" i="3" s="1"/>
  <c r="Z295" i="3"/>
  <c r="Y295" i="3"/>
  <c r="AR295" i="3" s="1"/>
  <c r="V295" i="3"/>
  <c r="AO295" i="3" s="1"/>
  <c r="M295" i="3"/>
  <c r="L295" i="3"/>
  <c r="K295" i="3"/>
  <c r="J295" i="3"/>
  <c r="I295" i="3"/>
  <c r="H295" i="3"/>
  <c r="G295" i="3"/>
  <c r="F295" i="3"/>
  <c r="AB295" i="3" s="1"/>
  <c r="AU295" i="3" s="1"/>
  <c r="E295" i="3"/>
  <c r="D295" i="3"/>
  <c r="C295" i="3"/>
  <c r="B295" i="3"/>
  <c r="A295" i="3"/>
  <c r="AK294" i="3"/>
  <c r="AJ294" i="3"/>
  <c r="AI294" i="3"/>
  <c r="M294" i="3"/>
  <c r="L294" i="3"/>
  <c r="K294" i="3"/>
  <c r="J294" i="3"/>
  <c r="I294" i="3"/>
  <c r="H294" i="3"/>
  <c r="G294" i="3"/>
  <c r="F294" i="3"/>
  <c r="Z294" i="3" s="1"/>
  <c r="E294" i="3"/>
  <c r="D294" i="3"/>
  <c r="C294" i="3"/>
  <c r="B294" i="3"/>
  <c r="A294" i="3"/>
  <c r="AL293" i="3"/>
  <c r="AK293" i="3"/>
  <c r="AJ293" i="3"/>
  <c r="AI293" i="3"/>
  <c r="Z293" i="3"/>
  <c r="U293" i="3"/>
  <c r="AN293" i="3" s="1"/>
  <c r="M293" i="3"/>
  <c r="L293" i="3"/>
  <c r="K293" i="3"/>
  <c r="J293" i="3"/>
  <c r="I293" i="3"/>
  <c r="H293" i="3"/>
  <c r="G293" i="3"/>
  <c r="F293" i="3"/>
  <c r="AE293" i="3" s="1"/>
  <c r="AX293" i="3" s="1"/>
  <c r="E293" i="3"/>
  <c r="D293" i="3"/>
  <c r="C293" i="3"/>
  <c r="B293" i="3"/>
  <c r="A293" i="3"/>
  <c r="AK292" i="3"/>
  <c r="AJ292" i="3"/>
  <c r="AI292" i="3"/>
  <c r="M292" i="3"/>
  <c r="L292" i="3"/>
  <c r="K292" i="3"/>
  <c r="J292" i="3"/>
  <c r="I292" i="3"/>
  <c r="H292" i="3"/>
  <c r="G292" i="3"/>
  <c r="F292" i="3"/>
  <c r="E292" i="3"/>
  <c r="D292" i="3"/>
  <c r="C292" i="3"/>
  <c r="B292" i="3"/>
  <c r="A292" i="3"/>
  <c r="AL291" i="3"/>
  <c r="AK291" i="3"/>
  <c r="AJ291" i="3"/>
  <c r="AI291" i="3"/>
  <c r="X291" i="3"/>
  <c r="AQ291" i="3" s="1"/>
  <c r="W291" i="3"/>
  <c r="AP291" i="3" s="1"/>
  <c r="M291" i="3"/>
  <c r="L291" i="3"/>
  <c r="K291" i="3"/>
  <c r="J291" i="3"/>
  <c r="I291" i="3"/>
  <c r="H291" i="3"/>
  <c r="G291" i="3"/>
  <c r="F291" i="3"/>
  <c r="AE291" i="3" s="1"/>
  <c r="AX291" i="3" s="1"/>
  <c r="E291" i="3"/>
  <c r="D291" i="3"/>
  <c r="C291" i="3"/>
  <c r="B291" i="3"/>
  <c r="A291" i="3"/>
  <c r="AL290" i="3"/>
  <c r="AK290" i="3"/>
  <c r="AJ290" i="3"/>
  <c r="AI290" i="3"/>
  <c r="AD290" i="3"/>
  <c r="AW290" i="3" s="1"/>
  <c r="M290" i="3"/>
  <c r="L290" i="3"/>
  <c r="K290" i="3"/>
  <c r="J290" i="3"/>
  <c r="I290" i="3"/>
  <c r="H290" i="3"/>
  <c r="G290" i="3"/>
  <c r="F290" i="3"/>
  <c r="Y290" i="3" s="1"/>
  <c r="AR290" i="3" s="1"/>
  <c r="E290" i="3"/>
  <c r="D290" i="3"/>
  <c r="C290" i="3"/>
  <c r="B290" i="3"/>
  <c r="A290" i="3"/>
  <c r="AL289" i="3"/>
  <c r="AK289" i="3"/>
  <c r="AJ289" i="3"/>
  <c r="AI289" i="3"/>
  <c r="AB289" i="3"/>
  <c r="AU289" i="3" s="1"/>
  <c r="Z289" i="3"/>
  <c r="AS289" i="3" s="1"/>
  <c r="V289" i="3"/>
  <c r="AO289" i="3" s="1"/>
  <c r="U289" i="3"/>
  <c r="AN289" i="3" s="1"/>
  <c r="M289" i="3"/>
  <c r="L289" i="3"/>
  <c r="K289" i="3"/>
  <c r="J289" i="3"/>
  <c r="I289" i="3"/>
  <c r="H289" i="3"/>
  <c r="G289" i="3"/>
  <c r="F289" i="3"/>
  <c r="AE289" i="3" s="1"/>
  <c r="AX289" i="3" s="1"/>
  <c r="E289" i="3"/>
  <c r="D289" i="3"/>
  <c r="C289" i="3"/>
  <c r="B289" i="3"/>
  <c r="A289" i="3"/>
  <c r="AL288" i="3"/>
  <c r="AK288" i="3"/>
  <c r="AJ288" i="3"/>
  <c r="AI288" i="3"/>
  <c r="AD288" i="3"/>
  <c r="AW288" i="3" s="1"/>
  <c r="Y288" i="3"/>
  <c r="AR288" i="3" s="1"/>
  <c r="M288" i="3"/>
  <c r="L288" i="3"/>
  <c r="K288" i="3"/>
  <c r="J288" i="3"/>
  <c r="I288" i="3"/>
  <c r="H288" i="3"/>
  <c r="G288" i="3"/>
  <c r="F288" i="3"/>
  <c r="E288" i="3"/>
  <c r="D288" i="3"/>
  <c r="C288" i="3"/>
  <c r="B288" i="3"/>
  <c r="A288" i="3"/>
  <c r="AL287" i="3"/>
  <c r="AK287" i="3"/>
  <c r="AJ287" i="3"/>
  <c r="AI287" i="3"/>
  <c r="M287" i="3"/>
  <c r="L287" i="3"/>
  <c r="K287" i="3"/>
  <c r="J287" i="3"/>
  <c r="I287" i="3"/>
  <c r="H287" i="3"/>
  <c r="G287" i="3"/>
  <c r="F287" i="3"/>
  <c r="Z287" i="3" s="1"/>
  <c r="E287" i="3"/>
  <c r="D287" i="3"/>
  <c r="C287" i="3"/>
  <c r="B287" i="3"/>
  <c r="A287" i="3"/>
  <c r="AL286" i="3"/>
  <c r="AK286" i="3"/>
  <c r="AJ286" i="3"/>
  <c r="AI286" i="3"/>
  <c r="M286" i="3"/>
  <c r="L286" i="3"/>
  <c r="K286" i="3"/>
  <c r="J286" i="3"/>
  <c r="I286" i="3"/>
  <c r="H286" i="3"/>
  <c r="G286" i="3"/>
  <c r="F286" i="3"/>
  <c r="Z286" i="3" s="1"/>
  <c r="E286" i="3"/>
  <c r="D286" i="3"/>
  <c r="C286" i="3"/>
  <c r="B286" i="3"/>
  <c r="A286" i="3"/>
  <c r="AL285" i="3"/>
  <c r="AK285" i="3"/>
  <c r="AJ285" i="3"/>
  <c r="AI285" i="3"/>
  <c r="AB285" i="3"/>
  <c r="AU285" i="3" s="1"/>
  <c r="M285" i="3"/>
  <c r="L285" i="3"/>
  <c r="K285" i="3"/>
  <c r="J285" i="3"/>
  <c r="I285" i="3"/>
  <c r="H285" i="3"/>
  <c r="G285" i="3"/>
  <c r="F285" i="3"/>
  <c r="T285" i="3" s="1"/>
  <c r="AM285" i="3" s="1"/>
  <c r="E285" i="3"/>
  <c r="D285" i="3"/>
  <c r="C285" i="3"/>
  <c r="B285" i="3"/>
  <c r="A285" i="3"/>
  <c r="AL284" i="3"/>
  <c r="AK284" i="3"/>
  <c r="AJ284" i="3"/>
  <c r="AI284" i="3"/>
  <c r="M284" i="3"/>
  <c r="L284" i="3"/>
  <c r="K284" i="3"/>
  <c r="J284" i="3"/>
  <c r="I284" i="3"/>
  <c r="H284" i="3"/>
  <c r="G284" i="3"/>
  <c r="F284" i="3"/>
  <c r="AC284" i="3" s="1"/>
  <c r="AV284" i="3" s="1"/>
  <c r="E284" i="3"/>
  <c r="D284" i="3"/>
  <c r="C284" i="3"/>
  <c r="B284" i="3"/>
  <c r="A284" i="3"/>
  <c r="AL283" i="3"/>
  <c r="AK283" i="3"/>
  <c r="AJ283" i="3"/>
  <c r="AI283" i="3"/>
  <c r="AD283" i="3"/>
  <c r="AW283" i="3" s="1"/>
  <c r="Z283" i="3"/>
  <c r="Y283" i="3"/>
  <c r="V283" i="3"/>
  <c r="AO283" i="3" s="1"/>
  <c r="M283" i="3"/>
  <c r="L283" i="3"/>
  <c r="K283" i="3"/>
  <c r="J283" i="3"/>
  <c r="I283" i="3"/>
  <c r="H283" i="3"/>
  <c r="G283" i="3"/>
  <c r="F283" i="3"/>
  <c r="AB283" i="3" s="1"/>
  <c r="AU283" i="3" s="1"/>
  <c r="E283" i="3"/>
  <c r="D283" i="3"/>
  <c r="C283" i="3"/>
  <c r="B283" i="3"/>
  <c r="A283" i="3"/>
  <c r="AL282" i="3"/>
  <c r="AK282" i="3"/>
  <c r="AJ282" i="3"/>
  <c r="AI282" i="3"/>
  <c r="AD282" i="3"/>
  <c r="AW282" i="3" s="1"/>
  <c r="Y282" i="3"/>
  <c r="AR282" i="3" s="1"/>
  <c r="V282" i="3"/>
  <c r="AO282" i="3" s="1"/>
  <c r="M282" i="3"/>
  <c r="L282" i="3"/>
  <c r="K282" i="3"/>
  <c r="J282" i="3"/>
  <c r="I282" i="3"/>
  <c r="H282" i="3"/>
  <c r="G282" i="3"/>
  <c r="F282" i="3"/>
  <c r="AB282" i="3" s="1"/>
  <c r="AU282" i="3" s="1"/>
  <c r="E282" i="3"/>
  <c r="D282" i="3"/>
  <c r="C282" i="3"/>
  <c r="B282" i="3"/>
  <c r="A282" i="3"/>
  <c r="AL281" i="3"/>
  <c r="AK281" i="3"/>
  <c r="AJ281" i="3"/>
  <c r="AI281" i="3"/>
  <c r="AD281" i="3"/>
  <c r="AW281" i="3" s="1"/>
  <c r="V281" i="3"/>
  <c r="AO281" i="3" s="1"/>
  <c r="M281" i="3"/>
  <c r="L281" i="3"/>
  <c r="K281" i="3"/>
  <c r="J281" i="3"/>
  <c r="I281" i="3"/>
  <c r="H281" i="3"/>
  <c r="G281" i="3"/>
  <c r="F281" i="3"/>
  <c r="AB281" i="3" s="1"/>
  <c r="AU281" i="3" s="1"/>
  <c r="E281" i="3"/>
  <c r="D281" i="3"/>
  <c r="C281" i="3"/>
  <c r="B281" i="3"/>
  <c r="A281" i="3"/>
  <c r="AL280" i="3"/>
  <c r="AK280" i="3"/>
  <c r="AJ280" i="3"/>
  <c r="AI280" i="3"/>
  <c r="AC280" i="3"/>
  <c r="AV280" i="3" s="1"/>
  <c r="M280" i="3"/>
  <c r="L280" i="3"/>
  <c r="K280" i="3"/>
  <c r="J280" i="3"/>
  <c r="I280" i="3"/>
  <c r="H280" i="3"/>
  <c r="G280" i="3"/>
  <c r="F280" i="3"/>
  <c r="E280" i="3"/>
  <c r="D280" i="3"/>
  <c r="C280" i="3"/>
  <c r="B280" i="3"/>
  <c r="A280" i="3"/>
  <c r="AL279" i="3"/>
  <c r="AK279" i="3"/>
  <c r="AJ279" i="3"/>
  <c r="AI279" i="3"/>
  <c r="M279" i="3"/>
  <c r="L279" i="3"/>
  <c r="K279" i="3"/>
  <c r="J279" i="3"/>
  <c r="I279" i="3"/>
  <c r="H279" i="3"/>
  <c r="G279" i="3"/>
  <c r="F279" i="3"/>
  <c r="X279" i="3" s="1"/>
  <c r="AQ279" i="3" s="1"/>
  <c r="E279" i="3"/>
  <c r="D279" i="3"/>
  <c r="C279" i="3"/>
  <c r="B279" i="3"/>
  <c r="A279" i="3"/>
  <c r="AL278" i="3"/>
  <c r="AK278" i="3"/>
  <c r="AJ278" i="3"/>
  <c r="AI278" i="3"/>
  <c r="AC278" i="3"/>
  <c r="AV278" i="3" s="1"/>
  <c r="M278" i="3"/>
  <c r="L278" i="3"/>
  <c r="K278" i="3"/>
  <c r="J278" i="3"/>
  <c r="I278" i="3"/>
  <c r="H278" i="3"/>
  <c r="G278" i="3"/>
  <c r="F278" i="3"/>
  <c r="E278" i="3"/>
  <c r="D278" i="3"/>
  <c r="C278" i="3"/>
  <c r="B278" i="3"/>
  <c r="A278" i="3"/>
  <c r="AL277" i="3"/>
  <c r="AK277" i="3"/>
  <c r="AJ277" i="3"/>
  <c r="AI277" i="3"/>
  <c r="AB277" i="3"/>
  <c r="AU277" i="3" s="1"/>
  <c r="Z277" i="3"/>
  <c r="V277" i="3"/>
  <c r="AO277" i="3" s="1"/>
  <c r="U277" i="3"/>
  <c r="AN277" i="3" s="1"/>
  <c r="M277" i="3"/>
  <c r="L277" i="3"/>
  <c r="K277" i="3"/>
  <c r="J277" i="3"/>
  <c r="I277" i="3"/>
  <c r="H277" i="3"/>
  <c r="G277" i="3"/>
  <c r="F277" i="3"/>
  <c r="AE277" i="3" s="1"/>
  <c r="AX277" i="3" s="1"/>
  <c r="E277" i="3"/>
  <c r="D277" i="3"/>
  <c r="C277" i="3"/>
  <c r="B277" i="3"/>
  <c r="A277" i="3"/>
  <c r="AL276" i="3"/>
  <c r="AK276" i="3"/>
  <c r="AJ276" i="3"/>
  <c r="AI276" i="3"/>
  <c r="M276" i="3"/>
  <c r="L276" i="3"/>
  <c r="K276" i="3"/>
  <c r="J276" i="3"/>
  <c r="I276" i="3"/>
  <c r="H276" i="3"/>
  <c r="G276" i="3"/>
  <c r="F276" i="3"/>
  <c r="Z276" i="3" s="1"/>
  <c r="AS276" i="3" s="1"/>
  <c r="E276" i="3"/>
  <c r="D276" i="3"/>
  <c r="C276" i="3"/>
  <c r="B276" i="3"/>
  <c r="A276" i="3"/>
  <c r="AL275" i="3"/>
  <c r="AK275" i="3"/>
  <c r="AJ275" i="3"/>
  <c r="AI275" i="3"/>
  <c r="AD275" i="3"/>
  <c r="Y275" i="3"/>
  <c r="AR275" i="3" s="1"/>
  <c r="V275" i="3"/>
  <c r="AO275" i="3" s="1"/>
  <c r="M275" i="3"/>
  <c r="L275" i="3"/>
  <c r="K275" i="3"/>
  <c r="J275" i="3"/>
  <c r="I275" i="3"/>
  <c r="H275" i="3"/>
  <c r="G275" i="3"/>
  <c r="F275" i="3"/>
  <c r="AB275" i="3" s="1"/>
  <c r="AU275" i="3" s="1"/>
  <c r="E275" i="3"/>
  <c r="D275" i="3"/>
  <c r="C275" i="3"/>
  <c r="B275" i="3"/>
  <c r="A275" i="3"/>
  <c r="AL274" i="3"/>
  <c r="AK274" i="3"/>
  <c r="AJ274" i="3"/>
  <c r="AI274" i="3"/>
  <c r="AE274" i="3"/>
  <c r="AX274" i="3" s="1"/>
  <c r="X274" i="3"/>
  <c r="M274" i="3"/>
  <c r="L274" i="3"/>
  <c r="K274" i="3"/>
  <c r="J274" i="3"/>
  <c r="I274" i="3"/>
  <c r="H274" i="3"/>
  <c r="G274" i="3"/>
  <c r="F274" i="3"/>
  <c r="W274" i="3" s="1"/>
  <c r="E274" i="3"/>
  <c r="D274" i="3"/>
  <c r="C274" i="3"/>
  <c r="B274" i="3"/>
  <c r="A274" i="3"/>
  <c r="AL273" i="3"/>
  <c r="AK273" i="3"/>
  <c r="AJ273" i="3"/>
  <c r="AI273" i="3"/>
  <c r="AD273" i="3"/>
  <c r="AW273" i="3" s="1"/>
  <c r="M273" i="3"/>
  <c r="L273" i="3"/>
  <c r="K273" i="3"/>
  <c r="J273" i="3"/>
  <c r="I273" i="3"/>
  <c r="H273" i="3"/>
  <c r="G273" i="3"/>
  <c r="F273" i="3"/>
  <c r="V273" i="3" s="1"/>
  <c r="AO273" i="3" s="1"/>
  <c r="E273" i="3"/>
  <c r="D273" i="3"/>
  <c r="C273" i="3"/>
  <c r="B273" i="3"/>
  <c r="A273" i="3"/>
  <c r="AL272" i="3"/>
  <c r="AK272" i="3"/>
  <c r="AJ272" i="3"/>
  <c r="AI272" i="3"/>
  <c r="M272" i="3"/>
  <c r="L272" i="3"/>
  <c r="K272" i="3"/>
  <c r="J272" i="3"/>
  <c r="I272" i="3"/>
  <c r="H272" i="3"/>
  <c r="G272" i="3"/>
  <c r="F272" i="3"/>
  <c r="E272" i="3"/>
  <c r="D272" i="3"/>
  <c r="C272" i="3"/>
  <c r="B272" i="3"/>
  <c r="A272" i="3"/>
  <c r="AL271" i="3"/>
  <c r="AK271" i="3"/>
  <c r="AJ271" i="3"/>
  <c r="AI271" i="3"/>
  <c r="AD271" i="3"/>
  <c r="M271" i="3"/>
  <c r="L271" i="3"/>
  <c r="K271" i="3"/>
  <c r="J271" i="3"/>
  <c r="I271" i="3"/>
  <c r="H271" i="3"/>
  <c r="G271" i="3"/>
  <c r="F271" i="3"/>
  <c r="V271" i="3" s="1"/>
  <c r="AO271" i="3" s="1"/>
  <c r="E271" i="3"/>
  <c r="D271" i="3"/>
  <c r="C271" i="3"/>
  <c r="B271" i="3"/>
  <c r="A271" i="3"/>
  <c r="AL270" i="3"/>
  <c r="AK270" i="3"/>
  <c r="AJ270" i="3"/>
  <c r="AI270" i="3"/>
  <c r="Z270" i="3"/>
  <c r="U270" i="3"/>
  <c r="AN270" i="3" s="1"/>
  <c r="M270" i="3"/>
  <c r="L270" i="3"/>
  <c r="K270" i="3"/>
  <c r="J270" i="3"/>
  <c r="I270" i="3"/>
  <c r="H270" i="3"/>
  <c r="G270" i="3"/>
  <c r="F270" i="3"/>
  <c r="AE270" i="3" s="1"/>
  <c r="AX270" i="3" s="1"/>
  <c r="E270" i="3"/>
  <c r="D270" i="3"/>
  <c r="C270" i="3"/>
  <c r="B270" i="3"/>
  <c r="A270" i="3"/>
  <c r="AL269" i="3"/>
  <c r="AK269" i="3"/>
  <c r="AJ269" i="3"/>
  <c r="AI269" i="3"/>
  <c r="M269" i="3"/>
  <c r="L269" i="3"/>
  <c r="K269" i="3"/>
  <c r="J269" i="3"/>
  <c r="I269" i="3"/>
  <c r="H269" i="3"/>
  <c r="G269" i="3"/>
  <c r="F269" i="3"/>
  <c r="X269" i="3" s="1"/>
  <c r="AQ269" i="3" s="1"/>
  <c r="E269" i="3"/>
  <c r="D269" i="3"/>
  <c r="C269" i="3"/>
  <c r="B269" i="3"/>
  <c r="A269" i="3"/>
  <c r="AL268" i="3"/>
  <c r="AK268" i="3"/>
  <c r="AJ268" i="3"/>
  <c r="AI268" i="3"/>
  <c r="AD268" i="3"/>
  <c r="AW268" i="3" s="1"/>
  <c r="V268" i="3"/>
  <c r="AO268" i="3" s="1"/>
  <c r="M268" i="3"/>
  <c r="L268" i="3"/>
  <c r="K268" i="3"/>
  <c r="J268" i="3"/>
  <c r="I268" i="3"/>
  <c r="H268" i="3"/>
  <c r="G268" i="3"/>
  <c r="F268" i="3"/>
  <c r="AB268" i="3" s="1"/>
  <c r="AU268" i="3" s="1"/>
  <c r="E268" i="3"/>
  <c r="D268" i="3"/>
  <c r="C268" i="3"/>
  <c r="B268" i="3"/>
  <c r="A268" i="3"/>
  <c r="AL267" i="3"/>
  <c r="AK267" i="3"/>
  <c r="AJ267" i="3"/>
  <c r="AI267" i="3"/>
  <c r="M267" i="3"/>
  <c r="L267" i="3"/>
  <c r="K267" i="3"/>
  <c r="J267" i="3"/>
  <c r="I267" i="3"/>
  <c r="H267" i="3"/>
  <c r="G267" i="3"/>
  <c r="F267" i="3"/>
  <c r="AB267" i="3" s="1"/>
  <c r="AU267" i="3" s="1"/>
  <c r="E267" i="3"/>
  <c r="D267" i="3"/>
  <c r="C267" i="3"/>
  <c r="B267" i="3"/>
  <c r="A267" i="3"/>
  <c r="AL266" i="3"/>
  <c r="AK266" i="3"/>
  <c r="AJ266" i="3"/>
  <c r="AI266" i="3"/>
  <c r="X266" i="3"/>
  <c r="W266" i="3"/>
  <c r="M266" i="3"/>
  <c r="L266" i="3"/>
  <c r="K266" i="3"/>
  <c r="J266" i="3"/>
  <c r="I266" i="3"/>
  <c r="H266" i="3"/>
  <c r="G266" i="3"/>
  <c r="F266" i="3"/>
  <c r="AE266" i="3" s="1"/>
  <c r="AX266" i="3" s="1"/>
  <c r="E266" i="3"/>
  <c r="D266" i="3"/>
  <c r="C266" i="3"/>
  <c r="B266" i="3"/>
  <c r="A266" i="3"/>
  <c r="AL265" i="3"/>
  <c r="AK265" i="3"/>
  <c r="AJ265" i="3"/>
  <c r="AI265" i="3"/>
  <c r="AD265" i="3"/>
  <c r="AW265" i="3" s="1"/>
  <c r="V265" i="3"/>
  <c r="AO265" i="3" s="1"/>
  <c r="M265" i="3"/>
  <c r="L265" i="3"/>
  <c r="K265" i="3"/>
  <c r="J265" i="3"/>
  <c r="I265" i="3"/>
  <c r="H265" i="3"/>
  <c r="G265" i="3"/>
  <c r="F265" i="3"/>
  <c r="AB265" i="3" s="1"/>
  <c r="AU265" i="3" s="1"/>
  <c r="E265" i="3"/>
  <c r="D265" i="3"/>
  <c r="C265" i="3"/>
  <c r="B265" i="3"/>
  <c r="A265" i="3"/>
  <c r="AL264" i="3"/>
  <c r="AK264" i="3"/>
  <c r="AJ264" i="3"/>
  <c r="AI264" i="3"/>
  <c r="AC264" i="3"/>
  <c r="AV264" i="3" s="1"/>
  <c r="AB264" i="3"/>
  <c r="AU264" i="3" s="1"/>
  <c r="Z264" i="3"/>
  <c r="X264" i="3"/>
  <c r="V264" i="3"/>
  <c r="AO264" i="3" s="1"/>
  <c r="U264" i="3"/>
  <c r="AN264" i="3" s="1"/>
  <c r="M264" i="3"/>
  <c r="L264" i="3"/>
  <c r="K264" i="3"/>
  <c r="J264" i="3"/>
  <c r="I264" i="3"/>
  <c r="H264" i="3"/>
  <c r="G264" i="3"/>
  <c r="F264" i="3"/>
  <c r="AE264" i="3" s="1"/>
  <c r="AX264" i="3" s="1"/>
  <c r="E264" i="3"/>
  <c r="D264" i="3"/>
  <c r="C264" i="3"/>
  <c r="B264" i="3"/>
  <c r="A264" i="3"/>
  <c r="AL263" i="3"/>
  <c r="AK263" i="3"/>
  <c r="AJ263" i="3"/>
  <c r="AI263" i="3"/>
  <c r="Z263" i="3"/>
  <c r="U263" i="3"/>
  <c r="AN263" i="3" s="1"/>
  <c r="M263" i="3"/>
  <c r="L263" i="3"/>
  <c r="K263" i="3"/>
  <c r="J263" i="3"/>
  <c r="I263" i="3"/>
  <c r="H263" i="3"/>
  <c r="G263" i="3"/>
  <c r="F263" i="3"/>
  <c r="AE263" i="3" s="1"/>
  <c r="AX263" i="3" s="1"/>
  <c r="E263" i="3"/>
  <c r="D263" i="3"/>
  <c r="C263" i="3"/>
  <c r="B263" i="3"/>
  <c r="A263" i="3"/>
  <c r="AK262" i="3"/>
  <c r="AJ262" i="3"/>
  <c r="AI262" i="3"/>
  <c r="AD262" i="3"/>
  <c r="Z262" i="3"/>
  <c r="Y262" i="3"/>
  <c r="AR262" i="3" s="1"/>
  <c r="V262" i="3"/>
  <c r="AO262" i="3" s="1"/>
  <c r="M262" i="3"/>
  <c r="L262" i="3"/>
  <c r="K262" i="3"/>
  <c r="J262" i="3"/>
  <c r="I262" i="3"/>
  <c r="H262" i="3"/>
  <c r="G262" i="3"/>
  <c r="F262" i="3"/>
  <c r="AB262" i="3" s="1"/>
  <c r="AU262" i="3" s="1"/>
  <c r="E262" i="3"/>
  <c r="D262" i="3"/>
  <c r="C262" i="3"/>
  <c r="B262" i="3"/>
  <c r="A262" i="3"/>
  <c r="AL261" i="3"/>
  <c r="AK261" i="3"/>
  <c r="AJ261" i="3"/>
  <c r="AI261" i="3"/>
  <c r="AE261" i="3"/>
  <c r="AX261" i="3" s="1"/>
  <c r="X261" i="3"/>
  <c r="AQ261" i="3" s="1"/>
  <c r="M261" i="3"/>
  <c r="L261" i="3"/>
  <c r="K261" i="3"/>
  <c r="J261" i="3"/>
  <c r="I261" i="3"/>
  <c r="H261" i="3"/>
  <c r="G261" i="3"/>
  <c r="F261" i="3"/>
  <c r="W261" i="3" s="1"/>
  <c r="AP261" i="3" s="1"/>
  <c r="E261" i="3"/>
  <c r="D261" i="3"/>
  <c r="C261" i="3"/>
  <c r="B261" i="3"/>
  <c r="A261" i="3"/>
  <c r="AU260" i="3"/>
  <c r="AL260" i="3"/>
  <c r="AK260" i="3"/>
  <c r="AJ260" i="3"/>
  <c r="AI260" i="3"/>
  <c r="AD260" i="3"/>
  <c r="AW260" i="3" s="1"/>
  <c r="Z260" i="3"/>
  <c r="AS260" i="3" s="1"/>
  <c r="Y260" i="3"/>
  <c r="V260" i="3"/>
  <c r="AO260" i="3" s="1"/>
  <c r="M260" i="3"/>
  <c r="L260" i="3"/>
  <c r="K260" i="3"/>
  <c r="J260" i="3"/>
  <c r="I260" i="3"/>
  <c r="H260" i="3"/>
  <c r="G260" i="3"/>
  <c r="F260" i="3"/>
  <c r="AB260" i="3" s="1"/>
  <c r="E260" i="3"/>
  <c r="D260" i="3"/>
  <c r="C260" i="3"/>
  <c r="B260" i="3"/>
  <c r="A260" i="3"/>
  <c r="AL259" i="3"/>
  <c r="AK259" i="3"/>
  <c r="AJ259" i="3"/>
  <c r="AI259" i="3"/>
  <c r="AD259" i="3"/>
  <c r="AW259" i="3" s="1"/>
  <c r="Y259" i="3"/>
  <c r="AR259" i="3" s="1"/>
  <c r="V259" i="3"/>
  <c r="AO259" i="3" s="1"/>
  <c r="M259" i="3"/>
  <c r="L259" i="3"/>
  <c r="K259" i="3"/>
  <c r="J259" i="3"/>
  <c r="I259" i="3"/>
  <c r="H259" i="3"/>
  <c r="G259" i="3"/>
  <c r="F259" i="3"/>
  <c r="AB259" i="3" s="1"/>
  <c r="AU259" i="3" s="1"/>
  <c r="E259" i="3"/>
  <c r="D259" i="3"/>
  <c r="C259" i="3"/>
  <c r="B259" i="3"/>
  <c r="A259" i="3"/>
  <c r="AK258" i="3"/>
  <c r="AJ258" i="3"/>
  <c r="AI258" i="3"/>
  <c r="M258" i="3"/>
  <c r="L258" i="3"/>
  <c r="K258" i="3"/>
  <c r="J258" i="3"/>
  <c r="I258" i="3"/>
  <c r="H258" i="3"/>
  <c r="G258" i="3"/>
  <c r="F258" i="3"/>
  <c r="Z258" i="3" s="1"/>
  <c r="E258" i="3"/>
  <c r="D258" i="3"/>
  <c r="C258" i="3"/>
  <c r="B258" i="3"/>
  <c r="A258" i="3"/>
  <c r="AL257" i="3"/>
  <c r="AK257" i="3"/>
  <c r="AJ257" i="3"/>
  <c r="AI257" i="3"/>
  <c r="M257" i="3"/>
  <c r="L257" i="3"/>
  <c r="K257" i="3"/>
  <c r="J257" i="3"/>
  <c r="I257" i="3"/>
  <c r="H257" i="3"/>
  <c r="G257" i="3"/>
  <c r="F257" i="3"/>
  <c r="E257" i="3"/>
  <c r="D257" i="3"/>
  <c r="C257" i="3"/>
  <c r="B257" i="3"/>
  <c r="A257" i="3"/>
  <c r="AL256" i="3"/>
  <c r="AK256" i="3"/>
  <c r="AJ256" i="3"/>
  <c r="AI256" i="3"/>
  <c r="Z256" i="3"/>
  <c r="AS256" i="3" s="1"/>
  <c r="W256" i="3"/>
  <c r="AP256" i="3" s="1"/>
  <c r="M256" i="3"/>
  <c r="L256" i="3"/>
  <c r="K256" i="3"/>
  <c r="J256" i="3"/>
  <c r="I256" i="3"/>
  <c r="H256" i="3"/>
  <c r="G256" i="3"/>
  <c r="F256" i="3"/>
  <c r="AE256" i="3" s="1"/>
  <c r="AX256" i="3" s="1"/>
  <c r="E256" i="3"/>
  <c r="D256" i="3"/>
  <c r="C256" i="3"/>
  <c r="B256" i="3"/>
  <c r="A256" i="3"/>
  <c r="AL255" i="3"/>
  <c r="AK255" i="3"/>
  <c r="AJ255" i="3"/>
  <c r="AI255" i="3"/>
  <c r="AD255" i="3"/>
  <c r="AW255" i="3" s="1"/>
  <c r="Y255" i="3"/>
  <c r="M255" i="3"/>
  <c r="L255" i="3"/>
  <c r="K255" i="3"/>
  <c r="J255" i="3"/>
  <c r="I255" i="3"/>
  <c r="H255" i="3"/>
  <c r="G255" i="3"/>
  <c r="F255" i="3"/>
  <c r="E255" i="3"/>
  <c r="D255" i="3"/>
  <c r="C255" i="3"/>
  <c r="B255" i="3"/>
  <c r="A255" i="3"/>
  <c r="AL254" i="3"/>
  <c r="AK254" i="3"/>
  <c r="AJ254" i="3"/>
  <c r="AI254" i="3"/>
  <c r="AD254" i="3"/>
  <c r="AW254" i="3" s="1"/>
  <c r="Z254" i="3"/>
  <c r="Y254" i="3"/>
  <c r="AR254" i="3" s="1"/>
  <c r="V254" i="3"/>
  <c r="AO254" i="3" s="1"/>
  <c r="M254" i="3"/>
  <c r="L254" i="3"/>
  <c r="K254" i="3"/>
  <c r="J254" i="3"/>
  <c r="I254" i="3"/>
  <c r="H254" i="3"/>
  <c r="G254" i="3"/>
  <c r="F254" i="3"/>
  <c r="AB254" i="3" s="1"/>
  <c r="AU254" i="3" s="1"/>
  <c r="E254" i="3"/>
  <c r="D254" i="3"/>
  <c r="C254" i="3"/>
  <c r="B254" i="3"/>
  <c r="A254" i="3"/>
  <c r="AL253" i="3"/>
  <c r="AK253" i="3"/>
  <c r="AJ253" i="3"/>
  <c r="AI253" i="3"/>
  <c r="Z253" i="3"/>
  <c r="U253" i="3"/>
  <c r="AN253" i="3" s="1"/>
  <c r="M253" i="3"/>
  <c r="L253" i="3"/>
  <c r="K253" i="3"/>
  <c r="J253" i="3"/>
  <c r="I253" i="3"/>
  <c r="H253" i="3"/>
  <c r="G253" i="3"/>
  <c r="F253" i="3"/>
  <c r="AE253" i="3" s="1"/>
  <c r="AX253" i="3" s="1"/>
  <c r="E253" i="3"/>
  <c r="D253" i="3"/>
  <c r="C253" i="3"/>
  <c r="B253" i="3"/>
  <c r="A253" i="3"/>
  <c r="AL252" i="3"/>
  <c r="AK252" i="3"/>
  <c r="AJ252" i="3"/>
  <c r="AI252" i="3"/>
  <c r="M252" i="3"/>
  <c r="L252" i="3"/>
  <c r="K252" i="3"/>
  <c r="J252" i="3"/>
  <c r="I252" i="3"/>
  <c r="H252" i="3"/>
  <c r="G252" i="3"/>
  <c r="F252" i="3"/>
  <c r="Z252" i="3" s="1"/>
  <c r="E252" i="3"/>
  <c r="D252" i="3"/>
  <c r="C252" i="3"/>
  <c r="B252" i="3"/>
  <c r="A252" i="3"/>
  <c r="AL251" i="3"/>
  <c r="AK251" i="3"/>
  <c r="AJ251" i="3"/>
  <c r="AI251" i="3"/>
  <c r="Z251" i="3"/>
  <c r="U251" i="3"/>
  <c r="AN251" i="3" s="1"/>
  <c r="M251" i="3"/>
  <c r="L251" i="3"/>
  <c r="K251" i="3"/>
  <c r="J251" i="3"/>
  <c r="I251" i="3"/>
  <c r="H251" i="3"/>
  <c r="G251" i="3"/>
  <c r="F251" i="3"/>
  <c r="AE251" i="3" s="1"/>
  <c r="AX251" i="3" s="1"/>
  <c r="E251" i="3"/>
  <c r="D251" i="3"/>
  <c r="C251" i="3"/>
  <c r="B251" i="3"/>
  <c r="A251" i="3"/>
  <c r="AL250" i="3"/>
  <c r="AK250" i="3"/>
  <c r="AJ250" i="3"/>
  <c r="AI250" i="3"/>
  <c r="M250" i="3"/>
  <c r="L250" i="3"/>
  <c r="K250" i="3"/>
  <c r="J250" i="3"/>
  <c r="I250" i="3"/>
  <c r="H250" i="3"/>
  <c r="G250" i="3"/>
  <c r="F250" i="3"/>
  <c r="Z250" i="3" s="1"/>
  <c r="AS250" i="3" s="1"/>
  <c r="E250" i="3"/>
  <c r="D250" i="3"/>
  <c r="C250" i="3"/>
  <c r="B250" i="3"/>
  <c r="A250" i="3"/>
  <c r="AL249" i="3"/>
  <c r="AK249" i="3"/>
  <c r="AJ249" i="3"/>
  <c r="AI249" i="3"/>
  <c r="AB249" i="3"/>
  <c r="AU249" i="3" s="1"/>
  <c r="M249" i="3"/>
  <c r="L249" i="3"/>
  <c r="K249" i="3"/>
  <c r="J249" i="3"/>
  <c r="I249" i="3"/>
  <c r="H249" i="3"/>
  <c r="G249" i="3"/>
  <c r="F249" i="3"/>
  <c r="T249" i="3" s="1"/>
  <c r="AM249" i="3" s="1"/>
  <c r="E249" i="3"/>
  <c r="D249" i="3"/>
  <c r="C249" i="3"/>
  <c r="B249" i="3"/>
  <c r="A249" i="3"/>
  <c r="AL248" i="3"/>
  <c r="AK248" i="3"/>
  <c r="AJ248" i="3"/>
  <c r="AI248" i="3"/>
  <c r="M248" i="3"/>
  <c r="L248" i="3"/>
  <c r="K248" i="3"/>
  <c r="J248" i="3"/>
  <c r="I248" i="3"/>
  <c r="H248" i="3"/>
  <c r="G248" i="3"/>
  <c r="F248" i="3"/>
  <c r="X248" i="3" s="1"/>
  <c r="AQ248" i="3" s="1"/>
  <c r="E248" i="3"/>
  <c r="D248" i="3"/>
  <c r="C248" i="3"/>
  <c r="B248" i="3"/>
  <c r="A248" i="3"/>
  <c r="AL247" i="3"/>
  <c r="AK247" i="3"/>
  <c r="AJ247" i="3"/>
  <c r="AI247" i="3"/>
  <c r="AD247" i="3"/>
  <c r="AW247" i="3" s="1"/>
  <c r="V247" i="3"/>
  <c r="AO247" i="3" s="1"/>
  <c r="M247" i="3"/>
  <c r="L247" i="3"/>
  <c r="K247" i="3"/>
  <c r="J247" i="3"/>
  <c r="I247" i="3"/>
  <c r="H247" i="3"/>
  <c r="G247" i="3"/>
  <c r="F247" i="3"/>
  <c r="AB247" i="3" s="1"/>
  <c r="AU247" i="3" s="1"/>
  <c r="E247" i="3"/>
  <c r="D247" i="3"/>
  <c r="C247" i="3"/>
  <c r="B247" i="3"/>
  <c r="A247" i="3"/>
  <c r="AL246" i="3"/>
  <c r="AK246" i="3"/>
  <c r="AJ246" i="3"/>
  <c r="AI246" i="3"/>
  <c r="M246" i="3"/>
  <c r="L246" i="3"/>
  <c r="K246" i="3"/>
  <c r="J246" i="3"/>
  <c r="I246" i="3"/>
  <c r="H246" i="3"/>
  <c r="G246" i="3"/>
  <c r="F246" i="3"/>
  <c r="AC246" i="3" s="1"/>
  <c r="E246" i="3"/>
  <c r="D246" i="3"/>
  <c r="C246" i="3"/>
  <c r="B246" i="3"/>
  <c r="A246" i="3"/>
  <c r="AK245" i="3"/>
  <c r="AJ245" i="3"/>
  <c r="AI245" i="3"/>
  <c r="AD245" i="3"/>
  <c r="M245" i="3"/>
  <c r="L245" i="3"/>
  <c r="K245" i="3"/>
  <c r="J245" i="3"/>
  <c r="I245" i="3"/>
  <c r="H245" i="3"/>
  <c r="G245" i="3"/>
  <c r="F245" i="3"/>
  <c r="V245" i="3" s="1"/>
  <c r="AO245" i="3" s="1"/>
  <c r="E245" i="3"/>
  <c r="D245" i="3"/>
  <c r="C245" i="3"/>
  <c r="B245" i="3"/>
  <c r="A245" i="3"/>
  <c r="AL244" i="3"/>
  <c r="AK244" i="3"/>
  <c r="AJ244" i="3"/>
  <c r="AI244" i="3"/>
  <c r="Z244" i="3"/>
  <c r="AS244" i="3" s="1"/>
  <c r="U244" i="3"/>
  <c r="AN244" i="3" s="1"/>
  <c r="M244" i="3"/>
  <c r="L244" i="3"/>
  <c r="K244" i="3"/>
  <c r="J244" i="3"/>
  <c r="I244" i="3"/>
  <c r="H244" i="3"/>
  <c r="G244" i="3"/>
  <c r="F244" i="3"/>
  <c r="AE244" i="3" s="1"/>
  <c r="AX244" i="3" s="1"/>
  <c r="E244" i="3"/>
  <c r="D244" i="3"/>
  <c r="C244" i="3"/>
  <c r="B244" i="3"/>
  <c r="A244" i="3"/>
  <c r="AL243" i="3"/>
  <c r="AK243" i="3"/>
  <c r="AJ243" i="3"/>
  <c r="AI243" i="3"/>
  <c r="Z243" i="3"/>
  <c r="AS243" i="3" s="1"/>
  <c r="M243" i="3"/>
  <c r="L243" i="3"/>
  <c r="K243" i="3"/>
  <c r="J243" i="3"/>
  <c r="I243" i="3"/>
  <c r="H243" i="3"/>
  <c r="G243" i="3"/>
  <c r="F243" i="3"/>
  <c r="W243" i="3" s="1"/>
  <c r="AP243" i="3" s="1"/>
  <c r="E243" i="3"/>
  <c r="D243" i="3"/>
  <c r="C243" i="3"/>
  <c r="B243" i="3"/>
  <c r="A243" i="3"/>
  <c r="AL242" i="3"/>
  <c r="AK242" i="3"/>
  <c r="AJ242" i="3"/>
  <c r="AI242" i="3"/>
  <c r="Z242" i="3"/>
  <c r="AS242" i="3" s="1"/>
  <c r="M242" i="3"/>
  <c r="L242" i="3"/>
  <c r="K242" i="3"/>
  <c r="J242" i="3"/>
  <c r="I242" i="3"/>
  <c r="H242" i="3"/>
  <c r="G242" i="3"/>
  <c r="F242" i="3"/>
  <c r="T242" i="3" s="1"/>
  <c r="AM242" i="3" s="1"/>
  <c r="E242" i="3"/>
  <c r="D242" i="3"/>
  <c r="C242" i="3"/>
  <c r="B242" i="3"/>
  <c r="A242" i="3"/>
  <c r="AL241" i="3"/>
  <c r="AK241" i="3"/>
  <c r="AJ241" i="3"/>
  <c r="AI241" i="3"/>
  <c r="AA241" i="3"/>
  <c r="W241" i="3"/>
  <c r="M241" i="3"/>
  <c r="L241" i="3"/>
  <c r="K241" i="3"/>
  <c r="J241" i="3"/>
  <c r="I241" i="3"/>
  <c r="H241" i="3"/>
  <c r="G241" i="3"/>
  <c r="F241" i="3"/>
  <c r="V241" i="3" s="1"/>
  <c r="AO241" i="3" s="1"/>
  <c r="E241" i="3"/>
  <c r="D241" i="3"/>
  <c r="C241" i="3"/>
  <c r="B241" i="3"/>
  <c r="A241" i="3"/>
  <c r="AL240" i="3"/>
  <c r="AK240" i="3"/>
  <c r="AJ240" i="3"/>
  <c r="AI240" i="3"/>
  <c r="AE240" i="3"/>
  <c r="AX240" i="3" s="1"/>
  <c r="Z240" i="3"/>
  <c r="M240" i="3"/>
  <c r="L240" i="3"/>
  <c r="K240" i="3"/>
  <c r="J240" i="3"/>
  <c r="I240" i="3"/>
  <c r="H240" i="3"/>
  <c r="G240" i="3"/>
  <c r="F240" i="3"/>
  <c r="T240" i="3" s="1"/>
  <c r="AM240" i="3" s="1"/>
  <c r="E240" i="3"/>
  <c r="D240" i="3"/>
  <c r="C240" i="3"/>
  <c r="B240" i="3"/>
  <c r="A240" i="3"/>
  <c r="AL239" i="3"/>
  <c r="AK239" i="3"/>
  <c r="AJ239" i="3"/>
  <c r="AI239" i="3"/>
  <c r="AE239" i="3"/>
  <c r="AX239" i="3" s="1"/>
  <c r="AB239" i="3"/>
  <c r="AU239" i="3" s="1"/>
  <c r="W239" i="3"/>
  <c r="AP239" i="3" s="1"/>
  <c r="V239" i="3"/>
  <c r="AO239" i="3" s="1"/>
  <c r="M239" i="3"/>
  <c r="L239" i="3"/>
  <c r="K239" i="3"/>
  <c r="J239" i="3"/>
  <c r="I239" i="3"/>
  <c r="H239" i="3"/>
  <c r="G239" i="3"/>
  <c r="F239" i="3"/>
  <c r="AA239" i="3" s="1"/>
  <c r="AT239" i="3" s="1"/>
  <c r="E239" i="3"/>
  <c r="D239" i="3"/>
  <c r="C239" i="3"/>
  <c r="B239" i="3"/>
  <c r="A239" i="3"/>
  <c r="AL238" i="3"/>
  <c r="AK238" i="3"/>
  <c r="AJ238" i="3"/>
  <c r="AI238" i="3"/>
  <c r="Z238" i="3"/>
  <c r="AS238" i="3" s="1"/>
  <c r="U238" i="3"/>
  <c r="AN238" i="3" s="1"/>
  <c r="M238" i="3"/>
  <c r="L238" i="3"/>
  <c r="K238" i="3"/>
  <c r="J238" i="3"/>
  <c r="I238" i="3"/>
  <c r="H238" i="3"/>
  <c r="G238" i="3"/>
  <c r="F238" i="3"/>
  <c r="AE238" i="3" s="1"/>
  <c r="AX238" i="3" s="1"/>
  <c r="E238" i="3"/>
  <c r="D238" i="3"/>
  <c r="C238" i="3"/>
  <c r="B238" i="3"/>
  <c r="A238" i="3"/>
  <c r="AL237" i="3"/>
  <c r="AK237" i="3"/>
  <c r="AJ237" i="3"/>
  <c r="AI237" i="3"/>
  <c r="AC237" i="3"/>
  <c r="AB237" i="3"/>
  <c r="AU237" i="3" s="1"/>
  <c r="Z237" i="3"/>
  <c r="X237" i="3"/>
  <c r="V237" i="3"/>
  <c r="AO237" i="3" s="1"/>
  <c r="U237" i="3"/>
  <c r="AN237" i="3" s="1"/>
  <c r="M237" i="3"/>
  <c r="L237" i="3"/>
  <c r="K237" i="3"/>
  <c r="J237" i="3"/>
  <c r="I237" i="3"/>
  <c r="H237" i="3"/>
  <c r="G237" i="3"/>
  <c r="F237" i="3"/>
  <c r="AE237" i="3" s="1"/>
  <c r="AX237" i="3" s="1"/>
  <c r="E237" i="3"/>
  <c r="D237" i="3"/>
  <c r="C237" i="3"/>
  <c r="B237" i="3"/>
  <c r="A237" i="3"/>
  <c r="AL236" i="3"/>
  <c r="AK236" i="3"/>
  <c r="AJ236" i="3"/>
  <c r="AI236" i="3"/>
  <c r="AE236" i="3"/>
  <c r="AX236" i="3" s="1"/>
  <c r="Z236" i="3"/>
  <c r="AS236" i="3" s="1"/>
  <c r="M236" i="3"/>
  <c r="L236" i="3"/>
  <c r="K236" i="3"/>
  <c r="J236" i="3"/>
  <c r="I236" i="3"/>
  <c r="H236" i="3"/>
  <c r="G236" i="3"/>
  <c r="F236" i="3"/>
  <c r="T236" i="3" s="1"/>
  <c r="AM236" i="3" s="1"/>
  <c r="E236" i="3"/>
  <c r="D236" i="3"/>
  <c r="C236" i="3"/>
  <c r="B236" i="3"/>
  <c r="A236" i="3"/>
  <c r="AL235" i="3"/>
  <c r="AK235" i="3"/>
  <c r="AJ235" i="3"/>
  <c r="AI235" i="3"/>
  <c r="M235" i="3"/>
  <c r="L235" i="3"/>
  <c r="K235" i="3"/>
  <c r="J235" i="3"/>
  <c r="I235" i="3"/>
  <c r="H235" i="3"/>
  <c r="G235" i="3"/>
  <c r="F235" i="3"/>
  <c r="E235" i="3"/>
  <c r="D235" i="3"/>
  <c r="C235" i="3"/>
  <c r="B235" i="3"/>
  <c r="A235" i="3"/>
  <c r="AL234" i="3"/>
  <c r="AK234" i="3"/>
  <c r="AJ234" i="3"/>
  <c r="AI234" i="3"/>
  <c r="M234" i="3"/>
  <c r="L234" i="3"/>
  <c r="K234" i="3"/>
  <c r="J234" i="3"/>
  <c r="I234" i="3"/>
  <c r="H234" i="3"/>
  <c r="G234" i="3"/>
  <c r="F234" i="3"/>
  <c r="E234" i="3"/>
  <c r="D234" i="3"/>
  <c r="C234" i="3"/>
  <c r="B234" i="3"/>
  <c r="A234" i="3"/>
  <c r="AK233" i="3"/>
  <c r="AJ233" i="3"/>
  <c r="AI233" i="3"/>
  <c r="AE233" i="3"/>
  <c r="AX233" i="3" s="1"/>
  <c r="AC233" i="3"/>
  <c r="Z233" i="3"/>
  <c r="W233" i="3"/>
  <c r="V233" i="3"/>
  <c r="AO233" i="3" s="1"/>
  <c r="M233" i="3"/>
  <c r="L233" i="3"/>
  <c r="K233" i="3"/>
  <c r="J233" i="3"/>
  <c r="I233" i="3"/>
  <c r="H233" i="3"/>
  <c r="G233" i="3"/>
  <c r="F233" i="3"/>
  <c r="AA233" i="3" s="1"/>
  <c r="E233" i="3"/>
  <c r="D233" i="3"/>
  <c r="C233" i="3"/>
  <c r="B233" i="3"/>
  <c r="A233" i="3"/>
  <c r="AL232" i="3"/>
  <c r="AK232" i="3"/>
  <c r="AJ232" i="3"/>
  <c r="AI232" i="3"/>
  <c r="AB232" i="3"/>
  <c r="Z232" i="3"/>
  <c r="V232" i="3"/>
  <c r="AO232" i="3" s="1"/>
  <c r="U232" i="3"/>
  <c r="AN232" i="3" s="1"/>
  <c r="M232" i="3"/>
  <c r="L232" i="3"/>
  <c r="K232" i="3"/>
  <c r="J232" i="3"/>
  <c r="I232" i="3"/>
  <c r="H232" i="3"/>
  <c r="G232" i="3"/>
  <c r="F232" i="3"/>
  <c r="AE232" i="3" s="1"/>
  <c r="AX232" i="3" s="1"/>
  <c r="E232" i="3"/>
  <c r="D232" i="3"/>
  <c r="C232" i="3"/>
  <c r="B232" i="3"/>
  <c r="A232" i="3"/>
  <c r="AK231" i="3"/>
  <c r="AJ231" i="3"/>
  <c r="AI231" i="3"/>
  <c r="M231" i="3"/>
  <c r="L231" i="3"/>
  <c r="K231" i="3"/>
  <c r="J231" i="3"/>
  <c r="I231" i="3"/>
  <c r="H231" i="3"/>
  <c r="G231" i="3"/>
  <c r="F231" i="3"/>
  <c r="AB231" i="3" s="1"/>
  <c r="AU231" i="3" s="1"/>
  <c r="E231" i="3"/>
  <c r="D231" i="3"/>
  <c r="C231" i="3"/>
  <c r="B231" i="3"/>
  <c r="A231" i="3"/>
  <c r="AL230" i="3"/>
  <c r="AK230" i="3"/>
  <c r="AJ230" i="3"/>
  <c r="AI230" i="3"/>
  <c r="W230" i="3"/>
  <c r="M230" i="3"/>
  <c r="L230" i="3"/>
  <c r="K230" i="3"/>
  <c r="J230" i="3"/>
  <c r="I230" i="3"/>
  <c r="H230" i="3"/>
  <c r="G230" i="3"/>
  <c r="F230" i="3"/>
  <c r="U230" i="3" s="1"/>
  <c r="AN230" i="3" s="1"/>
  <c r="E230" i="3"/>
  <c r="D230" i="3"/>
  <c r="C230" i="3"/>
  <c r="B230" i="3"/>
  <c r="A230" i="3"/>
  <c r="AL229" i="3"/>
  <c r="AK229" i="3"/>
  <c r="AJ229" i="3"/>
  <c r="AI229" i="3"/>
  <c r="AC229" i="3"/>
  <c r="AV229" i="3" s="1"/>
  <c r="V229" i="3"/>
  <c r="AO229" i="3" s="1"/>
  <c r="M229" i="3"/>
  <c r="L229" i="3"/>
  <c r="K229" i="3"/>
  <c r="J229" i="3"/>
  <c r="I229" i="3"/>
  <c r="H229" i="3"/>
  <c r="G229" i="3"/>
  <c r="F229" i="3"/>
  <c r="AA229" i="3" s="1"/>
  <c r="AT229" i="3" s="1"/>
  <c r="E229" i="3"/>
  <c r="D229" i="3"/>
  <c r="C229" i="3"/>
  <c r="B229" i="3"/>
  <c r="A229" i="3"/>
  <c r="AL228" i="3"/>
  <c r="AK228" i="3"/>
  <c r="AJ228" i="3"/>
  <c r="AI228" i="3"/>
  <c r="M228" i="3"/>
  <c r="L228" i="3"/>
  <c r="K228" i="3"/>
  <c r="J228" i="3"/>
  <c r="I228" i="3"/>
  <c r="H228" i="3"/>
  <c r="G228" i="3"/>
  <c r="F228" i="3"/>
  <c r="AC228" i="3" s="1"/>
  <c r="E228" i="3"/>
  <c r="D228" i="3"/>
  <c r="C228" i="3"/>
  <c r="B228" i="3"/>
  <c r="A228" i="3"/>
  <c r="AL227" i="3"/>
  <c r="AK227" i="3"/>
  <c r="AJ227" i="3"/>
  <c r="AI227" i="3"/>
  <c r="W227" i="3"/>
  <c r="AP227" i="3" s="1"/>
  <c r="M227" i="3"/>
  <c r="L227" i="3"/>
  <c r="K227" i="3"/>
  <c r="J227" i="3"/>
  <c r="I227" i="3"/>
  <c r="H227" i="3"/>
  <c r="G227" i="3"/>
  <c r="F227" i="3"/>
  <c r="E227" i="3"/>
  <c r="D227" i="3"/>
  <c r="C227" i="3"/>
  <c r="B227" i="3"/>
  <c r="A227" i="3"/>
  <c r="AL226" i="3"/>
  <c r="AK226" i="3"/>
  <c r="AJ226" i="3"/>
  <c r="AI226" i="3"/>
  <c r="AC226" i="3"/>
  <c r="AV226" i="3" s="1"/>
  <c r="AB226" i="3"/>
  <c r="AU226" i="3" s="1"/>
  <c r="Z226" i="3"/>
  <c r="AS226" i="3" s="1"/>
  <c r="X226" i="3"/>
  <c r="AQ226" i="3" s="1"/>
  <c r="V226" i="3"/>
  <c r="AO226" i="3" s="1"/>
  <c r="U226" i="3"/>
  <c r="AN226" i="3" s="1"/>
  <c r="M226" i="3"/>
  <c r="L226" i="3"/>
  <c r="K226" i="3"/>
  <c r="J226" i="3"/>
  <c r="I226" i="3"/>
  <c r="H226" i="3"/>
  <c r="G226" i="3"/>
  <c r="F226" i="3"/>
  <c r="AE226" i="3" s="1"/>
  <c r="AX226" i="3" s="1"/>
  <c r="E226" i="3"/>
  <c r="D226" i="3"/>
  <c r="C226" i="3"/>
  <c r="B226" i="3"/>
  <c r="A226" i="3"/>
  <c r="AK225" i="3"/>
  <c r="AJ225" i="3"/>
  <c r="AI225" i="3"/>
  <c r="AE225" i="3"/>
  <c r="AX225" i="3" s="1"/>
  <c r="AB225" i="3"/>
  <c r="AU225" i="3" s="1"/>
  <c r="W225" i="3"/>
  <c r="AP225" i="3" s="1"/>
  <c r="U225" i="3"/>
  <c r="M225" i="3"/>
  <c r="L225" i="3"/>
  <c r="K225" i="3"/>
  <c r="J225" i="3"/>
  <c r="I225" i="3"/>
  <c r="H225" i="3"/>
  <c r="G225" i="3"/>
  <c r="F225" i="3"/>
  <c r="AA225" i="3" s="1"/>
  <c r="AT225" i="3" s="1"/>
  <c r="E225" i="3"/>
  <c r="D225" i="3"/>
  <c r="C225" i="3"/>
  <c r="B225" i="3"/>
  <c r="A225" i="3"/>
  <c r="AL224" i="3"/>
  <c r="AK224" i="3"/>
  <c r="AJ224" i="3"/>
  <c r="AI224" i="3"/>
  <c r="M224" i="3"/>
  <c r="L224" i="3"/>
  <c r="K224" i="3"/>
  <c r="J224" i="3"/>
  <c r="I224" i="3"/>
  <c r="H224" i="3"/>
  <c r="G224" i="3"/>
  <c r="F224" i="3"/>
  <c r="E224" i="3"/>
  <c r="D224" i="3"/>
  <c r="C224" i="3"/>
  <c r="B224" i="3"/>
  <c r="A224" i="3"/>
  <c r="AX223" i="3"/>
  <c r="AL223" i="3"/>
  <c r="AK223" i="3"/>
  <c r="AJ223" i="3"/>
  <c r="AI223" i="3"/>
  <c r="AB223" i="3"/>
  <c r="AU223" i="3" s="1"/>
  <c r="Z223" i="3"/>
  <c r="V223" i="3"/>
  <c r="AO223" i="3" s="1"/>
  <c r="U223" i="3"/>
  <c r="AN223" i="3" s="1"/>
  <c r="M223" i="3"/>
  <c r="L223" i="3"/>
  <c r="K223" i="3"/>
  <c r="J223" i="3"/>
  <c r="I223" i="3"/>
  <c r="H223" i="3"/>
  <c r="G223" i="3"/>
  <c r="F223" i="3"/>
  <c r="AE223" i="3" s="1"/>
  <c r="E223" i="3"/>
  <c r="D223" i="3"/>
  <c r="C223" i="3"/>
  <c r="B223" i="3"/>
  <c r="A223" i="3"/>
  <c r="AL222" i="3"/>
  <c r="AK222" i="3"/>
  <c r="AJ222" i="3"/>
  <c r="AI222" i="3"/>
  <c r="AC222" i="3"/>
  <c r="AV222" i="3" s="1"/>
  <c r="AA222" i="3"/>
  <c r="W222" i="3"/>
  <c r="M222" i="3"/>
  <c r="L222" i="3"/>
  <c r="K222" i="3"/>
  <c r="J222" i="3"/>
  <c r="I222" i="3"/>
  <c r="H222" i="3"/>
  <c r="G222" i="3"/>
  <c r="F222" i="3"/>
  <c r="V222" i="3" s="1"/>
  <c r="AO222" i="3" s="1"/>
  <c r="E222" i="3"/>
  <c r="D222" i="3"/>
  <c r="C222" i="3"/>
  <c r="B222" i="3"/>
  <c r="A222" i="3"/>
  <c r="AL221" i="3"/>
  <c r="AK221" i="3"/>
  <c r="AJ221" i="3"/>
  <c r="AI221" i="3"/>
  <c r="M221" i="3"/>
  <c r="L221" i="3"/>
  <c r="K221" i="3"/>
  <c r="J221" i="3"/>
  <c r="I221" i="3"/>
  <c r="H221" i="3"/>
  <c r="G221" i="3"/>
  <c r="F221" i="3"/>
  <c r="E221" i="3"/>
  <c r="D221" i="3"/>
  <c r="C221" i="3"/>
  <c r="B221" i="3"/>
  <c r="A221" i="3"/>
  <c r="AL220" i="3"/>
  <c r="AK220" i="3"/>
  <c r="AJ220" i="3"/>
  <c r="AI220" i="3"/>
  <c r="M220" i="3"/>
  <c r="L220" i="3"/>
  <c r="K220" i="3"/>
  <c r="J220" i="3"/>
  <c r="I220" i="3"/>
  <c r="H220" i="3"/>
  <c r="G220" i="3"/>
  <c r="F220" i="3"/>
  <c r="E220" i="3"/>
  <c r="D220" i="3"/>
  <c r="C220" i="3"/>
  <c r="B220" i="3"/>
  <c r="A220" i="3"/>
  <c r="AL219" i="3"/>
  <c r="AK219" i="3"/>
  <c r="AJ219" i="3"/>
  <c r="AI219" i="3"/>
  <c r="U219" i="3"/>
  <c r="AN219" i="3" s="1"/>
  <c r="M219" i="3"/>
  <c r="L219" i="3"/>
  <c r="K219" i="3"/>
  <c r="J219" i="3"/>
  <c r="I219" i="3"/>
  <c r="H219" i="3"/>
  <c r="G219" i="3"/>
  <c r="F219" i="3"/>
  <c r="AB219" i="3" s="1"/>
  <c r="AU219" i="3" s="1"/>
  <c r="E219" i="3"/>
  <c r="D219" i="3"/>
  <c r="C219" i="3"/>
  <c r="B219" i="3"/>
  <c r="A219" i="3"/>
  <c r="AL218" i="3"/>
  <c r="AK218" i="3"/>
  <c r="AJ218" i="3"/>
  <c r="AI218" i="3"/>
  <c r="M218" i="3"/>
  <c r="L218" i="3"/>
  <c r="K218" i="3"/>
  <c r="J218" i="3"/>
  <c r="I218" i="3"/>
  <c r="H218" i="3"/>
  <c r="G218" i="3"/>
  <c r="F218" i="3"/>
  <c r="E218" i="3"/>
  <c r="D218" i="3"/>
  <c r="C218" i="3"/>
  <c r="B218" i="3"/>
  <c r="A218" i="3"/>
  <c r="AL217" i="3"/>
  <c r="AK217" i="3"/>
  <c r="AJ217" i="3"/>
  <c r="AI217" i="3"/>
  <c r="M217" i="3"/>
  <c r="L217" i="3"/>
  <c r="K217" i="3"/>
  <c r="J217" i="3"/>
  <c r="I217" i="3"/>
  <c r="H217" i="3"/>
  <c r="G217" i="3"/>
  <c r="F217" i="3"/>
  <c r="E217" i="3"/>
  <c r="D217" i="3"/>
  <c r="C217" i="3"/>
  <c r="B217" i="3"/>
  <c r="A217" i="3"/>
  <c r="AK216" i="3"/>
  <c r="AJ216" i="3"/>
  <c r="AI216" i="3"/>
  <c r="AC216" i="3"/>
  <c r="AA216" i="3"/>
  <c r="W216" i="3"/>
  <c r="AP216" i="3" s="1"/>
  <c r="M216" i="3"/>
  <c r="L216" i="3"/>
  <c r="K216" i="3"/>
  <c r="J216" i="3"/>
  <c r="I216" i="3"/>
  <c r="H216" i="3"/>
  <c r="G216" i="3"/>
  <c r="F216" i="3"/>
  <c r="V216" i="3" s="1"/>
  <c r="AO216" i="3" s="1"/>
  <c r="E216" i="3"/>
  <c r="D216" i="3"/>
  <c r="C216" i="3"/>
  <c r="B216" i="3"/>
  <c r="A216" i="3"/>
  <c r="AL215" i="3"/>
  <c r="AK215" i="3"/>
  <c r="AJ215" i="3"/>
  <c r="AI215" i="3"/>
  <c r="M215" i="3"/>
  <c r="L215" i="3"/>
  <c r="K215" i="3"/>
  <c r="J215" i="3"/>
  <c r="I215" i="3"/>
  <c r="H215" i="3"/>
  <c r="G215" i="3"/>
  <c r="F215" i="3"/>
  <c r="E215" i="3"/>
  <c r="D215" i="3"/>
  <c r="C215" i="3"/>
  <c r="B215" i="3"/>
  <c r="A215" i="3"/>
  <c r="AK214" i="3"/>
  <c r="AJ214" i="3"/>
  <c r="AI214" i="3"/>
  <c r="AB214" i="3"/>
  <c r="AU214" i="3" s="1"/>
  <c r="M214" i="3"/>
  <c r="L214" i="3"/>
  <c r="K214" i="3"/>
  <c r="J214" i="3"/>
  <c r="I214" i="3"/>
  <c r="H214" i="3"/>
  <c r="G214" i="3"/>
  <c r="F214" i="3"/>
  <c r="E214" i="3"/>
  <c r="D214" i="3"/>
  <c r="C214" i="3"/>
  <c r="B214" i="3"/>
  <c r="A214" i="3"/>
  <c r="AK213" i="3"/>
  <c r="AJ213" i="3"/>
  <c r="AI213" i="3"/>
  <c r="M213" i="3"/>
  <c r="L213" i="3"/>
  <c r="K213" i="3"/>
  <c r="J213" i="3"/>
  <c r="I213" i="3"/>
  <c r="H213" i="3"/>
  <c r="G213" i="3"/>
  <c r="F213" i="3"/>
  <c r="AB213" i="3" s="1"/>
  <c r="AU213" i="3" s="1"/>
  <c r="E213" i="3"/>
  <c r="D213" i="3"/>
  <c r="C213" i="3"/>
  <c r="B213" i="3"/>
  <c r="A213" i="3"/>
  <c r="AL212" i="3"/>
  <c r="AK212" i="3"/>
  <c r="AJ212" i="3"/>
  <c r="AI212" i="3"/>
  <c r="AA212" i="3"/>
  <c r="AT212" i="3" s="1"/>
  <c r="M212" i="3"/>
  <c r="L212" i="3"/>
  <c r="K212" i="3"/>
  <c r="J212" i="3"/>
  <c r="I212" i="3"/>
  <c r="H212" i="3"/>
  <c r="G212" i="3"/>
  <c r="F212" i="3"/>
  <c r="Z212" i="3" s="1"/>
  <c r="AS212" i="3" s="1"/>
  <c r="E212" i="3"/>
  <c r="D212" i="3"/>
  <c r="C212" i="3"/>
  <c r="B212" i="3"/>
  <c r="A212" i="3"/>
  <c r="AL211" i="3"/>
  <c r="AK211" i="3"/>
  <c r="AJ211" i="3"/>
  <c r="AI211" i="3"/>
  <c r="AA211" i="3"/>
  <c r="M211" i="3"/>
  <c r="L211" i="3"/>
  <c r="K211" i="3"/>
  <c r="J211" i="3"/>
  <c r="I211" i="3"/>
  <c r="H211" i="3"/>
  <c r="G211" i="3"/>
  <c r="F211" i="3"/>
  <c r="Y211" i="3" s="1"/>
  <c r="AR211" i="3" s="1"/>
  <c r="E211" i="3"/>
  <c r="D211" i="3"/>
  <c r="C211" i="3"/>
  <c r="B211" i="3"/>
  <c r="A211" i="3"/>
  <c r="AL210" i="3"/>
  <c r="AK210" i="3"/>
  <c r="AJ210" i="3"/>
  <c r="AI210" i="3"/>
  <c r="AA210" i="3"/>
  <c r="M210" i="3"/>
  <c r="L210" i="3"/>
  <c r="K210" i="3"/>
  <c r="J210" i="3"/>
  <c r="I210" i="3"/>
  <c r="H210" i="3"/>
  <c r="G210" i="3"/>
  <c r="F210" i="3"/>
  <c r="Z210" i="3" s="1"/>
  <c r="E210" i="3"/>
  <c r="D210" i="3"/>
  <c r="C210" i="3"/>
  <c r="B210" i="3"/>
  <c r="A210" i="3"/>
  <c r="AK209" i="3"/>
  <c r="AJ209" i="3"/>
  <c r="AI209" i="3"/>
  <c r="AC209" i="3"/>
  <c r="M209" i="3"/>
  <c r="L209" i="3"/>
  <c r="K209" i="3"/>
  <c r="J209" i="3"/>
  <c r="I209" i="3"/>
  <c r="H209" i="3"/>
  <c r="G209" i="3"/>
  <c r="F209" i="3"/>
  <c r="W209" i="3" s="1"/>
  <c r="AP209" i="3" s="1"/>
  <c r="E209" i="3"/>
  <c r="D209" i="3"/>
  <c r="C209" i="3"/>
  <c r="B209" i="3"/>
  <c r="A209" i="3"/>
  <c r="AK208" i="3"/>
  <c r="AJ208" i="3"/>
  <c r="AI208" i="3"/>
  <c r="M208" i="3"/>
  <c r="L208" i="3"/>
  <c r="K208" i="3"/>
  <c r="J208" i="3"/>
  <c r="I208" i="3"/>
  <c r="H208" i="3"/>
  <c r="G208" i="3"/>
  <c r="F208" i="3"/>
  <c r="AC208" i="3" s="1"/>
  <c r="E208" i="3"/>
  <c r="D208" i="3"/>
  <c r="C208" i="3"/>
  <c r="B208" i="3"/>
  <c r="A208" i="3"/>
  <c r="AL207" i="3"/>
  <c r="AK207" i="3"/>
  <c r="AJ207" i="3"/>
  <c r="AI207" i="3"/>
  <c r="AA207" i="3"/>
  <c r="AT207" i="3" s="1"/>
  <c r="W207" i="3"/>
  <c r="AP207" i="3" s="1"/>
  <c r="M207" i="3"/>
  <c r="L207" i="3"/>
  <c r="K207" i="3"/>
  <c r="J207" i="3"/>
  <c r="I207" i="3"/>
  <c r="H207" i="3"/>
  <c r="G207" i="3"/>
  <c r="F207" i="3"/>
  <c r="V207" i="3" s="1"/>
  <c r="AO207" i="3" s="1"/>
  <c r="E207" i="3"/>
  <c r="D207" i="3"/>
  <c r="C207" i="3"/>
  <c r="B207" i="3"/>
  <c r="A207" i="3"/>
  <c r="AL206" i="3"/>
  <c r="AK206" i="3"/>
  <c r="AJ206" i="3"/>
  <c r="AI206" i="3"/>
  <c r="AB206" i="3"/>
  <c r="AU206" i="3" s="1"/>
  <c r="AA206" i="3"/>
  <c r="AT206" i="3" s="1"/>
  <c r="W206" i="3"/>
  <c r="M206" i="3"/>
  <c r="L206" i="3"/>
  <c r="K206" i="3"/>
  <c r="J206" i="3"/>
  <c r="I206" i="3"/>
  <c r="H206" i="3"/>
  <c r="G206" i="3"/>
  <c r="F206" i="3"/>
  <c r="U206" i="3" s="1"/>
  <c r="AN206" i="3" s="1"/>
  <c r="E206" i="3"/>
  <c r="D206" i="3"/>
  <c r="C206" i="3"/>
  <c r="B206" i="3"/>
  <c r="A206" i="3"/>
  <c r="AL205" i="3"/>
  <c r="AK205" i="3"/>
  <c r="AJ205" i="3"/>
  <c r="AI205" i="3"/>
  <c r="AB205" i="3"/>
  <c r="AU205" i="3" s="1"/>
  <c r="M205" i="3"/>
  <c r="L205" i="3"/>
  <c r="K205" i="3"/>
  <c r="J205" i="3"/>
  <c r="I205" i="3"/>
  <c r="H205" i="3"/>
  <c r="G205" i="3"/>
  <c r="F205" i="3"/>
  <c r="W205" i="3" s="1"/>
  <c r="AP205" i="3" s="1"/>
  <c r="E205" i="3"/>
  <c r="D205" i="3"/>
  <c r="C205" i="3"/>
  <c r="B205" i="3"/>
  <c r="A205" i="3"/>
  <c r="AL204" i="3"/>
  <c r="AK204" i="3"/>
  <c r="AJ204" i="3"/>
  <c r="AI204" i="3"/>
  <c r="M204" i="3"/>
  <c r="L204" i="3"/>
  <c r="K204" i="3"/>
  <c r="J204" i="3"/>
  <c r="I204" i="3"/>
  <c r="H204" i="3"/>
  <c r="G204" i="3"/>
  <c r="F204" i="3"/>
  <c r="E204" i="3"/>
  <c r="D204" i="3"/>
  <c r="C204" i="3"/>
  <c r="B204" i="3"/>
  <c r="A204" i="3"/>
  <c r="AL203" i="3"/>
  <c r="AK203" i="3"/>
  <c r="AJ203" i="3"/>
  <c r="AI203" i="3"/>
  <c r="AB203" i="3"/>
  <c r="AU203" i="3" s="1"/>
  <c r="M203" i="3"/>
  <c r="L203" i="3"/>
  <c r="K203" i="3"/>
  <c r="J203" i="3"/>
  <c r="I203" i="3"/>
  <c r="H203" i="3"/>
  <c r="G203" i="3"/>
  <c r="F203" i="3"/>
  <c r="W203" i="3" s="1"/>
  <c r="E203" i="3"/>
  <c r="D203" i="3"/>
  <c r="C203" i="3"/>
  <c r="B203" i="3"/>
  <c r="A203" i="3"/>
  <c r="AL202" i="3"/>
  <c r="AK202" i="3"/>
  <c r="AJ202" i="3"/>
  <c r="AI202" i="3"/>
  <c r="AB202" i="3"/>
  <c r="AU202" i="3" s="1"/>
  <c r="AA202" i="3"/>
  <c r="W202" i="3"/>
  <c r="M202" i="3"/>
  <c r="L202" i="3"/>
  <c r="K202" i="3"/>
  <c r="J202" i="3"/>
  <c r="I202" i="3"/>
  <c r="H202" i="3"/>
  <c r="G202" i="3"/>
  <c r="F202" i="3"/>
  <c r="U202" i="3" s="1"/>
  <c r="AN202" i="3" s="1"/>
  <c r="E202" i="3"/>
  <c r="D202" i="3"/>
  <c r="C202" i="3"/>
  <c r="B202" i="3"/>
  <c r="A202" i="3"/>
  <c r="AL201" i="3"/>
  <c r="AK201" i="3"/>
  <c r="AJ201" i="3"/>
  <c r="AI201" i="3"/>
  <c r="Z201" i="3"/>
  <c r="AS201" i="3" s="1"/>
  <c r="M201" i="3"/>
  <c r="L201" i="3"/>
  <c r="K201" i="3"/>
  <c r="J201" i="3"/>
  <c r="I201" i="3"/>
  <c r="H201" i="3"/>
  <c r="G201" i="3"/>
  <c r="F201" i="3"/>
  <c r="E201" i="3"/>
  <c r="D201" i="3"/>
  <c r="C201" i="3"/>
  <c r="B201" i="3"/>
  <c r="A201" i="3"/>
  <c r="AL200" i="3"/>
  <c r="AK200" i="3"/>
  <c r="AJ200" i="3"/>
  <c r="AI200" i="3"/>
  <c r="M200" i="3"/>
  <c r="L200" i="3"/>
  <c r="K200" i="3"/>
  <c r="J200" i="3"/>
  <c r="I200" i="3"/>
  <c r="H200" i="3"/>
  <c r="G200" i="3"/>
  <c r="F200" i="3"/>
  <c r="E200" i="3"/>
  <c r="D200" i="3"/>
  <c r="C200" i="3"/>
  <c r="B200" i="3"/>
  <c r="A200" i="3"/>
  <c r="AL199" i="3"/>
  <c r="AK199" i="3"/>
  <c r="AJ199" i="3"/>
  <c r="AI199" i="3"/>
  <c r="M199" i="3"/>
  <c r="L199" i="3"/>
  <c r="K199" i="3"/>
  <c r="J199" i="3"/>
  <c r="I199" i="3"/>
  <c r="H199" i="3"/>
  <c r="G199" i="3"/>
  <c r="F199" i="3"/>
  <c r="E199" i="3"/>
  <c r="D199" i="3"/>
  <c r="C199" i="3"/>
  <c r="B199" i="3"/>
  <c r="A199" i="3"/>
  <c r="AL198" i="3"/>
  <c r="AK198" i="3"/>
  <c r="AJ198" i="3"/>
  <c r="AI198" i="3"/>
  <c r="AC198" i="3"/>
  <c r="AA198" i="3"/>
  <c r="W198" i="3"/>
  <c r="M198" i="3"/>
  <c r="L198" i="3"/>
  <c r="K198" i="3"/>
  <c r="J198" i="3"/>
  <c r="I198" i="3"/>
  <c r="H198" i="3"/>
  <c r="G198" i="3"/>
  <c r="F198" i="3"/>
  <c r="V198" i="3" s="1"/>
  <c r="AO198" i="3" s="1"/>
  <c r="E198" i="3"/>
  <c r="D198" i="3"/>
  <c r="C198" i="3"/>
  <c r="B198" i="3"/>
  <c r="A198" i="3"/>
  <c r="AR197" i="3"/>
  <c r="AP197" i="3"/>
  <c r="AO197" i="3"/>
  <c r="AN197" i="3"/>
  <c r="AM197" i="3"/>
  <c r="AL197" i="3"/>
  <c r="AK197" i="3"/>
  <c r="AJ197" i="3"/>
  <c r="AI197" i="3"/>
  <c r="AA197" i="3"/>
  <c r="AT197" i="3" s="1"/>
  <c r="M197" i="3"/>
  <c r="L197" i="3"/>
  <c r="K197" i="3"/>
  <c r="J197" i="3"/>
  <c r="I197" i="3"/>
  <c r="H197" i="3"/>
  <c r="G197" i="3"/>
  <c r="F197" i="3"/>
  <c r="E197" i="3"/>
  <c r="D197" i="3"/>
  <c r="C197" i="3"/>
  <c r="B197" i="3"/>
  <c r="A197" i="3"/>
  <c r="AL196" i="3"/>
  <c r="AK196" i="3"/>
  <c r="AJ196" i="3"/>
  <c r="AI196" i="3"/>
  <c r="M196" i="3"/>
  <c r="L196" i="3"/>
  <c r="K196" i="3"/>
  <c r="J196" i="3"/>
  <c r="I196" i="3"/>
  <c r="H196" i="3"/>
  <c r="G196" i="3"/>
  <c r="F196" i="3"/>
  <c r="E196" i="3"/>
  <c r="D196" i="3"/>
  <c r="C196" i="3"/>
  <c r="B196" i="3"/>
  <c r="A196" i="3"/>
  <c r="AL195" i="3"/>
  <c r="AK195" i="3"/>
  <c r="AJ195" i="3"/>
  <c r="AI195" i="3"/>
  <c r="M195" i="3"/>
  <c r="L195" i="3"/>
  <c r="K195" i="3"/>
  <c r="J195" i="3"/>
  <c r="I195" i="3"/>
  <c r="H195" i="3"/>
  <c r="G195" i="3"/>
  <c r="F195" i="3"/>
  <c r="AC195" i="3" s="1"/>
  <c r="AV195" i="3" s="1"/>
  <c r="E195" i="3"/>
  <c r="D195" i="3"/>
  <c r="C195" i="3"/>
  <c r="B195" i="3"/>
  <c r="A195" i="3"/>
  <c r="AL194" i="3"/>
  <c r="AK194" i="3"/>
  <c r="AJ194" i="3"/>
  <c r="AI194" i="3"/>
  <c r="M194" i="3"/>
  <c r="L194" i="3"/>
  <c r="K194" i="3"/>
  <c r="J194" i="3"/>
  <c r="I194" i="3"/>
  <c r="H194" i="3"/>
  <c r="G194" i="3"/>
  <c r="F194" i="3"/>
  <c r="AA194" i="3" s="1"/>
  <c r="AT194" i="3" s="1"/>
  <c r="E194" i="3"/>
  <c r="D194" i="3"/>
  <c r="C194" i="3"/>
  <c r="B194" i="3"/>
  <c r="A194" i="3"/>
  <c r="AL193" i="3"/>
  <c r="AK193" i="3"/>
  <c r="AJ193" i="3"/>
  <c r="AI193" i="3"/>
  <c r="AC193" i="3"/>
  <c r="AV193" i="3" s="1"/>
  <c r="Y193" i="3"/>
  <c r="X193" i="3"/>
  <c r="AQ193" i="3" s="1"/>
  <c r="M193" i="3"/>
  <c r="L193" i="3"/>
  <c r="K193" i="3"/>
  <c r="J193" i="3"/>
  <c r="I193" i="3"/>
  <c r="H193" i="3"/>
  <c r="G193" i="3"/>
  <c r="F193" i="3"/>
  <c r="E193" i="3"/>
  <c r="D193" i="3"/>
  <c r="C193" i="3"/>
  <c r="B193" i="3"/>
  <c r="A193" i="3"/>
  <c r="AL192" i="3"/>
  <c r="AK192" i="3"/>
  <c r="AJ192" i="3"/>
  <c r="AI192" i="3"/>
  <c r="W192" i="3"/>
  <c r="AP192" i="3" s="1"/>
  <c r="M192" i="3"/>
  <c r="L192" i="3"/>
  <c r="K192" i="3"/>
  <c r="J192" i="3"/>
  <c r="I192" i="3"/>
  <c r="H192" i="3"/>
  <c r="G192" i="3"/>
  <c r="F192" i="3"/>
  <c r="E192" i="3"/>
  <c r="D192" i="3"/>
  <c r="C192" i="3"/>
  <c r="B192" i="3"/>
  <c r="A192" i="3"/>
  <c r="AL191" i="3"/>
  <c r="AK191" i="3"/>
  <c r="AJ191" i="3"/>
  <c r="AI191" i="3"/>
  <c r="M191" i="3"/>
  <c r="L191" i="3"/>
  <c r="K191" i="3"/>
  <c r="J191" i="3"/>
  <c r="I191" i="3"/>
  <c r="H191" i="3"/>
  <c r="G191" i="3"/>
  <c r="F191" i="3"/>
  <c r="E191" i="3"/>
  <c r="D191" i="3"/>
  <c r="C191" i="3"/>
  <c r="B191" i="3"/>
  <c r="A191" i="3"/>
  <c r="AL190" i="3"/>
  <c r="AK190" i="3"/>
  <c r="AJ190" i="3"/>
  <c r="AI190" i="3"/>
  <c r="U190" i="3"/>
  <c r="AN190" i="3" s="1"/>
  <c r="M190" i="3"/>
  <c r="L190" i="3"/>
  <c r="K190" i="3"/>
  <c r="J190" i="3"/>
  <c r="I190" i="3"/>
  <c r="H190" i="3"/>
  <c r="G190" i="3"/>
  <c r="F190" i="3"/>
  <c r="Z190" i="3" s="1"/>
  <c r="AS190" i="3" s="1"/>
  <c r="E190" i="3"/>
  <c r="D190" i="3"/>
  <c r="C190" i="3"/>
  <c r="B190" i="3"/>
  <c r="A190" i="3"/>
  <c r="AL189" i="3"/>
  <c r="AK189" i="3"/>
  <c r="AJ189" i="3"/>
  <c r="AI189" i="3"/>
  <c r="AC189" i="3"/>
  <c r="AB189" i="3"/>
  <c r="AU189" i="3" s="1"/>
  <c r="Z189" i="3"/>
  <c r="X189" i="3"/>
  <c r="V189" i="3"/>
  <c r="AO189" i="3" s="1"/>
  <c r="U189" i="3"/>
  <c r="AN189" i="3" s="1"/>
  <c r="M189" i="3"/>
  <c r="L189" i="3"/>
  <c r="K189" i="3"/>
  <c r="J189" i="3"/>
  <c r="I189" i="3"/>
  <c r="H189" i="3"/>
  <c r="G189" i="3"/>
  <c r="F189" i="3"/>
  <c r="AE189" i="3" s="1"/>
  <c r="AX189" i="3" s="1"/>
  <c r="E189" i="3"/>
  <c r="D189" i="3"/>
  <c r="C189" i="3"/>
  <c r="B189" i="3"/>
  <c r="A189" i="3"/>
  <c r="AL188" i="3"/>
  <c r="AK188" i="3"/>
  <c r="AJ188" i="3"/>
  <c r="AI188" i="3"/>
  <c r="Z188" i="3"/>
  <c r="Y188" i="3"/>
  <c r="AR188" i="3" s="1"/>
  <c r="U188" i="3"/>
  <c r="AN188" i="3" s="1"/>
  <c r="M188" i="3"/>
  <c r="L188" i="3"/>
  <c r="K188" i="3"/>
  <c r="J188" i="3"/>
  <c r="I188" i="3"/>
  <c r="H188" i="3"/>
  <c r="G188" i="3"/>
  <c r="F188" i="3"/>
  <c r="E188" i="3"/>
  <c r="D188" i="3"/>
  <c r="C188" i="3"/>
  <c r="B188" i="3"/>
  <c r="A188" i="3"/>
  <c r="AL187" i="3"/>
  <c r="AK187" i="3"/>
  <c r="AJ187" i="3"/>
  <c r="AI187" i="3"/>
  <c r="AC187" i="3"/>
  <c r="AB187" i="3"/>
  <c r="AU187" i="3" s="1"/>
  <c r="Z187" i="3"/>
  <c r="X187" i="3"/>
  <c r="V187" i="3"/>
  <c r="AO187" i="3" s="1"/>
  <c r="U187" i="3"/>
  <c r="AN187" i="3" s="1"/>
  <c r="M187" i="3"/>
  <c r="L187" i="3"/>
  <c r="K187" i="3"/>
  <c r="J187" i="3"/>
  <c r="I187" i="3"/>
  <c r="H187" i="3"/>
  <c r="G187" i="3"/>
  <c r="F187" i="3"/>
  <c r="AE187" i="3" s="1"/>
  <c r="AX187" i="3" s="1"/>
  <c r="E187" i="3"/>
  <c r="D187" i="3"/>
  <c r="C187" i="3"/>
  <c r="B187" i="3"/>
  <c r="A187" i="3"/>
  <c r="AL186" i="3"/>
  <c r="AK186" i="3"/>
  <c r="AJ186" i="3"/>
  <c r="AI186" i="3"/>
  <c r="AB186" i="3"/>
  <c r="AU186" i="3" s="1"/>
  <c r="M186" i="3"/>
  <c r="L186" i="3"/>
  <c r="K186" i="3"/>
  <c r="J186" i="3"/>
  <c r="I186" i="3"/>
  <c r="H186" i="3"/>
  <c r="G186" i="3"/>
  <c r="F186" i="3"/>
  <c r="W186" i="3" s="1"/>
  <c r="AP186" i="3" s="1"/>
  <c r="E186" i="3"/>
  <c r="D186" i="3"/>
  <c r="C186" i="3"/>
  <c r="B186" i="3"/>
  <c r="A186" i="3"/>
  <c r="AL185" i="3"/>
  <c r="AK185" i="3"/>
  <c r="AJ185" i="3"/>
  <c r="AI185" i="3"/>
  <c r="Z185" i="3"/>
  <c r="AS185" i="3" s="1"/>
  <c r="Y185" i="3"/>
  <c r="U185" i="3"/>
  <c r="AN185" i="3" s="1"/>
  <c r="M185" i="3"/>
  <c r="L185" i="3"/>
  <c r="K185" i="3"/>
  <c r="J185" i="3"/>
  <c r="I185" i="3"/>
  <c r="H185" i="3"/>
  <c r="G185" i="3"/>
  <c r="F185" i="3"/>
  <c r="E185" i="3"/>
  <c r="D185" i="3"/>
  <c r="C185" i="3"/>
  <c r="B185" i="3"/>
  <c r="A185" i="3"/>
  <c r="AL184" i="3"/>
  <c r="AK184" i="3"/>
  <c r="AJ184" i="3"/>
  <c r="AI184" i="3"/>
  <c r="M184" i="3"/>
  <c r="L184" i="3"/>
  <c r="K184" i="3"/>
  <c r="J184" i="3"/>
  <c r="I184" i="3"/>
  <c r="H184" i="3"/>
  <c r="G184" i="3"/>
  <c r="F184" i="3"/>
  <c r="AC184" i="3" s="1"/>
  <c r="E184" i="3"/>
  <c r="D184" i="3"/>
  <c r="C184" i="3"/>
  <c r="B184" i="3"/>
  <c r="A184" i="3"/>
  <c r="AL183" i="3"/>
  <c r="AK183" i="3"/>
  <c r="AJ183" i="3"/>
  <c r="AI183" i="3"/>
  <c r="AC183" i="3"/>
  <c r="Y183" i="3"/>
  <c r="AR183" i="3" s="1"/>
  <c r="X183" i="3"/>
  <c r="M183" i="3"/>
  <c r="L183" i="3"/>
  <c r="K183" i="3"/>
  <c r="J183" i="3"/>
  <c r="I183" i="3"/>
  <c r="H183" i="3"/>
  <c r="G183" i="3"/>
  <c r="F183" i="3"/>
  <c r="E183" i="3"/>
  <c r="D183" i="3"/>
  <c r="C183" i="3"/>
  <c r="B183" i="3"/>
  <c r="A183" i="3"/>
  <c r="AL182" i="3"/>
  <c r="AK182" i="3"/>
  <c r="AJ182" i="3"/>
  <c r="AI182" i="3"/>
  <c r="AC182" i="3"/>
  <c r="AV182" i="3" s="1"/>
  <c r="AB182" i="3"/>
  <c r="Z182" i="3"/>
  <c r="X182" i="3"/>
  <c r="AQ182" i="3" s="1"/>
  <c r="V182" i="3"/>
  <c r="AO182" i="3" s="1"/>
  <c r="U182" i="3"/>
  <c r="AN182" i="3" s="1"/>
  <c r="M182" i="3"/>
  <c r="L182" i="3"/>
  <c r="K182" i="3"/>
  <c r="J182" i="3"/>
  <c r="I182" i="3"/>
  <c r="H182" i="3"/>
  <c r="G182" i="3"/>
  <c r="F182" i="3"/>
  <c r="AE182" i="3" s="1"/>
  <c r="AX182" i="3" s="1"/>
  <c r="E182" i="3"/>
  <c r="D182" i="3"/>
  <c r="C182" i="3"/>
  <c r="B182" i="3"/>
  <c r="A182" i="3"/>
  <c r="AK181" i="3"/>
  <c r="AJ181" i="3"/>
  <c r="AI181" i="3"/>
  <c r="Z181" i="3"/>
  <c r="M181" i="3"/>
  <c r="L181" i="3"/>
  <c r="K181" i="3"/>
  <c r="J181" i="3"/>
  <c r="I181" i="3"/>
  <c r="H181" i="3"/>
  <c r="G181" i="3"/>
  <c r="F181" i="3"/>
  <c r="Y181" i="3" s="1"/>
  <c r="AR181" i="3" s="1"/>
  <c r="E181" i="3"/>
  <c r="D181" i="3"/>
  <c r="C181" i="3"/>
  <c r="B181" i="3"/>
  <c r="A181" i="3"/>
  <c r="AK180" i="3"/>
  <c r="AJ180" i="3"/>
  <c r="AI180" i="3"/>
  <c r="M180" i="3"/>
  <c r="L180" i="3"/>
  <c r="K180" i="3"/>
  <c r="J180" i="3"/>
  <c r="I180" i="3"/>
  <c r="H180" i="3"/>
  <c r="G180" i="3"/>
  <c r="F180" i="3"/>
  <c r="E180" i="3"/>
  <c r="D180" i="3"/>
  <c r="C180" i="3"/>
  <c r="B180" i="3"/>
  <c r="A180" i="3"/>
  <c r="AL179" i="3"/>
  <c r="AK179" i="3"/>
  <c r="AJ179" i="3"/>
  <c r="AI179" i="3"/>
  <c r="Y179" i="3"/>
  <c r="X179" i="3"/>
  <c r="M179" i="3"/>
  <c r="L179" i="3"/>
  <c r="K179" i="3"/>
  <c r="J179" i="3"/>
  <c r="I179" i="3"/>
  <c r="H179" i="3"/>
  <c r="G179" i="3"/>
  <c r="F179" i="3"/>
  <c r="AC179" i="3" s="1"/>
  <c r="AV179" i="3" s="1"/>
  <c r="E179" i="3"/>
  <c r="D179" i="3"/>
  <c r="C179" i="3"/>
  <c r="B179" i="3"/>
  <c r="A179" i="3"/>
  <c r="AL178" i="3"/>
  <c r="AK178" i="3"/>
  <c r="AJ178" i="3"/>
  <c r="AI178" i="3"/>
  <c r="AB178" i="3"/>
  <c r="AU178" i="3" s="1"/>
  <c r="M178" i="3"/>
  <c r="L178" i="3"/>
  <c r="K178" i="3"/>
  <c r="J178" i="3"/>
  <c r="I178" i="3"/>
  <c r="H178" i="3"/>
  <c r="G178" i="3"/>
  <c r="F178" i="3"/>
  <c r="W178" i="3" s="1"/>
  <c r="AP178" i="3" s="1"/>
  <c r="E178" i="3"/>
  <c r="D178" i="3"/>
  <c r="C178" i="3"/>
  <c r="B178" i="3"/>
  <c r="A178" i="3"/>
  <c r="AL177" i="3"/>
  <c r="AK177" i="3"/>
  <c r="AJ177" i="3"/>
  <c r="AI177" i="3"/>
  <c r="AE177" i="3"/>
  <c r="AX177" i="3" s="1"/>
  <c r="AB177" i="3"/>
  <c r="AU177" i="3" s="1"/>
  <c r="Z177" i="3"/>
  <c r="W177" i="3"/>
  <c r="V177" i="3"/>
  <c r="AO177" i="3" s="1"/>
  <c r="M177" i="3"/>
  <c r="L177" i="3"/>
  <c r="K177" i="3"/>
  <c r="J177" i="3"/>
  <c r="I177" i="3"/>
  <c r="H177" i="3"/>
  <c r="G177" i="3"/>
  <c r="F177" i="3"/>
  <c r="AA177" i="3" s="1"/>
  <c r="E177" i="3"/>
  <c r="D177" i="3"/>
  <c r="C177" i="3"/>
  <c r="B177" i="3"/>
  <c r="A177" i="3"/>
  <c r="AO176" i="3"/>
  <c r="AN176" i="3"/>
  <c r="AM176" i="3"/>
  <c r="AL176" i="3"/>
  <c r="AK176" i="3"/>
  <c r="AJ176" i="3"/>
  <c r="AI176" i="3"/>
  <c r="AC176" i="3"/>
  <c r="Y176" i="3"/>
  <c r="M176" i="3"/>
  <c r="L176" i="3"/>
  <c r="K176" i="3"/>
  <c r="J176" i="3"/>
  <c r="I176" i="3"/>
  <c r="H176" i="3"/>
  <c r="G176" i="3"/>
  <c r="F176" i="3"/>
  <c r="AE176" i="3" s="1"/>
  <c r="AX176" i="3" s="1"/>
  <c r="E176" i="3"/>
  <c r="D176" i="3"/>
  <c r="C176" i="3"/>
  <c r="B176" i="3"/>
  <c r="A176" i="3"/>
  <c r="AL175" i="3"/>
  <c r="AK175" i="3"/>
  <c r="AJ175" i="3"/>
  <c r="AI175" i="3"/>
  <c r="AD175" i="3"/>
  <c r="AW175" i="3" s="1"/>
  <c r="Z175" i="3"/>
  <c r="AS175" i="3" s="1"/>
  <c r="M175" i="3"/>
  <c r="L175" i="3"/>
  <c r="K175" i="3"/>
  <c r="J175" i="3"/>
  <c r="I175" i="3"/>
  <c r="H175" i="3"/>
  <c r="G175" i="3"/>
  <c r="F175" i="3"/>
  <c r="AC175" i="3" s="1"/>
  <c r="AV175" i="3" s="1"/>
  <c r="E175" i="3"/>
  <c r="D175" i="3"/>
  <c r="C175" i="3"/>
  <c r="B175" i="3"/>
  <c r="A175" i="3"/>
  <c r="AL174" i="3"/>
  <c r="AK174" i="3"/>
  <c r="AJ174" i="3"/>
  <c r="AI174" i="3"/>
  <c r="M174" i="3"/>
  <c r="L174" i="3"/>
  <c r="K174" i="3"/>
  <c r="J174" i="3"/>
  <c r="I174" i="3"/>
  <c r="H174" i="3"/>
  <c r="G174" i="3"/>
  <c r="F174" i="3"/>
  <c r="AD174" i="3" s="1"/>
  <c r="AW174" i="3" s="1"/>
  <c r="E174" i="3"/>
  <c r="D174" i="3"/>
  <c r="C174" i="3"/>
  <c r="B174" i="3"/>
  <c r="A174" i="3"/>
  <c r="AL173" i="3"/>
  <c r="AK173" i="3"/>
  <c r="AJ173" i="3"/>
  <c r="AI173" i="3"/>
  <c r="M173" i="3"/>
  <c r="L173" i="3"/>
  <c r="K173" i="3"/>
  <c r="J173" i="3"/>
  <c r="I173" i="3"/>
  <c r="H173" i="3"/>
  <c r="G173" i="3"/>
  <c r="F173" i="3"/>
  <c r="AD173" i="3" s="1"/>
  <c r="E173" i="3"/>
  <c r="D173" i="3"/>
  <c r="C173" i="3"/>
  <c r="B173" i="3"/>
  <c r="A173" i="3"/>
  <c r="AO172" i="3"/>
  <c r="AN172" i="3"/>
  <c r="AM172" i="3"/>
  <c r="AL172" i="3"/>
  <c r="AJ172" i="3"/>
  <c r="AI172" i="3"/>
  <c r="M172" i="3"/>
  <c r="L172" i="3"/>
  <c r="K172" i="3"/>
  <c r="J172" i="3"/>
  <c r="I172" i="3"/>
  <c r="H172" i="3"/>
  <c r="G172" i="3"/>
  <c r="F172" i="3"/>
  <c r="AC172" i="3" s="1"/>
  <c r="E172" i="3"/>
  <c r="D172" i="3"/>
  <c r="C172" i="3"/>
  <c r="B172" i="3"/>
  <c r="A172" i="3"/>
  <c r="AL171" i="3"/>
  <c r="AK171" i="3"/>
  <c r="AJ171" i="3"/>
  <c r="AI171" i="3"/>
  <c r="AD171" i="3"/>
  <c r="AW171" i="3" s="1"/>
  <c r="Z171" i="3"/>
  <c r="M171" i="3"/>
  <c r="L171" i="3"/>
  <c r="K171" i="3"/>
  <c r="J171" i="3"/>
  <c r="I171" i="3"/>
  <c r="H171" i="3"/>
  <c r="G171" i="3"/>
  <c r="F171" i="3"/>
  <c r="AC171" i="3" s="1"/>
  <c r="E171" i="3"/>
  <c r="D171" i="3"/>
  <c r="C171" i="3"/>
  <c r="B171" i="3"/>
  <c r="A171" i="3"/>
  <c r="AL170" i="3"/>
  <c r="AK170" i="3"/>
  <c r="AJ170" i="3"/>
  <c r="AI170" i="3"/>
  <c r="AD170" i="3"/>
  <c r="AW170" i="3" s="1"/>
  <c r="AB170" i="3"/>
  <c r="AU170" i="3" s="1"/>
  <c r="Y170" i="3"/>
  <c r="V170" i="3"/>
  <c r="AO170" i="3" s="1"/>
  <c r="U170" i="3"/>
  <c r="AN170" i="3" s="1"/>
  <c r="M170" i="3"/>
  <c r="L170" i="3"/>
  <c r="K170" i="3"/>
  <c r="J170" i="3"/>
  <c r="I170" i="3"/>
  <c r="H170" i="3"/>
  <c r="G170" i="3"/>
  <c r="F170" i="3"/>
  <c r="E170" i="3"/>
  <c r="D170" i="3"/>
  <c r="C170" i="3"/>
  <c r="B170" i="3"/>
  <c r="A170" i="3"/>
  <c r="AL169" i="3"/>
  <c r="AK169" i="3"/>
  <c r="AJ169" i="3"/>
  <c r="AI169" i="3"/>
  <c r="AD169" i="3"/>
  <c r="Z169" i="3"/>
  <c r="M169" i="3"/>
  <c r="L169" i="3"/>
  <c r="K169" i="3"/>
  <c r="J169" i="3"/>
  <c r="I169" i="3"/>
  <c r="H169" i="3"/>
  <c r="G169" i="3"/>
  <c r="F169" i="3"/>
  <c r="AC169" i="3" s="1"/>
  <c r="E169" i="3"/>
  <c r="D169" i="3"/>
  <c r="C169" i="3"/>
  <c r="B169" i="3"/>
  <c r="A169" i="3"/>
  <c r="AK168" i="3"/>
  <c r="AJ168" i="3"/>
  <c r="AI168" i="3"/>
  <c r="M168" i="3"/>
  <c r="L168" i="3"/>
  <c r="K168" i="3"/>
  <c r="J168" i="3"/>
  <c r="I168" i="3"/>
  <c r="H168" i="3"/>
  <c r="G168" i="3"/>
  <c r="F168" i="3"/>
  <c r="AD168" i="3" s="1"/>
  <c r="E168" i="3"/>
  <c r="D168" i="3"/>
  <c r="C168" i="3"/>
  <c r="B168" i="3"/>
  <c r="A168" i="3"/>
  <c r="AL167" i="3"/>
  <c r="AK167" i="3"/>
  <c r="AJ167" i="3"/>
  <c r="AI167" i="3"/>
  <c r="M167" i="3"/>
  <c r="L167" i="3"/>
  <c r="K167" i="3"/>
  <c r="J167" i="3"/>
  <c r="I167" i="3"/>
  <c r="H167" i="3"/>
  <c r="G167" i="3"/>
  <c r="F167" i="3"/>
  <c r="AC167" i="3" s="1"/>
  <c r="AV167" i="3" s="1"/>
  <c r="E167" i="3"/>
  <c r="D167" i="3"/>
  <c r="C167" i="3"/>
  <c r="B167" i="3"/>
  <c r="A167" i="3"/>
  <c r="AL166" i="3"/>
  <c r="AK166" i="3"/>
  <c r="AJ166" i="3"/>
  <c r="AI166" i="3"/>
  <c r="M166" i="3"/>
  <c r="L166" i="3"/>
  <c r="K166" i="3"/>
  <c r="J166" i="3"/>
  <c r="I166" i="3"/>
  <c r="H166" i="3"/>
  <c r="G166" i="3"/>
  <c r="F166" i="3"/>
  <c r="AD166" i="3" s="1"/>
  <c r="AW166" i="3" s="1"/>
  <c r="E166" i="3"/>
  <c r="D166" i="3"/>
  <c r="C166" i="3"/>
  <c r="B166" i="3"/>
  <c r="A166" i="3"/>
  <c r="AL165" i="3"/>
  <c r="AK165" i="3"/>
  <c r="AJ165" i="3"/>
  <c r="AI165" i="3"/>
  <c r="M165" i="3"/>
  <c r="L165" i="3"/>
  <c r="K165" i="3"/>
  <c r="J165" i="3"/>
  <c r="I165" i="3"/>
  <c r="H165" i="3"/>
  <c r="G165" i="3"/>
  <c r="F165" i="3"/>
  <c r="AD165" i="3" s="1"/>
  <c r="AW165" i="3" s="1"/>
  <c r="E165" i="3"/>
  <c r="D165" i="3"/>
  <c r="C165" i="3"/>
  <c r="B165" i="3"/>
  <c r="A165" i="3"/>
  <c r="AL164" i="3"/>
  <c r="AK164" i="3"/>
  <c r="AJ164" i="3"/>
  <c r="AI164" i="3"/>
  <c r="M164" i="3"/>
  <c r="L164" i="3"/>
  <c r="K164" i="3"/>
  <c r="J164" i="3"/>
  <c r="I164" i="3"/>
  <c r="H164" i="3"/>
  <c r="G164" i="3"/>
  <c r="F164" i="3"/>
  <c r="AC164" i="3" s="1"/>
  <c r="AV164" i="3" s="1"/>
  <c r="E164" i="3"/>
  <c r="D164" i="3"/>
  <c r="C164" i="3"/>
  <c r="B164" i="3"/>
  <c r="A164" i="3"/>
  <c r="AL163" i="3"/>
  <c r="AK163" i="3"/>
  <c r="AJ163" i="3"/>
  <c r="AI163" i="3"/>
  <c r="M163" i="3"/>
  <c r="L163" i="3"/>
  <c r="K163" i="3"/>
  <c r="J163" i="3"/>
  <c r="I163" i="3"/>
  <c r="H163" i="3"/>
  <c r="G163" i="3"/>
  <c r="F163" i="3"/>
  <c r="AD163" i="3" s="1"/>
  <c r="E163" i="3"/>
  <c r="D163" i="3"/>
  <c r="C163" i="3"/>
  <c r="B163" i="3"/>
  <c r="A163" i="3"/>
  <c r="AL162" i="3"/>
  <c r="AK162" i="3"/>
  <c r="AJ162" i="3"/>
  <c r="AI162" i="3"/>
  <c r="AC162" i="3"/>
  <c r="AV162" i="3" s="1"/>
  <c r="Y162" i="3"/>
  <c r="M162" i="3"/>
  <c r="L162" i="3"/>
  <c r="K162" i="3"/>
  <c r="J162" i="3"/>
  <c r="I162" i="3"/>
  <c r="H162" i="3"/>
  <c r="G162" i="3"/>
  <c r="F162" i="3"/>
  <c r="V162" i="3" s="1"/>
  <c r="AO162" i="3" s="1"/>
  <c r="E162" i="3"/>
  <c r="D162" i="3"/>
  <c r="C162" i="3"/>
  <c r="B162" i="3"/>
  <c r="A162" i="3"/>
  <c r="AL161" i="3"/>
  <c r="AK161" i="3"/>
  <c r="AJ161" i="3"/>
  <c r="AI161" i="3"/>
  <c r="V161" i="3"/>
  <c r="AO161" i="3" s="1"/>
  <c r="M161" i="3"/>
  <c r="L161" i="3"/>
  <c r="K161" i="3"/>
  <c r="J161" i="3"/>
  <c r="I161" i="3"/>
  <c r="H161" i="3"/>
  <c r="G161" i="3"/>
  <c r="F161" i="3"/>
  <c r="AC161" i="3" s="1"/>
  <c r="AV161" i="3" s="1"/>
  <c r="E161" i="3"/>
  <c r="D161" i="3"/>
  <c r="C161" i="3"/>
  <c r="B161" i="3"/>
  <c r="A161" i="3"/>
  <c r="AL160" i="3"/>
  <c r="AK160" i="3"/>
  <c r="AJ160" i="3"/>
  <c r="AI160" i="3"/>
  <c r="AC160" i="3"/>
  <c r="AV160" i="3" s="1"/>
  <c r="AB160" i="3"/>
  <c r="AU160" i="3" s="1"/>
  <c r="Z160" i="3"/>
  <c r="X160" i="3"/>
  <c r="V160" i="3"/>
  <c r="AO160" i="3" s="1"/>
  <c r="U160" i="3"/>
  <c r="AN160" i="3" s="1"/>
  <c r="M160" i="3"/>
  <c r="L160" i="3"/>
  <c r="K160" i="3"/>
  <c r="J160" i="3"/>
  <c r="I160" i="3"/>
  <c r="H160" i="3"/>
  <c r="G160" i="3"/>
  <c r="F160" i="3"/>
  <c r="AE160" i="3" s="1"/>
  <c r="AX160" i="3" s="1"/>
  <c r="E160" i="3"/>
  <c r="D160" i="3"/>
  <c r="C160" i="3"/>
  <c r="B160" i="3"/>
  <c r="A160" i="3"/>
  <c r="AL159" i="3"/>
  <c r="AK159" i="3"/>
  <c r="AJ159" i="3"/>
  <c r="AI159" i="3"/>
  <c r="AD159" i="3"/>
  <c r="AW159" i="3" s="1"/>
  <c r="Z159" i="3"/>
  <c r="AS159" i="3" s="1"/>
  <c r="M159" i="3"/>
  <c r="L159" i="3"/>
  <c r="K159" i="3"/>
  <c r="J159" i="3"/>
  <c r="I159" i="3"/>
  <c r="H159" i="3"/>
  <c r="G159" i="3"/>
  <c r="F159" i="3"/>
  <c r="AC159" i="3" s="1"/>
  <c r="AV159" i="3" s="1"/>
  <c r="E159" i="3"/>
  <c r="D159" i="3"/>
  <c r="C159" i="3"/>
  <c r="B159" i="3"/>
  <c r="A159" i="3"/>
  <c r="AL158" i="3"/>
  <c r="AK158" i="3"/>
  <c r="AJ158" i="3"/>
  <c r="AI158" i="3"/>
  <c r="Y158" i="3"/>
  <c r="X158" i="3"/>
  <c r="AQ158" i="3" s="1"/>
  <c r="M158" i="3"/>
  <c r="L158" i="3"/>
  <c r="K158" i="3"/>
  <c r="J158" i="3"/>
  <c r="I158" i="3"/>
  <c r="H158" i="3"/>
  <c r="G158" i="3"/>
  <c r="F158" i="3"/>
  <c r="AD158" i="3" s="1"/>
  <c r="AW158" i="3" s="1"/>
  <c r="E158" i="3"/>
  <c r="D158" i="3"/>
  <c r="C158" i="3"/>
  <c r="B158" i="3"/>
  <c r="A158" i="3"/>
  <c r="AL157" i="3"/>
  <c r="AK157" i="3"/>
  <c r="AJ157" i="3"/>
  <c r="AI157" i="3"/>
  <c r="Z157" i="3"/>
  <c r="M157" i="3"/>
  <c r="L157" i="3"/>
  <c r="K157" i="3"/>
  <c r="J157" i="3"/>
  <c r="I157" i="3"/>
  <c r="H157" i="3"/>
  <c r="G157" i="3"/>
  <c r="F157" i="3"/>
  <c r="E157" i="3"/>
  <c r="D157" i="3"/>
  <c r="C157" i="3"/>
  <c r="B157" i="3"/>
  <c r="A157" i="3"/>
  <c r="AL156" i="3"/>
  <c r="AK156" i="3"/>
  <c r="AJ156" i="3"/>
  <c r="AI156" i="3"/>
  <c r="AC156" i="3"/>
  <c r="AV156" i="3" s="1"/>
  <c r="AB156" i="3"/>
  <c r="AU156" i="3" s="1"/>
  <c r="Z156" i="3"/>
  <c r="AS156" i="3" s="1"/>
  <c r="X156" i="3"/>
  <c r="AQ156" i="3" s="1"/>
  <c r="V156" i="3"/>
  <c r="AO156" i="3" s="1"/>
  <c r="U156" i="3"/>
  <c r="AN156" i="3" s="1"/>
  <c r="M156" i="3"/>
  <c r="L156" i="3"/>
  <c r="K156" i="3"/>
  <c r="J156" i="3"/>
  <c r="I156" i="3"/>
  <c r="H156" i="3"/>
  <c r="G156" i="3"/>
  <c r="F156" i="3"/>
  <c r="AE156" i="3" s="1"/>
  <c r="AX156" i="3" s="1"/>
  <c r="E156" i="3"/>
  <c r="D156" i="3"/>
  <c r="C156" i="3"/>
  <c r="B156" i="3"/>
  <c r="A156" i="3"/>
  <c r="AL155" i="3"/>
  <c r="AK155" i="3"/>
  <c r="AJ155" i="3"/>
  <c r="AI155" i="3"/>
  <c r="AC155" i="3"/>
  <c r="U155" i="3"/>
  <c r="AN155" i="3" s="1"/>
  <c r="M155" i="3"/>
  <c r="L155" i="3"/>
  <c r="K155" i="3"/>
  <c r="J155" i="3"/>
  <c r="I155" i="3"/>
  <c r="H155" i="3"/>
  <c r="G155" i="3"/>
  <c r="F155" i="3"/>
  <c r="Y155" i="3" s="1"/>
  <c r="E155" i="3"/>
  <c r="D155" i="3"/>
  <c r="C155" i="3"/>
  <c r="B155" i="3"/>
  <c r="A155" i="3"/>
  <c r="AL154" i="3"/>
  <c r="AK154" i="3"/>
  <c r="AJ154" i="3"/>
  <c r="AI154" i="3"/>
  <c r="AC154" i="3"/>
  <c r="V154" i="3"/>
  <c r="AO154" i="3" s="1"/>
  <c r="M154" i="3"/>
  <c r="L154" i="3"/>
  <c r="K154" i="3"/>
  <c r="J154" i="3"/>
  <c r="I154" i="3"/>
  <c r="H154" i="3"/>
  <c r="G154" i="3"/>
  <c r="F154" i="3"/>
  <c r="Y154" i="3" s="1"/>
  <c r="E154" i="3"/>
  <c r="D154" i="3"/>
  <c r="C154" i="3"/>
  <c r="B154" i="3"/>
  <c r="A154" i="3"/>
  <c r="AL153" i="3"/>
  <c r="AK153" i="3"/>
  <c r="AJ153" i="3"/>
  <c r="AI153" i="3"/>
  <c r="AB153" i="3"/>
  <c r="AU153" i="3" s="1"/>
  <c r="U153" i="3"/>
  <c r="AN153" i="3" s="1"/>
  <c r="M153" i="3"/>
  <c r="L153" i="3"/>
  <c r="K153" i="3"/>
  <c r="J153" i="3"/>
  <c r="I153" i="3"/>
  <c r="H153" i="3"/>
  <c r="G153" i="3"/>
  <c r="F153" i="3"/>
  <c r="Y153" i="3" s="1"/>
  <c r="E153" i="3"/>
  <c r="D153" i="3"/>
  <c r="C153" i="3"/>
  <c r="B153" i="3"/>
  <c r="A153" i="3"/>
  <c r="AL152" i="3"/>
  <c r="AK152" i="3"/>
  <c r="AJ152" i="3"/>
  <c r="AI152" i="3"/>
  <c r="AC152" i="3"/>
  <c r="V152" i="3"/>
  <c r="AO152" i="3" s="1"/>
  <c r="M152" i="3"/>
  <c r="L152" i="3"/>
  <c r="K152" i="3"/>
  <c r="J152" i="3"/>
  <c r="I152" i="3"/>
  <c r="H152" i="3"/>
  <c r="G152" i="3"/>
  <c r="F152" i="3"/>
  <c r="Y152" i="3" s="1"/>
  <c r="E152" i="3"/>
  <c r="D152" i="3"/>
  <c r="C152" i="3"/>
  <c r="B152" i="3"/>
  <c r="A152" i="3"/>
  <c r="AL151" i="3"/>
  <c r="AK151" i="3"/>
  <c r="AJ151" i="3"/>
  <c r="AI151" i="3"/>
  <c r="M151" i="3"/>
  <c r="L151" i="3"/>
  <c r="K151" i="3"/>
  <c r="J151" i="3"/>
  <c r="I151" i="3"/>
  <c r="H151" i="3"/>
  <c r="G151" i="3"/>
  <c r="F151" i="3"/>
  <c r="E151" i="3"/>
  <c r="D151" i="3"/>
  <c r="C151" i="3"/>
  <c r="B151" i="3"/>
  <c r="A151" i="3"/>
  <c r="AL150" i="3"/>
  <c r="AK150" i="3"/>
  <c r="AJ150" i="3"/>
  <c r="AI150" i="3"/>
  <c r="AD150" i="3"/>
  <c r="AW150" i="3" s="1"/>
  <c r="Z150" i="3"/>
  <c r="AS150" i="3" s="1"/>
  <c r="Y150" i="3"/>
  <c r="V150" i="3"/>
  <c r="AO150" i="3" s="1"/>
  <c r="M150" i="3"/>
  <c r="L150" i="3"/>
  <c r="K150" i="3"/>
  <c r="J150" i="3"/>
  <c r="I150" i="3"/>
  <c r="H150" i="3"/>
  <c r="G150" i="3"/>
  <c r="F150" i="3"/>
  <c r="AB150" i="3" s="1"/>
  <c r="AU150" i="3" s="1"/>
  <c r="E150" i="3"/>
  <c r="D150" i="3"/>
  <c r="C150" i="3"/>
  <c r="B150" i="3"/>
  <c r="A150" i="3"/>
  <c r="AL149" i="3"/>
  <c r="AK149" i="3"/>
  <c r="AJ149" i="3"/>
  <c r="AI149" i="3"/>
  <c r="AC149" i="3"/>
  <c r="Y149" i="3"/>
  <c r="M149" i="3"/>
  <c r="L149" i="3"/>
  <c r="K149" i="3"/>
  <c r="J149" i="3"/>
  <c r="I149" i="3"/>
  <c r="H149" i="3"/>
  <c r="G149" i="3"/>
  <c r="F149" i="3"/>
  <c r="V149" i="3" s="1"/>
  <c r="AO149" i="3" s="1"/>
  <c r="E149" i="3"/>
  <c r="D149" i="3"/>
  <c r="C149" i="3"/>
  <c r="B149" i="3"/>
  <c r="A149" i="3"/>
  <c r="AL148" i="3"/>
  <c r="AK148" i="3"/>
  <c r="AJ148" i="3"/>
  <c r="AI148" i="3"/>
  <c r="AD148" i="3"/>
  <c r="AW148" i="3" s="1"/>
  <c r="M148" i="3"/>
  <c r="L148" i="3"/>
  <c r="K148" i="3"/>
  <c r="J148" i="3"/>
  <c r="I148" i="3"/>
  <c r="H148" i="3"/>
  <c r="G148" i="3"/>
  <c r="F148" i="3"/>
  <c r="AC148" i="3" s="1"/>
  <c r="E148" i="3"/>
  <c r="D148" i="3"/>
  <c r="C148" i="3"/>
  <c r="B148" i="3"/>
  <c r="A148" i="3"/>
  <c r="AL147" i="3"/>
  <c r="AK147" i="3"/>
  <c r="AJ147" i="3"/>
  <c r="AI147" i="3"/>
  <c r="AD147" i="3"/>
  <c r="AW147" i="3" s="1"/>
  <c r="M147" i="3"/>
  <c r="L147" i="3"/>
  <c r="K147" i="3"/>
  <c r="J147" i="3"/>
  <c r="I147" i="3"/>
  <c r="H147" i="3"/>
  <c r="G147" i="3"/>
  <c r="F147" i="3"/>
  <c r="AC147" i="3" s="1"/>
  <c r="AV147" i="3" s="1"/>
  <c r="E147" i="3"/>
  <c r="D147" i="3"/>
  <c r="C147" i="3"/>
  <c r="B147" i="3"/>
  <c r="A147" i="3"/>
  <c r="AL146" i="3"/>
  <c r="AK146" i="3"/>
  <c r="AJ146" i="3"/>
  <c r="AI146" i="3"/>
  <c r="M146" i="3"/>
  <c r="L146" i="3"/>
  <c r="K146" i="3"/>
  <c r="J146" i="3"/>
  <c r="I146" i="3"/>
  <c r="H146" i="3"/>
  <c r="G146" i="3"/>
  <c r="F146" i="3"/>
  <c r="AD146" i="3" s="1"/>
  <c r="AW146" i="3" s="1"/>
  <c r="E146" i="3"/>
  <c r="D146" i="3"/>
  <c r="C146" i="3"/>
  <c r="B146" i="3"/>
  <c r="A146" i="3"/>
  <c r="AL145" i="3"/>
  <c r="AK145" i="3"/>
  <c r="AJ145" i="3"/>
  <c r="AI145" i="3"/>
  <c r="M145" i="3"/>
  <c r="L145" i="3"/>
  <c r="K145" i="3"/>
  <c r="J145" i="3"/>
  <c r="I145" i="3"/>
  <c r="H145" i="3"/>
  <c r="G145" i="3"/>
  <c r="F145" i="3"/>
  <c r="Y145" i="3" s="1"/>
  <c r="AR145" i="3" s="1"/>
  <c r="E145" i="3"/>
  <c r="D145" i="3"/>
  <c r="C145" i="3"/>
  <c r="B145" i="3"/>
  <c r="A145" i="3"/>
  <c r="AL144" i="3"/>
  <c r="AK144" i="3"/>
  <c r="AJ144" i="3"/>
  <c r="AI144" i="3"/>
  <c r="AC144" i="3"/>
  <c r="AB144" i="3"/>
  <c r="AU144" i="3" s="1"/>
  <c r="Z144" i="3"/>
  <c r="X144" i="3"/>
  <c r="V144" i="3"/>
  <c r="AO144" i="3" s="1"/>
  <c r="U144" i="3"/>
  <c r="AN144" i="3" s="1"/>
  <c r="M144" i="3"/>
  <c r="L144" i="3"/>
  <c r="K144" i="3"/>
  <c r="J144" i="3"/>
  <c r="I144" i="3"/>
  <c r="H144" i="3"/>
  <c r="G144" i="3"/>
  <c r="F144" i="3"/>
  <c r="AE144" i="3" s="1"/>
  <c r="AX144" i="3" s="1"/>
  <c r="E144" i="3"/>
  <c r="D144" i="3"/>
  <c r="C144" i="3"/>
  <c r="B144" i="3"/>
  <c r="A144" i="3"/>
  <c r="AL143" i="3"/>
  <c r="AK143" i="3"/>
  <c r="AJ143" i="3"/>
  <c r="AI143" i="3"/>
  <c r="V143" i="3"/>
  <c r="AO143" i="3" s="1"/>
  <c r="M143" i="3"/>
  <c r="L143" i="3"/>
  <c r="K143" i="3"/>
  <c r="J143" i="3"/>
  <c r="I143" i="3"/>
  <c r="H143" i="3"/>
  <c r="G143" i="3"/>
  <c r="F143" i="3"/>
  <c r="AC143" i="3" s="1"/>
  <c r="AV143" i="3" s="1"/>
  <c r="E143" i="3"/>
  <c r="D143" i="3"/>
  <c r="C143" i="3"/>
  <c r="B143" i="3"/>
  <c r="A143" i="3"/>
  <c r="AL142" i="3"/>
  <c r="AK142" i="3"/>
  <c r="AJ142" i="3"/>
  <c r="AI142" i="3"/>
  <c r="M142" i="3"/>
  <c r="L142" i="3"/>
  <c r="K142" i="3"/>
  <c r="J142" i="3"/>
  <c r="I142" i="3"/>
  <c r="H142" i="3"/>
  <c r="G142" i="3"/>
  <c r="F142" i="3"/>
  <c r="AD142" i="3" s="1"/>
  <c r="AW142" i="3" s="1"/>
  <c r="E142" i="3"/>
  <c r="D142" i="3"/>
  <c r="C142" i="3"/>
  <c r="B142" i="3"/>
  <c r="A142" i="3"/>
  <c r="AL141" i="3"/>
  <c r="AK141" i="3"/>
  <c r="AJ141" i="3"/>
  <c r="AI141" i="3"/>
  <c r="M141" i="3"/>
  <c r="L141" i="3"/>
  <c r="K141" i="3"/>
  <c r="J141" i="3"/>
  <c r="I141" i="3"/>
  <c r="H141" i="3"/>
  <c r="G141" i="3"/>
  <c r="F141" i="3"/>
  <c r="AC141" i="3" s="1"/>
  <c r="AV141" i="3" s="1"/>
  <c r="E141" i="3"/>
  <c r="D141" i="3"/>
  <c r="C141" i="3"/>
  <c r="B141" i="3"/>
  <c r="A141" i="3"/>
  <c r="AL140" i="3"/>
  <c r="AK140" i="3"/>
  <c r="AJ140" i="3"/>
  <c r="AI140" i="3"/>
  <c r="AC140" i="3"/>
  <c r="Z140" i="3"/>
  <c r="V140" i="3"/>
  <c r="AO140" i="3" s="1"/>
  <c r="M140" i="3"/>
  <c r="L140" i="3"/>
  <c r="K140" i="3"/>
  <c r="J140" i="3"/>
  <c r="I140" i="3"/>
  <c r="H140" i="3"/>
  <c r="G140" i="3"/>
  <c r="F140" i="3"/>
  <c r="E140" i="3"/>
  <c r="D140" i="3"/>
  <c r="C140" i="3"/>
  <c r="B140" i="3"/>
  <c r="A140" i="3"/>
  <c r="AL139" i="3"/>
  <c r="AK139" i="3"/>
  <c r="AJ139" i="3"/>
  <c r="AI139" i="3"/>
  <c r="M139" i="3"/>
  <c r="L139" i="3"/>
  <c r="K139" i="3"/>
  <c r="J139" i="3"/>
  <c r="I139" i="3"/>
  <c r="H139" i="3"/>
  <c r="G139" i="3"/>
  <c r="F139" i="3"/>
  <c r="AD139" i="3" s="1"/>
  <c r="AW139" i="3" s="1"/>
  <c r="E139" i="3"/>
  <c r="D139" i="3"/>
  <c r="C139" i="3"/>
  <c r="B139" i="3"/>
  <c r="A139" i="3"/>
  <c r="AL138" i="3"/>
  <c r="AK138" i="3"/>
  <c r="AJ138" i="3"/>
  <c r="AI138" i="3"/>
  <c r="Y138" i="3"/>
  <c r="M138" i="3"/>
  <c r="L138" i="3"/>
  <c r="K138" i="3"/>
  <c r="J138" i="3"/>
  <c r="I138" i="3"/>
  <c r="H138" i="3"/>
  <c r="G138" i="3"/>
  <c r="F138" i="3"/>
  <c r="AD138" i="3" s="1"/>
  <c r="AW138" i="3" s="1"/>
  <c r="E138" i="3"/>
  <c r="D138" i="3"/>
  <c r="C138" i="3"/>
  <c r="B138" i="3"/>
  <c r="A138" i="3"/>
  <c r="AL137" i="3"/>
  <c r="AK137" i="3"/>
  <c r="AJ137" i="3"/>
  <c r="AI137" i="3"/>
  <c r="AD137" i="3"/>
  <c r="AW137" i="3" s="1"/>
  <c r="Z137" i="3"/>
  <c r="Y137" i="3"/>
  <c r="AR137" i="3" s="1"/>
  <c r="V137" i="3"/>
  <c r="AO137" i="3" s="1"/>
  <c r="M137" i="3"/>
  <c r="L137" i="3"/>
  <c r="K137" i="3"/>
  <c r="J137" i="3"/>
  <c r="I137" i="3"/>
  <c r="H137" i="3"/>
  <c r="G137" i="3"/>
  <c r="F137" i="3"/>
  <c r="AB137" i="3" s="1"/>
  <c r="AU137" i="3" s="1"/>
  <c r="E137" i="3"/>
  <c r="D137" i="3"/>
  <c r="C137" i="3"/>
  <c r="B137" i="3"/>
  <c r="A137" i="3"/>
  <c r="AL136" i="3"/>
  <c r="AK136" i="3"/>
  <c r="AJ136" i="3"/>
  <c r="AI136" i="3"/>
  <c r="M136" i="3"/>
  <c r="L136" i="3"/>
  <c r="K136" i="3"/>
  <c r="J136" i="3"/>
  <c r="I136" i="3"/>
  <c r="H136" i="3"/>
  <c r="G136" i="3"/>
  <c r="F136" i="3"/>
  <c r="AD136" i="3" s="1"/>
  <c r="AW136" i="3" s="1"/>
  <c r="E136" i="3"/>
  <c r="D136" i="3"/>
  <c r="C136" i="3"/>
  <c r="B136" i="3"/>
  <c r="A136" i="3"/>
  <c r="AL135" i="3"/>
  <c r="AK135" i="3"/>
  <c r="AJ135" i="3"/>
  <c r="AI135" i="3"/>
  <c r="AD135" i="3"/>
  <c r="AW135" i="3" s="1"/>
  <c r="Z135" i="3"/>
  <c r="AS135" i="3" s="1"/>
  <c r="Y135" i="3"/>
  <c r="V135" i="3"/>
  <c r="AO135" i="3" s="1"/>
  <c r="M135" i="3"/>
  <c r="L135" i="3"/>
  <c r="K135" i="3"/>
  <c r="J135" i="3"/>
  <c r="I135" i="3"/>
  <c r="H135" i="3"/>
  <c r="G135" i="3"/>
  <c r="F135" i="3"/>
  <c r="AB135" i="3" s="1"/>
  <c r="AU135" i="3" s="1"/>
  <c r="E135" i="3"/>
  <c r="D135" i="3"/>
  <c r="C135" i="3"/>
  <c r="B135" i="3"/>
  <c r="A135" i="3"/>
  <c r="AL134" i="3"/>
  <c r="AK134" i="3"/>
  <c r="AJ134" i="3"/>
  <c r="AI134" i="3"/>
  <c r="M134" i="3"/>
  <c r="L134" i="3"/>
  <c r="K134" i="3"/>
  <c r="J134" i="3"/>
  <c r="I134" i="3"/>
  <c r="H134" i="3"/>
  <c r="G134" i="3"/>
  <c r="F134" i="3"/>
  <c r="AC134" i="3" s="1"/>
  <c r="E134" i="3"/>
  <c r="D134" i="3"/>
  <c r="C134" i="3"/>
  <c r="B134" i="3"/>
  <c r="A134" i="3"/>
  <c r="AL133" i="3"/>
  <c r="AK133" i="3"/>
  <c r="AJ133" i="3"/>
  <c r="AI133" i="3"/>
  <c r="AC133" i="3"/>
  <c r="Z133" i="3"/>
  <c r="V133" i="3"/>
  <c r="AO133" i="3" s="1"/>
  <c r="M133" i="3"/>
  <c r="L133" i="3"/>
  <c r="K133" i="3"/>
  <c r="J133" i="3"/>
  <c r="I133" i="3"/>
  <c r="H133" i="3"/>
  <c r="G133" i="3"/>
  <c r="F133" i="3"/>
  <c r="E133" i="3"/>
  <c r="D133" i="3"/>
  <c r="C133" i="3"/>
  <c r="B133" i="3"/>
  <c r="A133" i="3"/>
  <c r="AL132" i="3"/>
  <c r="AK132" i="3"/>
  <c r="AJ132" i="3"/>
  <c r="AI132" i="3"/>
  <c r="AC132" i="3"/>
  <c r="AB132" i="3"/>
  <c r="Z132" i="3"/>
  <c r="AS132" i="3" s="1"/>
  <c r="X132" i="3"/>
  <c r="V132" i="3"/>
  <c r="AO132" i="3" s="1"/>
  <c r="U132" i="3"/>
  <c r="AN132" i="3" s="1"/>
  <c r="M132" i="3"/>
  <c r="L132" i="3"/>
  <c r="K132" i="3"/>
  <c r="J132" i="3"/>
  <c r="I132" i="3"/>
  <c r="H132" i="3"/>
  <c r="G132" i="3"/>
  <c r="F132" i="3"/>
  <c r="AE132" i="3" s="1"/>
  <c r="AX132" i="3" s="1"/>
  <c r="E132" i="3"/>
  <c r="D132" i="3"/>
  <c r="C132" i="3"/>
  <c r="B132" i="3"/>
  <c r="A132" i="3"/>
  <c r="AL131" i="3"/>
  <c r="AK131" i="3"/>
  <c r="AJ131" i="3"/>
  <c r="AI131" i="3"/>
  <c r="AC131" i="3"/>
  <c r="U131" i="3"/>
  <c r="AN131" i="3" s="1"/>
  <c r="M131" i="3"/>
  <c r="L131" i="3"/>
  <c r="K131" i="3"/>
  <c r="J131" i="3"/>
  <c r="I131" i="3"/>
  <c r="H131" i="3"/>
  <c r="G131" i="3"/>
  <c r="F131" i="3"/>
  <c r="Y131" i="3" s="1"/>
  <c r="E131" i="3"/>
  <c r="D131" i="3"/>
  <c r="C131" i="3"/>
  <c r="B131" i="3"/>
  <c r="A131" i="3"/>
  <c r="AL130" i="3"/>
  <c r="AK130" i="3"/>
  <c r="AJ130" i="3"/>
  <c r="AI130" i="3"/>
  <c r="AC130" i="3"/>
  <c r="V130" i="3"/>
  <c r="AO130" i="3" s="1"/>
  <c r="M130" i="3"/>
  <c r="L130" i="3"/>
  <c r="K130" i="3"/>
  <c r="J130" i="3"/>
  <c r="I130" i="3"/>
  <c r="H130" i="3"/>
  <c r="G130" i="3"/>
  <c r="F130" i="3"/>
  <c r="Y130" i="3" s="1"/>
  <c r="E130" i="3"/>
  <c r="D130" i="3"/>
  <c r="C130" i="3"/>
  <c r="B130" i="3"/>
  <c r="A130" i="3"/>
  <c r="AL129" i="3"/>
  <c r="AK129" i="3"/>
  <c r="AJ129" i="3"/>
  <c r="AI129" i="3"/>
  <c r="AB129" i="3"/>
  <c r="AU129" i="3" s="1"/>
  <c r="U129" i="3"/>
  <c r="AN129" i="3" s="1"/>
  <c r="M129" i="3"/>
  <c r="L129" i="3"/>
  <c r="K129" i="3"/>
  <c r="J129" i="3"/>
  <c r="I129" i="3"/>
  <c r="H129" i="3"/>
  <c r="G129" i="3"/>
  <c r="F129" i="3"/>
  <c r="Y129" i="3" s="1"/>
  <c r="E129" i="3"/>
  <c r="D129" i="3"/>
  <c r="C129" i="3"/>
  <c r="B129" i="3"/>
  <c r="A129" i="3"/>
  <c r="AL128" i="3"/>
  <c r="AK128" i="3"/>
  <c r="AJ128" i="3"/>
  <c r="AI128" i="3"/>
  <c r="Z128" i="3"/>
  <c r="AS128" i="3" s="1"/>
  <c r="M128" i="3"/>
  <c r="L128" i="3"/>
  <c r="K128" i="3"/>
  <c r="J128" i="3"/>
  <c r="I128" i="3"/>
  <c r="H128" i="3"/>
  <c r="G128" i="3"/>
  <c r="F128" i="3"/>
  <c r="AC128" i="3" s="1"/>
  <c r="AV128" i="3" s="1"/>
  <c r="E128" i="3"/>
  <c r="D128" i="3"/>
  <c r="C128" i="3"/>
  <c r="B128" i="3"/>
  <c r="A128" i="3"/>
  <c r="AL127" i="3"/>
  <c r="AK127" i="3"/>
  <c r="AJ127" i="3"/>
  <c r="AI127" i="3"/>
  <c r="M127" i="3"/>
  <c r="L127" i="3"/>
  <c r="K127" i="3"/>
  <c r="J127" i="3"/>
  <c r="I127" i="3"/>
  <c r="H127" i="3"/>
  <c r="G127" i="3"/>
  <c r="F127" i="3"/>
  <c r="AD127" i="3" s="1"/>
  <c r="AW127" i="3" s="1"/>
  <c r="E127" i="3"/>
  <c r="D127" i="3"/>
  <c r="C127" i="3"/>
  <c r="B127" i="3"/>
  <c r="A127" i="3"/>
  <c r="AL126" i="3"/>
  <c r="AK126" i="3"/>
  <c r="AJ126" i="3"/>
  <c r="AI126" i="3"/>
  <c r="M126" i="3"/>
  <c r="L126" i="3"/>
  <c r="K126" i="3"/>
  <c r="J126" i="3"/>
  <c r="I126" i="3"/>
  <c r="H126" i="3"/>
  <c r="G126" i="3"/>
  <c r="F126" i="3"/>
  <c r="AC126" i="3" s="1"/>
  <c r="E126" i="3"/>
  <c r="D126" i="3"/>
  <c r="C126" i="3"/>
  <c r="B126" i="3"/>
  <c r="A126" i="3"/>
  <c r="AL125" i="3"/>
  <c r="AK125" i="3"/>
  <c r="AJ125" i="3"/>
  <c r="AI125" i="3"/>
  <c r="M125" i="3"/>
  <c r="L125" i="3"/>
  <c r="K125" i="3"/>
  <c r="J125" i="3"/>
  <c r="I125" i="3"/>
  <c r="H125" i="3"/>
  <c r="G125" i="3"/>
  <c r="F125" i="3"/>
  <c r="AD125" i="3" s="1"/>
  <c r="AW125" i="3" s="1"/>
  <c r="E125" i="3"/>
  <c r="D125" i="3"/>
  <c r="C125" i="3"/>
  <c r="B125" i="3"/>
  <c r="A125" i="3"/>
  <c r="AL124" i="3"/>
  <c r="AK124" i="3"/>
  <c r="AJ124" i="3"/>
  <c r="AI124" i="3"/>
  <c r="M124" i="3"/>
  <c r="L124" i="3"/>
  <c r="K124" i="3"/>
  <c r="J124" i="3"/>
  <c r="I124" i="3"/>
  <c r="H124" i="3"/>
  <c r="G124" i="3"/>
  <c r="F124" i="3"/>
  <c r="AD124" i="3" s="1"/>
  <c r="E124" i="3"/>
  <c r="D124" i="3"/>
  <c r="C124" i="3"/>
  <c r="B124" i="3"/>
  <c r="A124" i="3"/>
  <c r="AL123" i="3"/>
  <c r="AK123" i="3"/>
  <c r="AJ123" i="3"/>
  <c r="AI123" i="3"/>
  <c r="AD123" i="3"/>
  <c r="AW123" i="3" s="1"/>
  <c r="AB123" i="3"/>
  <c r="AU123" i="3" s="1"/>
  <c r="Y123" i="3"/>
  <c r="V123" i="3"/>
  <c r="AO123" i="3" s="1"/>
  <c r="U123" i="3"/>
  <c r="AN123" i="3" s="1"/>
  <c r="M123" i="3"/>
  <c r="L123" i="3"/>
  <c r="K123" i="3"/>
  <c r="J123" i="3"/>
  <c r="I123" i="3"/>
  <c r="H123" i="3"/>
  <c r="G123" i="3"/>
  <c r="F123" i="3"/>
  <c r="E123" i="3"/>
  <c r="D123" i="3"/>
  <c r="B123" i="3"/>
  <c r="A123" i="3"/>
  <c r="AL122" i="3"/>
  <c r="AK122" i="3"/>
  <c r="AJ122" i="3"/>
  <c r="AI122" i="3"/>
  <c r="AC122" i="3"/>
  <c r="AB122" i="3"/>
  <c r="AU122" i="3" s="1"/>
  <c r="Z122" i="3"/>
  <c r="X122" i="3"/>
  <c r="V122" i="3"/>
  <c r="AO122" i="3" s="1"/>
  <c r="U122" i="3"/>
  <c r="AN122" i="3" s="1"/>
  <c r="M122" i="3"/>
  <c r="L122" i="3"/>
  <c r="K122" i="3"/>
  <c r="J122" i="3"/>
  <c r="I122" i="3"/>
  <c r="H122" i="3"/>
  <c r="G122" i="3"/>
  <c r="F122" i="3"/>
  <c r="AE122" i="3" s="1"/>
  <c r="AX122" i="3" s="1"/>
  <c r="E122" i="3"/>
  <c r="D122" i="3"/>
  <c r="C122" i="3"/>
  <c r="B122" i="3"/>
  <c r="A122" i="3"/>
  <c r="AK121" i="3"/>
  <c r="AJ121" i="3"/>
  <c r="AI121" i="3"/>
  <c r="V121" i="3"/>
  <c r="AO121" i="3" s="1"/>
  <c r="M121" i="3"/>
  <c r="L121" i="3"/>
  <c r="K121" i="3"/>
  <c r="J121" i="3"/>
  <c r="I121" i="3"/>
  <c r="H121" i="3"/>
  <c r="G121" i="3"/>
  <c r="F121" i="3"/>
  <c r="AC121" i="3" s="1"/>
  <c r="E121" i="3"/>
  <c r="D121" i="3"/>
  <c r="C121" i="3"/>
  <c r="B121" i="3"/>
  <c r="A121" i="3"/>
  <c r="AL120" i="3"/>
  <c r="AK120" i="3"/>
  <c r="AJ120" i="3"/>
  <c r="AI120" i="3"/>
  <c r="M120" i="3"/>
  <c r="L120" i="3"/>
  <c r="K120" i="3"/>
  <c r="J120" i="3"/>
  <c r="I120" i="3"/>
  <c r="H120" i="3"/>
  <c r="G120" i="3"/>
  <c r="F120" i="3"/>
  <c r="E120" i="3"/>
  <c r="D120" i="3"/>
  <c r="C120" i="3"/>
  <c r="B120" i="3"/>
  <c r="A120" i="3"/>
  <c r="AL119" i="3"/>
  <c r="AK119" i="3"/>
  <c r="AJ119" i="3"/>
  <c r="AI119" i="3"/>
  <c r="M119" i="3"/>
  <c r="L119" i="3"/>
  <c r="K119" i="3"/>
  <c r="J119" i="3"/>
  <c r="I119" i="3"/>
  <c r="H119" i="3"/>
  <c r="G119" i="3"/>
  <c r="F119" i="3"/>
  <c r="Z119" i="3" s="1"/>
  <c r="E119" i="3"/>
  <c r="D119" i="3"/>
  <c r="C119" i="3"/>
  <c r="B119" i="3"/>
  <c r="A119" i="3"/>
  <c r="AL118" i="3"/>
  <c r="AK118" i="3"/>
  <c r="AJ118" i="3"/>
  <c r="AI118" i="3"/>
  <c r="M118" i="3"/>
  <c r="L118" i="3"/>
  <c r="K118" i="3"/>
  <c r="J118" i="3"/>
  <c r="I118" i="3"/>
  <c r="H118" i="3"/>
  <c r="G118" i="3"/>
  <c r="F118" i="3"/>
  <c r="AC118" i="3" s="1"/>
  <c r="E118" i="3"/>
  <c r="D118" i="3"/>
  <c r="C118" i="3"/>
  <c r="B118" i="3"/>
  <c r="A118" i="3"/>
  <c r="AL117" i="3"/>
  <c r="AK117" i="3"/>
  <c r="AJ117" i="3"/>
  <c r="AI117" i="3"/>
  <c r="M117" i="3"/>
  <c r="L117" i="3"/>
  <c r="K117" i="3"/>
  <c r="J117" i="3"/>
  <c r="I117" i="3"/>
  <c r="H117" i="3"/>
  <c r="G117" i="3"/>
  <c r="F117" i="3"/>
  <c r="AD117" i="3" s="1"/>
  <c r="E117" i="3"/>
  <c r="D117" i="3"/>
  <c r="C117" i="3"/>
  <c r="B117" i="3"/>
  <c r="A117" i="3"/>
  <c r="AL116" i="3"/>
  <c r="AK116" i="3"/>
  <c r="AJ116" i="3"/>
  <c r="AI116" i="3"/>
  <c r="AC116" i="3"/>
  <c r="Z116" i="3"/>
  <c r="Y116" i="3"/>
  <c r="M116" i="3"/>
  <c r="L116" i="3"/>
  <c r="K116" i="3"/>
  <c r="J116" i="3"/>
  <c r="I116" i="3"/>
  <c r="H116" i="3"/>
  <c r="G116" i="3"/>
  <c r="F116" i="3"/>
  <c r="E116" i="3"/>
  <c r="D116" i="3"/>
  <c r="C116" i="3"/>
  <c r="B116" i="3"/>
  <c r="A116" i="3"/>
  <c r="AL115" i="3"/>
  <c r="AK115" i="3"/>
  <c r="AJ115" i="3"/>
  <c r="AI115" i="3"/>
  <c r="M115" i="3"/>
  <c r="L115" i="3"/>
  <c r="K115" i="3"/>
  <c r="J115" i="3"/>
  <c r="I115" i="3"/>
  <c r="H115" i="3"/>
  <c r="G115" i="3"/>
  <c r="F115" i="3"/>
  <c r="AD115" i="3" s="1"/>
  <c r="AW115" i="3" s="1"/>
  <c r="E115" i="3"/>
  <c r="D115" i="3"/>
  <c r="C115" i="3"/>
  <c r="B115" i="3"/>
  <c r="A115" i="3"/>
  <c r="AL114" i="3"/>
  <c r="AK114" i="3"/>
  <c r="AJ114" i="3"/>
  <c r="AI114" i="3"/>
  <c r="M114" i="3"/>
  <c r="L114" i="3"/>
  <c r="K114" i="3"/>
  <c r="J114" i="3"/>
  <c r="I114" i="3"/>
  <c r="H114" i="3"/>
  <c r="G114" i="3"/>
  <c r="F114" i="3"/>
  <c r="AD114" i="3" s="1"/>
  <c r="E114" i="3"/>
  <c r="D114" i="3"/>
  <c r="C114" i="3"/>
  <c r="B114" i="3"/>
  <c r="A114" i="3"/>
  <c r="AL113" i="3"/>
  <c r="AK113" i="3"/>
  <c r="AJ113" i="3"/>
  <c r="AI113" i="3"/>
  <c r="AC113" i="3"/>
  <c r="AV113" i="3" s="1"/>
  <c r="Z113" i="3"/>
  <c r="AS113" i="3" s="1"/>
  <c r="V113" i="3"/>
  <c r="AO113" i="3" s="1"/>
  <c r="M113" i="3"/>
  <c r="L113" i="3"/>
  <c r="K113" i="3"/>
  <c r="J113" i="3"/>
  <c r="I113" i="3"/>
  <c r="H113" i="3"/>
  <c r="G113" i="3"/>
  <c r="F113" i="3"/>
  <c r="E113" i="3"/>
  <c r="D113" i="3"/>
  <c r="C113" i="3"/>
  <c r="B113" i="3"/>
  <c r="A113" i="3"/>
  <c r="AL112" i="3"/>
  <c r="AK112" i="3"/>
  <c r="AJ112" i="3"/>
  <c r="AI112" i="3"/>
  <c r="M112" i="3"/>
  <c r="L112" i="3"/>
  <c r="K112" i="3"/>
  <c r="J112" i="3"/>
  <c r="I112" i="3"/>
  <c r="H112" i="3"/>
  <c r="G112" i="3"/>
  <c r="F112" i="3"/>
  <c r="AD112" i="3" s="1"/>
  <c r="AW112" i="3" s="1"/>
  <c r="E112" i="3"/>
  <c r="D112" i="3"/>
  <c r="C112" i="3"/>
  <c r="B112" i="3"/>
  <c r="A112" i="3"/>
  <c r="AL111" i="3"/>
  <c r="AK111" i="3"/>
  <c r="AJ111" i="3"/>
  <c r="AI111" i="3"/>
  <c r="M111" i="3"/>
  <c r="L111" i="3"/>
  <c r="K111" i="3"/>
  <c r="J111" i="3"/>
  <c r="I111" i="3"/>
  <c r="H111" i="3"/>
  <c r="G111" i="3"/>
  <c r="F111" i="3"/>
  <c r="AD111" i="3" s="1"/>
  <c r="E111" i="3"/>
  <c r="D111" i="3"/>
  <c r="C111" i="3"/>
  <c r="B111" i="3"/>
  <c r="A111" i="3"/>
  <c r="AL110" i="3"/>
  <c r="AK110" i="3"/>
  <c r="AJ110" i="3"/>
  <c r="AI110" i="3"/>
  <c r="M110" i="3"/>
  <c r="L110" i="3"/>
  <c r="K110" i="3"/>
  <c r="J110" i="3"/>
  <c r="I110" i="3"/>
  <c r="H110" i="3"/>
  <c r="G110" i="3"/>
  <c r="F110" i="3"/>
  <c r="Y110" i="3" s="1"/>
  <c r="E110" i="3"/>
  <c r="D110" i="3"/>
  <c r="C110" i="3"/>
  <c r="B110" i="3"/>
  <c r="A110" i="3"/>
  <c r="AL109" i="3"/>
  <c r="AK109" i="3"/>
  <c r="AJ109" i="3"/>
  <c r="AI109" i="3"/>
  <c r="M109" i="3"/>
  <c r="L109" i="3"/>
  <c r="K109" i="3"/>
  <c r="J109" i="3"/>
  <c r="I109" i="3"/>
  <c r="H109" i="3"/>
  <c r="G109" i="3"/>
  <c r="F109" i="3"/>
  <c r="Z109" i="3" s="1"/>
  <c r="AS109" i="3" s="1"/>
  <c r="E109" i="3"/>
  <c r="D109" i="3"/>
  <c r="C109" i="3"/>
  <c r="B109" i="3"/>
  <c r="A109" i="3"/>
  <c r="AL108" i="3"/>
  <c r="AK108" i="3"/>
  <c r="AJ108" i="3"/>
  <c r="AI108" i="3"/>
  <c r="AD108" i="3"/>
  <c r="AW108" i="3" s="1"/>
  <c r="Y108" i="3"/>
  <c r="X108" i="3"/>
  <c r="AQ108" i="3" s="1"/>
  <c r="M108" i="3"/>
  <c r="L108" i="3"/>
  <c r="K108" i="3"/>
  <c r="J108" i="3"/>
  <c r="I108" i="3"/>
  <c r="H108" i="3"/>
  <c r="G108" i="3"/>
  <c r="F108" i="3"/>
  <c r="AC108" i="3" s="1"/>
  <c r="AV108" i="3" s="1"/>
  <c r="E108" i="3"/>
  <c r="D108" i="3"/>
  <c r="C108" i="3"/>
  <c r="B108" i="3"/>
  <c r="A108" i="3"/>
  <c r="AK107" i="3"/>
  <c r="AJ107" i="3"/>
  <c r="AI107" i="3"/>
  <c r="AD107" i="3"/>
  <c r="Z107" i="3"/>
  <c r="M107" i="3"/>
  <c r="L107" i="3"/>
  <c r="K107" i="3"/>
  <c r="J107" i="3"/>
  <c r="I107" i="3"/>
  <c r="H107" i="3"/>
  <c r="G107" i="3"/>
  <c r="F107" i="3"/>
  <c r="AC107" i="3" s="1"/>
  <c r="E107" i="3"/>
  <c r="D107" i="3"/>
  <c r="C107" i="3"/>
  <c r="B107" i="3"/>
  <c r="A107" i="3"/>
  <c r="AL106" i="3"/>
  <c r="AK106" i="3"/>
  <c r="AJ106" i="3"/>
  <c r="AI106" i="3"/>
  <c r="AD106" i="3"/>
  <c r="Z106" i="3"/>
  <c r="M106" i="3"/>
  <c r="L106" i="3"/>
  <c r="K106" i="3"/>
  <c r="J106" i="3"/>
  <c r="I106" i="3"/>
  <c r="H106" i="3"/>
  <c r="G106" i="3"/>
  <c r="F106" i="3"/>
  <c r="AC106" i="3" s="1"/>
  <c r="E106" i="3"/>
  <c r="D106" i="3"/>
  <c r="C106" i="3"/>
  <c r="B106" i="3"/>
  <c r="A106" i="3"/>
  <c r="AL105" i="3"/>
  <c r="AK105" i="3"/>
  <c r="AJ105" i="3"/>
  <c r="AI105" i="3"/>
  <c r="AD105" i="3"/>
  <c r="Z105" i="3"/>
  <c r="M105" i="3"/>
  <c r="L105" i="3"/>
  <c r="K105" i="3"/>
  <c r="J105" i="3"/>
  <c r="I105" i="3"/>
  <c r="H105" i="3"/>
  <c r="G105" i="3"/>
  <c r="F105" i="3"/>
  <c r="AC105" i="3" s="1"/>
  <c r="E105" i="3"/>
  <c r="D105" i="3"/>
  <c r="C105" i="3"/>
  <c r="B105" i="3"/>
  <c r="A105" i="3"/>
  <c r="AO104" i="3"/>
  <c r="AN104" i="3"/>
  <c r="AL104" i="3"/>
  <c r="AJ104" i="3"/>
  <c r="AI104" i="3"/>
  <c r="AC104" i="3"/>
  <c r="M104" i="3"/>
  <c r="L104" i="3"/>
  <c r="K104" i="3"/>
  <c r="J104" i="3"/>
  <c r="I104" i="3"/>
  <c r="H104" i="3"/>
  <c r="G104" i="3"/>
  <c r="F104" i="3"/>
  <c r="AB104" i="3" s="1"/>
  <c r="AU104" i="3" s="1"/>
  <c r="E104" i="3"/>
  <c r="D104" i="3"/>
  <c r="C104" i="3"/>
  <c r="B104" i="3"/>
  <c r="A104" i="3"/>
  <c r="AO103" i="3"/>
  <c r="AL103" i="3"/>
  <c r="AK103" i="3"/>
  <c r="AJ103" i="3"/>
  <c r="AI103" i="3"/>
  <c r="AC103" i="3"/>
  <c r="AV103" i="3" s="1"/>
  <c r="AB103" i="3"/>
  <c r="AU103" i="3" s="1"/>
  <c r="Z103" i="3"/>
  <c r="AS103" i="3" s="1"/>
  <c r="X103" i="3"/>
  <c r="AQ103" i="3" s="1"/>
  <c r="V103" i="3"/>
  <c r="U103" i="3"/>
  <c r="AN103" i="3" s="1"/>
  <c r="M103" i="3"/>
  <c r="L103" i="3"/>
  <c r="K103" i="3"/>
  <c r="J103" i="3"/>
  <c r="I103" i="3"/>
  <c r="H103" i="3"/>
  <c r="G103" i="3"/>
  <c r="F103" i="3"/>
  <c r="AE103" i="3" s="1"/>
  <c r="AX103" i="3" s="1"/>
  <c r="E103" i="3"/>
  <c r="D103" i="3"/>
  <c r="C103" i="3"/>
  <c r="B103" i="3"/>
  <c r="A103" i="3"/>
  <c r="AL102" i="3"/>
  <c r="AK102" i="3"/>
  <c r="AJ102" i="3"/>
  <c r="AI102" i="3"/>
  <c r="AD102" i="3"/>
  <c r="AW102" i="3" s="1"/>
  <c r="Z102" i="3"/>
  <c r="AS102" i="3" s="1"/>
  <c r="M102" i="3"/>
  <c r="L102" i="3"/>
  <c r="K102" i="3"/>
  <c r="J102" i="3"/>
  <c r="I102" i="3"/>
  <c r="H102" i="3"/>
  <c r="G102" i="3"/>
  <c r="F102" i="3"/>
  <c r="AC102" i="3" s="1"/>
  <c r="AV102" i="3" s="1"/>
  <c r="E102" i="3"/>
  <c r="D102" i="3"/>
  <c r="C102" i="3"/>
  <c r="B102" i="3"/>
  <c r="A102" i="3"/>
  <c r="AL101" i="3"/>
  <c r="AK101" i="3"/>
  <c r="AJ101" i="3"/>
  <c r="AI101" i="3"/>
  <c r="M101" i="3"/>
  <c r="L101" i="3"/>
  <c r="K101" i="3"/>
  <c r="J101" i="3"/>
  <c r="I101" i="3"/>
  <c r="H101" i="3"/>
  <c r="G101" i="3"/>
  <c r="F101" i="3"/>
  <c r="AC101" i="3" s="1"/>
  <c r="AV101" i="3" s="1"/>
  <c r="E101" i="3"/>
  <c r="D101" i="3"/>
  <c r="C101" i="3"/>
  <c r="B101" i="3"/>
  <c r="A101" i="3"/>
  <c r="AL100" i="3"/>
  <c r="AK100" i="3"/>
  <c r="AJ100" i="3"/>
  <c r="AI100" i="3"/>
  <c r="M100" i="3"/>
  <c r="L100" i="3"/>
  <c r="K100" i="3"/>
  <c r="J100" i="3"/>
  <c r="I100" i="3"/>
  <c r="H100" i="3"/>
  <c r="G100" i="3"/>
  <c r="F100" i="3"/>
  <c r="AD100" i="3" s="1"/>
  <c r="AW100" i="3" s="1"/>
  <c r="E100" i="3"/>
  <c r="D100" i="3"/>
  <c r="C100" i="3"/>
  <c r="B100" i="3"/>
  <c r="A100" i="3"/>
  <c r="AL99" i="3"/>
  <c r="AK99" i="3"/>
  <c r="AJ99" i="3"/>
  <c r="AI99" i="3"/>
  <c r="M99" i="3"/>
  <c r="L99" i="3"/>
  <c r="K99" i="3"/>
  <c r="J99" i="3"/>
  <c r="I99" i="3"/>
  <c r="H99" i="3"/>
  <c r="G99" i="3"/>
  <c r="F99" i="3"/>
  <c r="AD99" i="3" s="1"/>
  <c r="AW99" i="3" s="1"/>
  <c r="E99" i="3"/>
  <c r="D99" i="3"/>
  <c r="C99" i="3"/>
  <c r="B99" i="3"/>
  <c r="A99" i="3"/>
  <c r="AO98" i="3"/>
  <c r="AL98" i="3"/>
  <c r="AK98" i="3"/>
  <c r="AJ98" i="3"/>
  <c r="AI98" i="3"/>
  <c r="AC98" i="3"/>
  <c r="AV98" i="3" s="1"/>
  <c r="AB98" i="3"/>
  <c r="AU98" i="3" s="1"/>
  <c r="Z98" i="3"/>
  <c r="AS98" i="3" s="1"/>
  <c r="X98" i="3"/>
  <c r="AQ98" i="3" s="1"/>
  <c r="V98" i="3"/>
  <c r="U98" i="3"/>
  <c r="AN98" i="3" s="1"/>
  <c r="M98" i="3"/>
  <c r="L98" i="3"/>
  <c r="K98" i="3"/>
  <c r="J98" i="3"/>
  <c r="I98" i="3"/>
  <c r="H98" i="3"/>
  <c r="G98" i="3"/>
  <c r="F98" i="3"/>
  <c r="AE98" i="3" s="1"/>
  <c r="AX98" i="3" s="1"/>
  <c r="E98" i="3"/>
  <c r="D98" i="3"/>
  <c r="C98" i="3"/>
  <c r="B98" i="3"/>
  <c r="A98" i="3"/>
  <c r="AO97" i="3"/>
  <c r="AL97" i="3"/>
  <c r="AK97" i="3"/>
  <c r="AJ97" i="3"/>
  <c r="AI97" i="3"/>
  <c r="AD97" i="3"/>
  <c r="Y97" i="3"/>
  <c r="V97" i="3"/>
  <c r="M97" i="3"/>
  <c r="L97" i="3"/>
  <c r="K97" i="3"/>
  <c r="J97" i="3"/>
  <c r="I97" i="3"/>
  <c r="H97" i="3"/>
  <c r="G97" i="3"/>
  <c r="F97" i="3"/>
  <c r="AB97" i="3" s="1"/>
  <c r="AU97" i="3" s="1"/>
  <c r="E97" i="3"/>
  <c r="D97" i="3"/>
  <c r="C97" i="3"/>
  <c r="B97" i="3"/>
  <c r="A97" i="3"/>
  <c r="AL96" i="3"/>
  <c r="AK96" i="3"/>
  <c r="AJ96" i="3"/>
  <c r="AI96" i="3"/>
  <c r="AD96" i="3"/>
  <c r="Y96" i="3"/>
  <c r="X96" i="3"/>
  <c r="M96" i="3"/>
  <c r="L96" i="3"/>
  <c r="K96" i="3"/>
  <c r="J96" i="3"/>
  <c r="I96" i="3"/>
  <c r="H96" i="3"/>
  <c r="G96" i="3"/>
  <c r="F96" i="3"/>
  <c r="AC96" i="3" s="1"/>
  <c r="E96" i="3"/>
  <c r="D96" i="3"/>
  <c r="C96" i="3"/>
  <c r="B96" i="3"/>
  <c r="A96" i="3"/>
  <c r="AO95" i="3"/>
  <c r="AL95" i="3"/>
  <c r="AK95" i="3"/>
  <c r="AJ95" i="3"/>
  <c r="AI95" i="3"/>
  <c r="AC95" i="3"/>
  <c r="AB95" i="3"/>
  <c r="AU95" i="3" s="1"/>
  <c r="Z95" i="3"/>
  <c r="X95" i="3"/>
  <c r="V95" i="3"/>
  <c r="U95" i="3"/>
  <c r="AN95" i="3" s="1"/>
  <c r="M95" i="3"/>
  <c r="L95" i="3"/>
  <c r="K95" i="3"/>
  <c r="J95" i="3"/>
  <c r="I95" i="3"/>
  <c r="H95" i="3"/>
  <c r="G95" i="3"/>
  <c r="F95" i="3"/>
  <c r="AE95" i="3" s="1"/>
  <c r="AX95" i="3" s="1"/>
  <c r="E95" i="3"/>
  <c r="D95" i="3"/>
  <c r="C95" i="3"/>
  <c r="B95" i="3"/>
  <c r="A95" i="3"/>
  <c r="AL94" i="3"/>
  <c r="AK94" i="3"/>
  <c r="AJ94" i="3"/>
  <c r="AI94" i="3"/>
  <c r="AD94" i="3"/>
  <c r="AW94" i="3" s="1"/>
  <c r="Z94" i="3"/>
  <c r="AS94" i="3" s="1"/>
  <c r="M94" i="3"/>
  <c r="L94" i="3"/>
  <c r="K94" i="3"/>
  <c r="J94" i="3"/>
  <c r="I94" i="3"/>
  <c r="H94" i="3"/>
  <c r="G94" i="3"/>
  <c r="F94" i="3"/>
  <c r="AC94" i="3" s="1"/>
  <c r="AV94" i="3" s="1"/>
  <c r="E94" i="3"/>
  <c r="D94" i="3"/>
  <c r="C94" i="3"/>
  <c r="B94" i="3"/>
  <c r="A94" i="3"/>
  <c r="AL93" i="3"/>
  <c r="AK93" i="3"/>
  <c r="AJ93" i="3"/>
  <c r="AI93" i="3"/>
  <c r="M93" i="3"/>
  <c r="L93" i="3"/>
  <c r="K93" i="3"/>
  <c r="J93" i="3"/>
  <c r="I93" i="3"/>
  <c r="H93" i="3"/>
  <c r="G93" i="3"/>
  <c r="F93" i="3"/>
  <c r="AD93" i="3" s="1"/>
  <c r="AW93" i="3" s="1"/>
  <c r="E93" i="3"/>
  <c r="D93" i="3"/>
  <c r="C93" i="3"/>
  <c r="B93" i="3"/>
  <c r="A93" i="3"/>
  <c r="AO92" i="3"/>
  <c r="AL92" i="3"/>
  <c r="AK92" i="3"/>
  <c r="AJ92" i="3"/>
  <c r="AI92" i="3"/>
  <c r="AC92" i="3"/>
  <c r="AB92" i="3"/>
  <c r="AU92" i="3" s="1"/>
  <c r="Z92" i="3"/>
  <c r="X92" i="3"/>
  <c r="V92" i="3"/>
  <c r="U92" i="3"/>
  <c r="AN92" i="3" s="1"/>
  <c r="M92" i="3"/>
  <c r="L92" i="3"/>
  <c r="K92" i="3"/>
  <c r="J92" i="3"/>
  <c r="I92" i="3"/>
  <c r="H92" i="3"/>
  <c r="G92" i="3"/>
  <c r="F92" i="3"/>
  <c r="AE92" i="3" s="1"/>
  <c r="AX92" i="3" s="1"/>
  <c r="E92" i="3"/>
  <c r="D92" i="3"/>
  <c r="C92" i="3"/>
  <c r="B92" i="3"/>
  <c r="A92" i="3"/>
  <c r="AL91" i="3"/>
  <c r="AK91" i="3"/>
  <c r="AJ91" i="3"/>
  <c r="AI91" i="3"/>
  <c r="M91" i="3"/>
  <c r="L91" i="3"/>
  <c r="K91" i="3"/>
  <c r="J91" i="3"/>
  <c r="I91" i="3"/>
  <c r="H91" i="3"/>
  <c r="G91" i="3"/>
  <c r="F91" i="3"/>
  <c r="Y91" i="3" s="1"/>
  <c r="AR91" i="3" s="1"/>
  <c r="E91" i="3"/>
  <c r="D91" i="3"/>
  <c r="C91" i="3"/>
  <c r="B91" i="3"/>
  <c r="A91" i="3"/>
  <c r="AL90" i="3"/>
  <c r="AK90" i="3"/>
  <c r="AJ90" i="3"/>
  <c r="AI90" i="3"/>
  <c r="M90" i="3"/>
  <c r="L90" i="3"/>
  <c r="K90" i="3"/>
  <c r="J90" i="3"/>
  <c r="I90" i="3"/>
  <c r="H90" i="3"/>
  <c r="G90" i="3"/>
  <c r="F90" i="3"/>
  <c r="AD90" i="3" s="1"/>
  <c r="E90" i="3"/>
  <c r="D90" i="3"/>
  <c r="C90" i="3"/>
  <c r="B90" i="3"/>
  <c r="A90" i="3"/>
  <c r="AL89" i="3"/>
  <c r="AK89" i="3"/>
  <c r="AJ89" i="3"/>
  <c r="AI89" i="3"/>
  <c r="M89" i="3"/>
  <c r="L89" i="3"/>
  <c r="K89" i="3"/>
  <c r="J89" i="3"/>
  <c r="I89" i="3"/>
  <c r="H89" i="3"/>
  <c r="G89" i="3"/>
  <c r="F89" i="3"/>
  <c r="AD89" i="3" s="1"/>
  <c r="E89" i="3"/>
  <c r="D89" i="3"/>
  <c r="C89" i="3"/>
  <c r="B89" i="3"/>
  <c r="A89" i="3"/>
  <c r="AO88" i="3"/>
  <c r="AL88" i="3"/>
  <c r="AK88" i="3"/>
  <c r="AJ88" i="3"/>
  <c r="AI88" i="3"/>
  <c r="AC88" i="3"/>
  <c r="AV88" i="3" s="1"/>
  <c r="AB88" i="3"/>
  <c r="AU88" i="3" s="1"/>
  <c r="Z88" i="3"/>
  <c r="X88" i="3"/>
  <c r="AQ88" i="3" s="1"/>
  <c r="V88" i="3"/>
  <c r="U88" i="3"/>
  <c r="AN88" i="3" s="1"/>
  <c r="M88" i="3"/>
  <c r="L88" i="3"/>
  <c r="K88" i="3"/>
  <c r="J88" i="3"/>
  <c r="I88" i="3"/>
  <c r="H88" i="3"/>
  <c r="G88" i="3"/>
  <c r="F88" i="3"/>
  <c r="AE88" i="3" s="1"/>
  <c r="AX88" i="3" s="1"/>
  <c r="E88" i="3"/>
  <c r="D88" i="3"/>
  <c r="C88" i="3"/>
  <c r="B88" i="3"/>
  <c r="A88" i="3"/>
  <c r="AO87" i="3"/>
  <c r="AL87" i="3"/>
  <c r="AK87" i="3"/>
  <c r="AJ87" i="3"/>
  <c r="AI87" i="3"/>
  <c r="AD87" i="3"/>
  <c r="Y87" i="3"/>
  <c r="V87" i="3"/>
  <c r="M87" i="3"/>
  <c r="L87" i="3"/>
  <c r="K87" i="3"/>
  <c r="J87" i="3"/>
  <c r="I87" i="3"/>
  <c r="H87" i="3"/>
  <c r="G87" i="3"/>
  <c r="F87" i="3"/>
  <c r="AB87" i="3" s="1"/>
  <c r="AU87" i="3" s="1"/>
  <c r="E87" i="3"/>
  <c r="D87" i="3"/>
  <c r="C87" i="3"/>
  <c r="B87" i="3"/>
  <c r="A87" i="3"/>
  <c r="AL86" i="3"/>
  <c r="AK86" i="3"/>
  <c r="AJ86" i="3"/>
  <c r="AI86" i="3"/>
  <c r="AD86" i="3"/>
  <c r="AW86" i="3" s="1"/>
  <c r="Z86" i="3"/>
  <c r="V86" i="3"/>
  <c r="AO86" i="3" s="1"/>
  <c r="M86" i="3"/>
  <c r="L86" i="3"/>
  <c r="K86" i="3"/>
  <c r="J86" i="3"/>
  <c r="I86" i="3"/>
  <c r="H86" i="3"/>
  <c r="G86" i="3"/>
  <c r="F86" i="3"/>
  <c r="AC86" i="3" s="1"/>
  <c r="AV86" i="3" s="1"/>
  <c r="E86" i="3"/>
  <c r="D86" i="3"/>
  <c r="C86" i="3"/>
  <c r="B86" i="3"/>
  <c r="A86" i="3"/>
  <c r="AL85" i="3"/>
  <c r="AK85" i="3"/>
  <c r="AJ85" i="3"/>
  <c r="AI85" i="3"/>
  <c r="AD85" i="3"/>
  <c r="Y85" i="3"/>
  <c r="X85" i="3"/>
  <c r="M85" i="3"/>
  <c r="L85" i="3"/>
  <c r="K85" i="3"/>
  <c r="J85" i="3"/>
  <c r="I85" i="3"/>
  <c r="H85" i="3"/>
  <c r="G85" i="3"/>
  <c r="F85" i="3"/>
  <c r="AC85" i="3" s="1"/>
  <c r="E85" i="3"/>
  <c r="D85" i="3"/>
  <c r="C85" i="3"/>
  <c r="B85" i="3"/>
  <c r="A85" i="3"/>
  <c r="AL84" i="3"/>
  <c r="AK84" i="3"/>
  <c r="AJ84" i="3"/>
  <c r="AI84" i="3"/>
  <c r="Z84" i="3"/>
  <c r="AS84" i="3" s="1"/>
  <c r="M84" i="3"/>
  <c r="L84" i="3"/>
  <c r="K84" i="3"/>
  <c r="J84" i="3"/>
  <c r="I84" i="3"/>
  <c r="H84" i="3"/>
  <c r="G84" i="3"/>
  <c r="F84" i="3"/>
  <c r="E84" i="3"/>
  <c r="D84" i="3"/>
  <c r="C84" i="3"/>
  <c r="B84" i="3"/>
  <c r="A84" i="3"/>
  <c r="AL83" i="3"/>
  <c r="AK83" i="3"/>
  <c r="AJ83" i="3"/>
  <c r="AI83" i="3"/>
  <c r="AC83" i="3"/>
  <c r="AB83" i="3"/>
  <c r="AU83" i="3" s="1"/>
  <c r="Z83" i="3"/>
  <c r="X83" i="3"/>
  <c r="V83" i="3"/>
  <c r="AO83" i="3" s="1"/>
  <c r="U83" i="3"/>
  <c r="AN83" i="3" s="1"/>
  <c r="M83" i="3"/>
  <c r="L83" i="3"/>
  <c r="K83" i="3"/>
  <c r="J83" i="3"/>
  <c r="I83" i="3"/>
  <c r="H83" i="3"/>
  <c r="G83" i="3"/>
  <c r="F83" i="3"/>
  <c r="AE83" i="3" s="1"/>
  <c r="AX83" i="3" s="1"/>
  <c r="E83" i="3"/>
  <c r="D83" i="3"/>
  <c r="C83" i="3"/>
  <c r="B83" i="3"/>
  <c r="A83" i="3"/>
  <c r="AL82" i="3"/>
  <c r="AK82" i="3"/>
  <c r="AJ82" i="3"/>
  <c r="AI82" i="3"/>
  <c r="AC82" i="3"/>
  <c r="Y82" i="3"/>
  <c r="AR82" i="3" s="1"/>
  <c r="M82" i="3"/>
  <c r="L82" i="3"/>
  <c r="K82" i="3"/>
  <c r="J82" i="3"/>
  <c r="I82" i="3"/>
  <c r="H82" i="3"/>
  <c r="G82" i="3"/>
  <c r="F82" i="3"/>
  <c r="V82" i="3" s="1"/>
  <c r="AO82" i="3" s="1"/>
  <c r="E82" i="3"/>
  <c r="D82" i="3"/>
  <c r="C82" i="3"/>
  <c r="B82" i="3"/>
  <c r="A82" i="3"/>
  <c r="AL81" i="3"/>
  <c r="AK81" i="3"/>
  <c r="AJ81" i="3"/>
  <c r="AI81" i="3"/>
  <c r="M81" i="3"/>
  <c r="L81" i="3"/>
  <c r="K81" i="3"/>
  <c r="J81" i="3"/>
  <c r="I81" i="3"/>
  <c r="H81" i="3"/>
  <c r="G81" i="3"/>
  <c r="F81" i="3"/>
  <c r="AC81" i="3" s="1"/>
  <c r="E81" i="3"/>
  <c r="D81" i="3"/>
  <c r="C81" i="3"/>
  <c r="B81" i="3"/>
  <c r="A81" i="3"/>
  <c r="AL80" i="3"/>
  <c r="AK80" i="3"/>
  <c r="AJ80" i="3"/>
  <c r="AI80" i="3"/>
  <c r="M80" i="3"/>
  <c r="L80" i="3"/>
  <c r="K80" i="3"/>
  <c r="J80" i="3"/>
  <c r="I80" i="3"/>
  <c r="H80" i="3"/>
  <c r="G80" i="3"/>
  <c r="F80" i="3"/>
  <c r="E80" i="3"/>
  <c r="D80" i="3"/>
  <c r="C80" i="3"/>
  <c r="B80" i="3"/>
  <c r="A80" i="3"/>
  <c r="AL79" i="3"/>
  <c r="AK79" i="3"/>
  <c r="AJ79" i="3"/>
  <c r="AI79" i="3"/>
  <c r="M79" i="3"/>
  <c r="L79" i="3"/>
  <c r="K79" i="3"/>
  <c r="J79" i="3"/>
  <c r="I79" i="3"/>
  <c r="H79" i="3"/>
  <c r="G79" i="3"/>
  <c r="F79" i="3"/>
  <c r="AC79" i="3" s="1"/>
  <c r="E79" i="3"/>
  <c r="D79" i="3"/>
  <c r="C79" i="3"/>
  <c r="B79" i="3"/>
  <c r="A79" i="3"/>
  <c r="AL78" i="3"/>
  <c r="AK78" i="3"/>
  <c r="AJ78" i="3"/>
  <c r="AI78" i="3"/>
  <c r="M78" i="3"/>
  <c r="L78" i="3"/>
  <c r="K78" i="3"/>
  <c r="J78" i="3"/>
  <c r="I78" i="3"/>
  <c r="H78" i="3"/>
  <c r="G78" i="3"/>
  <c r="F78" i="3"/>
  <c r="Y78" i="3" s="1"/>
  <c r="E78" i="3"/>
  <c r="D78" i="3"/>
  <c r="C78" i="3"/>
  <c r="B78" i="3"/>
  <c r="A78" i="3"/>
  <c r="AL77" i="3"/>
  <c r="AK77" i="3"/>
  <c r="AJ77" i="3"/>
  <c r="AI77" i="3"/>
  <c r="M77" i="3"/>
  <c r="L77" i="3"/>
  <c r="K77" i="3"/>
  <c r="J77" i="3"/>
  <c r="I77" i="3"/>
  <c r="H77" i="3"/>
  <c r="G77" i="3"/>
  <c r="F77" i="3"/>
  <c r="Y77" i="3" s="1"/>
  <c r="AR77" i="3" s="1"/>
  <c r="E77" i="3"/>
  <c r="D77" i="3"/>
  <c r="C77" i="3"/>
  <c r="B77" i="3"/>
  <c r="A77" i="3"/>
  <c r="AK76" i="3"/>
  <c r="AJ76" i="3"/>
  <c r="AI76" i="3"/>
  <c r="M76" i="3"/>
  <c r="L76" i="3"/>
  <c r="K76" i="3"/>
  <c r="J76" i="3"/>
  <c r="I76" i="3"/>
  <c r="H76" i="3"/>
  <c r="G76" i="3"/>
  <c r="F76" i="3"/>
  <c r="AC76" i="3" s="1"/>
  <c r="E76" i="3"/>
  <c r="D76" i="3"/>
  <c r="C76" i="3"/>
  <c r="B76" i="3"/>
  <c r="A76" i="3"/>
  <c r="AL75" i="3"/>
  <c r="AK75" i="3"/>
  <c r="AJ75" i="3"/>
  <c r="AI75" i="3"/>
  <c r="AD75" i="3"/>
  <c r="AW75" i="3" s="1"/>
  <c r="Z75" i="3"/>
  <c r="Y75" i="3"/>
  <c r="AR75" i="3" s="1"/>
  <c r="V75" i="3"/>
  <c r="AO75" i="3" s="1"/>
  <c r="M75" i="3"/>
  <c r="L75" i="3"/>
  <c r="K75" i="3"/>
  <c r="J75" i="3"/>
  <c r="I75" i="3"/>
  <c r="H75" i="3"/>
  <c r="G75" i="3"/>
  <c r="F75" i="3"/>
  <c r="AB75" i="3" s="1"/>
  <c r="AU75" i="3" s="1"/>
  <c r="E75" i="3"/>
  <c r="D75" i="3"/>
  <c r="C75" i="3"/>
  <c r="B75" i="3"/>
  <c r="A75" i="3"/>
  <c r="AL74" i="3"/>
  <c r="AK74" i="3"/>
  <c r="AJ74" i="3"/>
  <c r="AI74" i="3"/>
  <c r="M74" i="3"/>
  <c r="L74" i="3"/>
  <c r="K74" i="3"/>
  <c r="J74" i="3"/>
  <c r="I74" i="3"/>
  <c r="H74" i="3"/>
  <c r="G74" i="3"/>
  <c r="F74" i="3"/>
  <c r="AD74" i="3" s="1"/>
  <c r="AW74" i="3" s="1"/>
  <c r="E74" i="3"/>
  <c r="D74" i="3"/>
  <c r="C74" i="3"/>
  <c r="B74" i="3"/>
  <c r="A74" i="3"/>
  <c r="AO73" i="3"/>
  <c r="AN73" i="3"/>
  <c r="AM73" i="3"/>
  <c r="AL73" i="3"/>
  <c r="AK73" i="3"/>
  <c r="AJ73" i="3"/>
  <c r="AI73" i="3"/>
  <c r="M73" i="3"/>
  <c r="L73" i="3"/>
  <c r="K73" i="3"/>
  <c r="J73" i="3"/>
  <c r="I73" i="3"/>
  <c r="H73" i="3"/>
  <c r="G73" i="3"/>
  <c r="F73" i="3"/>
  <c r="AD73" i="3" s="1"/>
  <c r="E73" i="3"/>
  <c r="D73" i="3"/>
  <c r="C73" i="3"/>
  <c r="B73" i="3"/>
  <c r="A73" i="3"/>
  <c r="AL72" i="3"/>
  <c r="AK72" i="3"/>
  <c r="AJ72" i="3"/>
  <c r="AI72" i="3"/>
  <c r="M72" i="3"/>
  <c r="L72" i="3"/>
  <c r="K72" i="3"/>
  <c r="J72" i="3"/>
  <c r="I72" i="3"/>
  <c r="H72" i="3"/>
  <c r="G72" i="3"/>
  <c r="F72" i="3"/>
  <c r="AD72" i="3" s="1"/>
  <c r="E72" i="3"/>
  <c r="D72" i="3"/>
  <c r="C72" i="3"/>
  <c r="B72" i="3"/>
  <c r="A72" i="3"/>
  <c r="AL71" i="3"/>
  <c r="AK71" i="3"/>
  <c r="AJ71" i="3"/>
  <c r="AI71" i="3"/>
  <c r="M71" i="3"/>
  <c r="L71" i="3"/>
  <c r="K71" i="3"/>
  <c r="J71" i="3"/>
  <c r="I71" i="3"/>
  <c r="H71" i="3"/>
  <c r="G71" i="3"/>
  <c r="F71" i="3"/>
  <c r="AD71" i="3" s="1"/>
  <c r="E71" i="3"/>
  <c r="D71" i="3"/>
  <c r="C71" i="3"/>
  <c r="B71" i="3"/>
  <c r="A71" i="3"/>
  <c r="AL70" i="3"/>
  <c r="AK70" i="3"/>
  <c r="AJ70" i="3"/>
  <c r="AI70" i="3"/>
  <c r="AD70" i="3"/>
  <c r="AW70" i="3" s="1"/>
  <c r="Z70" i="3"/>
  <c r="V70" i="3"/>
  <c r="AO70" i="3" s="1"/>
  <c r="M70" i="3"/>
  <c r="L70" i="3"/>
  <c r="K70" i="3"/>
  <c r="J70" i="3"/>
  <c r="I70" i="3"/>
  <c r="H70" i="3"/>
  <c r="G70" i="3"/>
  <c r="F70" i="3"/>
  <c r="AC70" i="3" s="1"/>
  <c r="E70" i="3"/>
  <c r="D70" i="3"/>
  <c r="C70" i="3"/>
  <c r="B70" i="3"/>
  <c r="A70" i="3"/>
  <c r="AL69" i="3"/>
  <c r="AK69" i="3"/>
  <c r="AJ69" i="3"/>
  <c r="AI69" i="3"/>
  <c r="AD69" i="3"/>
  <c r="AW69" i="3" s="1"/>
  <c r="Z69" i="3"/>
  <c r="AS69" i="3" s="1"/>
  <c r="M69" i="3"/>
  <c r="L69" i="3"/>
  <c r="K69" i="3"/>
  <c r="J69" i="3"/>
  <c r="I69" i="3"/>
  <c r="H69" i="3"/>
  <c r="G69" i="3"/>
  <c r="F69" i="3"/>
  <c r="AC69" i="3" s="1"/>
  <c r="AV69" i="3" s="1"/>
  <c r="E69" i="3"/>
  <c r="D69" i="3"/>
  <c r="C69" i="3"/>
  <c r="B69" i="3"/>
  <c r="A69" i="3"/>
  <c r="AL68" i="3"/>
  <c r="AK68" i="3"/>
  <c r="AJ68" i="3"/>
  <c r="AI68" i="3"/>
  <c r="AD68" i="3"/>
  <c r="AW68" i="3" s="1"/>
  <c r="Y68" i="3"/>
  <c r="X68" i="3"/>
  <c r="M68" i="3"/>
  <c r="L68" i="3"/>
  <c r="K68" i="3"/>
  <c r="J68" i="3"/>
  <c r="I68" i="3"/>
  <c r="H68" i="3"/>
  <c r="G68" i="3"/>
  <c r="F68" i="3"/>
  <c r="AC68" i="3" s="1"/>
  <c r="AV68" i="3" s="1"/>
  <c r="E68" i="3"/>
  <c r="D68" i="3"/>
  <c r="C68" i="3"/>
  <c r="B68" i="3"/>
  <c r="A68" i="3"/>
  <c r="AL67" i="3"/>
  <c r="AK67" i="3"/>
  <c r="AJ67" i="3"/>
  <c r="AI67" i="3"/>
  <c r="M67" i="3"/>
  <c r="L67" i="3"/>
  <c r="K67" i="3"/>
  <c r="J67" i="3"/>
  <c r="I67" i="3"/>
  <c r="H67" i="3"/>
  <c r="G67" i="3"/>
  <c r="F67" i="3"/>
  <c r="AD67" i="3" s="1"/>
  <c r="AW67" i="3" s="1"/>
  <c r="E67" i="3"/>
  <c r="D67" i="3"/>
  <c r="C67" i="3"/>
  <c r="B67" i="3"/>
  <c r="A67" i="3"/>
  <c r="AO66" i="3"/>
  <c r="AN66" i="3"/>
  <c r="AM66" i="3"/>
  <c r="AL66" i="3"/>
  <c r="AK66" i="3"/>
  <c r="AJ66" i="3"/>
  <c r="AI66" i="3"/>
  <c r="AC66" i="3"/>
  <c r="AV66" i="3" s="1"/>
  <c r="M66" i="3"/>
  <c r="L66" i="3"/>
  <c r="K66" i="3"/>
  <c r="J66" i="3"/>
  <c r="I66" i="3"/>
  <c r="H66" i="3"/>
  <c r="G66" i="3"/>
  <c r="F66" i="3"/>
  <c r="AB66" i="3" s="1"/>
  <c r="AU66" i="3" s="1"/>
  <c r="E66" i="3"/>
  <c r="D66" i="3"/>
  <c r="C66" i="3"/>
  <c r="B66" i="3"/>
  <c r="A66" i="3"/>
  <c r="AO65" i="3"/>
  <c r="AN65" i="3"/>
  <c r="AM65" i="3"/>
  <c r="AL65" i="3"/>
  <c r="AK65" i="3"/>
  <c r="AJ65" i="3"/>
  <c r="AI65" i="3"/>
  <c r="Z65" i="3"/>
  <c r="M65" i="3"/>
  <c r="L65" i="3"/>
  <c r="K65" i="3"/>
  <c r="J65" i="3"/>
  <c r="I65" i="3"/>
  <c r="H65" i="3"/>
  <c r="G65" i="3"/>
  <c r="F65" i="3"/>
  <c r="AC65" i="3" s="1"/>
  <c r="E65" i="3"/>
  <c r="D65" i="3"/>
  <c r="C65" i="3"/>
  <c r="B65" i="3"/>
  <c r="A65" i="3"/>
  <c r="AL64" i="3"/>
  <c r="AK64" i="3"/>
  <c r="AJ64" i="3"/>
  <c r="AI64" i="3"/>
  <c r="M64" i="3"/>
  <c r="L64" i="3"/>
  <c r="K64" i="3"/>
  <c r="J64" i="3"/>
  <c r="I64" i="3"/>
  <c r="H64" i="3"/>
  <c r="G64" i="3"/>
  <c r="F64" i="3"/>
  <c r="AD64" i="3" s="1"/>
  <c r="E64" i="3"/>
  <c r="D64" i="3"/>
  <c r="C64" i="3"/>
  <c r="B64" i="3"/>
  <c r="A64" i="3"/>
  <c r="AK63" i="3"/>
  <c r="AJ63" i="3"/>
  <c r="AI63" i="3"/>
  <c r="AD63" i="3"/>
  <c r="Z63" i="3"/>
  <c r="Y63" i="3"/>
  <c r="V63" i="3"/>
  <c r="AO63" i="3" s="1"/>
  <c r="M63" i="3"/>
  <c r="L63" i="3"/>
  <c r="K63" i="3"/>
  <c r="J63" i="3"/>
  <c r="I63" i="3"/>
  <c r="H63" i="3"/>
  <c r="G63" i="3"/>
  <c r="F63" i="3"/>
  <c r="AB63" i="3" s="1"/>
  <c r="AU63" i="3" s="1"/>
  <c r="E63" i="3"/>
  <c r="D63" i="3"/>
  <c r="C63" i="3"/>
  <c r="B63" i="3"/>
  <c r="A63" i="3"/>
  <c r="AK62" i="3"/>
  <c r="AJ62" i="3"/>
  <c r="AI62" i="3"/>
  <c r="M62" i="3"/>
  <c r="L62" i="3"/>
  <c r="K62" i="3"/>
  <c r="J62" i="3"/>
  <c r="I62" i="3"/>
  <c r="H62" i="3"/>
  <c r="G62" i="3"/>
  <c r="F62" i="3"/>
  <c r="AC62" i="3" s="1"/>
  <c r="E62" i="3"/>
  <c r="D62" i="3"/>
  <c r="C62" i="3"/>
  <c r="B62" i="3"/>
  <c r="A62" i="3"/>
  <c r="AC61" i="3"/>
  <c r="Z61" i="3"/>
  <c r="AS61" i="3" s="1"/>
  <c r="V61" i="3"/>
  <c r="AO61" i="3" s="1"/>
  <c r="M61" i="3"/>
  <c r="L61" i="3"/>
  <c r="K61" i="3"/>
  <c r="J61" i="3"/>
  <c r="I61" i="3"/>
  <c r="H61" i="3"/>
  <c r="G61" i="3"/>
  <c r="F61" i="3"/>
  <c r="E61" i="3"/>
  <c r="D61" i="3"/>
  <c r="C61" i="3"/>
  <c r="B61" i="3"/>
  <c r="A61" i="3"/>
  <c r="AL60" i="3"/>
  <c r="AK60" i="3"/>
  <c r="AJ60" i="3"/>
  <c r="AI60" i="3"/>
  <c r="AC60" i="3"/>
  <c r="AV60" i="3" s="1"/>
  <c r="Z60" i="3"/>
  <c r="M60" i="3"/>
  <c r="L60" i="3"/>
  <c r="K60" i="3"/>
  <c r="J60" i="3"/>
  <c r="I60" i="3"/>
  <c r="H60" i="3"/>
  <c r="G60" i="3"/>
  <c r="F60" i="3"/>
  <c r="Y60" i="3" s="1"/>
  <c r="AR60" i="3" s="1"/>
  <c r="E60" i="3"/>
  <c r="D60" i="3"/>
  <c r="C60" i="3"/>
  <c r="B60" i="3"/>
  <c r="A60" i="3"/>
  <c r="AL59" i="3"/>
  <c r="AK59" i="3"/>
  <c r="AJ59" i="3"/>
  <c r="AI59" i="3"/>
  <c r="AD59" i="3"/>
  <c r="AW59" i="3" s="1"/>
  <c r="M59" i="3"/>
  <c r="L59" i="3"/>
  <c r="K59" i="3"/>
  <c r="J59" i="3"/>
  <c r="I59" i="3"/>
  <c r="H59" i="3"/>
  <c r="G59" i="3"/>
  <c r="F59" i="3"/>
  <c r="E59" i="3"/>
  <c r="D59" i="3"/>
  <c r="C59" i="3"/>
  <c r="B59" i="3"/>
  <c r="A59" i="3"/>
  <c r="AL58" i="3"/>
  <c r="AK58" i="3"/>
  <c r="AJ58" i="3"/>
  <c r="AI58" i="3"/>
  <c r="AD58" i="3"/>
  <c r="AW58" i="3" s="1"/>
  <c r="AB58" i="3"/>
  <c r="AU58" i="3" s="1"/>
  <c r="Y58" i="3"/>
  <c r="V58" i="3"/>
  <c r="AO58" i="3" s="1"/>
  <c r="U58" i="3"/>
  <c r="AN58" i="3" s="1"/>
  <c r="M58" i="3"/>
  <c r="L58" i="3"/>
  <c r="K58" i="3"/>
  <c r="J58" i="3"/>
  <c r="I58" i="3"/>
  <c r="H58" i="3"/>
  <c r="G58" i="3"/>
  <c r="F58" i="3"/>
  <c r="E58" i="3"/>
  <c r="D58" i="3"/>
  <c r="C58" i="3"/>
  <c r="B58" i="3"/>
  <c r="A58" i="3"/>
  <c r="AL57" i="3"/>
  <c r="AK57" i="3"/>
  <c r="AJ57" i="3"/>
  <c r="AI57" i="3"/>
  <c r="M57" i="3"/>
  <c r="L57" i="3"/>
  <c r="K57" i="3"/>
  <c r="J57" i="3"/>
  <c r="I57" i="3"/>
  <c r="H57" i="3"/>
  <c r="G57" i="3"/>
  <c r="F57" i="3"/>
  <c r="E57" i="3"/>
  <c r="D57" i="3"/>
  <c r="C57" i="3"/>
  <c r="B57" i="3"/>
  <c r="A57" i="3"/>
  <c r="AL56" i="3"/>
  <c r="AK56" i="3"/>
  <c r="AJ56" i="3"/>
  <c r="AI56" i="3"/>
  <c r="Z56" i="3"/>
  <c r="M56" i="3"/>
  <c r="L56" i="3"/>
  <c r="K56" i="3"/>
  <c r="J56" i="3"/>
  <c r="I56" i="3"/>
  <c r="H56" i="3"/>
  <c r="G56" i="3"/>
  <c r="F56" i="3"/>
  <c r="AB56" i="3" s="1"/>
  <c r="AU56" i="3" s="1"/>
  <c r="E56" i="3"/>
  <c r="D56" i="3"/>
  <c r="C56" i="3"/>
  <c r="B56" i="3"/>
  <c r="A56" i="3"/>
  <c r="AL55" i="3"/>
  <c r="AK55" i="3"/>
  <c r="AJ55" i="3"/>
  <c r="AI55" i="3"/>
  <c r="AC55" i="3"/>
  <c r="AV55" i="3" s="1"/>
  <c r="X55" i="3"/>
  <c r="M55" i="3"/>
  <c r="L55" i="3"/>
  <c r="K55" i="3"/>
  <c r="J55" i="3"/>
  <c r="I55" i="3"/>
  <c r="H55" i="3"/>
  <c r="G55" i="3"/>
  <c r="F55" i="3"/>
  <c r="AE55" i="3" s="1"/>
  <c r="AX55" i="3" s="1"/>
  <c r="E55" i="3"/>
  <c r="D55" i="3"/>
  <c r="C55" i="3"/>
  <c r="B55" i="3"/>
  <c r="A55" i="3"/>
  <c r="AL54" i="3"/>
  <c r="AK54" i="3"/>
  <c r="AJ54" i="3"/>
  <c r="AI54" i="3"/>
  <c r="Z54" i="3"/>
  <c r="Y54" i="3"/>
  <c r="M54" i="3"/>
  <c r="L54" i="3"/>
  <c r="K54" i="3"/>
  <c r="J54" i="3"/>
  <c r="I54" i="3"/>
  <c r="H54" i="3"/>
  <c r="G54" i="3"/>
  <c r="F54" i="3"/>
  <c r="AB54" i="3" s="1"/>
  <c r="AU54" i="3" s="1"/>
  <c r="E54" i="3"/>
  <c r="D54" i="3"/>
  <c r="C54" i="3"/>
  <c r="B54" i="3"/>
  <c r="A54" i="3"/>
  <c r="AL53" i="3"/>
  <c r="AK53" i="3"/>
  <c r="AJ53" i="3"/>
  <c r="AI53" i="3"/>
  <c r="M53" i="3"/>
  <c r="L53" i="3"/>
  <c r="K53" i="3"/>
  <c r="J53" i="3"/>
  <c r="I53" i="3"/>
  <c r="H53" i="3"/>
  <c r="G53" i="3"/>
  <c r="F53" i="3"/>
  <c r="AD53" i="3" s="1"/>
  <c r="AW53" i="3" s="1"/>
  <c r="E53" i="3"/>
  <c r="D53" i="3"/>
  <c r="C53" i="3"/>
  <c r="B53" i="3"/>
  <c r="A53" i="3"/>
  <c r="AL52" i="3"/>
  <c r="AK52" i="3"/>
  <c r="AJ52" i="3"/>
  <c r="AI52" i="3"/>
  <c r="AC52" i="3"/>
  <c r="X52" i="3"/>
  <c r="M52" i="3"/>
  <c r="L52" i="3"/>
  <c r="K52" i="3"/>
  <c r="J52" i="3"/>
  <c r="I52" i="3"/>
  <c r="H52" i="3"/>
  <c r="G52" i="3"/>
  <c r="F52" i="3"/>
  <c r="AE52" i="3" s="1"/>
  <c r="AX52" i="3" s="1"/>
  <c r="E52" i="3"/>
  <c r="D52" i="3"/>
  <c r="C52" i="3"/>
  <c r="B52" i="3"/>
  <c r="A52" i="3"/>
  <c r="AK51" i="3"/>
  <c r="AJ51" i="3"/>
  <c r="AI51" i="3"/>
  <c r="M51" i="3"/>
  <c r="L51" i="3"/>
  <c r="K51" i="3"/>
  <c r="J51" i="3"/>
  <c r="I51" i="3"/>
  <c r="H51" i="3"/>
  <c r="G51" i="3"/>
  <c r="F51" i="3"/>
  <c r="E51" i="3"/>
  <c r="D51" i="3"/>
  <c r="C51" i="3"/>
  <c r="B51" i="3"/>
  <c r="A51" i="3"/>
  <c r="AL50" i="3"/>
  <c r="AK50" i="3"/>
  <c r="AJ50" i="3"/>
  <c r="AI50" i="3"/>
  <c r="Y50" i="3"/>
  <c r="X50" i="3"/>
  <c r="AQ50" i="3" s="1"/>
  <c r="M50" i="3"/>
  <c r="L50" i="3"/>
  <c r="K50" i="3"/>
  <c r="J50" i="3"/>
  <c r="I50" i="3"/>
  <c r="H50" i="3"/>
  <c r="G50" i="3"/>
  <c r="F50" i="3"/>
  <c r="E50" i="3"/>
  <c r="D50" i="3"/>
  <c r="C50" i="3"/>
  <c r="B50" i="3"/>
  <c r="A50" i="3"/>
  <c r="AL49" i="3"/>
  <c r="AK49" i="3"/>
  <c r="AJ49" i="3"/>
  <c r="AI49" i="3"/>
  <c r="Z49" i="3"/>
  <c r="AS49" i="3" s="1"/>
  <c r="W49" i="3"/>
  <c r="AP49" i="3" s="1"/>
  <c r="V49" i="3"/>
  <c r="AO49" i="3" s="1"/>
  <c r="M49" i="3"/>
  <c r="L49" i="3"/>
  <c r="K49" i="3"/>
  <c r="J49" i="3"/>
  <c r="I49" i="3"/>
  <c r="H49" i="3"/>
  <c r="G49" i="3"/>
  <c r="F49" i="3"/>
  <c r="AC49" i="3" s="1"/>
  <c r="AV49" i="3" s="1"/>
  <c r="E49" i="3"/>
  <c r="D49" i="3"/>
  <c r="C49" i="3"/>
  <c r="B49" i="3"/>
  <c r="A49" i="3"/>
  <c r="AL48" i="3"/>
  <c r="AK48" i="3"/>
  <c r="AJ48" i="3"/>
  <c r="AI48" i="3"/>
  <c r="AD48" i="3"/>
  <c r="AW48" i="3" s="1"/>
  <c r="AC48" i="3"/>
  <c r="V48" i="3"/>
  <c r="AO48" i="3" s="1"/>
  <c r="M48" i="3"/>
  <c r="L48" i="3"/>
  <c r="K48" i="3"/>
  <c r="J48" i="3"/>
  <c r="I48" i="3"/>
  <c r="H48" i="3"/>
  <c r="G48" i="3"/>
  <c r="F48" i="3"/>
  <c r="E48" i="3"/>
  <c r="D48" i="3"/>
  <c r="C48" i="3"/>
  <c r="B48" i="3"/>
  <c r="A48" i="3"/>
  <c r="AL47" i="3"/>
  <c r="AK47" i="3"/>
  <c r="AI47" i="3"/>
  <c r="M47" i="3"/>
  <c r="L47" i="3"/>
  <c r="K47" i="3"/>
  <c r="J47" i="3"/>
  <c r="I47" i="3"/>
  <c r="H47" i="3"/>
  <c r="G47" i="3"/>
  <c r="F47" i="3"/>
  <c r="E47" i="3"/>
  <c r="D47" i="3"/>
  <c r="C47" i="3"/>
  <c r="B47" i="3"/>
  <c r="A47" i="3"/>
  <c r="AK46" i="3"/>
  <c r="AJ46" i="3"/>
  <c r="AI46" i="3"/>
  <c r="M46" i="3"/>
  <c r="L46" i="3"/>
  <c r="K46" i="3"/>
  <c r="J46" i="3"/>
  <c r="I46" i="3"/>
  <c r="H46" i="3"/>
  <c r="G46" i="3"/>
  <c r="F46" i="3"/>
  <c r="AD46" i="3" s="1"/>
  <c r="E46" i="3"/>
  <c r="D46" i="3"/>
  <c r="C46" i="3"/>
  <c r="B46" i="3"/>
  <c r="A46" i="3"/>
  <c r="AL45" i="3"/>
  <c r="AK45" i="3"/>
  <c r="AJ45" i="3"/>
  <c r="AI45" i="3"/>
  <c r="M45" i="3"/>
  <c r="L45" i="3"/>
  <c r="K45" i="3"/>
  <c r="J45" i="3"/>
  <c r="I45" i="3"/>
  <c r="H45" i="3"/>
  <c r="G45" i="3"/>
  <c r="F45" i="3"/>
  <c r="E45" i="3"/>
  <c r="D45" i="3"/>
  <c r="C45" i="3"/>
  <c r="B45" i="3"/>
  <c r="A45" i="3"/>
  <c r="AL44" i="3"/>
  <c r="AK44" i="3"/>
  <c r="AJ44" i="3"/>
  <c r="AI44" i="3"/>
  <c r="Z44" i="3"/>
  <c r="U44" i="3"/>
  <c r="AN44" i="3" s="1"/>
  <c r="M44" i="3"/>
  <c r="L44" i="3"/>
  <c r="K44" i="3"/>
  <c r="J44" i="3"/>
  <c r="I44" i="3"/>
  <c r="H44" i="3"/>
  <c r="G44" i="3"/>
  <c r="F44" i="3"/>
  <c r="E44" i="3"/>
  <c r="D44" i="3"/>
  <c r="C44" i="3"/>
  <c r="B44" i="3"/>
  <c r="A44" i="3"/>
  <c r="AL43" i="3"/>
  <c r="AK43" i="3"/>
  <c r="AJ43" i="3"/>
  <c r="AI43" i="3"/>
  <c r="M43" i="3"/>
  <c r="L43" i="3"/>
  <c r="K43" i="3"/>
  <c r="J43" i="3"/>
  <c r="I43" i="3"/>
  <c r="H43" i="3"/>
  <c r="G43" i="3"/>
  <c r="F43" i="3"/>
  <c r="AD43" i="3" s="1"/>
  <c r="AW43" i="3" s="1"/>
  <c r="E43" i="3"/>
  <c r="D43" i="3"/>
  <c r="C43" i="3"/>
  <c r="B43" i="3"/>
  <c r="A43" i="3"/>
  <c r="AL42" i="3"/>
  <c r="AK42" i="3"/>
  <c r="AJ42" i="3"/>
  <c r="AI42" i="3"/>
  <c r="AD42" i="3"/>
  <c r="M42" i="3"/>
  <c r="L42" i="3"/>
  <c r="K42" i="3"/>
  <c r="J42" i="3"/>
  <c r="I42" i="3"/>
  <c r="H42" i="3"/>
  <c r="G42" i="3"/>
  <c r="F42" i="3"/>
  <c r="AC42" i="3" s="1"/>
  <c r="E42" i="3"/>
  <c r="D42" i="3"/>
  <c r="C42" i="3"/>
  <c r="B42" i="3"/>
  <c r="A42" i="3"/>
  <c r="AL41" i="3"/>
  <c r="AK41" i="3"/>
  <c r="AJ41" i="3"/>
  <c r="AI41" i="3"/>
  <c r="M41" i="3"/>
  <c r="L41" i="3"/>
  <c r="K41" i="3"/>
  <c r="J41" i="3"/>
  <c r="I41" i="3"/>
  <c r="H41" i="3"/>
  <c r="G41" i="3"/>
  <c r="F41" i="3"/>
  <c r="E41" i="3"/>
  <c r="D41" i="3"/>
  <c r="C41" i="3"/>
  <c r="B41" i="3"/>
  <c r="A41" i="3"/>
  <c r="AL40" i="3"/>
  <c r="AK40" i="3"/>
  <c r="AJ40" i="3"/>
  <c r="AI40" i="3"/>
  <c r="Z40" i="3"/>
  <c r="Y40" i="3"/>
  <c r="M40" i="3"/>
  <c r="L40" i="3"/>
  <c r="K40" i="3"/>
  <c r="J40" i="3"/>
  <c r="I40" i="3"/>
  <c r="H40" i="3"/>
  <c r="G40" i="3"/>
  <c r="F40" i="3"/>
  <c r="AB40" i="3" s="1"/>
  <c r="AU40" i="3" s="1"/>
  <c r="E40" i="3"/>
  <c r="D40" i="3"/>
  <c r="C40" i="3"/>
  <c r="B40" i="3"/>
  <c r="A40" i="3"/>
  <c r="AL39" i="3"/>
  <c r="AK39" i="3"/>
  <c r="AJ39" i="3"/>
  <c r="AI39" i="3"/>
  <c r="AC39" i="3"/>
  <c r="AB39" i="3"/>
  <c r="Z39" i="3"/>
  <c r="X39" i="3"/>
  <c r="AQ39" i="3" s="1"/>
  <c r="V39" i="3"/>
  <c r="AO39" i="3" s="1"/>
  <c r="U39" i="3"/>
  <c r="AN39" i="3" s="1"/>
  <c r="M39" i="3"/>
  <c r="L39" i="3"/>
  <c r="K39" i="3"/>
  <c r="J39" i="3"/>
  <c r="I39" i="3"/>
  <c r="H39" i="3"/>
  <c r="G39" i="3"/>
  <c r="F39" i="3"/>
  <c r="AE39" i="3" s="1"/>
  <c r="AX39" i="3" s="1"/>
  <c r="E39" i="3"/>
  <c r="D39" i="3"/>
  <c r="C39" i="3"/>
  <c r="B39" i="3"/>
  <c r="A39" i="3"/>
  <c r="AL38" i="3"/>
  <c r="AK38" i="3"/>
  <c r="AJ38" i="3"/>
  <c r="AI38" i="3"/>
  <c r="M38" i="3"/>
  <c r="L38" i="3"/>
  <c r="K38" i="3"/>
  <c r="J38" i="3"/>
  <c r="I38" i="3"/>
  <c r="H38" i="3"/>
  <c r="G38" i="3"/>
  <c r="F38" i="3"/>
  <c r="AD38" i="3" s="1"/>
  <c r="AW38" i="3" s="1"/>
  <c r="E38" i="3"/>
  <c r="D38" i="3"/>
  <c r="C38" i="3"/>
  <c r="B38" i="3"/>
  <c r="A38" i="3"/>
  <c r="AL37" i="3"/>
  <c r="AK37" i="3"/>
  <c r="AJ37" i="3"/>
  <c r="AI37" i="3"/>
  <c r="Z37" i="3"/>
  <c r="Y37" i="3"/>
  <c r="M37" i="3"/>
  <c r="L37" i="3"/>
  <c r="K37" i="3"/>
  <c r="J37" i="3"/>
  <c r="I37" i="3"/>
  <c r="H37" i="3"/>
  <c r="G37" i="3"/>
  <c r="F37" i="3"/>
  <c r="AB37" i="3" s="1"/>
  <c r="AU37" i="3" s="1"/>
  <c r="E37" i="3"/>
  <c r="D37" i="3"/>
  <c r="C37" i="3"/>
  <c r="B37" i="3"/>
  <c r="A37" i="3"/>
  <c r="AK36" i="3"/>
  <c r="AJ36" i="3"/>
  <c r="AI36" i="3"/>
  <c r="M36" i="3"/>
  <c r="L36" i="3"/>
  <c r="K36" i="3"/>
  <c r="J36" i="3"/>
  <c r="I36" i="3"/>
  <c r="H36" i="3"/>
  <c r="G36" i="3"/>
  <c r="F36" i="3"/>
  <c r="E36" i="3"/>
  <c r="D36" i="3"/>
  <c r="C36" i="3"/>
  <c r="B36" i="3"/>
  <c r="A36" i="3"/>
  <c r="AL35" i="3"/>
  <c r="AK35" i="3"/>
  <c r="AJ35" i="3"/>
  <c r="AI35" i="3"/>
  <c r="AC35" i="3"/>
  <c r="AV35" i="3" s="1"/>
  <c r="AB35" i="3"/>
  <c r="AU35" i="3" s="1"/>
  <c r="Z35" i="3"/>
  <c r="AS35" i="3" s="1"/>
  <c r="X35" i="3"/>
  <c r="AQ35" i="3" s="1"/>
  <c r="V35" i="3"/>
  <c r="AO35" i="3" s="1"/>
  <c r="U35" i="3"/>
  <c r="AN35" i="3" s="1"/>
  <c r="M35" i="3"/>
  <c r="L35" i="3"/>
  <c r="K35" i="3"/>
  <c r="J35" i="3"/>
  <c r="I35" i="3"/>
  <c r="H35" i="3"/>
  <c r="G35" i="3"/>
  <c r="F35" i="3"/>
  <c r="AE35" i="3" s="1"/>
  <c r="AX35" i="3" s="1"/>
  <c r="E35" i="3"/>
  <c r="D35" i="3"/>
  <c r="C35" i="3"/>
  <c r="B35" i="3"/>
  <c r="A35" i="3"/>
  <c r="AK34" i="3"/>
  <c r="AJ34" i="3"/>
  <c r="AI34" i="3"/>
  <c r="AD34" i="3"/>
  <c r="Z34" i="3"/>
  <c r="M34" i="3"/>
  <c r="L34" i="3"/>
  <c r="K34" i="3"/>
  <c r="J34" i="3"/>
  <c r="I34" i="3"/>
  <c r="H34" i="3"/>
  <c r="G34" i="3"/>
  <c r="F34" i="3"/>
  <c r="AC34" i="3" s="1"/>
  <c r="E34" i="3"/>
  <c r="D34" i="3"/>
  <c r="C34" i="3"/>
  <c r="B34" i="3"/>
  <c r="A34" i="3"/>
  <c r="AL33" i="3"/>
  <c r="AK33" i="3"/>
  <c r="AJ33" i="3"/>
  <c r="AI33" i="3"/>
  <c r="M33" i="3"/>
  <c r="L33" i="3"/>
  <c r="K33" i="3"/>
  <c r="J33" i="3"/>
  <c r="I33" i="3"/>
  <c r="H33" i="3"/>
  <c r="G33" i="3"/>
  <c r="F33" i="3"/>
  <c r="AD33" i="3" s="1"/>
  <c r="E33" i="3"/>
  <c r="D33" i="3"/>
  <c r="C33" i="3"/>
  <c r="B33" i="3"/>
  <c r="A33" i="3"/>
  <c r="AL32" i="3"/>
  <c r="AK32" i="3"/>
  <c r="AJ32" i="3"/>
  <c r="AI32" i="3"/>
  <c r="M32" i="3"/>
  <c r="L32" i="3"/>
  <c r="K32" i="3"/>
  <c r="J32" i="3"/>
  <c r="I32" i="3"/>
  <c r="H32" i="3"/>
  <c r="G32" i="3"/>
  <c r="F32" i="3"/>
  <c r="AD32" i="3" s="1"/>
  <c r="AW32" i="3" s="1"/>
  <c r="E32" i="3"/>
  <c r="D32" i="3"/>
  <c r="C32" i="3"/>
  <c r="B32" i="3"/>
  <c r="A32" i="3"/>
  <c r="AL31" i="3"/>
  <c r="AK31" i="3"/>
  <c r="AJ31" i="3"/>
  <c r="AI31" i="3"/>
  <c r="M31" i="3"/>
  <c r="L31" i="3"/>
  <c r="K31" i="3"/>
  <c r="J31" i="3"/>
  <c r="I31" i="3"/>
  <c r="H31" i="3"/>
  <c r="G31" i="3"/>
  <c r="F31" i="3"/>
  <c r="AD31" i="3" s="1"/>
  <c r="AW31" i="3" s="1"/>
  <c r="E31" i="3"/>
  <c r="D31" i="3"/>
  <c r="C31" i="3"/>
  <c r="B31" i="3"/>
  <c r="A31" i="3"/>
  <c r="AL30" i="3"/>
  <c r="AK30" i="3"/>
  <c r="AJ30" i="3"/>
  <c r="AI30" i="3"/>
  <c r="Z30" i="3"/>
  <c r="V30" i="3"/>
  <c r="AO30" i="3" s="1"/>
  <c r="M30" i="3"/>
  <c r="L30" i="3"/>
  <c r="K30" i="3"/>
  <c r="J30" i="3"/>
  <c r="I30" i="3"/>
  <c r="H30" i="3"/>
  <c r="G30" i="3"/>
  <c r="F30" i="3"/>
  <c r="E30" i="3"/>
  <c r="D30" i="3"/>
  <c r="C30" i="3"/>
  <c r="B30" i="3"/>
  <c r="A30" i="3"/>
  <c r="AJ29" i="3"/>
  <c r="AI29" i="3"/>
  <c r="AD29" i="3"/>
  <c r="M29" i="3"/>
  <c r="L29" i="3"/>
  <c r="K29" i="3"/>
  <c r="J29" i="3"/>
  <c r="I29" i="3"/>
  <c r="H29" i="3"/>
  <c r="G29" i="3"/>
  <c r="F29" i="3"/>
  <c r="E29" i="3"/>
  <c r="D29" i="3"/>
  <c r="C29" i="3"/>
  <c r="B29" i="3"/>
  <c r="A29" i="3"/>
  <c r="AL28" i="3"/>
  <c r="AK28" i="3"/>
  <c r="AJ28" i="3"/>
  <c r="AI28" i="3"/>
  <c r="AD28" i="3"/>
  <c r="AW28" i="3" s="1"/>
  <c r="V28" i="3"/>
  <c r="AO28" i="3" s="1"/>
  <c r="M28" i="3"/>
  <c r="L28" i="3"/>
  <c r="K28" i="3"/>
  <c r="J28" i="3"/>
  <c r="I28" i="3"/>
  <c r="H28" i="3"/>
  <c r="G28" i="3"/>
  <c r="F28" i="3"/>
  <c r="E28" i="3"/>
  <c r="D28" i="3"/>
  <c r="C28" i="3"/>
  <c r="B28" i="3"/>
  <c r="A28" i="3"/>
  <c r="AL27" i="3"/>
  <c r="AK27" i="3"/>
  <c r="AJ27" i="3"/>
  <c r="AI27" i="3"/>
  <c r="Z27" i="3"/>
  <c r="AS27" i="3" s="1"/>
  <c r="M27" i="3"/>
  <c r="L27" i="3"/>
  <c r="K27" i="3"/>
  <c r="J27" i="3"/>
  <c r="I27" i="3"/>
  <c r="H27" i="3"/>
  <c r="G27" i="3"/>
  <c r="F27" i="3"/>
  <c r="E27" i="3"/>
  <c r="D27" i="3"/>
  <c r="C27" i="3"/>
  <c r="B27" i="3"/>
  <c r="A27" i="3"/>
  <c r="AL26" i="3"/>
  <c r="AK26" i="3"/>
  <c r="AJ26" i="3"/>
  <c r="AI26" i="3"/>
  <c r="AC26" i="3"/>
  <c r="AB26" i="3"/>
  <c r="AU26" i="3" s="1"/>
  <c r="Z26" i="3"/>
  <c r="X26" i="3"/>
  <c r="V26" i="3"/>
  <c r="AO26" i="3" s="1"/>
  <c r="U26" i="3"/>
  <c r="M26" i="3"/>
  <c r="L26" i="3"/>
  <c r="K26" i="3"/>
  <c r="J26" i="3"/>
  <c r="I26" i="3"/>
  <c r="H26" i="3"/>
  <c r="G26" i="3"/>
  <c r="F26" i="3"/>
  <c r="AE26" i="3" s="1"/>
  <c r="AX26" i="3" s="1"/>
  <c r="E26" i="3"/>
  <c r="D26" i="3"/>
  <c r="C26" i="3"/>
  <c r="B26" i="3"/>
  <c r="A26" i="3"/>
  <c r="AL25" i="3"/>
  <c r="AK25" i="3"/>
  <c r="AJ25" i="3"/>
  <c r="AI25" i="3"/>
  <c r="AD25" i="3"/>
  <c r="AC25" i="3"/>
  <c r="Y25" i="3"/>
  <c r="V25" i="3"/>
  <c r="AO25" i="3" s="1"/>
  <c r="U25" i="3"/>
  <c r="AN25" i="3" s="1"/>
  <c r="M25" i="3"/>
  <c r="L25" i="3"/>
  <c r="K25" i="3"/>
  <c r="J25" i="3"/>
  <c r="I25" i="3"/>
  <c r="H25" i="3"/>
  <c r="G25" i="3"/>
  <c r="F25" i="3"/>
  <c r="AB25" i="3" s="1"/>
  <c r="E25" i="3"/>
  <c r="D25" i="3"/>
  <c r="C25" i="3"/>
  <c r="B25" i="3"/>
  <c r="A25" i="3"/>
  <c r="AL24" i="3"/>
  <c r="AK24" i="3"/>
  <c r="AJ24" i="3"/>
  <c r="AI24" i="3"/>
  <c r="M24" i="3"/>
  <c r="L24" i="3"/>
  <c r="K24" i="3"/>
  <c r="J24" i="3"/>
  <c r="I24" i="3"/>
  <c r="H24" i="3"/>
  <c r="G24" i="3"/>
  <c r="F24" i="3"/>
  <c r="AD24" i="3" s="1"/>
  <c r="AW24" i="3" s="1"/>
  <c r="E24" i="3"/>
  <c r="D24" i="3"/>
  <c r="C24" i="3"/>
  <c r="B24" i="3"/>
  <c r="A24" i="3"/>
  <c r="AL23" i="3"/>
  <c r="AK23" i="3"/>
  <c r="AI23" i="3"/>
  <c r="M23" i="3"/>
  <c r="L23" i="3"/>
  <c r="K23" i="3"/>
  <c r="J23" i="3"/>
  <c r="I23" i="3"/>
  <c r="H23" i="3"/>
  <c r="G23" i="3"/>
  <c r="F23" i="3"/>
  <c r="AD23" i="3" s="1"/>
  <c r="AW23" i="3" s="1"/>
  <c r="E23" i="3"/>
  <c r="D23" i="3"/>
  <c r="C23" i="3"/>
  <c r="B23" i="3"/>
  <c r="A23" i="3"/>
  <c r="AL22" i="3"/>
  <c r="AK22" i="3"/>
  <c r="AJ22" i="3"/>
  <c r="AI22" i="3"/>
  <c r="M22" i="3"/>
  <c r="L22" i="3"/>
  <c r="K22" i="3"/>
  <c r="J22" i="3"/>
  <c r="I22" i="3"/>
  <c r="H22" i="3"/>
  <c r="G22" i="3"/>
  <c r="F22" i="3"/>
  <c r="AD22" i="3" s="1"/>
  <c r="AW22" i="3" s="1"/>
  <c r="E22" i="3"/>
  <c r="D22" i="3"/>
  <c r="C22" i="3"/>
  <c r="B22" i="3"/>
  <c r="A22" i="3"/>
  <c r="AL21" i="3"/>
  <c r="AK21" i="3"/>
  <c r="AJ21" i="3"/>
  <c r="AI21" i="3"/>
  <c r="AC21" i="3"/>
  <c r="Z21" i="3"/>
  <c r="V21" i="3"/>
  <c r="AO21" i="3" s="1"/>
  <c r="M21" i="3"/>
  <c r="L21" i="3"/>
  <c r="K21" i="3"/>
  <c r="J21" i="3"/>
  <c r="I21" i="3"/>
  <c r="H21" i="3"/>
  <c r="G21" i="3"/>
  <c r="F21" i="3"/>
  <c r="E21" i="3"/>
  <c r="D21" i="3"/>
  <c r="C21" i="3"/>
  <c r="B21" i="3"/>
  <c r="A21" i="3"/>
  <c r="AJ20" i="3"/>
  <c r="AI20" i="3"/>
  <c r="AC20" i="3"/>
  <c r="Y20" i="3"/>
  <c r="AR20" i="3" s="1"/>
  <c r="V20" i="3"/>
  <c r="AO20" i="3" s="1"/>
  <c r="M20" i="3"/>
  <c r="L20" i="3"/>
  <c r="K20" i="3"/>
  <c r="J20" i="3"/>
  <c r="I20" i="3"/>
  <c r="H20" i="3"/>
  <c r="G20" i="3"/>
  <c r="F20" i="3"/>
  <c r="E20" i="3"/>
  <c r="D20" i="3"/>
  <c r="C20" i="3"/>
  <c r="B20" i="3"/>
  <c r="A20" i="3"/>
  <c r="AJ19" i="3"/>
  <c r="AI19" i="3"/>
  <c r="AD19" i="3"/>
  <c r="Z19" i="3"/>
  <c r="Y19" i="3"/>
  <c r="AR19" i="3" s="1"/>
  <c r="V19" i="3"/>
  <c r="AO19" i="3" s="1"/>
  <c r="M19" i="3"/>
  <c r="L19" i="3"/>
  <c r="K19" i="3"/>
  <c r="J19" i="3"/>
  <c r="I19" i="3"/>
  <c r="H19" i="3"/>
  <c r="G19" i="3"/>
  <c r="F19" i="3"/>
  <c r="AB19" i="3" s="1"/>
  <c r="AU19" i="3" s="1"/>
  <c r="E19" i="3"/>
  <c r="D19" i="3"/>
  <c r="C19" i="3"/>
  <c r="B19" i="3"/>
  <c r="A19" i="3"/>
  <c r="AJ18" i="3"/>
  <c r="AI18" i="3"/>
  <c r="M18" i="3"/>
  <c r="L18" i="3"/>
  <c r="K18" i="3"/>
  <c r="J18" i="3"/>
  <c r="I18" i="3"/>
  <c r="H18" i="3"/>
  <c r="G18" i="3"/>
  <c r="F18" i="3"/>
  <c r="AC18" i="3" s="1"/>
  <c r="E18" i="3"/>
  <c r="D18" i="3"/>
  <c r="C18" i="3"/>
  <c r="B18" i="3"/>
  <c r="A18" i="3"/>
  <c r="AL17" i="3"/>
  <c r="AK17" i="3"/>
  <c r="AJ17" i="3"/>
  <c r="AI17" i="3"/>
  <c r="AA17" i="3"/>
  <c r="AT17" i="3" s="1"/>
  <c r="M17" i="3"/>
  <c r="L17" i="3"/>
  <c r="K17" i="3"/>
  <c r="J17" i="3"/>
  <c r="I17" i="3"/>
  <c r="H17" i="3"/>
  <c r="G17" i="3"/>
  <c r="F17" i="3"/>
  <c r="AE17" i="3" s="1"/>
  <c r="AX17" i="3" s="1"/>
  <c r="E17" i="3"/>
  <c r="D17" i="3"/>
  <c r="C17" i="3"/>
  <c r="B17" i="3"/>
  <c r="A17" i="3"/>
  <c r="AL16" i="3"/>
  <c r="AK16" i="3"/>
  <c r="AJ16" i="3"/>
  <c r="AI16" i="3"/>
  <c r="AD16" i="3"/>
  <c r="AW16" i="3" s="1"/>
  <c r="U16" i="3"/>
  <c r="AN16" i="3" s="1"/>
  <c r="M16" i="3"/>
  <c r="L16" i="3"/>
  <c r="K16" i="3"/>
  <c r="J16" i="3"/>
  <c r="I16" i="3"/>
  <c r="H16" i="3"/>
  <c r="G16" i="3"/>
  <c r="F16" i="3"/>
  <c r="V16" i="3" s="1"/>
  <c r="AO16" i="3" s="1"/>
  <c r="E16" i="3"/>
  <c r="D16" i="3"/>
  <c r="C16" i="3"/>
  <c r="B16" i="3"/>
  <c r="A16" i="3"/>
  <c r="AL15" i="3"/>
  <c r="AK15" i="3"/>
  <c r="AJ15" i="3"/>
  <c r="AI15" i="3"/>
  <c r="M15" i="3"/>
  <c r="L15" i="3"/>
  <c r="K15" i="3"/>
  <c r="J15" i="3"/>
  <c r="I15" i="3"/>
  <c r="H15" i="3"/>
  <c r="G15" i="3"/>
  <c r="F15" i="3"/>
  <c r="AE15" i="3" s="1"/>
  <c r="AX15" i="3" s="1"/>
  <c r="E15" i="3"/>
  <c r="D15" i="3"/>
  <c r="C15" i="3"/>
  <c r="B15" i="3"/>
  <c r="A15" i="3"/>
  <c r="AL14" i="3"/>
  <c r="AK14" i="3"/>
  <c r="AJ14" i="3"/>
  <c r="AI14" i="3"/>
  <c r="M14" i="3"/>
  <c r="L14" i="3"/>
  <c r="K14" i="3"/>
  <c r="J14" i="3"/>
  <c r="I14" i="3"/>
  <c r="H14" i="3"/>
  <c r="G14" i="3"/>
  <c r="F14" i="3"/>
  <c r="AA14" i="3" s="1"/>
  <c r="AT14" i="3" s="1"/>
  <c r="E14" i="3"/>
  <c r="D14" i="3"/>
  <c r="C14" i="3"/>
  <c r="B14" i="3"/>
  <c r="A14" i="3"/>
  <c r="AL13" i="3"/>
  <c r="AK13" i="3"/>
  <c r="AJ13" i="3"/>
  <c r="AI13" i="3"/>
  <c r="AD13" i="3"/>
  <c r="Z13" i="3"/>
  <c r="AS13" i="3" s="1"/>
  <c r="Y13" i="3"/>
  <c r="V13" i="3"/>
  <c r="AO13" i="3" s="1"/>
  <c r="M13" i="3"/>
  <c r="L13" i="3"/>
  <c r="K13" i="3"/>
  <c r="J13" i="3"/>
  <c r="I13" i="3"/>
  <c r="H13" i="3"/>
  <c r="G13" i="3"/>
  <c r="F13" i="3"/>
  <c r="AB13" i="3" s="1"/>
  <c r="AU13" i="3" s="1"/>
  <c r="E13" i="3"/>
  <c r="D13" i="3"/>
  <c r="C13" i="3"/>
  <c r="B13" i="3"/>
  <c r="A13" i="3"/>
  <c r="AL12" i="3"/>
  <c r="AK12" i="3"/>
  <c r="AJ12" i="3"/>
  <c r="AI12" i="3"/>
  <c r="M12" i="3"/>
  <c r="L12" i="3"/>
  <c r="K12" i="3"/>
  <c r="J12" i="3"/>
  <c r="I12" i="3"/>
  <c r="H12" i="3"/>
  <c r="G12" i="3"/>
  <c r="F12" i="3"/>
  <c r="AB12" i="3" s="1"/>
  <c r="AU12" i="3" s="1"/>
  <c r="E12" i="3"/>
  <c r="D12" i="3"/>
  <c r="C12" i="3"/>
  <c r="B12" i="3"/>
  <c r="A12" i="3"/>
  <c r="AK11" i="3"/>
  <c r="AJ11" i="3"/>
  <c r="AI11" i="3"/>
  <c r="M11" i="3"/>
  <c r="L11" i="3"/>
  <c r="K11" i="3"/>
  <c r="J11" i="3"/>
  <c r="I11" i="3"/>
  <c r="H11" i="3"/>
  <c r="G11" i="3"/>
  <c r="F11" i="3"/>
  <c r="Z11" i="3" s="1"/>
  <c r="E11" i="3"/>
  <c r="D11" i="3"/>
  <c r="C11" i="3"/>
  <c r="B11" i="3"/>
  <c r="A11" i="3"/>
  <c r="AL10" i="3"/>
  <c r="AK10" i="3"/>
  <c r="AJ10" i="3"/>
  <c r="AI10" i="3"/>
  <c r="M10" i="3"/>
  <c r="L10" i="3"/>
  <c r="K10" i="3"/>
  <c r="J10" i="3"/>
  <c r="I10" i="3"/>
  <c r="H10" i="3"/>
  <c r="G10" i="3"/>
  <c r="F10" i="3"/>
  <c r="AA10" i="3" s="1"/>
  <c r="AT10" i="3" s="1"/>
  <c r="E10" i="3"/>
  <c r="D10" i="3"/>
  <c r="C10" i="3"/>
  <c r="B10" i="3"/>
  <c r="A10" i="3"/>
  <c r="AL9" i="3"/>
  <c r="AK9" i="3"/>
  <c r="AJ9" i="3"/>
  <c r="AI9" i="3"/>
  <c r="AC9" i="3"/>
  <c r="AB9" i="3"/>
  <c r="AU9" i="3" s="1"/>
  <c r="Z9" i="3"/>
  <c r="AS9" i="3" s="1"/>
  <c r="X9" i="3"/>
  <c r="AQ9" i="3" s="1"/>
  <c r="V9" i="3"/>
  <c r="AO9" i="3" s="1"/>
  <c r="U9" i="3"/>
  <c r="AN9" i="3" s="1"/>
  <c r="M9" i="3"/>
  <c r="L9" i="3"/>
  <c r="K9" i="3"/>
  <c r="J9" i="3"/>
  <c r="I9" i="3"/>
  <c r="H9" i="3"/>
  <c r="G9" i="3"/>
  <c r="F9" i="3"/>
  <c r="AE9" i="3" s="1"/>
  <c r="AX9" i="3" s="1"/>
  <c r="E9" i="3"/>
  <c r="D9" i="3"/>
  <c r="C9" i="3"/>
  <c r="B9" i="3"/>
  <c r="A9" i="3"/>
  <c r="AL8" i="3"/>
  <c r="AK8" i="3"/>
  <c r="AJ8" i="3"/>
  <c r="AI8" i="3"/>
  <c r="AD8" i="3"/>
  <c r="AW8" i="3" s="1"/>
  <c r="Z8" i="3"/>
  <c r="AS8" i="3" s="1"/>
  <c r="M8" i="3"/>
  <c r="L8" i="3"/>
  <c r="K8" i="3"/>
  <c r="J8" i="3"/>
  <c r="I8" i="3"/>
  <c r="H8" i="3"/>
  <c r="G8" i="3"/>
  <c r="F8" i="3"/>
  <c r="AC8" i="3" s="1"/>
  <c r="AV8" i="3" s="1"/>
  <c r="E8" i="3"/>
  <c r="D8" i="3"/>
  <c r="C8" i="3"/>
  <c r="B8" i="3"/>
  <c r="A8" i="3"/>
  <c r="AL7" i="3"/>
  <c r="AK7" i="3"/>
  <c r="AJ7" i="3"/>
  <c r="AI7" i="3"/>
  <c r="T7" i="3"/>
  <c r="AM7" i="3" s="1"/>
  <c r="M7" i="3"/>
  <c r="L7" i="3"/>
  <c r="K7" i="3"/>
  <c r="J7" i="3"/>
  <c r="I7" i="3"/>
  <c r="H7" i="3"/>
  <c r="G7" i="3"/>
  <c r="F7" i="3"/>
  <c r="Y7" i="3" s="1"/>
  <c r="E7" i="3"/>
  <c r="D7" i="3"/>
  <c r="C7" i="3"/>
  <c r="B7" i="3"/>
  <c r="A7" i="3"/>
  <c r="AL6" i="3"/>
  <c r="AK6" i="3"/>
  <c r="AJ6" i="3"/>
  <c r="AI6" i="3"/>
  <c r="O6" i="3"/>
  <c r="AH6" i="3" s="1"/>
  <c r="M6" i="3"/>
  <c r="L6" i="3"/>
  <c r="K6" i="3"/>
  <c r="J6" i="3"/>
  <c r="I6" i="3"/>
  <c r="H6" i="3"/>
  <c r="G6" i="3"/>
  <c r="F6" i="3"/>
  <c r="E6" i="3"/>
  <c r="D6" i="3"/>
  <c r="C6" i="3"/>
  <c r="B6" i="3"/>
  <c r="A6" i="3"/>
  <c r="AL5" i="3"/>
  <c r="AK5" i="3"/>
  <c r="AJ5" i="3"/>
  <c r="AI5" i="3"/>
  <c r="AC5" i="3"/>
  <c r="AV5" i="3" s="1"/>
  <c r="AB5" i="3"/>
  <c r="AU5" i="3" s="1"/>
  <c r="Z5" i="3"/>
  <c r="AS5" i="3" s="1"/>
  <c r="X5" i="3"/>
  <c r="AQ5" i="3" s="1"/>
  <c r="V5" i="3"/>
  <c r="AO5" i="3" s="1"/>
  <c r="U5" i="3"/>
  <c r="AN5" i="3" s="1"/>
  <c r="M5" i="3"/>
  <c r="L5" i="3"/>
  <c r="K5" i="3"/>
  <c r="J5" i="3"/>
  <c r="I5" i="3"/>
  <c r="H5" i="3"/>
  <c r="G5" i="3"/>
  <c r="F5" i="3"/>
  <c r="AE5" i="3" s="1"/>
  <c r="AX5" i="3" s="1"/>
  <c r="E5" i="3"/>
  <c r="D5" i="3"/>
  <c r="C5" i="3"/>
  <c r="B5" i="3"/>
  <c r="A5" i="3"/>
  <c r="AT4" i="3"/>
  <c r="AL4" i="3"/>
  <c r="AK4" i="3"/>
  <c r="AJ4" i="3"/>
  <c r="AI4" i="3"/>
  <c r="AA4" i="3"/>
  <c r="M4" i="3"/>
  <c r="L4" i="3"/>
  <c r="K4" i="3"/>
  <c r="J4" i="3"/>
  <c r="I4" i="3"/>
  <c r="H4" i="3"/>
  <c r="G4" i="3"/>
  <c r="F4" i="3"/>
  <c r="AE4" i="3" s="1"/>
  <c r="AX4" i="3" s="1"/>
  <c r="E4" i="3"/>
  <c r="D4" i="3"/>
  <c r="C4" i="3"/>
  <c r="B4" i="3"/>
  <c r="A4" i="3"/>
  <c r="AL3" i="3"/>
  <c r="AK3" i="3"/>
  <c r="AJ3" i="3"/>
  <c r="AI3" i="3"/>
  <c r="AD3" i="3"/>
  <c r="AW3" i="3" s="1"/>
  <c r="V3" i="3"/>
  <c r="AO3" i="3" s="1"/>
  <c r="M3" i="3"/>
  <c r="L3" i="3"/>
  <c r="K3" i="3"/>
  <c r="J3" i="3"/>
  <c r="I3" i="3"/>
  <c r="H3" i="3"/>
  <c r="G3" i="3"/>
  <c r="F3" i="3"/>
  <c r="AB3" i="3" s="1"/>
  <c r="AU3" i="3" s="1"/>
  <c r="E3" i="3"/>
  <c r="D3" i="3"/>
  <c r="C3" i="3"/>
  <c r="B3" i="3"/>
  <c r="A3" i="3"/>
  <c r="AL2" i="3"/>
  <c r="AK2" i="3"/>
  <c r="AJ2" i="3"/>
  <c r="AI2" i="3"/>
  <c r="W2" i="3"/>
  <c r="M2" i="3"/>
  <c r="L2" i="3"/>
  <c r="K2" i="3"/>
  <c r="J2" i="3"/>
  <c r="I2" i="3"/>
  <c r="H2" i="3"/>
  <c r="G2" i="3"/>
  <c r="F2" i="3"/>
  <c r="AE2" i="3" s="1"/>
  <c r="E2" i="3"/>
  <c r="D2" i="3"/>
  <c r="C2" i="3"/>
  <c r="B2" i="3"/>
  <c r="A2" i="3"/>
  <c r="U3" i="3" l="1"/>
  <c r="AN3" i="3" s="1"/>
  <c r="AC3" i="3"/>
  <c r="AV3" i="3" s="1"/>
  <c r="AE10" i="3"/>
  <c r="AX10" i="3" s="1"/>
  <c r="Y12" i="3"/>
  <c r="AR12" i="3" s="1"/>
  <c r="AC16" i="3"/>
  <c r="AV16" i="3" s="1"/>
  <c r="AC27" i="3"/>
  <c r="AV27" i="3" s="1"/>
  <c r="AD27" i="3"/>
  <c r="AW27" i="3" s="1"/>
  <c r="V27" i="3"/>
  <c r="AO27" i="3" s="1"/>
  <c r="AC30" i="3"/>
  <c r="AD30" i="3"/>
  <c r="O30" i="3"/>
  <c r="AH30" i="3" s="1"/>
  <c r="AD41" i="3"/>
  <c r="W41" i="3"/>
  <c r="AP41" i="3" s="1"/>
  <c r="O41" i="3"/>
  <c r="AH41" i="3" s="1"/>
  <c r="AB44" i="3"/>
  <c r="AU44" i="3" s="1"/>
  <c r="AD44" i="3"/>
  <c r="V44" i="3"/>
  <c r="AO44" i="3" s="1"/>
  <c r="Y44" i="3"/>
  <c r="O44" i="3"/>
  <c r="AH44" i="3" s="1"/>
  <c r="AE50" i="3"/>
  <c r="AX50" i="3" s="1"/>
  <c r="Z50" i="3"/>
  <c r="AS50" i="3" s="1"/>
  <c r="U50" i="3"/>
  <c r="AN50" i="3" s="1"/>
  <c r="AB50" i="3"/>
  <c r="AU50" i="3" s="1"/>
  <c r="V50" i="3"/>
  <c r="AO50" i="3" s="1"/>
  <c r="T50" i="3"/>
  <c r="AM50" i="3" s="1"/>
  <c r="AD50" i="3"/>
  <c r="AW50" i="3" s="1"/>
  <c r="O24" i="3"/>
  <c r="AH24" i="3" s="1"/>
  <c r="AB45" i="3"/>
  <c r="AU45" i="3" s="1"/>
  <c r="AD45" i="3"/>
  <c r="AW45" i="3" s="1"/>
  <c r="V45" i="3"/>
  <c r="AO45" i="3" s="1"/>
  <c r="Y45" i="3"/>
  <c r="U45" i="3"/>
  <c r="AN45" i="3" s="1"/>
  <c r="AC47" i="3"/>
  <c r="AV47" i="3" s="1"/>
  <c r="Z47" i="3"/>
  <c r="AS47" i="3" s="1"/>
  <c r="AD47" i="3"/>
  <c r="AW47" i="3" s="1"/>
  <c r="O47" i="3"/>
  <c r="AH47" i="3" s="1"/>
  <c r="AB57" i="3"/>
  <c r="AU57" i="3" s="1"/>
  <c r="Y57" i="3"/>
  <c r="AD57" i="3"/>
  <c r="AW57" i="3" s="1"/>
  <c r="V57" i="3"/>
  <c r="AO57" i="3" s="1"/>
  <c r="AC57" i="3"/>
  <c r="Z57" i="3"/>
  <c r="U57" i="3"/>
  <c r="AN57" i="3" s="1"/>
  <c r="AE7" i="3"/>
  <c r="AX7" i="3" s="1"/>
  <c r="AB7" i="3"/>
  <c r="AU7" i="3" s="1"/>
  <c r="V7" i="3"/>
  <c r="AO7" i="3" s="1"/>
  <c r="Z7" i="3"/>
  <c r="AS7" i="3" s="1"/>
  <c r="AB18" i="3"/>
  <c r="AU18" i="3" s="1"/>
  <c r="AD18" i="3"/>
  <c r="V18" i="3"/>
  <c r="AO18" i="3" s="1"/>
  <c r="AA2" i="3"/>
  <c r="U7" i="3"/>
  <c r="AN7" i="3" s="1"/>
  <c r="AC11" i="3"/>
  <c r="AD11" i="3"/>
  <c r="AW11" i="3" s="1"/>
  <c r="O11" i="3"/>
  <c r="AH11" i="3" s="1"/>
  <c r="U12" i="3"/>
  <c r="AN12" i="3" s="1"/>
  <c r="Y18" i="3"/>
  <c r="AR18" i="3" s="1"/>
  <c r="AC23" i="3"/>
  <c r="AV23" i="3" s="1"/>
  <c r="Z23" i="3"/>
  <c r="AS23" i="3" s="1"/>
  <c r="O23" i="3"/>
  <c r="AH23" i="3" s="1"/>
  <c r="AC36" i="3"/>
  <c r="O36" i="3"/>
  <c r="AH36" i="3" s="1"/>
  <c r="V36" i="3"/>
  <c r="AO36" i="3" s="1"/>
  <c r="Z36" i="3"/>
  <c r="AB42" i="3"/>
  <c r="AU42" i="3" s="1"/>
  <c r="Y42" i="3"/>
  <c r="AR42" i="3" s="1"/>
  <c r="Z42" i="3"/>
  <c r="U42" i="3"/>
  <c r="AN42" i="3" s="1"/>
  <c r="Z45" i="3"/>
  <c r="AS45" i="3" s="1"/>
  <c r="V47" i="3"/>
  <c r="AO47" i="3" s="1"/>
  <c r="AC51" i="3"/>
  <c r="W51" i="3"/>
  <c r="V51" i="3"/>
  <c r="AO51" i="3" s="1"/>
  <c r="Z51" i="3"/>
  <c r="AS51" i="3" s="1"/>
  <c r="O51" i="3"/>
  <c r="AH51" i="3" s="1"/>
  <c r="AC6" i="3"/>
  <c r="AV6" i="3" s="1"/>
  <c r="AD6" i="3"/>
  <c r="AW6" i="3" s="1"/>
  <c r="AE12" i="3"/>
  <c r="AX12" i="3" s="1"/>
  <c r="AC12" i="3"/>
  <c r="AV12" i="3" s="1"/>
  <c r="X12" i="3"/>
  <c r="T12" i="3"/>
  <c r="AM12" i="3" s="1"/>
  <c r="Z12" i="3"/>
  <c r="AB16" i="3"/>
  <c r="AU16" i="3" s="1"/>
  <c r="Z16" i="3"/>
  <c r="AS16" i="3" s="1"/>
  <c r="U18" i="3"/>
  <c r="Y3" i="3"/>
  <c r="V6" i="3"/>
  <c r="AO6" i="3" s="1"/>
  <c r="AC7" i="3"/>
  <c r="Z3" i="3"/>
  <c r="AS3" i="3" s="1"/>
  <c r="W4" i="3"/>
  <c r="T5" i="3"/>
  <c r="AM5" i="3" s="1"/>
  <c r="Y5" i="3"/>
  <c r="AD5" i="3"/>
  <c r="AW5" i="3" s="1"/>
  <c r="Z6" i="3"/>
  <c r="AS6" i="3" s="1"/>
  <c r="X7" i="3"/>
  <c r="AD7" i="3"/>
  <c r="V11" i="3"/>
  <c r="AO11" i="3" s="1"/>
  <c r="V12" i="3"/>
  <c r="AO12" i="3" s="1"/>
  <c r="AD12" i="3"/>
  <c r="AW12" i="3" s="1"/>
  <c r="Y16" i="3"/>
  <c r="Z18" i="3"/>
  <c r="AB20" i="3"/>
  <c r="AU20" i="3" s="1"/>
  <c r="Z20" i="3"/>
  <c r="U20" i="3"/>
  <c r="AD20" i="3"/>
  <c r="AB21" i="3"/>
  <c r="AU21" i="3" s="1"/>
  <c r="Y21" i="3"/>
  <c r="U21" i="3"/>
  <c r="AN21" i="3" s="1"/>
  <c r="AD21" i="3"/>
  <c r="V23" i="3"/>
  <c r="AO23" i="3" s="1"/>
  <c r="AC28" i="3"/>
  <c r="AV28" i="3" s="1"/>
  <c r="Z28" i="3"/>
  <c r="AS28" i="3" s="1"/>
  <c r="O28" i="3"/>
  <c r="AH28" i="3" s="1"/>
  <c r="AC29" i="3"/>
  <c r="Z29" i="3"/>
  <c r="V29" i="3"/>
  <c r="AO29" i="3" s="1"/>
  <c r="V34" i="3"/>
  <c r="AO34" i="3" s="1"/>
  <c r="AD36" i="3"/>
  <c r="O38" i="3"/>
  <c r="AH38" i="3" s="1"/>
  <c r="V42" i="3"/>
  <c r="AO42" i="3" s="1"/>
  <c r="AC44" i="3"/>
  <c r="AC45" i="3"/>
  <c r="AV45" i="3" s="1"/>
  <c r="AB48" i="3"/>
  <c r="AU48" i="3" s="1"/>
  <c r="Y48" i="3"/>
  <c r="Z48" i="3"/>
  <c r="U48" i="3"/>
  <c r="AN48" i="3" s="1"/>
  <c r="AC50" i="3"/>
  <c r="AV50" i="3" s="1"/>
  <c r="AD51" i="3"/>
  <c r="O53" i="3"/>
  <c r="AH53" i="3" s="1"/>
  <c r="V8" i="3"/>
  <c r="AO8" i="3" s="1"/>
  <c r="T9" i="3"/>
  <c r="AM9" i="3" s="1"/>
  <c r="Y9" i="3"/>
  <c r="AR9" i="3" s="1"/>
  <c r="AD9" i="3"/>
  <c r="AW9" i="3" s="1"/>
  <c r="U13" i="3"/>
  <c r="AN13" i="3" s="1"/>
  <c r="AC13" i="3"/>
  <c r="W17" i="3"/>
  <c r="AP17" i="3" s="1"/>
  <c r="U19" i="3"/>
  <c r="AC19" i="3"/>
  <c r="O25" i="3"/>
  <c r="AH25" i="3" s="1"/>
  <c r="Z25" i="3"/>
  <c r="T26" i="3"/>
  <c r="Y26" i="3"/>
  <c r="AD26" i="3"/>
  <c r="T35" i="3"/>
  <c r="AM35" i="3" s="1"/>
  <c r="Y35" i="3"/>
  <c r="AD35" i="3"/>
  <c r="AW35" i="3" s="1"/>
  <c r="V37" i="3"/>
  <c r="AO37" i="3" s="1"/>
  <c r="AD37" i="3"/>
  <c r="AW37" i="3" s="1"/>
  <c r="T39" i="3"/>
  <c r="AM39" i="3" s="1"/>
  <c r="Y39" i="3"/>
  <c r="AR39" i="3" s="1"/>
  <c r="AD39" i="3"/>
  <c r="AW39" i="3" s="1"/>
  <c r="V40" i="3"/>
  <c r="AO40" i="3" s="1"/>
  <c r="AD40" i="3"/>
  <c r="O49" i="3"/>
  <c r="AH49" i="3" s="1"/>
  <c r="AD49" i="3"/>
  <c r="AW49" i="3" s="1"/>
  <c r="V52" i="3"/>
  <c r="AO52" i="3" s="1"/>
  <c r="AB52" i="3"/>
  <c r="AU52" i="3" s="1"/>
  <c r="V54" i="3"/>
  <c r="AO54" i="3" s="1"/>
  <c r="AD54" i="3"/>
  <c r="AW54" i="3" s="1"/>
  <c r="V55" i="3"/>
  <c r="AO55" i="3" s="1"/>
  <c r="AB55" i="3"/>
  <c r="AU55" i="3" s="1"/>
  <c r="Y56" i="3"/>
  <c r="AR56" i="3" s="1"/>
  <c r="AE58" i="3"/>
  <c r="AX58" i="3" s="1"/>
  <c r="AC58" i="3"/>
  <c r="AV58" i="3" s="1"/>
  <c r="X58" i="3"/>
  <c r="T58" i="3"/>
  <c r="AM58" i="3" s="1"/>
  <c r="Z58" i="3"/>
  <c r="AC59" i="3"/>
  <c r="Z59" i="3"/>
  <c r="V59" i="3"/>
  <c r="AO59" i="3" s="1"/>
  <c r="AB61" i="3"/>
  <c r="AU61" i="3" s="1"/>
  <c r="Y61" i="3"/>
  <c r="U61" i="3"/>
  <c r="AD61" i="3"/>
  <c r="AD62" i="3"/>
  <c r="Y66" i="3"/>
  <c r="AR66" i="3" s="1"/>
  <c r="U68" i="3"/>
  <c r="AN68" i="3" s="1"/>
  <c r="AC84" i="3"/>
  <c r="AV84" i="3" s="1"/>
  <c r="AD84" i="3"/>
  <c r="AW84" i="3" s="1"/>
  <c r="V84" i="3"/>
  <c r="AO84" i="3" s="1"/>
  <c r="U85" i="3"/>
  <c r="U87" i="3"/>
  <c r="AN87" i="3" s="1"/>
  <c r="V91" i="3"/>
  <c r="AO91" i="3" s="1"/>
  <c r="AD91" i="3"/>
  <c r="AW91" i="3" s="1"/>
  <c r="V96" i="3"/>
  <c r="AO96" i="3" s="1"/>
  <c r="U97" i="3"/>
  <c r="AN97" i="3" s="1"/>
  <c r="Y101" i="3"/>
  <c r="V108" i="3"/>
  <c r="AO108" i="3" s="1"/>
  <c r="X110" i="3"/>
  <c r="AQ110" i="3" s="1"/>
  <c r="AD110" i="3"/>
  <c r="AW110" i="3" s="1"/>
  <c r="AB113" i="3"/>
  <c r="AU113" i="3" s="1"/>
  <c r="Y113" i="3"/>
  <c r="U113" i="3"/>
  <c r="AN113" i="3" s="1"/>
  <c r="AD113" i="3"/>
  <c r="AW113" i="3" s="1"/>
  <c r="AB116" i="3"/>
  <c r="AU116" i="3" s="1"/>
  <c r="AD116" i="3"/>
  <c r="V116" i="3"/>
  <c r="AO116" i="3" s="1"/>
  <c r="U116" i="3"/>
  <c r="Z118" i="3"/>
  <c r="AE123" i="3"/>
  <c r="AX123" i="3" s="1"/>
  <c r="AC123" i="3"/>
  <c r="AV123" i="3" s="1"/>
  <c r="X123" i="3"/>
  <c r="AQ123" i="3" s="1"/>
  <c r="T123" i="3"/>
  <c r="Z123" i="3"/>
  <c r="AS123" i="3" s="1"/>
  <c r="Y126" i="3"/>
  <c r="AB133" i="3"/>
  <c r="AU133" i="3" s="1"/>
  <c r="Y133" i="3"/>
  <c r="U133" i="3"/>
  <c r="AN133" i="3" s="1"/>
  <c r="AD133" i="3"/>
  <c r="Y134" i="3"/>
  <c r="V138" i="3"/>
  <c r="AO138" i="3" s="1"/>
  <c r="AC138" i="3"/>
  <c r="AV138" i="3" s="1"/>
  <c r="AB140" i="3"/>
  <c r="AU140" i="3" s="1"/>
  <c r="Y140" i="3"/>
  <c r="U140" i="3"/>
  <c r="AN140" i="3" s="1"/>
  <c r="AD140" i="3"/>
  <c r="Y141" i="3"/>
  <c r="X145" i="3"/>
  <c r="AQ145" i="3" s="1"/>
  <c r="AD145" i="3"/>
  <c r="AW145" i="3" s="1"/>
  <c r="Z147" i="3"/>
  <c r="Z148" i="3"/>
  <c r="AC157" i="3"/>
  <c r="AV157" i="3" s="1"/>
  <c r="AD157" i="3"/>
  <c r="AW157" i="3" s="1"/>
  <c r="V157" i="3"/>
  <c r="AO157" i="3" s="1"/>
  <c r="U158" i="3"/>
  <c r="AN158" i="3" s="1"/>
  <c r="AC158" i="3"/>
  <c r="AV158" i="3" s="1"/>
  <c r="Y164" i="3"/>
  <c r="Z167" i="3"/>
  <c r="AS167" i="3" s="1"/>
  <c r="V169" i="3"/>
  <c r="AO169" i="3" s="1"/>
  <c r="AE170" i="3"/>
  <c r="AX170" i="3" s="1"/>
  <c r="AC170" i="3"/>
  <c r="AV170" i="3" s="1"/>
  <c r="X170" i="3"/>
  <c r="AQ170" i="3" s="1"/>
  <c r="T170" i="3"/>
  <c r="AM170" i="3" s="1"/>
  <c r="Z170" i="3"/>
  <c r="AS170" i="3" s="1"/>
  <c r="U181" i="3"/>
  <c r="AE183" i="3"/>
  <c r="AX183" i="3" s="1"/>
  <c r="AB183" i="3"/>
  <c r="AU183" i="3" s="1"/>
  <c r="V183" i="3"/>
  <c r="AO183" i="3" s="1"/>
  <c r="Z183" i="3"/>
  <c r="U183" i="3"/>
  <c r="AN183" i="3" s="1"/>
  <c r="T183" i="3"/>
  <c r="AM183" i="3" s="1"/>
  <c r="AD183" i="3"/>
  <c r="Y184" i="3"/>
  <c r="AR184" i="3" s="1"/>
  <c r="AE185" i="3"/>
  <c r="AX185" i="3" s="1"/>
  <c r="AC185" i="3"/>
  <c r="AV185" i="3" s="1"/>
  <c r="X185" i="3"/>
  <c r="AQ185" i="3" s="1"/>
  <c r="AB185" i="3"/>
  <c r="AU185" i="3" s="1"/>
  <c r="V185" i="3"/>
  <c r="AO185" i="3" s="1"/>
  <c r="T185" i="3"/>
  <c r="AM185" i="3" s="1"/>
  <c r="AD185" i="3"/>
  <c r="AW185" i="3" s="1"/>
  <c r="AE188" i="3"/>
  <c r="AX188" i="3" s="1"/>
  <c r="AC188" i="3"/>
  <c r="X188" i="3"/>
  <c r="AB188" i="3"/>
  <c r="AU188" i="3" s="1"/>
  <c r="V188" i="3"/>
  <c r="AO188" i="3" s="1"/>
  <c r="T188" i="3"/>
  <c r="AM188" i="3" s="1"/>
  <c r="AD188" i="3"/>
  <c r="AE193" i="3"/>
  <c r="AX193" i="3" s="1"/>
  <c r="AB193" i="3"/>
  <c r="AU193" i="3" s="1"/>
  <c r="V193" i="3"/>
  <c r="AO193" i="3" s="1"/>
  <c r="Z193" i="3"/>
  <c r="AS193" i="3" s="1"/>
  <c r="U193" i="3"/>
  <c r="AN193" i="3" s="1"/>
  <c r="T193" i="3"/>
  <c r="AM193" i="3" s="1"/>
  <c r="AD193" i="3"/>
  <c r="AW193" i="3" s="1"/>
  <c r="Y195" i="3"/>
  <c r="AA208" i="3"/>
  <c r="AT208" i="3" s="1"/>
  <c r="AB227" i="3"/>
  <c r="AU227" i="3" s="1"/>
  <c r="AA227" i="3"/>
  <c r="V227" i="3"/>
  <c r="AO227" i="3" s="1"/>
  <c r="AB278" i="3"/>
  <c r="AU278" i="3" s="1"/>
  <c r="Z278" i="3"/>
  <c r="AS278" i="3" s="1"/>
  <c r="Y278" i="3"/>
  <c r="AD278" i="3"/>
  <c r="AW278" i="3" s="1"/>
  <c r="V278" i="3"/>
  <c r="AO278" i="3" s="1"/>
  <c r="U278" i="3"/>
  <c r="AN278" i="3" s="1"/>
  <c r="AB280" i="3"/>
  <c r="AU280" i="3" s="1"/>
  <c r="Z280" i="3"/>
  <c r="AS280" i="3" s="1"/>
  <c r="Y280" i="3"/>
  <c r="AR280" i="3" s="1"/>
  <c r="AD280" i="3"/>
  <c r="AW280" i="3" s="1"/>
  <c r="V280" i="3"/>
  <c r="AO280" i="3" s="1"/>
  <c r="U280" i="3"/>
  <c r="AN280" i="3" s="1"/>
  <c r="O64" i="3"/>
  <c r="AH64" i="3" s="1"/>
  <c r="O74" i="3"/>
  <c r="AH74" i="3" s="1"/>
  <c r="AB76" i="3"/>
  <c r="AU76" i="3" s="1"/>
  <c r="AD76" i="3"/>
  <c r="V76" i="3"/>
  <c r="AO76" i="3" s="1"/>
  <c r="U76" i="3"/>
  <c r="AE77" i="3"/>
  <c r="AX77" i="3" s="1"/>
  <c r="AC77" i="3"/>
  <c r="AV77" i="3" s="1"/>
  <c r="X77" i="3"/>
  <c r="AQ77" i="3" s="1"/>
  <c r="T77" i="3"/>
  <c r="AM77" i="3" s="1"/>
  <c r="Z77" i="3"/>
  <c r="AE78" i="3"/>
  <c r="AX78" i="3" s="1"/>
  <c r="Z78" i="3"/>
  <c r="AS78" i="3" s="1"/>
  <c r="U78" i="3"/>
  <c r="AN78" i="3" s="1"/>
  <c r="T78" i="3"/>
  <c r="AM78" i="3" s="1"/>
  <c r="AB78" i="3"/>
  <c r="AU78" i="3" s="1"/>
  <c r="V79" i="3"/>
  <c r="AO79" i="3" s="1"/>
  <c r="AC80" i="3"/>
  <c r="AV80" i="3" s="1"/>
  <c r="AD80" i="3"/>
  <c r="AW80" i="3" s="1"/>
  <c r="O80" i="3"/>
  <c r="AH80" i="3" s="1"/>
  <c r="AB81" i="3"/>
  <c r="AU81" i="3" s="1"/>
  <c r="Y81" i="3"/>
  <c r="U81" i="3"/>
  <c r="AN81" i="3" s="1"/>
  <c r="AD81" i="3"/>
  <c r="AB121" i="3"/>
  <c r="AU121" i="3" s="1"/>
  <c r="Y121" i="3"/>
  <c r="U121" i="3"/>
  <c r="AD121" i="3"/>
  <c r="V128" i="3"/>
  <c r="AO128" i="3" s="1"/>
  <c r="AE129" i="3"/>
  <c r="AX129" i="3" s="1"/>
  <c r="AC129" i="3"/>
  <c r="X129" i="3"/>
  <c r="T129" i="3"/>
  <c r="AM129" i="3" s="1"/>
  <c r="Z129" i="3"/>
  <c r="AE130" i="3"/>
  <c r="AX130" i="3" s="1"/>
  <c r="Z130" i="3"/>
  <c r="U130" i="3"/>
  <c r="AN130" i="3" s="1"/>
  <c r="T130" i="3"/>
  <c r="AM130" i="3" s="1"/>
  <c r="AB130" i="3"/>
  <c r="AU130" i="3" s="1"/>
  <c r="AE131" i="3"/>
  <c r="AX131" i="3" s="1"/>
  <c r="AB131" i="3"/>
  <c r="AU131" i="3" s="1"/>
  <c r="V131" i="3"/>
  <c r="AO131" i="3" s="1"/>
  <c r="T131" i="3"/>
  <c r="AM131" i="3" s="1"/>
  <c r="Z131" i="3"/>
  <c r="X138" i="3"/>
  <c r="AQ138" i="3" s="1"/>
  <c r="AB143" i="3"/>
  <c r="AU143" i="3" s="1"/>
  <c r="Z143" i="3"/>
  <c r="U143" i="3"/>
  <c r="AN143" i="3" s="1"/>
  <c r="AD143" i="3"/>
  <c r="AW143" i="3" s="1"/>
  <c r="AE152" i="3"/>
  <c r="AX152" i="3" s="1"/>
  <c r="Z152" i="3"/>
  <c r="U152" i="3"/>
  <c r="AN152" i="3" s="1"/>
  <c r="T152" i="3"/>
  <c r="AM152" i="3" s="1"/>
  <c r="AB152" i="3"/>
  <c r="AU152" i="3" s="1"/>
  <c r="AE153" i="3"/>
  <c r="AX153" i="3" s="1"/>
  <c r="AC153" i="3"/>
  <c r="X153" i="3"/>
  <c r="T153" i="3"/>
  <c r="AM153" i="3" s="1"/>
  <c r="Z153" i="3"/>
  <c r="AE154" i="3"/>
  <c r="AX154" i="3" s="1"/>
  <c r="Z154" i="3"/>
  <c r="U154" i="3"/>
  <c r="AN154" i="3" s="1"/>
  <c r="T154" i="3"/>
  <c r="AM154" i="3" s="1"/>
  <c r="AB154" i="3"/>
  <c r="AU154" i="3" s="1"/>
  <c r="AE155" i="3"/>
  <c r="AX155" i="3" s="1"/>
  <c r="AB155" i="3"/>
  <c r="AU155" i="3" s="1"/>
  <c r="V155" i="3"/>
  <c r="AO155" i="3" s="1"/>
  <c r="T155" i="3"/>
  <c r="AM155" i="3" s="1"/>
  <c r="Z155" i="3"/>
  <c r="AB161" i="3"/>
  <c r="AU161" i="3" s="1"/>
  <c r="Y161" i="3"/>
  <c r="U161" i="3"/>
  <c r="AN161" i="3" s="1"/>
  <c r="AD161" i="3"/>
  <c r="AW161" i="3" s="1"/>
  <c r="V175" i="3"/>
  <c r="AO175" i="3" s="1"/>
  <c r="AD176" i="3"/>
  <c r="AB176" i="3"/>
  <c r="AU176" i="3" s="1"/>
  <c r="W176" i="3"/>
  <c r="AA176" i="3"/>
  <c r="X176" i="3"/>
  <c r="AE179" i="3"/>
  <c r="AX179" i="3" s="1"/>
  <c r="AB179" i="3"/>
  <c r="AU179" i="3" s="1"/>
  <c r="V179" i="3"/>
  <c r="AO179" i="3" s="1"/>
  <c r="Z179" i="3"/>
  <c r="U179" i="3"/>
  <c r="AN179" i="3" s="1"/>
  <c r="T179" i="3"/>
  <c r="AM179" i="3" s="1"/>
  <c r="AD179" i="3"/>
  <c r="AW179" i="3" s="1"/>
  <c r="AE190" i="3"/>
  <c r="AX190" i="3" s="1"/>
  <c r="AC190" i="3"/>
  <c r="AV190" i="3" s="1"/>
  <c r="X190" i="3"/>
  <c r="AQ190" i="3" s="1"/>
  <c r="AB190" i="3"/>
  <c r="AU190" i="3" s="1"/>
  <c r="V190" i="3"/>
  <c r="AO190" i="3" s="1"/>
  <c r="T190" i="3"/>
  <c r="AM190" i="3" s="1"/>
  <c r="AD190" i="3"/>
  <c r="AW190" i="3" s="1"/>
  <c r="AB192" i="3"/>
  <c r="AU192" i="3" s="1"/>
  <c r="AA192" i="3"/>
  <c r="AT192" i="3" s="1"/>
  <c r="V192" i="3"/>
  <c r="AO192" i="3" s="1"/>
  <c r="AE197" i="3"/>
  <c r="AX197" i="3" s="1"/>
  <c r="AB197" i="3"/>
  <c r="AU197" i="3" s="1"/>
  <c r="Z197" i="3"/>
  <c r="AS197" i="3" s="1"/>
  <c r="AE201" i="3"/>
  <c r="AX201" i="3" s="1"/>
  <c r="W201" i="3"/>
  <c r="AP201" i="3" s="1"/>
  <c r="AC201" i="3"/>
  <c r="AV201" i="3" s="1"/>
  <c r="V201" i="3"/>
  <c r="AO201" i="3" s="1"/>
  <c r="U201" i="3"/>
  <c r="AN201" i="3" s="1"/>
  <c r="AA214" i="3"/>
  <c r="W214" i="3"/>
  <c r="AP214" i="3" s="1"/>
  <c r="V214" i="3"/>
  <c r="AO214" i="3" s="1"/>
  <c r="Y219" i="3"/>
  <c r="AR219" i="3" s="1"/>
  <c r="AE219" i="3"/>
  <c r="AX219" i="3" s="1"/>
  <c r="W219" i="3"/>
  <c r="AP219" i="3" s="1"/>
  <c r="T219" i="3"/>
  <c r="AM219" i="3" s="1"/>
  <c r="AE234" i="3"/>
  <c r="AX234" i="3" s="1"/>
  <c r="Y234" i="3"/>
  <c r="AR234" i="3" s="1"/>
  <c r="T234" i="3"/>
  <c r="AM234" i="3" s="1"/>
  <c r="AE257" i="3"/>
  <c r="AX257" i="3" s="1"/>
  <c r="AC257" i="3"/>
  <c r="AV257" i="3" s="1"/>
  <c r="X257" i="3"/>
  <c r="AQ257" i="3" s="1"/>
  <c r="AB257" i="3"/>
  <c r="AU257" i="3" s="1"/>
  <c r="V257" i="3"/>
  <c r="AO257" i="3" s="1"/>
  <c r="Z257" i="3"/>
  <c r="AS257" i="3" s="1"/>
  <c r="U257" i="3"/>
  <c r="AN257" i="3" s="1"/>
  <c r="T257" i="3"/>
  <c r="AM257" i="3" s="1"/>
  <c r="AE272" i="3"/>
  <c r="AX272" i="3" s="1"/>
  <c r="AC272" i="3"/>
  <c r="AV272" i="3" s="1"/>
  <c r="X272" i="3"/>
  <c r="AQ272" i="3" s="1"/>
  <c r="AB272" i="3"/>
  <c r="AU272" i="3" s="1"/>
  <c r="V272" i="3"/>
  <c r="AO272" i="3" s="1"/>
  <c r="Z272" i="3"/>
  <c r="AS272" i="3" s="1"/>
  <c r="U272" i="3"/>
  <c r="AN272" i="3" s="1"/>
  <c r="T272" i="3"/>
  <c r="AM272" i="3" s="1"/>
  <c r="AB300" i="3"/>
  <c r="AU300" i="3" s="1"/>
  <c r="Z300" i="3"/>
  <c r="AS300" i="3" s="1"/>
  <c r="Y300" i="3"/>
  <c r="AD300" i="3"/>
  <c r="AW300" i="3" s="1"/>
  <c r="V300" i="3"/>
  <c r="AO300" i="3" s="1"/>
  <c r="U300" i="3"/>
  <c r="AN300" i="3" s="1"/>
  <c r="AB302" i="3"/>
  <c r="AU302" i="3" s="1"/>
  <c r="Z302" i="3"/>
  <c r="AS302" i="3" s="1"/>
  <c r="Y302" i="3"/>
  <c r="AD302" i="3"/>
  <c r="AW302" i="3" s="1"/>
  <c r="V302" i="3"/>
  <c r="AO302" i="3" s="1"/>
  <c r="U302" i="3"/>
  <c r="AN302" i="3" s="1"/>
  <c r="AB304" i="3"/>
  <c r="AU304" i="3" s="1"/>
  <c r="Z304" i="3"/>
  <c r="AS304" i="3" s="1"/>
  <c r="Y304" i="3"/>
  <c r="AR304" i="3" s="1"/>
  <c r="AD304" i="3"/>
  <c r="V304" i="3"/>
  <c r="AO304" i="3" s="1"/>
  <c r="U304" i="3"/>
  <c r="AN304" i="3" s="1"/>
  <c r="T52" i="3"/>
  <c r="AM52" i="3" s="1"/>
  <c r="Y52" i="3"/>
  <c r="AD52" i="3"/>
  <c r="T55" i="3"/>
  <c r="AM55" i="3" s="1"/>
  <c r="Y55" i="3"/>
  <c r="AR55" i="3" s="1"/>
  <c r="AD55" i="3"/>
  <c r="AW55" i="3" s="1"/>
  <c r="U56" i="3"/>
  <c r="AN56" i="3" s="1"/>
  <c r="AC56" i="3"/>
  <c r="V62" i="3"/>
  <c r="AO62" i="3" s="1"/>
  <c r="O71" i="3"/>
  <c r="AH71" i="3" s="1"/>
  <c r="W74" i="3"/>
  <c r="AP74" i="3" s="1"/>
  <c r="Y76" i="3"/>
  <c r="AR76" i="3" s="1"/>
  <c r="U77" i="3"/>
  <c r="AN77" i="3" s="1"/>
  <c r="AB77" i="3"/>
  <c r="AU77" i="3" s="1"/>
  <c r="V78" i="3"/>
  <c r="AO78" i="3" s="1"/>
  <c r="AC78" i="3"/>
  <c r="AV78" i="3" s="1"/>
  <c r="Z79" i="3"/>
  <c r="V80" i="3"/>
  <c r="AO80" i="3" s="1"/>
  <c r="V81" i="3"/>
  <c r="AO81" i="3" s="1"/>
  <c r="AE91" i="3"/>
  <c r="AX91" i="3" s="1"/>
  <c r="AC91" i="3"/>
  <c r="AV91" i="3" s="1"/>
  <c r="X91" i="3"/>
  <c r="AQ91" i="3" s="1"/>
  <c r="T91" i="3"/>
  <c r="AM91" i="3" s="1"/>
  <c r="Z91" i="3"/>
  <c r="AB101" i="3"/>
  <c r="AU101" i="3" s="1"/>
  <c r="Z101" i="3"/>
  <c r="U101" i="3"/>
  <c r="AN101" i="3" s="1"/>
  <c r="AD101" i="3"/>
  <c r="AE110" i="3"/>
  <c r="AX110" i="3" s="1"/>
  <c r="AB110" i="3"/>
  <c r="AU110" i="3" s="1"/>
  <c r="V110" i="3"/>
  <c r="AO110" i="3" s="1"/>
  <c r="T110" i="3"/>
  <c r="AM110" i="3" s="1"/>
  <c r="Z110" i="3"/>
  <c r="AS110" i="3" s="1"/>
  <c r="AB118" i="3"/>
  <c r="AU118" i="3" s="1"/>
  <c r="AD118" i="3"/>
  <c r="AW118" i="3" s="1"/>
  <c r="V118" i="3"/>
  <c r="AO118" i="3" s="1"/>
  <c r="U118" i="3"/>
  <c r="AN118" i="3" s="1"/>
  <c r="AC120" i="3"/>
  <c r="AD120" i="3"/>
  <c r="V120" i="3"/>
  <c r="AO120" i="3" s="1"/>
  <c r="AB126" i="3"/>
  <c r="AU126" i="3" s="1"/>
  <c r="Z126" i="3"/>
  <c r="U126" i="3"/>
  <c r="AN126" i="3" s="1"/>
  <c r="AD126" i="3"/>
  <c r="AW126" i="3" s="1"/>
  <c r="AB134" i="3"/>
  <c r="AU134" i="3" s="1"/>
  <c r="Z134" i="3"/>
  <c r="U134" i="3"/>
  <c r="AN134" i="3" s="1"/>
  <c r="AD134" i="3"/>
  <c r="AB141" i="3"/>
  <c r="AU141" i="3" s="1"/>
  <c r="Z141" i="3"/>
  <c r="U141" i="3"/>
  <c r="AN141" i="3" s="1"/>
  <c r="AD141" i="3"/>
  <c r="AW141" i="3" s="1"/>
  <c r="AE145" i="3"/>
  <c r="AX145" i="3" s="1"/>
  <c r="AB145" i="3"/>
  <c r="AU145" i="3" s="1"/>
  <c r="V145" i="3"/>
  <c r="AO145" i="3" s="1"/>
  <c r="T145" i="3"/>
  <c r="Z145" i="3"/>
  <c r="AC151" i="3"/>
  <c r="AV151" i="3" s="1"/>
  <c r="Z151" i="3"/>
  <c r="AS151" i="3" s="1"/>
  <c r="V151" i="3"/>
  <c r="AO151" i="3" s="1"/>
  <c r="AB164" i="3"/>
  <c r="AU164" i="3" s="1"/>
  <c r="Z164" i="3"/>
  <c r="AS164" i="3" s="1"/>
  <c r="U164" i="3"/>
  <c r="AN164" i="3" s="1"/>
  <c r="AD164" i="3"/>
  <c r="AW164" i="3" s="1"/>
  <c r="AB167" i="3"/>
  <c r="AU167" i="3" s="1"/>
  <c r="Y167" i="3"/>
  <c r="U167" i="3"/>
  <c r="AN167" i="3" s="1"/>
  <c r="AD167" i="3"/>
  <c r="AW167" i="3" s="1"/>
  <c r="AE184" i="3"/>
  <c r="AX184" i="3" s="1"/>
  <c r="AB184" i="3"/>
  <c r="AU184" i="3" s="1"/>
  <c r="V184" i="3"/>
  <c r="AO184" i="3" s="1"/>
  <c r="Z184" i="3"/>
  <c r="U184" i="3"/>
  <c r="AN184" i="3" s="1"/>
  <c r="T184" i="3"/>
  <c r="AM184" i="3" s="1"/>
  <c r="AD184" i="3"/>
  <c r="AE194" i="3"/>
  <c r="AX194" i="3" s="1"/>
  <c r="W194" i="3"/>
  <c r="AP194" i="3" s="1"/>
  <c r="AB194" i="3"/>
  <c r="AU194" i="3" s="1"/>
  <c r="V194" i="3"/>
  <c r="AO194" i="3" s="1"/>
  <c r="T194" i="3"/>
  <c r="AM194" i="3" s="1"/>
  <c r="AE195" i="3"/>
  <c r="AX195" i="3" s="1"/>
  <c r="AB195" i="3"/>
  <c r="AU195" i="3" s="1"/>
  <c r="V195" i="3"/>
  <c r="AO195" i="3" s="1"/>
  <c r="Z195" i="3"/>
  <c r="AS195" i="3" s="1"/>
  <c r="U195" i="3"/>
  <c r="AN195" i="3" s="1"/>
  <c r="T195" i="3"/>
  <c r="AM195" i="3" s="1"/>
  <c r="AD195" i="3"/>
  <c r="AW195" i="3" s="1"/>
  <c r="AC200" i="3"/>
  <c r="AA200" i="3"/>
  <c r="V200" i="3"/>
  <c r="AO200" i="3" s="1"/>
  <c r="Z208" i="3"/>
  <c r="AE208" i="3"/>
  <c r="AX208" i="3" s="1"/>
  <c r="W208" i="3"/>
  <c r="U208" i="3"/>
  <c r="AC220" i="3"/>
  <c r="AA220" i="3"/>
  <c r="V220" i="3"/>
  <c r="AO220" i="3" s="1"/>
  <c r="W231" i="3"/>
  <c r="AP231" i="3" s="1"/>
  <c r="AE255" i="3"/>
  <c r="AX255" i="3" s="1"/>
  <c r="AC255" i="3"/>
  <c r="AV255" i="3" s="1"/>
  <c r="X255" i="3"/>
  <c r="AB255" i="3"/>
  <c r="AU255" i="3" s="1"/>
  <c r="V255" i="3"/>
  <c r="AO255" i="3" s="1"/>
  <c r="Z255" i="3"/>
  <c r="U255" i="3"/>
  <c r="AN255" i="3" s="1"/>
  <c r="T255" i="3"/>
  <c r="AM255" i="3" s="1"/>
  <c r="Y257" i="3"/>
  <c r="T267" i="3"/>
  <c r="AM267" i="3" s="1"/>
  <c r="Y272" i="3"/>
  <c r="AE288" i="3"/>
  <c r="AX288" i="3" s="1"/>
  <c r="AC288" i="3"/>
  <c r="AV288" i="3" s="1"/>
  <c r="X288" i="3"/>
  <c r="AQ288" i="3" s="1"/>
  <c r="AB288" i="3"/>
  <c r="AU288" i="3" s="1"/>
  <c r="V288" i="3"/>
  <c r="AO288" i="3" s="1"/>
  <c r="Z288" i="3"/>
  <c r="U288" i="3"/>
  <c r="AN288" i="3" s="1"/>
  <c r="T288" i="3"/>
  <c r="AM288" i="3" s="1"/>
  <c r="AE292" i="3"/>
  <c r="AX292" i="3" s="1"/>
  <c r="Z292" i="3"/>
  <c r="W292" i="3"/>
  <c r="AC300" i="3"/>
  <c r="AV300" i="3" s="1"/>
  <c r="AC302" i="3"/>
  <c r="AV302" i="3" s="1"/>
  <c r="AC304" i="3"/>
  <c r="U37" i="3"/>
  <c r="AN37" i="3" s="1"/>
  <c r="AC37" i="3"/>
  <c r="AV37" i="3" s="1"/>
  <c r="U40" i="3"/>
  <c r="AN40" i="3" s="1"/>
  <c r="AC40" i="3"/>
  <c r="U52" i="3"/>
  <c r="AN52" i="3" s="1"/>
  <c r="Z52" i="3"/>
  <c r="AS52" i="3" s="1"/>
  <c r="U54" i="3"/>
  <c r="AN54" i="3" s="1"/>
  <c r="AC54" i="3"/>
  <c r="U55" i="3"/>
  <c r="AN55" i="3" s="1"/>
  <c r="Z55" i="3"/>
  <c r="V56" i="3"/>
  <c r="AO56" i="3" s="1"/>
  <c r="AD56" i="3"/>
  <c r="AW56" i="3" s="1"/>
  <c r="AB60" i="3"/>
  <c r="AU60" i="3" s="1"/>
  <c r="AD60" i="3"/>
  <c r="AW60" i="3" s="1"/>
  <c r="V60" i="3"/>
  <c r="AO60" i="3" s="1"/>
  <c r="U60" i="3"/>
  <c r="AN60" i="3" s="1"/>
  <c r="Z62" i="3"/>
  <c r="AE68" i="3"/>
  <c r="AX68" i="3" s="1"/>
  <c r="AB68" i="3"/>
  <c r="AU68" i="3" s="1"/>
  <c r="V68" i="3"/>
  <c r="AO68" i="3" s="1"/>
  <c r="T68" i="3"/>
  <c r="Z68" i="3"/>
  <c r="Z76" i="3"/>
  <c r="V77" i="3"/>
  <c r="AO77" i="3" s="1"/>
  <c r="AD77" i="3"/>
  <c r="AW77" i="3" s="1"/>
  <c r="X78" i="3"/>
  <c r="AQ78" i="3" s="1"/>
  <c r="AD78" i="3"/>
  <c r="AW78" i="3" s="1"/>
  <c r="AD79" i="3"/>
  <c r="Z80" i="3"/>
  <c r="Z81" i="3"/>
  <c r="AB82" i="3"/>
  <c r="AU82" i="3" s="1"/>
  <c r="Z82" i="3"/>
  <c r="U82" i="3"/>
  <c r="AN82" i="3" s="1"/>
  <c r="AD82" i="3"/>
  <c r="AE85" i="3"/>
  <c r="AX85" i="3" s="1"/>
  <c r="AB85" i="3"/>
  <c r="AU85" i="3" s="1"/>
  <c r="V85" i="3"/>
  <c r="AO85" i="3" s="1"/>
  <c r="T85" i="3"/>
  <c r="Z85" i="3"/>
  <c r="AE87" i="3"/>
  <c r="AX87" i="3" s="1"/>
  <c r="AC87" i="3"/>
  <c r="X87" i="3"/>
  <c r="T87" i="3"/>
  <c r="AM87" i="3" s="1"/>
  <c r="Z87" i="3"/>
  <c r="U91" i="3"/>
  <c r="AN91" i="3" s="1"/>
  <c r="AB91" i="3"/>
  <c r="AU91" i="3" s="1"/>
  <c r="AE96" i="3"/>
  <c r="AX96" i="3" s="1"/>
  <c r="Z96" i="3"/>
  <c r="U96" i="3"/>
  <c r="AN96" i="3" s="1"/>
  <c r="T96" i="3"/>
  <c r="AM96" i="3" s="1"/>
  <c r="AB96" i="3"/>
  <c r="AU96" i="3" s="1"/>
  <c r="AE97" i="3"/>
  <c r="AX97" i="3" s="1"/>
  <c r="AC97" i="3"/>
  <c r="X97" i="3"/>
  <c r="T97" i="3"/>
  <c r="AM97" i="3" s="1"/>
  <c r="Z97" i="3"/>
  <c r="V101" i="3"/>
  <c r="AO101" i="3" s="1"/>
  <c r="AE108" i="3"/>
  <c r="AX108" i="3" s="1"/>
  <c r="Z108" i="3"/>
  <c r="AS108" i="3" s="1"/>
  <c r="U108" i="3"/>
  <c r="AN108" i="3" s="1"/>
  <c r="T108" i="3"/>
  <c r="AM108" i="3" s="1"/>
  <c r="AB108" i="3"/>
  <c r="AU108" i="3" s="1"/>
  <c r="AC109" i="3"/>
  <c r="AV109" i="3" s="1"/>
  <c r="AD109" i="3"/>
  <c r="AW109" i="3" s="1"/>
  <c r="V109" i="3"/>
  <c r="AO109" i="3" s="1"/>
  <c r="U110" i="3"/>
  <c r="AN110" i="3" s="1"/>
  <c r="AC110" i="3"/>
  <c r="AV110" i="3" s="1"/>
  <c r="Y118" i="3"/>
  <c r="AC119" i="3"/>
  <c r="AD119" i="3"/>
  <c r="V119" i="3"/>
  <c r="AO119" i="3" s="1"/>
  <c r="Z120" i="3"/>
  <c r="AS120" i="3" s="1"/>
  <c r="Z121" i="3"/>
  <c r="V126" i="3"/>
  <c r="AO126" i="3" s="1"/>
  <c r="AD128" i="3"/>
  <c r="AW128" i="3" s="1"/>
  <c r="V129" i="3"/>
  <c r="AO129" i="3" s="1"/>
  <c r="AD129" i="3"/>
  <c r="X130" i="3"/>
  <c r="AD130" i="3"/>
  <c r="X131" i="3"/>
  <c r="AD131" i="3"/>
  <c r="V134" i="3"/>
  <c r="AO134" i="3" s="1"/>
  <c r="AE138" i="3"/>
  <c r="AX138" i="3" s="1"/>
  <c r="Z138" i="3"/>
  <c r="AS138" i="3" s="1"/>
  <c r="U138" i="3"/>
  <c r="AN138" i="3" s="1"/>
  <c r="T138" i="3"/>
  <c r="AB138" i="3"/>
  <c r="AU138" i="3" s="1"/>
  <c r="V141" i="3"/>
  <c r="AO141" i="3" s="1"/>
  <c r="Y143" i="3"/>
  <c r="AR143" i="3" s="1"/>
  <c r="U145" i="3"/>
  <c r="AC145" i="3"/>
  <c r="V147" i="3"/>
  <c r="AO147" i="3" s="1"/>
  <c r="V148" i="3"/>
  <c r="AO148" i="3" s="1"/>
  <c r="AB149" i="3"/>
  <c r="AU149" i="3" s="1"/>
  <c r="Z149" i="3"/>
  <c r="U149" i="3"/>
  <c r="AN149" i="3" s="1"/>
  <c r="AD149" i="3"/>
  <c r="AD151" i="3"/>
  <c r="AW151" i="3" s="1"/>
  <c r="X152" i="3"/>
  <c r="AD152" i="3"/>
  <c r="V153" i="3"/>
  <c r="AO153" i="3" s="1"/>
  <c r="AD153" i="3"/>
  <c r="X154" i="3"/>
  <c r="AD154" i="3"/>
  <c r="X155" i="3"/>
  <c r="AD155" i="3"/>
  <c r="AE158" i="3"/>
  <c r="AX158" i="3" s="1"/>
  <c r="AB158" i="3"/>
  <c r="AU158" i="3" s="1"/>
  <c r="V158" i="3"/>
  <c r="AO158" i="3" s="1"/>
  <c r="T158" i="3"/>
  <c r="AM158" i="3" s="1"/>
  <c r="Z158" i="3"/>
  <c r="AS158" i="3" s="1"/>
  <c r="Z161" i="3"/>
  <c r="AS161" i="3" s="1"/>
  <c r="AB162" i="3"/>
  <c r="AU162" i="3" s="1"/>
  <c r="Z162" i="3"/>
  <c r="AS162" i="3" s="1"/>
  <c r="U162" i="3"/>
  <c r="AN162" i="3" s="1"/>
  <c r="AD162" i="3"/>
  <c r="AW162" i="3" s="1"/>
  <c r="V164" i="3"/>
  <c r="AO164" i="3" s="1"/>
  <c r="V167" i="3"/>
  <c r="AO167" i="3" s="1"/>
  <c r="AE181" i="3"/>
  <c r="AX181" i="3" s="1"/>
  <c r="AC181" i="3"/>
  <c r="AV181" i="3" s="1"/>
  <c r="X181" i="3"/>
  <c r="AB181" i="3"/>
  <c r="AU181" i="3" s="1"/>
  <c r="V181" i="3"/>
  <c r="AO181" i="3" s="1"/>
  <c r="T181" i="3"/>
  <c r="AD181" i="3"/>
  <c r="AW181" i="3" s="1"/>
  <c r="X184" i="3"/>
  <c r="Y190" i="3"/>
  <c r="Z194" i="3"/>
  <c r="AS194" i="3" s="1"/>
  <c r="X195" i="3"/>
  <c r="AQ195" i="3" s="1"/>
  <c r="W200" i="3"/>
  <c r="AP200" i="3" s="1"/>
  <c r="AA201" i="3"/>
  <c r="AT201" i="3" s="1"/>
  <c r="V208" i="3"/>
  <c r="AO208" i="3" s="1"/>
  <c r="AE210" i="3"/>
  <c r="AX210" i="3" s="1"/>
  <c r="W210" i="3"/>
  <c r="AP210" i="3" s="1"/>
  <c r="AC210" i="3"/>
  <c r="V210" i="3"/>
  <c r="AO210" i="3" s="1"/>
  <c r="U210" i="3"/>
  <c r="AN210" i="3" s="1"/>
  <c r="AE211" i="3"/>
  <c r="AX211" i="3" s="1"/>
  <c r="W211" i="3"/>
  <c r="AP211" i="3" s="1"/>
  <c r="AB211" i="3"/>
  <c r="AU211" i="3" s="1"/>
  <c r="U211" i="3"/>
  <c r="AN211" i="3" s="1"/>
  <c r="T211" i="3"/>
  <c r="AM211" i="3" s="1"/>
  <c r="AE212" i="3"/>
  <c r="AX212" i="3" s="1"/>
  <c r="W212" i="3"/>
  <c r="AP212" i="3" s="1"/>
  <c r="AC212" i="3"/>
  <c r="AV212" i="3" s="1"/>
  <c r="V212" i="3"/>
  <c r="AO212" i="3" s="1"/>
  <c r="U212" i="3"/>
  <c r="AN212" i="3" s="1"/>
  <c r="AA213" i="3"/>
  <c r="W213" i="3"/>
  <c r="U213" i="3"/>
  <c r="AA219" i="3"/>
  <c r="AT219" i="3" s="1"/>
  <c r="W220" i="3"/>
  <c r="W228" i="3"/>
  <c r="AB235" i="3"/>
  <c r="AU235" i="3" s="1"/>
  <c r="AA235" i="3"/>
  <c r="AT235" i="3" s="1"/>
  <c r="W235" i="3"/>
  <c r="AP235" i="3" s="1"/>
  <c r="U235" i="3"/>
  <c r="AN235" i="3" s="1"/>
  <c r="AB246" i="3"/>
  <c r="AU246" i="3" s="1"/>
  <c r="Z246" i="3"/>
  <c r="Y246" i="3"/>
  <c r="AR246" i="3" s="1"/>
  <c r="AD246" i="3"/>
  <c r="V246" i="3"/>
  <c r="AO246" i="3" s="1"/>
  <c r="U246" i="3"/>
  <c r="AN246" i="3" s="1"/>
  <c r="AD257" i="3"/>
  <c r="AW257" i="3" s="1"/>
  <c r="AD272" i="3"/>
  <c r="AW272" i="3" s="1"/>
  <c r="AB284" i="3"/>
  <c r="AU284" i="3" s="1"/>
  <c r="Z284" i="3"/>
  <c r="AS284" i="3" s="1"/>
  <c r="Y284" i="3"/>
  <c r="AD284" i="3"/>
  <c r="AW284" i="3" s="1"/>
  <c r="V284" i="3"/>
  <c r="AO284" i="3" s="1"/>
  <c r="U284" i="3"/>
  <c r="AN284" i="3" s="1"/>
  <c r="AE290" i="3"/>
  <c r="AX290" i="3" s="1"/>
  <c r="AC290" i="3"/>
  <c r="AV290" i="3" s="1"/>
  <c r="X290" i="3"/>
  <c r="AB290" i="3"/>
  <c r="AU290" i="3" s="1"/>
  <c r="V290" i="3"/>
  <c r="AO290" i="3" s="1"/>
  <c r="Z290" i="3"/>
  <c r="U290" i="3"/>
  <c r="T290" i="3"/>
  <c r="AM290" i="3" s="1"/>
  <c r="AB296" i="3"/>
  <c r="AU296" i="3" s="1"/>
  <c r="Z296" i="3"/>
  <c r="Y296" i="3"/>
  <c r="AD296" i="3"/>
  <c r="V296" i="3"/>
  <c r="AO296" i="3" s="1"/>
  <c r="U296" i="3"/>
  <c r="AN296" i="3" s="1"/>
  <c r="U310" i="3"/>
  <c r="AN310" i="3" s="1"/>
  <c r="AC310" i="3"/>
  <c r="AV310" i="3" s="1"/>
  <c r="V315" i="3"/>
  <c r="AO315" i="3" s="1"/>
  <c r="T316" i="3"/>
  <c r="AM316" i="3" s="1"/>
  <c r="Y316" i="3"/>
  <c r="AR316" i="3" s="1"/>
  <c r="AD316" i="3"/>
  <c r="AW316" i="3" s="1"/>
  <c r="U321" i="3"/>
  <c r="AN321" i="3" s="1"/>
  <c r="AC321" i="3"/>
  <c r="AV321" i="3" s="1"/>
  <c r="U327" i="3"/>
  <c r="AN327" i="3" s="1"/>
  <c r="Z327" i="3"/>
  <c r="AS327" i="3" s="1"/>
  <c r="AE327" i="3"/>
  <c r="W331" i="3"/>
  <c r="V344" i="3"/>
  <c r="AO344" i="3" s="1"/>
  <c r="U347" i="3"/>
  <c r="AN347" i="3" s="1"/>
  <c r="AC347" i="3"/>
  <c r="AV347" i="3" s="1"/>
  <c r="V353" i="3"/>
  <c r="AO353" i="3" s="1"/>
  <c r="T354" i="3"/>
  <c r="AM354" i="3" s="1"/>
  <c r="Y354" i="3"/>
  <c r="AR354" i="3" s="1"/>
  <c r="AD354" i="3"/>
  <c r="AW354" i="3" s="1"/>
  <c r="V358" i="3"/>
  <c r="AO358" i="3" s="1"/>
  <c r="V359" i="3"/>
  <c r="AO359" i="3" s="1"/>
  <c r="V360" i="3"/>
  <c r="AO360" i="3" s="1"/>
  <c r="U378" i="3"/>
  <c r="AC378" i="3"/>
  <c r="AV378" i="3" s="1"/>
  <c r="T386" i="3"/>
  <c r="Y386" i="3"/>
  <c r="AD386" i="3"/>
  <c r="AW386" i="3" s="1"/>
  <c r="V389" i="3"/>
  <c r="AO389" i="3" s="1"/>
  <c r="V390" i="3"/>
  <c r="AO390" i="3" s="1"/>
  <c r="V391" i="3"/>
  <c r="AO391" i="3" s="1"/>
  <c r="V392" i="3"/>
  <c r="AO392" i="3" s="1"/>
  <c r="V393" i="3"/>
  <c r="AO393" i="3" s="1"/>
  <c r="V394" i="3"/>
  <c r="AO394" i="3" s="1"/>
  <c r="V395" i="3"/>
  <c r="AO395" i="3" s="1"/>
  <c r="T396" i="3"/>
  <c r="Y396" i="3"/>
  <c r="AR396" i="3" s="1"/>
  <c r="AD396" i="3"/>
  <c r="AW396" i="3" s="1"/>
  <c r="T404" i="3"/>
  <c r="AM404" i="3" s="1"/>
  <c r="Y404" i="3"/>
  <c r="AR404" i="3" s="1"/>
  <c r="AD404" i="3"/>
  <c r="AW404" i="3" s="1"/>
  <c r="T406" i="3"/>
  <c r="AM406" i="3" s="1"/>
  <c r="Y406" i="3"/>
  <c r="AR406" i="3" s="1"/>
  <c r="AD406" i="3"/>
  <c r="AW406" i="3" s="1"/>
  <c r="T411" i="3"/>
  <c r="Y411" i="3"/>
  <c r="AR411" i="3" s="1"/>
  <c r="AD411" i="3"/>
  <c r="U413" i="3"/>
  <c r="AC413" i="3"/>
  <c r="U421" i="3"/>
  <c r="AN421" i="3" s="1"/>
  <c r="U425" i="3"/>
  <c r="AN425" i="3" s="1"/>
  <c r="U429" i="3"/>
  <c r="AN429" i="3" s="1"/>
  <c r="U435" i="3"/>
  <c r="AN435" i="3" s="1"/>
  <c r="U439" i="3"/>
  <c r="AN439" i="3" s="1"/>
  <c r="U443" i="3"/>
  <c r="AN443" i="3" s="1"/>
  <c r="U449" i="3"/>
  <c r="AN449" i="3" s="1"/>
  <c r="AA467" i="3"/>
  <c r="AT467" i="3" s="1"/>
  <c r="Y468" i="3"/>
  <c r="AR468" i="3" s="1"/>
  <c r="X474" i="3"/>
  <c r="V476" i="3"/>
  <c r="AO476" i="3" s="1"/>
  <c r="AA476" i="3"/>
  <c r="AT476" i="3" s="1"/>
  <c r="X482" i="3"/>
  <c r="V484" i="3"/>
  <c r="AO484" i="3" s="1"/>
  <c r="AA484" i="3"/>
  <c r="AT484" i="3" s="1"/>
  <c r="X490" i="3"/>
  <c r="Y493" i="3"/>
  <c r="X494" i="3"/>
  <c r="Y497" i="3"/>
  <c r="X498" i="3"/>
  <c r="AA501" i="3"/>
  <c r="AT501" i="3" s="1"/>
  <c r="X510" i="3"/>
  <c r="AA513" i="3"/>
  <c r="AT513" i="3" s="1"/>
  <c r="AA523" i="3"/>
  <c r="AT523" i="3" s="1"/>
  <c r="AA527" i="3"/>
  <c r="AT527" i="3" s="1"/>
  <c r="AA531" i="3"/>
  <c r="AT531" i="3" s="1"/>
  <c r="AD544" i="3"/>
  <c r="AW544" i="3" s="1"/>
  <c r="AE544" i="3"/>
  <c r="AX544" i="3" s="1"/>
  <c r="W544" i="3"/>
  <c r="AP544" i="3" s="1"/>
  <c r="AD554" i="3"/>
  <c r="AW554" i="3" s="1"/>
  <c r="W554" i="3"/>
  <c r="AP554" i="3" s="1"/>
  <c r="AA554" i="3"/>
  <c r="AT554" i="3" s="1"/>
  <c r="AD557" i="3"/>
  <c r="AW557" i="3" s="1"/>
  <c r="O557" i="3"/>
  <c r="AH557" i="3" s="1"/>
  <c r="AA557" i="3"/>
  <c r="AT557" i="3" s="1"/>
  <c r="AD560" i="3"/>
  <c r="AW560" i="3" s="1"/>
  <c r="AE560" i="3"/>
  <c r="AX560" i="3" s="1"/>
  <c r="W560" i="3"/>
  <c r="AP560" i="3" s="1"/>
  <c r="AD570" i="3"/>
  <c r="AW570" i="3" s="1"/>
  <c r="W570" i="3"/>
  <c r="AP570" i="3" s="1"/>
  <c r="AA570" i="3"/>
  <c r="AT570" i="3" s="1"/>
  <c r="AD573" i="3"/>
  <c r="AW573" i="3" s="1"/>
  <c r="O573" i="3"/>
  <c r="AH573" i="3" s="1"/>
  <c r="AA573" i="3"/>
  <c r="AT573" i="3" s="1"/>
  <c r="AD576" i="3"/>
  <c r="AW576" i="3" s="1"/>
  <c r="AE576" i="3"/>
  <c r="AX576" i="3" s="1"/>
  <c r="W576" i="3"/>
  <c r="AP576" i="3" s="1"/>
  <c r="AD586" i="3"/>
  <c r="AW586" i="3" s="1"/>
  <c r="W586" i="3"/>
  <c r="AP586" i="3" s="1"/>
  <c r="AA586" i="3"/>
  <c r="AT586" i="3" s="1"/>
  <c r="AD589" i="3"/>
  <c r="AW589" i="3" s="1"/>
  <c r="O589" i="3"/>
  <c r="AH589" i="3" s="1"/>
  <c r="AA589" i="3"/>
  <c r="AT589" i="3" s="1"/>
  <c r="AC795" i="3"/>
  <c r="AV795" i="3" s="1"/>
  <c r="Y795" i="3"/>
  <c r="AD822" i="3"/>
  <c r="AW822" i="3" s="1"/>
  <c r="AA822" i="3"/>
  <c r="AT822" i="3" s="1"/>
  <c r="O822" i="3"/>
  <c r="AH822" i="3" s="1"/>
  <c r="AE927" i="3"/>
  <c r="AX927" i="3" s="1"/>
  <c r="W927" i="3"/>
  <c r="AP927" i="3" s="1"/>
  <c r="O927" i="3"/>
  <c r="AH927" i="3" s="1"/>
  <c r="AB927" i="3"/>
  <c r="AU927" i="3" s="1"/>
  <c r="Z927" i="3"/>
  <c r="AS927" i="3" s="1"/>
  <c r="AR932" i="3"/>
  <c r="AC938" i="3"/>
  <c r="AV938" i="3" s="1"/>
  <c r="W938" i="3"/>
  <c r="AP938" i="3" s="1"/>
  <c r="X938" i="3"/>
  <c r="AQ938" i="3" s="1"/>
  <c r="AA938" i="3"/>
  <c r="AT938" i="3" s="1"/>
  <c r="AD951" i="3"/>
  <c r="AW951" i="3" s="1"/>
  <c r="AA951" i="3"/>
  <c r="AT951" i="3" s="1"/>
  <c r="AB987" i="3"/>
  <c r="AU987" i="3" s="1"/>
  <c r="O987" i="3"/>
  <c r="AH987" i="3" s="1"/>
  <c r="W987" i="3"/>
  <c r="AP987" i="3" s="1"/>
  <c r="AE987" i="3"/>
  <c r="AX987" i="3" s="1"/>
  <c r="Z987" i="3"/>
  <c r="AS987" i="3" s="1"/>
  <c r="C15" i="9"/>
  <c r="D15" i="9" s="1"/>
  <c r="V2" i="6"/>
  <c r="C10" i="5"/>
  <c r="U63" i="3"/>
  <c r="AC63" i="3"/>
  <c r="O65" i="3"/>
  <c r="AH65" i="3" s="1"/>
  <c r="O67" i="3"/>
  <c r="AH67" i="3" s="1"/>
  <c r="V69" i="3"/>
  <c r="AO69" i="3" s="1"/>
  <c r="O70" i="3"/>
  <c r="AH70" i="3" s="1"/>
  <c r="O73" i="3"/>
  <c r="AH73" i="3" s="1"/>
  <c r="U75" i="3"/>
  <c r="AN75" i="3" s="1"/>
  <c r="AC75" i="3"/>
  <c r="AV75" i="3" s="1"/>
  <c r="T83" i="3"/>
  <c r="AM83" i="3" s="1"/>
  <c r="Y83" i="3"/>
  <c r="AD83" i="3"/>
  <c r="AW83" i="3" s="1"/>
  <c r="O86" i="3"/>
  <c r="AH86" i="3" s="1"/>
  <c r="T88" i="3"/>
  <c r="AM88" i="3" s="1"/>
  <c r="Y88" i="3"/>
  <c r="AR88" i="3" s="1"/>
  <c r="AD88" i="3"/>
  <c r="AW88" i="3" s="1"/>
  <c r="T92" i="3"/>
  <c r="AM92" i="3" s="1"/>
  <c r="Y92" i="3"/>
  <c r="AD92" i="3"/>
  <c r="V94" i="3"/>
  <c r="AO94" i="3" s="1"/>
  <c r="T95" i="3"/>
  <c r="AM95" i="3" s="1"/>
  <c r="Y95" i="3"/>
  <c r="AD95" i="3"/>
  <c r="T98" i="3"/>
  <c r="AM98" i="3" s="1"/>
  <c r="Y98" i="3"/>
  <c r="AR98" i="3" s="1"/>
  <c r="AD98" i="3"/>
  <c r="AW98" i="3" s="1"/>
  <c r="V102" i="3"/>
  <c r="AO102" i="3" s="1"/>
  <c r="T103" i="3"/>
  <c r="AM103" i="3" s="1"/>
  <c r="Y103" i="3"/>
  <c r="AD103" i="3"/>
  <c r="AW103" i="3" s="1"/>
  <c r="Y104" i="3"/>
  <c r="V105" i="3"/>
  <c r="AO105" i="3" s="1"/>
  <c r="V106" i="3"/>
  <c r="AO106" i="3" s="1"/>
  <c r="V107" i="3"/>
  <c r="AO107" i="3" s="1"/>
  <c r="T122" i="3"/>
  <c r="AM122" i="3" s="1"/>
  <c r="Y122" i="3"/>
  <c r="AD122" i="3"/>
  <c r="T132" i="3"/>
  <c r="AM132" i="3" s="1"/>
  <c r="Y132" i="3"/>
  <c r="AR132" i="3" s="1"/>
  <c r="AD132" i="3"/>
  <c r="AW132" i="3" s="1"/>
  <c r="U135" i="3"/>
  <c r="AN135" i="3" s="1"/>
  <c r="AC135" i="3"/>
  <c r="AV135" i="3" s="1"/>
  <c r="U137" i="3"/>
  <c r="AN137" i="3" s="1"/>
  <c r="AC137" i="3"/>
  <c r="AV137" i="3" s="1"/>
  <c r="T144" i="3"/>
  <c r="AM144" i="3" s="1"/>
  <c r="Y144" i="3"/>
  <c r="AD144" i="3"/>
  <c r="U150" i="3"/>
  <c r="AN150" i="3" s="1"/>
  <c r="AC150" i="3"/>
  <c r="AV150" i="3" s="1"/>
  <c r="T156" i="3"/>
  <c r="AM156" i="3" s="1"/>
  <c r="Y156" i="3"/>
  <c r="AD156" i="3"/>
  <c r="AW156" i="3" s="1"/>
  <c r="V159" i="3"/>
  <c r="AO159" i="3" s="1"/>
  <c r="T160" i="3"/>
  <c r="AM160" i="3" s="1"/>
  <c r="Y160" i="3"/>
  <c r="AR160" i="3" s="1"/>
  <c r="AD160" i="3"/>
  <c r="AW160" i="3" s="1"/>
  <c r="V171" i="3"/>
  <c r="AO171" i="3" s="1"/>
  <c r="T177" i="3"/>
  <c r="AM177" i="3" s="1"/>
  <c r="T182" i="3"/>
  <c r="AM182" i="3" s="1"/>
  <c r="Y182" i="3"/>
  <c r="AR182" i="3" s="1"/>
  <c r="AD182" i="3"/>
  <c r="AW182" i="3" s="1"/>
  <c r="T187" i="3"/>
  <c r="AM187" i="3" s="1"/>
  <c r="Y187" i="3"/>
  <c r="AR187" i="3" s="1"/>
  <c r="AD187" i="3"/>
  <c r="T189" i="3"/>
  <c r="AM189" i="3" s="1"/>
  <c r="Y189" i="3"/>
  <c r="AR189" i="3" s="1"/>
  <c r="AD189" i="3"/>
  <c r="AC207" i="3"/>
  <c r="X223" i="3"/>
  <c r="AC223" i="3"/>
  <c r="Y225" i="3"/>
  <c r="T226" i="3"/>
  <c r="AM226" i="3" s="1"/>
  <c r="Y226" i="3"/>
  <c r="AD226" i="3"/>
  <c r="AW226" i="3" s="1"/>
  <c r="W229" i="3"/>
  <c r="AP229" i="3" s="1"/>
  <c r="AE229" i="3"/>
  <c r="AX229" i="3" s="1"/>
  <c r="AA230" i="3"/>
  <c r="X232" i="3"/>
  <c r="AQ232" i="3" s="1"/>
  <c r="AC232" i="3"/>
  <c r="U233" i="3"/>
  <c r="T237" i="3"/>
  <c r="AM237" i="3" s="1"/>
  <c r="Y237" i="3"/>
  <c r="AD237" i="3"/>
  <c r="V238" i="3"/>
  <c r="AO238" i="3" s="1"/>
  <c r="AB238" i="3"/>
  <c r="AU238" i="3" s="1"/>
  <c r="Z239" i="3"/>
  <c r="AB241" i="3"/>
  <c r="AU241" i="3" s="1"/>
  <c r="AE242" i="3"/>
  <c r="AX242" i="3" s="1"/>
  <c r="AE243" i="3"/>
  <c r="AX243" i="3" s="1"/>
  <c r="V244" i="3"/>
  <c r="AO244" i="3" s="1"/>
  <c r="AB244" i="3"/>
  <c r="AU244" i="3" s="1"/>
  <c r="Y247" i="3"/>
  <c r="V251" i="3"/>
  <c r="AO251" i="3" s="1"/>
  <c r="AB251" i="3"/>
  <c r="AU251" i="3" s="1"/>
  <c r="V253" i="3"/>
  <c r="AO253" i="3" s="1"/>
  <c r="AB253" i="3"/>
  <c r="U254" i="3"/>
  <c r="AN254" i="3" s="1"/>
  <c r="AC254" i="3"/>
  <c r="AV254" i="3" s="1"/>
  <c r="AD256" i="3"/>
  <c r="AW256" i="3" s="1"/>
  <c r="Z259" i="3"/>
  <c r="U260" i="3"/>
  <c r="AN260" i="3" s="1"/>
  <c r="AC260" i="3"/>
  <c r="AV260" i="3" s="1"/>
  <c r="U262" i="3"/>
  <c r="AC262" i="3"/>
  <c r="V263" i="3"/>
  <c r="AO263" i="3" s="1"/>
  <c r="AB263" i="3"/>
  <c r="AU263" i="3" s="1"/>
  <c r="T264" i="3"/>
  <c r="AM264" i="3" s="1"/>
  <c r="Y264" i="3"/>
  <c r="AR264" i="3" s="1"/>
  <c r="AD264" i="3"/>
  <c r="AW264" i="3" s="1"/>
  <c r="Y265" i="3"/>
  <c r="AB266" i="3"/>
  <c r="AU266" i="3" s="1"/>
  <c r="Y268" i="3"/>
  <c r="V270" i="3"/>
  <c r="AO270" i="3" s="1"/>
  <c r="AB270" i="3"/>
  <c r="AU270" i="3" s="1"/>
  <c r="Z275" i="3"/>
  <c r="AS275" i="3" s="1"/>
  <c r="X277" i="3"/>
  <c r="AC277" i="3"/>
  <c r="AV277" i="3" s="1"/>
  <c r="Y281" i="3"/>
  <c r="AR281" i="3" s="1"/>
  <c r="Z282" i="3"/>
  <c r="AS282" i="3" s="1"/>
  <c r="U283" i="3"/>
  <c r="AN283" i="3" s="1"/>
  <c r="AC283" i="3"/>
  <c r="AV283" i="3" s="1"/>
  <c r="X289" i="3"/>
  <c r="AC289" i="3"/>
  <c r="AV289" i="3" s="1"/>
  <c r="AB291" i="3"/>
  <c r="AU291" i="3" s="1"/>
  <c r="V293" i="3"/>
  <c r="AO293" i="3" s="1"/>
  <c r="AB293" i="3"/>
  <c r="AU293" i="3" s="1"/>
  <c r="U295" i="3"/>
  <c r="AN295" i="3" s="1"/>
  <c r="AC295" i="3"/>
  <c r="V297" i="3"/>
  <c r="AO297" i="3" s="1"/>
  <c r="AB297" i="3"/>
  <c r="AU297" i="3" s="1"/>
  <c r="Z298" i="3"/>
  <c r="Y305" i="3"/>
  <c r="T306" i="3"/>
  <c r="Y306" i="3"/>
  <c r="AR306" i="3" s="1"/>
  <c r="AD306" i="3"/>
  <c r="AW306" i="3" s="1"/>
  <c r="X308" i="3"/>
  <c r="AC308" i="3"/>
  <c r="AV308" i="3" s="1"/>
  <c r="U309" i="3"/>
  <c r="AN309" i="3" s="1"/>
  <c r="AC309" i="3"/>
  <c r="V310" i="3"/>
  <c r="AO310" i="3" s="1"/>
  <c r="AD310" i="3"/>
  <c r="AW310" i="3" s="1"/>
  <c r="Y311" i="3"/>
  <c r="AR311" i="3" s="1"/>
  <c r="Z313" i="3"/>
  <c r="T314" i="3"/>
  <c r="AM314" i="3" s="1"/>
  <c r="Y314" i="3"/>
  <c r="AD314" i="3"/>
  <c r="AW314" i="3" s="1"/>
  <c r="Z315" i="3"/>
  <c r="AS315" i="3" s="1"/>
  <c r="U316" i="3"/>
  <c r="AN316" i="3" s="1"/>
  <c r="Z316" i="3"/>
  <c r="AS316" i="3" s="1"/>
  <c r="V317" i="3"/>
  <c r="AO317" i="3" s="1"/>
  <c r="AB317" i="3"/>
  <c r="U320" i="3"/>
  <c r="AN320" i="3" s="1"/>
  <c r="AC320" i="3"/>
  <c r="AV320" i="3" s="1"/>
  <c r="V321" i="3"/>
  <c r="AO321" i="3" s="1"/>
  <c r="AD321" i="3"/>
  <c r="AW321" i="3" s="1"/>
  <c r="Y322" i="3"/>
  <c r="T324" i="3"/>
  <c r="Y324" i="3"/>
  <c r="AR324" i="3" s="1"/>
  <c r="AD324" i="3"/>
  <c r="W325" i="3"/>
  <c r="AC325" i="3"/>
  <c r="AV325" i="3" s="1"/>
  <c r="V326" i="3"/>
  <c r="AO326" i="3" s="1"/>
  <c r="AD326" i="3"/>
  <c r="AW326" i="3" s="1"/>
  <c r="V327" i="3"/>
  <c r="AO327" i="3" s="1"/>
  <c r="AA327" i="3"/>
  <c r="AT327" i="3" s="1"/>
  <c r="O328" i="3"/>
  <c r="AH328" i="3" s="1"/>
  <c r="AA328" i="3"/>
  <c r="AT328" i="3" s="1"/>
  <c r="W329" i="3"/>
  <c r="AP329" i="3" s="1"/>
  <c r="V330" i="3"/>
  <c r="AO330" i="3" s="1"/>
  <c r="AD330" i="3"/>
  <c r="AW330" i="3" s="1"/>
  <c r="AA331" i="3"/>
  <c r="T334" i="3"/>
  <c r="AM334" i="3" s="1"/>
  <c r="Y334" i="3"/>
  <c r="AD334" i="3"/>
  <c r="AW334" i="3" s="1"/>
  <c r="V335" i="3"/>
  <c r="AO335" i="3" s="1"/>
  <c r="AB335" i="3"/>
  <c r="X337" i="3"/>
  <c r="AQ337" i="3" s="1"/>
  <c r="AC337" i="3"/>
  <c r="AD338" i="3"/>
  <c r="AW338" i="3" s="1"/>
  <c r="Z344" i="3"/>
  <c r="U346" i="3"/>
  <c r="AN346" i="3" s="1"/>
  <c r="AC346" i="3"/>
  <c r="V347" i="3"/>
  <c r="AO347" i="3" s="1"/>
  <c r="AD347" i="3"/>
  <c r="AW347" i="3" s="1"/>
  <c r="Y348" i="3"/>
  <c r="AR348" i="3" s="1"/>
  <c r="Z349" i="3"/>
  <c r="T350" i="3"/>
  <c r="Y350" i="3"/>
  <c r="AR350" i="3" s="1"/>
  <c r="AD350" i="3"/>
  <c r="AW350" i="3" s="1"/>
  <c r="T352" i="3"/>
  <c r="AM352" i="3" s="1"/>
  <c r="Y352" i="3"/>
  <c r="AD352" i="3"/>
  <c r="AW352" i="3" s="1"/>
  <c r="Z353" i="3"/>
  <c r="U354" i="3"/>
  <c r="AN354" i="3" s="1"/>
  <c r="Z354" i="3"/>
  <c r="Z355" i="3"/>
  <c r="AS355" i="3" s="1"/>
  <c r="V356" i="3"/>
  <c r="AO356" i="3" s="1"/>
  <c r="T357" i="3"/>
  <c r="AM357" i="3" s="1"/>
  <c r="Y357" i="3"/>
  <c r="AD357" i="3"/>
  <c r="AW357" i="3" s="1"/>
  <c r="Z358" i="3"/>
  <c r="AS358" i="3" s="1"/>
  <c r="Z359" i="3"/>
  <c r="Z360" i="3"/>
  <c r="AS360" i="3" s="1"/>
  <c r="AD364" i="3"/>
  <c r="AW364" i="3" s="1"/>
  <c r="V365" i="3"/>
  <c r="AO365" i="3" s="1"/>
  <c r="AB365" i="3"/>
  <c r="V370" i="3"/>
  <c r="AO370" i="3" s="1"/>
  <c r="AB370" i="3"/>
  <c r="T371" i="3"/>
  <c r="Y371" i="3"/>
  <c r="AR371" i="3" s="1"/>
  <c r="AD371" i="3"/>
  <c r="Y372" i="3"/>
  <c r="Z374" i="3"/>
  <c r="AS374" i="3" s="1"/>
  <c r="U375" i="3"/>
  <c r="AC375" i="3"/>
  <c r="AV375" i="3" s="1"/>
  <c r="U377" i="3"/>
  <c r="AN377" i="3" s="1"/>
  <c r="AC377" i="3"/>
  <c r="AV377" i="3" s="1"/>
  <c r="V378" i="3"/>
  <c r="AO378" i="3" s="1"/>
  <c r="AD378" i="3"/>
  <c r="AW378" i="3" s="1"/>
  <c r="AD379" i="3"/>
  <c r="AD380" i="3"/>
  <c r="AW380" i="3" s="1"/>
  <c r="Y381" i="3"/>
  <c r="X385" i="3"/>
  <c r="AQ385" i="3" s="1"/>
  <c r="AC385" i="3"/>
  <c r="AV385" i="3" s="1"/>
  <c r="U386" i="3"/>
  <c r="AN386" i="3" s="1"/>
  <c r="Z386" i="3"/>
  <c r="Z389" i="3"/>
  <c r="AS389" i="3" s="1"/>
  <c r="Z390" i="3"/>
  <c r="AS390" i="3" s="1"/>
  <c r="Z391" i="3"/>
  <c r="AS391" i="3" s="1"/>
  <c r="Z392" i="3"/>
  <c r="AS392" i="3" s="1"/>
  <c r="Z393" i="3"/>
  <c r="Z394" i="3"/>
  <c r="AS394" i="3" s="1"/>
  <c r="Z395" i="3"/>
  <c r="AS395" i="3" s="1"/>
  <c r="U396" i="3"/>
  <c r="Z396" i="3"/>
  <c r="AS396" i="3" s="1"/>
  <c r="V398" i="3"/>
  <c r="AO398" i="3" s="1"/>
  <c r="V399" i="3"/>
  <c r="AO399" i="3" s="1"/>
  <c r="V400" i="3"/>
  <c r="AO400" i="3" s="1"/>
  <c r="U404" i="3"/>
  <c r="AN404" i="3" s="1"/>
  <c r="Z404" i="3"/>
  <c r="AS404" i="3" s="1"/>
  <c r="X405" i="3"/>
  <c r="AC405" i="3"/>
  <c r="U406" i="3"/>
  <c r="Z406" i="3"/>
  <c r="X407" i="3"/>
  <c r="AC407" i="3"/>
  <c r="AV407" i="3" s="1"/>
  <c r="T409" i="3"/>
  <c r="AM409" i="3" s="1"/>
  <c r="Y409" i="3"/>
  <c r="AR409" i="3" s="1"/>
  <c r="AD409" i="3"/>
  <c r="U411" i="3"/>
  <c r="Z411" i="3"/>
  <c r="U412" i="3"/>
  <c r="AN412" i="3" s="1"/>
  <c r="AC412" i="3"/>
  <c r="V413" i="3"/>
  <c r="AO413" i="3" s="1"/>
  <c r="AD413" i="3"/>
  <c r="Y414" i="3"/>
  <c r="X415" i="3"/>
  <c r="AC415" i="3"/>
  <c r="U417" i="3"/>
  <c r="AN417" i="3" s="1"/>
  <c r="AC417" i="3"/>
  <c r="AV417" i="3" s="1"/>
  <c r="AB419" i="3"/>
  <c r="W421" i="3"/>
  <c r="AP421" i="3" s="1"/>
  <c r="AB423" i="3"/>
  <c r="W425" i="3"/>
  <c r="AP425" i="3" s="1"/>
  <c r="AB427" i="3"/>
  <c r="W429" i="3"/>
  <c r="AP429" i="3" s="1"/>
  <c r="AA431" i="3"/>
  <c r="AT431" i="3" s="1"/>
  <c r="AB433" i="3"/>
  <c r="W435" i="3"/>
  <c r="AP435" i="3" s="1"/>
  <c r="AB437" i="3"/>
  <c r="W439" i="3"/>
  <c r="AP439" i="3" s="1"/>
  <c r="AB441" i="3"/>
  <c r="W443" i="3"/>
  <c r="AP443" i="3" s="1"/>
  <c r="AB445" i="3"/>
  <c r="W449" i="3"/>
  <c r="AP449" i="3" s="1"/>
  <c r="AA451" i="3"/>
  <c r="AT451" i="3" s="1"/>
  <c r="AB453" i="3"/>
  <c r="AC456" i="3"/>
  <c r="AV456" i="3" s="1"/>
  <c r="U460" i="3"/>
  <c r="AN460" i="3" s="1"/>
  <c r="U466" i="3"/>
  <c r="AN466" i="3" s="1"/>
  <c r="AC467" i="3"/>
  <c r="AV467" i="3" s="1"/>
  <c r="AA468" i="3"/>
  <c r="AT468" i="3" s="1"/>
  <c r="O471" i="3"/>
  <c r="T472" i="3"/>
  <c r="AM472" i="3" s="1"/>
  <c r="Z472" i="3"/>
  <c r="AS472" i="3" s="1"/>
  <c r="AE472" i="3"/>
  <c r="AX472" i="3" s="1"/>
  <c r="Z474" i="3"/>
  <c r="AS474" i="3" s="1"/>
  <c r="W476" i="3"/>
  <c r="AB476" i="3"/>
  <c r="AU476" i="3" s="1"/>
  <c r="O477" i="3"/>
  <c r="V478" i="3"/>
  <c r="AO478" i="3" s="1"/>
  <c r="AD478" i="3"/>
  <c r="AW478" i="3" s="1"/>
  <c r="O479" i="3"/>
  <c r="T480" i="3"/>
  <c r="AM480" i="3" s="1"/>
  <c r="Z480" i="3"/>
  <c r="AS480" i="3" s="1"/>
  <c r="AE480" i="3"/>
  <c r="AX480" i="3" s="1"/>
  <c r="Z482" i="3"/>
  <c r="AS482" i="3" s="1"/>
  <c r="W484" i="3"/>
  <c r="AB484" i="3"/>
  <c r="AU484" i="3" s="1"/>
  <c r="O485" i="3"/>
  <c r="V486" i="3"/>
  <c r="AO486" i="3" s="1"/>
  <c r="AD486" i="3"/>
  <c r="AW486" i="3" s="1"/>
  <c r="O487" i="3"/>
  <c r="T488" i="3"/>
  <c r="AM488" i="3" s="1"/>
  <c r="Z488" i="3"/>
  <c r="AS488" i="3" s="1"/>
  <c r="AE488" i="3"/>
  <c r="AX488" i="3" s="1"/>
  <c r="Z490" i="3"/>
  <c r="AS490" i="3" s="1"/>
  <c r="V492" i="3"/>
  <c r="AO492" i="3" s="1"/>
  <c r="AA492" i="3"/>
  <c r="AT492" i="3" s="1"/>
  <c r="AA493" i="3"/>
  <c r="AT493" i="3" s="1"/>
  <c r="Z494" i="3"/>
  <c r="AS494" i="3" s="1"/>
  <c r="V496" i="3"/>
  <c r="AO496" i="3" s="1"/>
  <c r="AA496" i="3"/>
  <c r="AT496" i="3" s="1"/>
  <c r="AA497" i="3"/>
  <c r="AT497" i="3" s="1"/>
  <c r="Z498" i="3"/>
  <c r="AS498" i="3" s="1"/>
  <c r="V500" i="3"/>
  <c r="AO500" i="3" s="1"/>
  <c r="AA500" i="3"/>
  <c r="AT500" i="3" s="1"/>
  <c r="V502" i="3"/>
  <c r="AO502" i="3" s="1"/>
  <c r="AD502" i="3"/>
  <c r="AW502" i="3" s="1"/>
  <c r="U503" i="3"/>
  <c r="AN503" i="3" s="1"/>
  <c r="O504" i="3"/>
  <c r="X504" i="3"/>
  <c r="AD504" i="3"/>
  <c r="AW504" i="3" s="1"/>
  <c r="W505" i="3"/>
  <c r="X506" i="3"/>
  <c r="V508" i="3"/>
  <c r="AO508" i="3" s="1"/>
  <c r="AA508" i="3"/>
  <c r="AT508" i="3" s="1"/>
  <c r="AA509" i="3"/>
  <c r="AT509" i="3" s="1"/>
  <c r="Z510" i="3"/>
  <c r="AS510" i="3" s="1"/>
  <c r="V512" i="3"/>
  <c r="AO512" i="3" s="1"/>
  <c r="AA512" i="3"/>
  <c r="AT512" i="3" s="1"/>
  <c r="AE513" i="3"/>
  <c r="AX513" i="3" s="1"/>
  <c r="T514" i="3"/>
  <c r="AM514" i="3" s="1"/>
  <c r="AB514" i="3"/>
  <c r="AU514" i="3" s="1"/>
  <c r="O516" i="3"/>
  <c r="X516" i="3"/>
  <c r="AD516" i="3"/>
  <c r="AW516" i="3" s="1"/>
  <c r="O517" i="3"/>
  <c r="V518" i="3"/>
  <c r="AO518" i="3" s="1"/>
  <c r="AD518" i="3"/>
  <c r="AW518" i="3" s="1"/>
  <c r="U519" i="3"/>
  <c r="AN519" i="3" s="1"/>
  <c r="O520" i="3"/>
  <c r="X520" i="3"/>
  <c r="AD520" i="3"/>
  <c r="AW520" i="3" s="1"/>
  <c r="W521" i="3"/>
  <c r="AP521" i="3" s="1"/>
  <c r="AA522" i="3"/>
  <c r="AT522" i="3" s="1"/>
  <c r="AE523" i="3"/>
  <c r="AX523" i="3" s="1"/>
  <c r="O524" i="3"/>
  <c r="AH524" i="3" s="1"/>
  <c r="W525" i="3"/>
  <c r="AP525" i="3" s="1"/>
  <c r="AA526" i="3"/>
  <c r="AT526" i="3" s="1"/>
  <c r="AE527" i="3"/>
  <c r="AX527" i="3" s="1"/>
  <c r="O528" i="3"/>
  <c r="AH528" i="3" s="1"/>
  <c r="W529" i="3"/>
  <c r="AP529" i="3" s="1"/>
  <c r="AA530" i="3"/>
  <c r="AT530" i="3" s="1"/>
  <c r="AE531" i="3"/>
  <c r="AX531" i="3" s="1"/>
  <c r="O532" i="3"/>
  <c r="AH532" i="3" s="1"/>
  <c r="AD533" i="3"/>
  <c r="AW533" i="3" s="1"/>
  <c r="AE533" i="3"/>
  <c r="AX533" i="3" s="1"/>
  <c r="AA533" i="3"/>
  <c r="AT533" i="3" s="1"/>
  <c r="W534" i="3"/>
  <c r="AP534" i="3" s="1"/>
  <c r="AD535" i="3"/>
  <c r="AW535" i="3" s="1"/>
  <c r="W535" i="3"/>
  <c r="AP535" i="3" s="1"/>
  <c r="AE535" i="3"/>
  <c r="AX535" i="3" s="1"/>
  <c r="AD537" i="3"/>
  <c r="AW537" i="3" s="1"/>
  <c r="AE537" i="3"/>
  <c r="AX537" i="3" s="1"/>
  <c r="AA537" i="3"/>
  <c r="AT537" i="3" s="1"/>
  <c r="W538" i="3"/>
  <c r="AP538" i="3" s="1"/>
  <c r="AD539" i="3"/>
  <c r="AW539" i="3" s="1"/>
  <c r="W539" i="3"/>
  <c r="AP539" i="3" s="1"/>
  <c r="AE539" i="3"/>
  <c r="AX539" i="3" s="1"/>
  <c r="AD541" i="3"/>
  <c r="AW541" i="3" s="1"/>
  <c r="AE541" i="3"/>
  <c r="AX541" i="3" s="1"/>
  <c r="W541" i="3"/>
  <c r="AP541" i="3" s="1"/>
  <c r="AD545" i="3"/>
  <c r="AW545" i="3" s="1"/>
  <c r="O545" i="3"/>
  <c r="AH545" i="3" s="1"/>
  <c r="AA545" i="3"/>
  <c r="AT545" i="3" s="1"/>
  <c r="AD548" i="3"/>
  <c r="AW548" i="3" s="1"/>
  <c r="AE548" i="3"/>
  <c r="AX548" i="3" s="1"/>
  <c r="W548" i="3"/>
  <c r="AP548" i="3" s="1"/>
  <c r="AD558" i="3"/>
  <c r="AW558" i="3" s="1"/>
  <c r="W558" i="3"/>
  <c r="AP558" i="3" s="1"/>
  <c r="AA558" i="3"/>
  <c r="AT558" i="3" s="1"/>
  <c r="AD561" i="3"/>
  <c r="AW561" i="3" s="1"/>
  <c r="O561" i="3"/>
  <c r="AH561" i="3" s="1"/>
  <c r="AA561" i="3"/>
  <c r="AT561" i="3" s="1"/>
  <c r="AD564" i="3"/>
  <c r="AW564" i="3" s="1"/>
  <c r="AE564" i="3"/>
  <c r="AX564" i="3" s="1"/>
  <c r="W564" i="3"/>
  <c r="AP564" i="3" s="1"/>
  <c r="AD574" i="3"/>
  <c r="AW574" i="3" s="1"/>
  <c r="W574" i="3"/>
  <c r="AP574" i="3" s="1"/>
  <c r="AA574" i="3"/>
  <c r="AT574" i="3" s="1"/>
  <c r="AD577" i="3"/>
  <c r="AW577" i="3" s="1"/>
  <c r="O577" i="3"/>
  <c r="AH577" i="3" s="1"/>
  <c r="AA577" i="3"/>
  <c r="AT577" i="3" s="1"/>
  <c r="AD580" i="3"/>
  <c r="AW580" i="3" s="1"/>
  <c r="AE580" i="3"/>
  <c r="AX580" i="3" s="1"/>
  <c r="W580" i="3"/>
  <c r="AP580" i="3" s="1"/>
  <c r="AC773" i="3"/>
  <c r="AV773" i="3" s="1"/>
  <c r="AD773" i="3"/>
  <c r="AW773" i="3" s="1"/>
  <c r="X773" i="3"/>
  <c r="AQ773" i="3" s="1"/>
  <c r="AE773" i="3"/>
  <c r="AX773" i="3" s="1"/>
  <c r="W773" i="3"/>
  <c r="AP773" i="3" s="1"/>
  <c r="AB773" i="3"/>
  <c r="AU773" i="3" s="1"/>
  <c r="O773" i="3"/>
  <c r="AH773" i="3" s="1"/>
  <c r="Z773" i="3"/>
  <c r="AS773" i="3" s="1"/>
  <c r="X922" i="3"/>
  <c r="AQ922" i="3" s="1"/>
  <c r="W922" i="3"/>
  <c r="AP922" i="3" s="1"/>
  <c r="AC922" i="3"/>
  <c r="AV922" i="3" s="1"/>
  <c r="AA922" i="3"/>
  <c r="AT922" i="3" s="1"/>
  <c r="AR960" i="3"/>
  <c r="T223" i="3"/>
  <c r="AM223" i="3" s="1"/>
  <c r="Y223" i="3"/>
  <c r="AR223" i="3" s="1"/>
  <c r="AD223" i="3"/>
  <c r="T225" i="3"/>
  <c r="AM225" i="3" s="1"/>
  <c r="Z229" i="3"/>
  <c r="AS229" i="3" s="1"/>
  <c r="AB230" i="3"/>
  <c r="AU230" i="3" s="1"/>
  <c r="T232" i="3"/>
  <c r="AM232" i="3" s="1"/>
  <c r="Y232" i="3"/>
  <c r="AR232" i="3" s="1"/>
  <c r="AD232" i="3"/>
  <c r="AW232" i="3" s="1"/>
  <c r="X238" i="3"/>
  <c r="AQ238" i="3" s="1"/>
  <c r="AC238" i="3"/>
  <c r="AV238" i="3" s="1"/>
  <c r="T239" i="3"/>
  <c r="AM239" i="3" s="1"/>
  <c r="X244" i="3"/>
  <c r="AQ244" i="3" s="1"/>
  <c r="AC244" i="3"/>
  <c r="AV244" i="3" s="1"/>
  <c r="Z247" i="3"/>
  <c r="AS247" i="3" s="1"/>
  <c r="X251" i="3"/>
  <c r="AC251" i="3"/>
  <c r="X253" i="3"/>
  <c r="AC253" i="3"/>
  <c r="V256" i="3"/>
  <c r="AO256" i="3" s="1"/>
  <c r="U259" i="3"/>
  <c r="AC259" i="3"/>
  <c r="X263" i="3"/>
  <c r="AC263" i="3"/>
  <c r="Z265" i="3"/>
  <c r="T266" i="3"/>
  <c r="AM266" i="3" s="1"/>
  <c r="Z268" i="3"/>
  <c r="AS268" i="3" s="1"/>
  <c r="X270" i="3"/>
  <c r="AQ270" i="3" s="1"/>
  <c r="AC270" i="3"/>
  <c r="U275" i="3"/>
  <c r="AN275" i="3" s="1"/>
  <c r="AC275" i="3"/>
  <c r="AV275" i="3" s="1"/>
  <c r="T277" i="3"/>
  <c r="AM277" i="3" s="1"/>
  <c r="Y277" i="3"/>
  <c r="AR277" i="3" s="1"/>
  <c r="AD277" i="3"/>
  <c r="AW277" i="3" s="1"/>
  <c r="Z281" i="3"/>
  <c r="U282" i="3"/>
  <c r="AN282" i="3" s="1"/>
  <c r="AC282" i="3"/>
  <c r="AV282" i="3" s="1"/>
  <c r="T289" i="3"/>
  <c r="AM289" i="3" s="1"/>
  <c r="Y289" i="3"/>
  <c r="AD289" i="3"/>
  <c r="AW289" i="3" s="1"/>
  <c r="T291" i="3"/>
  <c r="AM291" i="3" s="1"/>
  <c r="X293" i="3"/>
  <c r="AQ293" i="3" s="1"/>
  <c r="AC293" i="3"/>
  <c r="X297" i="3"/>
  <c r="AQ297" i="3" s="1"/>
  <c r="AC297" i="3"/>
  <c r="U298" i="3"/>
  <c r="AC298" i="3"/>
  <c r="Z305" i="3"/>
  <c r="T308" i="3"/>
  <c r="Y308" i="3"/>
  <c r="AR308" i="3" s="1"/>
  <c r="AD308" i="3"/>
  <c r="AW308" i="3" s="1"/>
  <c r="Y310" i="3"/>
  <c r="AR310" i="3" s="1"/>
  <c r="Z311" i="3"/>
  <c r="V312" i="3"/>
  <c r="AO312" i="3" s="1"/>
  <c r="U313" i="3"/>
  <c r="AN313" i="3" s="1"/>
  <c r="AC313" i="3"/>
  <c r="AV313" i="3" s="1"/>
  <c r="AD315" i="3"/>
  <c r="V316" i="3"/>
  <c r="AO316" i="3" s="1"/>
  <c r="AB316" i="3"/>
  <c r="X317" i="3"/>
  <c r="AQ317" i="3" s="1"/>
  <c r="AC317" i="3"/>
  <c r="AV317" i="3" s="1"/>
  <c r="Y321" i="3"/>
  <c r="AR321" i="3" s="1"/>
  <c r="Z322" i="3"/>
  <c r="AS322" i="3" s="1"/>
  <c r="O325" i="3"/>
  <c r="AH325" i="3" s="1"/>
  <c r="Y325" i="3"/>
  <c r="AD325" i="3"/>
  <c r="AW325" i="3" s="1"/>
  <c r="W327" i="3"/>
  <c r="AP327" i="3" s="1"/>
  <c r="AC327" i="3"/>
  <c r="AV327" i="3" s="1"/>
  <c r="V328" i="3"/>
  <c r="AO328" i="3" s="1"/>
  <c r="AD328" i="3"/>
  <c r="AW328" i="3" s="1"/>
  <c r="AE331" i="3"/>
  <c r="X335" i="3"/>
  <c r="AC335" i="3"/>
  <c r="AV335" i="3" s="1"/>
  <c r="T337" i="3"/>
  <c r="AM337" i="3" s="1"/>
  <c r="Y337" i="3"/>
  <c r="AD337" i="3"/>
  <c r="AD344" i="3"/>
  <c r="Y347" i="3"/>
  <c r="AR347" i="3" s="1"/>
  <c r="Z348" i="3"/>
  <c r="AS348" i="3" s="1"/>
  <c r="U349" i="3"/>
  <c r="AN349" i="3" s="1"/>
  <c r="AC349" i="3"/>
  <c r="AV349" i="3" s="1"/>
  <c r="AD353" i="3"/>
  <c r="V354" i="3"/>
  <c r="AO354" i="3" s="1"/>
  <c r="AB354" i="3"/>
  <c r="AZ354" i="3" s="1"/>
  <c r="U355" i="3"/>
  <c r="AC355" i="3"/>
  <c r="AV355" i="3" s="1"/>
  <c r="AD358" i="3"/>
  <c r="AW358" i="3" s="1"/>
  <c r="AD359" i="3"/>
  <c r="AD360" i="3"/>
  <c r="AW360" i="3" s="1"/>
  <c r="X365" i="3"/>
  <c r="AC365" i="3"/>
  <c r="AV365" i="3" s="1"/>
  <c r="V366" i="3"/>
  <c r="AO366" i="3" s="1"/>
  <c r="V367" i="3"/>
  <c r="AO367" i="3" s="1"/>
  <c r="V368" i="3"/>
  <c r="AO368" i="3" s="1"/>
  <c r="X370" i="3"/>
  <c r="AQ370" i="3" s="1"/>
  <c r="AC370" i="3"/>
  <c r="Z372" i="3"/>
  <c r="V373" i="3"/>
  <c r="AO373" i="3" s="1"/>
  <c r="U374" i="3"/>
  <c r="AN374" i="3" s="1"/>
  <c r="AC374" i="3"/>
  <c r="AV374" i="3" s="1"/>
  <c r="Y378" i="3"/>
  <c r="Z381" i="3"/>
  <c r="AS381" i="3" s="1"/>
  <c r="V382" i="3"/>
  <c r="AO382" i="3" s="1"/>
  <c r="V383" i="3"/>
  <c r="AO383" i="3" s="1"/>
  <c r="V384" i="3"/>
  <c r="AO384" i="3" s="1"/>
  <c r="T385" i="3"/>
  <c r="AM385" i="3" s="1"/>
  <c r="Y385" i="3"/>
  <c r="AR385" i="3" s="1"/>
  <c r="AD385" i="3"/>
  <c r="AW385" i="3" s="1"/>
  <c r="V386" i="3"/>
  <c r="AO386" i="3" s="1"/>
  <c r="AB386" i="3"/>
  <c r="AD389" i="3"/>
  <c r="AW389" i="3" s="1"/>
  <c r="AD390" i="3"/>
  <c r="AW390" i="3" s="1"/>
  <c r="AD391" i="3"/>
  <c r="AW391" i="3" s="1"/>
  <c r="AD392" i="3"/>
  <c r="AW392" i="3" s="1"/>
  <c r="AD393" i="3"/>
  <c r="AD394" i="3"/>
  <c r="AW394" i="3" s="1"/>
  <c r="AD395" i="3"/>
  <c r="AW395" i="3" s="1"/>
  <c r="V396" i="3"/>
  <c r="AO396" i="3" s="1"/>
  <c r="AB396" i="3"/>
  <c r="V404" i="3"/>
  <c r="AO404" i="3" s="1"/>
  <c r="AB404" i="3"/>
  <c r="T405" i="3"/>
  <c r="Y405" i="3"/>
  <c r="AR405" i="3" s="1"/>
  <c r="AD405" i="3"/>
  <c r="V406" i="3"/>
  <c r="AO406" i="3" s="1"/>
  <c r="AB406" i="3"/>
  <c r="T407" i="3"/>
  <c r="AM407" i="3" s="1"/>
  <c r="Y407" i="3"/>
  <c r="AD407" i="3"/>
  <c r="AW407" i="3" s="1"/>
  <c r="V411" i="3"/>
  <c r="AO411" i="3" s="1"/>
  <c r="AB411" i="3"/>
  <c r="Y413" i="3"/>
  <c r="AR413" i="3" s="1"/>
  <c r="Z414" i="3"/>
  <c r="AS414" i="3" s="1"/>
  <c r="T415" i="3"/>
  <c r="AM415" i="3" s="1"/>
  <c r="Y415" i="3"/>
  <c r="AD415" i="3"/>
  <c r="AW415" i="3" s="1"/>
  <c r="AA421" i="3"/>
  <c r="AT421" i="3" s="1"/>
  <c r="AA425" i="3"/>
  <c r="AT425" i="3" s="1"/>
  <c r="AA429" i="3"/>
  <c r="AT429" i="3" s="1"/>
  <c r="AB431" i="3"/>
  <c r="AA435" i="3"/>
  <c r="AT435" i="3" s="1"/>
  <c r="AA439" i="3"/>
  <c r="AT439" i="3" s="1"/>
  <c r="AA443" i="3"/>
  <c r="AT443" i="3" s="1"/>
  <c r="AA449" i="3"/>
  <c r="AT449" i="3" s="1"/>
  <c r="AB451" i="3"/>
  <c r="U456" i="3"/>
  <c r="AN456" i="3" s="1"/>
  <c r="U462" i="3"/>
  <c r="AN462" i="3" s="1"/>
  <c r="O467" i="3"/>
  <c r="AH467" i="3" s="1"/>
  <c r="O468" i="3"/>
  <c r="AH468" i="3" s="1"/>
  <c r="AC468" i="3"/>
  <c r="AV468" i="3" s="1"/>
  <c r="U471" i="3"/>
  <c r="AN471" i="3" s="1"/>
  <c r="V472" i="3"/>
  <c r="AO472" i="3" s="1"/>
  <c r="AA472" i="3"/>
  <c r="AT472" i="3" s="1"/>
  <c r="T474" i="3"/>
  <c r="AM474" i="3" s="1"/>
  <c r="AB474" i="3"/>
  <c r="AU474" i="3" s="1"/>
  <c r="O476" i="3"/>
  <c r="X476" i="3"/>
  <c r="AD476" i="3"/>
  <c r="AW476" i="3" s="1"/>
  <c r="U477" i="3"/>
  <c r="AN477" i="3" s="1"/>
  <c r="X478" i="3"/>
  <c r="U479" i="3"/>
  <c r="AN479" i="3" s="1"/>
  <c r="V480" i="3"/>
  <c r="AO480" i="3" s="1"/>
  <c r="AA480" i="3"/>
  <c r="AT480" i="3" s="1"/>
  <c r="T482" i="3"/>
  <c r="AM482" i="3" s="1"/>
  <c r="AB482" i="3"/>
  <c r="AU482" i="3" s="1"/>
  <c r="O484" i="3"/>
  <c r="X484" i="3"/>
  <c r="AD484" i="3"/>
  <c r="AW484" i="3" s="1"/>
  <c r="U485" i="3"/>
  <c r="AN485" i="3" s="1"/>
  <c r="X486" i="3"/>
  <c r="U487" i="3"/>
  <c r="AN487" i="3" s="1"/>
  <c r="V488" i="3"/>
  <c r="AO488" i="3" s="1"/>
  <c r="AA488" i="3"/>
  <c r="AT488" i="3" s="1"/>
  <c r="T490" i="3"/>
  <c r="AM490" i="3" s="1"/>
  <c r="AB490" i="3"/>
  <c r="AU490" i="3" s="1"/>
  <c r="O493" i="3"/>
  <c r="AC493" i="3"/>
  <c r="AV493" i="3" s="1"/>
  <c r="T494" i="3"/>
  <c r="AM494" i="3" s="1"/>
  <c r="AB494" i="3"/>
  <c r="AU494" i="3" s="1"/>
  <c r="O497" i="3"/>
  <c r="AC497" i="3"/>
  <c r="AV497" i="3" s="1"/>
  <c r="T498" i="3"/>
  <c r="AM498" i="3" s="1"/>
  <c r="AB498" i="3"/>
  <c r="AU498" i="3" s="1"/>
  <c r="O501" i="3"/>
  <c r="X502" i="3"/>
  <c r="T504" i="3"/>
  <c r="AM504" i="3" s="1"/>
  <c r="Z504" i="3"/>
  <c r="AS504" i="3" s="1"/>
  <c r="AE504" i="3"/>
  <c r="AX504" i="3" s="1"/>
  <c r="AA505" i="3"/>
  <c r="AT505" i="3" s="1"/>
  <c r="T510" i="3"/>
  <c r="AM510" i="3" s="1"/>
  <c r="AB510" i="3"/>
  <c r="AU510" i="3" s="1"/>
  <c r="O513" i="3"/>
  <c r="V514" i="3"/>
  <c r="AO514" i="3" s="1"/>
  <c r="AD514" i="3"/>
  <c r="AW514" i="3" s="1"/>
  <c r="T516" i="3"/>
  <c r="AM516" i="3" s="1"/>
  <c r="Z516" i="3"/>
  <c r="AS516" i="3" s="1"/>
  <c r="AE516" i="3"/>
  <c r="AX516" i="3" s="1"/>
  <c r="W517" i="3"/>
  <c r="X518" i="3"/>
  <c r="T520" i="3"/>
  <c r="AM520" i="3" s="1"/>
  <c r="Z520" i="3"/>
  <c r="AS520" i="3" s="1"/>
  <c r="AE520" i="3"/>
  <c r="AX520" i="3" s="1"/>
  <c r="AA521" i="3"/>
  <c r="AT521" i="3" s="1"/>
  <c r="O523" i="3"/>
  <c r="AH523" i="3" s="1"/>
  <c r="W524" i="3"/>
  <c r="AP524" i="3" s="1"/>
  <c r="AA525" i="3"/>
  <c r="AT525" i="3" s="1"/>
  <c r="O527" i="3"/>
  <c r="AH527" i="3" s="1"/>
  <c r="W528" i="3"/>
  <c r="AP528" i="3" s="1"/>
  <c r="AA529" i="3"/>
  <c r="AT529" i="3" s="1"/>
  <c r="O531" i="3"/>
  <c r="AH531" i="3" s="1"/>
  <c r="O544" i="3"/>
  <c r="AH544" i="3" s="1"/>
  <c r="AD546" i="3"/>
  <c r="AW546" i="3" s="1"/>
  <c r="W546" i="3"/>
  <c r="AP546" i="3" s="1"/>
  <c r="AA546" i="3"/>
  <c r="AT546" i="3" s="1"/>
  <c r="AD549" i="3"/>
  <c r="AW549" i="3" s="1"/>
  <c r="O549" i="3"/>
  <c r="AH549" i="3" s="1"/>
  <c r="AA549" i="3"/>
  <c r="AT549" i="3" s="1"/>
  <c r="AD552" i="3"/>
  <c r="AW552" i="3" s="1"/>
  <c r="AE552" i="3"/>
  <c r="AX552" i="3" s="1"/>
  <c r="W552" i="3"/>
  <c r="AP552" i="3" s="1"/>
  <c r="O554" i="3"/>
  <c r="AH554" i="3" s="1"/>
  <c r="W557" i="3"/>
  <c r="AP557" i="3" s="1"/>
  <c r="O560" i="3"/>
  <c r="AH560" i="3" s="1"/>
  <c r="AD562" i="3"/>
  <c r="AW562" i="3" s="1"/>
  <c r="W562" i="3"/>
  <c r="AP562" i="3" s="1"/>
  <c r="AA562" i="3"/>
  <c r="AT562" i="3" s="1"/>
  <c r="AD565" i="3"/>
  <c r="AW565" i="3" s="1"/>
  <c r="O565" i="3"/>
  <c r="AH565" i="3" s="1"/>
  <c r="AA565" i="3"/>
  <c r="AT565" i="3" s="1"/>
  <c r="AD568" i="3"/>
  <c r="AW568" i="3" s="1"/>
  <c r="AE568" i="3"/>
  <c r="AX568" i="3" s="1"/>
  <c r="W568" i="3"/>
  <c r="AP568" i="3" s="1"/>
  <c r="O570" i="3"/>
  <c r="AH570" i="3" s="1"/>
  <c r="W573" i="3"/>
  <c r="AP573" i="3" s="1"/>
  <c r="O576" i="3"/>
  <c r="AH576" i="3" s="1"/>
  <c r="AD578" i="3"/>
  <c r="AW578" i="3" s="1"/>
  <c r="W578" i="3"/>
  <c r="AP578" i="3" s="1"/>
  <c r="AA578" i="3"/>
  <c r="AT578" i="3" s="1"/>
  <c r="AD581" i="3"/>
  <c r="AW581" i="3" s="1"/>
  <c r="O581" i="3"/>
  <c r="AH581" i="3" s="1"/>
  <c r="AA581" i="3"/>
  <c r="AT581" i="3" s="1"/>
  <c r="AD584" i="3"/>
  <c r="AW584" i="3" s="1"/>
  <c r="AE584" i="3"/>
  <c r="AX584" i="3" s="1"/>
  <c r="W584" i="3"/>
  <c r="AP584" i="3" s="1"/>
  <c r="O586" i="3"/>
  <c r="AH586" i="3" s="1"/>
  <c r="W589" i="3"/>
  <c r="AP589" i="3" s="1"/>
  <c r="Z742" i="3"/>
  <c r="AS742" i="3" s="1"/>
  <c r="AE742" i="3"/>
  <c r="AX742" i="3" s="1"/>
  <c r="AC787" i="3"/>
  <c r="AV787" i="3" s="1"/>
  <c r="AB787" i="3"/>
  <c r="AU787" i="3" s="1"/>
  <c r="W787" i="3"/>
  <c r="AP787" i="3" s="1"/>
  <c r="AE787" i="3"/>
  <c r="AX787" i="3" s="1"/>
  <c r="X787" i="3"/>
  <c r="AQ787" i="3" s="1"/>
  <c r="AD787" i="3"/>
  <c r="AW787" i="3" s="1"/>
  <c r="O787" i="3"/>
  <c r="AH787" i="3" s="1"/>
  <c r="Z787" i="3"/>
  <c r="AS787" i="3" s="1"/>
  <c r="AC796" i="3"/>
  <c r="AD796" i="3"/>
  <c r="AW796" i="3" s="1"/>
  <c r="X796" i="3"/>
  <c r="AQ796" i="3" s="1"/>
  <c r="AE796" i="3"/>
  <c r="AX796" i="3" s="1"/>
  <c r="W796" i="3"/>
  <c r="AP796" i="3" s="1"/>
  <c r="AB796" i="3"/>
  <c r="AU796" i="3" s="1"/>
  <c r="O796" i="3"/>
  <c r="AH796" i="3" s="1"/>
  <c r="Z796" i="3"/>
  <c r="AS796" i="3" s="1"/>
  <c r="AC808" i="3"/>
  <c r="AV808" i="3" s="1"/>
  <c r="AB808" i="3"/>
  <c r="AU808" i="3" s="1"/>
  <c r="W808" i="3"/>
  <c r="AP808" i="3" s="1"/>
  <c r="AE808" i="3"/>
  <c r="AX808" i="3" s="1"/>
  <c r="X808" i="3"/>
  <c r="AQ808" i="3" s="1"/>
  <c r="AD808" i="3"/>
  <c r="AW808" i="3" s="1"/>
  <c r="O808" i="3"/>
  <c r="AH808" i="3" s="1"/>
  <c r="Z808" i="3"/>
  <c r="AS808" i="3" s="1"/>
  <c r="AD823" i="3"/>
  <c r="AW823" i="3" s="1"/>
  <c r="AB823" i="3"/>
  <c r="AU823" i="3" s="1"/>
  <c r="X823" i="3"/>
  <c r="AQ823" i="3" s="1"/>
  <c r="O823" i="3"/>
  <c r="AH823" i="3" s="1"/>
  <c r="AC823" i="3"/>
  <c r="AV823" i="3" s="1"/>
  <c r="AE828" i="3"/>
  <c r="AX828" i="3" s="1"/>
  <c r="AB828" i="3"/>
  <c r="AU828" i="3" s="1"/>
  <c r="X828" i="3"/>
  <c r="AQ828" i="3" s="1"/>
  <c r="W828" i="3"/>
  <c r="AP828" i="3" s="1"/>
  <c r="AC828" i="3"/>
  <c r="AV828" i="3" s="1"/>
  <c r="AC858" i="3"/>
  <c r="AV858" i="3" s="1"/>
  <c r="O858" i="3"/>
  <c r="AH858" i="3" s="1"/>
  <c r="Z858" i="3"/>
  <c r="AS858" i="3" s="1"/>
  <c r="AB904" i="3"/>
  <c r="AU904" i="3" s="1"/>
  <c r="AA904" i="3"/>
  <c r="AT904" i="3" s="1"/>
  <c r="O904" i="3"/>
  <c r="AH904" i="3" s="1"/>
  <c r="AD904" i="3"/>
  <c r="AW904" i="3" s="1"/>
  <c r="W904" i="3"/>
  <c r="AP904" i="3" s="1"/>
  <c r="AC904" i="3"/>
  <c r="AV904" i="3" s="1"/>
  <c r="AE904" i="3"/>
  <c r="AX904" i="3" s="1"/>
  <c r="Y904" i="3"/>
  <c r="AB924" i="3"/>
  <c r="AU924" i="3" s="1"/>
  <c r="AA924" i="3"/>
  <c r="AT924" i="3" s="1"/>
  <c r="O924" i="3"/>
  <c r="AH924" i="3" s="1"/>
  <c r="AD924" i="3"/>
  <c r="AW924" i="3" s="1"/>
  <c r="W924" i="3"/>
  <c r="AP924" i="3" s="1"/>
  <c r="AC924" i="3"/>
  <c r="AV924" i="3" s="1"/>
  <c r="AE924" i="3"/>
  <c r="AX924" i="3" s="1"/>
  <c r="Y924" i="3"/>
  <c r="AR924" i="3" s="1"/>
  <c r="AA927" i="3"/>
  <c r="AT927" i="3" s="1"/>
  <c r="AB932" i="3"/>
  <c r="AU932" i="3" s="1"/>
  <c r="AE932" i="3"/>
  <c r="AX932" i="3" s="1"/>
  <c r="Z932" i="3"/>
  <c r="AS932" i="3" s="1"/>
  <c r="AC932" i="3"/>
  <c r="AV932" i="3" s="1"/>
  <c r="O932" i="3"/>
  <c r="AH932" i="3" s="1"/>
  <c r="AA932" i="3"/>
  <c r="AT932" i="3" s="1"/>
  <c r="AD932" i="3"/>
  <c r="AW932" i="3" s="1"/>
  <c r="W932" i="3"/>
  <c r="AC937" i="3"/>
  <c r="AV937" i="3" s="1"/>
  <c r="Z937" i="3"/>
  <c r="AS937" i="3" s="1"/>
  <c r="O937" i="3"/>
  <c r="AH937" i="3" s="1"/>
  <c r="AB937" i="3"/>
  <c r="AU937" i="3" s="1"/>
  <c r="AB938" i="3"/>
  <c r="AU938" i="3" s="1"/>
  <c r="X969" i="3"/>
  <c r="AQ969" i="3" s="1"/>
  <c r="Y969" i="3"/>
  <c r="AC969" i="3"/>
  <c r="AV969" i="3" s="1"/>
  <c r="AB984" i="3"/>
  <c r="AU984" i="3" s="1"/>
  <c r="AA984" i="3"/>
  <c r="AT984" i="3" s="1"/>
  <c r="O984" i="3"/>
  <c r="AH984" i="3" s="1"/>
  <c r="AD984" i="3"/>
  <c r="AW984" i="3" s="1"/>
  <c r="W984" i="3"/>
  <c r="AC984" i="3"/>
  <c r="AV984" i="3" s="1"/>
  <c r="AE984" i="3"/>
  <c r="AX984" i="3" s="1"/>
  <c r="Y984" i="3"/>
  <c r="AA987" i="3"/>
  <c r="AT987" i="3" s="1"/>
  <c r="U229" i="3"/>
  <c r="AN229" i="3" s="1"/>
  <c r="T238" i="3"/>
  <c r="Y238" i="3"/>
  <c r="AD238" i="3"/>
  <c r="AW238" i="3" s="1"/>
  <c r="T244" i="3"/>
  <c r="AM244" i="3" s="1"/>
  <c r="Y244" i="3"/>
  <c r="AD244" i="3"/>
  <c r="AW244" i="3" s="1"/>
  <c r="U247" i="3"/>
  <c r="AN247" i="3" s="1"/>
  <c r="AC247" i="3"/>
  <c r="AV247" i="3" s="1"/>
  <c r="T251" i="3"/>
  <c r="AM251" i="3" s="1"/>
  <c r="Y251" i="3"/>
  <c r="AD251" i="3"/>
  <c r="AW251" i="3" s="1"/>
  <c r="T253" i="3"/>
  <c r="AM253" i="3" s="1"/>
  <c r="Y253" i="3"/>
  <c r="AR253" i="3" s="1"/>
  <c r="AD253" i="3"/>
  <c r="AW253" i="3" s="1"/>
  <c r="T263" i="3"/>
  <c r="AM263" i="3" s="1"/>
  <c r="Y263" i="3"/>
  <c r="AD263" i="3"/>
  <c r="U265" i="3"/>
  <c r="AN265" i="3" s="1"/>
  <c r="AC265" i="3"/>
  <c r="U268" i="3"/>
  <c r="AN268" i="3" s="1"/>
  <c r="AC268" i="3"/>
  <c r="AV268" i="3" s="1"/>
  <c r="T270" i="3"/>
  <c r="AM270" i="3" s="1"/>
  <c r="Y270" i="3"/>
  <c r="AD270" i="3"/>
  <c r="U281" i="3"/>
  <c r="AN281" i="3" s="1"/>
  <c r="AC281" i="3"/>
  <c r="AV281" i="3" s="1"/>
  <c r="T293" i="3"/>
  <c r="AM293" i="3" s="1"/>
  <c r="Y293" i="3"/>
  <c r="AD293" i="3"/>
  <c r="T297" i="3"/>
  <c r="AM297" i="3" s="1"/>
  <c r="Y297" i="3"/>
  <c r="AR297" i="3" s="1"/>
  <c r="AD297" i="3"/>
  <c r="AW297" i="3" s="1"/>
  <c r="U305" i="3"/>
  <c r="AC305" i="3"/>
  <c r="AV305" i="3" s="1"/>
  <c r="Z310" i="3"/>
  <c r="AS310" i="3" s="1"/>
  <c r="U311" i="3"/>
  <c r="AN311" i="3" s="1"/>
  <c r="AC311" i="3"/>
  <c r="X316" i="3"/>
  <c r="AQ316" i="3" s="1"/>
  <c r="AC316" i="3"/>
  <c r="AV316" i="3" s="1"/>
  <c r="T317" i="3"/>
  <c r="AM317" i="3" s="1"/>
  <c r="Y317" i="3"/>
  <c r="AD317" i="3"/>
  <c r="AW317" i="3" s="1"/>
  <c r="Z321" i="3"/>
  <c r="AS321" i="3" s="1"/>
  <c r="U322" i="3"/>
  <c r="AN322" i="3" s="1"/>
  <c r="AC322" i="3"/>
  <c r="AV322" i="3" s="1"/>
  <c r="U325" i="3"/>
  <c r="AN325" i="3" s="1"/>
  <c r="Z325" i="3"/>
  <c r="AE325" i="3"/>
  <c r="O327" i="3"/>
  <c r="AH327" i="3" s="1"/>
  <c r="Y327" i="3"/>
  <c r="AR327" i="3" s="1"/>
  <c r="AD327" i="3"/>
  <c r="AW327" i="3" s="1"/>
  <c r="O331" i="3"/>
  <c r="AH331" i="3" s="1"/>
  <c r="T335" i="3"/>
  <c r="AM335" i="3" s="1"/>
  <c r="Y335" i="3"/>
  <c r="AD335" i="3"/>
  <c r="AW335" i="3" s="1"/>
  <c r="V338" i="3"/>
  <c r="AO338" i="3" s="1"/>
  <c r="Z347" i="3"/>
  <c r="AS347" i="3" s="1"/>
  <c r="U348" i="3"/>
  <c r="AN348" i="3" s="1"/>
  <c r="AC348" i="3"/>
  <c r="AV348" i="3" s="1"/>
  <c r="X354" i="3"/>
  <c r="AC354" i="3"/>
  <c r="V364" i="3"/>
  <c r="AO364" i="3" s="1"/>
  <c r="T365" i="3"/>
  <c r="AM365" i="3" s="1"/>
  <c r="Y365" i="3"/>
  <c r="AD365" i="3"/>
  <c r="AW365" i="3" s="1"/>
  <c r="T370" i="3"/>
  <c r="AM370" i="3" s="1"/>
  <c r="Y370" i="3"/>
  <c r="AR370" i="3" s="1"/>
  <c r="AD370" i="3"/>
  <c r="U372" i="3"/>
  <c r="AC372" i="3"/>
  <c r="Z378" i="3"/>
  <c r="AS378" i="3" s="1"/>
  <c r="V379" i="3"/>
  <c r="AO379" i="3" s="1"/>
  <c r="V380" i="3"/>
  <c r="AO380" i="3" s="1"/>
  <c r="U381" i="3"/>
  <c r="AC381" i="3"/>
  <c r="AV381" i="3" s="1"/>
  <c r="X386" i="3"/>
  <c r="AQ386" i="3" s="1"/>
  <c r="AC386" i="3"/>
  <c r="AV386" i="3" s="1"/>
  <c r="X396" i="3"/>
  <c r="AQ396" i="3" s="1"/>
  <c r="AC396" i="3"/>
  <c r="AV396" i="3" s="1"/>
  <c r="X404" i="3"/>
  <c r="AQ404" i="3" s="1"/>
  <c r="AC404" i="3"/>
  <c r="AV404" i="3" s="1"/>
  <c r="X406" i="3"/>
  <c r="AC406" i="3"/>
  <c r="AV406" i="3" s="1"/>
  <c r="X411" i="3"/>
  <c r="AC411" i="3"/>
  <c r="Z413" i="3"/>
  <c r="U414" i="3"/>
  <c r="AC414" i="3"/>
  <c r="V474" i="3"/>
  <c r="AO474" i="3" s="1"/>
  <c r="AD474" i="3"/>
  <c r="AW474" i="3" s="1"/>
  <c r="T476" i="3"/>
  <c r="AM476" i="3" s="1"/>
  <c r="Z476" i="3"/>
  <c r="AS476" i="3" s="1"/>
  <c r="AE476" i="3"/>
  <c r="AX476" i="3" s="1"/>
  <c r="V482" i="3"/>
  <c r="AO482" i="3" s="1"/>
  <c r="AD482" i="3"/>
  <c r="AW482" i="3" s="1"/>
  <c r="T484" i="3"/>
  <c r="AM484" i="3" s="1"/>
  <c r="Z484" i="3"/>
  <c r="AS484" i="3" s="1"/>
  <c r="AE484" i="3"/>
  <c r="AX484" i="3" s="1"/>
  <c r="V490" i="3"/>
  <c r="AO490" i="3" s="1"/>
  <c r="AD490" i="3"/>
  <c r="AW490" i="3" s="1"/>
  <c r="V494" i="3"/>
  <c r="AO494" i="3" s="1"/>
  <c r="AD494" i="3"/>
  <c r="AW494" i="3" s="1"/>
  <c r="V498" i="3"/>
  <c r="AO498" i="3" s="1"/>
  <c r="AD498" i="3"/>
  <c r="AW498" i="3" s="1"/>
  <c r="U501" i="3"/>
  <c r="AN501" i="3" s="1"/>
  <c r="V504" i="3"/>
  <c r="AO504" i="3" s="1"/>
  <c r="AA504" i="3"/>
  <c r="AT504" i="3" s="1"/>
  <c r="V510" i="3"/>
  <c r="AO510" i="3" s="1"/>
  <c r="AD510" i="3"/>
  <c r="AW510" i="3" s="1"/>
  <c r="W513" i="3"/>
  <c r="X514" i="3"/>
  <c r="V516" i="3"/>
  <c r="AO516" i="3" s="1"/>
  <c r="AA516" i="3"/>
  <c r="AT516" i="3" s="1"/>
  <c r="AA517" i="3"/>
  <c r="AT517" i="3" s="1"/>
  <c r="V520" i="3"/>
  <c r="AO520" i="3" s="1"/>
  <c r="AA520" i="3"/>
  <c r="AT520" i="3" s="1"/>
  <c r="W523" i="3"/>
  <c r="AP523" i="3" s="1"/>
  <c r="AA524" i="3"/>
  <c r="AT524" i="3" s="1"/>
  <c r="W527" i="3"/>
  <c r="AP527" i="3" s="1"/>
  <c r="AA528" i="3"/>
  <c r="AT528" i="3" s="1"/>
  <c r="W531" i="3"/>
  <c r="AP531" i="3" s="1"/>
  <c r="AD532" i="3"/>
  <c r="AW532" i="3" s="1"/>
  <c r="AA532" i="3"/>
  <c r="AT532" i="3" s="1"/>
  <c r="AE532" i="3"/>
  <c r="AX532" i="3" s="1"/>
  <c r="AD534" i="3"/>
  <c r="AW534" i="3" s="1"/>
  <c r="O534" i="3"/>
  <c r="AH534" i="3" s="1"/>
  <c r="AE534" i="3"/>
  <c r="AX534" i="3" s="1"/>
  <c r="AD538" i="3"/>
  <c r="AW538" i="3" s="1"/>
  <c r="O538" i="3"/>
  <c r="AH538" i="3" s="1"/>
  <c r="AE538" i="3"/>
  <c r="AX538" i="3" s="1"/>
  <c r="AD543" i="3"/>
  <c r="AW543" i="3" s="1"/>
  <c r="AA543" i="3"/>
  <c r="AT543" i="3" s="1"/>
  <c r="W543" i="3"/>
  <c r="AP543" i="3" s="1"/>
  <c r="AA544" i="3"/>
  <c r="AT544" i="3" s="1"/>
  <c r="AD550" i="3"/>
  <c r="AW550" i="3" s="1"/>
  <c r="W550" i="3"/>
  <c r="AP550" i="3" s="1"/>
  <c r="AA550" i="3"/>
  <c r="AT550" i="3" s="1"/>
  <c r="AD553" i="3"/>
  <c r="AW553" i="3" s="1"/>
  <c r="O553" i="3"/>
  <c r="AH553" i="3" s="1"/>
  <c r="AA553" i="3"/>
  <c r="AT553" i="3" s="1"/>
  <c r="AE554" i="3"/>
  <c r="AX554" i="3" s="1"/>
  <c r="AD556" i="3"/>
  <c r="AW556" i="3" s="1"/>
  <c r="AE556" i="3"/>
  <c r="AX556" i="3" s="1"/>
  <c r="W556" i="3"/>
  <c r="AP556" i="3" s="1"/>
  <c r="AE557" i="3"/>
  <c r="AX557" i="3" s="1"/>
  <c r="AA560" i="3"/>
  <c r="AT560" i="3" s="1"/>
  <c r="AD566" i="3"/>
  <c r="AW566" i="3" s="1"/>
  <c r="W566" i="3"/>
  <c r="AP566" i="3" s="1"/>
  <c r="AA566" i="3"/>
  <c r="AT566" i="3" s="1"/>
  <c r="AD569" i="3"/>
  <c r="AW569" i="3" s="1"/>
  <c r="O569" i="3"/>
  <c r="AH569" i="3" s="1"/>
  <c r="AA569" i="3"/>
  <c r="AT569" i="3" s="1"/>
  <c r="AE570" i="3"/>
  <c r="AX570" i="3" s="1"/>
  <c r="AD572" i="3"/>
  <c r="AW572" i="3" s="1"/>
  <c r="AE572" i="3"/>
  <c r="AX572" i="3" s="1"/>
  <c r="W572" i="3"/>
  <c r="AP572" i="3" s="1"/>
  <c r="AE573" i="3"/>
  <c r="AX573" i="3" s="1"/>
  <c r="AA576" i="3"/>
  <c r="AT576" i="3" s="1"/>
  <c r="AD582" i="3"/>
  <c r="AW582" i="3" s="1"/>
  <c r="W582" i="3"/>
  <c r="AP582" i="3" s="1"/>
  <c r="AA582" i="3"/>
  <c r="AT582" i="3" s="1"/>
  <c r="AD585" i="3"/>
  <c r="AW585" i="3" s="1"/>
  <c r="O585" i="3"/>
  <c r="AH585" i="3" s="1"/>
  <c r="AA585" i="3"/>
  <c r="AT585" i="3" s="1"/>
  <c r="AE586" i="3"/>
  <c r="AX586" i="3" s="1"/>
  <c r="AD588" i="3"/>
  <c r="AW588" i="3" s="1"/>
  <c r="AE588" i="3"/>
  <c r="AX588" i="3" s="1"/>
  <c r="W588" i="3"/>
  <c r="AP588" i="3" s="1"/>
  <c r="AE589" i="3"/>
  <c r="AX589" i="3" s="1"/>
  <c r="AC835" i="3"/>
  <c r="AV835" i="3" s="1"/>
  <c r="AB835" i="3"/>
  <c r="AU835" i="3" s="1"/>
  <c r="W835" i="3"/>
  <c r="AP835" i="3" s="1"/>
  <c r="AE835" i="3"/>
  <c r="AX835" i="3" s="1"/>
  <c r="X835" i="3"/>
  <c r="AQ835" i="3" s="1"/>
  <c r="AD835" i="3"/>
  <c r="AW835" i="3" s="1"/>
  <c r="O835" i="3"/>
  <c r="AH835" i="3" s="1"/>
  <c r="Z835" i="3"/>
  <c r="AS835" i="3" s="1"/>
  <c r="AA1003" i="3"/>
  <c r="AT1003" i="3" s="1"/>
  <c r="AE1003" i="3"/>
  <c r="AX1003" i="3" s="1"/>
  <c r="O1003" i="3"/>
  <c r="AH1003" i="3" s="1"/>
  <c r="AB1003" i="3"/>
  <c r="AU1003" i="3" s="1"/>
  <c r="W1003" i="3"/>
  <c r="AP1003" i="3" s="1"/>
  <c r="AA542" i="3"/>
  <c r="AT542" i="3" s="1"/>
  <c r="AD735" i="3"/>
  <c r="AW735" i="3" s="1"/>
  <c r="Z737" i="3"/>
  <c r="W737" i="3"/>
  <c r="AP737" i="3" s="1"/>
  <c r="AE738" i="3"/>
  <c r="AX738" i="3" s="1"/>
  <c r="AB738" i="3"/>
  <c r="AU738" i="3" s="1"/>
  <c r="W743" i="3"/>
  <c r="AP743" i="3" s="1"/>
  <c r="AD744" i="3"/>
  <c r="AW744" i="3" s="1"/>
  <c r="O746" i="3"/>
  <c r="AH746" i="3" s="1"/>
  <c r="Y751" i="3"/>
  <c r="AE752" i="3"/>
  <c r="AX752" i="3" s="1"/>
  <c r="W752" i="3"/>
  <c r="AP752" i="3" s="1"/>
  <c r="AD752" i="3"/>
  <c r="AW752" i="3" s="1"/>
  <c r="W754" i="3"/>
  <c r="AP754" i="3" s="1"/>
  <c r="AC755" i="3"/>
  <c r="AV755" i="3" s="1"/>
  <c r="Z755" i="3"/>
  <c r="AC766" i="3"/>
  <c r="AV766" i="3" s="1"/>
  <c r="AA766" i="3"/>
  <c r="AT766" i="3" s="1"/>
  <c r="O766" i="3"/>
  <c r="AH766" i="3" s="1"/>
  <c r="AB766" i="3"/>
  <c r="AU766" i="3" s="1"/>
  <c r="O774" i="3"/>
  <c r="AH774" i="3" s="1"/>
  <c r="AE774" i="3"/>
  <c r="AX774" i="3" s="1"/>
  <c r="Y775" i="3"/>
  <c r="AB779" i="3"/>
  <c r="AU779" i="3" s="1"/>
  <c r="Y779" i="3"/>
  <c r="O780" i="3"/>
  <c r="AH780" i="3" s="1"/>
  <c r="AD780" i="3"/>
  <c r="AW780" i="3" s="1"/>
  <c r="AC781" i="3"/>
  <c r="AV781" i="3" s="1"/>
  <c r="Z781" i="3"/>
  <c r="AS781" i="3" s="1"/>
  <c r="AD781" i="3"/>
  <c r="AW781" i="3" s="1"/>
  <c r="Z782" i="3"/>
  <c r="AS782" i="3" s="1"/>
  <c r="O782" i="3"/>
  <c r="AH782" i="3" s="1"/>
  <c r="X790" i="3"/>
  <c r="AQ790" i="3" s="1"/>
  <c r="W791" i="3"/>
  <c r="AD791" i="3"/>
  <c r="AW791" i="3" s="1"/>
  <c r="AC802" i="3"/>
  <c r="AV802" i="3" s="1"/>
  <c r="AD802" i="3"/>
  <c r="AW802" i="3" s="1"/>
  <c r="O802" i="3"/>
  <c r="AH802" i="3" s="1"/>
  <c r="AE802" i="3"/>
  <c r="AX802" i="3" s="1"/>
  <c r="AE807" i="3"/>
  <c r="AX807" i="3" s="1"/>
  <c r="W807" i="3"/>
  <c r="AP807" i="3" s="1"/>
  <c r="O811" i="3"/>
  <c r="AH811" i="3" s="1"/>
  <c r="AC812" i="3"/>
  <c r="AV812" i="3" s="1"/>
  <c r="W812" i="3"/>
  <c r="AP812" i="3" s="1"/>
  <c r="AE812" i="3"/>
  <c r="AX812" i="3" s="1"/>
  <c r="AC815" i="3"/>
  <c r="AV815" i="3" s="1"/>
  <c r="AD815" i="3"/>
  <c r="AW815" i="3" s="1"/>
  <c r="X815" i="3"/>
  <c r="AQ815" i="3" s="1"/>
  <c r="AA815" i="3"/>
  <c r="AT815" i="3" s="1"/>
  <c r="AD817" i="3"/>
  <c r="AW817" i="3" s="1"/>
  <c r="O817" i="3"/>
  <c r="AH817" i="3" s="1"/>
  <c r="AC821" i="3"/>
  <c r="AV821" i="3" s="1"/>
  <c r="AB821" i="3"/>
  <c r="AU821" i="3" s="1"/>
  <c r="W821" i="3"/>
  <c r="AP821" i="3" s="1"/>
  <c r="AA821" i="3"/>
  <c r="W843" i="3"/>
  <c r="AP843" i="3" s="1"/>
  <c r="AD843" i="3"/>
  <c r="AW843" i="3" s="1"/>
  <c r="O844" i="3"/>
  <c r="AH844" i="3" s="1"/>
  <c r="AB898" i="3"/>
  <c r="AE898" i="3"/>
  <c r="AX898" i="3" s="1"/>
  <c r="W898" i="3"/>
  <c r="AP898" i="3" s="1"/>
  <c r="AD898" i="3"/>
  <c r="AW898" i="3" s="1"/>
  <c r="AB908" i="3"/>
  <c r="AU908" i="3" s="1"/>
  <c r="AC908" i="3"/>
  <c r="AV908" i="3" s="1"/>
  <c r="W908" i="3"/>
  <c r="AP908" i="3" s="1"/>
  <c r="Z908" i="3"/>
  <c r="AS908" i="3" s="1"/>
  <c r="AB910" i="3"/>
  <c r="AU910" i="3" s="1"/>
  <c r="AC916" i="3"/>
  <c r="AV916" i="3" s="1"/>
  <c r="AC917" i="3"/>
  <c r="AV917" i="3" s="1"/>
  <c r="O917" i="3"/>
  <c r="AH917" i="3" s="1"/>
  <c r="AB917" i="3"/>
  <c r="AU917" i="3" s="1"/>
  <c r="AA920" i="3"/>
  <c r="AT920" i="3" s="1"/>
  <c r="AA928" i="3"/>
  <c r="AT928" i="3" s="1"/>
  <c r="AB931" i="3"/>
  <c r="AU931" i="3" s="1"/>
  <c r="Z931" i="3"/>
  <c r="AS931" i="3" s="1"/>
  <c r="AE931" i="3"/>
  <c r="AX931" i="3" s="1"/>
  <c r="AB940" i="3"/>
  <c r="AU940" i="3" s="1"/>
  <c r="AE940" i="3"/>
  <c r="AX940" i="3" s="1"/>
  <c r="Z940" i="3"/>
  <c r="AS940" i="3" s="1"/>
  <c r="Y940" i="3"/>
  <c r="AR940" i="3" s="1"/>
  <c r="AC941" i="3"/>
  <c r="AV941" i="3" s="1"/>
  <c r="Z941" i="3"/>
  <c r="AS941" i="3" s="1"/>
  <c r="AB944" i="3"/>
  <c r="AU944" i="3" s="1"/>
  <c r="AA944" i="3"/>
  <c r="AT944" i="3" s="1"/>
  <c r="O944" i="3"/>
  <c r="AH944" i="3" s="1"/>
  <c r="Z944" i="3"/>
  <c r="AS944" i="3" s="1"/>
  <c r="AA959" i="3"/>
  <c r="AT959" i="3" s="1"/>
  <c r="Z961" i="3"/>
  <c r="AS961" i="3" s="1"/>
  <c r="AE962" i="3"/>
  <c r="AX962" i="3" s="1"/>
  <c r="AB964" i="3"/>
  <c r="AU964" i="3" s="1"/>
  <c r="AC964" i="3"/>
  <c r="AV964" i="3" s="1"/>
  <c r="W964" i="3"/>
  <c r="AP964" i="3" s="1"/>
  <c r="Z964" i="3"/>
  <c r="AS964" i="3" s="1"/>
  <c r="AD967" i="3"/>
  <c r="AW967" i="3" s="1"/>
  <c r="AA967" i="3"/>
  <c r="AT967" i="3" s="1"/>
  <c r="AB968" i="3"/>
  <c r="AU968" i="3" s="1"/>
  <c r="AA968" i="3"/>
  <c r="AT968" i="3" s="1"/>
  <c r="O968" i="3"/>
  <c r="AH968" i="3" s="1"/>
  <c r="Z968" i="3"/>
  <c r="AS968" i="3" s="1"/>
  <c r="AC976" i="3"/>
  <c r="AV976" i="3" s="1"/>
  <c r="AA982" i="3"/>
  <c r="AT982" i="3" s="1"/>
  <c r="AB988" i="3"/>
  <c r="AU988" i="3" s="1"/>
  <c r="AE988" i="3"/>
  <c r="AX988" i="3" s="1"/>
  <c r="Z988" i="3"/>
  <c r="AS988" i="3" s="1"/>
  <c r="Y988" i="3"/>
  <c r="AC993" i="3"/>
  <c r="AV993" i="3" s="1"/>
  <c r="O993" i="3"/>
  <c r="AH993" i="3" s="1"/>
  <c r="AB993" i="3"/>
  <c r="AU993" i="3" s="1"/>
  <c r="AE999" i="3"/>
  <c r="AX999" i="3" s="1"/>
  <c r="O999" i="3"/>
  <c r="AH999" i="3" s="1"/>
  <c r="AB999" i="3"/>
  <c r="AU999" i="3" s="1"/>
  <c r="Y1001" i="3"/>
  <c r="AD1001" i="3"/>
  <c r="AW1001" i="3" s="1"/>
  <c r="AF1005" i="3"/>
  <c r="AY1005" i="3" s="1"/>
  <c r="D5" i="5"/>
  <c r="AA536" i="3"/>
  <c r="AT536" i="3" s="1"/>
  <c r="AA540" i="3"/>
  <c r="AT540" i="3" s="1"/>
  <c r="O542" i="3"/>
  <c r="AH542" i="3" s="1"/>
  <c r="Y735" i="3"/>
  <c r="AC737" i="3"/>
  <c r="AV737" i="3" s="1"/>
  <c r="W738" i="3"/>
  <c r="AP738" i="3" s="1"/>
  <c r="AC743" i="3"/>
  <c r="AV743" i="3" s="1"/>
  <c r="W744" i="3"/>
  <c r="AP744" i="3" s="1"/>
  <c r="Z752" i="3"/>
  <c r="AS752" i="3" s="1"/>
  <c r="X766" i="3"/>
  <c r="AQ766" i="3" s="1"/>
  <c r="AE766" i="3"/>
  <c r="AX766" i="3" s="1"/>
  <c r="AD775" i="3"/>
  <c r="AW775" i="3" s="1"/>
  <c r="W781" i="3"/>
  <c r="AP781" i="3" s="1"/>
  <c r="AD782" i="3"/>
  <c r="AW782" i="3" s="1"/>
  <c r="AC788" i="3"/>
  <c r="AV788" i="3" s="1"/>
  <c r="AE788" i="3"/>
  <c r="AX788" i="3" s="1"/>
  <c r="W788" i="3"/>
  <c r="AD788" i="3"/>
  <c r="AW788" i="3" s="1"/>
  <c r="AC800" i="3"/>
  <c r="AV800" i="3" s="1"/>
  <c r="AD800" i="3"/>
  <c r="AW800" i="3" s="1"/>
  <c r="X800" i="3"/>
  <c r="AQ800" i="3" s="1"/>
  <c r="AA800" i="3"/>
  <c r="AT800" i="3" s="1"/>
  <c r="Z802" i="3"/>
  <c r="AS802" i="3" s="1"/>
  <c r="AC803" i="3"/>
  <c r="AV803" i="3" s="1"/>
  <c r="O803" i="3"/>
  <c r="AH803" i="3" s="1"/>
  <c r="AB807" i="3"/>
  <c r="AU807" i="3" s="1"/>
  <c r="AC809" i="3"/>
  <c r="AV809" i="3" s="1"/>
  <c r="AD809" i="3"/>
  <c r="AW809" i="3" s="1"/>
  <c r="X809" i="3"/>
  <c r="AQ809" i="3" s="1"/>
  <c r="AA809" i="3"/>
  <c r="AT809" i="3" s="1"/>
  <c r="AD810" i="3"/>
  <c r="AW810" i="3" s="1"/>
  <c r="O810" i="3"/>
  <c r="AH810" i="3" s="1"/>
  <c r="Y812" i="3"/>
  <c r="AZ812" i="3" s="1"/>
  <c r="AC813" i="3"/>
  <c r="AV813" i="3" s="1"/>
  <c r="AA813" i="3"/>
  <c r="AT813" i="3" s="1"/>
  <c r="O813" i="3"/>
  <c r="AH813" i="3" s="1"/>
  <c r="AB813" i="3"/>
  <c r="AU813" i="3" s="1"/>
  <c r="AC814" i="3"/>
  <c r="AV814" i="3" s="1"/>
  <c r="AD814" i="3"/>
  <c r="AW814" i="3" s="1"/>
  <c r="X814" i="3"/>
  <c r="AQ814" i="3" s="1"/>
  <c r="AA814" i="3"/>
  <c r="AT814" i="3" s="1"/>
  <c r="W815" i="3"/>
  <c r="AP815" i="3" s="1"/>
  <c r="AE815" i="3"/>
  <c r="AX815" i="3" s="1"/>
  <c r="AD818" i="3"/>
  <c r="AW818" i="3" s="1"/>
  <c r="W818" i="3"/>
  <c r="AP818" i="3" s="1"/>
  <c r="X821" i="3"/>
  <c r="AQ821" i="3" s="1"/>
  <c r="AE821" i="3"/>
  <c r="AX821" i="3" s="1"/>
  <c r="AC829" i="3"/>
  <c r="AV829" i="3" s="1"/>
  <c r="AA829" i="3"/>
  <c r="AT829" i="3" s="1"/>
  <c r="O829" i="3"/>
  <c r="AH829" i="3" s="1"/>
  <c r="AB829" i="3"/>
  <c r="AU829" i="3" s="1"/>
  <c r="AD830" i="3"/>
  <c r="AW830" i="3" s="1"/>
  <c r="W830" i="3"/>
  <c r="AC830" i="3"/>
  <c r="AV830" i="3" s="1"/>
  <c r="AD837" i="3"/>
  <c r="AW837" i="3" s="1"/>
  <c r="AB837" i="3"/>
  <c r="AU837" i="3" s="1"/>
  <c r="AZ860" i="3"/>
  <c r="AF860" i="3"/>
  <c r="AY860" i="3" s="1"/>
  <c r="AV860" i="3"/>
  <c r="AR860" i="3"/>
  <c r="AF862" i="3"/>
  <c r="AY862" i="3" s="1"/>
  <c r="Y898" i="3"/>
  <c r="AR898" i="3" s="1"/>
  <c r="Y899" i="3"/>
  <c r="AR899" i="3" s="1"/>
  <c r="O899" i="3"/>
  <c r="AH899" i="3" s="1"/>
  <c r="AB901" i="3"/>
  <c r="AU901" i="3" s="1"/>
  <c r="AB903" i="3"/>
  <c r="AU903" i="3" s="1"/>
  <c r="Z903" i="3"/>
  <c r="AS903" i="3" s="1"/>
  <c r="Z905" i="3"/>
  <c r="AS905" i="3" s="1"/>
  <c r="O908" i="3"/>
  <c r="AH908" i="3" s="1"/>
  <c r="AD908" i="3"/>
  <c r="AW908" i="3" s="1"/>
  <c r="W910" i="3"/>
  <c r="Y916" i="3"/>
  <c r="X917" i="3"/>
  <c r="AQ917" i="3" s="1"/>
  <c r="AE919" i="3"/>
  <c r="AX919" i="3" s="1"/>
  <c r="W920" i="3"/>
  <c r="AP920" i="3" s="1"/>
  <c r="Y928" i="3"/>
  <c r="AC930" i="3"/>
  <c r="AV930" i="3" s="1"/>
  <c r="AA930" i="3"/>
  <c r="AT930" i="3" s="1"/>
  <c r="O931" i="3"/>
  <c r="AH931" i="3" s="1"/>
  <c r="Z933" i="3"/>
  <c r="AS933" i="3" s="1"/>
  <c r="O940" i="3"/>
  <c r="AH940" i="3" s="1"/>
  <c r="AC940" i="3"/>
  <c r="AV940" i="3" s="1"/>
  <c r="AC942" i="3"/>
  <c r="AV942" i="3" s="1"/>
  <c r="AA942" i="3"/>
  <c r="AT942" i="3" s="1"/>
  <c r="AB943" i="3"/>
  <c r="AU943" i="3" s="1"/>
  <c r="O943" i="3"/>
  <c r="AH943" i="3" s="1"/>
  <c r="AA943" i="3"/>
  <c r="AT943" i="3" s="1"/>
  <c r="W944" i="3"/>
  <c r="AP944" i="3" s="1"/>
  <c r="AD944" i="3"/>
  <c r="AW944" i="3" s="1"/>
  <c r="AB947" i="3"/>
  <c r="AU947" i="3" s="1"/>
  <c r="O947" i="3"/>
  <c r="AH947" i="3" s="1"/>
  <c r="AE947" i="3"/>
  <c r="AX947" i="3" s="1"/>
  <c r="O959" i="3"/>
  <c r="AH959" i="3" s="1"/>
  <c r="AB960" i="3"/>
  <c r="AU960" i="3" s="1"/>
  <c r="AA960" i="3"/>
  <c r="AT960" i="3" s="1"/>
  <c r="O960" i="3"/>
  <c r="AH960" i="3" s="1"/>
  <c r="Z960" i="3"/>
  <c r="AS960" i="3" s="1"/>
  <c r="O961" i="3"/>
  <c r="AH961" i="3" s="1"/>
  <c r="X962" i="3"/>
  <c r="AQ962" i="3" s="1"/>
  <c r="O964" i="3"/>
  <c r="AH964" i="3" s="1"/>
  <c r="AD964" i="3"/>
  <c r="AW964" i="3" s="1"/>
  <c r="O967" i="3"/>
  <c r="AH967" i="3" s="1"/>
  <c r="W968" i="3"/>
  <c r="AD968" i="3"/>
  <c r="AW968" i="3" s="1"/>
  <c r="Y974" i="3"/>
  <c r="AE975" i="3"/>
  <c r="AX975" i="3" s="1"/>
  <c r="Y976" i="3"/>
  <c r="W982" i="3"/>
  <c r="AP982" i="3" s="1"/>
  <c r="O988" i="3"/>
  <c r="AH988" i="3" s="1"/>
  <c r="AC988" i="3"/>
  <c r="AV988" i="3" s="1"/>
  <c r="X993" i="3"/>
  <c r="AQ993" i="3" s="1"/>
  <c r="AB996" i="3"/>
  <c r="AU996" i="3" s="1"/>
  <c r="AE996" i="3"/>
  <c r="AX996" i="3" s="1"/>
  <c r="Z996" i="3"/>
  <c r="AS996" i="3" s="1"/>
  <c r="Y996" i="3"/>
  <c r="AR996" i="3" s="1"/>
  <c r="W999" i="3"/>
  <c r="AP999" i="3" s="1"/>
  <c r="X1001" i="3"/>
  <c r="AQ1001" i="3" s="1"/>
  <c r="AF53" i="5"/>
  <c r="C12" i="9"/>
  <c r="C6" i="5"/>
  <c r="C19" i="9"/>
  <c r="D19" i="9" s="1"/>
  <c r="C16" i="5"/>
  <c r="AD743" i="3"/>
  <c r="AW743" i="3" s="1"/>
  <c r="AE746" i="3"/>
  <c r="AX746" i="3" s="1"/>
  <c r="W746" i="3"/>
  <c r="AP746" i="3" s="1"/>
  <c r="AD751" i="3"/>
  <c r="AW751" i="3" s="1"/>
  <c r="W751" i="3"/>
  <c r="AP751" i="3" s="1"/>
  <c r="AD754" i="3"/>
  <c r="AW754" i="3" s="1"/>
  <c r="AE754" i="3"/>
  <c r="AX754" i="3" s="1"/>
  <c r="O754" i="3"/>
  <c r="AH754" i="3" s="1"/>
  <c r="AC774" i="3"/>
  <c r="AV774" i="3" s="1"/>
  <c r="Z774" i="3"/>
  <c r="AS774" i="3" s="1"/>
  <c r="AD774" i="3"/>
  <c r="AW774" i="3" s="1"/>
  <c r="AC780" i="3"/>
  <c r="AV780" i="3" s="1"/>
  <c r="AB780" i="3"/>
  <c r="AU780" i="3" s="1"/>
  <c r="W780" i="3"/>
  <c r="AP780" i="3" s="1"/>
  <c r="AA780" i="3"/>
  <c r="AT780" i="3" s="1"/>
  <c r="AC791" i="3"/>
  <c r="AV791" i="3" s="1"/>
  <c r="AA791" i="3"/>
  <c r="AT791" i="3" s="1"/>
  <c r="O791" i="3"/>
  <c r="AH791" i="3" s="1"/>
  <c r="AB791" i="3"/>
  <c r="AU791" i="3" s="1"/>
  <c r="AD811" i="3"/>
  <c r="AW811" i="3" s="1"/>
  <c r="AB811" i="3"/>
  <c r="AU811" i="3" s="1"/>
  <c r="AE832" i="3"/>
  <c r="AX832" i="3" s="1"/>
  <c r="AB832" i="3"/>
  <c r="AU832" i="3" s="1"/>
  <c r="AC843" i="3"/>
  <c r="AV843" i="3" s="1"/>
  <c r="AA843" i="3"/>
  <c r="AT843" i="3" s="1"/>
  <c r="O843" i="3"/>
  <c r="AH843" i="3" s="1"/>
  <c r="AB843" i="3"/>
  <c r="AU843" i="3" s="1"/>
  <c r="AD844" i="3"/>
  <c r="AW844" i="3" s="1"/>
  <c r="W844" i="3"/>
  <c r="AC844" i="3"/>
  <c r="AV844" i="3" s="1"/>
  <c r="AZ862" i="3"/>
  <c r="AB905" i="3"/>
  <c r="AU905" i="3" s="1"/>
  <c r="AB916" i="3"/>
  <c r="AU916" i="3" s="1"/>
  <c r="AA916" i="3"/>
  <c r="AT916" i="3" s="1"/>
  <c r="O916" i="3"/>
  <c r="AH916" i="3" s="1"/>
  <c r="Z916" i="3"/>
  <c r="AS916" i="3" s="1"/>
  <c r="AB920" i="3"/>
  <c r="AU920" i="3" s="1"/>
  <c r="AE920" i="3"/>
  <c r="AX920" i="3" s="1"/>
  <c r="Z920" i="3"/>
  <c r="AS920" i="3" s="1"/>
  <c r="Y920" i="3"/>
  <c r="AB928" i="3"/>
  <c r="AU928" i="3" s="1"/>
  <c r="AC928" i="3"/>
  <c r="AV928" i="3" s="1"/>
  <c r="W928" i="3"/>
  <c r="AP928" i="3" s="1"/>
  <c r="Z928" i="3"/>
  <c r="AS928" i="3" s="1"/>
  <c r="AZ944" i="3"/>
  <c r="Y953" i="3"/>
  <c r="AC953" i="3"/>
  <c r="AV953" i="3" s="1"/>
  <c r="AB962" i="3"/>
  <c r="AU962" i="3" s="1"/>
  <c r="AZ964" i="3"/>
  <c r="AB976" i="3"/>
  <c r="AU976" i="3" s="1"/>
  <c r="AA976" i="3"/>
  <c r="AT976" i="3" s="1"/>
  <c r="O976" i="3"/>
  <c r="AH976" i="3" s="1"/>
  <c r="Z976" i="3"/>
  <c r="AS976" i="3" s="1"/>
  <c r="AA994" i="3"/>
  <c r="AT994" i="3" s="1"/>
  <c r="AC994" i="3"/>
  <c r="AV994" i="3" s="1"/>
  <c r="AB994" i="3"/>
  <c r="AU994" i="3" s="1"/>
  <c r="AI62" i="5"/>
  <c r="L2" i="6"/>
  <c r="Z109" i="12"/>
  <c r="AL109" i="12" s="1"/>
  <c r="AA109" i="12"/>
  <c r="AM109" i="12" s="1"/>
  <c r="AN125" i="12"/>
  <c r="AO125" i="12"/>
  <c r="AE128" i="12"/>
  <c r="AQ128" i="12" s="1"/>
  <c r="AD128" i="12"/>
  <c r="AR128" i="12" s="1"/>
  <c r="AE136" i="12"/>
  <c r="AQ136" i="12" s="1"/>
  <c r="AD136" i="12"/>
  <c r="AP136" i="12" s="1"/>
  <c r="AE141" i="12"/>
  <c r="AQ141" i="12" s="1"/>
  <c r="AD141" i="12"/>
  <c r="AP141" i="12" s="1"/>
  <c r="AD147" i="12"/>
  <c r="AP147" i="12" s="1"/>
  <c r="AE147" i="12"/>
  <c r="AQ147" i="12" s="1"/>
  <c r="AA547" i="3"/>
  <c r="AT547" i="3" s="1"/>
  <c r="AA551" i="3"/>
  <c r="AT551" i="3" s="1"/>
  <c r="AA555" i="3"/>
  <c r="AT555" i="3" s="1"/>
  <c r="AA559" i="3"/>
  <c r="AT559" i="3" s="1"/>
  <c r="AA563" i="3"/>
  <c r="AT563" i="3" s="1"/>
  <c r="AA567" i="3"/>
  <c r="AT567" i="3" s="1"/>
  <c r="AA571" i="3"/>
  <c r="AT571" i="3" s="1"/>
  <c r="AA575" i="3"/>
  <c r="AT575" i="3" s="1"/>
  <c r="AA579" i="3"/>
  <c r="AT579" i="3" s="1"/>
  <c r="AA583" i="3"/>
  <c r="AT583" i="3" s="1"/>
  <c r="AA587" i="3"/>
  <c r="AT587" i="3" s="1"/>
  <c r="AD745" i="3"/>
  <c r="AW745" i="3" s="1"/>
  <c r="Z769" i="3"/>
  <c r="AS769" i="3" s="1"/>
  <c r="AE769" i="3"/>
  <c r="AX769" i="3" s="1"/>
  <c r="AA770" i="3"/>
  <c r="AT770" i="3" s="1"/>
  <c r="AA777" i="3"/>
  <c r="AT777" i="3" s="1"/>
  <c r="AA793" i="3"/>
  <c r="AT793" i="3" s="1"/>
  <c r="AA797" i="3"/>
  <c r="AT797" i="3" s="1"/>
  <c r="AF801" i="3"/>
  <c r="AY801" i="3" s="1"/>
  <c r="Z801" i="3"/>
  <c r="AS801" i="3" s="1"/>
  <c r="AE801" i="3"/>
  <c r="AX801" i="3" s="1"/>
  <c r="Z825" i="3"/>
  <c r="AS825" i="3" s="1"/>
  <c r="AE825" i="3"/>
  <c r="AX825" i="3" s="1"/>
  <c r="Z839" i="3"/>
  <c r="AS839" i="3" s="1"/>
  <c r="AE839" i="3"/>
  <c r="AX839" i="3" s="1"/>
  <c r="AC842" i="3"/>
  <c r="AV842" i="3" s="1"/>
  <c r="AR862" i="3"/>
  <c r="Y912" i="3"/>
  <c r="AZ912" i="3" s="1"/>
  <c r="AD912" i="3"/>
  <c r="AW912" i="3" s="1"/>
  <c r="AA915" i="3"/>
  <c r="AT915" i="3" s="1"/>
  <c r="AB921" i="3"/>
  <c r="AU921" i="3" s="1"/>
  <c r="AB926" i="3"/>
  <c r="AU926" i="3" s="1"/>
  <c r="Y936" i="3"/>
  <c r="AD936" i="3"/>
  <c r="AW936" i="3" s="1"/>
  <c r="Y948" i="3"/>
  <c r="AD948" i="3"/>
  <c r="AW948" i="3" s="1"/>
  <c r="Y952" i="3"/>
  <c r="AR952" i="3" s="1"/>
  <c r="AD952" i="3"/>
  <c r="AW952" i="3" s="1"/>
  <c r="Y956" i="3"/>
  <c r="AZ956" i="3" s="1"/>
  <c r="AD956" i="3"/>
  <c r="AW956" i="3" s="1"/>
  <c r="Y972" i="3"/>
  <c r="AD972" i="3"/>
  <c r="AW972" i="3" s="1"/>
  <c r="AB973" i="3"/>
  <c r="AU973" i="3" s="1"/>
  <c r="AB978" i="3"/>
  <c r="AU978" i="3" s="1"/>
  <c r="Y980" i="3"/>
  <c r="AR980" i="3" s="1"/>
  <c r="AD980" i="3"/>
  <c r="AW980" i="3" s="1"/>
  <c r="AA983" i="3"/>
  <c r="AT983" i="3" s="1"/>
  <c r="AB989" i="3"/>
  <c r="AU989" i="3" s="1"/>
  <c r="Y992" i="3"/>
  <c r="AD992" i="3"/>
  <c r="AW992" i="3" s="1"/>
  <c r="Y1000" i="3"/>
  <c r="AR1000" i="3" s="1"/>
  <c r="AD1000" i="3"/>
  <c r="AW1000" i="3" s="1"/>
  <c r="Y1004" i="3"/>
  <c r="AD1004" i="3"/>
  <c r="AW1004" i="3" s="1"/>
  <c r="AI44" i="5"/>
  <c r="AE47" i="5"/>
  <c r="AI47" i="5"/>
  <c r="AC47" i="5"/>
  <c r="AG47" i="5"/>
  <c r="AB50" i="5"/>
  <c r="AF50" i="5"/>
  <c r="AE59" i="5"/>
  <c r="AG59" i="5"/>
  <c r="AE65" i="5"/>
  <c r="AI65" i="5"/>
  <c r="I10" i="9"/>
  <c r="J10" i="9" s="1"/>
  <c r="I29" i="9"/>
  <c r="M29" i="9"/>
  <c r="Q29" i="9"/>
  <c r="I32" i="9"/>
  <c r="W28" i="12"/>
  <c r="AJ28" i="12" s="1"/>
  <c r="X28" i="12"/>
  <c r="AK28" i="12" s="1"/>
  <c r="AE130" i="12"/>
  <c r="AQ130" i="12" s="1"/>
  <c r="AD130" i="12"/>
  <c r="AR130" i="12" s="1"/>
  <c r="AB47" i="5"/>
  <c r="AF47" i="5"/>
  <c r="AG50" i="5"/>
  <c r="AC53" i="5"/>
  <c r="AG53" i="5"/>
  <c r="AB56" i="5"/>
  <c r="AF56" i="5"/>
  <c r="AD56" i="5"/>
  <c r="AH56" i="5"/>
  <c r="AB59" i="5"/>
  <c r="AF59" i="5"/>
  <c r="AE62" i="5"/>
  <c r="AC62" i="5"/>
  <c r="AE68" i="5"/>
  <c r="AI68" i="5"/>
  <c r="AC68" i="5"/>
  <c r="I14" i="9"/>
  <c r="J14" i="9" s="1"/>
  <c r="I19" i="9"/>
  <c r="J29" i="9"/>
  <c r="N29" i="9"/>
  <c r="R29" i="9"/>
  <c r="J32" i="9"/>
  <c r="W48" i="12"/>
  <c r="AJ48" i="12" s="1"/>
  <c r="X48" i="12"/>
  <c r="AK48" i="12" s="1"/>
  <c r="Z97" i="12"/>
  <c r="AL97" i="12" s="1"/>
  <c r="AA97" i="12"/>
  <c r="AM97" i="12" s="1"/>
  <c r="AE132" i="12"/>
  <c r="AQ132" i="12" s="1"/>
  <c r="AD132" i="12"/>
  <c r="AR132" i="12" s="1"/>
  <c r="W34" i="12"/>
  <c r="AJ34" i="12" s="1"/>
  <c r="X34" i="12"/>
  <c r="AK34" i="12" s="1"/>
  <c r="AN127" i="12"/>
  <c r="AO127" i="12"/>
  <c r="AE134" i="12"/>
  <c r="AQ134" i="12" s="1"/>
  <c r="AD134" i="12"/>
  <c r="AR134" i="12" s="1"/>
  <c r="AE148" i="12"/>
  <c r="AQ148" i="12" s="1"/>
  <c r="AD148" i="12"/>
  <c r="AP148" i="12" s="1"/>
  <c r="M32" i="9"/>
  <c r="Q32" i="9"/>
  <c r="I35" i="9"/>
  <c r="M35" i="9"/>
  <c r="Q35" i="9"/>
  <c r="I38" i="9"/>
  <c r="M38" i="9"/>
  <c r="Q38" i="9"/>
  <c r="I41" i="9"/>
  <c r="M41" i="9"/>
  <c r="Q41" i="9"/>
  <c r="I44" i="9"/>
  <c r="M44" i="9"/>
  <c r="Q44" i="9"/>
  <c r="I47" i="9"/>
  <c r="M47" i="9"/>
  <c r="Q47" i="9"/>
  <c r="I50" i="9"/>
  <c r="M50" i="9"/>
  <c r="Q50" i="9"/>
  <c r="I53" i="9"/>
  <c r="M53" i="9"/>
  <c r="Q53" i="9"/>
  <c r="I56" i="9"/>
  <c r="M56" i="9"/>
  <c r="Q56" i="9"/>
  <c r="I59" i="9"/>
  <c r="M59" i="9"/>
  <c r="Q59" i="9"/>
  <c r="M62" i="9"/>
  <c r="Q62" i="9"/>
  <c r="AC15" i="12"/>
  <c r="AD15" i="12" s="1"/>
  <c r="AP15" i="12" s="1"/>
  <c r="Y21" i="12"/>
  <c r="AC43" i="12"/>
  <c r="Y45" i="12"/>
  <c r="Z45" i="12" s="1"/>
  <c r="Y50" i="12"/>
  <c r="Y58" i="12"/>
  <c r="Z58" i="12" s="1"/>
  <c r="AL58" i="12" s="1"/>
  <c r="Y62" i="12"/>
  <c r="AB88" i="12"/>
  <c r="AF88" i="12"/>
  <c r="AS88" i="12" s="1"/>
  <c r="W93" i="12"/>
  <c r="AJ93" i="12" s="1"/>
  <c r="X93" i="12"/>
  <c r="AK93" i="12" s="1"/>
  <c r="AF101" i="12"/>
  <c r="AS101" i="12" s="1"/>
  <c r="V101" i="12"/>
  <c r="X101" i="12" s="1"/>
  <c r="AK101" i="12" s="1"/>
  <c r="AC101" i="12"/>
  <c r="AB104" i="12"/>
  <c r="AF104" i="12"/>
  <c r="AS104" i="12" s="1"/>
  <c r="AB106" i="12"/>
  <c r="AB108" i="12"/>
  <c r="U108" i="12"/>
  <c r="AI108" i="12" s="1"/>
  <c r="V110" i="12"/>
  <c r="X110" i="12" s="1"/>
  <c r="AK110" i="12" s="1"/>
  <c r="AO114" i="12"/>
  <c r="AF117" i="12"/>
  <c r="AS117" i="12" s="1"/>
  <c r="V117" i="12"/>
  <c r="X117" i="12" s="1"/>
  <c r="AK117" i="12" s="1"/>
  <c r="AC117" i="12"/>
  <c r="AO118" i="12"/>
  <c r="AB120" i="12"/>
  <c r="AF120" i="12"/>
  <c r="AS120" i="12" s="1"/>
  <c r="AB122" i="12"/>
  <c r="AC126" i="12"/>
  <c r="AE126" i="12" s="1"/>
  <c r="AQ126" i="12" s="1"/>
  <c r="Y128" i="12"/>
  <c r="AA128" i="12" s="1"/>
  <c r="AM128" i="12" s="1"/>
  <c r="AA129" i="12"/>
  <c r="AM129" i="12" s="1"/>
  <c r="Y130" i="12"/>
  <c r="AA130" i="12" s="1"/>
  <c r="AM130" i="12" s="1"/>
  <c r="AA131" i="12"/>
  <c r="AM131" i="12" s="1"/>
  <c r="Y132" i="12"/>
  <c r="AA132" i="12" s="1"/>
  <c r="AM132" i="12" s="1"/>
  <c r="AA133" i="12"/>
  <c r="AM133" i="12" s="1"/>
  <c r="Y134" i="12"/>
  <c r="AA134" i="12" s="1"/>
  <c r="AM134" i="12" s="1"/>
  <c r="AA135" i="12"/>
  <c r="AM135" i="12" s="1"/>
  <c r="Y136" i="12"/>
  <c r="AA136" i="12" s="1"/>
  <c r="AM136" i="12" s="1"/>
  <c r="AB139" i="12"/>
  <c r="AE143" i="12"/>
  <c r="AQ143" i="12" s="1"/>
  <c r="AE145" i="12"/>
  <c r="AQ145" i="12" s="1"/>
  <c r="V147" i="12"/>
  <c r="AF149" i="12"/>
  <c r="AS149" i="12" s="1"/>
  <c r="V149" i="12"/>
  <c r="AN221" i="12"/>
  <c r="AO221" i="12"/>
  <c r="N32" i="9"/>
  <c r="R32" i="9"/>
  <c r="J35" i="9"/>
  <c r="N35" i="9"/>
  <c r="R35" i="9"/>
  <c r="J38" i="9"/>
  <c r="N38" i="9"/>
  <c r="R38" i="9"/>
  <c r="J41" i="9"/>
  <c r="N41" i="9"/>
  <c r="R41" i="9"/>
  <c r="J44" i="9"/>
  <c r="N44" i="9"/>
  <c r="R44" i="9"/>
  <c r="J47" i="9"/>
  <c r="N47" i="9"/>
  <c r="R47" i="9"/>
  <c r="J50" i="9"/>
  <c r="N50" i="9"/>
  <c r="R50" i="9"/>
  <c r="J53" i="9"/>
  <c r="N53" i="9"/>
  <c r="R53" i="9"/>
  <c r="J56" i="9"/>
  <c r="N56" i="9"/>
  <c r="R56" i="9"/>
  <c r="R59" i="9"/>
  <c r="R62" i="9"/>
  <c r="V4" i="12"/>
  <c r="AF4" i="12"/>
  <c r="AS4" i="12" s="1"/>
  <c r="Y5" i="12"/>
  <c r="AD5" i="12"/>
  <c r="AP5" i="12" s="1"/>
  <c r="V8" i="12"/>
  <c r="AF8" i="12"/>
  <c r="AS8" i="12" s="1"/>
  <c r="Y9" i="12"/>
  <c r="AD9" i="12"/>
  <c r="AP9" i="12" s="1"/>
  <c r="V12" i="12"/>
  <c r="AF12" i="12"/>
  <c r="AS12" i="12" s="1"/>
  <c r="Y13" i="12"/>
  <c r="AD13" i="12"/>
  <c r="AP13" i="12" s="1"/>
  <c r="U15" i="12"/>
  <c r="AI15" i="12" s="1"/>
  <c r="V16" i="12"/>
  <c r="V17" i="12"/>
  <c r="AC17" i="12"/>
  <c r="X18" i="12"/>
  <c r="AK18" i="12" s="1"/>
  <c r="AA19" i="12"/>
  <c r="AM19" i="12" s="1"/>
  <c r="U21" i="12"/>
  <c r="AI21" i="12" s="1"/>
  <c r="V22" i="12"/>
  <c r="Y23" i="12"/>
  <c r="Z23" i="12" s="1"/>
  <c r="AL23" i="12" s="1"/>
  <c r="V25" i="12"/>
  <c r="AC25" i="12"/>
  <c r="AC27" i="12"/>
  <c r="AF28" i="12"/>
  <c r="AS28" i="12" s="1"/>
  <c r="Y29" i="12"/>
  <c r="Z29" i="12" s="1"/>
  <c r="Y31" i="12"/>
  <c r="X32" i="12"/>
  <c r="AK32" i="12" s="1"/>
  <c r="W33" i="12"/>
  <c r="AJ33" i="12" s="1"/>
  <c r="AE33" i="12"/>
  <c r="AQ33" i="12" s="1"/>
  <c r="AF34" i="12"/>
  <c r="AS34" i="12" s="1"/>
  <c r="AC35" i="12"/>
  <c r="V37" i="12"/>
  <c r="AC37" i="12"/>
  <c r="AD37" i="12" s="1"/>
  <c r="AP37" i="12" s="1"/>
  <c r="X38" i="12"/>
  <c r="AK38" i="12" s="1"/>
  <c r="AC39" i="12"/>
  <c r="W41" i="12"/>
  <c r="AJ41" i="12" s="1"/>
  <c r="AE41" i="12"/>
  <c r="AQ41" i="12" s="1"/>
  <c r="U43" i="12"/>
  <c r="AI43" i="12" s="1"/>
  <c r="U45" i="12"/>
  <c r="AI45" i="12" s="1"/>
  <c r="AC45" i="12"/>
  <c r="AA47" i="12"/>
  <c r="AM47" i="12" s="1"/>
  <c r="AF48" i="12"/>
  <c r="AS48" i="12" s="1"/>
  <c r="U50" i="12"/>
  <c r="AI50" i="12" s="1"/>
  <c r="V51" i="12"/>
  <c r="W51" i="12" s="1"/>
  <c r="AJ51" i="12" s="1"/>
  <c r="AC52" i="12"/>
  <c r="W54" i="12"/>
  <c r="AJ54" i="12" s="1"/>
  <c r="AC56" i="12"/>
  <c r="AD56" i="12" s="1"/>
  <c r="AP56" i="12" s="1"/>
  <c r="U58" i="12"/>
  <c r="AI58" i="12" s="1"/>
  <c r="AC58" i="12"/>
  <c r="AA60" i="12"/>
  <c r="AM60" i="12" s="1"/>
  <c r="U62" i="12"/>
  <c r="AI62" i="12" s="1"/>
  <c r="X63" i="12"/>
  <c r="AK63" i="12" s="1"/>
  <c r="AC64" i="12"/>
  <c r="V67" i="12"/>
  <c r="W67" i="12" s="1"/>
  <c r="AJ67" i="12" s="1"/>
  <c r="X69" i="12"/>
  <c r="AK69" i="12" s="1"/>
  <c r="AA70" i="12"/>
  <c r="AM70" i="12" s="1"/>
  <c r="V71" i="12"/>
  <c r="AB73" i="12"/>
  <c r="V74" i="12"/>
  <c r="AD74" i="12"/>
  <c r="AP74" i="12" s="1"/>
  <c r="W76" i="12"/>
  <c r="AJ76" i="12" s="1"/>
  <c r="Y77" i="12"/>
  <c r="AB80" i="12"/>
  <c r="AN80" i="12" s="1"/>
  <c r="AF80" i="12"/>
  <c r="AS80" i="12" s="1"/>
  <c r="AB82" i="12"/>
  <c r="Z85" i="12"/>
  <c r="AL85" i="12" s="1"/>
  <c r="AA85" i="12"/>
  <c r="AM85" i="12" s="1"/>
  <c r="U88" i="12"/>
  <c r="AI88" i="12" s="1"/>
  <c r="W89" i="12"/>
  <c r="X91" i="12"/>
  <c r="AK91" i="12" s="1"/>
  <c r="X92" i="12"/>
  <c r="AK92" i="12" s="1"/>
  <c r="W92" i="12"/>
  <c r="AJ92" i="12" s="1"/>
  <c r="AB93" i="12"/>
  <c r="X95" i="12"/>
  <c r="AK95" i="12" s="1"/>
  <c r="V98" i="12"/>
  <c r="U101" i="12"/>
  <c r="AI101" i="12" s="1"/>
  <c r="Z105" i="12"/>
  <c r="AL105" i="12" s="1"/>
  <c r="AA105" i="12"/>
  <c r="AM105" i="12" s="1"/>
  <c r="AF106" i="12"/>
  <c r="AS106" i="12" s="1"/>
  <c r="AB110" i="12"/>
  <c r="Z121" i="12"/>
  <c r="AL121" i="12" s="1"/>
  <c r="AA121" i="12"/>
  <c r="AM121" i="12" s="1"/>
  <c r="AF122" i="12"/>
  <c r="AS122" i="12" s="1"/>
  <c r="AF126" i="12"/>
  <c r="AS126" i="12" s="1"/>
  <c r="Y127" i="12"/>
  <c r="AC127" i="12"/>
  <c r="AE127" i="12" s="1"/>
  <c r="AQ127" i="12" s="1"/>
  <c r="U127" i="12"/>
  <c r="AI127" i="12" s="1"/>
  <c r="AF127" i="12"/>
  <c r="AS127" i="12" s="1"/>
  <c r="AF129" i="12"/>
  <c r="AS129" i="12" s="1"/>
  <c r="AC129" i="12"/>
  <c r="U129" i="12"/>
  <c r="AI129" i="12" s="1"/>
  <c r="AF131" i="12"/>
  <c r="AS131" i="12" s="1"/>
  <c r="AC131" i="12"/>
  <c r="U131" i="12"/>
  <c r="AI131" i="12" s="1"/>
  <c r="AF133" i="12"/>
  <c r="AS133" i="12" s="1"/>
  <c r="AC133" i="12"/>
  <c r="U133" i="12"/>
  <c r="AI133" i="12" s="1"/>
  <c r="AF135" i="12"/>
  <c r="AS135" i="12" s="1"/>
  <c r="AC135" i="12"/>
  <c r="U135" i="12"/>
  <c r="AI135" i="12" s="1"/>
  <c r="AF141" i="12"/>
  <c r="AS141" i="12" s="1"/>
  <c r="Y141" i="12"/>
  <c r="AA141" i="12" s="1"/>
  <c r="AM141" i="12" s="1"/>
  <c r="AF143" i="12"/>
  <c r="AS143" i="12" s="1"/>
  <c r="U143" i="12"/>
  <c r="AI143" i="12" s="1"/>
  <c r="Y143" i="12"/>
  <c r="AA143" i="12" s="1"/>
  <c r="AM143" i="12" s="1"/>
  <c r="AF145" i="12"/>
  <c r="AS145" i="12" s="1"/>
  <c r="Y145" i="12"/>
  <c r="AA145" i="12" s="1"/>
  <c r="AM145" i="12" s="1"/>
  <c r="U145" i="12"/>
  <c r="AI145" i="12" s="1"/>
  <c r="AF148" i="12"/>
  <c r="AS148" i="12" s="1"/>
  <c r="U148" i="12"/>
  <c r="AI148" i="12" s="1"/>
  <c r="AB151" i="12"/>
  <c r="AN151" i="12" s="1"/>
  <c r="V151" i="12"/>
  <c r="AF151" i="12"/>
  <c r="AS151" i="12" s="1"/>
  <c r="AB153" i="12"/>
  <c r="V153" i="12"/>
  <c r="AA228" i="12"/>
  <c r="AM228" i="12" s="1"/>
  <c r="Z228" i="12"/>
  <c r="AL228" i="12" s="1"/>
  <c r="Y15" i="12"/>
  <c r="AC19" i="12"/>
  <c r="V21" i="12"/>
  <c r="AC21" i="12"/>
  <c r="AD21" i="12" s="1"/>
  <c r="AP21" i="12" s="1"/>
  <c r="Y33" i="12"/>
  <c r="Y41" i="12"/>
  <c r="Y43" i="12"/>
  <c r="V45" i="12"/>
  <c r="AC47" i="12"/>
  <c r="AD47" i="12" s="1"/>
  <c r="AP47" i="12" s="1"/>
  <c r="V50" i="12"/>
  <c r="AC50" i="12"/>
  <c r="AD50" i="12" s="1"/>
  <c r="AP50" i="12" s="1"/>
  <c r="Y54" i="12"/>
  <c r="Z54" i="12" s="1"/>
  <c r="AL54" i="12" s="1"/>
  <c r="V58" i="12"/>
  <c r="AC60" i="12"/>
  <c r="AD60" i="12" s="1"/>
  <c r="AP60" i="12" s="1"/>
  <c r="V62" i="12"/>
  <c r="AC62" i="12"/>
  <c r="AD62" i="12" s="1"/>
  <c r="AP62" i="12" s="1"/>
  <c r="AB69" i="12"/>
  <c r="AB76" i="12"/>
  <c r="AN76" i="12" s="1"/>
  <c r="Z81" i="12"/>
  <c r="AL81" i="12" s="1"/>
  <c r="AA81" i="12"/>
  <c r="AM81" i="12" s="1"/>
  <c r="AF82" i="12"/>
  <c r="AS82" i="12" s="1"/>
  <c r="AN86" i="12"/>
  <c r="AO86" i="12"/>
  <c r="AC88" i="12"/>
  <c r="AC93" i="12"/>
  <c r="AE93" i="12" s="1"/>
  <c r="AQ93" i="12" s="1"/>
  <c r="AF98" i="12"/>
  <c r="AS98" i="12" s="1"/>
  <c r="AB100" i="12"/>
  <c r="AN100" i="12" s="1"/>
  <c r="U100" i="12"/>
  <c r="AI100" i="12" s="1"/>
  <c r="Y101" i="12"/>
  <c r="AF109" i="12"/>
  <c r="AS109" i="12" s="1"/>
  <c r="V109" i="12"/>
  <c r="X109" i="12" s="1"/>
  <c r="AK109" i="12" s="1"/>
  <c r="AC109" i="12"/>
  <c r="AB112" i="12"/>
  <c r="AF112" i="12"/>
  <c r="AS112" i="12" s="1"/>
  <c r="AB116" i="12"/>
  <c r="U116" i="12"/>
  <c r="AI116" i="12" s="1"/>
  <c r="AC125" i="12"/>
  <c r="AE125" i="12" s="1"/>
  <c r="AQ125" i="12" s="1"/>
  <c r="U125" i="12"/>
  <c r="AI125" i="12" s="1"/>
  <c r="AF125" i="12"/>
  <c r="AS125" i="12" s="1"/>
  <c r="AF128" i="12"/>
  <c r="AS128" i="12" s="1"/>
  <c r="V128" i="12"/>
  <c r="X128" i="12" s="1"/>
  <c r="AK128" i="12" s="1"/>
  <c r="AF130" i="12"/>
  <c r="AS130" i="12" s="1"/>
  <c r="V130" i="12"/>
  <c r="X130" i="12" s="1"/>
  <c r="AK130" i="12" s="1"/>
  <c r="AF132" i="12"/>
  <c r="AS132" i="12" s="1"/>
  <c r="V132" i="12"/>
  <c r="X132" i="12" s="1"/>
  <c r="AK132" i="12" s="1"/>
  <c r="AF134" i="12"/>
  <c r="AS134" i="12" s="1"/>
  <c r="V134" i="12"/>
  <c r="X134" i="12" s="1"/>
  <c r="AK134" i="12" s="1"/>
  <c r="AF136" i="12"/>
  <c r="AS136" i="12" s="1"/>
  <c r="V136" i="12"/>
  <c r="X136" i="12" s="1"/>
  <c r="AK136" i="12" s="1"/>
  <c r="X148" i="12"/>
  <c r="AK148" i="12" s="1"/>
  <c r="W148" i="12"/>
  <c r="V157" i="12"/>
  <c r="W157" i="12" s="1"/>
  <c r="AJ157" i="12" s="1"/>
  <c r="AF157" i="12"/>
  <c r="AS157" i="12" s="1"/>
  <c r="AB159" i="12"/>
  <c r="AN159" i="12" s="1"/>
  <c r="AF159" i="12"/>
  <c r="AS159" i="12" s="1"/>
  <c r="V159" i="12"/>
  <c r="V161" i="12"/>
  <c r="AB161" i="12"/>
  <c r="AB163" i="12"/>
  <c r="AN163" i="12" s="1"/>
  <c r="V163" i="12"/>
  <c r="W163" i="12" s="1"/>
  <c r="AJ163" i="12" s="1"/>
  <c r="AA219" i="12"/>
  <c r="AM219" i="12" s="1"/>
  <c r="Z219" i="12"/>
  <c r="AL219" i="12" s="1"/>
  <c r="AB4" i="12"/>
  <c r="U5" i="12"/>
  <c r="AI5" i="12" s="1"/>
  <c r="AB8" i="12"/>
  <c r="U9" i="12"/>
  <c r="AI9" i="12" s="1"/>
  <c r="AB12" i="12"/>
  <c r="U13" i="12"/>
  <c r="AI13" i="12" s="1"/>
  <c r="V14" i="12"/>
  <c r="W14" i="12" s="1"/>
  <c r="AJ14" i="12" s="1"/>
  <c r="Y17" i="12"/>
  <c r="U19" i="12"/>
  <c r="AI19" i="12" s="1"/>
  <c r="AE23" i="12"/>
  <c r="AQ23" i="12" s="1"/>
  <c r="Y25" i="12"/>
  <c r="AE29" i="12"/>
  <c r="AQ29" i="12" s="1"/>
  <c r="AC31" i="12"/>
  <c r="AD31" i="12" s="1"/>
  <c r="AP31" i="12" s="1"/>
  <c r="U33" i="12"/>
  <c r="AI33" i="12" s="1"/>
  <c r="Y37" i="12"/>
  <c r="U39" i="12"/>
  <c r="AI39" i="12" s="1"/>
  <c r="U41" i="12"/>
  <c r="AI41" i="12" s="1"/>
  <c r="X44" i="12"/>
  <c r="AK44" i="12" s="1"/>
  <c r="U47" i="12"/>
  <c r="AI47" i="12" s="1"/>
  <c r="U52" i="12"/>
  <c r="AI52" i="12" s="1"/>
  <c r="U54" i="12"/>
  <c r="AI54" i="12" s="1"/>
  <c r="AC54" i="12"/>
  <c r="X57" i="12"/>
  <c r="AK57" i="12" s="1"/>
  <c r="U60" i="12"/>
  <c r="AI60" i="12" s="1"/>
  <c r="U64" i="12"/>
  <c r="AI64" i="12" s="1"/>
  <c r="X66" i="12"/>
  <c r="AK66" i="12" s="1"/>
  <c r="U69" i="12"/>
  <c r="AI69" i="12" s="1"/>
  <c r="AC69" i="12"/>
  <c r="AA74" i="12"/>
  <c r="AM74" i="12" s="1"/>
  <c r="U77" i="12"/>
  <c r="AI77" i="12" s="1"/>
  <c r="AC77" i="12"/>
  <c r="AN78" i="12"/>
  <c r="AO78" i="12"/>
  <c r="AD85" i="12"/>
  <c r="AP85" i="12" s="1"/>
  <c r="AF89" i="12"/>
  <c r="AF90" i="12"/>
  <c r="AS90" i="12" s="1"/>
  <c r="V90" i="12"/>
  <c r="X90" i="12" s="1"/>
  <c r="AK90" i="12" s="1"/>
  <c r="AD90" i="12"/>
  <c r="AP90" i="12" s="1"/>
  <c r="U93" i="12"/>
  <c r="AF93" i="12"/>
  <c r="AS93" i="12" s="1"/>
  <c r="AF97" i="12"/>
  <c r="AS97" i="12" s="1"/>
  <c r="AC97" i="12"/>
  <c r="U97" i="12"/>
  <c r="AI97" i="12" s="1"/>
  <c r="AO98" i="12"/>
  <c r="AC100" i="12"/>
  <c r="AD105" i="12"/>
  <c r="AP105" i="12" s="1"/>
  <c r="U109" i="12"/>
  <c r="AI109" i="12" s="1"/>
  <c r="U112" i="12"/>
  <c r="AI112" i="12" s="1"/>
  <c r="Z113" i="12"/>
  <c r="AL113" i="12" s="1"/>
  <c r="AA113" i="12"/>
  <c r="AM113" i="12" s="1"/>
  <c r="AC116" i="12"/>
  <c r="AE116" i="12" s="1"/>
  <c r="AQ116" i="12" s="1"/>
  <c r="AA117" i="12"/>
  <c r="AM117" i="12" s="1"/>
  <c r="AD121" i="12"/>
  <c r="AP121" i="12" s="1"/>
  <c r="V125" i="12"/>
  <c r="AF147" i="12"/>
  <c r="AS147" i="12" s="1"/>
  <c r="U147" i="12"/>
  <c r="AI147" i="12" s="1"/>
  <c r="Y147" i="12"/>
  <c r="AA147" i="12" s="1"/>
  <c r="AM147" i="12" s="1"/>
  <c r="Z148" i="12"/>
  <c r="AL148" i="12" s="1"/>
  <c r="AA148" i="12"/>
  <c r="AM148" i="12" s="1"/>
  <c r="AB157" i="12"/>
  <c r="AN224" i="12"/>
  <c r="AO224" i="12"/>
  <c r="Y195" i="12"/>
  <c r="AF197" i="12"/>
  <c r="AS197" i="12" s="1"/>
  <c r="U197" i="12"/>
  <c r="AI197" i="12" s="1"/>
  <c r="X209" i="12"/>
  <c r="AK209" i="12" s="1"/>
  <c r="W209" i="12"/>
  <c r="AJ209" i="12" s="1"/>
  <c r="AF215" i="12"/>
  <c r="AS215" i="12" s="1"/>
  <c r="AC215" i="12"/>
  <c r="V215" i="12"/>
  <c r="AF216" i="12"/>
  <c r="AS216" i="12" s="1"/>
  <c r="AC216" i="12"/>
  <c r="V216" i="12"/>
  <c r="AF218" i="12"/>
  <c r="AS218" i="12" s="1"/>
  <c r="V218" i="12"/>
  <c r="U218" i="12"/>
  <c r="AI218" i="12" s="1"/>
  <c r="AF226" i="12"/>
  <c r="AS226" i="12" s="1"/>
  <c r="AC226" i="12"/>
  <c r="V226" i="12"/>
  <c r="AF227" i="12"/>
  <c r="AS227" i="12" s="1"/>
  <c r="V227" i="12"/>
  <c r="U227" i="12"/>
  <c r="AI227" i="12" s="1"/>
  <c r="Y142" i="12"/>
  <c r="Y146" i="12"/>
  <c r="Y178" i="12"/>
  <c r="AA178" i="12" s="1"/>
  <c r="AM178" i="12" s="1"/>
  <c r="Y179" i="12"/>
  <c r="AA179" i="12" s="1"/>
  <c r="AM179" i="12" s="1"/>
  <c r="Z180" i="12"/>
  <c r="AL180" i="12" s="1"/>
  <c r="Y181" i="12"/>
  <c r="AD181" i="12"/>
  <c r="U182" i="12"/>
  <c r="AI182" i="12" s="1"/>
  <c r="AF186" i="12"/>
  <c r="AS186" i="12" s="1"/>
  <c r="AF187" i="12"/>
  <c r="AS187" i="12" s="1"/>
  <c r="AF188" i="12"/>
  <c r="AS188" i="12" s="1"/>
  <c r="AC189" i="12"/>
  <c r="Z190" i="12"/>
  <c r="AL190" i="12" s="1"/>
  <c r="Z191" i="12"/>
  <c r="AL191" i="12" s="1"/>
  <c r="U192" i="12"/>
  <c r="AI192" i="12" s="1"/>
  <c r="AC192" i="12"/>
  <c r="V193" i="12"/>
  <c r="AD193" i="12"/>
  <c r="AP193" i="12" s="1"/>
  <c r="W194" i="12"/>
  <c r="AJ194" i="12" s="1"/>
  <c r="AC194" i="12"/>
  <c r="U195" i="12"/>
  <c r="AI195" i="12" s="1"/>
  <c r="V197" i="12"/>
  <c r="Z198" i="12"/>
  <c r="AL198" i="12" s="1"/>
  <c r="AA199" i="12"/>
  <c r="AM199" i="12" s="1"/>
  <c r="X205" i="12"/>
  <c r="AK205" i="12" s="1"/>
  <c r="W205" i="12"/>
  <c r="AJ205" i="12" s="1"/>
  <c r="AB209" i="12"/>
  <c r="AO209" i="12" s="1"/>
  <c r="AB210" i="12"/>
  <c r="AF210" i="12"/>
  <c r="AS210" i="12" s="1"/>
  <c r="V210" i="12"/>
  <c r="U215" i="12"/>
  <c r="AI215" i="12" s="1"/>
  <c r="U216" i="12"/>
  <c r="U226" i="12"/>
  <c r="AF230" i="12"/>
  <c r="AS230" i="12" s="1"/>
  <c r="V230" i="12"/>
  <c r="AA235" i="12"/>
  <c r="AM235" i="12" s="1"/>
  <c r="Z235" i="12"/>
  <c r="AL235" i="12" s="1"/>
  <c r="AA266" i="12"/>
  <c r="AM266" i="12" s="1"/>
  <c r="Z266" i="12"/>
  <c r="AL266" i="12" s="1"/>
  <c r="AC178" i="12"/>
  <c r="AC179" i="12"/>
  <c r="V182" i="12"/>
  <c r="AC182" i="12"/>
  <c r="V192" i="12"/>
  <c r="Y194" i="12"/>
  <c r="V195" i="12"/>
  <c r="Y197" i="12"/>
  <c r="AF198" i="12"/>
  <c r="AS198" i="12" s="1"/>
  <c r="AC198" i="12"/>
  <c r="V198" i="12"/>
  <c r="X198" i="12" s="1"/>
  <c r="AK198" i="12" s="1"/>
  <c r="AO205" i="12"/>
  <c r="AN205" i="12"/>
  <c r="AF209" i="12"/>
  <c r="AS209" i="12" s="1"/>
  <c r="AC213" i="12"/>
  <c r="AB213" i="12"/>
  <c r="V213" i="12"/>
  <c r="Y215" i="12"/>
  <c r="Y216" i="12"/>
  <c r="Y218" i="12"/>
  <c r="X221" i="12"/>
  <c r="AK221" i="12" s="1"/>
  <c r="W221" i="12"/>
  <c r="AJ221" i="12" s="1"/>
  <c r="Y225" i="12"/>
  <c r="AB225" i="12"/>
  <c r="V225" i="12"/>
  <c r="Y226" i="12"/>
  <c r="Y227" i="12"/>
  <c r="AN230" i="12"/>
  <c r="AO230" i="12"/>
  <c r="W234" i="12"/>
  <c r="AJ234" i="12" s="1"/>
  <c r="X234" i="12"/>
  <c r="AK234" i="12" s="1"/>
  <c r="AE254" i="12"/>
  <c r="AQ254" i="12" s="1"/>
  <c r="AD254" i="12"/>
  <c r="AC94" i="12"/>
  <c r="V142" i="12"/>
  <c r="AC142" i="12"/>
  <c r="Y144" i="12"/>
  <c r="V146" i="12"/>
  <c r="AC146" i="12"/>
  <c r="AN150" i="12"/>
  <c r="AF155" i="12"/>
  <c r="AS155" i="12" s="1"/>
  <c r="AO165" i="12"/>
  <c r="U178" i="12"/>
  <c r="U179" i="12"/>
  <c r="V180" i="12"/>
  <c r="AC180" i="12"/>
  <c r="U181" i="12"/>
  <c r="AI181" i="12" s="1"/>
  <c r="Y182" i="12"/>
  <c r="X189" i="12"/>
  <c r="AK189" i="12" s="1"/>
  <c r="V190" i="12"/>
  <c r="AD190" i="12"/>
  <c r="AP190" i="12" s="1"/>
  <c r="AD191" i="12"/>
  <c r="AP191" i="12" s="1"/>
  <c r="Y192" i="12"/>
  <c r="Z193" i="12"/>
  <c r="AL193" i="12" s="1"/>
  <c r="U194" i="12"/>
  <c r="AI194" i="12" s="1"/>
  <c r="AC195" i="12"/>
  <c r="AC197" i="12"/>
  <c r="AE197" i="12" s="1"/>
  <c r="AQ197" i="12" s="1"/>
  <c r="U198" i="12"/>
  <c r="AI198" i="12" s="1"/>
  <c r="AD199" i="12"/>
  <c r="AP199" i="12" s="1"/>
  <c r="AF205" i="12"/>
  <c r="AS205" i="12" s="1"/>
  <c r="U213" i="12"/>
  <c r="AI213" i="12" s="1"/>
  <c r="W217" i="12"/>
  <c r="AJ217" i="12" s="1"/>
  <c r="AC218" i="12"/>
  <c r="AF219" i="12"/>
  <c r="AS219" i="12" s="1"/>
  <c r="AC219" i="12"/>
  <c r="V219" i="12"/>
  <c r="U219" i="12"/>
  <c r="V224" i="12"/>
  <c r="AF224" i="12"/>
  <c r="AS224" i="12" s="1"/>
  <c r="AC224" i="12"/>
  <c r="U224" i="12"/>
  <c r="AI224" i="12" s="1"/>
  <c r="U225" i="12"/>
  <c r="AI225" i="12" s="1"/>
  <c r="AC227" i="12"/>
  <c r="AF228" i="12"/>
  <c r="AS228" i="12" s="1"/>
  <c r="AC228" i="12"/>
  <c r="V228" i="12"/>
  <c r="U228" i="12"/>
  <c r="X231" i="12"/>
  <c r="AK231" i="12" s="1"/>
  <c r="W231" i="12"/>
  <c r="AJ231" i="12" s="1"/>
  <c r="AA267" i="12"/>
  <c r="AM267" i="12" s="1"/>
  <c r="Z267" i="12"/>
  <c r="AL267" i="12" s="1"/>
  <c r="Y244" i="12"/>
  <c r="Y246" i="12"/>
  <c r="X247" i="12"/>
  <c r="AK247" i="12" s="1"/>
  <c r="W247" i="12"/>
  <c r="AJ247" i="12" s="1"/>
  <c r="X249" i="12"/>
  <c r="AK249" i="12" s="1"/>
  <c r="W249" i="12"/>
  <c r="AJ249" i="12" s="1"/>
  <c r="V251" i="12"/>
  <c r="U251" i="12"/>
  <c r="AF272" i="12"/>
  <c r="AS272" i="12" s="1"/>
  <c r="AC272" i="12"/>
  <c r="AD272" i="12" s="1"/>
  <c r="AP272" i="12" s="1"/>
  <c r="V272" i="12"/>
  <c r="AD281" i="12"/>
  <c r="AE281" i="12"/>
  <c r="AF300" i="12"/>
  <c r="AS300" i="12" s="1"/>
  <c r="U300" i="12"/>
  <c r="AI300" i="12" s="1"/>
  <c r="V300" i="12"/>
  <c r="X300" i="12" s="1"/>
  <c r="AK300" i="12" s="1"/>
  <c r="Y300" i="12"/>
  <c r="U304" i="12"/>
  <c r="AI304" i="12" s="1"/>
  <c r="AF313" i="12"/>
  <c r="AS313" i="12" s="1"/>
  <c r="AC313" i="12"/>
  <c r="U313" i="12"/>
  <c r="AI313" i="12" s="1"/>
  <c r="V313" i="12"/>
  <c r="Y313" i="12"/>
  <c r="AA321" i="12"/>
  <c r="AM321" i="12" s="1"/>
  <c r="Z321" i="12"/>
  <c r="AL321" i="12" s="1"/>
  <c r="W236" i="12"/>
  <c r="AJ236" i="12" s="1"/>
  <c r="W238" i="12"/>
  <c r="AJ238" i="12" s="1"/>
  <c r="W239" i="12"/>
  <c r="AJ239" i="12" s="1"/>
  <c r="AE239" i="12"/>
  <c r="AQ239" i="12" s="1"/>
  <c r="W240" i="12"/>
  <c r="AJ240" i="12" s="1"/>
  <c r="V241" i="12"/>
  <c r="AC241" i="12"/>
  <c r="W242" i="12"/>
  <c r="AJ242" i="12" s="1"/>
  <c r="Y243" i="12"/>
  <c r="U244" i="12"/>
  <c r="Y245" i="12"/>
  <c r="U246" i="12"/>
  <c r="AD248" i="12"/>
  <c r="AE248" i="12"/>
  <c r="AQ248" i="12" s="1"/>
  <c r="Z253" i="12"/>
  <c r="AL253" i="12" s="1"/>
  <c r="AA253" i="12"/>
  <c r="AM253" i="12" s="1"/>
  <c r="Y254" i="12"/>
  <c r="AA254" i="12" s="1"/>
  <c r="AM254" i="12" s="1"/>
  <c r="V258" i="12"/>
  <c r="W264" i="12"/>
  <c r="AJ264" i="12" s="1"/>
  <c r="AE267" i="12"/>
  <c r="AQ267" i="12" s="1"/>
  <c r="X269" i="12"/>
  <c r="AK269" i="12" s="1"/>
  <c r="U272" i="12"/>
  <c r="AI272" i="12" s="1"/>
  <c r="W274" i="12"/>
  <c r="AJ274" i="12" s="1"/>
  <c r="X274" i="12"/>
  <c r="AK274" i="12" s="1"/>
  <c r="V276" i="12"/>
  <c r="W276" i="12" s="1"/>
  <c r="AJ276" i="12" s="1"/>
  <c r="AF276" i="12"/>
  <c r="AS276" i="12" s="1"/>
  <c r="AN278" i="12"/>
  <c r="AO278" i="12"/>
  <c r="Y283" i="12"/>
  <c r="V284" i="12"/>
  <c r="AB284" i="12"/>
  <c r="AE287" i="12"/>
  <c r="AQ287" i="12" s="1"/>
  <c r="AD287" i="12"/>
  <c r="AP287" i="12" s="1"/>
  <c r="AF291" i="12"/>
  <c r="AS291" i="12" s="1"/>
  <c r="U291" i="12"/>
  <c r="AI291" i="12" s="1"/>
  <c r="V291" i="12"/>
  <c r="Y291" i="12"/>
  <c r="AA291" i="12" s="1"/>
  <c r="AM291" i="12" s="1"/>
  <c r="AC300" i="12"/>
  <c r="AA309" i="12"/>
  <c r="AM309" i="12" s="1"/>
  <c r="AB316" i="12"/>
  <c r="AN316" i="12" s="1"/>
  <c r="U316" i="12"/>
  <c r="AI316" i="12" s="1"/>
  <c r="AF316" i="12"/>
  <c r="AS316" i="12" s="1"/>
  <c r="AN318" i="12"/>
  <c r="AO318" i="12"/>
  <c r="AB204" i="12"/>
  <c r="AB208" i="12"/>
  <c r="Y217" i="12"/>
  <c r="AB222" i="12"/>
  <c r="AO222" i="12" s="1"/>
  <c r="AB231" i="12"/>
  <c r="AO231" i="12" s="1"/>
  <c r="AB234" i="12"/>
  <c r="U235" i="12"/>
  <c r="AI235" i="12" s="1"/>
  <c r="Y236" i="12"/>
  <c r="AE236" i="12"/>
  <c r="AQ236" i="12" s="1"/>
  <c r="W237" i="12"/>
  <c r="AJ237" i="12" s="1"/>
  <c r="Y238" i="12"/>
  <c r="Y239" i="12"/>
  <c r="Y240" i="12"/>
  <c r="AE240" i="12"/>
  <c r="AQ240" i="12" s="1"/>
  <c r="Y242" i="12"/>
  <c r="U243" i="12"/>
  <c r="AI243" i="12" s="1"/>
  <c r="V244" i="12"/>
  <c r="U245" i="12"/>
  <c r="AI245" i="12" s="1"/>
  <c r="V246" i="12"/>
  <c r="AC246" i="12"/>
  <c r="AD246" i="12" s="1"/>
  <c r="Z247" i="12"/>
  <c r="AL247" i="12" s="1"/>
  <c r="W248" i="12"/>
  <c r="AJ248" i="12" s="1"/>
  <c r="Z249" i="12"/>
  <c r="AL249" i="12" s="1"/>
  <c r="W250" i="12"/>
  <c r="AJ250" i="12" s="1"/>
  <c r="AC251" i="12"/>
  <c r="AF252" i="12"/>
  <c r="AS252" i="12" s="1"/>
  <c r="V252" i="12"/>
  <c r="AD252" i="12"/>
  <c r="AE257" i="12"/>
  <c r="AQ257" i="12" s="1"/>
  <c r="Y258" i="12"/>
  <c r="Z258" i="12" s="1"/>
  <c r="AL258" i="12" s="1"/>
  <c r="V261" i="12"/>
  <c r="X261" i="12" s="1"/>
  <c r="AK261" i="12" s="1"/>
  <c r="Y261" i="12"/>
  <c r="Z261" i="12" s="1"/>
  <c r="AL261" i="12" s="1"/>
  <c r="U262" i="12"/>
  <c r="AB264" i="12"/>
  <c r="AF266" i="12"/>
  <c r="AS266" i="12" s="1"/>
  <c r="U266" i="12"/>
  <c r="AI266" i="12" s="1"/>
  <c r="AC266" i="12"/>
  <c r="Y272" i="12"/>
  <c r="AB274" i="12"/>
  <c r="AF281" i="12"/>
  <c r="U281" i="12"/>
  <c r="V281" i="12"/>
  <c r="V287" i="12"/>
  <c r="X287" i="12" s="1"/>
  <c r="AK287" i="12" s="1"/>
  <c r="AC291" i="12"/>
  <c r="AE291" i="12" s="1"/>
  <c r="AQ291" i="12" s="1"/>
  <c r="X292" i="12"/>
  <c r="AK292" i="12" s="1"/>
  <c r="W292" i="12"/>
  <c r="AJ292" i="12" s="1"/>
  <c r="X302" i="12"/>
  <c r="AK302" i="12" s="1"/>
  <c r="W302" i="12"/>
  <c r="AJ302" i="12" s="1"/>
  <c r="AN306" i="12"/>
  <c r="AO306" i="12"/>
  <c r="AB310" i="12"/>
  <c r="AF310" i="12"/>
  <c r="AS310" i="12" s="1"/>
  <c r="AC316" i="12"/>
  <c r="Y322" i="12"/>
  <c r="AA322" i="12" s="1"/>
  <c r="AM322" i="12" s="1"/>
  <c r="AF322" i="12"/>
  <c r="AS322" i="12" s="1"/>
  <c r="U322" i="12"/>
  <c r="AI322" i="12" s="1"/>
  <c r="V322" i="12"/>
  <c r="W322" i="12" s="1"/>
  <c r="AJ322" i="12" s="1"/>
  <c r="AB322" i="12"/>
  <c r="AN322" i="12" s="1"/>
  <c r="V204" i="12"/>
  <c r="V206" i="12"/>
  <c r="V208" i="12"/>
  <c r="V235" i="12"/>
  <c r="AC235" i="12"/>
  <c r="Y237" i="12"/>
  <c r="Y241" i="12"/>
  <c r="AC244" i="12"/>
  <c r="AD247" i="12"/>
  <c r="AE247" i="12"/>
  <c r="AQ247" i="12" s="1"/>
  <c r="AF251" i="12"/>
  <c r="AF254" i="12"/>
  <c r="AS254" i="12" s="1"/>
  <c r="V254" i="12"/>
  <c r="X254" i="12" s="1"/>
  <c r="AK254" i="12" s="1"/>
  <c r="AF256" i="12"/>
  <c r="AS256" i="12" s="1"/>
  <c r="Y256" i="12"/>
  <c r="AC256" i="12"/>
  <c r="AC258" i="12"/>
  <c r="AD258" i="12" s="1"/>
  <c r="AP258" i="12" s="1"/>
  <c r="V260" i="12"/>
  <c r="X260" i="12" s="1"/>
  <c r="AK260" i="12" s="1"/>
  <c r="Y260" i="12"/>
  <c r="Z260" i="12" s="1"/>
  <c r="AL260" i="12" s="1"/>
  <c r="AC264" i="12"/>
  <c r="AF267" i="12"/>
  <c r="AS267" i="12" s="1"/>
  <c r="V267" i="12"/>
  <c r="W278" i="12"/>
  <c r="AJ278" i="12" s="1"/>
  <c r="X278" i="12"/>
  <c r="AK278" i="12" s="1"/>
  <c r="Z281" i="12"/>
  <c r="AA281" i="12"/>
  <c r="W285" i="12"/>
  <c r="AJ285" i="12" s="1"/>
  <c r="X285" i="12"/>
  <c r="AK285" i="12" s="1"/>
  <c r="AC294" i="12"/>
  <c r="V294" i="12"/>
  <c r="AF304" i="12"/>
  <c r="AS304" i="12" s="1"/>
  <c r="V304" i="12"/>
  <c r="Y304" i="12"/>
  <c r="AF329" i="12"/>
  <c r="AS329" i="12" s="1"/>
  <c r="U329" i="12"/>
  <c r="V329" i="12"/>
  <c r="Y329" i="12"/>
  <c r="AA329" i="12" s="1"/>
  <c r="AM329" i="12" s="1"/>
  <c r="AF331" i="12"/>
  <c r="AS331" i="12" s="1"/>
  <c r="AC331" i="12"/>
  <c r="AD331" i="12" s="1"/>
  <c r="AP331" i="12" s="1"/>
  <c r="V331" i="12"/>
  <c r="Y331" i="12"/>
  <c r="AA331" i="12" s="1"/>
  <c r="AM331" i="12" s="1"/>
  <c r="U331" i="12"/>
  <c r="AI331" i="12" s="1"/>
  <c r="Y248" i="12"/>
  <c r="Y250" i="12"/>
  <c r="AC255" i="12"/>
  <c r="Y257" i="12"/>
  <c r="U269" i="12"/>
  <c r="U280" i="12"/>
  <c r="AI280" i="12" s="1"/>
  <c r="AC280" i="12"/>
  <c r="V282" i="12"/>
  <c r="AC285" i="12"/>
  <c r="AE285" i="12" s="1"/>
  <c r="AQ285" i="12" s="1"/>
  <c r="AF290" i="12"/>
  <c r="AS290" i="12" s="1"/>
  <c r="U290" i="12"/>
  <c r="AI290" i="12" s="1"/>
  <c r="AE301" i="12"/>
  <c r="AQ301" i="12" s="1"/>
  <c r="AD301" i="12"/>
  <c r="AP301" i="12" s="1"/>
  <c r="AB303" i="12"/>
  <c r="AB308" i="12"/>
  <c r="AC308" i="12"/>
  <c r="AB312" i="12"/>
  <c r="U312" i="12"/>
  <c r="AI312" i="12" s="1"/>
  <c r="V314" i="12"/>
  <c r="U321" i="12"/>
  <c r="AI321" i="12" s="1"/>
  <c r="AA324" i="12"/>
  <c r="AM324" i="12" s="1"/>
  <c r="Z324" i="12"/>
  <c r="AL324" i="12" s="1"/>
  <c r="AC324" i="12"/>
  <c r="AE324" i="12" s="1"/>
  <c r="AQ324" i="12" s="1"/>
  <c r="Y325" i="12"/>
  <c r="AF327" i="12"/>
  <c r="AS327" i="12" s="1"/>
  <c r="Y327" i="12"/>
  <c r="AC327" i="12"/>
  <c r="AE327" i="12" s="1"/>
  <c r="AQ327" i="12" s="1"/>
  <c r="AF332" i="12"/>
  <c r="AS332" i="12" s="1"/>
  <c r="Y332" i="12"/>
  <c r="AA332" i="12" s="1"/>
  <c r="AM332" i="12" s="1"/>
  <c r="V332" i="12"/>
  <c r="AF336" i="12"/>
  <c r="AS336" i="12" s="1"/>
  <c r="U336" i="12"/>
  <c r="AI336" i="12" s="1"/>
  <c r="AE336" i="12"/>
  <c r="AQ336" i="12" s="1"/>
  <c r="AF347" i="12"/>
  <c r="AS347" i="12" s="1"/>
  <c r="AC347" i="12"/>
  <c r="V347" i="12"/>
  <c r="AF348" i="12"/>
  <c r="AS348" i="12" s="1"/>
  <c r="Y348" i="12"/>
  <c r="AC348" i="12"/>
  <c r="U348" i="12"/>
  <c r="AI348" i="12" s="1"/>
  <c r="AC356" i="12"/>
  <c r="AE356" i="12" s="1"/>
  <c r="AQ356" i="12" s="1"/>
  <c r="V356" i="12"/>
  <c r="X356" i="12" s="1"/>
  <c r="AK356" i="12" s="1"/>
  <c r="AA362" i="12"/>
  <c r="Z362" i="12"/>
  <c r="U332" i="12"/>
  <c r="AI332" i="12" s="1"/>
  <c r="V336" i="12"/>
  <c r="W343" i="12"/>
  <c r="AJ343" i="12" s="1"/>
  <c r="X343" i="12"/>
  <c r="AK343" i="12" s="1"/>
  <c r="AC346" i="12"/>
  <c r="Y346" i="12"/>
  <c r="AB347" i="12"/>
  <c r="AN347" i="12" s="1"/>
  <c r="V348" i="12"/>
  <c r="AF330" i="12"/>
  <c r="AS330" i="12" s="1"/>
  <c r="Y330" i="12"/>
  <c r="AC330" i="12"/>
  <c r="AE330" i="12" s="1"/>
  <c r="AQ330" i="12" s="1"/>
  <c r="AA336" i="12"/>
  <c r="AM336" i="12" s="1"/>
  <c r="Z336" i="12"/>
  <c r="AL336" i="12" s="1"/>
  <c r="AN343" i="12"/>
  <c r="AO343" i="12"/>
  <c r="X351" i="12"/>
  <c r="AK351" i="12" s="1"/>
  <c r="W351" i="12"/>
  <c r="AF360" i="12"/>
  <c r="AC360" i="12"/>
  <c r="U360" i="12"/>
  <c r="V360" i="12"/>
  <c r="AF364" i="12"/>
  <c r="AS364" i="12" s="1"/>
  <c r="U364" i="12"/>
  <c r="AI364" i="12" s="1"/>
  <c r="AC364" i="12"/>
  <c r="Y364" i="12"/>
  <c r="V364" i="12"/>
  <c r="AF269" i="12"/>
  <c r="AS269" i="12" s="1"/>
  <c r="AB280" i="12"/>
  <c r="AN285" i="12"/>
  <c r="AO285" i="12"/>
  <c r="AC295" i="12"/>
  <c r="V295" i="12"/>
  <c r="X295" i="12" s="1"/>
  <c r="AK295" i="12" s="1"/>
  <c r="AF309" i="12"/>
  <c r="AS309" i="12" s="1"/>
  <c r="V309" i="12"/>
  <c r="AC309" i="12"/>
  <c r="AF317" i="12"/>
  <c r="AS317" i="12" s="1"/>
  <c r="V317" i="12"/>
  <c r="X317" i="12" s="1"/>
  <c r="AK317" i="12" s="1"/>
  <c r="AC317" i="12"/>
  <c r="AB320" i="12"/>
  <c r="AF320" i="12"/>
  <c r="AF321" i="12"/>
  <c r="AS321" i="12" s="1"/>
  <c r="V321" i="12"/>
  <c r="AC323" i="12"/>
  <c r="Y323" i="12"/>
  <c r="U330" i="12"/>
  <c r="AI330" i="12" s="1"/>
  <c r="Z334" i="12"/>
  <c r="AL334" i="12" s="1"/>
  <c r="AC338" i="12"/>
  <c r="Y338" i="12"/>
  <c r="Y360" i="12"/>
  <c r="Z360" i="12" s="1"/>
  <c r="AO361" i="12"/>
  <c r="AN361" i="12"/>
  <c r="AF340" i="12"/>
  <c r="AS340" i="12" s="1"/>
  <c r="AC340" i="12"/>
  <c r="V340" i="12"/>
  <c r="AF351" i="12"/>
  <c r="AS351" i="12" s="1"/>
  <c r="AC351" i="12"/>
  <c r="U351" i="12"/>
  <c r="AI351" i="12" s="1"/>
  <c r="W362" i="12"/>
  <c r="X362" i="12"/>
  <c r="AF428" i="12"/>
  <c r="AC428" i="12"/>
  <c r="V428" i="12"/>
  <c r="U428" i="12"/>
  <c r="AC441" i="12"/>
  <c r="AE441" i="12" s="1"/>
  <c r="AQ441" i="12" s="1"/>
  <c r="Y441" i="12"/>
  <c r="AB443" i="12"/>
  <c r="AO443" i="12" s="1"/>
  <c r="V443" i="12"/>
  <c r="X444" i="12"/>
  <c r="AK444" i="12" s="1"/>
  <c r="W444" i="12"/>
  <c r="AJ444" i="12" s="1"/>
  <c r="W449" i="12"/>
  <c r="AJ449" i="12" s="1"/>
  <c r="X449" i="12"/>
  <c r="AK449" i="12" s="1"/>
  <c r="K29" i="19"/>
  <c r="Q28" i="19"/>
  <c r="U28" i="19" s="1"/>
  <c r="W28" i="19" s="1"/>
  <c r="L49" i="19"/>
  <c r="Q45" i="19"/>
  <c r="U37" i="19" s="1"/>
  <c r="Y427" i="12"/>
  <c r="AA427" i="12" s="1"/>
  <c r="AF427" i="12"/>
  <c r="V427" i="12"/>
  <c r="AC427" i="12"/>
  <c r="U427" i="12"/>
  <c r="Y428" i="12"/>
  <c r="AF431" i="12"/>
  <c r="Y431" i="12"/>
  <c r="V431" i="12"/>
  <c r="U431" i="12"/>
  <c r="AE435" i="12"/>
  <c r="AD435" i="12"/>
  <c r="AA440" i="12"/>
  <c r="AM440" i="12" s="1"/>
  <c r="Z440" i="12"/>
  <c r="AL440" i="12" s="1"/>
  <c r="AF443" i="12"/>
  <c r="AS443" i="12" s="1"/>
  <c r="AF447" i="12"/>
  <c r="AS447" i="12" s="1"/>
  <c r="AB447" i="12"/>
  <c r="V447" i="12"/>
  <c r="X447" i="12" s="1"/>
  <c r="AK447" i="12" s="1"/>
  <c r="AB451" i="12"/>
  <c r="V451" i="12"/>
  <c r="AD454" i="12"/>
  <c r="AP454" i="12" s="1"/>
  <c r="AE454" i="12"/>
  <c r="AQ454" i="12" s="1"/>
  <c r="K27" i="19"/>
  <c r="Q26" i="19"/>
  <c r="U26" i="19" s="1"/>
  <c r="W26" i="19" s="1"/>
  <c r="U34" i="19"/>
  <c r="Q43" i="19"/>
  <c r="U36" i="19" s="1"/>
  <c r="L47" i="19"/>
  <c r="AC286" i="12"/>
  <c r="AB326" i="12"/>
  <c r="AN326" i="12" s="1"/>
  <c r="AC328" i="12"/>
  <c r="AD328" i="12" s="1"/>
  <c r="AP328" i="12" s="1"/>
  <c r="AF333" i="12"/>
  <c r="AS333" i="12" s="1"/>
  <c r="Y333" i="12"/>
  <c r="AA333" i="12" s="1"/>
  <c r="AM333" i="12" s="1"/>
  <c r="AB334" i="12"/>
  <c r="AN334" i="12" s="1"/>
  <c r="AC334" i="12"/>
  <c r="AD334" i="12" s="1"/>
  <c r="AP334" i="12" s="1"/>
  <c r="U334" i="12"/>
  <c r="AF334" i="12"/>
  <c r="AS334" i="12" s="1"/>
  <c r="AF339" i="12"/>
  <c r="AS339" i="12" s="1"/>
  <c r="V339" i="12"/>
  <c r="W339" i="12" s="1"/>
  <c r="AJ339" i="12" s="1"/>
  <c r="Y340" i="12"/>
  <c r="AF353" i="12"/>
  <c r="AS353" i="12" s="1"/>
  <c r="AC355" i="12"/>
  <c r="V355" i="12"/>
  <c r="X355" i="12" s="1"/>
  <c r="X363" i="12"/>
  <c r="AK363" i="12" s="1"/>
  <c r="W363" i="12"/>
  <c r="AJ363" i="12" s="1"/>
  <c r="AA404" i="12"/>
  <c r="AM404" i="12" s="1"/>
  <c r="Z404" i="12"/>
  <c r="AL404" i="12" s="1"/>
  <c r="V426" i="12"/>
  <c r="AF426" i="12"/>
  <c r="AC426" i="12"/>
  <c r="U426" i="12"/>
  <c r="AB427" i="12"/>
  <c r="AC431" i="12"/>
  <c r="AE432" i="12"/>
  <c r="AD432" i="12"/>
  <c r="AF442" i="12"/>
  <c r="AS442" i="12" s="1"/>
  <c r="U442" i="12"/>
  <c r="X448" i="12"/>
  <c r="AK448" i="12" s="1"/>
  <c r="W448" i="12"/>
  <c r="AJ448" i="12" s="1"/>
  <c r="AA456" i="12"/>
  <c r="AM456" i="12" s="1"/>
  <c r="Z456" i="12"/>
  <c r="AL456" i="12" s="1"/>
  <c r="AE448" i="12"/>
  <c r="AQ448" i="12" s="1"/>
  <c r="AD448" i="12"/>
  <c r="AP448" i="12" s="1"/>
  <c r="AF452" i="12"/>
  <c r="AS452" i="12" s="1"/>
  <c r="Y452" i="12"/>
  <c r="AC452" i="12"/>
  <c r="V452" i="12"/>
  <c r="X452" i="12" s="1"/>
  <c r="AK452" i="12" s="1"/>
  <c r="U452" i="12"/>
  <c r="AI452" i="12" s="1"/>
  <c r="AC335" i="12"/>
  <c r="AC343" i="12"/>
  <c r="AC352" i="12"/>
  <c r="AF354" i="12"/>
  <c r="AF421" i="12"/>
  <c r="AS421" i="12" s="1"/>
  <c r="Y432" i="12"/>
  <c r="AC434" i="12"/>
  <c r="AC444" i="12"/>
  <c r="B21" i="19"/>
  <c r="Y444" i="12"/>
  <c r="Y448" i="12"/>
  <c r="Y449" i="12"/>
  <c r="AB453" i="12"/>
  <c r="U456" i="12"/>
  <c r="K30" i="19"/>
  <c r="U31" i="19"/>
  <c r="W31" i="19" s="1"/>
  <c r="L44" i="19"/>
  <c r="X404" i="12"/>
  <c r="AK404" i="12" s="1"/>
  <c r="AO404" i="12"/>
  <c r="U432" i="12"/>
  <c r="U434" i="12"/>
  <c r="Z435" i="12"/>
  <c r="Y436" i="12"/>
  <c r="AF438" i="12"/>
  <c r="AS438" i="12" s="1"/>
  <c r="V440" i="12"/>
  <c r="X440" i="12" s="1"/>
  <c r="AK440" i="12" s="1"/>
  <c r="AC440" i="12"/>
  <c r="U444" i="12"/>
  <c r="AI444" i="12" s="1"/>
  <c r="AC453" i="12"/>
  <c r="V456" i="12"/>
  <c r="AC456" i="12"/>
  <c r="E21" i="19"/>
  <c r="AZ39" i="3"/>
  <c r="AZ411" i="3"/>
  <c r="AZ325" i="3"/>
  <c r="AZ12" i="3"/>
  <c r="AZ179" i="3"/>
  <c r="AZ237" i="3"/>
  <c r="AZ289" i="3"/>
  <c r="AZ225" i="3"/>
  <c r="AZ232" i="3"/>
  <c r="AZ253" i="3"/>
  <c r="AZ263" i="3"/>
  <c r="AZ371" i="3"/>
  <c r="AZ132" i="3"/>
  <c r="AZ183" i="3"/>
  <c r="AR237" i="3"/>
  <c r="AZ308" i="3"/>
  <c r="AX2" i="3"/>
  <c r="AR3" i="3"/>
  <c r="AZ7" i="3"/>
  <c r="W10" i="3"/>
  <c r="AP10" i="3" s="1"/>
  <c r="AA15" i="3"/>
  <c r="AR16" i="3"/>
  <c r="AR21" i="3"/>
  <c r="AZ87" i="3"/>
  <c r="AZ123" i="3"/>
  <c r="AZ129" i="3"/>
  <c r="AZ153" i="3"/>
  <c r="AD14" i="3"/>
  <c r="AW14" i="3" s="1"/>
  <c r="Z14" i="3"/>
  <c r="AS14" i="3" s="1"/>
  <c r="V14" i="3"/>
  <c r="AO14" i="3" s="1"/>
  <c r="Y14" i="3"/>
  <c r="T14" i="3"/>
  <c r="AC14" i="3"/>
  <c r="U14" i="3"/>
  <c r="AN14" i="3" s="1"/>
  <c r="X14" i="3"/>
  <c r="AQ14" i="3" s="1"/>
  <c r="AB14" i="3"/>
  <c r="AU14" i="3" s="1"/>
  <c r="AT2" i="3"/>
  <c r="AD2" i="3"/>
  <c r="Z2" i="3"/>
  <c r="V2" i="3"/>
  <c r="Y2" i="3"/>
  <c r="AB2" i="3"/>
  <c r="AC2" i="3"/>
  <c r="U2" i="3"/>
  <c r="X2" i="3"/>
  <c r="T2" i="3"/>
  <c r="O2" i="3"/>
  <c r="AD4" i="3"/>
  <c r="AW4" i="3" s="1"/>
  <c r="Z4" i="3"/>
  <c r="AS4" i="3" s="1"/>
  <c r="V4" i="3"/>
  <c r="AO4" i="3" s="1"/>
  <c r="Y4" i="3"/>
  <c r="T4" i="3"/>
  <c r="AC4" i="3"/>
  <c r="U4" i="3"/>
  <c r="AN4" i="3" s="1"/>
  <c r="X4" i="3"/>
  <c r="AB4" i="3"/>
  <c r="AU4" i="3" s="1"/>
  <c r="O4" i="3"/>
  <c r="AH4" i="3" s="1"/>
  <c r="AZ5" i="3"/>
  <c r="AE14" i="3"/>
  <c r="AX14" i="3" s="1"/>
  <c r="AD17" i="3"/>
  <c r="AW17" i="3" s="1"/>
  <c r="Z17" i="3"/>
  <c r="AS17" i="3" s="1"/>
  <c r="V17" i="3"/>
  <c r="AO17" i="3" s="1"/>
  <c r="AC17" i="3"/>
  <c r="AV17" i="3" s="1"/>
  <c r="U17" i="3"/>
  <c r="AN17" i="3" s="1"/>
  <c r="T17" i="3"/>
  <c r="Y17" i="3"/>
  <c r="AB17" i="3"/>
  <c r="AU17" i="3" s="1"/>
  <c r="X17" i="3"/>
  <c r="AQ17" i="3" s="1"/>
  <c r="O17" i="3"/>
  <c r="AH17" i="3" s="1"/>
  <c r="AZ50" i="3"/>
  <c r="AZ68" i="3"/>
  <c r="AZ78" i="3"/>
  <c r="AZ83" i="3"/>
  <c r="AZ85" i="3"/>
  <c r="AZ97" i="3"/>
  <c r="AZ103" i="3"/>
  <c r="AZ108" i="3"/>
  <c r="AZ152" i="3"/>
  <c r="AZ156" i="3"/>
  <c r="AP2" i="3"/>
  <c r="D63" i="5"/>
  <c r="D65" i="5" s="1"/>
  <c r="D60" i="5"/>
  <c r="D62" i="5" s="1"/>
  <c r="D51" i="5"/>
  <c r="D53" i="5" s="1"/>
  <c r="D48" i="5"/>
  <c r="D50" i="5" s="1"/>
  <c r="D42" i="5"/>
  <c r="D44" i="5" s="1"/>
  <c r="D54" i="5"/>
  <c r="D56" i="5" s="1"/>
  <c r="D66" i="5"/>
  <c r="D68" i="5" s="1"/>
  <c r="D45" i="5"/>
  <c r="D47" i="5" s="1"/>
  <c r="D57" i="5"/>
  <c r="D59" i="5" s="1"/>
  <c r="O14" i="3"/>
  <c r="AH14" i="3" s="1"/>
  <c r="AD15" i="3"/>
  <c r="AW15" i="3" s="1"/>
  <c r="Z15" i="3"/>
  <c r="V15" i="3"/>
  <c r="AO15" i="3" s="1"/>
  <c r="AC15" i="3"/>
  <c r="AV15" i="3" s="1"/>
  <c r="U15" i="3"/>
  <c r="AN15" i="3" s="1"/>
  <c r="AB15" i="3"/>
  <c r="AU15" i="3" s="1"/>
  <c r="T15" i="3"/>
  <c r="Y15" i="3"/>
  <c r="X15" i="3"/>
  <c r="O15" i="3"/>
  <c r="AH15" i="3" s="1"/>
  <c r="AZ58" i="3"/>
  <c r="AZ96" i="3"/>
  <c r="AZ110" i="3"/>
  <c r="AZ122" i="3"/>
  <c r="AZ131" i="3"/>
  <c r="AZ138" i="3"/>
  <c r="AZ145" i="3"/>
  <c r="AZ155" i="3"/>
  <c r="AZ158" i="3"/>
  <c r="AD10" i="3"/>
  <c r="AW10" i="3" s="1"/>
  <c r="Z10" i="3"/>
  <c r="AS10" i="3" s="1"/>
  <c r="V10" i="3"/>
  <c r="AO10" i="3" s="1"/>
  <c r="Y10" i="3"/>
  <c r="X10" i="3"/>
  <c r="AQ10" i="3" s="1"/>
  <c r="AC10" i="3"/>
  <c r="U10" i="3"/>
  <c r="AN10" i="3" s="1"/>
  <c r="AB10" i="3"/>
  <c r="AU10" i="3" s="1"/>
  <c r="T10" i="3"/>
  <c r="O10" i="3"/>
  <c r="AH10" i="3" s="1"/>
  <c r="AR13" i="3"/>
  <c r="W14" i="3"/>
  <c r="W15" i="3"/>
  <c r="AZ26" i="3"/>
  <c r="AZ35" i="3"/>
  <c r="AZ52" i="3"/>
  <c r="AZ92" i="3"/>
  <c r="AZ95" i="3"/>
  <c r="AZ130" i="3"/>
  <c r="AZ144" i="3"/>
  <c r="AZ154" i="3"/>
  <c r="AZ170" i="3"/>
  <c r="O22" i="3"/>
  <c r="AH22" i="3" s="1"/>
  <c r="O31" i="3"/>
  <c r="AH31" i="3" s="1"/>
  <c r="AE32" i="3"/>
  <c r="AX32" i="3" s="1"/>
  <c r="AA33" i="3"/>
  <c r="AT33" i="3" s="1"/>
  <c r="AU39" i="3"/>
  <c r="AA53" i="3"/>
  <c r="AT53" i="3" s="1"/>
  <c r="AR54" i="3"/>
  <c r="AA64" i="3"/>
  <c r="W71" i="3"/>
  <c r="AA74" i="3"/>
  <c r="AT74" i="3" s="1"/>
  <c r="AE74" i="3"/>
  <c r="AX74" i="3" s="1"/>
  <c r="W89" i="3"/>
  <c r="O90" i="3"/>
  <c r="AH90" i="3" s="1"/>
  <c r="AE90" i="3"/>
  <c r="AX90" i="3" s="1"/>
  <c r="O93" i="3"/>
  <c r="AH93" i="3" s="1"/>
  <c r="W93" i="3"/>
  <c r="AP93" i="3" s="1"/>
  <c r="AA93" i="3"/>
  <c r="AT93" i="3" s="1"/>
  <c r="AE93" i="3"/>
  <c r="AX93" i="3" s="1"/>
  <c r="O99" i="3"/>
  <c r="AH99" i="3" s="1"/>
  <c r="W99" i="3"/>
  <c r="AP99" i="3" s="1"/>
  <c r="AA99" i="3"/>
  <c r="AE99" i="3"/>
  <c r="AX99" i="3" s="1"/>
  <c r="O100" i="3"/>
  <c r="AH100" i="3" s="1"/>
  <c r="W100" i="3"/>
  <c r="AP100" i="3" s="1"/>
  <c r="AA100" i="3"/>
  <c r="AE100" i="3"/>
  <c r="AX100" i="3" s="1"/>
  <c r="O111" i="3"/>
  <c r="AH111" i="3" s="1"/>
  <c r="W111" i="3"/>
  <c r="AA111" i="3"/>
  <c r="AE111" i="3"/>
  <c r="AX111" i="3" s="1"/>
  <c r="O112" i="3"/>
  <c r="AH112" i="3" s="1"/>
  <c r="W112" i="3"/>
  <c r="AP112" i="3" s="1"/>
  <c r="AA112" i="3"/>
  <c r="AT112" i="3" s="1"/>
  <c r="AE112" i="3"/>
  <c r="AX112" i="3" s="1"/>
  <c r="O114" i="3"/>
  <c r="AH114" i="3" s="1"/>
  <c r="W114" i="3"/>
  <c r="AA114" i="3"/>
  <c r="AE114" i="3"/>
  <c r="AX114" i="3" s="1"/>
  <c r="O115" i="3"/>
  <c r="AH115" i="3" s="1"/>
  <c r="W115" i="3"/>
  <c r="AP115" i="3" s="1"/>
  <c r="AA115" i="3"/>
  <c r="AT115" i="3" s="1"/>
  <c r="AE115" i="3"/>
  <c r="AX115" i="3" s="1"/>
  <c r="O117" i="3"/>
  <c r="AH117" i="3" s="1"/>
  <c r="W117" i="3"/>
  <c r="AA117" i="3"/>
  <c r="AE117" i="3"/>
  <c r="AX117" i="3" s="1"/>
  <c r="O124" i="3"/>
  <c r="AH124" i="3" s="1"/>
  <c r="W124" i="3"/>
  <c r="AA124" i="3"/>
  <c r="AE124" i="3"/>
  <c r="AX124" i="3" s="1"/>
  <c r="O125" i="3"/>
  <c r="AH125" i="3" s="1"/>
  <c r="W125" i="3"/>
  <c r="AP125" i="3" s="1"/>
  <c r="AA125" i="3"/>
  <c r="AT125" i="3" s="1"/>
  <c r="AE125" i="3"/>
  <c r="AX125" i="3" s="1"/>
  <c r="AR126" i="3"/>
  <c r="O127" i="3"/>
  <c r="AH127" i="3" s="1"/>
  <c r="W127" i="3"/>
  <c r="AP127" i="3" s="1"/>
  <c r="AA127" i="3"/>
  <c r="AT127" i="3" s="1"/>
  <c r="AE127" i="3"/>
  <c r="AX127" i="3" s="1"/>
  <c r="AU132" i="3"/>
  <c r="AR133" i="3"/>
  <c r="AR134" i="3"/>
  <c r="O136" i="3"/>
  <c r="AH136" i="3" s="1"/>
  <c r="W136" i="3"/>
  <c r="AA136" i="3"/>
  <c r="AE136" i="3"/>
  <c r="AX136" i="3" s="1"/>
  <c r="O139" i="3"/>
  <c r="AH139" i="3" s="1"/>
  <c r="W139" i="3"/>
  <c r="AP139" i="3" s="1"/>
  <c r="AA139" i="3"/>
  <c r="AT139" i="3" s="1"/>
  <c r="AE139" i="3"/>
  <c r="AX139" i="3" s="1"/>
  <c r="AR140" i="3"/>
  <c r="AR141" i="3"/>
  <c r="O142" i="3"/>
  <c r="AH142" i="3" s="1"/>
  <c r="W142" i="3"/>
  <c r="AA142" i="3"/>
  <c r="AE142" i="3"/>
  <c r="AX142" i="3" s="1"/>
  <c r="O146" i="3"/>
  <c r="AH146" i="3" s="1"/>
  <c r="W146" i="3"/>
  <c r="AA146" i="3"/>
  <c r="AT146" i="3" s="1"/>
  <c r="AE146" i="3"/>
  <c r="AX146" i="3" s="1"/>
  <c r="AR149" i="3"/>
  <c r="AR150" i="3"/>
  <c r="AZ160" i="3"/>
  <c r="AR161" i="3"/>
  <c r="O163" i="3"/>
  <c r="AH163" i="3" s="1"/>
  <c r="W163" i="3"/>
  <c r="AA163" i="3"/>
  <c r="AT163" i="3" s="1"/>
  <c r="AE163" i="3"/>
  <c r="AX163" i="3" s="1"/>
  <c r="O165" i="3"/>
  <c r="AH165" i="3" s="1"/>
  <c r="W165" i="3"/>
  <c r="AP165" i="3" s="1"/>
  <c r="AA165" i="3"/>
  <c r="AE165" i="3"/>
  <c r="AX165" i="3" s="1"/>
  <c r="O166" i="3"/>
  <c r="AH166" i="3" s="1"/>
  <c r="W166" i="3"/>
  <c r="AP166" i="3" s="1"/>
  <c r="AA166" i="3"/>
  <c r="AT166" i="3" s="1"/>
  <c r="AE166" i="3"/>
  <c r="AX166" i="3" s="1"/>
  <c r="O168" i="3"/>
  <c r="AH168" i="3" s="1"/>
  <c r="W168" i="3"/>
  <c r="AA168" i="3"/>
  <c r="AE168" i="3"/>
  <c r="AX168" i="3" s="1"/>
  <c r="O172" i="3"/>
  <c r="AH172" i="3" s="1"/>
  <c r="Z172" i="3"/>
  <c r="AD172" i="3"/>
  <c r="O173" i="3"/>
  <c r="AH173" i="3" s="1"/>
  <c r="W173" i="3"/>
  <c r="AA173" i="3"/>
  <c r="AE173" i="3"/>
  <c r="AX173" i="3" s="1"/>
  <c r="O174" i="3"/>
  <c r="AH174" i="3" s="1"/>
  <c r="W174" i="3"/>
  <c r="AA174" i="3"/>
  <c r="AE174" i="3"/>
  <c r="AX174" i="3" s="1"/>
  <c r="AB180" i="3"/>
  <c r="AU180" i="3" s="1"/>
  <c r="X180" i="3"/>
  <c r="T180" i="3"/>
  <c r="O180" i="3"/>
  <c r="AH180" i="3" s="1"/>
  <c r="Y180" i="3"/>
  <c r="AD180" i="3"/>
  <c r="AZ181" i="3"/>
  <c r="AZ187" i="3"/>
  <c r="AZ189" i="3"/>
  <c r="AC191" i="3"/>
  <c r="Y191" i="3"/>
  <c r="U191" i="3"/>
  <c r="AN191" i="3" s="1"/>
  <c r="O191" i="3"/>
  <c r="AH191" i="3" s="1"/>
  <c r="X191" i="3"/>
  <c r="AD191" i="3"/>
  <c r="AC196" i="3"/>
  <c r="Y196" i="3"/>
  <c r="U196" i="3"/>
  <c r="AN196" i="3" s="1"/>
  <c r="O196" i="3"/>
  <c r="AH196" i="3" s="1"/>
  <c r="X196" i="3"/>
  <c r="AD196" i="3"/>
  <c r="AZ197" i="3"/>
  <c r="AB199" i="3"/>
  <c r="AU199" i="3" s="1"/>
  <c r="X199" i="3"/>
  <c r="T199" i="3"/>
  <c r="O199" i="3"/>
  <c r="AH199" i="3" s="1"/>
  <c r="Y199" i="3"/>
  <c r="AD199" i="3"/>
  <c r="AB204" i="3"/>
  <c r="AU204" i="3" s="1"/>
  <c r="X204" i="3"/>
  <c r="T204" i="3"/>
  <c r="O204" i="3"/>
  <c r="AH204" i="3" s="1"/>
  <c r="Y204" i="3"/>
  <c r="AD204" i="3"/>
  <c r="AB215" i="3"/>
  <c r="AU215" i="3" s="1"/>
  <c r="X215" i="3"/>
  <c r="T215" i="3"/>
  <c r="O215" i="3"/>
  <c r="AH215" i="3" s="1"/>
  <c r="Y215" i="3"/>
  <c r="AD215" i="3"/>
  <c r="AB217" i="3"/>
  <c r="AU217" i="3" s="1"/>
  <c r="X217" i="3"/>
  <c r="T217" i="3"/>
  <c r="O217" i="3"/>
  <c r="AH217" i="3" s="1"/>
  <c r="Y217" i="3"/>
  <c r="AD217" i="3"/>
  <c r="AW217" i="3" s="1"/>
  <c r="AD218" i="3"/>
  <c r="Z218" i="3"/>
  <c r="V218" i="3"/>
  <c r="AO218" i="3" s="1"/>
  <c r="O218" i="3"/>
  <c r="AH218" i="3" s="1"/>
  <c r="X218" i="3"/>
  <c r="AC218" i="3"/>
  <c r="AZ219" i="3"/>
  <c r="AB221" i="3"/>
  <c r="AU221" i="3" s="1"/>
  <c r="X221" i="3"/>
  <c r="T221" i="3"/>
  <c r="O221" i="3"/>
  <c r="AH221" i="3" s="1"/>
  <c r="Y221" i="3"/>
  <c r="AD221" i="3"/>
  <c r="AD224" i="3"/>
  <c r="Z224" i="3"/>
  <c r="V224" i="3"/>
  <c r="AO224" i="3" s="1"/>
  <c r="O224" i="3"/>
  <c r="AH224" i="3" s="1"/>
  <c r="X224" i="3"/>
  <c r="AC224" i="3"/>
  <c r="AZ226" i="3"/>
  <c r="AR226" i="3"/>
  <c r="AD234" i="3"/>
  <c r="AW234" i="3" s="1"/>
  <c r="Z234" i="3"/>
  <c r="V234" i="3"/>
  <c r="AO234" i="3" s="1"/>
  <c r="O234" i="3"/>
  <c r="AH234" i="3" s="1"/>
  <c r="X234" i="3"/>
  <c r="AC234" i="3"/>
  <c r="AV234" i="3" s="1"/>
  <c r="AC236" i="3"/>
  <c r="AV236" i="3" s="1"/>
  <c r="Y236" i="3"/>
  <c r="U236" i="3"/>
  <c r="AN236" i="3" s="1"/>
  <c r="O236" i="3"/>
  <c r="AH236" i="3" s="1"/>
  <c r="X236" i="3"/>
  <c r="AQ236" i="3" s="1"/>
  <c r="AD236" i="3"/>
  <c r="AW236" i="3" s="1"/>
  <c r="AM238" i="3"/>
  <c r="AC240" i="3"/>
  <c r="Y240" i="3"/>
  <c r="U240" i="3"/>
  <c r="AN240" i="3" s="1"/>
  <c r="O240" i="3"/>
  <c r="AH240" i="3" s="1"/>
  <c r="X240" i="3"/>
  <c r="AD240" i="3"/>
  <c r="AC242" i="3"/>
  <c r="AV242" i="3" s="1"/>
  <c r="Y242" i="3"/>
  <c r="U242" i="3"/>
  <c r="AN242" i="3" s="1"/>
  <c r="O242" i="3"/>
  <c r="AH242" i="3" s="1"/>
  <c r="X242" i="3"/>
  <c r="AD242" i="3"/>
  <c r="AW242" i="3" s="1"/>
  <c r="AC245" i="3"/>
  <c r="Y245" i="3"/>
  <c r="U245" i="3"/>
  <c r="AB245" i="3"/>
  <c r="AU245" i="3" s="1"/>
  <c r="X245" i="3"/>
  <c r="T245" i="3"/>
  <c r="O245" i="3"/>
  <c r="AH245" i="3" s="1"/>
  <c r="AA245" i="3"/>
  <c r="AR247" i="3"/>
  <c r="AD249" i="3"/>
  <c r="AW249" i="3" s="1"/>
  <c r="Z249" i="3"/>
  <c r="V249" i="3"/>
  <c r="AO249" i="3" s="1"/>
  <c r="AC249" i="3"/>
  <c r="Y249" i="3"/>
  <c r="U249" i="3"/>
  <c r="AN249" i="3" s="1"/>
  <c r="O249" i="3"/>
  <c r="AH249" i="3" s="1"/>
  <c r="AA249" i="3"/>
  <c r="AU253" i="3"/>
  <c r="AZ264" i="3"/>
  <c r="AD267" i="3"/>
  <c r="AW267" i="3" s="1"/>
  <c r="Z267" i="3"/>
  <c r="V267" i="3"/>
  <c r="AO267" i="3" s="1"/>
  <c r="AC267" i="3"/>
  <c r="AV267" i="3" s="1"/>
  <c r="Y267" i="3"/>
  <c r="U267" i="3"/>
  <c r="AN267" i="3" s="1"/>
  <c r="O267" i="3"/>
  <c r="AH267" i="3" s="1"/>
  <c r="AA267" i="3"/>
  <c r="AR268" i="3"/>
  <c r="AZ270" i="3"/>
  <c r="AR270" i="3"/>
  <c r="AC271" i="3"/>
  <c r="Y271" i="3"/>
  <c r="U271" i="3"/>
  <c r="AN271" i="3" s="1"/>
  <c r="AB271" i="3"/>
  <c r="AU271" i="3" s="1"/>
  <c r="X271" i="3"/>
  <c r="AQ271" i="3" s="1"/>
  <c r="T271" i="3"/>
  <c r="O271" i="3"/>
  <c r="AH271" i="3" s="1"/>
  <c r="AA271" i="3"/>
  <c r="AC273" i="3"/>
  <c r="Y273" i="3"/>
  <c r="U273" i="3"/>
  <c r="AN273" i="3" s="1"/>
  <c r="AB273" i="3"/>
  <c r="AU273" i="3" s="1"/>
  <c r="X273" i="3"/>
  <c r="AQ273" i="3" s="1"/>
  <c r="T273" i="3"/>
  <c r="O273" i="3"/>
  <c r="AH273" i="3" s="1"/>
  <c r="AA273" i="3"/>
  <c r="AZ277" i="3"/>
  <c r="AR278" i="3"/>
  <c r="AR283" i="3"/>
  <c r="AD285" i="3"/>
  <c r="AW285" i="3" s="1"/>
  <c r="Z285" i="3"/>
  <c r="V285" i="3"/>
  <c r="AO285" i="3" s="1"/>
  <c r="AC285" i="3"/>
  <c r="Y285" i="3"/>
  <c r="U285" i="3"/>
  <c r="AN285" i="3" s="1"/>
  <c r="O285" i="3"/>
  <c r="AH285" i="3" s="1"/>
  <c r="AA285" i="3"/>
  <c r="AR296" i="3"/>
  <c r="AR300" i="3"/>
  <c r="AR302" i="3"/>
  <c r="AD307" i="3"/>
  <c r="AW307" i="3" s="1"/>
  <c r="Z307" i="3"/>
  <c r="V307" i="3"/>
  <c r="AO307" i="3" s="1"/>
  <c r="AC307" i="3"/>
  <c r="AV307" i="3" s="1"/>
  <c r="Y307" i="3"/>
  <c r="U307" i="3"/>
  <c r="AN307" i="3" s="1"/>
  <c r="AB307" i="3"/>
  <c r="AU307" i="3" s="1"/>
  <c r="X307" i="3"/>
  <c r="T307" i="3"/>
  <c r="O307" i="3"/>
  <c r="AH307" i="3" s="1"/>
  <c r="AZ335" i="3"/>
  <c r="AZ337" i="3"/>
  <c r="AZ357" i="3"/>
  <c r="AZ365" i="3"/>
  <c r="AR511" i="3"/>
  <c r="AE22" i="3"/>
  <c r="AX22" i="3" s="1"/>
  <c r="AE24" i="3"/>
  <c r="AX24" i="3" s="1"/>
  <c r="W31" i="3"/>
  <c r="AP31" i="3" s="1"/>
  <c r="AA32" i="3"/>
  <c r="AT32" i="3" s="1"/>
  <c r="O33" i="3"/>
  <c r="AH33" i="3" s="1"/>
  <c r="AE33" i="3"/>
  <c r="AX33" i="3" s="1"/>
  <c r="AA41" i="3"/>
  <c r="AE41" i="3"/>
  <c r="AX41" i="3" s="1"/>
  <c r="O46" i="3"/>
  <c r="AH46" i="3" s="1"/>
  <c r="AA46" i="3"/>
  <c r="AE53" i="3"/>
  <c r="AX53" i="3" s="1"/>
  <c r="AR57" i="3"/>
  <c r="AE64" i="3"/>
  <c r="AX64" i="3" s="1"/>
  <c r="AD65" i="3"/>
  <c r="AA67" i="3"/>
  <c r="AE71" i="3"/>
  <c r="AX71" i="3" s="1"/>
  <c r="O72" i="3"/>
  <c r="AH72" i="3" s="1"/>
  <c r="W72" i="3"/>
  <c r="AA72" i="3"/>
  <c r="AE72" i="3"/>
  <c r="AX72" i="3" s="1"/>
  <c r="AE73" i="3"/>
  <c r="AX73" i="3" s="1"/>
  <c r="O89" i="3"/>
  <c r="AH89" i="3" s="1"/>
  <c r="AA6" i="3"/>
  <c r="AT6" i="3" s="1"/>
  <c r="AR7" i="3"/>
  <c r="AA8" i="3"/>
  <c r="AT8" i="3" s="1"/>
  <c r="AA11" i="3"/>
  <c r="T22" i="3"/>
  <c r="AB22" i="3"/>
  <c r="AU22" i="3" s="1"/>
  <c r="AA23" i="3"/>
  <c r="AT23" i="3" s="1"/>
  <c r="X24" i="3"/>
  <c r="AQ24" i="3" s="1"/>
  <c r="W27" i="3"/>
  <c r="AP27" i="3" s="1"/>
  <c r="AE27" i="3"/>
  <c r="AX27" i="3" s="1"/>
  <c r="W28" i="3"/>
  <c r="AP28" i="3" s="1"/>
  <c r="O29" i="3"/>
  <c r="AH29" i="3" s="1"/>
  <c r="AA29" i="3"/>
  <c r="AA30" i="3"/>
  <c r="AB31" i="3"/>
  <c r="AU31" i="3" s="1"/>
  <c r="AB32" i="3"/>
  <c r="AU32" i="3" s="1"/>
  <c r="AB33" i="3"/>
  <c r="AU33" i="3" s="1"/>
  <c r="T38" i="3"/>
  <c r="AB41" i="3"/>
  <c r="AU41" i="3" s="1"/>
  <c r="T43" i="3"/>
  <c r="X46" i="3"/>
  <c r="AR48" i="3"/>
  <c r="AA49" i="3"/>
  <c r="AT49" i="3" s="1"/>
  <c r="AA51" i="3"/>
  <c r="AR52" i="3"/>
  <c r="T53" i="3"/>
  <c r="W59" i="3"/>
  <c r="AA59" i="3"/>
  <c r="W62" i="3"/>
  <c r="X64" i="3"/>
  <c r="W65" i="3"/>
  <c r="AD66" i="3"/>
  <c r="AW66" i="3" s="1"/>
  <c r="X67" i="3"/>
  <c r="AQ67" i="3" s="1"/>
  <c r="AR68" i="3"/>
  <c r="W69" i="3"/>
  <c r="AE69" i="3"/>
  <c r="AX69" i="3" s="1"/>
  <c r="AA70" i="3"/>
  <c r="X71" i="3"/>
  <c r="X72" i="3"/>
  <c r="AZ77" i="3"/>
  <c r="W79" i="3"/>
  <c r="AE79" i="3"/>
  <c r="AX79" i="3" s="1"/>
  <c r="W80" i="3"/>
  <c r="AP80" i="3" s="1"/>
  <c r="W84" i="3"/>
  <c r="AP84" i="3" s="1"/>
  <c r="AE84" i="3"/>
  <c r="AX84" i="3" s="1"/>
  <c r="AA86" i="3"/>
  <c r="AR87" i="3"/>
  <c r="T89" i="3"/>
  <c r="X89" i="3"/>
  <c r="AB89" i="3"/>
  <c r="AU89" i="3" s="1"/>
  <c r="T90" i="3"/>
  <c r="X90" i="3"/>
  <c r="AB90" i="3"/>
  <c r="AU90" i="3" s="1"/>
  <c r="AZ91" i="3"/>
  <c r="T93" i="3"/>
  <c r="X93" i="3"/>
  <c r="AQ93" i="3" s="1"/>
  <c r="AB93" i="3"/>
  <c r="AU93" i="3" s="1"/>
  <c r="O94" i="3"/>
  <c r="AH94" i="3" s="1"/>
  <c r="W94" i="3"/>
  <c r="AP94" i="3" s="1"/>
  <c r="AA94" i="3"/>
  <c r="AT94" i="3" s="1"/>
  <c r="AE94" i="3"/>
  <c r="AX94" i="3" s="1"/>
  <c r="AR95" i="3"/>
  <c r="AR96" i="3"/>
  <c r="AR97" i="3"/>
  <c r="T99" i="3"/>
  <c r="X99" i="3"/>
  <c r="AQ99" i="3" s="1"/>
  <c r="AB99" i="3"/>
  <c r="AU99" i="3" s="1"/>
  <c r="T100" i="3"/>
  <c r="X100" i="3"/>
  <c r="AB100" i="3"/>
  <c r="AU100" i="3" s="1"/>
  <c r="AR101" i="3"/>
  <c r="O102" i="3"/>
  <c r="AH102" i="3" s="1"/>
  <c r="W102" i="3"/>
  <c r="AP102" i="3" s="1"/>
  <c r="AA102" i="3"/>
  <c r="AT102" i="3" s="1"/>
  <c r="AE102" i="3"/>
  <c r="AX102" i="3" s="1"/>
  <c r="O104" i="3"/>
  <c r="AH104" i="3" s="1"/>
  <c r="Z104" i="3"/>
  <c r="AD104" i="3"/>
  <c r="AW104" i="3" s="1"/>
  <c r="O105" i="3"/>
  <c r="AH105" i="3" s="1"/>
  <c r="W105" i="3"/>
  <c r="AA105" i="3"/>
  <c r="AE105" i="3"/>
  <c r="AX105" i="3" s="1"/>
  <c r="O106" i="3"/>
  <c r="AH106" i="3" s="1"/>
  <c r="W106" i="3"/>
  <c r="AA106" i="3"/>
  <c r="AE106" i="3"/>
  <c r="AX106" i="3" s="1"/>
  <c r="O107" i="3"/>
  <c r="AH107" i="3" s="1"/>
  <c r="W107" i="3"/>
  <c r="AA107" i="3"/>
  <c r="AT107" i="3" s="1"/>
  <c r="AE107" i="3"/>
  <c r="AX107" i="3" s="1"/>
  <c r="O109" i="3"/>
  <c r="AH109" i="3" s="1"/>
  <c r="W109" i="3"/>
  <c r="AP109" i="3" s="1"/>
  <c r="AA109" i="3"/>
  <c r="AT109" i="3" s="1"/>
  <c r="AE109" i="3"/>
  <c r="AX109" i="3" s="1"/>
  <c r="T111" i="3"/>
  <c r="X111" i="3"/>
  <c r="AB111" i="3"/>
  <c r="AU111" i="3" s="1"/>
  <c r="T112" i="3"/>
  <c r="X112" i="3"/>
  <c r="AQ112" i="3" s="1"/>
  <c r="AB112" i="3"/>
  <c r="AU112" i="3" s="1"/>
  <c r="T114" i="3"/>
  <c r="X114" i="3"/>
  <c r="AB114" i="3"/>
  <c r="AU114" i="3" s="1"/>
  <c r="T115" i="3"/>
  <c r="X115" i="3"/>
  <c r="AQ115" i="3" s="1"/>
  <c r="AB115" i="3"/>
  <c r="AU115" i="3" s="1"/>
  <c r="T117" i="3"/>
  <c r="X117" i="3"/>
  <c r="AB117" i="3"/>
  <c r="AU117" i="3" s="1"/>
  <c r="AR118" i="3"/>
  <c r="O119" i="3"/>
  <c r="AH119" i="3" s="1"/>
  <c r="W119" i="3"/>
  <c r="AA119" i="3"/>
  <c r="AE119" i="3"/>
  <c r="AX119" i="3" s="1"/>
  <c r="O120" i="3"/>
  <c r="AH120" i="3" s="1"/>
  <c r="W120" i="3"/>
  <c r="AA120" i="3"/>
  <c r="AE120" i="3"/>
  <c r="AX120" i="3" s="1"/>
  <c r="AR121" i="3"/>
  <c r="T124" i="3"/>
  <c r="X124" i="3"/>
  <c r="AB124" i="3"/>
  <c r="AU124" i="3" s="1"/>
  <c r="T125" i="3"/>
  <c r="X125" i="3"/>
  <c r="AQ125" i="3" s="1"/>
  <c r="AB125" i="3"/>
  <c r="AU125" i="3" s="1"/>
  <c r="T127" i="3"/>
  <c r="X127" i="3"/>
  <c r="AQ127" i="3" s="1"/>
  <c r="AB127" i="3"/>
  <c r="AU127" i="3" s="1"/>
  <c r="O128" i="3"/>
  <c r="AH128" i="3" s="1"/>
  <c r="W128" i="3"/>
  <c r="AP128" i="3" s="1"/>
  <c r="AA128" i="3"/>
  <c r="AT128" i="3" s="1"/>
  <c r="AE128" i="3"/>
  <c r="AX128" i="3" s="1"/>
  <c r="AR129" i="3"/>
  <c r="AR130" i="3"/>
  <c r="AR131" i="3"/>
  <c r="T136" i="3"/>
  <c r="X136" i="3"/>
  <c r="AB136" i="3"/>
  <c r="AU136" i="3" s="1"/>
  <c r="T139" i="3"/>
  <c r="X139" i="3"/>
  <c r="AQ139" i="3" s="1"/>
  <c r="AB139" i="3"/>
  <c r="AU139" i="3" s="1"/>
  <c r="T142" i="3"/>
  <c r="X142" i="3"/>
  <c r="AB142" i="3"/>
  <c r="AU142" i="3" s="1"/>
  <c r="AR144" i="3"/>
  <c r="T146" i="3"/>
  <c r="X146" i="3"/>
  <c r="AQ146" i="3" s="1"/>
  <c r="AB146" i="3"/>
  <c r="AU146" i="3" s="1"/>
  <c r="O147" i="3"/>
  <c r="AH147" i="3" s="1"/>
  <c r="W147" i="3"/>
  <c r="AA147" i="3"/>
  <c r="AT147" i="3" s="1"/>
  <c r="AE147" i="3"/>
  <c r="AX147" i="3" s="1"/>
  <c r="O148" i="3"/>
  <c r="AH148" i="3" s="1"/>
  <c r="W148" i="3"/>
  <c r="AA148" i="3"/>
  <c r="AE148" i="3"/>
  <c r="AX148" i="3" s="1"/>
  <c r="O151" i="3"/>
  <c r="AH151" i="3" s="1"/>
  <c r="W151" i="3"/>
  <c r="AP151" i="3" s="1"/>
  <c r="AA151" i="3"/>
  <c r="AT151" i="3" s="1"/>
  <c r="AE151" i="3"/>
  <c r="AX151" i="3" s="1"/>
  <c r="AR152" i="3"/>
  <c r="AR153" i="3"/>
  <c r="AR154" i="3"/>
  <c r="AR155" i="3"/>
  <c r="O157" i="3"/>
  <c r="AH157" i="3" s="1"/>
  <c r="W157" i="3"/>
  <c r="AA157" i="3"/>
  <c r="AE157" i="3"/>
  <c r="AX157" i="3" s="1"/>
  <c r="O159" i="3"/>
  <c r="AH159" i="3" s="1"/>
  <c r="W159" i="3"/>
  <c r="AP159" i="3" s="1"/>
  <c r="AA159" i="3"/>
  <c r="AT159" i="3" s="1"/>
  <c r="AE159" i="3"/>
  <c r="AX159" i="3" s="1"/>
  <c r="T163" i="3"/>
  <c r="X163" i="3"/>
  <c r="AQ163" i="3" s="1"/>
  <c r="AB163" i="3"/>
  <c r="AU163" i="3" s="1"/>
  <c r="T165" i="3"/>
  <c r="X165" i="3"/>
  <c r="AB165" i="3"/>
  <c r="AU165" i="3" s="1"/>
  <c r="T166" i="3"/>
  <c r="X166" i="3"/>
  <c r="AQ166" i="3" s="1"/>
  <c r="AB166" i="3"/>
  <c r="AU166" i="3" s="1"/>
  <c r="T168" i="3"/>
  <c r="X168" i="3"/>
  <c r="AB168" i="3"/>
  <c r="AU168" i="3" s="1"/>
  <c r="O169" i="3"/>
  <c r="AH169" i="3" s="1"/>
  <c r="W169" i="3"/>
  <c r="AP169" i="3" s="1"/>
  <c r="AA169" i="3"/>
  <c r="AE169" i="3"/>
  <c r="AX169" i="3" s="1"/>
  <c r="O171" i="3"/>
  <c r="AH171" i="3" s="1"/>
  <c r="W171" i="3"/>
  <c r="AA171" i="3"/>
  <c r="AE171" i="3"/>
  <c r="AX171" i="3" s="1"/>
  <c r="W172" i="3"/>
  <c r="AA172" i="3"/>
  <c r="AE172" i="3"/>
  <c r="AX172" i="3" s="1"/>
  <c r="T173" i="3"/>
  <c r="X173" i="3"/>
  <c r="AB173" i="3"/>
  <c r="AU173" i="3" s="1"/>
  <c r="T174" i="3"/>
  <c r="X174" i="3"/>
  <c r="AB174" i="3"/>
  <c r="AU174" i="3" s="1"/>
  <c r="O175" i="3"/>
  <c r="AH175" i="3" s="1"/>
  <c r="W175" i="3"/>
  <c r="AP175" i="3" s="1"/>
  <c r="AA175" i="3"/>
  <c r="AT175" i="3" s="1"/>
  <c r="AE175" i="3"/>
  <c r="AX175" i="3" s="1"/>
  <c r="AC178" i="3"/>
  <c r="AV178" i="3" s="1"/>
  <c r="Y178" i="3"/>
  <c r="U178" i="3"/>
  <c r="AN178" i="3" s="1"/>
  <c r="O178" i="3"/>
  <c r="AH178" i="3" s="1"/>
  <c r="X178" i="3"/>
  <c r="AQ178" i="3" s="1"/>
  <c r="AD178" i="3"/>
  <c r="AW178" i="3" s="1"/>
  <c r="U180" i="3"/>
  <c r="Z180" i="3"/>
  <c r="AE180" i="3"/>
  <c r="AX180" i="3" s="1"/>
  <c r="AU182" i="3"/>
  <c r="AZ184" i="3"/>
  <c r="AC186" i="3"/>
  <c r="AV186" i="3" s="1"/>
  <c r="Y186" i="3"/>
  <c r="U186" i="3"/>
  <c r="AN186" i="3" s="1"/>
  <c r="O186" i="3"/>
  <c r="AH186" i="3" s="1"/>
  <c r="X186" i="3"/>
  <c r="AQ186" i="3" s="1"/>
  <c r="AD186" i="3"/>
  <c r="AW186" i="3" s="1"/>
  <c r="T191" i="3"/>
  <c r="Z191" i="3"/>
  <c r="AE191" i="3"/>
  <c r="AX191" i="3" s="1"/>
  <c r="AZ193" i="3"/>
  <c r="AR193" i="3"/>
  <c r="T196" i="3"/>
  <c r="Z196" i="3"/>
  <c r="AE196" i="3"/>
  <c r="AX196" i="3" s="1"/>
  <c r="U199" i="3"/>
  <c r="AN199" i="3" s="1"/>
  <c r="Z199" i="3"/>
  <c r="AE199" i="3"/>
  <c r="AX199" i="3" s="1"/>
  <c r="AC203" i="3"/>
  <c r="Y203" i="3"/>
  <c r="U203" i="3"/>
  <c r="AN203" i="3" s="1"/>
  <c r="O203" i="3"/>
  <c r="AH203" i="3" s="1"/>
  <c r="X203" i="3"/>
  <c r="AD203" i="3"/>
  <c r="AW203" i="3" s="1"/>
  <c r="U204" i="3"/>
  <c r="AN204" i="3" s="1"/>
  <c r="Z204" i="3"/>
  <c r="AE204" i="3"/>
  <c r="AX204" i="3" s="1"/>
  <c r="AC205" i="3"/>
  <c r="Y205" i="3"/>
  <c r="U205" i="3"/>
  <c r="AN205" i="3" s="1"/>
  <c r="O205" i="3"/>
  <c r="AH205" i="3" s="1"/>
  <c r="X205" i="3"/>
  <c r="AQ205" i="3" s="1"/>
  <c r="AD205" i="3"/>
  <c r="AB209" i="3"/>
  <c r="AU209" i="3" s="1"/>
  <c r="X209" i="3"/>
  <c r="AQ209" i="3" s="1"/>
  <c r="T209" i="3"/>
  <c r="O209" i="3"/>
  <c r="AH209" i="3" s="1"/>
  <c r="Y209" i="3"/>
  <c r="AD209" i="3"/>
  <c r="AZ211" i="3"/>
  <c r="U215" i="3"/>
  <c r="AN215" i="3" s="1"/>
  <c r="Z215" i="3"/>
  <c r="AE215" i="3"/>
  <c r="AX215" i="3" s="1"/>
  <c r="U217" i="3"/>
  <c r="AN217" i="3" s="1"/>
  <c r="Z217" i="3"/>
  <c r="AE217" i="3"/>
  <c r="AX217" i="3" s="1"/>
  <c r="T218" i="3"/>
  <c r="Y218" i="3"/>
  <c r="AE218" i="3"/>
  <c r="AX218" i="3" s="1"/>
  <c r="U221" i="3"/>
  <c r="AN221" i="3" s="1"/>
  <c r="Z221" i="3"/>
  <c r="AE221" i="3"/>
  <c r="AX221" i="3" s="1"/>
  <c r="T224" i="3"/>
  <c r="Y224" i="3"/>
  <c r="AE224" i="3"/>
  <c r="AX224" i="3" s="1"/>
  <c r="AR225" i="3"/>
  <c r="AB228" i="3"/>
  <c r="AU228" i="3" s="1"/>
  <c r="X228" i="3"/>
  <c r="T228" i="3"/>
  <c r="O228" i="3"/>
  <c r="AH228" i="3" s="1"/>
  <c r="Y228" i="3"/>
  <c r="AD228" i="3"/>
  <c r="AD231" i="3"/>
  <c r="AW231" i="3" s="1"/>
  <c r="Z231" i="3"/>
  <c r="V231" i="3"/>
  <c r="AO231" i="3" s="1"/>
  <c r="O231" i="3"/>
  <c r="AH231" i="3" s="1"/>
  <c r="X231" i="3"/>
  <c r="AC231" i="3"/>
  <c r="AZ238" i="3"/>
  <c r="AR238" i="3"/>
  <c r="AD248" i="3"/>
  <c r="AW248" i="3" s="1"/>
  <c r="Z248" i="3"/>
  <c r="V248" i="3"/>
  <c r="AO248" i="3" s="1"/>
  <c r="AC248" i="3"/>
  <c r="AV248" i="3" s="1"/>
  <c r="Y248" i="3"/>
  <c r="U248" i="3"/>
  <c r="AN248" i="3" s="1"/>
  <c r="O248" i="3"/>
  <c r="AH248" i="3" s="1"/>
  <c r="AA248" i="3"/>
  <c r="AT248" i="3" s="1"/>
  <c r="AC250" i="3"/>
  <c r="AV250" i="3" s="1"/>
  <c r="Y250" i="3"/>
  <c r="U250" i="3"/>
  <c r="AN250" i="3" s="1"/>
  <c r="AB250" i="3"/>
  <c r="AU250" i="3" s="1"/>
  <c r="X250" i="3"/>
  <c r="AQ250" i="3" s="1"/>
  <c r="T250" i="3"/>
  <c r="O250" i="3"/>
  <c r="AH250" i="3" s="1"/>
  <c r="AA250" i="3"/>
  <c r="AT250" i="3" s="1"/>
  <c r="AZ251" i="3"/>
  <c r="AR251" i="3"/>
  <c r="AC252" i="3"/>
  <c r="AV252" i="3" s="1"/>
  <c r="Y252" i="3"/>
  <c r="U252" i="3"/>
  <c r="AN252" i="3" s="1"/>
  <c r="AB252" i="3"/>
  <c r="AU252" i="3" s="1"/>
  <c r="X252" i="3"/>
  <c r="T252" i="3"/>
  <c r="O252" i="3"/>
  <c r="AH252" i="3" s="1"/>
  <c r="AA252" i="3"/>
  <c r="AC258" i="3"/>
  <c r="Y258" i="3"/>
  <c r="U258" i="3"/>
  <c r="AB258" i="3"/>
  <c r="AU258" i="3" s="1"/>
  <c r="X258" i="3"/>
  <c r="T258" i="3"/>
  <c r="O258" i="3"/>
  <c r="AH258" i="3" s="1"/>
  <c r="AA258" i="3"/>
  <c r="AR260" i="3"/>
  <c r="AR263" i="3"/>
  <c r="AD269" i="3"/>
  <c r="AW269" i="3" s="1"/>
  <c r="Z269" i="3"/>
  <c r="V269" i="3"/>
  <c r="AO269" i="3" s="1"/>
  <c r="AC269" i="3"/>
  <c r="Y269" i="3"/>
  <c r="U269" i="3"/>
  <c r="AN269" i="3" s="1"/>
  <c r="O269" i="3"/>
  <c r="AH269" i="3" s="1"/>
  <c r="AA269" i="3"/>
  <c r="AT269" i="3" s="1"/>
  <c r="AC276" i="3"/>
  <c r="AV276" i="3" s="1"/>
  <c r="Y276" i="3"/>
  <c r="U276" i="3"/>
  <c r="AN276" i="3" s="1"/>
  <c r="AB276" i="3"/>
  <c r="AU276" i="3" s="1"/>
  <c r="X276" i="3"/>
  <c r="AQ276" i="3" s="1"/>
  <c r="T276" i="3"/>
  <c r="O276" i="3"/>
  <c r="AH276" i="3" s="1"/>
  <c r="AA276" i="3"/>
  <c r="AT276" i="3" s="1"/>
  <c r="AD279" i="3"/>
  <c r="AW279" i="3" s="1"/>
  <c r="Z279" i="3"/>
  <c r="AS279" i="3" s="1"/>
  <c r="V279" i="3"/>
  <c r="AO279" i="3" s="1"/>
  <c r="AC279" i="3"/>
  <c r="AV279" i="3" s="1"/>
  <c r="Y279" i="3"/>
  <c r="U279" i="3"/>
  <c r="AN279" i="3" s="1"/>
  <c r="O279" i="3"/>
  <c r="AH279" i="3" s="1"/>
  <c r="AA279" i="3"/>
  <c r="AT279" i="3" s="1"/>
  <c r="AC286" i="3"/>
  <c r="Y286" i="3"/>
  <c r="U286" i="3"/>
  <c r="AN286" i="3" s="1"/>
  <c r="AB286" i="3"/>
  <c r="AU286" i="3" s="1"/>
  <c r="X286" i="3"/>
  <c r="T286" i="3"/>
  <c r="O286" i="3"/>
  <c r="AH286" i="3" s="1"/>
  <c r="AA286" i="3"/>
  <c r="AC287" i="3"/>
  <c r="AV287" i="3" s="1"/>
  <c r="Y287" i="3"/>
  <c r="U287" i="3"/>
  <c r="AN287" i="3" s="1"/>
  <c r="AB287" i="3"/>
  <c r="AU287" i="3" s="1"/>
  <c r="X287" i="3"/>
  <c r="T287" i="3"/>
  <c r="O287" i="3"/>
  <c r="AH287" i="3" s="1"/>
  <c r="AA287" i="3"/>
  <c r="AR289" i="3"/>
  <c r="AZ293" i="3"/>
  <c r="AR293" i="3"/>
  <c r="AC294" i="3"/>
  <c r="AV294" i="3" s="1"/>
  <c r="Y294" i="3"/>
  <c r="U294" i="3"/>
  <c r="AB294" i="3"/>
  <c r="AU294" i="3" s="1"/>
  <c r="X294" i="3"/>
  <c r="T294" i="3"/>
  <c r="O294" i="3"/>
  <c r="AH294" i="3" s="1"/>
  <c r="AA294" i="3"/>
  <c r="AT294" i="3" s="1"/>
  <c r="AD299" i="3"/>
  <c r="AW299" i="3" s="1"/>
  <c r="Z299" i="3"/>
  <c r="AS299" i="3" s="1"/>
  <c r="V299" i="3"/>
  <c r="AO299" i="3" s="1"/>
  <c r="AC299" i="3"/>
  <c r="AV299" i="3" s="1"/>
  <c r="Y299" i="3"/>
  <c r="U299" i="3"/>
  <c r="AN299" i="3" s="1"/>
  <c r="AB299" i="3"/>
  <c r="AU299" i="3" s="1"/>
  <c r="X299" i="3"/>
  <c r="AQ299" i="3" s="1"/>
  <c r="T299" i="3"/>
  <c r="O299" i="3"/>
  <c r="AH299" i="3" s="1"/>
  <c r="AD301" i="3"/>
  <c r="AW301" i="3" s="1"/>
  <c r="Z301" i="3"/>
  <c r="AS301" i="3" s="1"/>
  <c r="V301" i="3"/>
  <c r="AO301" i="3" s="1"/>
  <c r="AC301" i="3"/>
  <c r="AV301" i="3" s="1"/>
  <c r="Y301" i="3"/>
  <c r="U301" i="3"/>
  <c r="AN301" i="3" s="1"/>
  <c r="AB301" i="3"/>
  <c r="AU301" i="3" s="1"/>
  <c r="X301" i="3"/>
  <c r="AQ301" i="3" s="1"/>
  <c r="T301" i="3"/>
  <c r="O301" i="3"/>
  <c r="AH301" i="3" s="1"/>
  <c r="AD303" i="3"/>
  <c r="AW303" i="3" s="1"/>
  <c r="Z303" i="3"/>
  <c r="AS303" i="3" s="1"/>
  <c r="V303" i="3"/>
  <c r="AO303" i="3" s="1"/>
  <c r="AC303" i="3"/>
  <c r="AV303" i="3" s="1"/>
  <c r="Y303" i="3"/>
  <c r="U303" i="3"/>
  <c r="AN303" i="3" s="1"/>
  <c r="AB303" i="3"/>
  <c r="AU303" i="3" s="1"/>
  <c r="X303" i="3"/>
  <c r="AQ303" i="3" s="1"/>
  <c r="T303" i="3"/>
  <c r="O303" i="3"/>
  <c r="AH303" i="3" s="1"/>
  <c r="AZ334" i="3"/>
  <c r="AZ352" i="3"/>
  <c r="AZ407" i="3"/>
  <c r="AZ415" i="3"/>
  <c r="AR507" i="3"/>
  <c r="W22" i="3"/>
  <c r="AP22" i="3" s="1"/>
  <c r="AA22" i="3"/>
  <c r="AT22" i="3" s="1"/>
  <c r="W24" i="3"/>
  <c r="AP24" i="3" s="1"/>
  <c r="AE31" i="3"/>
  <c r="AX31" i="3" s="1"/>
  <c r="O32" i="3"/>
  <c r="AH32" i="3" s="1"/>
  <c r="W33" i="3"/>
  <c r="AR37" i="3"/>
  <c r="W38" i="3"/>
  <c r="AA38" i="3"/>
  <c r="AT38" i="3" s="1"/>
  <c r="AE38" i="3"/>
  <c r="AX38" i="3" s="1"/>
  <c r="O43" i="3"/>
  <c r="AH43" i="3" s="1"/>
  <c r="AA43" i="3"/>
  <c r="AT43" i="3" s="1"/>
  <c r="AR44" i="3"/>
  <c r="W64" i="3"/>
  <c r="W67" i="3"/>
  <c r="AP67" i="3" s="1"/>
  <c r="AR81" i="3"/>
  <c r="AE89" i="3"/>
  <c r="AX89" i="3" s="1"/>
  <c r="AA90" i="3"/>
  <c r="O8" i="3"/>
  <c r="AH8" i="3" s="1"/>
  <c r="AE8" i="3"/>
  <c r="AX8" i="3" s="1"/>
  <c r="AE11" i="3"/>
  <c r="AX11" i="3" s="1"/>
  <c r="X22" i="3"/>
  <c r="AQ22" i="3" s="1"/>
  <c r="W23" i="3"/>
  <c r="AP23" i="3" s="1"/>
  <c r="T24" i="3"/>
  <c r="AE28" i="3"/>
  <c r="AX28" i="3" s="1"/>
  <c r="W29" i="3"/>
  <c r="AE29" i="3"/>
  <c r="AX29" i="3" s="1"/>
  <c r="W30" i="3"/>
  <c r="X31" i="3"/>
  <c r="AQ31" i="3" s="1"/>
  <c r="X32" i="3"/>
  <c r="AQ32" i="3" s="1"/>
  <c r="T33" i="3"/>
  <c r="W34" i="3"/>
  <c r="AE34" i="3"/>
  <c r="AX34" i="3" s="1"/>
  <c r="W36" i="3"/>
  <c r="AE36" i="3"/>
  <c r="AX36" i="3" s="1"/>
  <c r="X41" i="3"/>
  <c r="AQ41" i="3" s="1"/>
  <c r="AB43" i="3"/>
  <c r="AU43" i="3" s="1"/>
  <c r="AA47" i="3"/>
  <c r="AT47" i="3" s="1"/>
  <c r="AB53" i="3"/>
  <c r="AU53" i="3" s="1"/>
  <c r="O62" i="3"/>
  <c r="AH62" i="3" s="1"/>
  <c r="AE62" i="3"/>
  <c r="AX62" i="3" s="1"/>
  <c r="T64" i="3"/>
  <c r="AE65" i="3"/>
  <c r="AX65" i="3" s="1"/>
  <c r="O66" i="3"/>
  <c r="AH66" i="3" s="1"/>
  <c r="AE70" i="3"/>
  <c r="AX70" i="3" s="1"/>
  <c r="AB71" i="3"/>
  <c r="AU71" i="3" s="1"/>
  <c r="T72" i="3"/>
  <c r="AB73" i="3"/>
  <c r="AU73" i="3" s="1"/>
  <c r="X74" i="3"/>
  <c r="AQ74" i="3" s="1"/>
  <c r="AE80" i="3"/>
  <c r="AX80" i="3" s="1"/>
  <c r="O84" i="3"/>
  <c r="AH84" i="3" s="1"/>
  <c r="AA84" i="3"/>
  <c r="AT84" i="3" s="1"/>
  <c r="W86" i="3"/>
  <c r="W3" i="3"/>
  <c r="AP3" i="3" s="1"/>
  <c r="AE3" i="3"/>
  <c r="AX3" i="3" s="1"/>
  <c r="T6" i="3"/>
  <c r="AB6" i="3"/>
  <c r="AU6" i="3" s="1"/>
  <c r="X8" i="3"/>
  <c r="AQ8" i="3" s="1"/>
  <c r="AZ9" i="3"/>
  <c r="T11" i="3"/>
  <c r="AB11" i="3"/>
  <c r="AU11" i="3" s="1"/>
  <c r="O13" i="3"/>
  <c r="AH13" i="3" s="1"/>
  <c r="AA13" i="3"/>
  <c r="AT13" i="3" s="1"/>
  <c r="O16" i="3"/>
  <c r="AH16" i="3" s="1"/>
  <c r="AA16" i="3"/>
  <c r="AT16" i="3" s="1"/>
  <c r="O18" i="3"/>
  <c r="AH18" i="3" s="1"/>
  <c r="AA18" i="3"/>
  <c r="O19" i="3"/>
  <c r="AH19" i="3" s="1"/>
  <c r="AA19" i="3"/>
  <c r="W20" i="3"/>
  <c r="AE20" i="3"/>
  <c r="AX20" i="3" s="1"/>
  <c r="W21" i="3"/>
  <c r="AP21" i="3" s="1"/>
  <c r="AE21" i="3"/>
  <c r="AX21" i="3" s="1"/>
  <c r="Y22" i="3"/>
  <c r="X23" i="3"/>
  <c r="AQ23" i="3" s="1"/>
  <c r="U24" i="3"/>
  <c r="AN24" i="3" s="1"/>
  <c r="AA25" i="3"/>
  <c r="AE25" i="3"/>
  <c r="AZ25" i="3" s="1"/>
  <c r="X27" i="3"/>
  <c r="AQ27" i="3" s="1"/>
  <c r="X28" i="3"/>
  <c r="AQ28" i="3" s="1"/>
  <c r="T29" i="3"/>
  <c r="AB29" i="3"/>
  <c r="AU29" i="3" s="1"/>
  <c r="X30" i="3"/>
  <c r="Y31" i="3"/>
  <c r="AC32" i="3"/>
  <c r="AV32" i="3" s="1"/>
  <c r="U33" i="3"/>
  <c r="AN33" i="3" s="1"/>
  <c r="AC33" i="3"/>
  <c r="T34" i="3"/>
  <c r="T36" i="3"/>
  <c r="AB36" i="3"/>
  <c r="AU36" i="3" s="1"/>
  <c r="O37" i="3"/>
  <c r="AH37" i="3" s="1"/>
  <c r="AA37" i="3"/>
  <c r="Y38" i="3"/>
  <c r="W40" i="3"/>
  <c r="AP40" i="3" s="1"/>
  <c r="AE40" i="3"/>
  <c r="AX40" i="3" s="1"/>
  <c r="AR40" i="3"/>
  <c r="U41" i="3"/>
  <c r="AN41" i="3" s="1"/>
  <c r="AC41" i="3"/>
  <c r="O42" i="3"/>
  <c r="AH42" i="3" s="1"/>
  <c r="AA42" i="3"/>
  <c r="AC43" i="3"/>
  <c r="AV43" i="3" s="1"/>
  <c r="W44" i="3"/>
  <c r="AE44" i="3"/>
  <c r="AX44" i="3" s="1"/>
  <c r="O45" i="3"/>
  <c r="AH45" i="3" s="1"/>
  <c r="AA45" i="3"/>
  <c r="AT45" i="3" s="1"/>
  <c r="AR45" i="3"/>
  <c r="AC46" i="3"/>
  <c r="T47" i="3"/>
  <c r="AB47" i="3"/>
  <c r="AU47" i="3" s="1"/>
  <c r="O48" i="3"/>
  <c r="AH48" i="3" s="1"/>
  <c r="AA48" i="3"/>
  <c r="AT48" i="3" s="1"/>
  <c r="T49" i="3"/>
  <c r="AB49" i="3"/>
  <c r="AU49" i="3" s="1"/>
  <c r="T51" i="3"/>
  <c r="AB51" i="3"/>
  <c r="AU51" i="3" s="1"/>
  <c r="Y53" i="3"/>
  <c r="W54" i="3"/>
  <c r="AE54" i="3"/>
  <c r="AX54" i="3" s="1"/>
  <c r="O56" i="3"/>
  <c r="AH56" i="3" s="1"/>
  <c r="AA56" i="3"/>
  <c r="AT56" i="3" s="1"/>
  <c r="W57" i="3"/>
  <c r="X59" i="3"/>
  <c r="W60" i="3"/>
  <c r="AE60" i="3"/>
  <c r="AX60" i="3" s="1"/>
  <c r="O61" i="3"/>
  <c r="AH61" i="3" s="1"/>
  <c r="AA61" i="3"/>
  <c r="X62" i="3"/>
  <c r="W63" i="3"/>
  <c r="AE63" i="3"/>
  <c r="AX63" i="3" s="1"/>
  <c r="AR63" i="3"/>
  <c r="U64" i="3"/>
  <c r="AN64" i="3" s="1"/>
  <c r="AC64" i="3"/>
  <c r="AB65" i="3"/>
  <c r="AU65" i="3" s="1"/>
  <c r="AA66" i="3"/>
  <c r="AT66" i="3" s="1"/>
  <c r="Y67" i="3"/>
  <c r="AC67" i="3"/>
  <c r="T69" i="3"/>
  <c r="AB69" i="3"/>
  <c r="AU69" i="3" s="1"/>
  <c r="X70" i="3"/>
  <c r="Y71" i="3"/>
  <c r="Y72" i="3"/>
  <c r="Y73" i="3"/>
  <c r="U74" i="3"/>
  <c r="AN74" i="3" s="1"/>
  <c r="AC74" i="3"/>
  <c r="AV74" i="3" s="1"/>
  <c r="W75" i="3"/>
  <c r="AE75" i="3"/>
  <c r="AX75" i="3" s="1"/>
  <c r="W76" i="3"/>
  <c r="AE76" i="3"/>
  <c r="AX76" i="3" s="1"/>
  <c r="X79" i="3"/>
  <c r="T80" i="3"/>
  <c r="AB80" i="3"/>
  <c r="AU80" i="3" s="1"/>
  <c r="O81" i="3"/>
  <c r="AH81" i="3" s="1"/>
  <c r="AA81" i="3"/>
  <c r="W82" i="3"/>
  <c r="AP82" i="3" s="1"/>
  <c r="X84" i="3"/>
  <c r="AQ84" i="3" s="1"/>
  <c r="T86" i="3"/>
  <c r="AB86" i="3"/>
  <c r="AU86" i="3" s="1"/>
  <c r="AZ88" i="3"/>
  <c r="U89" i="3"/>
  <c r="AN89" i="3" s="1"/>
  <c r="Y89" i="3"/>
  <c r="AC89" i="3"/>
  <c r="U90" i="3"/>
  <c r="Y90" i="3"/>
  <c r="AC90" i="3"/>
  <c r="AR92" i="3"/>
  <c r="U93" i="3"/>
  <c r="AN93" i="3" s="1"/>
  <c r="Y93" i="3"/>
  <c r="AC93" i="3"/>
  <c r="AV93" i="3" s="1"/>
  <c r="T94" i="3"/>
  <c r="X94" i="3"/>
  <c r="AQ94" i="3" s="1"/>
  <c r="AB94" i="3"/>
  <c r="AU94" i="3" s="1"/>
  <c r="AZ98" i="3"/>
  <c r="U99" i="3"/>
  <c r="AN99" i="3" s="1"/>
  <c r="Y99" i="3"/>
  <c r="AC99" i="3"/>
  <c r="AV99" i="3" s="1"/>
  <c r="U100" i="3"/>
  <c r="AN100" i="3" s="1"/>
  <c r="Y100" i="3"/>
  <c r="AC100" i="3"/>
  <c r="O101" i="3"/>
  <c r="AH101" i="3" s="1"/>
  <c r="W101" i="3"/>
  <c r="AP101" i="3" s="1"/>
  <c r="AA101" i="3"/>
  <c r="AT101" i="3" s="1"/>
  <c r="AE101" i="3"/>
  <c r="AX101" i="3" s="1"/>
  <c r="T102" i="3"/>
  <c r="X102" i="3"/>
  <c r="AQ102" i="3" s="1"/>
  <c r="AB102" i="3"/>
  <c r="AU102" i="3" s="1"/>
  <c r="W104" i="3"/>
  <c r="AA104" i="3"/>
  <c r="AE104" i="3"/>
  <c r="AX104" i="3" s="1"/>
  <c r="AR104" i="3"/>
  <c r="T105" i="3"/>
  <c r="X105" i="3"/>
  <c r="AB105" i="3"/>
  <c r="AU105" i="3" s="1"/>
  <c r="T106" i="3"/>
  <c r="X106" i="3"/>
  <c r="AB106" i="3"/>
  <c r="AU106" i="3" s="1"/>
  <c r="T107" i="3"/>
  <c r="X107" i="3"/>
  <c r="AB107" i="3"/>
  <c r="AU107" i="3" s="1"/>
  <c r="T109" i="3"/>
  <c r="X109" i="3"/>
  <c r="AQ109" i="3" s="1"/>
  <c r="AB109" i="3"/>
  <c r="AU109" i="3" s="1"/>
  <c r="AR110" i="3"/>
  <c r="U111" i="3"/>
  <c r="AN111" i="3" s="1"/>
  <c r="Y111" i="3"/>
  <c r="AC111" i="3"/>
  <c r="U112" i="3"/>
  <c r="AN112" i="3" s="1"/>
  <c r="Y112" i="3"/>
  <c r="AC112" i="3"/>
  <c r="AV112" i="3" s="1"/>
  <c r="O113" i="3"/>
  <c r="AH113" i="3" s="1"/>
  <c r="W113" i="3"/>
  <c r="AP113" i="3" s="1"/>
  <c r="AA113" i="3"/>
  <c r="AT113" i="3" s="1"/>
  <c r="AE113" i="3"/>
  <c r="AX113" i="3" s="1"/>
  <c r="AR113" i="3"/>
  <c r="U114" i="3"/>
  <c r="AN114" i="3" s="1"/>
  <c r="Y114" i="3"/>
  <c r="AC114" i="3"/>
  <c r="U115" i="3"/>
  <c r="AN115" i="3" s="1"/>
  <c r="Y115" i="3"/>
  <c r="AC115" i="3"/>
  <c r="AV115" i="3" s="1"/>
  <c r="O116" i="3"/>
  <c r="AH116" i="3" s="1"/>
  <c r="W116" i="3"/>
  <c r="AA116" i="3"/>
  <c r="AE116" i="3"/>
  <c r="AX116" i="3" s="1"/>
  <c r="AR116" i="3"/>
  <c r="U117" i="3"/>
  <c r="Y117" i="3"/>
  <c r="AC117" i="3"/>
  <c r="O118" i="3"/>
  <c r="AH118" i="3" s="1"/>
  <c r="W118" i="3"/>
  <c r="AP118" i="3" s="1"/>
  <c r="AA118" i="3"/>
  <c r="AT118" i="3" s="1"/>
  <c r="AE118" i="3"/>
  <c r="AX118" i="3" s="1"/>
  <c r="T119" i="3"/>
  <c r="X119" i="3"/>
  <c r="AB119" i="3"/>
  <c r="AU119" i="3" s="1"/>
  <c r="T120" i="3"/>
  <c r="X120" i="3"/>
  <c r="AB120" i="3"/>
  <c r="AU120" i="3" s="1"/>
  <c r="O121" i="3"/>
  <c r="AH121" i="3" s="1"/>
  <c r="W121" i="3"/>
  <c r="AA121" i="3"/>
  <c r="AE121" i="3"/>
  <c r="AX121" i="3" s="1"/>
  <c r="AR122" i="3"/>
  <c r="AR123" i="3"/>
  <c r="U124" i="3"/>
  <c r="AN124" i="3" s="1"/>
  <c r="Y124" i="3"/>
  <c r="AC124" i="3"/>
  <c r="U125" i="3"/>
  <c r="AN125" i="3" s="1"/>
  <c r="Y125" i="3"/>
  <c r="AC125" i="3"/>
  <c r="AV125" i="3" s="1"/>
  <c r="O126" i="3"/>
  <c r="AH126" i="3" s="1"/>
  <c r="W126" i="3"/>
  <c r="AA126" i="3"/>
  <c r="AT126" i="3" s="1"/>
  <c r="AE126" i="3"/>
  <c r="AX126" i="3" s="1"/>
  <c r="U127" i="3"/>
  <c r="AN127" i="3" s="1"/>
  <c r="Y127" i="3"/>
  <c r="AC127" i="3"/>
  <c r="AV127" i="3" s="1"/>
  <c r="T128" i="3"/>
  <c r="X128" i="3"/>
  <c r="AQ128" i="3" s="1"/>
  <c r="AB128" i="3"/>
  <c r="AU128" i="3" s="1"/>
  <c r="O133" i="3"/>
  <c r="AH133" i="3" s="1"/>
  <c r="W133" i="3"/>
  <c r="AA133" i="3"/>
  <c r="AE133" i="3"/>
  <c r="AX133" i="3" s="1"/>
  <c r="O134" i="3"/>
  <c r="AH134" i="3" s="1"/>
  <c r="W134" i="3"/>
  <c r="AA134" i="3"/>
  <c r="AE134" i="3"/>
  <c r="AX134" i="3" s="1"/>
  <c r="O135" i="3"/>
  <c r="AH135" i="3" s="1"/>
  <c r="W135" i="3"/>
  <c r="AP135" i="3" s="1"/>
  <c r="AA135" i="3"/>
  <c r="AT135" i="3" s="1"/>
  <c r="AE135" i="3"/>
  <c r="AX135" i="3" s="1"/>
  <c r="AR135" i="3"/>
  <c r="U136" i="3"/>
  <c r="AN136" i="3" s="1"/>
  <c r="Y136" i="3"/>
  <c r="AC136" i="3"/>
  <c r="AV136" i="3" s="1"/>
  <c r="O137" i="3"/>
  <c r="AH137" i="3" s="1"/>
  <c r="W137" i="3"/>
  <c r="AP137" i="3" s="1"/>
  <c r="AA137" i="3"/>
  <c r="AT137" i="3" s="1"/>
  <c r="AE137" i="3"/>
  <c r="AX137" i="3" s="1"/>
  <c r="AR138" i="3"/>
  <c r="U139" i="3"/>
  <c r="AN139" i="3" s="1"/>
  <c r="Y139" i="3"/>
  <c r="AC139" i="3"/>
  <c r="AV139" i="3" s="1"/>
  <c r="O140" i="3"/>
  <c r="AH140" i="3" s="1"/>
  <c r="W140" i="3"/>
  <c r="AA140" i="3"/>
  <c r="AE140" i="3"/>
  <c r="AX140" i="3" s="1"/>
  <c r="O141" i="3"/>
  <c r="AH141" i="3" s="1"/>
  <c r="W141" i="3"/>
  <c r="AA141" i="3"/>
  <c r="AE141" i="3"/>
  <c r="AX141" i="3" s="1"/>
  <c r="U142" i="3"/>
  <c r="AN142" i="3" s="1"/>
  <c r="Y142" i="3"/>
  <c r="AC142" i="3"/>
  <c r="AV142" i="3" s="1"/>
  <c r="O143" i="3"/>
  <c r="AH143" i="3" s="1"/>
  <c r="W143" i="3"/>
  <c r="AP143" i="3" s="1"/>
  <c r="AA143" i="3"/>
  <c r="AT143" i="3" s="1"/>
  <c r="AE143" i="3"/>
  <c r="AX143" i="3" s="1"/>
  <c r="U146" i="3"/>
  <c r="Y146" i="3"/>
  <c r="AC146" i="3"/>
  <c r="T147" i="3"/>
  <c r="X147" i="3"/>
  <c r="AQ147" i="3" s="1"/>
  <c r="AB147" i="3"/>
  <c r="AU147" i="3" s="1"/>
  <c r="T148" i="3"/>
  <c r="X148" i="3"/>
  <c r="AB148" i="3"/>
  <c r="AU148" i="3" s="1"/>
  <c r="O149" i="3"/>
  <c r="AH149" i="3" s="1"/>
  <c r="W149" i="3"/>
  <c r="AA149" i="3"/>
  <c r="AE149" i="3"/>
  <c r="AX149" i="3" s="1"/>
  <c r="O150" i="3"/>
  <c r="AH150" i="3" s="1"/>
  <c r="W150" i="3"/>
  <c r="AA150" i="3"/>
  <c r="AE150" i="3"/>
  <c r="AX150" i="3" s="1"/>
  <c r="T151" i="3"/>
  <c r="X151" i="3"/>
  <c r="AQ151" i="3" s="1"/>
  <c r="AB151" i="3"/>
  <c r="AU151" i="3" s="1"/>
  <c r="T157" i="3"/>
  <c r="X157" i="3"/>
  <c r="AB157" i="3"/>
  <c r="AU157" i="3" s="1"/>
  <c r="T159" i="3"/>
  <c r="X159" i="3"/>
  <c r="AQ159" i="3" s="1"/>
  <c r="AB159" i="3"/>
  <c r="AU159" i="3" s="1"/>
  <c r="O161" i="3"/>
  <c r="AH161" i="3" s="1"/>
  <c r="W161" i="3"/>
  <c r="AA161" i="3"/>
  <c r="AT161" i="3" s="1"/>
  <c r="AE161" i="3"/>
  <c r="AX161" i="3" s="1"/>
  <c r="O162" i="3"/>
  <c r="AH162" i="3" s="1"/>
  <c r="W162" i="3"/>
  <c r="AP162" i="3" s="1"/>
  <c r="AA162" i="3"/>
  <c r="AT162" i="3" s="1"/>
  <c r="AE162" i="3"/>
  <c r="AX162" i="3" s="1"/>
  <c r="AR162" i="3"/>
  <c r="U163" i="3"/>
  <c r="AN163" i="3" s="1"/>
  <c r="Y163" i="3"/>
  <c r="AC163" i="3"/>
  <c r="O164" i="3"/>
  <c r="AH164" i="3" s="1"/>
  <c r="W164" i="3"/>
  <c r="AP164" i="3" s="1"/>
  <c r="AA164" i="3"/>
  <c r="AT164" i="3" s="1"/>
  <c r="AE164" i="3"/>
  <c r="AX164" i="3" s="1"/>
  <c r="AR164" i="3"/>
  <c r="U165" i="3"/>
  <c r="AN165" i="3" s="1"/>
  <c r="Y165" i="3"/>
  <c r="AC165" i="3"/>
  <c r="AV165" i="3" s="1"/>
  <c r="U166" i="3"/>
  <c r="AN166" i="3" s="1"/>
  <c r="Y166" i="3"/>
  <c r="AC166" i="3"/>
  <c r="AV166" i="3" s="1"/>
  <c r="O167" i="3"/>
  <c r="AH167" i="3" s="1"/>
  <c r="W167" i="3"/>
  <c r="AP167" i="3" s="1"/>
  <c r="AA167" i="3"/>
  <c r="AT167" i="3" s="1"/>
  <c r="AE167" i="3"/>
  <c r="AX167" i="3" s="1"/>
  <c r="AR167" i="3"/>
  <c r="U168" i="3"/>
  <c r="Y168" i="3"/>
  <c r="AC168" i="3"/>
  <c r="T169" i="3"/>
  <c r="X169" i="3"/>
  <c r="AQ169" i="3" s="1"/>
  <c r="AB169" i="3"/>
  <c r="AU169" i="3" s="1"/>
  <c r="T171" i="3"/>
  <c r="X171" i="3"/>
  <c r="AB171" i="3"/>
  <c r="AU171" i="3" s="1"/>
  <c r="X172" i="3"/>
  <c r="AB172" i="3"/>
  <c r="AU172" i="3" s="1"/>
  <c r="U173" i="3"/>
  <c r="AN173" i="3" s="1"/>
  <c r="Y173" i="3"/>
  <c r="AC173" i="3"/>
  <c r="U174" i="3"/>
  <c r="AN174" i="3" s="1"/>
  <c r="Y174" i="3"/>
  <c r="AC174" i="3"/>
  <c r="T175" i="3"/>
  <c r="X175" i="3"/>
  <c r="AQ175" i="3" s="1"/>
  <c r="AB175" i="3"/>
  <c r="AU175" i="3" s="1"/>
  <c r="AZ176" i="3"/>
  <c r="AR176" i="3"/>
  <c r="T178" i="3"/>
  <c r="Z178" i="3"/>
  <c r="AS178" i="3" s="1"/>
  <c r="AE178" i="3"/>
  <c r="AX178" i="3" s="1"/>
  <c r="AR179" i="3"/>
  <c r="V180" i="3"/>
  <c r="AO180" i="3" s="1"/>
  <c r="AA180" i="3"/>
  <c r="T186" i="3"/>
  <c r="Z186" i="3"/>
  <c r="AS186" i="3" s="1"/>
  <c r="AE186" i="3"/>
  <c r="AX186" i="3" s="1"/>
  <c r="AZ188" i="3"/>
  <c r="AZ190" i="3"/>
  <c r="AR190" i="3"/>
  <c r="V191" i="3"/>
  <c r="AO191" i="3" s="1"/>
  <c r="AA191" i="3"/>
  <c r="AC192" i="3"/>
  <c r="AV192" i="3" s="1"/>
  <c r="Y192" i="3"/>
  <c r="U192" i="3"/>
  <c r="AN192" i="3" s="1"/>
  <c r="O192" i="3"/>
  <c r="AH192" i="3" s="1"/>
  <c r="X192" i="3"/>
  <c r="AQ192" i="3" s="1"/>
  <c r="AD192" i="3"/>
  <c r="AW192" i="3" s="1"/>
  <c r="AZ195" i="3"/>
  <c r="AR195" i="3"/>
  <c r="V196" i="3"/>
  <c r="AO196" i="3" s="1"/>
  <c r="AA196" i="3"/>
  <c r="AB198" i="3"/>
  <c r="AU198" i="3" s="1"/>
  <c r="X198" i="3"/>
  <c r="T198" i="3"/>
  <c r="O198" i="3"/>
  <c r="AH198" i="3" s="1"/>
  <c r="Y198" i="3"/>
  <c r="AD198" i="3"/>
  <c r="V199" i="3"/>
  <c r="AO199" i="3" s="1"/>
  <c r="AA199" i="3"/>
  <c r="AB200" i="3"/>
  <c r="AU200" i="3" s="1"/>
  <c r="X200" i="3"/>
  <c r="AQ200" i="3" s="1"/>
  <c r="T200" i="3"/>
  <c r="O200" i="3"/>
  <c r="AH200" i="3" s="1"/>
  <c r="Y200" i="3"/>
  <c r="AD200" i="3"/>
  <c r="AW200" i="3" s="1"/>
  <c r="AD202" i="3"/>
  <c r="AW202" i="3" s="1"/>
  <c r="Z202" i="3"/>
  <c r="V202" i="3"/>
  <c r="AO202" i="3" s="1"/>
  <c r="O202" i="3"/>
  <c r="AH202" i="3" s="1"/>
  <c r="X202" i="3"/>
  <c r="AC202" i="3"/>
  <c r="T203" i="3"/>
  <c r="Z203" i="3"/>
  <c r="AE203" i="3"/>
  <c r="AX203" i="3" s="1"/>
  <c r="V204" i="3"/>
  <c r="AO204" i="3" s="1"/>
  <c r="AA204" i="3"/>
  <c r="T205" i="3"/>
  <c r="Z205" i="3"/>
  <c r="AE205" i="3"/>
  <c r="AX205" i="3" s="1"/>
  <c r="AD206" i="3"/>
  <c r="AW206" i="3" s="1"/>
  <c r="Z206" i="3"/>
  <c r="V206" i="3"/>
  <c r="AO206" i="3" s="1"/>
  <c r="O206" i="3"/>
  <c r="AH206" i="3" s="1"/>
  <c r="X206" i="3"/>
  <c r="AC206" i="3"/>
  <c r="AB207" i="3"/>
  <c r="AU207" i="3" s="1"/>
  <c r="X207" i="3"/>
  <c r="AQ207" i="3" s="1"/>
  <c r="T207" i="3"/>
  <c r="O207" i="3"/>
  <c r="AH207" i="3" s="1"/>
  <c r="Y207" i="3"/>
  <c r="AD207" i="3"/>
  <c r="U209" i="3"/>
  <c r="Z209" i="3"/>
  <c r="AE209" i="3"/>
  <c r="AX209" i="3" s="1"/>
  <c r="AD213" i="3"/>
  <c r="Z213" i="3"/>
  <c r="V213" i="3"/>
  <c r="AO213" i="3" s="1"/>
  <c r="O213" i="3"/>
  <c r="AH213" i="3" s="1"/>
  <c r="X213" i="3"/>
  <c r="AC213" i="3"/>
  <c r="AC214" i="3"/>
  <c r="Y214" i="3"/>
  <c r="U214" i="3"/>
  <c r="O214" i="3"/>
  <c r="AH214" i="3" s="1"/>
  <c r="X214" i="3"/>
  <c r="AQ214" i="3" s="1"/>
  <c r="AD214" i="3"/>
  <c r="V215" i="3"/>
  <c r="AO215" i="3" s="1"/>
  <c r="AA215" i="3"/>
  <c r="AB216" i="3"/>
  <c r="AU216" i="3" s="1"/>
  <c r="X216" i="3"/>
  <c r="AQ216" i="3" s="1"/>
  <c r="T216" i="3"/>
  <c r="O216" i="3"/>
  <c r="AH216" i="3" s="1"/>
  <c r="Y216" i="3"/>
  <c r="AD216" i="3"/>
  <c r="V217" i="3"/>
  <c r="AO217" i="3" s="1"/>
  <c r="AA217" i="3"/>
  <c r="U218" i="3"/>
  <c r="AN218" i="3" s="1"/>
  <c r="AA218" i="3"/>
  <c r="AB220" i="3"/>
  <c r="AU220" i="3" s="1"/>
  <c r="X220" i="3"/>
  <c r="T220" i="3"/>
  <c r="O220" i="3"/>
  <c r="AH220" i="3" s="1"/>
  <c r="Y220" i="3"/>
  <c r="AD220" i="3"/>
  <c r="V221" i="3"/>
  <c r="AO221" i="3" s="1"/>
  <c r="AA221" i="3"/>
  <c r="AB222" i="3"/>
  <c r="AU222" i="3" s="1"/>
  <c r="X222" i="3"/>
  <c r="T222" i="3"/>
  <c r="O222" i="3"/>
  <c r="AH222" i="3" s="1"/>
  <c r="Y222" i="3"/>
  <c r="AD222" i="3"/>
  <c r="AW222" i="3" s="1"/>
  <c r="AZ223" i="3"/>
  <c r="U224" i="3"/>
  <c r="AN224" i="3" s="1"/>
  <c r="AA224" i="3"/>
  <c r="AC227" i="3"/>
  <c r="Y227" i="3"/>
  <c r="U227" i="3"/>
  <c r="AN227" i="3" s="1"/>
  <c r="O227" i="3"/>
  <c r="AH227" i="3" s="1"/>
  <c r="X227" i="3"/>
  <c r="AD227" i="3"/>
  <c r="U228" i="3"/>
  <c r="AN228" i="3" s="1"/>
  <c r="Z228" i="3"/>
  <c r="AE228" i="3"/>
  <c r="AX228" i="3" s="1"/>
  <c r="AD230" i="3"/>
  <c r="Z230" i="3"/>
  <c r="V230" i="3"/>
  <c r="AO230" i="3" s="1"/>
  <c r="O230" i="3"/>
  <c r="AH230" i="3" s="1"/>
  <c r="X230" i="3"/>
  <c r="AC230" i="3"/>
  <c r="T231" i="3"/>
  <c r="Y231" i="3"/>
  <c r="AE231" i="3"/>
  <c r="AX231" i="3" s="1"/>
  <c r="U234" i="3"/>
  <c r="AN234" i="3" s="1"/>
  <c r="AA234" i="3"/>
  <c r="AT234" i="3" s="1"/>
  <c r="AD235" i="3"/>
  <c r="AW235" i="3" s="1"/>
  <c r="Z235" i="3"/>
  <c r="AS235" i="3" s="1"/>
  <c r="V235" i="3"/>
  <c r="AO235" i="3" s="1"/>
  <c r="O235" i="3"/>
  <c r="AH235" i="3" s="1"/>
  <c r="X235" i="3"/>
  <c r="AQ235" i="3" s="1"/>
  <c r="AC235" i="3"/>
  <c r="AV235" i="3" s="1"/>
  <c r="V236" i="3"/>
  <c r="AO236" i="3" s="1"/>
  <c r="AA236" i="3"/>
  <c r="AT236" i="3" s="1"/>
  <c r="V240" i="3"/>
  <c r="AO240" i="3" s="1"/>
  <c r="AA240" i="3"/>
  <c r="AC241" i="3"/>
  <c r="Y241" i="3"/>
  <c r="U241" i="3"/>
  <c r="AN241" i="3" s="1"/>
  <c r="O241" i="3"/>
  <c r="AH241" i="3" s="1"/>
  <c r="X241" i="3"/>
  <c r="AD241" i="3"/>
  <c r="V242" i="3"/>
  <c r="AO242" i="3" s="1"/>
  <c r="AA242" i="3"/>
  <c r="AC243" i="3"/>
  <c r="AV243" i="3" s="1"/>
  <c r="Y243" i="3"/>
  <c r="U243" i="3"/>
  <c r="AN243" i="3" s="1"/>
  <c r="AB243" i="3"/>
  <c r="AU243" i="3" s="1"/>
  <c r="X243" i="3"/>
  <c r="AQ243" i="3" s="1"/>
  <c r="T243" i="3"/>
  <c r="O243" i="3"/>
  <c r="AH243" i="3" s="1"/>
  <c r="AA243" i="3"/>
  <c r="AT243" i="3" s="1"/>
  <c r="AZ244" i="3"/>
  <c r="AR244" i="3"/>
  <c r="W245" i="3"/>
  <c r="AE245" i="3"/>
  <c r="AX245" i="3" s="1"/>
  <c r="T248" i="3"/>
  <c r="AB248" i="3"/>
  <c r="AU248" i="3" s="1"/>
  <c r="W249" i="3"/>
  <c r="AE249" i="3"/>
  <c r="AX249" i="3" s="1"/>
  <c r="V250" i="3"/>
  <c r="AO250" i="3" s="1"/>
  <c r="AD250" i="3"/>
  <c r="AW250" i="3" s="1"/>
  <c r="V252" i="3"/>
  <c r="AO252" i="3" s="1"/>
  <c r="AD252" i="3"/>
  <c r="AW252" i="3" s="1"/>
  <c r="V258" i="3"/>
  <c r="AO258" i="3" s="1"/>
  <c r="AD258" i="3"/>
  <c r="AD261" i="3"/>
  <c r="AW261" i="3" s="1"/>
  <c r="Z261" i="3"/>
  <c r="AS261" i="3" s="1"/>
  <c r="V261" i="3"/>
  <c r="AO261" i="3" s="1"/>
  <c r="AC261" i="3"/>
  <c r="AV261" i="3" s="1"/>
  <c r="Y261" i="3"/>
  <c r="U261" i="3"/>
  <c r="AN261" i="3" s="1"/>
  <c r="O261" i="3"/>
  <c r="AH261" i="3" s="1"/>
  <c r="AA261" i="3"/>
  <c r="AT261" i="3" s="1"/>
  <c r="W267" i="3"/>
  <c r="AE267" i="3"/>
  <c r="AX267" i="3" s="1"/>
  <c r="T269" i="3"/>
  <c r="AB269" i="3"/>
  <c r="AU269" i="3" s="1"/>
  <c r="W271" i="3"/>
  <c r="AP271" i="3" s="1"/>
  <c r="AE271" i="3"/>
  <c r="AX271" i="3" s="1"/>
  <c r="AZ272" i="3"/>
  <c r="AR272" i="3"/>
  <c r="W273" i="3"/>
  <c r="AP273" i="3" s="1"/>
  <c r="AE273" i="3"/>
  <c r="AX273" i="3" s="1"/>
  <c r="AD274" i="3"/>
  <c r="AW274" i="3" s="1"/>
  <c r="Z274" i="3"/>
  <c r="V274" i="3"/>
  <c r="AO274" i="3" s="1"/>
  <c r="AC274" i="3"/>
  <c r="AV274" i="3" s="1"/>
  <c r="Y274" i="3"/>
  <c r="U274" i="3"/>
  <c r="AN274" i="3" s="1"/>
  <c r="O274" i="3"/>
  <c r="AH274" i="3" s="1"/>
  <c r="AA274" i="3"/>
  <c r="V276" i="3"/>
  <c r="AO276" i="3" s="1"/>
  <c r="AD276" i="3"/>
  <c r="AW276" i="3" s="1"/>
  <c r="T279" i="3"/>
  <c r="AB279" i="3"/>
  <c r="AU279" i="3" s="1"/>
  <c r="W285" i="3"/>
  <c r="AE285" i="3"/>
  <c r="AX285" i="3" s="1"/>
  <c r="V286" i="3"/>
  <c r="AO286" i="3" s="1"/>
  <c r="AD286" i="3"/>
  <c r="V287" i="3"/>
  <c r="AO287" i="3" s="1"/>
  <c r="AD287" i="3"/>
  <c r="AW287" i="3" s="1"/>
  <c r="AC292" i="3"/>
  <c r="Y292" i="3"/>
  <c r="U292" i="3"/>
  <c r="AB292" i="3"/>
  <c r="AU292" i="3" s="1"/>
  <c r="X292" i="3"/>
  <c r="T292" i="3"/>
  <c r="O292" i="3"/>
  <c r="AH292" i="3" s="1"/>
  <c r="AA292" i="3"/>
  <c r="V294" i="3"/>
  <c r="AO294" i="3" s="1"/>
  <c r="AD294" i="3"/>
  <c r="AW294" i="3" s="1"/>
  <c r="W299" i="3"/>
  <c r="AP299" i="3" s="1"/>
  <c r="W301" i="3"/>
  <c r="AP301" i="3" s="1"/>
  <c r="W303" i="3"/>
  <c r="AP303" i="3" s="1"/>
  <c r="AA307" i="3"/>
  <c r="AT307" i="3" s="1"/>
  <c r="AZ317" i="3"/>
  <c r="AR320" i="3"/>
  <c r="AD323" i="3"/>
  <c r="Z323" i="3"/>
  <c r="V323" i="3"/>
  <c r="AO323" i="3" s="1"/>
  <c r="AC323" i="3"/>
  <c r="Y323" i="3"/>
  <c r="U323" i="3"/>
  <c r="AN323" i="3" s="1"/>
  <c r="AB323" i="3"/>
  <c r="X323" i="3"/>
  <c r="T323" i="3"/>
  <c r="O323" i="3"/>
  <c r="AH323" i="3" s="1"/>
  <c r="AZ386" i="3"/>
  <c r="AZ406" i="3"/>
  <c r="AZ409" i="3"/>
  <c r="AR503" i="3"/>
  <c r="AR519" i="3"/>
  <c r="AA24" i="3"/>
  <c r="AT24" i="3" s="1"/>
  <c r="AA31" i="3"/>
  <c r="AT31" i="3" s="1"/>
  <c r="W32" i="3"/>
  <c r="AP32" i="3" s="1"/>
  <c r="W43" i="3"/>
  <c r="AP43" i="3" s="1"/>
  <c r="AE43" i="3"/>
  <c r="AX43" i="3" s="1"/>
  <c r="W46" i="3"/>
  <c r="AE46" i="3"/>
  <c r="AX46" i="3" s="1"/>
  <c r="W53" i="3"/>
  <c r="AP53" i="3" s="1"/>
  <c r="AZ55" i="3"/>
  <c r="AE67" i="3"/>
  <c r="AX67" i="3" s="1"/>
  <c r="AA71" i="3"/>
  <c r="AA73" i="3"/>
  <c r="AA89" i="3"/>
  <c r="W90" i="3"/>
  <c r="B26" i="5"/>
  <c r="C23" i="5"/>
  <c r="C26" i="5"/>
  <c r="B25" i="5"/>
  <c r="F4" i="5"/>
  <c r="B24" i="5"/>
  <c r="B23" i="5"/>
  <c r="F3" i="5"/>
  <c r="C25" i="5"/>
  <c r="C24" i="5"/>
  <c r="F6" i="5"/>
  <c r="E66" i="5"/>
  <c r="E68" i="5" s="1"/>
  <c r="E60" i="5"/>
  <c r="E62" i="5" s="1"/>
  <c r="E54" i="5"/>
  <c r="E56" i="5" s="1"/>
  <c r="E48" i="5"/>
  <c r="E50" i="5" s="1"/>
  <c r="E42" i="5"/>
  <c r="E44" i="5" s="1"/>
  <c r="E63" i="5"/>
  <c r="E65" i="5" s="1"/>
  <c r="E51" i="5"/>
  <c r="E53" i="5" s="1"/>
  <c r="E45" i="5"/>
  <c r="E47" i="5" s="1"/>
  <c r="E57" i="5"/>
  <c r="E59" i="5" s="1"/>
  <c r="W6" i="3"/>
  <c r="AP6" i="3" s="1"/>
  <c r="AE6" i="3"/>
  <c r="AX6" i="3" s="1"/>
  <c r="W8" i="3"/>
  <c r="AP8" i="3" s="1"/>
  <c r="W11" i="3"/>
  <c r="AE23" i="3"/>
  <c r="AX23" i="3" s="1"/>
  <c r="AB24" i="3"/>
  <c r="AU24" i="3" s="1"/>
  <c r="O27" i="3"/>
  <c r="AH27" i="3" s="1"/>
  <c r="AA27" i="3"/>
  <c r="AT27" i="3" s="1"/>
  <c r="AA28" i="3"/>
  <c r="AT28" i="3" s="1"/>
  <c r="AE30" i="3"/>
  <c r="AX30" i="3" s="1"/>
  <c r="T31" i="3"/>
  <c r="T32" i="3"/>
  <c r="X33" i="3"/>
  <c r="O34" i="3"/>
  <c r="AH34" i="3" s="1"/>
  <c r="AA34" i="3"/>
  <c r="AA36" i="3"/>
  <c r="X38" i="3"/>
  <c r="AQ38" i="3" s="1"/>
  <c r="AB38" i="3"/>
  <c r="AU38" i="3" s="1"/>
  <c r="T41" i="3"/>
  <c r="X43" i="3"/>
  <c r="AQ43" i="3" s="1"/>
  <c r="T46" i="3"/>
  <c r="AB46" i="3"/>
  <c r="AU46" i="3" s="1"/>
  <c r="W47" i="3"/>
  <c r="AP47" i="3" s="1"/>
  <c r="AE47" i="3"/>
  <c r="AX47" i="3" s="1"/>
  <c r="AE49" i="3"/>
  <c r="AX49" i="3" s="1"/>
  <c r="AE51" i="3"/>
  <c r="AX51" i="3" s="1"/>
  <c r="X53" i="3"/>
  <c r="AQ53" i="3" s="1"/>
  <c r="AR58" i="3"/>
  <c r="O59" i="3"/>
  <c r="AH59" i="3" s="1"/>
  <c r="AE59" i="3"/>
  <c r="AX59" i="3" s="1"/>
  <c r="AA62" i="3"/>
  <c r="AB64" i="3"/>
  <c r="AU64" i="3" s="1"/>
  <c r="AA65" i="3"/>
  <c r="Z66" i="3"/>
  <c r="AS66" i="3" s="1"/>
  <c r="T67" i="3"/>
  <c r="AB67" i="3"/>
  <c r="AU67" i="3" s="1"/>
  <c r="O69" i="3"/>
  <c r="AH69" i="3" s="1"/>
  <c r="AA69" i="3"/>
  <c r="AT69" i="3" s="1"/>
  <c r="W70" i="3"/>
  <c r="T71" i="3"/>
  <c r="AB72" i="3"/>
  <c r="AU72" i="3" s="1"/>
  <c r="X73" i="3"/>
  <c r="T74" i="3"/>
  <c r="AB74" i="3"/>
  <c r="AU74" i="3" s="1"/>
  <c r="O79" i="3"/>
  <c r="AH79" i="3" s="1"/>
  <c r="AA79" i="3"/>
  <c r="AA80" i="3"/>
  <c r="AT80" i="3" s="1"/>
  <c r="AR83" i="3"/>
  <c r="AE86" i="3"/>
  <c r="AX86" i="3" s="1"/>
  <c r="G63" i="5"/>
  <c r="G65" i="5" s="1"/>
  <c r="G57" i="5"/>
  <c r="G59" i="5" s="1"/>
  <c r="G51" i="5"/>
  <c r="G53" i="5" s="1"/>
  <c r="G45" i="5"/>
  <c r="G47" i="5" s="1"/>
  <c r="G66" i="5"/>
  <c r="G68" i="5" s="1"/>
  <c r="F57" i="5"/>
  <c r="F59" i="5" s="1"/>
  <c r="F45" i="5"/>
  <c r="F47" i="5" s="1"/>
  <c r="F60" i="5"/>
  <c r="F62" i="5" s="1"/>
  <c r="F48" i="5"/>
  <c r="F50" i="5" s="1"/>
  <c r="F42" i="5"/>
  <c r="F44" i="5" s="1"/>
  <c r="F66" i="5"/>
  <c r="F68" i="5" s="1"/>
  <c r="F63" i="5"/>
  <c r="F65" i="5" s="1"/>
  <c r="G42" i="5"/>
  <c r="G44" i="5" s="1"/>
  <c r="F54" i="5"/>
  <c r="F56" i="5" s="1"/>
  <c r="F51" i="5"/>
  <c r="F53" i="5" s="1"/>
  <c r="O3" i="3"/>
  <c r="AH3" i="3" s="1"/>
  <c r="AA3" i="3"/>
  <c r="AT3" i="3" s="1"/>
  <c r="X6" i="3"/>
  <c r="AQ6" i="3" s="1"/>
  <c r="T8" i="3"/>
  <c r="AB8" i="3"/>
  <c r="AU8" i="3" s="1"/>
  <c r="X11" i="3"/>
  <c r="W13" i="3"/>
  <c r="AE13" i="3"/>
  <c r="AX13" i="3" s="1"/>
  <c r="W16" i="3"/>
  <c r="AP16" i="3" s="1"/>
  <c r="AE16" i="3"/>
  <c r="AX16" i="3" s="1"/>
  <c r="W18" i="3"/>
  <c r="AE18" i="3"/>
  <c r="AX18" i="3" s="1"/>
  <c r="W19" i="3"/>
  <c r="AE19" i="3"/>
  <c r="AX19" i="3" s="1"/>
  <c r="O20" i="3"/>
  <c r="AH20" i="3" s="1"/>
  <c r="AA20" i="3"/>
  <c r="O21" i="3"/>
  <c r="AH21" i="3" s="1"/>
  <c r="AA21" i="3"/>
  <c r="AT21" i="3" s="1"/>
  <c r="U22" i="3"/>
  <c r="AN22" i="3" s="1"/>
  <c r="AC22" i="3"/>
  <c r="AV22" i="3" s="1"/>
  <c r="T23" i="3"/>
  <c r="AB23" i="3"/>
  <c r="AU23" i="3" s="1"/>
  <c r="Y24" i="3"/>
  <c r="AC24" i="3"/>
  <c r="AV24" i="3" s="1"/>
  <c r="W25" i="3"/>
  <c r="T27" i="3"/>
  <c r="AB27" i="3"/>
  <c r="AU27" i="3" s="1"/>
  <c r="T28" i="3"/>
  <c r="AB28" i="3"/>
  <c r="AU28" i="3" s="1"/>
  <c r="X29" i="3"/>
  <c r="T30" i="3"/>
  <c r="AB30" i="3"/>
  <c r="AU30" i="3" s="1"/>
  <c r="U31" i="3"/>
  <c r="AC31" i="3"/>
  <c r="AV31" i="3" s="1"/>
  <c r="U32" i="3"/>
  <c r="Y32" i="3"/>
  <c r="Y33" i="3"/>
  <c r="X34" i="3"/>
  <c r="AB34" i="3"/>
  <c r="AU34" i="3" s="1"/>
  <c r="X36" i="3"/>
  <c r="W37" i="3"/>
  <c r="AE37" i="3"/>
  <c r="AX37" i="3" s="1"/>
  <c r="U38" i="3"/>
  <c r="AN38" i="3" s="1"/>
  <c r="AC38" i="3"/>
  <c r="O40" i="3"/>
  <c r="AH40" i="3" s="1"/>
  <c r="AA40" i="3"/>
  <c r="Y41" i="3"/>
  <c r="W42" i="3"/>
  <c r="AP42" i="3" s="1"/>
  <c r="AE42" i="3"/>
  <c r="AX42" i="3" s="1"/>
  <c r="U43" i="3"/>
  <c r="AN43" i="3" s="1"/>
  <c r="Y43" i="3"/>
  <c r="AA44" i="3"/>
  <c r="W45" i="3"/>
  <c r="AP45" i="3" s="1"/>
  <c r="AE45" i="3"/>
  <c r="AX45" i="3" s="1"/>
  <c r="U46" i="3"/>
  <c r="Y46" i="3"/>
  <c r="X47" i="3"/>
  <c r="AQ47" i="3" s="1"/>
  <c r="W48" i="3"/>
  <c r="AE48" i="3"/>
  <c r="AX48" i="3" s="1"/>
  <c r="X49" i="3"/>
  <c r="AQ49" i="3" s="1"/>
  <c r="X51" i="3"/>
  <c r="U53" i="3"/>
  <c r="AN53" i="3" s="1"/>
  <c r="AC53" i="3"/>
  <c r="AV53" i="3" s="1"/>
  <c r="O54" i="3"/>
  <c r="AH54" i="3" s="1"/>
  <c r="AA54" i="3"/>
  <c r="W56" i="3"/>
  <c r="AP56" i="3" s="1"/>
  <c r="AE56" i="3"/>
  <c r="AX56" i="3" s="1"/>
  <c r="O57" i="3"/>
  <c r="AH57" i="3" s="1"/>
  <c r="AA57" i="3"/>
  <c r="AE57" i="3"/>
  <c r="AX57" i="3" s="1"/>
  <c r="T59" i="3"/>
  <c r="AB59" i="3"/>
  <c r="AU59" i="3" s="1"/>
  <c r="O60" i="3"/>
  <c r="AH60" i="3" s="1"/>
  <c r="AA60" i="3"/>
  <c r="AT60" i="3" s="1"/>
  <c r="W61" i="3"/>
  <c r="AE61" i="3"/>
  <c r="AX61" i="3" s="1"/>
  <c r="AR61" i="3"/>
  <c r="T62" i="3"/>
  <c r="AB62" i="3"/>
  <c r="AU62" i="3" s="1"/>
  <c r="O63" i="3"/>
  <c r="AH63" i="3" s="1"/>
  <c r="AA63" i="3"/>
  <c r="Y64" i="3"/>
  <c r="X65" i="3"/>
  <c r="W66" i="3"/>
  <c r="AE66" i="3"/>
  <c r="AX66" i="3" s="1"/>
  <c r="U67" i="3"/>
  <c r="AN67" i="3" s="1"/>
  <c r="X69" i="3"/>
  <c r="T70" i="3"/>
  <c r="AB70" i="3"/>
  <c r="AU70" i="3" s="1"/>
  <c r="U71" i="3"/>
  <c r="AN71" i="3" s="1"/>
  <c r="AC71" i="3"/>
  <c r="U72" i="3"/>
  <c r="AN72" i="3" s="1"/>
  <c r="AC72" i="3"/>
  <c r="AC73" i="3"/>
  <c r="Y74" i="3"/>
  <c r="O75" i="3"/>
  <c r="AH75" i="3" s="1"/>
  <c r="AA75" i="3"/>
  <c r="AT75" i="3" s="1"/>
  <c r="O76" i="3"/>
  <c r="AH76" i="3" s="1"/>
  <c r="AA76" i="3"/>
  <c r="T79" i="3"/>
  <c r="AB79" i="3"/>
  <c r="AU79" i="3" s="1"/>
  <c r="X80" i="3"/>
  <c r="AQ80" i="3" s="1"/>
  <c r="W81" i="3"/>
  <c r="AE81" i="3"/>
  <c r="AX81" i="3" s="1"/>
  <c r="O82" i="3"/>
  <c r="AH82" i="3" s="1"/>
  <c r="AA82" i="3"/>
  <c r="AE82" i="3"/>
  <c r="AX82" i="3" s="1"/>
  <c r="T84" i="3"/>
  <c r="AB84" i="3"/>
  <c r="AU84" i="3" s="1"/>
  <c r="X86" i="3"/>
  <c r="C63" i="5"/>
  <c r="C65" i="5" s="1"/>
  <c r="C57" i="5"/>
  <c r="C59" i="5" s="1"/>
  <c r="C51" i="5"/>
  <c r="C53" i="5" s="1"/>
  <c r="C45" i="5"/>
  <c r="C47" i="5" s="1"/>
  <c r="C66" i="5"/>
  <c r="C68" i="5" s="1"/>
  <c r="C54" i="5"/>
  <c r="C56" i="5" s="1"/>
  <c r="C48" i="5"/>
  <c r="C50" i="5" s="1"/>
  <c r="C42" i="5"/>
  <c r="C44" i="5" s="1"/>
  <c r="C60" i="5"/>
  <c r="C62" i="5" s="1"/>
  <c r="T3" i="3"/>
  <c r="X3" i="3"/>
  <c r="AQ3" i="3" s="1"/>
  <c r="O5" i="3"/>
  <c r="AH5" i="3" s="1"/>
  <c r="W5" i="3"/>
  <c r="AA5" i="3"/>
  <c r="AT5" i="3" s="1"/>
  <c r="AR5" i="3"/>
  <c r="U6" i="3"/>
  <c r="AN6" i="3" s="1"/>
  <c r="Y6" i="3"/>
  <c r="O7" i="3"/>
  <c r="AH7" i="3" s="1"/>
  <c r="W7" i="3"/>
  <c r="AA7" i="3"/>
  <c r="AT7" i="3" s="1"/>
  <c r="U8" i="3"/>
  <c r="AN8" i="3" s="1"/>
  <c r="Y8" i="3"/>
  <c r="O9" i="3"/>
  <c r="AH9" i="3" s="1"/>
  <c r="W9" i="3"/>
  <c r="AA9" i="3"/>
  <c r="AT9" i="3" s="1"/>
  <c r="U11" i="3"/>
  <c r="Y11" i="3"/>
  <c r="O12" i="3"/>
  <c r="AH12" i="3" s="1"/>
  <c r="W12" i="3"/>
  <c r="AA12" i="3"/>
  <c r="T13" i="3"/>
  <c r="X13" i="3"/>
  <c r="T16" i="3"/>
  <c r="X16" i="3"/>
  <c r="AQ16" i="3" s="1"/>
  <c r="T18" i="3"/>
  <c r="X18" i="3"/>
  <c r="T19" i="3"/>
  <c r="X19" i="3"/>
  <c r="T20" i="3"/>
  <c r="X20" i="3"/>
  <c r="T21" i="3"/>
  <c r="X21" i="3"/>
  <c r="V22" i="3"/>
  <c r="AO22" i="3" s="1"/>
  <c r="Z22" i="3"/>
  <c r="U23" i="3"/>
  <c r="Y23" i="3"/>
  <c r="V24" i="3"/>
  <c r="AO24" i="3" s="1"/>
  <c r="Z24" i="3"/>
  <c r="AS24" i="3" s="1"/>
  <c r="T25" i="3"/>
  <c r="X25" i="3"/>
  <c r="O26" i="3"/>
  <c r="AH26" i="3" s="1"/>
  <c r="W26" i="3"/>
  <c r="AA26" i="3"/>
  <c r="AR26" i="3"/>
  <c r="U27" i="3"/>
  <c r="Y27" i="3"/>
  <c r="U28" i="3"/>
  <c r="Y28" i="3"/>
  <c r="U29" i="3"/>
  <c r="Y29" i="3"/>
  <c r="U30" i="3"/>
  <c r="AN30" i="3" s="1"/>
  <c r="Y30" i="3"/>
  <c r="V31" i="3"/>
  <c r="AO31" i="3" s="1"/>
  <c r="Z31" i="3"/>
  <c r="AS31" i="3" s="1"/>
  <c r="V32" i="3"/>
  <c r="AO32" i="3" s="1"/>
  <c r="Z32" i="3"/>
  <c r="AS32" i="3" s="1"/>
  <c r="V33" i="3"/>
  <c r="AO33" i="3" s="1"/>
  <c r="Z33" i="3"/>
  <c r="U34" i="3"/>
  <c r="Y34" i="3"/>
  <c r="O35" i="3"/>
  <c r="AH35" i="3" s="1"/>
  <c r="W35" i="3"/>
  <c r="AA35" i="3"/>
  <c r="AT35" i="3" s="1"/>
  <c r="AR35" i="3"/>
  <c r="U36" i="3"/>
  <c r="Y36" i="3"/>
  <c r="T37" i="3"/>
  <c r="X37" i="3"/>
  <c r="V38" i="3"/>
  <c r="AO38" i="3" s="1"/>
  <c r="Z38" i="3"/>
  <c r="O39" i="3"/>
  <c r="AH39" i="3" s="1"/>
  <c r="W39" i="3"/>
  <c r="AA39" i="3"/>
  <c r="AT39" i="3" s="1"/>
  <c r="T40" i="3"/>
  <c r="X40" i="3"/>
  <c r="AQ40" i="3" s="1"/>
  <c r="V41" i="3"/>
  <c r="AO41" i="3" s="1"/>
  <c r="Z41" i="3"/>
  <c r="T42" i="3"/>
  <c r="X42" i="3"/>
  <c r="AQ42" i="3" s="1"/>
  <c r="V43" i="3"/>
  <c r="AO43" i="3" s="1"/>
  <c r="Z43" i="3"/>
  <c r="AS43" i="3" s="1"/>
  <c r="T44" i="3"/>
  <c r="X44" i="3"/>
  <c r="T45" i="3"/>
  <c r="X45" i="3"/>
  <c r="AQ45" i="3" s="1"/>
  <c r="V46" i="3"/>
  <c r="AO46" i="3" s="1"/>
  <c r="Z46" i="3"/>
  <c r="U47" i="3"/>
  <c r="AN47" i="3" s="1"/>
  <c r="Y47" i="3"/>
  <c r="T48" i="3"/>
  <c r="X48" i="3"/>
  <c r="AQ48" i="3" s="1"/>
  <c r="U49" i="3"/>
  <c r="AN49" i="3" s="1"/>
  <c r="Y49" i="3"/>
  <c r="O50" i="3"/>
  <c r="AH50" i="3" s="1"/>
  <c r="W50" i="3"/>
  <c r="AA50" i="3"/>
  <c r="AT50" i="3" s="1"/>
  <c r="AR50" i="3"/>
  <c r="U51" i="3"/>
  <c r="Y51" i="3"/>
  <c r="O52" i="3"/>
  <c r="AH52" i="3" s="1"/>
  <c r="W52" i="3"/>
  <c r="AA52" i="3"/>
  <c r="V53" i="3"/>
  <c r="AO53" i="3" s="1"/>
  <c r="Z53" i="3"/>
  <c r="AS53" i="3" s="1"/>
  <c r="T54" i="3"/>
  <c r="X54" i="3"/>
  <c r="O55" i="3"/>
  <c r="AH55" i="3" s="1"/>
  <c r="W55" i="3"/>
  <c r="AA55" i="3"/>
  <c r="AT55" i="3" s="1"/>
  <c r="T56" i="3"/>
  <c r="X56" i="3"/>
  <c r="AQ56" i="3" s="1"/>
  <c r="T57" i="3"/>
  <c r="X57" i="3"/>
  <c r="O58" i="3"/>
  <c r="AH58" i="3" s="1"/>
  <c r="W58" i="3"/>
  <c r="AA58" i="3"/>
  <c r="U59" i="3"/>
  <c r="AN59" i="3" s="1"/>
  <c r="Y59" i="3"/>
  <c r="T60" i="3"/>
  <c r="X60" i="3"/>
  <c r="AQ60" i="3" s="1"/>
  <c r="T61" i="3"/>
  <c r="X61" i="3"/>
  <c r="U62" i="3"/>
  <c r="Y62" i="3"/>
  <c r="T63" i="3"/>
  <c r="X63" i="3"/>
  <c r="V64" i="3"/>
  <c r="AO64" i="3" s="1"/>
  <c r="Z64" i="3"/>
  <c r="Y65" i="3"/>
  <c r="X66" i="3"/>
  <c r="AQ66" i="3" s="1"/>
  <c r="V67" i="3"/>
  <c r="AO67" i="3" s="1"/>
  <c r="Z67" i="3"/>
  <c r="O68" i="3"/>
  <c r="AH68" i="3" s="1"/>
  <c r="W68" i="3"/>
  <c r="AA68" i="3"/>
  <c r="U69" i="3"/>
  <c r="AN69" i="3" s="1"/>
  <c r="Y69" i="3"/>
  <c r="U70" i="3"/>
  <c r="Y70" i="3"/>
  <c r="V71" i="3"/>
  <c r="AO71" i="3" s="1"/>
  <c r="Z71" i="3"/>
  <c r="V72" i="3"/>
  <c r="AO72" i="3" s="1"/>
  <c r="Z72" i="3"/>
  <c r="Z73" i="3"/>
  <c r="V74" i="3"/>
  <c r="AO74" i="3" s="1"/>
  <c r="Z74" i="3"/>
  <c r="AS74" i="3" s="1"/>
  <c r="T75" i="3"/>
  <c r="X75" i="3"/>
  <c r="AQ75" i="3" s="1"/>
  <c r="T76" i="3"/>
  <c r="X76" i="3"/>
  <c r="O77" i="3"/>
  <c r="AH77" i="3" s="1"/>
  <c r="W77" i="3"/>
  <c r="AA77" i="3"/>
  <c r="AT77" i="3" s="1"/>
  <c r="O78" i="3"/>
  <c r="AH78" i="3" s="1"/>
  <c r="W78" i="3"/>
  <c r="AA78" i="3"/>
  <c r="AT78" i="3" s="1"/>
  <c r="AR78" i="3"/>
  <c r="U79" i="3"/>
  <c r="AN79" i="3" s="1"/>
  <c r="Y79" i="3"/>
  <c r="U80" i="3"/>
  <c r="AN80" i="3" s="1"/>
  <c r="Y80" i="3"/>
  <c r="T81" i="3"/>
  <c r="X81" i="3"/>
  <c r="T82" i="3"/>
  <c r="X82" i="3"/>
  <c r="O83" i="3"/>
  <c r="AH83" i="3" s="1"/>
  <c r="W83" i="3"/>
  <c r="AA83" i="3"/>
  <c r="AT83" i="3" s="1"/>
  <c r="U84" i="3"/>
  <c r="AN84" i="3" s="1"/>
  <c r="Y84" i="3"/>
  <c r="O85" i="3"/>
  <c r="AH85" i="3" s="1"/>
  <c r="W85" i="3"/>
  <c r="AA85" i="3"/>
  <c r="AR85" i="3"/>
  <c r="U86" i="3"/>
  <c r="AN86" i="3" s="1"/>
  <c r="Y86" i="3"/>
  <c r="O87" i="3"/>
  <c r="AH87" i="3" s="1"/>
  <c r="W87" i="3"/>
  <c r="AA87" i="3"/>
  <c r="O88" i="3"/>
  <c r="AH88" i="3" s="1"/>
  <c r="W88" i="3"/>
  <c r="AA88" i="3"/>
  <c r="AT88" i="3" s="1"/>
  <c r="V89" i="3"/>
  <c r="AO89" i="3" s="1"/>
  <c r="Z89" i="3"/>
  <c r="V90" i="3"/>
  <c r="AO90" i="3" s="1"/>
  <c r="Z90" i="3"/>
  <c r="O91" i="3"/>
  <c r="AH91" i="3" s="1"/>
  <c r="W91" i="3"/>
  <c r="AA91" i="3"/>
  <c r="AT91" i="3" s="1"/>
  <c r="O92" i="3"/>
  <c r="AH92" i="3" s="1"/>
  <c r="W92" i="3"/>
  <c r="AA92" i="3"/>
  <c r="V93" i="3"/>
  <c r="AO93" i="3" s="1"/>
  <c r="Z93" i="3"/>
  <c r="U94" i="3"/>
  <c r="AN94" i="3" s="1"/>
  <c r="Y94" i="3"/>
  <c r="O95" i="3"/>
  <c r="AH95" i="3" s="1"/>
  <c r="W95" i="3"/>
  <c r="AA95" i="3"/>
  <c r="O96" i="3"/>
  <c r="AH96" i="3" s="1"/>
  <c r="W96" i="3"/>
  <c r="AA96" i="3"/>
  <c r="O97" i="3"/>
  <c r="AH97" i="3" s="1"/>
  <c r="W97" i="3"/>
  <c r="AA97" i="3"/>
  <c r="O98" i="3"/>
  <c r="AH98" i="3" s="1"/>
  <c r="W98" i="3"/>
  <c r="AA98" i="3"/>
  <c r="V99" i="3"/>
  <c r="AO99" i="3" s="1"/>
  <c r="Z99" i="3"/>
  <c r="V100" i="3"/>
  <c r="AO100" i="3" s="1"/>
  <c r="Z100" i="3"/>
  <c r="T101" i="3"/>
  <c r="X101" i="3"/>
  <c r="U102" i="3"/>
  <c r="AN102" i="3" s="1"/>
  <c r="Y102" i="3"/>
  <c r="O103" i="3"/>
  <c r="AH103" i="3" s="1"/>
  <c r="W103" i="3"/>
  <c r="AA103" i="3"/>
  <c r="AT103" i="3" s="1"/>
  <c r="AR103" i="3"/>
  <c r="X104" i="3"/>
  <c r="U105" i="3"/>
  <c r="AN105" i="3" s="1"/>
  <c r="Y105" i="3"/>
  <c r="U106" i="3"/>
  <c r="AN106" i="3" s="1"/>
  <c r="Y106" i="3"/>
  <c r="U107" i="3"/>
  <c r="Y107" i="3"/>
  <c r="O108" i="3"/>
  <c r="AH108" i="3" s="1"/>
  <c r="W108" i="3"/>
  <c r="AA108" i="3"/>
  <c r="AT108" i="3" s="1"/>
  <c r="AR108" i="3"/>
  <c r="U109" i="3"/>
  <c r="AN109" i="3" s="1"/>
  <c r="Y109" i="3"/>
  <c r="O110" i="3"/>
  <c r="W110" i="3"/>
  <c r="AA110" i="3"/>
  <c r="AT110" i="3" s="1"/>
  <c r="V111" i="3"/>
  <c r="AO111" i="3" s="1"/>
  <c r="Z111" i="3"/>
  <c r="AS111" i="3" s="1"/>
  <c r="V112" i="3"/>
  <c r="AO112" i="3" s="1"/>
  <c r="Z112" i="3"/>
  <c r="AS112" i="3" s="1"/>
  <c r="T113" i="3"/>
  <c r="X113" i="3"/>
  <c r="AQ113" i="3" s="1"/>
  <c r="V114" i="3"/>
  <c r="AO114" i="3" s="1"/>
  <c r="Z114" i="3"/>
  <c r="V115" i="3"/>
  <c r="AO115" i="3" s="1"/>
  <c r="Z115" i="3"/>
  <c r="AS115" i="3" s="1"/>
  <c r="T116" i="3"/>
  <c r="X116" i="3"/>
  <c r="V117" i="3"/>
  <c r="AO117" i="3" s="1"/>
  <c r="Z117" i="3"/>
  <c r="T118" i="3"/>
  <c r="X118" i="3"/>
  <c r="U119" i="3"/>
  <c r="AN119" i="3" s="1"/>
  <c r="Y119" i="3"/>
  <c r="U120" i="3"/>
  <c r="AN120" i="3" s="1"/>
  <c r="Y120" i="3"/>
  <c r="T121" i="3"/>
  <c r="X121" i="3"/>
  <c r="O122" i="3"/>
  <c r="AH122" i="3" s="1"/>
  <c r="W122" i="3"/>
  <c r="AA122" i="3"/>
  <c r="O123" i="3"/>
  <c r="AH123" i="3" s="1"/>
  <c r="W123" i="3"/>
  <c r="AA123" i="3"/>
  <c r="AT123" i="3" s="1"/>
  <c r="V124" i="3"/>
  <c r="AO124" i="3" s="1"/>
  <c r="Z124" i="3"/>
  <c r="V125" i="3"/>
  <c r="AO125" i="3" s="1"/>
  <c r="Z125" i="3"/>
  <c r="AS125" i="3" s="1"/>
  <c r="T126" i="3"/>
  <c r="X126" i="3"/>
  <c r="V127" i="3"/>
  <c r="AO127" i="3" s="1"/>
  <c r="Z127" i="3"/>
  <c r="U128" i="3"/>
  <c r="AN128" i="3" s="1"/>
  <c r="Y128" i="3"/>
  <c r="O129" i="3"/>
  <c r="AH129" i="3" s="1"/>
  <c r="W129" i="3"/>
  <c r="AA129" i="3"/>
  <c r="O130" i="3"/>
  <c r="AH130" i="3" s="1"/>
  <c r="W130" i="3"/>
  <c r="AA130" i="3"/>
  <c r="O131" i="3"/>
  <c r="AH131" i="3" s="1"/>
  <c r="W131" i="3"/>
  <c r="AA131" i="3"/>
  <c r="O132" i="3"/>
  <c r="AH132" i="3" s="1"/>
  <c r="W132" i="3"/>
  <c r="AA132" i="3"/>
  <c r="T133" i="3"/>
  <c r="X133" i="3"/>
  <c r="T134" i="3"/>
  <c r="X134" i="3"/>
  <c r="T135" i="3"/>
  <c r="X135" i="3"/>
  <c r="AQ135" i="3" s="1"/>
  <c r="V136" i="3"/>
  <c r="AO136" i="3" s="1"/>
  <c r="Z136" i="3"/>
  <c r="T137" i="3"/>
  <c r="X137" i="3"/>
  <c r="AQ137" i="3" s="1"/>
  <c r="O138" i="3"/>
  <c r="AH138" i="3" s="1"/>
  <c r="W138" i="3"/>
  <c r="AA138" i="3"/>
  <c r="AT138" i="3" s="1"/>
  <c r="V139" i="3"/>
  <c r="AO139" i="3" s="1"/>
  <c r="Z139" i="3"/>
  <c r="AS139" i="3" s="1"/>
  <c r="T140" i="3"/>
  <c r="X140" i="3"/>
  <c r="T141" i="3"/>
  <c r="X141" i="3"/>
  <c r="V142" i="3"/>
  <c r="AO142" i="3" s="1"/>
  <c r="Z142" i="3"/>
  <c r="T143" i="3"/>
  <c r="X143" i="3"/>
  <c r="AQ143" i="3" s="1"/>
  <c r="O144" i="3"/>
  <c r="AH144" i="3" s="1"/>
  <c r="W144" i="3"/>
  <c r="AA144" i="3"/>
  <c r="O145" i="3"/>
  <c r="AH145" i="3" s="1"/>
  <c r="W145" i="3"/>
  <c r="AA145" i="3"/>
  <c r="AT145" i="3" s="1"/>
  <c r="V146" i="3"/>
  <c r="AO146" i="3" s="1"/>
  <c r="Z146" i="3"/>
  <c r="U147" i="3"/>
  <c r="AN147" i="3" s="1"/>
  <c r="Y147" i="3"/>
  <c r="U148" i="3"/>
  <c r="AN148" i="3" s="1"/>
  <c r="Y148" i="3"/>
  <c r="T149" i="3"/>
  <c r="X149" i="3"/>
  <c r="T150" i="3"/>
  <c r="X150" i="3"/>
  <c r="U151" i="3"/>
  <c r="AN151" i="3" s="1"/>
  <c r="Y151" i="3"/>
  <c r="O152" i="3"/>
  <c r="AH152" i="3" s="1"/>
  <c r="W152" i="3"/>
  <c r="AA152" i="3"/>
  <c r="O153" i="3"/>
  <c r="AH153" i="3" s="1"/>
  <c r="W153" i="3"/>
  <c r="AA153" i="3"/>
  <c r="O154" i="3"/>
  <c r="AH154" i="3" s="1"/>
  <c r="W154" i="3"/>
  <c r="AA154" i="3"/>
  <c r="O155" i="3"/>
  <c r="AH155" i="3" s="1"/>
  <c r="W155" i="3"/>
  <c r="AA155" i="3"/>
  <c r="O156" i="3"/>
  <c r="AH156" i="3" s="1"/>
  <c r="W156" i="3"/>
  <c r="AA156" i="3"/>
  <c r="AT156" i="3" s="1"/>
  <c r="AR156" i="3"/>
  <c r="U157" i="3"/>
  <c r="AN157" i="3" s="1"/>
  <c r="Y157" i="3"/>
  <c r="O158" i="3"/>
  <c r="AH158" i="3" s="1"/>
  <c r="W158" i="3"/>
  <c r="AA158" i="3"/>
  <c r="AT158" i="3" s="1"/>
  <c r="AR158" i="3"/>
  <c r="U159" i="3"/>
  <c r="AN159" i="3" s="1"/>
  <c r="Y159" i="3"/>
  <c r="O160" i="3"/>
  <c r="AH160" i="3" s="1"/>
  <c r="W160" i="3"/>
  <c r="AA160" i="3"/>
  <c r="AT160" i="3" s="1"/>
  <c r="T161" i="3"/>
  <c r="X161" i="3"/>
  <c r="T162" i="3"/>
  <c r="X162" i="3"/>
  <c r="AQ162" i="3" s="1"/>
  <c r="V163" i="3"/>
  <c r="AO163" i="3" s="1"/>
  <c r="Z163" i="3"/>
  <c r="T164" i="3"/>
  <c r="X164" i="3"/>
  <c r="AQ164" i="3" s="1"/>
  <c r="V165" i="3"/>
  <c r="AO165" i="3" s="1"/>
  <c r="Z165" i="3"/>
  <c r="AS165" i="3" s="1"/>
  <c r="V166" i="3"/>
  <c r="AO166" i="3" s="1"/>
  <c r="Z166" i="3"/>
  <c r="AS166" i="3" s="1"/>
  <c r="T167" i="3"/>
  <c r="X167" i="3"/>
  <c r="AQ167" i="3" s="1"/>
  <c r="V168" i="3"/>
  <c r="AO168" i="3" s="1"/>
  <c r="Z168" i="3"/>
  <c r="U169" i="3"/>
  <c r="AN169" i="3" s="1"/>
  <c r="Y169" i="3"/>
  <c r="O170" i="3"/>
  <c r="AH170" i="3" s="1"/>
  <c r="W170" i="3"/>
  <c r="AA170" i="3"/>
  <c r="AT170" i="3" s="1"/>
  <c r="AR170" i="3"/>
  <c r="U171" i="3"/>
  <c r="Y171" i="3"/>
  <c r="Y172" i="3"/>
  <c r="V173" i="3"/>
  <c r="AO173" i="3" s="1"/>
  <c r="Z173" i="3"/>
  <c r="V174" i="3"/>
  <c r="AO174" i="3" s="1"/>
  <c r="Z174" i="3"/>
  <c r="U175" i="3"/>
  <c r="AN175" i="3" s="1"/>
  <c r="Y175" i="3"/>
  <c r="O176" i="3"/>
  <c r="AH176" i="3" s="1"/>
  <c r="Z176" i="3"/>
  <c r="AF176" i="3" s="1"/>
  <c r="AY176" i="3" s="1"/>
  <c r="AC177" i="3"/>
  <c r="Y177" i="3"/>
  <c r="U177" i="3"/>
  <c r="AN177" i="3" s="1"/>
  <c r="O177" i="3"/>
  <c r="AH177" i="3" s="1"/>
  <c r="X177" i="3"/>
  <c r="AD177" i="3"/>
  <c r="V178" i="3"/>
  <c r="AO178" i="3" s="1"/>
  <c r="AA178" i="3"/>
  <c r="AT178" i="3" s="1"/>
  <c r="W180" i="3"/>
  <c r="AC180" i="3"/>
  <c r="AZ185" i="3"/>
  <c r="AR185" i="3"/>
  <c r="V186" i="3"/>
  <c r="AO186" i="3" s="1"/>
  <c r="AA186" i="3"/>
  <c r="AT186" i="3" s="1"/>
  <c r="W191" i="3"/>
  <c r="AB191" i="3"/>
  <c r="AU191" i="3" s="1"/>
  <c r="T192" i="3"/>
  <c r="Z192" i="3"/>
  <c r="AS192" i="3" s="1"/>
  <c r="AE192" i="3"/>
  <c r="AX192" i="3" s="1"/>
  <c r="AC194" i="3"/>
  <c r="AV194" i="3" s="1"/>
  <c r="Y194" i="3"/>
  <c r="U194" i="3"/>
  <c r="AN194" i="3" s="1"/>
  <c r="O194" i="3"/>
  <c r="AH194" i="3" s="1"/>
  <c r="X194" i="3"/>
  <c r="AQ194" i="3" s="1"/>
  <c r="AD194" i="3"/>
  <c r="AW194" i="3" s="1"/>
  <c r="W196" i="3"/>
  <c r="AP196" i="3" s="1"/>
  <c r="AB196" i="3"/>
  <c r="AU196" i="3" s="1"/>
  <c r="AC197" i="3"/>
  <c r="AV197" i="3" s="1"/>
  <c r="X197" i="3"/>
  <c r="O197" i="3"/>
  <c r="AH197" i="3" s="1"/>
  <c r="AD197" i="3"/>
  <c r="AW197" i="3" s="1"/>
  <c r="U198" i="3"/>
  <c r="AN198" i="3" s="1"/>
  <c r="Z198" i="3"/>
  <c r="AE198" i="3"/>
  <c r="AX198" i="3" s="1"/>
  <c r="W199" i="3"/>
  <c r="AC199" i="3"/>
  <c r="U200" i="3"/>
  <c r="AN200" i="3" s="1"/>
  <c r="Z200" i="3"/>
  <c r="AS200" i="3" s="1"/>
  <c r="AE200" i="3"/>
  <c r="AX200" i="3" s="1"/>
  <c r="AB201" i="3"/>
  <c r="AU201" i="3" s="1"/>
  <c r="X201" i="3"/>
  <c r="AQ201" i="3" s="1"/>
  <c r="T201" i="3"/>
  <c r="O201" i="3"/>
  <c r="AH201" i="3" s="1"/>
  <c r="Y201" i="3"/>
  <c r="AD201" i="3"/>
  <c r="AW201" i="3" s="1"/>
  <c r="T202" i="3"/>
  <c r="Y202" i="3"/>
  <c r="AE202" i="3"/>
  <c r="AX202" i="3" s="1"/>
  <c r="V203" i="3"/>
  <c r="AO203" i="3" s="1"/>
  <c r="AA203" i="3"/>
  <c r="W204" i="3"/>
  <c r="AC204" i="3"/>
  <c r="V205" i="3"/>
  <c r="AO205" i="3" s="1"/>
  <c r="AA205" i="3"/>
  <c r="AT205" i="3" s="1"/>
  <c r="T206" i="3"/>
  <c r="Y206" i="3"/>
  <c r="AE206" i="3"/>
  <c r="AX206" i="3" s="1"/>
  <c r="U207" i="3"/>
  <c r="AN207" i="3" s="1"/>
  <c r="Z207" i="3"/>
  <c r="AS207" i="3" s="1"/>
  <c r="AE207" i="3"/>
  <c r="AX207" i="3" s="1"/>
  <c r="AB208" i="3"/>
  <c r="AU208" i="3" s="1"/>
  <c r="X208" i="3"/>
  <c r="AQ208" i="3" s="1"/>
  <c r="T208" i="3"/>
  <c r="O208" i="3"/>
  <c r="AH208" i="3" s="1"/>
  <c r="Y208" i="3"/>
  <c r="AD208" i="3"/>
  <c r="AW208" i="3" s="1"/>
  <c r="V209" i="3"/>
  <c r="AO209" i="3" s="1"/>
  <c r="AA209" i="3"/>
  <c r="AB210" i="3"/>
  <c r="AU210" i="3" s="1"/>
  <c r="X210" i="3"/>
  <c r="AQ210" i="3" s="1"/>
  <c r="T210" i="3"/>
  <c r="O210" i="3"/>
  <c r="AH210" i="3" s="1"/>
  <c r="Y210" i="3"/>
  <c r="AD210" i="3"/>
  <c r="AD211" i="3"/>
  <c r="Z211" i="3"/>
  <c r="V211" i="3"/>
  <c r="AO211" i="3" s="1"/>
  <c r="O211" i="3"/>
  <c r="AH211" i="3" s="1"/>
  <c r="X211" i="3"/>
  <c r="AQ211" i="3" s="1"/>
  <c r="AC211" i="3"/>
  <c r="AB212" i="3"/>
  <c r="AU212" i="3" s="1"/>
  <c r="X212" i="3"/>
  <c r="AQ212" i="3" s="1"/>
  <c r="T212" i="3"/>
  <c r="O212" i="3"/>
  <c r="AH212" i="3" s="1"/>
  <c r="Y212" i="3"/>
  <c r="AD212" i="3"/>
  <c r="AW212" i="3" s="1"/>
  <c r="T213" i="3"/>
  <c r="AF213" i="3" s="1"/>
  <c r="AY213" i="3" s="1"/>
  <c r="Y213" i="3"/>
  <c r="AE213" i="3"/>
  <c r="AX213" i="3" s="1"/>
  <c r="T214" i="3"/>
  <c r="Z214" i="3"/>
  <c r="AS214" i="3" s="1"/>
  <c r="AE214" i="3"/>
  <c r="AX214" i="3" s="1"/>
  <c r="W215" i="3"/>
  <c r="AC215" i="3"/>
  <c r="U216" i="3"/>
  <c r="Z216" i="3"/>
  <c r="AE216" i="3"/>
  <c r="AX216" i="3" s="1"/>
  <c r="W217" i="3"/>
  <c r="AP217" i="3" s="1"/>
  <c r="AC217" i="3"/>
  <c r="W218" i="3"/>
  <c r="AB218" i="3"/>
  <c r="AU218" i="3" s="1"/>
  <c r="AD219" i="3"/>
  <c r="AW219" i="3" s="1"/>
  <c r="Z219" i="3"/>
  <c r="AS219" i="3" s="1"/>
  <c r="V219" i="3"/>
  <c r="AO219" i="3" s="1"/>
  <c r="O219" i="3"/>
  <c r="AH219" i="3" s="1"/>
  <c r="X219" i="3"/>
  <c r="AQ219" i="3" s="1"/>
  <c r="AC219" i="3"/>
  <c r="AV219" i="3" s="1"/>
  <c r="U220" i="3"/>
  <c r="AN220" i="3" s="1"/>
  <c r="Z220" i="3"/>
  <c r="AE220" i="3"/>
  <c r="AX220" i="3" s="1"/>
  <c r="W221" i="3"/>
  <c r="AC221" i="3"/>
  <c r="U222" i="3"/>
  <c r="Z222" i="3"/>
  <c r="AS222" i="3" s="1"/>
  <c r="AE222" i="3"/>
  <c r="AX222" i="3" s="1"/>
  <c r="W224" i="3"/>
  <c r="AB224" i="3"/>
  <c r="AU224" i="3" s="1"/>
  <c r="AD225" i="3"/>
  <c r="AW225" i="3" s="1"/>
  <c r="Z225" i="3"/>
  <c r="V225" i="3"/>
  <c r="AO225" i="3" s="1"/>
  <c r="O225" i="3"/>
  <c r="AH225" i="3" s="1"/>
  <c r="X225" i="3"/>
  <c r="AQ225" i="3" s="1"/>
  <c r="AC225" i="3"/>
  <c r="AV225" i="3" s="1"/>
  <c r="T227" i="3"/>
  <c r="Z227" i="3"/>
  <c r="AE227" i="3"/>
  <c r="AX227" i="3" s="1"/>
  <c r="V228" i="3"/>
  <c r="AO228" i="3" s="1"/>
  <c r="AA228" i="3"/>
  <c r="AT228" i="3" s="1"/>
  <c r="AB229" i="3"/>
  <c r="AU229" i="3" s="1"/>
  <c r="X229" i="3"/>
  <c r="AQ229" i="3" s="1"/>
  <c r="T229" i="3"/>
  <c r="O229" i="3"/>
  <c r="AH229" i="3" s="1"/>
  <c r="Y229" i="3"/>
  <c r="AD229" i="3"/>
  <c r="AW229" i="3" s="1"/>
  <c r="T230" i="3"/>
  <c r="Y230" i="3"/>
  <c r="AE230" i="3"/>
  <c r="AX230" i="3" s="1"/>
  <c r="U231" i="3"/>
  <c r="AA231" i="3"/>
  <c r="AB233" i="3"/>
  <c r="AU233" i="3" s="1"/>
  <c r="X233" i="3"/>
  <c r="T233" i="3"/>
  <c r="O233" i="3"/>
  <c r="AH233" i="3" s="1"/>
  <c r="Y233" i="3"/>
  <c r="AD233" i="3"/>
  <c r="AW233" i="3" s="1"/>
  <c r="W234" i="3"/>
  <c r="AP234" i="3" s="1"/>
  <c r="AB234" i="3"/>
  <c r="AU234" i="3" s="1"/>
  <c r="T235" i="3"/>
  <c r="AF235" i="3" s="1"/>
  <c r="AY235" i="3" s="1"/>
  <c r="Y235" i="3"/>
  <c r="AE235" i="3"/>
  <c r="AX235" i="3" s="1"/>
  <c r="W236" i="3"/>
  <c r="AP236" i="3" s="1"/>
  <c r="AB236" i="3"/>
  <c r="AU236" i="3" s="1"/>
  <c r="AC239" i="3"/>
  <c r="Y239" i="3"/>
  <c r="U239" i="3"/>
  <c r="AN239" i="3" s="1"/>
  <c r="O239" i="3"/>
  <c r="AH239" i="3" s="1"/>
  <c r="X239" i="3"/>
  <c r="AD239" i="3"/>
  <c r="AW239" i="3" s="1"/>
  <c r="W240" i="3"/>
  <c r="AF240" i="3" s="1"/>
  <c r="AY240" i="3" s="1"/>
  <c r="AB240" i="3"/>
  <c r="AU240" i="3" s="1"/>
  <c r="T241" i="3"/>
  <c r="Z241" i="3"/>
  <c r="AE241" i="3"/>
  <c r="AX241" i="3" s="1"/>
  <c r="W242" i="3"/>
  <c r="AP242" i="3" s="1"/>
  <c r="AB242" i="3"/>
  <c r="AU242" i="3" s="1"/>
  <c r="V243" i="3"/>
  <c r="AO243" i="3" s="1"/>
  <c r="AD243" i="3"/>
  <c r="AW243" i="3" s="1"/>
  <c r="Z245" i="3"/>
  <c r="W248" i="3"/>
  <c r="AE248" i="3"/>
  <c r="AX248" i="3" s="1"/>
  <c r="X249" i="3"/>
  <c r="AF249" i="3" s="1"/>
  <c r="AY249" i="3" s="1"/>
  <c r="W250" i="3"/>
  <c r="AP250" i="3" s="1"/>
  <c r="AE250" i="3"/>
  <c r="AX250" i="3" s="1"/>
  <c r="W252" i="3"/>
  <c r="AE252" i="3"/>
  <c r="AX252" i="3" s="1"/>
  <c r="AZ255" i="3"/>
  <c r="AR255" i="3"/>
  <c r="AC256" i="3"/>
  <c r="AV256" i="3" s="1"/>
  <c r="Y256" i="3"/>
  <c r="U256" i="3"/>
  <c r="AN256" i="3" s="1"/>
  <c r="AB256" i="3"/>
  <c r="AU256" i="3" s="1"/>
  <c r="X256" i="3"/>
  <c r="AQ256" i="3" s="1"/>
  <c r="T256" i="3"/>
  <c r="O256" i="3"/>
  <c r="AH256" i="3" s="1"/>
  <c r="AA256" i="3"/>
  <c r="AT256" i="3" s="1"/>
  <c r="AZ257" i="3"/>
  <c r="AR257" i="3"/>
  <c r="W258" i="3"/>
  <c r="AE258" i="3"/>
  <c r="AX258" i="3" s="1"/>
  <c r="T261" i="3"/>
  <c r="AB261" i="3"/>
  <c r="AU261" i="3" s="1"/>
  <c r="AR265" i="3"/>
  <c r="AD266" i="3"/>
  <c r="Z266" i="3"/>
  <c r="V266" i="3"/>
  <c r="AO266" i="3" s="1"/>
  <c r="AC266" i="3"/>
  <c r="Y266" i="3"/>
  <c r="U266" i="3"/>
  <c r="AN266" i="3" s="1"/>
  <c r="O266" i="3"/>
  <c r="AH266" i="3" s="1"/>
  <c r="AA266" i="3"/>
  <c r="X267" i="3"/>
  <c r="AF267" i="3" s="1"/>
  <c r="AY267" i="3" s="1"/>
  <c r="W269" i="3"/>
  <c r="AE269" i="3"/>
  <c r="AX269" i="3" s="1"/>
  <c r="Z271" i="3"/>
  <c r="Z273" i="3"/>
  <c r="T274" i="3"/>
  <c r="AB274" i="3"/>
  <c r="AU274" i="3" s="1"/>
  <c r="W276" i="3"/>
  <c r="AP276" i="3" s="1"/>
  <c r="AE276" i="3"/>
  <c r="AX276" i="3" s="1"/>
  <c r="W279" i="3"/>
  <c r="AP279" i="3" s="1"/>
  <c r="AE279" i="3"/>
  <c r="AX279" i="3" s="1"/>
  <c r="AR284" i="3"/>
  <c r="X285" i="3"/>
  <c r="AF285" i="3" s="1"/>
  <c r="AY285" i="3" s="1"/>
  <c r="W286" i="3"/>
  <c r="AE286" i="3"/>
  <c r="AX286" i="3" s="1"/>
  <c r="W287" i="3"/>
  <c r="AE287" i="3"/>
  <c r="AX287" i="3" s="1"/>
  <c r="AZ288" i="3"/>
  <c r="AZ290" i="3"/>
  <c r="AD291" i="3"/>
  <c r="AW291" i="3" s="1"/>
  <c r="Z291" i="3"/>
  <c r="V291" i="3"/>
  <c r="AO291" i="3" s="1"/>
  <c r="AC291" i="3"/>
  <c r="AV291" i="3" s="1"/>
  <c r="Y291" i="3"/>
  <c r="U291" i="3"/>
  <c r="AN291" i="3" s="1"/>
  <c r="O291" i="3"/>
  <c r="AH291" i="3" s="1"/>
  <c r="AA291" i="3"/>
  <c r="AT291" i="3" s="1"/>
  <c r="V292" i="3"/>
  <c r="AO292" i="3" s="1"/>
  <c r="AD292" i="3"/>
  <c r="AW292" i="3" s="1"/>
  <c r="W294" i="3"/>
  <c r="AP294" i="3" s="1"/>
  <c r="AE294" i="3"/>
  <c r="AX294" i="3" s="1"/>
  <c r="AZ297" i="3"/>
  <c r="AR298" i="3"/>
  <c r="AA299" i="3"/>
  <c r="AT299" i="3" s="1"/>
  <c r="AA301" i="3"/>
  <c r="AT301" i="3" s="1"/>
  <c r="AA303" i="3"/>
  <c r="AT303" i="3" s="1"/>
  <c r="AR305" i="3"/>
  <c r="AZ306" i="3"/>
  <c r="AE307" i="3"/>
  <c r="AX307" i="3" s="1"/>
  <c r="AR313" i="3"/>
  <c r="AZ314" i="3"/>
  <c r="AD318" i="3"/>
  <c r="AW318" i="3" s="1"/>
  <c r="Z318" i="3"/>
  <c r="AS318" i="3" s="1"/>
  <c r="V318" i="3"/>
  <c r="AO318" i="3" s="1"/>
  <c r="AC318" i="3"/>
  <c r="AV318" i="3" s="1"/>
  <c r="Y318" i="3"/>
  <c r="U318" i="3"/>
  <c r="AN318" i="3" s="1"/>
  <c r="AB318" i="3"/>
  <c r="X318" i="3"/>
  <c r="AQ318" i="3" s="1"/>
  <c r="T318" i="3"/>
  <c r="O318" i="3"/>
  <c r="AH318" i="3" s="1"/>
  <c r="AD319" i="3"/>
  <c r="AW319" i="3" s="1"/>
  <c r="Z319" i="3"/>
  <c r="V319" i="3"/>
  <c r="AO319" i="3" s="1"/>
  <c r="AC319" i="3"/>
  <c r="Y319" i="3"/>
  <c r="U319" i="3"/>
  <c r="AN319" i="3" s="1"/>
  <c r="AB319" i="3"/>
  <c r="X319" i="3"/>
  <c r="AQ319" i="3" s="1"/>
  <c r="T319" i="3"/>
  <c r="O319" i="3"/>
  <c r="AH319" i="3" s="1"/>
  <c r="AR322" i="3"/>
  <c r="W323" i="3"/>
  <c r="AP323" i="3" s="1"/>
  <c r="AZ350" i="3"/>
  <c r="AZ396" i="3"/>
  <c r="AR515" i="3"/>
  <c r="AR325" i="3"/>
  <c r="AZ327" i="3"/>
  <c r="T332" i="3"/>
  <c r="X332" i="3"/>
  <c r="AB332" i="3"/>
  <c r="O333" i="3"/>
  <c r="AH333" i="3" s="1"/>
  <c r="W333" i="3"/>
  <c r="AA333" i="3"/>
  <c r="AE333" i="3"/>
  <c r="O336" i="3"/>
  <c r="AH336" i="3" s="1"/>
  <c r="W336" i="3"/>
  <c r="AA336" i="3"/>
  <c r="AE336" i="3"/>
  <c r="O339" i="3"/>
  <c r="AH339" i="3" s="1"/>
  <c r="W339" i="3"/>
  <c r="AP339" i="3" s="1"/>
  <c r="AA339" i="3"/>
  <c r="AT339" i="3" s="1"/>
  <c r="AE339" i="3"/>
  <c r="O340" i="3"/>
  <c r="AH340" i="3" s="1"/>
  <c r="W340" i="3"/>
  <c r="AP340" i="3" s="1"/>
  <c r="AA340" i="3"/>
  <c r="AT340" i="3" s="1"/>
  <c r="AE340" i="3"/>
  <c r="O341" i="3"/>
  <c r="AH341" i="3" s="1"/>
  <c r="W341" i="3"/>
  <c r="AP341" i="3" s="1"/>
  <c r="AA341" i="3"/>
  <c r="AT341" i="3" s="1"/>
  <c r="AE341" i="3"/>
  <c r="O342" i="3"/>
  <c r="AH342" i="3" s="1"/>
  <c r="W342" i="3"/>
  <c r="AP342" i="3" s="1"/>
  <c r="AA342" i="3"/>
  <c r="AT342" i="3" s="1"/>
  <c r="AE342" i="3"/>
  <c r="O343" i="3"/>
  <c r="AH343" i="3" s="1"/>
  <c r="W343" i="3"/>
  <c r="AA343" i="3"/>
  <c r="AT343" i="3" s="1"/>
  <c r="AE343" i="3"/>
  <c r="O345" i="3"/>
  <c r="AH345" i="3" s="1"/>
  <c r="W345" i="3"/>
  <c r="AA345" i="3"/>
  <c r="AE345" i="3"/>
  <c r="AR346" i="3"/>
  <c r="AR349" i="3"/>
  <c r="O351" i="3"/>
  <c r="AH351" i="3" s="1"/>
  <c r="W351" i="3"/>
  <c r="AP351" i="3" s="1"/>
  <c r="AA351" i="3"/>
  <c r="AE351" i="3"/>
  <c r="O361" i="3"/>
  <c r="AH361" i="3" s="1"/>
  <c r="W361" i="3"/>
  <c r="AP361" i="3" s="1"/>
  <c r="AA361" i="3"/>
  <c r="AE361" i="3"/>
  <c r="O362" i="3"/>
  <c r="AH362" i="3" s="1"/>
  <c r="W362" i="3"/>
  <c r="AP362" i="3" s="1"/>
  <c r="AA362" i="3"/>
  <c r="AT362" i="3" s="1"/>
  <c r="AE362" i="3"/>
  <c r="O363" i="3"/>
  <c r="AH363" i="3" s="1"/>
  <c r="W363" i="3"/>
  <c r="AA363" i="3"/>
  <c r="AT363" i="3" s="1"/>
  <c r="AE363" i="3"/>
  <c r="O369" i="3"/>
  <c r="AH369" i="3" s="1"/>
  <c r="W369" i="3"/>
  <c r="AP369" i="3" s="1"/>
  <c r="AA369" i="3"/>
  <c r="AE369" i="3"/>
  <c r="AR372" i="3"/>
  <c r="O376" i="3"/>
  <c r="AH376" i="3" s="1"/>
  <c r="W376" i="3"/>
  <c r="AP376" i="3" s="1"/>
  <c r="AA376" i="3"/>
  <c r="AE376" i="3"/>
  <c r="O387" i="3"/>
  <c r="AH387" i="3" s="1"/>
  <c r="W387" i="3"/>
  <c r="AP387" i="3" s="1"/>
  <c r="AA387" i="3"/>
  <c r="AT387" i="3" s="1"/>
  <c r="AE387" i="3"/>
  <c r="O388" i="3"/>
  <c r="AH388" i="3" s="1"/>
  <c r="W388" i="3"/>
  <c r="AA388" i="3"/>
  <c r="AT388" i="3" s="1"/>
  <c r="AE388" i="3"/>
  <c r="O397" i="3"/>
  <c r="AH397" i="3" s="1"/>
  <c r="W397" i="3"/>
  <c r="AP397" i="3" s="1"/>
  <c r="AA397" i="3"/>
  <c r="AE397" i="3"/>
  <c r="O401" i="3"/>
  <c r="AH401" i="3" s="1"/>
  <c r="W401" i="3"/>
  <c r="AP401" i="3" s="1"/>
  <c r="AA401" i="3"/>
  <c r="AT401" i="3" s="1"/>
  <c r="AE401" i="3"/>
  <c r="O402" i="3"/>
  <c r="AH402" i="3" s="1"/>
  <c r="W402" i="3"/>
  <c r="AA402" i="3"/>
  <c r="AE402" i="3"/>
  <c r="O403" i="3"/>
  <c r="AH403" i="3" s="1"/>
  <c r="W403" i="3"/>
  <c r="AA403" i="3"/>
  <c r="AT403" i="3" s="1"/>
  <c r="AE403" i="3"/>
  <c r="O408" i="3"/>
  <c r="AH408" i="3" s="1"/>
  <c r="W408" i="3"/>
  <c r="AA408" i="3"/>
  <c r="AT408" i="3" s="1"/>
  <c r="AE408" i="3"/>
  <c r="O410" i="3"/>
  <c r="AH410" i="3" s="1"/>
  <c r="W410" i="3"/>
  <c r="AA410" i="3"/>
  <c r="AE410" i="3"/>
  <c r="AR414" i="3"/>
  <c r="O416" i="3"/>
  <c r="AH416" i="3" s="1"/>
  <c r="W416" i="3"/>
  <c r="AP416" i="3" s="1"/>
  <c r="AA416" i="3"/>
  <c r="AT416" i="3" s="1"/>
  <c r="AE416" i="3"/>
  <c r="AX416" i="3" s="1"/>
  <c r="AD418" i="3"/>
  <c r="AW418" i="3" s="1"/>
  <c r="Z418" i="3"/>
  <c r="AS418" i="3" s="1"/>
  <c r="V418" i="3"/>
  <c r="AO418" i="3" s="1"/>
  <c r="O418" i="3"/>
  <c r="AH418" i="3" s="1"/>
  <c r="X418" i="3"/>
  <c r="AQ418" i="3" s="1"/>
  <c r="AC418" i="3"/>
  <c r="AV418" i="3" s="1"/>
  <c r="AD420" i="3"/>
  <c r="AW420" i="3" s="1"/>
  <c r="Z420" i="3"/>
  <c r="AS420" i="3" s="1"/>
  <c r="V420" i="3"/>
  <c r="AO420" i="3" s="1"/>
  <c r="O420" i="3"/>
  <c r="AH420" i="3" s="1"/>
  <c r="X420" i="3"/>
  <c r="AQ420" i="3" s="1"/>
  <c r="AC420" i="3"/>
  <c r="AV420" i="3" s="1"/>
  <c r="AD422" i="3"/>
  <c r="AW422" i="3" s="1"/>
  <c r="Z422" i="3"/>
  <c r="AS422" i="3" s="1"/>
  <c r="V422" i="3"/>
  <c r="AO422" i="3" s="1"/>
  <c r="O422" i="3"/>
  <c r="AH422" i="3" s="1"/>
  <c r="X422" i="3"/>
  <c r="AQ422" i="3" s="1"/>
  <c r="AC422" i="3"/>
  <c r="AV422" i="3" s="1"/>
  <c r="AD424" i="3"/>
  <c r="AW424" i="3" s="1"/>
  <c r="Z424" i="3"/>
  <c r="AS424" i="3" s="1"/>
  <c r="V424" i="3"/>
  <c r="AO424" i="3" s="1"/>
  <c r="O424" i="3"/>
  <c r="AH424" i="3" s="1"/>
  <c r="X424" i="3"/>
  <c r="AQ424" i="3" s="1"/>
  <c r="AC424" i="3"/>
  <c r="AV424" i="3" s="1"/>
  <c r="AD426" i="3"/>
  <c r="AW426" i="3" s="1"/>
  <c r="Z426" i="3"/>
  <c r="AS426" i="3" s="1"/>
  <c r="V426" i="3"/>
  <c r="AO426" i="3" s="1"/>
  <c r="O426" i="3"/>
  <c r="AH426" i="3" s="1"/>
  <c r="X426" i="3"/>
  <c r="AQ426" i="3" s="1"/>
  <c r="AC426" i="3"/>
  <c r="AV426" i="3" s="1"/>
  <c r="AD428" i="3"/>
  <c r="AW428" i="3" s="1"/>
  <c r="Z428" i="3"/>
  <c r="AS428" i="3" s="1"/>
  <c r="V428" i="3"/>
  <c r="AO428" i="3" s="1"/>
  <c r="O428" i="3"/>
  <c r="AH428" i="3" s="1"/>
  <c r="X428" i="3"/>
  <c r="AQ428" i="3" s="1"/>
  <c r="AC428" i="3"/>
  <c r="AV428" i="3" s="1"/>
  <c r="AD430" i="3"/>
  <c r="AW430" i="3" s="1"/>
  <c r="Z430" i="3"/>
  <c r="AS430" i="3" s="1"/>
  <c r="V430" i="3"/>
  <c r="AO430" i="3" s="1"/>
  <c r="O430" i="3"/>
  <c r="AH430" i="3" s="1"/>
  <c r="X430" i="3"/>
  <c r="AQ430" i="3" s="1"/>
  <c r="AC430" i="3"/>
  <c r="AV430" i="3" s="1"/>
  <c r="AD432" i="3"/>
  <c r="AW432" i="3" s="1"/>
  <c r="Z432" i="3"/>
  <c r="AS432" i="3" s="1"/>
  <c r="V432" i="3"/>
  <c r="AO432" i="3" s="1"/>
  <c r="O432" i="3"/>
  <c r="AH432" i="3" s="1"/>
  <c r="X432" i="3"/>
  <c r="AQ432" i="3" s="1"/>
  <c r="AC432" i="3"/>
  <c r="AV432" i="3" s="1"/>
  <c r="AD434" i="3"/>
  <c r="AW434" i="3" s="1"/>
  <c r="Z434" i="3"/>
  <c r="AS434" i="3" s="1"/>
  <c r="V434" i="3"/>
  <c r="AO434" i="3" s="1"/>
  <c r="O434" i="3"/>
  <c r="AH434" i="3" s="1"/>
  <c r="X434" i="3"/>
  <c r="AQ434" i="3" s="1"/>
  <c r="AC434" i="3"/>
  <c r="AV434" i="3" s="1"/>
  <c r="AD436" i="3"/>
  <c r="AW436" i="3" s="1"/>
  <c r="Z436" i="3"/>
  <c r="AS436" i="3" s="1"/>
  <c r="V436" i="3"/>
  <c r="AO436" i="3" s="1"/>
  <c r="O436" i="3"/>
  <c r="AH436" i="3" s="1"/>
  <c r="X436" i="3"/>
  <c r="AQ436" i="3" s="1"/>
  <c r="AC436" i="3"/>
  <c r="AV436" i="3" s="1"/>
  <c r="AD438" i="3"/>
  <c r="AW438" i="3" s="1"/>
  <c r="Z438" i="3"/>
  <c r="AS438" i="3" s="1"/>
  <c r="V438" i="3"/>
  <c r="AO438" i="3" s="1"/>
  <c r="O438" i="3"/>
  <c r="AH438" i="3" s="1"/>
  <c r="X438" i="3"/>
  <c r="AQ438" i="3" s="1"/>
  <c r="AC438" i="3"/>
  <c r="AV438" i="3" s="1"/>
  <c r="AD440" i="3"/>
  <c r="AW440" i="3" s="1"/>
  <c r="Z440" i="3"/>
  <c r="AS440" i="3" s="1"/>
  <c r="V440" i="3"/>
  <c r="AO440" i="3" s="1"/>
  <c r="O440" i="3"/>
  <c r="AH440" i="3" s="1"/>
  <c r="X440" i="3"/>
  <c r="AQ440" i="3" s="1"/>
  <c r="AC440" i="3"/>
  <c r="AV440" i="3" s="1"/>
  <c r="AD442" i="3"/>
  <c r="AW442" i="3" s="1"/>
  <c r="Z442" i="3"/>
  <c r="AS442" i="3" s="1"/>
  <c r="V442" i="3"/>
  <c r="AO442" i="3" s="1"/>
  <c r="O442" i="3"/>
  <c r="AH442" i="3" s="1"/>
  <c r="X442" i="3"/>
  <c r="AQ442" i="3" s="1"/>
  <c r="AC442" i="3"/>
  <c r="AV442" i="3" s="1"/>
  <c r="AD444" i="3"/>
  <c r="AW444" i="3" s="1"/>
  <c r="Z444" i="3"/>
  <c r="AS444" i="3" s="1"/>
  <c r="V444" i="3"/>
  <c r="AO444" i="3" s="1"/>
  <c r="O444" i="3"/>
  <c r="AH444" i="3" s="1"/>
  <c r="X444" i="3"/>
  <c r="AQ444" i="3" s="1"/>
  <c r="AC444" i="3"/>
  <c r="AV444" i="3" s="1"/>
  <c r="AD446" i="3"/>
  <c r="AW446" i="3" s="1"/>
  <c r="Z446" i="3"/>
  <c r="AS446" i="3" s="1"/>
  <c r="V446" i="3"/>
  <c r="AO446" i="3" s="1"/>
  <c r="O446" i="3"/>
  <c r="AH446" i="3" s="1"/>
  <c r="X446" i="3"/>
  <c r="AQ446" i="3" s="1"/>
  <c r="AC446" i="3"/>
  <c r="AV446" i="3" s="1"/>
  <c r="AD448" i="3"/>
  <c r="AW448" i="3" s="1"/>
  <c r="Z448" i="3"/>
  <c r="AS448" i="3" s="1"/>
  <c r="V448" i="3"/>
  <c r="AO448" i="3" s="1"/>
  <c r="O448" i="3"/>
  <c r="AH448" i="3" s="1"/>
  <c r="X448" i="3"/>
  <c r="AQ448" i="3" s="1"/>
  <c r="AC448" i="3"/>
  <c r="AV448" i="3" s="1"/>
  <c r="AD450" i="3"/>
  <c r="AW450" i="3" s="1"/>
  <c r="Z450" i="3"/>
  <c r="AS450" i="3" s="1"/>
  <c r="V450" i="3"/>
  <c r="AO450" i="3" s="1"/>
  <c r="O450" i="3"/>
  <c r="AH450" i="3" s="1"/>
  <c r="X450" i="3"/>
  <c r="AQ450" i="3" s="1"/>
  <c r="AC450" i="3"/>
  <c r="AV450" i="3" s="1"/>
  <c r="AD452" i="3"/>
  <c r="AW452" i="3" s="1"/>
  <c r="Z452" i="3"/>
  <c r="AS452" i="3" s="1"/>
  <c r="V452" i="3"/>
  <c r="AO452" i="3" s="1"/>
  <c r="O452" i="3"/>
  <c r="AH452" i="3" s="1"/>
  <c r="X452" i="3"/>
  <c r="AQ452" i="3" s="1"/>
  <c r="AC452" i="3"/>
  <c r="AV452" i="3" s="1"/>
  <c r="AD454" i="3"/>
  <c r="AW454" i="3" s="1"/>
  <c r="Z454" i="3"/>
  <c r="AS454" i="3" s="1"/>
  <c r="V454" i="3"/>
  <c r="AO454" i="3" s="1"/>
  <c r="O454" i="3"/>
  <c r="AH454" i="3" s="1"/>
  <c r="X454" i="3"/>
  <c r="AQ454" i="3" s="1"/>
  <c r="AC454" i="3"/>
  <c r="AV454" i="3" s="1"/>
  <c r="AB459" i="3"/>
  <c r="X459" i="3"/>
  <c r="AQ459" i="3" s="1"/>
  <c r="T459" i="3"/>
  <c r="AD459" i="3"/>
  <c r="AW459" i="3" s="1"/>
  <c r="Z459" i="3"/>
  <c r="AS459" i="3" s="1"/>
  <c r="V459" i="3"/>
  <c r="AO459" i="3" s="1"/>
  <c r="O459" i="3"/>
  <c r="AH459" i="3" s="1"/>
  <c r="AA459" i="3"/>
  <c r="AT459" i="3" s="1"/>
  <c r="AB461" i="3"/>
  <c r="X461" i="3"/>
  <c r="AQ461" i="3" s="1"/>
  <c r="T461" i="3"/>
  <c r="AD461" i="3"/>
  <c r="AW461" i="3" s="1"/>
  <c r="Z461" i="3"/>
  <c r="AS461" i="3" s="1"/>
  <c r="V461" i="3"/>
  <c r="AO461" i="3" s="1"/>
  <c r="W461" i="3"/>
  <c r="AP461" i="3" s="1"/>
  <c r="AE461" i="3"/>
  <c r="AB465" i="3"/>
  <c r="X465" i="3"/>
  <c r="AQ465" i="3" s="1"/>
  <c r="T465" i="3"/>
  <c r="AD465" i="3"/>
  <c r="AW465" i="3" s="1"/>
  <c r="Z465" i="3"/>
  <c r="AS465" i="3" s="1"/>
  <c r="V465" i="3"/>
  <c r="AO465" i="3" s="1"/>
  <c r="W465" i="3"/>
  <c r="AP465" i="3" s="1"/>
  <c r="AE465" i="3"/>
  <c r="AB469" i="3"/>
  <c r="X469" i="3"/>
  <c r="AQ469" i="3" s="1"/>
  <c r="T469" i="3"/>
  <c r="AD469" i="3"/>
  <c r="AW469" i="3" s="1"/>
  <c r="Z469" i="3"/>
  <c r="AS469" i="3" s="1"/>
  <c r="V469" i="3"/>
  <c r="AO469" i="3" s="1"/>
  <c r="W469" i="3"/>
  <c r="AP469" i="3" s="1"/>
  <c r="AE469" i="3"/>
  <c r="O312" i="3"/>
  <c r="AH312" i="3" s="1"/>
  <c r="W312" i="3"/>
  <c r="AP312" i="3" s="1"/>
  <c r="AA312" i="3"/>
  <c r="AE312" i="3"/>
  <c r="O315" i="3"/>
  <c r="AH315" i="3" s="1"/>
  <c r="W315" i="3"/>
  <c r="AP315" i="3" s="1"/>
  <c r="AA315" i="3"/>
  <c r="AT315" i="3" s="1"/>
  <c r="AE315" i="3"/>
  <c r="AZ316" i="3"/>
  <c r="AZ324" i="3"/>
  <c r="T329" i="3"/>
  <c r="X329" i="3"/>
  <c r="AQ329" i="3" s="1"/>
  <c r="AB329" i="3"/>
  <c r="T331" i="3"/>
  <c r="X331" i="3"/>
  <c r="AB331" i="3"/>
  <c r="U332" i="3"/>
  <c r="AN332" i="3" s="1"/>
  <c r="Y332" i="3"/>
  <c r="AC332" i="3"/>
  <c r="AV332" i="3" s="1"/>
  <c r="T333" i="3"/>
  <c r="X333" i="3"/>
  <c r="AB333" i="3"/>
  <c r="AR334" i="3"/>
  <c r="AR335" i="3"/>
  <c r="T336" i="3"/>
  <c r="X336" i="3"/>
  <c r="AB336" i="3"/>
  <c r="AR337" i="3"/>
  <c r="O338" i="3"/>
  <c r="AH338" i="3" s="1"/>
  <c r="W338" i="3"/>
  <c r="AA338" i="3"/>
  <c r="AE338" i="3"/>
  <c r="T339" i="3"/>
  <c r="X339" i="3"/>
  <c r="AQ339" i="3" s="1"/>
  <c r="AB339" i="3"/>
  <c r="T340" i="3"/>
  <c r="X340" i="3"/>
  <c r="AQ340" i="3" s="1"/>
  <c r="AB340" i="3"/>
  <c r="T341" i="3"/>
  <c r="X341" i="3"/>
  <c r="AQ341" i="3" s="1"/>
  <c r="AB341" i="3"/>
  <c r="T342" i="3"/>
  <c r="X342" i="3"/>
  <c r="AQ342" i="3" s="1"/>
  <c r="AB342" i="3"/>
  <c r="T343" i="3"/>
  <c r="X343" i="3"/>
  <c r="AB343" i="3"/>
  <c r="O344" i="3"/>
  <c r="AH344" i="3" s="1"/>
  <c r="W344" i="3"/>
  <c r="AP344" i="3" s="1"/>
  <c r="AA344" i="3"/>
  <c r="AE344" i="3"/>
  <c r="T345" i="3"/>
  <c r="X345" i="3"/>
  <c r="AB345" i="3"/>
  <c r="T351" i="3"/>
  <c r="X351" i="3"/>
  <c r="AB351" i="3"/>
  <c r="O353" i="3"/>
  <c r="AH353" i="3" s="1"/>
  <c r="W353" i="3"/>
  <c r="AA353" i="3"/>
  <c r="AE353" i="3"/>
  <c r="O356" i="3"/>
  <c r="AH356" i="3" s="1"/>
  <c r="W356" i="3"/>
  <c r="AA356" i="3"/>
  <c r="AE356" i="3"/>
  <c r="O358" i="3"/>
  <c r="AH358" i="3" s="1"/>
  <c r="W358" i="3"/>
  <c r="AP358" i="3" s="1"/>
  <c r="AA358" i="3"/>
  <c r="AT358" i="3" s="1"/>
  <c r="AE358" i="3"/>
  <c r="O359" i="3"/>
  <c r="AH359" i="3" s="1"/>
  <c r="W359" i="3"/>
  <c r="AA359" i="3"/>
  <c r="AE359" i="3"/>
  <c r="O360" i="3"/>
  <c r="AH360" i="3" s="1"/>
  <c r="W360" i="3"/>
  <c r="AP360" i="3" s="1"/>
  <c r="AA360" i="3"/>
  <c r="AT360" i="3" s="1"/>
  <c r="AE360" i="3"/>
  <c r="T361" i="3"/>
  <c r="X361" i="3"/>
  <c r="AQ361" i="3" s="1"/>
  <c r="AB361" i="3"/>
  <c r="T362" i="3"/>
  <c r="X362" i="3"/>
  <c r="AB362" i="3"/>
  <c r="T363" i="3"/>
  <c r="X363" i="3"/>
  <c r="AQ363" i="3" s="1"/>
  <c r="AB363" i="3"/>
  <c r="O364" i="3"/>
  <c r="AH364" i="3" s="1"/>
  <c r="W364" i="3"/>
  <c r="AP364" i="3" s="1"/>
  <c r="AA364" i="3"/>
  <c r="AT364" i="3" s="1"/>
  <c r="AE364" i="3"/>
  <c r="AR365" i="3"/>
  <c r="O366" i="3"/>
  <c r="AH366" i="3" s="1"/>
  <c r="W366" i="3"/>
  <c r="AP366" i="3" s="1"/>
  <c r="AA366" i="3"/>
  <c r="AE366" i="3"/>
  <c r="O367" i="3"/>
  <c r="AH367" i="3" s="1"/>
  <c r="W367" i="3"/>
  <c r="AA367" i="3"/>
  <c r="AT367" i="3" s="1"/>
  <c r="AE367" i="3"/>
  <c r="O368" i="3"/>
  <c r="AH368" i="3" s="1"/>
  <c r="W368" i="3"/>
  <c r="AP368" i="3" s="1"/>
  <c r="AA368" i="3"/>
  <c r="AE368" i="3"/>
  <c r="T369" i="3"/>
  <c r="X369" i="3"/>
  <c r="AB369" i="3"/>
  <c r="AZ370" i="3"/>
  <c r="O373" i="3"/>
  <c r="AH373" i="3" s="1"/>
  <c r="W373" i="3"/>
  <c r="AA373" i="3"/>
  <c r="AT373" i="3" s="1"/>
  <c r="AE373" i="3"/>
  <c r="T376" i="3"/>
  <c r="X376" i="3"/>
  <c r="AQ376" i="3" s="1"/>
  <c r="AB376" i="3"/>
  <c r="AR378" i="3"/>
  <c r="O379" i="3"/>
  <c r="AH379" i="3" s="1"/>
  <c r="W379" i="3"/>
  <c r="AP379" i="3" s="1"/>
  <c r="AA379" i="3"/>
  <c r="AE379" i="3"/>
  <c r="O380" i="3"/>
  <c r="AH380" i="3" s="1"/>
  <c r="W380" i="3"/>
  <c r="AA380" i="3"/>
  <c r="AT380" i="3" s="1"/>
  <c r="AE380" i="3"/>
  <c r="AR381" i="3"/>
  <c r="O382" i="3"/>
  <c r="AH382" i="3" s="1"/>
  <c r="W382" i="3"/>
  <c r="AA382" i="3"/>
  <c r="AT382" i="3" s="1"/>
  <c r="AE382" i="3"/>
  <c r="O383" i="3"/>
  <c r="AH383" i="3" s="1"/>
  <c r="W383" i="3"/>
  <c r="AA383" i="3"/>
  <c r="AT383" i="3" s="1"/>
  <c r="AE383" i="3"/>
  <c r="O384" i="3"/>
  <c r="AH384" i="3" s="1"/>
  <c r="W384" i="3"/>
  <c r="AA384" i="3"/>
  <c r="AT384" i="3" s="1"/>
  <c r="AE384" i="3"/>
  <c r="AZ385" i="3"/>
  <c r="AR386" i="3"/>
  <c r="T387" i="3"/>
  <c r="X387" i="3"/>
  <c r="AQ387" i="3" s="1"/>
  <c r="AB387" i="3"/>
  <c r="T388" i="3"/>
  <c r="X388" i="3"/>
  <c r="AQ388" i="3" s="1"/>
  <c r="AB388" i="3"/>
  <c r="O389" i="3"/>
  <c r="AH389" i="3" s="1"/>
  <c r="W389" i="3"/>
  <c r="AP389" i="3" s="1"/>
  <c r="AA389" i="3"/>
  <c r="AT389" i="3" s="1"/>
  <c r="AE389" i="3"/>
  <c r="O390" i="3"/>
  <c r="AH390" i="3" s="1"/>
  <c r="W390" i="3"/>
  <c r="AP390" i="3" s="1"/>
  <c r="AA390" i="3"/>
  <c r="AT390" i="3" s="1"/>
  <c r="AE390" i="3"/>
  <c r="O391" i="3"/>
  <c r="AH391" i="3" s="1"/>
  <c r="W391" i="3"/>
  <c r="AP391" i="3" s="1"/>
  <c r="AA391" i="3"/>
  <c r="AT391" i="3" s="1"/>
  <c r="AE391" i="3"/>
  <c r="O392" i="3"/>
  <c r="AH392" i="3" s="1"/>
  <c r="W392" i="3"/>
  <c r="AP392" i="3" s="1"/>
  <c r="AA392" i="3"/>
  <c r="AT392" i="3" s="1"/>
  <c r="AE392" i="3"/>
  <c r="O393" i="3"/>
  <c r="AH393" i="3" s="1"/>
  <c r="W393" i="3"/>
  <c r="AA393" i="3"/>
  <c r="AE393" i="3"/>
  <c r="O394" i="3"/>
  <c r="AH394" i="3" s="1"/>
  <c r="W394" i="3"/>
  <c r="AA394" i="3"/>
  <c r="AT394" i="3" s="1"/>
  <c r="AE394" i="3"/>
  <c r="O395" i="3"/>
  <c r="AH395" i="3" s="1"/>
  <c r="W395" i="3"/>
  <c r="AP395" i="3" s="1"/>
  <c r="AA395" i="3"/>
  <c r="AE395" i="3"/>
  <c r="T397" i="3"/>
  <c r="X397" i="3"/>
  <c r="AB397" i="3"/>
  <c r="O398" i="3"/>
  <c r="AH398" i="3" s="1"/>
  <c r="W398" i="3"/>
  <c r="AP398" i="3" s="1"/>
  <c r="AA398" i="3"/>
  <c r="AT398" i="3" s="1"/>
  <c r="AE398" i="3"/>
  <c r="O399" i="3"/>
  <c r="AH399" i="3" s="1"/>
  <c r="W399" i="3"/>
  <c r="AP399" i="3" s="1"/>
  <c r="AA399" i="3"/>
  <c r="AE399" i="3"/>
  <c r="O400" i="3"/>
  <c r="AH400" i="3" s="1"/>
  <c r="W400" i="3"/>
  <c r="AA400" i="3"/>
  <c r="AE400" i="3"/>
  <c r="T401" i="3"/>
  <c r="X401" i="3"/>
  <c r="AQ401" i="3" s="1"/>
  <c r="AB401" i="3"/>
  <c r="T402" i="3"/>
  <c r="X402" i="3"/>
  <c r="AB402" i="3"/>
  <c r="T403" i="3"/>
  <c r="X403" i="3"/>
  <c r="AQ403" i="3" s="1"/>
  <c r="AB403" i="3"/>
  <c r="AZ404" i="3"/>
  <c r="AZ405" i="3"/>
  <c r="T408" i="3"/>
  <c r="X408" i="3"/>
  <c r="AB408" i="3"/>
  <c r="T410" i="3"/>
  <c r="X410" i="3"/>
  <c r="AB410" i="3"/>
  <c r="AR415" i="3"/>
  <c r="T416" i="3"/>
  <c r="X416" i="3"/>
  <c r="AQ416" i="3" s="1"/>
  <c r="AB416" i="3"/>
  <c r="AU416" i="3" s="1"/>
  <c r="AR417" i="3"/>
  <c r="T418" i="3"/>
  <c r="Y418" i="3"/>
  <c r="AE418" i="3"/>
  <c r="T420" i="3"/>
  <c r="Y420" i="3"/>
  <c r="AE420" i="3"/>
  <c r="T422" i="3"/>
  <c r="Y422" i="3"/>
  <c r="AE422" i="3"/>
  <c r="T424" i="3"/>
  <c r="Y424" i="3"/>
  <c r="AE424" i="3"/>
  <c r="T426" i="3"/>
  <c r="Y426" i="3"/>
  <c r="AE426" i="3"/>
  <c r="T428" i="3"/>
  <c r="Y428" i="3"/>
  <c r="AE428" i="3"/>
  <c r="T430" i="3"/>
  <c r="Y430" i="3"/>
  <c r="AE430" i="3"/>
  <c r="T432" i="3"/>
  <c r="Y432" i="3"/>
  <c r="AE432" i="3"/>
  <c r="T434" i="3"/>
  <c r="Y434" i="3"/>
  <c r="AE434" i="3"/>
  <c r="T436" i="3"/>
  <c r="Y436" i="3"/>
  <c r="AE436" i="3"/>
  <c r="T438" i="3"/>
  <c r="Y438" i="3"/>
  <c r="AE438" i="3"/>
  <c r="T440" i="3"/>
  <c r="Y440" i="3"/>
  <c r="AE440" i="3"/>
  <c r="T442" i="3"/>
  <c r="Y442" i="3"/>
  <c r="AE442" i="3"/>
  <c r="T444" i="3"/>
  <c r="Y444" i="3"/>
  <c r="AE444" i="3"/>
  <c r="T446" i="3"/>
  <c r="Y446" i="3"/>
  <c r="AE446" i="3"/>
  <c r="T448" i="3"/>
  <c r="Y448" i="3"/>
  <c r="AE448" i="3"/>
  <c r="T450" i="3"/>
  <c r="Y450" i="3"/>
  <c r="AE450" i="3"/>
  <c r="T452" i="3"/>
  <c r="Y452" i="3"/>
  <c r="AE452" i="3"/>
  <c r="T454" i="3"/>
  <c r="Y454" i="3"/>
  <c r="AE454" i="3"/>
  <c r="AB458" i="3"/>
  <c r="X458" i="3"/>
  <c r="AQ458" i="3" s="1"/>
  <c r="T458" i="3"/>
  <c r="AD458" i="3"/>
  <c r="AW458" i="3" s="1"/>
  <c r="Z458" i="3"/>
  <c r="AS458" i="3" s="1"/>
  <c r="V458" i="3"/>
  <c r="AO458" i="3" s="1"/>
  <c r="O458" i="3"/>
  <c r="AH458" i="3" s="1"/>
  <c r="AA458" i="3"/>
  <c r="AT458" i="3" s="1"/>
  <c r="U459" i="3"/>
  <c r="AN459" i="3" s="1"/>
  <c r="AC459" i="3"/>
  <c r="AV459" i="3" s="1"/>
  <c r="Y461" i="3"/>
  <c r="AD462" i="3"/>
  <c r="AW462" i="3" s="1"/>
  <c r="Z462" i="3"/>
  <c r="AS462" i="3" s="1"/>
  <c r="V462" i="3"/>
  <c r="AO462" i="3" s="1"/>
  <c r="AB462" i="3"/>
  <c r="X462" i="3"/>
  <c r="AQ462" i="3" s="1"/>
  <c r="T462" i="3"/>
  <c r="W462" i="3"/>
  <c r="AP462" i="3" s="1"/>
  <c r="AE462" i="3"/>
  <c r="Y465" i="3"/>
  <c r="AD466" i="3"/>
  <c r="AW466" i="3" s="1"/>
  <c r="Z466" i="3"/>
  <c r="AS466" i="3" s="1"/>
  <c r="V466" i="3"/>
  <c r="AO466" i="3" s="1"/>
  <c r="AB466" i="3"/>
  <c r="X466" i="3"/>
  <c r="AQ466" i="3" s="1"/>
  <c r="T466" i="3"/>
  <c r="W466" i="3"/>
  <c r="AP466" i="3" s="1"/>
  <c r="AE466" i="3"/>
  <c r="Y469" i="3"/>
  <c r="AD470" i="3"/>
  <c r="AW470" i="3" s="1"/>
  <c r="Z470" i="3"/>
  <c r="AS470" i="3" s="1"/>
  <c r="V470" i="3"/>
  <c r="AO470" i="3" s="1"/>
  <c r="AB470" i="3"/>
  <c r="X470" i="3"/>
  <c r="AQ470" i="3" s="1"/>
  <c r="T470" i="3"/>
  <c r="W470" i="3"/>
  <c r="AP470" i="3" s="1"/>
  <c r="AE470" i="3"/>
  <c r="AB503" i="3"/>
  <c r="AU503" i="3" s="1"/>
  <c r="X503" i="3"/>
  <c r="T503" i="3"/>
  <c r="AE503" i="3"/>
  <c r="AX503" i="3" s="1"/>
  <c r="AA503" i="3"/>
  <c r="AT503" i="3" s="1"/>
  <c r="W503" i="3"/>
  <c r="O503" i="3"/>
  <c r="AD503" i="3"/>
  <c r="AW503" i="3" s="1"/>
  <c r="Z503" i="3"/>
  <c r="AS503" i="3" s="1"/>
  <c r="V503" i="3"/>
  <c r="AO503" i="3" s="1"/>
  <c r="AC503" i="3"/>
  <c r="AV503" i="3" s="1"/>
  <c r="U507" i="3"/>
  <c r="AN507" i="3" s="1"/>
  <c r="AB511" i="3"/>
  <c r="AU511" i="3" s="1"/>
  <c r="X511" i="3"/>
  <c r="T511" i="3"/>
  <c r="AE511" i="3"/>
  <c r="AX511" i="3" s="1"/>
  <c r="AA511" i="3"/>
  <c r="AT511" i="3" s="1"/>
  <c r="W511" i="3"/>
  <c r="O511" i="3"/>
  <c r="AD511" i="3"/>
  <c r="AW511" i="3" s="1"/>
  <c r="Z511" i="3"/>
  <c r="AS511" i="3" s="1"/>
  <c r="V511" i="3"/>
  <c r="AO511" i="3" s="1"/>
  <c r="AC511" i="3"/>
  <c r="AV511" i="3" s="1"/>
  <c r="U515" i="3"/>
  <c r="AN515" i="3" s="1"/>
  <c r="AB519" i="3"/>
  <c r="AU519" i="3" s="1"/>
  <c r="X519" i="3"/>
  <c r="T519" i="3"/>
  <c r="AE519" i="3"/>
  <c r="AX519" i="3" s="1"/>
  <c r="AA519" i="3"/>
  <c r="AT519" i="3" s="1"/>
  <c r="W519" i="3"/>
  <c r="O519" i="3"/>
  <c r="AD519" i="3"/>
  <c r="AW519" i="3" s="1"/>
  <c r="Z519" i="3"/>
  <c r="AS519" i="3" s="1"/>
  <c r="V519" i="3"/>
  <c r="AO519" i="3" s="1"/>
  <c r="AC519" i="3"/>
  <c r="AV519" i="3" s="1"/>
  <c r="AS731" i="3"/>
  <c r="O246" i="3"/>
  <c r="AH246" i="3" s="1"/>
  <c r="W246" i="3"/>
  <c r="AA246" i="3"/>
  <c r="AE246" i="3"/>
  <c r="AX246" i="3" s="1"/>
  <c r="O247" i="3"/>
  <c r="AH247" i="3" s="1"/>
  <c r="W247" i="3"/>
  <c r="AP247" i="3" s="1"/>
  <c r="AA247" i="3"/>
  <c r="AT247" i="3" s="1"/>
  <c r="AE247" i="3"/>
  <c r="AX247" i="3" s="1"/>
  <c r="O254" i="3"/>
  <c r="AH254" i="3" s="1"/>
  <c r="W254" i="3"/>
  <c r="AP254" i="3" s="1"/>
  <c r="AA254" i="3"/>
  <c r="AT254" i="3" s="1"/>
  <c r="AE254" i="3"/>
  <c r="O259" i="3"/>
  <c r="AH259" i="3" s="1"/>
  <c r="W259" i="3"/>
  <c r="AA259" i="3"/>
  <c r="AT259" i="3" s="1"/>
  <c r="AE259" i="3"/>
  <c r="AX259" i="3" s="1"/>
  <c r="O260" i="3"/>
  <c r="AH260" i="3" s="1"/>
  <c r="W260" i="3"/>
  <c r="AP260" i="3" s="1"/>
  <c r="AA260" i="3"/>
  <c r="AT260" i="3" s="1"/>
  <c r="AE260" i="3"/>
  <c r="AX260" i="3" s="1"/>
  <c r="O262" i="3"/>
  <c r="AH262" i="3" s="1"/>
  <c r="W262" i="3"/>
  <c r="AA262" i="3"/>
  <c r="AE262" i="3"/>
  <c r="AX262" i="3" s="1"/>
  <c r="O265" i="3"/>
  <c r="AH265" i="3" s="1"/>
  <c r="W265" i="3"/>
  <c r="AP265" i="3" s="1"/>
  <c r="AA265" i="3"/>
  <c r="AE265" i="3"/>
  <c r="AX265" i="3" s="1"/>
  <c r="O268" i="3"/>
  <c r="AH268" i="3" s="1"/>
  <c r="W268" i="3"/>
  <c r="AP268" i="3" s="1"/>
  <c r="AA268" i="3"/>
  <c r="AT268" i="3" s="1"/>
  <c r="AE268" i="3"/>
  <c r="AX268" i="3" s="1"/>
  <c r="O275" i="3"/>
  <c r="AH275" i="3" s="1"/>
  <c r="W275" i="3"/>
  <c r="AP275" i="3" s="1"/>
  <c r="AA275" i="3"/>
  <c r="AE275" i="3"/>
  <c r="AX275" i="3" s="1"/>
  <c r="O278" i="3"/>
  <c r="AH278" i="3" s="1"/>
  <c r="W278" i="3"/>
  <c r="AP278" i="3" s="1"/>
  <c r="AA278" i="3"/>
  <c r="AT278" i="3" s="1"/>
  <c r="AE278" i="3"/>
  <c r="AX278" i="3" s="1"/>
  <c r="O280" i="3"/>
  <c r="AH280" i="3" s="1"/>
  <c r="W280" i="3"/>
  <c r="AP280" i="3" s="1"/>
  <c r="AA280" i="3"/>
  <c r="AE280" i="3"/>
  <c r="AX280" i="3" s="1"/>
  <c r="O281" i="3"/>
  <c r="AH281" i="3" s="1"/>
  <c r="W281" i="3"/>
  <c r="AP281" i="3" s="1"/>
  <c r="AA281" i="3"/>
  <c r="AE281" i="3"/>
  <c r="AX281" i="3" s="1"/>
  <c r="O282" i="3"/>
  <c r="AH282" i="3" s="1"/>
  <c r="W282" i="3"/>
  <c r="AP282" i="3" s="1"/>
  <c r="AA282" i="3"/>
  <c r="AE282" i="3"/>
  <c r="AX282" i="3" s="1"/>
  <c r="O283" i="3"/>
  <c r="AH283" i="3" s="1"/>
  <c r="W283" i="3"/>
  <c r="AA283" i="3"/>
  <c r="AT283" i="3" s="1"/>
  <c r="AE283" i="3"/>
  <c r="AX283" i="3" s="1"/>
  <c r="O284" i="3"/>
  <c r="AH284" i="3" s="1"/>
  <c r="W284" i="3"/>
  <c r="AP284" i="3" s="1"/>
  <c r="AA284" i="3"/>
  <c r="AT284" i="3" s="1"/>
  <c r="AE284" i="3"/>
  <c r="AX284" i="3" s="1"/>
  <c r="O295" i="3"/>
  <c r="AH295" i="3" s="1"/>
  <c r="W295" i="3"/>
  <c r="AP295" i="3" s="1"/>
  <c r="AA295" i="3"/>
  <c r="AT295" i="3" s="1"/>
  <c r="AE295" i="3"/>
  <c r="AX295" i="3" s="1"/>
  <c r="O296" i="3"/>
  <c r="AH296" i="3" s="1"/>
  <c r="W296" i="3"/>
  <c r="AP296" i="3" s="1"/>
  <c r="AA296" i="3"/>
  <c r="AE296" i="3"/>
  <c r="AX296" i="3" s="1"/>
  <c r="O298" i="3"/>
  <c r="AH298" i="3" s="1"/>
  <c r="W298" i="3"/>
  <c r="AP298" i="3" s="1"/>
  <c r="AA298" i="3"/>
  <c r="AE298" i="3"/>
  <c r="AX298" i="3" s="1"/>
  <c r="O300" i="3"/>
  <c r="AH300" i="3" s="1"/>
  <c r="W300" i="3"/>
  <c r="AP300" i="3" s="1"/>
  <c r="AA300" i="3"/>
  <c r="AT300" i="3" s="1"/>
  <c r="AE300" i="3"/>
  <c r="AX300" i="3" s="1"/>
  <c r="O302" i="3"/>
  <c r="AH302" i="3" s="1"/>
  <c r="W302" i="3"/>
  <c r="AP302" i="3" s="1"/>
  <c r="AA302" i="3"/>
  <c r="AT302" i="3" s="1"/>
  <c r="AE302" i="3"/>
  <c r="AX302" i="3" s="1"/>
  <c r="O304" i="3"/>
  <c r="AH304" i="3" s="1"/>
  <c r="W304" i="3"/>
  <c r="AP304" i="3" s="1"/>
  <c r="AA304" i="3"/>
  <c r="AT304" i="3" s="1"/>
  <c r="AE304" i="3"/>
  <c r="AX304" i="3" s="1"/>
  <c r="O305" i="3"/>
  <c r="AH305" i="3" s="1"/>
  <c r="W305" i="3"/>
  <c r="AA305" i="3"/>
  <c r="AT305" i="3" s="1"/>
  <c r="AE305" i="3"/>
  <c r="AX305" i="3" s="1"/>
  <c r="O309" i="3"/>
  <c r="AH309" i="3" s="1"/>
  <c r="W309" i="3"/>
  <c r="AP309" i="3" s="1"/>
  <c r="AA309" i="3"/>
  <c r="AT309" i="3" s="1"/>
  <c r="AE309" i="3"/>
  <c r="AX309" i="3" s="1"/>
  <c r="O310" i="3"/>
  <c r="AH310" i="3" s="1"/>
  <c r="W310" i="3"/>
  <c r="AA310" i="3"/>
  <c r="AT310" i="3" s="1"/>
  <c r="AE310" i="3"/>
  <c r="AX310" i="3" s="1"/>
  <c r="O311" i="3"/>
  <c r="AH311" i="3" s="1"/>
  <c r="W311" i="3"/>
  <c r="AA311" i="3"/>
  <c r="AE311" i="3"/>
  <c r="AZ311" i="3" s="1"/>
  <c r="T312" i="3"/>
  <c r="X312" i="3"/>
  <c r="AB312" i="3"/>
  <c r="O313" i="3"/>
  <c r="AH313" i="3" s="1"/>
  <c r="W313" i="3"/>
  <c r="AP313" i="3" s="1"/>
  <c r="AA313" i="3"/>
  <c r="AE313" i="3"/>
  <c r="AZ313" i="3" s="1"/>
  <c r="AR314" i="3"/>
  <c r="T315" i="3"/>
  <c r="X315" i="3"/>
  <c r="AB315" i="3"/>
  <c r="AR317" i="3"/>
  <c r="O320" i="3"/>
  <c r="AH320" i="3" s="1"/>
  <c r="W320" i="3"/>
  <c r="AA320" i="3"/>
  <c r="AE320" i="3"/>
  <c r="AZ320" i="3" s="1"/>
  <c r="O321" i="3"/>
  <c r="AH321" i="3" s="1"/>
  <c r="W321" i="3"/>
  <c r="AP321" i="3" s="1"/>
  <c r="AA321" i="3"/>
  <c r="AT321" i="3" s="1"/>
  <c r="AE321" i="3"/>
  <c r="AZ321" i="3" s="1"/>
  <c r="O322" i="3"/>
  <c r="AH322" i="3" s="1"/>
  <c r="W322" i="3"/>
  <c r="AA322" i="3"/>
  <c r="AT322" i="3" s="1"/>
  <c r="AE322" i="3"/>
  <c r="AZ322" i="3" s="1"/>
  <c r="T326" i="3"/>
  <c r="X326" i="3"/>
  <c r="AB326" i="3"/>
  <c r="T328" i="3"/>
  <c r="X328" i="3"/>
  <c r="AQ328" i="3" s="1"/>
  <c r="AB328" i="3"/>
  <c r="U329" i="3"/>
  <c r="AN329" i="3" s="1"/>
  <c r="Y329" i="3"/>
  <c r="AC329" i="3"/>
  <c r="AV329" i="3" s="1"/>
  <c r="T330" i="3"/>
  <c r="X330" i="3"/>
  <c r="AQ330" i="3" s="1"/>
  <c r="AB330" i="3"/>
  <c r="U331" i="3"/>
  <c r="AN331" i="3" s="1"/>
  <c r="Y331" i="3"/>
  <c r="AC331" i="3"/>
  <c r="AV331" i="3" s="1"/>
  <c r="V332" i="3"/>
  <c r="AO332" i="3" s="1"/>
  <c r="Z332" i="3"/>
  <c r="AD332" i="3"/>
  <c r="AW332" i="3" s="1"/>
  <c r="U333" i="3"/>
  <c r="AN333" i="3" s="1"/>
  <c r="Y333" i="3"/>
  <c r="AC333" i="3"/>
  <c r="U336" i="3"/>
  <c r="AN336" i="3" s="1"/>
  <c r="Y336" i="3"/>
  <c r="AC336" i="3"/>
  <c r="T338" i="3"/>
  <c r="X338" i="3"/>
  <c r="AB338" i="3"/>
  <c r="U339" i="3"/>
  <c r="AN339" i="3" s="1"/>
  <c r="Y339" i="3"/>
  <c r="AC339" i="3"/>
  <c r="AV339" i="3" s="1"/>
  <c r="U340" i="3"/>
  <c r="AN340" i="3" s="1"/>
  <c r="Y340" i="3"/>
  <c r="AC340" i="3"/>
  <c r="AV340" i="3" s="1"/>
  <c r="U341" i="3"/>
  <c r="AN341" i="3" s="1"/>
  <c r="Y341" i="3"/>
  <c r="AC341" i="3"/>
  <c r="AV341" i="3" s="1"/>
  <c r="U342" i="3"/>
  <c r="AN342" i="3" s="1"/>
  <c r="Y342" i="3"/>
  <c r="AC342" i="3"/>
  <c r="AV342" i="3" s="1"/>
  <c r="U343" i="3"/>
  <c r="AN343" i="3" s="1"/>
  <c r="Y343" i="3"/>
  <c r="AC343" i="3"/>
  <c r="AV343" i="3" s="1"/>
  <c r="T344" i="3"/>
  <c r="X344" i="3"/>
  <c r="AB344" i="3"/>
  <c r="U345" i="3"/>
  <c r="AN345" i="3" s="1"/>
  <c r="Y345" i="3"/>
  <c r="AC345" i="3"/>
  <c r="O346" i="3"/>
  <c r="AH346" i="3" s="1"/>
  <c r="W346" i="3"/>
  <c r="AA346" i="3"/>
  <c r="AT346" i="3" s="1"/>
  <c r="AE346" i="3"/>
  <c r="AZ346" i="3" s="1"/>
  <c r="O347" i="3"/>
  <c r="AH347" i="3" s="1"/>
  <c r="W347" i="3"/>
  <c r="AP347" i="3" s="1"/>
  <c r="AA347" i="3"/>
  <c r="AT347" i="3" s="1"/>
  <c r="AE347" i="3"/>
  <c r="AZ347" i="3" s="1"/>
  <c r="O348" i="3"/>
  <c r="AH348" i="3" s="1"/>
  <c r="W348" i="3"/>
  <c r="AP348" i="3" s="1"/>
  <c r="AA348" i="3"/>
  <c r="AT348" i="3" s="1"/>
  <c r="AE348" i="3"/>
  <c r="AZ348" i="3" s="1"/>
  <c r="O349" i="3"/>
  <c r="AH349" i="3" s="1"/>
  <c r="W349" i="3"/>
  <c r="AA349" i="3"/>
  <c r="AT349" i="3" s="1"/>
  <c r="AE349" i="3"/>
  <c r="AZ349" i="3" s="1"/>
  <c r="U351" i="3"/>
  <c r="AN351" i="3" s="1"/>
  <c r="Y351" i="3"/>
  <c r="AC351" i="3"/>
  <c r="T353" i="3"/>
  <c r="X353" i="3"/>
  <c r="AB353" i="3"/>
  <c r="O355" i="3"/>
  <c r="AH355" i="3" s="1"/>
  <c r="W355" i="3"/>
  <c r="AA355" i="3"/>
  <c r="AE355" i="3"/>
  <c r="AZ355" i="3" s="1"/>
  <c r="AR355" i="3"/>
  <c r="T356" i="3"/>
  <c r="X356" i="3"/>
  <c r="AB356" i="3"/>
  <c r="AR357" i="3"/>
  <c r="T358" i="3"/>
  <c r="X358" i="3"/>
  <c r="AQ358" i="3" s="1"/>
  <c r="AB358" i="3"/>
  <c r="T359" i="3"/>
  <c r="X359" i="3"/>
  <c r="AB359" i="3"/>
  <c r="T360" i="3"/>
  <c r="X360" i="3"/>
  <c r="AQ360" i="3" s="1"/>
  <c r="AB360" i="3"/>
  <c r="U361" i="3"/>
  <c r="AN361" i="3" s="1"/>
  <c r="Y361" i="3"/>
  <c r="AC361" i="3"/>
  <c r="U362" i="3"/>
  <c r="Y362" i="3"/>
  <c r="AC362" i="3"/>
  <c r="U363" i="3"/>
  <c r="AN363" i="3" s="1"/>
  <c r="Y363" i="3"/>
  <c r="AC363" i="3"/>
  <c r="T364" i="3"/>
  <c r="X364" i="3"/>
  <c r="AB364" i="3"/>
  <c r="T366" i="3"/>
  <c r="X366" i="3"/>
  <c r="AQ366" i="3" s="1"/>
  <c r="AB366" i="3"/>
  <c r="T367" i="3"/>
  <c r="X367" i="3"/>
  <c r="AQ367" i="3" s="1"/>
  <c r="AB367" i="3"/>
  <c r="T368" i="3"/>
  <c r="X368" i="3"/>
  <c r="AB368" i="3"/>
  <c r="U369" i="3"/>
  <c r="AN369" i="3" s="1"/>
  <c r="Y369" i="3"/>
  <c r="AC369" i="3"/>
  <c r="O372" i="3"/>
  <c r="AH372" i="3" s="1"/>
  <c r="W372" i="3"/>
  <c r="AP372" i="3" s="1"/>
  <c r="AA372" i="3"/>
  <c r="AE372" i="3"/>
  <c r="AZ372" i="3" s="1"/>
  <c r="T373" i="3"/>
  <c r="X373" i="3"/>
  <c r="AQ373" i="3" s="1"/>
  <c r="AB373" i="3"/>
  <c r="O374" i="3"/>
  <c r="AH374" i="3" s="1"/>
  <c r="W374" i="3"/>
  <c r="AP374" i="3" s="1"/>
  <c r="AA374" i="3"/>
  <c r="AT374" i="3" s="1"/>
  <c r="AE374" i="3"/>
  <c r="AZ374" i="3" s="1"/>
  <c r="O375" i="3"/>
  <c r="AH375" i="3" s="1"/>
  <c r="W375" i="3"/>
  <c r="AA375" i="3"/>
  <c r="AE375" i="3"/>
  <c r="AZ375" i="3" s="1"/>
  <c r="AR375" i="3"/>
  <c r="U376" i="3"/>
  <c r="AN376" i="3" s="1"/>
  <c r="Y376" i="3"/>
  <c r="AC376" i="3"/>
  <c r="AV376" i="3" s="1"/>
  <c r="O377" i="3"/>
  <c r="AH377" i="3" s="1"/>
  <c r="W377" i="3"/>
  <c r="AP377" i="3" s="1"/>
  <c r="AA377" i="3"/>
  <c r="AT377" i="3" s="1"/>
  <c r="AE377" i="3"/>
  <c r="AZ377" i="3" s="1"/>
  <c r="O378" i="3"/>
  <c r="AH378" i="3" s="1"/>
  <c r="W378" i="3"/>
  <c r="AP378" i="3" s="1"/>
  <c r="AA378" i="3"/>
  <c r="AT378" i="3" s="1"/>
  <c r="AE378" i="3"/>
  <c r="AZ378" i="3" s="1"/>
  <c r="T379" i="3"/>
  <c r="X379" i="3"/>
  <c r="AQ379" i="3" s="1"/>
  <c r="AB379" i="3"/>
  <c r="T380" i="3"/>
  <c r="X380" i="3"/>
  <c r="AQ380" i="3" s="1"/>
  <c r="AB380" i="3"/>
  <c r="O381" i="3"/>
  <c r="AH381" i="3" s="1"/>
  <c r="W381" i="3"/>
  <c r="AP381" i="3" s="1"/>
  <c r="AA381" i="3"/>
  <c r="AT381" i="3" s="1"/>
  <c r="AE381" i="3"/>
  <c r="AZ381" i="3" s="1"/>
  <c r="T382" i="3"/>
  <c r="X382" i="3"/>
  <c r="AQ382" i="3" s="1"/>
  <c r="AB382" i="3"/>
  <c r="T383" i="3"/>
  <c r="X383" i="3"/>
  <c r="AQ383" i="3" s="1"/>
  <c r="AB383" i="3"/>
  <c r="T384" i="3"/>
  <c r="X384" i="3"/>
  <c r="AQ384" i="3" s="1"/>
  <c r="AB384" i="3"/>
  <c r="U387" i="3"/>
  <c r="AN387" i="3" s="1"/>
  <c r="Y387" i="3"/>
  <c r="AC387" i="3"/>
  <c r="AV387" i="3" s="1"/>
  <c r="U388" i="3"/>
  <c r="AN388" i="3" s="1"/>
  <c r="Y388" i="3"/>
  <c r="AC388" i="3"/>
  <c r="AV388" i="3" s="1"/>
  <c r="T389" i="3"/>
  <c r="X389" i="3"/>
  <c r="AQ389" i="3" s="1"/>
  <c r="AB389" i="3"/>
  <c r="T390" i="3"/>
  <c r="X390" i="3"/>
  <c r="AQ390" i="3" s="1"/>
  <c r="AB390" i="3"/>
  <c r="T391" i="3"/>
  <c r="X391" i="3"/>
  <c r="AQ391" i="3" s="1"/>
  <c r="AB391" i="3"/>
  <c r="T392" i="3"/>
  <c r="X392" i="3"/>
  <c r="AQ392" i="3" s="1"/>
  <c r="AB392" i="3"/>
  <c r="T393" i="3"/>
  <c r="X393" i="3"/>
  <c r="AB393" i="3"/>
  <c r="T394" i="3"/>
  <c r="X394" i="3"/>
  <c r="AB394" i="3"/>
  <c r="T395" i="3"/>
  <c r="X395" i="3"/>
  <c r="AB395" i="3"/>
  <c r="U397" i="3"/>
  <c r="AN397" i="3" s="1"/>
  <c r="Y397" i="3"/>
  <c r="AC397" i="3"/>
  <c r="T398" i="3"/>
  <c r="X398" i="3"/>
  <c r="AQ398" i="3" s="1"/>
  <c r="AB398" i="3"/>
  <c r="T399" i="3"/>
  <c r="X399" i="3"/>
  <c r="AQ399" i="3" s="1"/>
  <c r="AB399" i="3"/>
  <c r="T400" i="3"/>
  <c r="X400" i="3"/>
  <c r="AB400" i="3"/>
  <c r="U401" i="3"/>
  <c r="AN401" i="3" s="1"/>
  <c r="Y401" i="3"/>
  <c r="AC401" i="3"/>
  <c r="AV401" i="3" s="1"/>
  <c r="U402" i="3"/>
  <c r="Y402" i="3"/>
  <c r="AC402" i="3"/>
  <c r="U403" i="3"/>
  <c r="AN403" i="3" s="1"/>
  <c r="Y403" i="3"/>
  <c r="AC403" i="3"/>
  <c r="AV403" i="3" s="1"/>
  <c r="AR407" i="3"/>
  <c r="U408" i="3"/>
  <c r="Y408" i="3"/>
  <c r="AC408" i="3"/>
  <c r="U410" i="3"/>
  <c r="AN410" i="3" s="1"/>
  <c r="Y410" i="3"/>
  <c r="AC410" i="3"/>
  <c r="O412" i="3"/>
  <c r="AH412" i="3" s="1"/>
  <c r="W412" i="3"/>
  <c r="AA412" i="3"/>
  <c r="AE412" i="3"/>
  <c r="AZ412" i="3" s="1"/>
  <c r="O413" i="3"/>
  <c r="AH413" i="3" s="1"/>
  <c r="W413" i="3"/>
  <c r="AA413" i="3"/>
  <c r="AE413" i="3"/>
  <c r="AZ413" i="3" s="1"/>
  <c r="O414" i="3"/>
  <c r="AH414" i="3" s="1"/>
  <c r="W414" i="3"/>
  <c r="AP414" i="3" s="1"/>
  <c r="AA414" i="3"/>
  <c r="AT414" i="3" s="1"/>
  <c r="AE414" i="3"/>
  <c r="AZ414" i="3" s="1"/>
  <c r="U416" i="3"/>
  <c r="AN416" i="3" s="1"/>
  <c r="Y416" i="3"/>
  <c r="AC416" i="3"/>
  <c r="AV416" i="3" s="1"/>
  <c r="O417" i="3"/>
  <c r="AH417" i="3" s="1"/>
  <c r="W417" i="3"/>
  <c r="AP417" i="3" s="1"/>
  <c r="AA417" i="3"/>
  <c r="AT417" i="3" s="1"/>
  <c r="AE417" i="3"/>
  <c r="AZ417" i="3" s="1"/>
  <c r="U418" i="3"/>
  <c r="AN418" i="3" s="1"/>
  <c r="AA418" i="3"/>
  <c r="AT418" i="3" s="1"/>
  <c r="AD419" i="3"/>
  <c r="AW419" i="3" s="1"/>
  <c r="Z419" i="3"/>
  <c r="AS419" i="3" s="1"/>
  <c r="V419" i="3"/>
  <c r="AO419" i="3" s="1"/>
  <c r="O419" i="3"/>
  <c r="AH419" i="3" s="1"/>
  <c r="X419" i="3"/>
  <c r="AQ419" i="3" s="1"/>
  <c r="AC419" i="3"/>
  <c r="AV419" i="3" s="1"/>
  <c r="U420" i="3"/>
  <c r="AN420" i="3" s="1"/>
  <c r="AA420" i="3"/>
  <c r="AT420" i="3" s="1"/>
  <c r="AD421" i="3"/>
  <c r="AW421" i="3" s="1"/>
  <c r="Z421" i="3"/>
  <c r="AS421" i="3" s="1"/>
  <c r="V421" i="3"/>
  <c r="AO421" i="3" s="1"/>
  <c r="O421" i="3"/>
  <c r="AH421" i="3" s="1"/>
  <c r="X421" i="3"/>
  <c r="AQ421" i="3" s="1"/>
  <c r="AC421" i="3"/>
  <c r="AV421" i="3" s="1"/>
  <c r="U422" i="3"/>
  <c r="AN422" i="3" s="1"/>
  <c r="AA422" i="3"/>
  <c r="AT422" i="3" s="1"/>
  <c r="AD423" i="3"/>
  <c r="AW423" i="3" s="1"/>
  <c r="Z423" i="3"/>
  <c r="AS423" i="3" s="1"/>
  <c r="V423" i="3"/>
  <c r="AO423" i="3" s="1"/>
  <c r="O423" i="3"/>
  <c r="AH423" i="3" s="1"/>
  <c r="X423" i="3"/>
  <c r="AQ423" i="3" s="1"/>
  <c r="AC423" i="3"/>
  <c r="AV423" i="3" s="1"/>
  <c r="U424" i="3"/>
  <c r="AN424" i="3" s="1"/>
  <c r="AA424" i="3"/>
  <c r="AT424" i="3" s="1"/>
  <c r="AD425" i="3"/>
  <c r="AW425" i="3" s="1"/>
  <c r="Z425" i="3"/>
  <c r="AS425" i="3" s="1"/>
  <c r="V425" i="3"/>
  <c r="AO425" i="3" s="1"/>
  <c r="O425" i="3"/>
  <c r="AH425" i="3" s="1"/>
  <c r="X425" i="3"/>
  <c r="AQ425" i="3" s="1"/>
  <c r="AC425" i="3"/>
  <c r="AV425" i="3" s="1"/>
  <c r="U426" i="3"/>
  <c r="AN426" i="3" s="1"/>
  <c r="AA426" i="3"/>
  <c r="AT426" i="3" s="1"/>
  <c r="AD427" i="3"/>
  <c r="AW427" i="3" s="1"/>
  <c r="Z427" i="3"/>
  <c r="AS427" i="3" s="1"/>
  <c r="V427" i="3"/>
  <c r="AO427" i="3" s="1"/>
  <c r="O427" i="3"/>
  <c r="AH427" i="3" s="1"/>
  <c r="X427" i="3"/>
  <c r="AQ427" i="3" s="1"/>
  <c r="AC427" i="3"/>
  <c r="AV427" i="3" s="1"/>
  <c r="U428" i="3"/>
  <c r="AN428" i="3" s="1"/>
  <c r="AA428" i="3"/>
  <c r="AT428" i="3" s="1"/>
  <c r="AD429" i="3"/>
  <c r="AW429" i="3" s="1"/>
  <c r="Z429" i="3"/>
  <c r="AS429" i="3" s="1"/>
  <c r="V429" i="3"/>
  <c r="AO429" i="3" s="1"/>
  <c r="O429" i="3"/>
  <c r="AH429" i="3" s="1"/>
  <c r="X429" i="3"/>
  <c r="AQ429" i="3" s="1"/>
  <c r="AC429" i="3"/>
  <c r="AV429" i="3" s="1"/>
  <c r="U430" i="3"/>
  <c r="AN430" i="3" s="1"/>
  <c r="AA430" i="3"/>
  <c r="AT430" i="3" s="1"/>
  <c r="AD431" i="3"/>
  <c r="AW431" i="3" s="1"/>
  <c r="Z431" i="3"/>
  <c r="AS431" i="3" s="1"/>
  <c r="V431" i="3"/>
  <c r="AO431" i="3" s="1"/>
  <c r="O431" i="3"/>
  <c r="AH431" i="3" s="1"/>
  <c r="X431" i="3"/>
  <c r="AQ431" i="3" s="1"/>
  <c r="AC431" i="3"/>
  <c r="AV431" i="3" s="1"/>
  <c r="U432" i="3"/>
  <c r="AN432" i="3" s="1"/>
  <c r="AA432" i="3"/>
  <c r="AT432" i="3" s="1"/>
  <c r="AD433" i="3"/>
  <c r="AW433" i="3" s="1"/>
  <c r="Z433" i="3"/>
  <c r="AS433" i="3" s="1"/>
  <c r="V433" i="3"/>
  <c r="AO433" i="3" s="1"/>
  <c r="O433" i="3"/>
  <c r="AH433" i="3" s="1"/>
  <c r="X433" i="3"/>
  <c r="AQ433" i="3" s="1"/>
  <c r="AC433" i="3"/>
  <c r="AV433" i="3" s="1"/>
  <c r="U434" i="3"/>
  <c r="AN434" i="3" s="1"/>
  <c r="AA434" i="3"/>
  <c r="AT434" i="3" s="1"/>
  <c r="AD435" i="3"/>
  <c r="AW435" i="3" s="1"/>
  <c r="Z435" i="3"/>
  <c r="AS435" i="3" s="1"/>
  <c r="V435" i="3"/>
  <c r="AO435" i="3" s="1"/>
  <c r="O435" i="3"/>
  <c r="AH435" i="3" s="1"/>
  <c r="X435" i="3"/>
  <c r="AQ435" i="3" s="1"/>
  <c r="AC435" i="3"/>
  <c r="AV435" i="3" s="1"/>
  <c r="U436" i="3"/>
  <c r="AN436" i="3" s="1"/>
  <c r="AA436" i="3"/>
  <c r="AT436" i="3" s="1"/>
  <c r="AD437" i="3"/>
  <c r="AW437" i="3" s="1"/>
  <c r="Z437" i="3"/>
  <c r="AS437" i="3" s="1"/>
  <c r="V437" i="3"/>
  <c r="AO437" i="3" s="1"/>
  <c r="O437" i="3"/>
  <c r="AH437" i="3" s="1"/>
  <c r="X437" i="3"/>
  <c r="AQ437" i="3" s="1"/>
  <c r="AC437" i="3"/>
  <c r="AV437" i="3" s="1"/>
  <c r="U438" i="3"/>
  <c r="AN438" i="3" s="1"/>
  <c r="AA438" i="3"/>
  <c r="AT438" i="3" s="1"/>
  <c r="AD439" i="3"/>
  <c r="AW439" i="3" s="1"/>
  <c r="Z439" i="3"/>
  <c r="AS439" i="3" s="1"/>
  <c r="V439" i="3"/>
  <c r="AO439" i="3" s="1"/>
  <c r="O439" i="3"/>
  <c r="AH439" i="3" s="1"/>
  <c r="X439" i="3"/>
  <c r="AQ439" i="3" s="1"/>
  <c r="AC439" i="3"/>
  <c r="AV439" i="3" s="1"/>
  <c r="U440" i="3"/>
  <c r="AN440" i="3" s="1"/>
  <c r="AA440" i="3"/>
  <c r="AT440" i="3" s="1"/>
  <c r="AD441" i="3"/>
  <c r="AW441" i="3" s="1"/>
  <c r="Z441" i="3"/>
  <c r="AS441" i="3" s="1"/>
  <c r="V441" i="3"/>
  <c r="AO441" i="3" s="1"/>
  <c r="O441" i="3"/>
  <c r="AH441" i="3" s="1"/>
  <c r="X441" i="3"/>
  <c r="AQ441" i="3" s="1"/>
  <c r="AC441" i="3"/>
  <c r="AV441" i="3" s="1"/>
  <c r="U442" i="3"/>
  <c r="AN442" i="3" s="1"/>
  <c r="AA442" i="3"/>
  <c r="AT442" i="3" s="1"/>
  <c r="AD443" i="3"/>
  <c r="AW443" i="3" s="1"/>
  <c r="Z443" i="3"/>
  <c r="AS443" i="3" s="1"/>
  <c r="V443" i="3"/>
  <c r="AO443" i="3" s="1"/>
  <c r="O443" i="3"/>
  <c r="AH443" i="3" s="1"/>
  <c r="X443" i="3"/>
  <c r="AQ443" i="3" s="1"/>
  <c r="AC443" i="3"/>
  <c r="AV443" i="3" s="1"/>
  <c r="U444" i="3"/>
  <c r="AN444" i="3" s="1"/>
  <c r="AA444" i="3"/>
  <c r="AT444" i="3" s="1"/>
  <c r="AD445" i="3"/>
  <c r="AW445" i="3" s="1"/>
  <c r="Z445" i="3"/>
  <c r="AS445" i="3" s="1"/>
  <c r="V445" i="3"/>
  <c r="AO445" i="3" s="1"/>
  <c r="O445" i="3"/>
  <c r="AH445" i="3" s="1"/>
  <c r="X445" i="3"/>
  <c r="AQ445" i="3" s="1"/>
  <c r="AC445" i="3"/>
  <c r="AV445" i="3" s="1"/>
  <c r="U446" i="3"/>
  <c r="AN446" i="3" s="1"/>
  <c r="AA446" i="3"/>
  <c r="AT446" i="3" s="1"/>
  <c r="AD447" i="3"/>
  <c r="AW447" i="3" s="1"/>
  <c r="Z447" i="3"/>
  <c r="AS447" i="3" s="1"/>
  <c r="V447" i="3"/>
  <c r="AO447" i="3" s="1"/>
  <c r="O447" i="3"/>
  <c r="AH447" i="3" s="1"/>
  <c r="X447" i="3"/>
  <c r="AQ447" i="3" s="1"/>
  <c r="AC447" i="3"/>
  <c r="AV447" i="3" s="1"/>
  <c r="U448" i="3"/>
  <c r="AN448" i="3" s="1"/>
  <c r="AA448" i="3"/>
  <c r="AT448" i="3" s="1"/>
  <c r="AD449" i="3"/>
  <c r="AW449" i="3" s="1"/>
  <c r="Z449" i="3"/>
  <c r="AS449" i="3" s="1"/>
  <c r="V449" i="3"/>
  <c r="AO449" i="3" s="1"/>
  <c r="O449" i="3"/>
  <c r="AH449" i="3" s="1"/>
  <c r="X449" i="3"/>
  <c r="AQ449" i="3" s="1"/>
  <c r="AC449" i="3"/>
  <c r="AV449" i="3" s="1"/>
  <c r="U450" i="3"/>
  <c r="AN450" i="3" s="1"/>
  <c r="AA450" i="3"/>
  <c r="AT450" i="3" s="1"/>
  <c r="AD451" i="3"/>
  <c r="AW451" i="3" s="1"/>
  <c r="Z451" i="3"/>
  <c r="AS451" i="3" s="1"/>
  <c r="V451" i="3"/>
  <c r="AO451" i="3" s="1"/>
  <c r="O451" i="3"/>
  <c r="AH451" i="3" s="1"/>
  <c r="X451" i="3"/>
  <c r="AQ451" i="3" s="1"/>
  <c r="AC451" i="3"/>
  <c r="AV451" i="3" s="1"/>
  <c r="U452" i="3"/>
  <c r="AN452" i="3" s="1"/>
  <c r="AA452" i="3"/>
  <c r="AT452" i="3" s="1"/>
  <c r="AD453" i="3"/>
  <c r="AW453" i="3" s="1"/>
  <c r="Z453" i="3"/>
  <c r="AS453" i="3" s="1"/>
  <c r="V453" i="3"/>
  <c r="AO453" i="3" s="1"/>
  <c r="O453" i="3"/>
  <c r="AH453" i="3" s="1"/>
  <c r="X453" i="3"/>
  <c r="AQ453" i="3" s="1"/>
  <c r="AC453" i="3"/>
  <c r="AV453" i="3" s="1"/>
  <c r="U454" i="3"/>
  <c r="AN454" i="3" s="1"/>
  <c r="AA454" i="3"/>
  <c r="AT454" i="3" s="1"/>
  <c r="AB455" i="3"/>
  <c r="AD455" i="3"/>
  <c r="AW455" i="3" s="1"/>
  <c r="Z455" i="3"/>
  <c r="AS455" i="3" s="1"/>
  <c r="V455" i="3"/>
  <c r="AO455" i="3" s="1"/>
  <c r="O455" i="3"/>
  <c r="AH455" i="3" s="1"/>
  <c r="X455" i="3"/>
  <c r="AQ455" i="3" s="1"/>
  <c r="AE455" i="3"/>
  <c r="AB457" i="3"/>
  <c r="AZ457" i="3" s="1"/>
  <c r="X457" i="3"/>
  <c r="AQ457" i="3" s="1"/>
  <c r="T457" i="3"/>
  <c r="AD457" i="3"/>
  <c r="AW457" i="3" s="1"/>
  <c r="Z457" i="3"/>
  <c r="AS457" i="3" s="1"/>
  <c r="V457" i="3"/>
  <c r="AO457" i="3" s="1"/>
  <c r="O457" i="3"/>
  <c r="AH457" i="3" s="1"/>
  <c r="AA457" i="3"/>
  <c r="AT457" i="3" s="1"/>
  <c r="U458" i="3"/>
  <c r="AN458" i="3" s="1"/>
  <c r="AC458" i="3"/>
  <c r="AV458" i="3" s="1"/>
  <c r="W459" i="3"/>
  <c r="AP459" i="3" s="1"/>
  <c r="AE459" i="3"/>
  <c r="O461" i="3"/>
  <c r="AH461" i="3" s="1"/>
  <c r="AA461" i="3"/>
  <c r="AT461" i="3" s="1"/>
  <c r="Y462" i="3"/>
  <c r="AB463" i="3"/>
  <c r="X463" i="3"/>
  <c r="AQ463" i="3" s="1"/>
  <c r="T463" i="3"/>
  <c r="AD463" i="3"/>
  <c r="AW463" i="3" s="1"/>
  <c r="Z463" i="3"/>
  <c r="AS463" i="3" s="1"/>
  <c r="V463" i="3"/>
  <c r="AO463" i="3" s="1"/>
  <c r="W463" i="3"/>
  <c r="AP463" i="3" s="1"/>
  <c r="AE463" i="3"/>
  <c r="O465" i="3"/>
  <c r="AH465" i="3" s="1"/>
  <c r="AA465" i="3"/>
  <c r="AT465" i="3" s="1"/>
  <c r="Y466" i="3"/>
  <c r="AB467" i="3"/>
  <c r="X467" i="3"/>
  <c r="AQ467" i="3" s="1"/>
  <c r="T467" i="3"/>
  <c r="AD467" i="3"/>
  <c r="AW467" i="3" s="1"/>
  <c r="Z467" i="3"/>
  <c r="AS467" i="3" s="1"/>
  <c r="V467" i="3"/>
  <c r="AO467" i="3" s="1"/>
  <c r="W467" i="3"/>
  <c r="AP467" i="3" s="1"/>
  <c r="AE467" i="3"/>
  <c r="O469" i="3"/>
  <c r="AH469" i="3" s="1"/>
  <c r="AA469" i="3"/>
  <c r="AT469" i="3" s="1"/>
  <c r="Y470" i="3"/>
  <c r="AB471" i="3"/>
  <c r="AU471" i="3" s="1"/>
  <c r="X471" i="3"/>
  <c r="T471" i="3"/>
  <c r="AD471" i="3"/>
  <c r="AW471" i="3" s="1"/>
  <c r="Z471" i="3"/>
  <c r="AS471" i="3" s="1"/>
  <c r="V471" i="3"/>
  <c r="AO471" i="3" s="1"/>
  <c r="W471" i="3"/>
  <c r="AE471" i="3"/>
  <c r="AX471" i="3" s="1"/>
  <c r="AD473" i="3"/>
  <c r="AW473" i="3" s="1"/>
  <c r="Z473" i="3"/>
  <c r="AS473" i="3" s="1"/>
  <c r="V473" i="3"/>
  <c r="AO473" i="3" s="1"/>
  <c r="AB473" i="3"/>
  <c r="AU473" i="3" s="1"/>
  <c r="X473" i="3"/>
  <c r="T473" i="3"/>
  <c r="W473" i="3"/>
  <c r="AE473" i="3"/>
  <c r="AX473" i="3" s="1"/>
  <c r="AB475" i="3"/>
  <c r="AU475" i="3" s="1"/>
  <c r="X475" i="3"/>
  <c r="T475" i="3"/>
  <c r="AD475" i="3"/>
  <c r="AW475" i="3" s="1"/>
  <c r="Z475" i="3"/>
  <c r="AS475" i="3" s="1"/>
  <c r="V475" i="3"/>
  <c r="AO475" i="3" s="1"/>
  <c r="W475" i="3"/>
  <c r="AE475" i="3"/>
  <c r="AX475" i="3" s="1"/>
  <c r="AD477" i="3"/>
  <c r="AW477" i="3" s="1"/>
  <c r="Z477" i="3"/>
  <c r="AS477" i="3" s="1"/>
  <c r="V477" i="3"/>
  <c r="AO477" i="3" s="1"/>
  <c r="AB477" i="3"/>
  <c r="AU477" i="3" s="1"/>
  <c r="X477" i="3"/>
  <c r="T477" i="3"/>
  <c r="W477" i="3"/>
  <c r="AE477" i="3"/>
  <c r="AX477" i="3" s="1"/>
  <c r="AB479" i="3"/>
  <c r="AU479" i="3" s="1"/>
  <c r="X479" i="3"/>
  <c r="T479" i="3"/>
  <c r="AD479" i="3"/>
  <c r="AW479" i="3" s="1"/>
  <c r="Z479" i="3"/>
  <c r="AS479" i="3" s="1"/>
  <c r="V479" i="3"/>
  <c r="AO479" i="3" s="1"/>
  <c r="W479" i="3"/>
  <c r="AE479" i="3"/>
  <c r="AX479" i="3" s="1"/>
  <c r="AD481" i="3"/>
  <c r="AW481" i="3" s="1"/>
  <c r="Z481" i="3"/>
  <c r="AS481" i="3" s="1"/>
  <c r="V481" i="3"/>
  <c r="AO481" i="3" s="1"/>
  <c r="AB481" i="3"/>
  <c r="AU481" i="3" s="1"/>
  <c r="X481" i="3"/>
  <c r="T481" i="3"/>
  <c r="W481" i="3"/>
  <c r="AE481" i="3"/>
  <c r="AX481" i="3" s="1"/>
  <c r="AB483" i="3"/>
  <c r="AU483" i="3" s="1"/>
  <c r="X483" i="3"/>
  <c r="T483" i="3"/>
  <c r="AD483" i="3"/>
  <c r="AW483" i="3" s="1"/>
  <c r="Z483" i="3"/>
  <c r="AS483" i="3" s="1"/>
  <c r="V483" i="3"/>
  <c r="AO483" i="3" s="1"/>
  <c r="W483" i="3"/>
  <c r="AE483" i="3"/>
  <c r="AX483" i="3" s="1"/>
  <c r="AD485" i="3"/>
  <c r="AW485" i="3" s="1"/>
  <c r="Z485" i="3"/>
  <c r="AS485" i="3" s="1"/>
  <c r="V485" i="3"/>
  <c r="AO485" i="3" s="1"/>
  <c r="AB485" i="3"/>
  <c r="AU485" i="3" s="1"/>
  <c r="X485" i="3"/>
  <c r="T485" i="3"/>
  <c r="W485" i="3"/>
  <c r="AE485" i="3"/>
  <c r="AX485" i="3" s="1"/>
  <c r="AB487" i="3"/>
  <c r="AU487" i="3" s="1"/>
  <c r="X487" i="3"/>
  <c r="T487" i="3"/>
  <c r="AD487" i="3"/>
  <c r="AW487" i="3" s="1"/>
  <c r="Z487" i="3"/>
  <c r="AS487" i="3" s="1"/>
  <c r="V487" i="3"/>
  <c r="AO487" i="3" s="1"/>
  <c r="W487" i="3"/>
  <c r="AE487" i="3"/>
  <c r="AX487" i="3" s="1"/>
  <c r="AD489" i="3"/>
  <c r="AW489" i="3" s="1"/>
  <c r="Z489" i="3"/>
  <c r="AS489" i="3" s="1"/>
  <c r="V489" i="3"/>
  <c r="AO489" i="3" s="1"/>
  <c r="AB489" i="3"/>
  <c r="AU489" i="3" s="1"/>
  <c r="X489" i="3"/>
  <c r="T489" i="3"/>
  <c r="W489" i="3"/>
  <c r="AE489" i="3"/>
  <c r="AX489" i="3" s="1"/>
  <c r="AB491" i="3"/>
  <c r="AU491" i="3" s="1"/>
  <c r="X491" i="3"/>
  <c r="T491" i="3"/>
  <c r="AD491" i="3"/>
  <c r="AW491" i="3" s="1"/>
  <c r="Z491" i="3"/>
  <c r="AS491" i="3" s="1"/>
  <c r="V491" i="3"/>
  <c r="AO491" i="3" s="1"/>
  <c r="W491" i="3"/>
  <c r="AE491" i="3"/>
  <c r="AX491" i="3" s="1"/>
  <c r="AD493" i="3"/>
  <c r="AW493" i="3" s="1"/>
  <c r="Z493" i="3"/>
  <c r="AS493" i="3" s="1"/>
  <c r="V493" i="3"/>
  <c r="AO493" i="3" s="1"/>
  <c r="AB493" i="3"/>
  <c r="AU493" i="3" s="1"/>
  <c r="X493" i="3"/>
  <c r="T493" i="3"/>
  <c r="W493" i="3"/>
  <c r="AE493" i="3"/>
  <c r="AX493" i="3" s="1"/>
  <c r="AB495" i="3"/>
  <c r="AU495" i="3" s="1"/>
  <c r="X495" i="3"/>
  <c r="T495" i="3"/>
  <c r="AD495" i="3"/>
  <c r="AW495" i="3" s="1"/>
  <c r="Z495" i="3"/>
  <c r="AS495" i="3" s="1"/>
  <c r="V495" i="3"/>
  <c r="AO495" i="3" s="1"/>
  <c r="W495" i="3"/>
  <c r="AE495" i="3"/>
  <c r="AX495" i="3" s="1"/>
  <c r="AD497" i="3"/>
  <c r="AW497" i="3" s="1"/>
  <c r="Z497" i="3"/>
  <c r="AS497" i="3" s="1"/>
  <c r="V497" i="3"/>
  <c r="AO497" i="3" s="1"/>
  <c r="AB497" i="3"/>
  <c r="AU497" i="3" s="1"/>
  <c r="X497" i="3"/>
  <c r="T497" i="3"/>
  <c r="W497" i="3"/>
  <c r="AE497" i="3"/>
  <c r="AX497" i="3" s="1"/>
  <c r="AB499" i="3"/>
  <c r="AU499" i="3" s="1"/>
  <c r="X499" i="3"/>
  <c r="T499" i="3"/>
  <c r="AD499" i="3"/>
  <c r="AW499" i="3" s="1"/>
  <c r="Z499" i="3"/>
  <c r="AS499" i="3" s="1"/>
  <c r="V499" i="3"/>
  <c r="AO499" i="3" s="1"/>
  <c r="W499" i="3"/>
  <c r="AE499" i="3"/>
  <c r="AX499" i="3" s="1"/>
  <c r="AD501" i="3"/>
  <c r="AW501" i="3" s="1"/>
  <c r="Z501" i="3"/>
  <c r="AS501" i="3" s="1"/>
  <c r="V501" i="3"/>
  <c r="AO501" i="3" s="1"/>
  <c r="AC501" i="3"/>
  <c r="AV501" i="3" s="1"/>
  <c r="Y501" i="3"/>
  <c r="AB501" i="3"/>
  <c r="AU501" i="3" s="1"/>
  <c r="X501" i="3"/>
  <c r="T501" i="3"/>
  <c r="W501" i="3"/>
  <c r="AS737" i="3"/>
  <c r="AS739" i="3"/>
  <c r="O179" i="3"/>
  <c r="AH179" i="3" s="1"/>
  <c r="W179" i="3"/>
  <c r="AP179" i="3" s="1"/>
  <c r="AA179" i="3"/>
  <c r="O181" i="3"/>
  <c r="AH181" i="3" s="1"/>
  <c r="W181" i="3"/>
  <c r="AA181" i="3"/>
  <c r="AT181" i="3" s="1"/>
  <c r="O182" i="3"/>
  <c r="AH182" i="3" s="1"/>
  <c r="W182" i="3"/>
  <c r="AP182" i="3" s="1"/>
  <c r="AA182" i="3"/>
  <c r="O183" i="3"/>
  <c r="AH183" i="3" s="1"/>
  <c r="W183" i="3"/>
  <c r="AA183" i="3"/>
  <c r="O184" i="3"/>
  <c r="AH184" i="3" s="1"/>
  <c r="W184" i="3"/>
  <c r="AF184" i="3" s="1"/>
  <c r="AY184" i="3" s="1"/>
  <c r="AA184" i="3"/>
  <c r="O185" i="3"/>
  <c r="AH185" i="3" s="1"/>
  <c r="W185" i="3"/>
  <c r="AP185" i="3" s="1"/>
  <c r="AA185" i="3"/>
  <c r="AT185" i="3" s="1"/>
  <c r="O187" i="3"/>
  <c r="AH187" i="3" s="1"/>
  <c r="W187" i="3"/>
  <c r="AF187" i="3" s="1"/>
  <c r="AY187" i="3" s="1"/>
  <c r="AA187" i="3"/>
  <c r="O188" i="3"/>
  <c r="AH188" i="3" s="1"/>
  <c r="W188" i="3"/>
  <c r="AA188" i="3"/>
  <c r="O189" i="3"/>
  <c r="AH189" i="3" s="1"/>
  <c r="W189" i="3"/>
  <c r="AF189" i="3" s="1"/>
  <c r="AY189" i="3" s="1"/>
  <c r="AA189" i="3"/>
  <c r="O190" i="3"/>
  <c r="AH190" i="3" s="1"/>
  <c r="W190" i="3"/>
  <c r="AP190" i="3" s="1"/>
  <c r="AA190" i="3"/>
  <c r="AT190" i="3" s="1"/>
  <c r="O193" i="3"/>
  <c r="AH193" i="3" s="1"/>
  <c r="W193" i="3"/>
  <c r="AP193" i="3" s="1"/>
  <c r="AA193" i="3"/>
  <c r="AT193" i="3" s="1"/>
  <c r="O195" i="3"/>
  <c r="AH195" i="3" s="1"/>
  <c r="W195" i="3"/>
  <c r="AP195" i="3" s="1"/>
  <c r="AA195" i="3"/>
  <c r="AT195" i="3" s="1"/>
  <c r="O223" i="3"/>
  <c r="AH223" i="3" s="1"/>
  <c r="W223" i="3"/>
  <c r="AP223" i="3" s="1"/>
  <c r="AA223" i="3"/>
  <c r="O226" i="3"/>
  <c r="AH226" i="3" s="1"/>
  <c r="W226" i="3"/>
  <c r="AP226" i="3" s="1"/>
  <c r="AA226" i="3"/>
  <c r="AT226" i="3" s="1"/>
  <c r="O232" i="3"/>
  <c r="AH232" i="3" s="1"/>
  <c r="W232" i="3"/>
  <c r="AP232" i="3" s="1"/>
  <c r="AA232" i="3"/>
  <c r="AT232" i="3" s="1"/>
  <c r="O237" i="3"/>
  <c r="AH237" i="3" s="1"/>
  <c r="W237" i="3"/>
  <c r="AA237" i="3"/>
  <c r="O238" i="3"/>
  <c r="AH238" i="3" s="1"/>
  <c r="W238" i="3"/>
  <c r="AP238" i="3" s="1"/>
  <c r="AA238" i="3"/>
  <c r="AT238" i="3" s="1"/>
  <c r="O244" i="3"/>
  <c r="AH244" i="3" s="1"/>
  <c r="W244" i="3"/>
  <c r="AP244" i="3" s="1"/>
  <c r="AA244" i="3"/>
  <c r="AT244" i="3" s="1"/>
  <c r="T246" i="3"/>
  <c r="X246" i="3"/>
  <c r="T247" i="3"/>
  <c r="X247" i="3"/>
  <c r="AQ247" i="3" s="1"/>
  <c r="O251" i="3"/>
  <c r="AH251" i="3" s="1"/>
  <c r="W251" i="3"/>
  <c r="AP251" i="3" s="1"/>
  <c r="AA251" i="3"/>
  <c r="O253" i="3"/>
  <c r="AH253" i="3" s="1"/>
  <c r="W253" i="3"/>
  <c r="AA253" i="3"/>
  <c r="AT253" i="3" s="1"/>
  <c r="T254" i="3"/>
  <c r="X254" i="3"/>
  <c r="AQ254" i="3" s="1"/>
  <c r="O255" i="3"/>
  <c r="AH255" i="3" s="1"/>
  <c r="W255" i="3"/>
  <c r="AA255" i="3"/>
  <c r="O257" i="3"/>
  <c r="AH257" i="3" s="1"/>
  <c r="W257" i="3"/>
  <c r="AA257" i="3"/>
  <c r="AT257" i="3" s="1"/>
  <c r="T259" i="3"/>
  <c r="X259" i="3"/>
  <c r="T260" i="3"/>
  <c r="X260" i="3"/>
  <c r="AQ260" i="3" s="1"/>
  <c r="T262" i="3"/>
  <c r="X262" i="3"/>
  <c r="O263" i="3"/>
  <c r="AH263" i="3" s="1"/>
  <c r="W263" i="3"/>
  <c r="AF263" i="3" s="1"/>
  <c r="AY263" i="3" s="1"/>
  <c r="AA263" i="3"/>
  <c r="O264" i="3"/>
  <c r="AH264" i="3" s="1"/>
  <c r="W264" i="3"/>
  <c r="AP264" i="3" s="1"/>
  <c r="AA264" i="3"/>
  <c r="T265" i="3"/>
  <c r="X265" i="3"/>
  <c r="T268" i="3"/>
  <c r="X268" i="3"/>
  <c r="AQ268" i="3" s="1"/>
  <c r="O270" i="3"/>
  <c r="AH270" i="3" s="1"/>
  <c r="W270" i="3"/>
  <c r="AA270" i="3"/>
  <c r="O272" i="3"/>
  <c r="AH272" i="3" s="1"/>
  <c r="W272" i="3"/>
  <c r="AP272" i="3" s="1"/>
  <c r="AA272" i="3"/>
  <c r="AT272" i="3" s="1"/>
  <c r="T275" i="3"/>
  <c r="X275" i="3"/>
  <c r="O277" i="3"/>
  <c r="AH277" i="3" s="1"/>
  <c r="W277" i="3"/>
  <c r="AP277" i="3" s="1"/>
  <c r="AA277" i="3"/>
  <c r="T278" i="3"/>
  <c r="X278" i="3"/>
  <c r="AQ278" i="3" s="1"/>
  <c r="T280" i="3"/>
  <c r="X280" i="3"/>
  <c r="T281" i="3"/>
  <c r="X281" i="3"/>
  <c r="AQ281" i="3" s="1"/>
  <c r="T282" i="3"/>
  <c r="X282" i="3"/>
  <c r="T283" i="3"/>
  <c r="X283" i="3"/>
  <c r="AQ283" i="3" s="1"/>
  <c r="T284" i="3"/>
  <c r="X284" i="3"/>
  <c r="AQ284" i="3" s="1"/>
  <c r="O288" i="3"/>
  <c r="AH288" i="3" s="1"/>
  <c r="W288" i="3"/>
  <c r="AA288" i="3"/>
  <c r="AT288" i="3" s="1"/>
  <c r="O289" i="3"/>
  <c r="AH289" i="3" s="1"/>
  <c r="W289" i="3"/>
  <c r="AF289" i="3" s="1"/>
  <c r="AY289" i="3" s="1"/>
  <c r="AA289" i="3"/>
  <c r="AT289" i="3" s="1"/>
  <c r="O290" i="3"/>
  <c r="AH290" i="3" s="1"/>
  <c r="W290" i="3"/>
  <c r="AA290" i="3"/>
  <c r="O293" i="3"/>
  <c r="AH293" i="3" s="1"/>
  <c r="W293" i="3"/>
  <c r="AP293" i="3" s="1"/>
  <c r="AA293" i="3"/>
  <c r="T295" i="3"/>
  <c r="X295" i="3"/>
  <c r="AQ295" i="3" s="1"/>
  <c r="T296" i="3"/>
  <c r="X296" i="3"/>
  <c r="O297" i="3"/>
  <c r="AH297" i="3" s="1"/>
  <c r="W297" i="3"/>
  <c r="AA297" i="3"/>
  <c r="T298" i="3"/>
  <c r="X298" i="3"/>
  <c r="AQ298" i="3" s="1"/>
  <c r="T300" i="3"/>
  <c r="X300" i="3"/>
  <c r="AQ300" i="3" s="1"/>
  <c r="T302" i="3"/>
  <c r="X302" i="3"/>
  <c r="AQ302" i="3" s="1"/>
  <c r="T304" i="3"/>
  <c r="X304" i="3"/>
  <c r="AQ304" i="3" s="1"/>
  <c r="T305" i="3"/>
  <c r="X305" i="3"/>
  <c r="AQ305" i="3" s="1"/>
  <c r="O306" i="3"/>
  <c r="AH306" i="3" s="1"/>
  <c r="W306" i="3"/>
  <c r="AA306" i="3"/>
  <c r="AT306" i="3" s="1"/>
  <c r="O308" i="3"/>
  <c r="AH308" i="3" s="1"/>
  <c r="W308" i="3"/>
  <c r="AA308" i="3"/>
  <c r="AT308" i="3" s="1"/>
  <c r="T309" i="3"/>
  <c r="X309" i="3"/>
  <c r="AQ309" i="3" s="1"/>
  <c r="T310" i="3"/>
  <c r="X310" i="3"/>
  <c r="AQ310" i="3" s="1"/>
  <c r="T311" i="3"/>
  <c r="X311" i="3"/>
  <c r="U312" i="3"/>
  <c r="AN312" i="3" s="1"/>
  <c r="Y312" i="3"/>
  <c r="T313" i="3"/>
  <c r="X313" i="3"/>
  <c r="O314" i="3"/>
  <c r="AH314" i="3" s="1"/>
  <c r="W314" i="3"/>
  <c r="AA314" i="3"/>
  <c r="AT314" i="3" s="1"/>
  <c r="U315" i="3"/>
  <c r="AN315" i="3" s="1"/>
  <c r="Y315" i="3"/>
  <c r="O316" i="3"/>
  <c r="AH316" i="3" s="1"/>
  <c r="W316" i="3"/>
  <c r="AA316" i="3"/>
  <c r="AT316" i="3" s="1"/>
  <c r="O317" i="3"/>
  <c r="AH317" i="3" s="1"/>
  <c r="W317" i="3"/>
  <c r="AA317" i="3"/>
  <c r="T320" i="3"/>
  <c r="X320" i="3"/>
  <c r="T321" i="3"/>
  <c r="X321" i="3"/>
  <c r="AQ321" i="3" s="1"/>
  <c r="T322" i="3"/>
  <c r="X322" i="3"/>
  <c r="O324" i="3"/>
  <c r="AH324" i="3" s="1"/>
  <c r="W324" i="3"/>
  <c r="AA324" i="3"/>
  <c r="T325" i="3"/>
  <c r="X325" i="3"/>
  <c r="U326" i="3"/>
  <c r="AN326" i="3" s="1"/>
  <c r="Y326" i="3"/>
  <c r="T327" i="3"/>
  <c r="X327" i="3"/>
  <c r="AQ327" i="3" s="1"/>
  <c r="U328" i="3"/>
  <c r="AN328" i="3" s="1"/>
  <c r="Y328" i="3"/>
  <c r="V329" i="3"/>
  <c r="AO329" i="3" s="1"/>
  <c r="Z329" i="3"/>
  <c r="U330" i="3"/>
  <c r="AN330" i="3" s="1"/>
  <c r="Y330" i="3"/>
  <c r="V331" i="3"/>
  <c r="AO331" i="3" s="1"/>
  <c r="Z331" i="3"/>
  <c r="O332" i="3"/>
  <c r="AH332" i="3" s="1"/>
  <c r="W332" i="3"/>
  <c r="AP332" i="3" s="1"/>
  <c r="AA332" i="3"/>
  <c r="V333" i="3"/>
  <c r="AO333" i="3" s="1"/>
  <c r="Z333" i="3"/>
  <c r="O334" i="3"/>
  <c r="AH334" i="3" s="1"/>
  <c r="W334" i="3"/>
  <c r="AA334" i="3"/>
  <c r="AT334" i="3" s="1"/>
  <c r="O335" i="3"/>
  <c r="AH335" i="3" s="1"/>
  <c r="W335" i="3"/>
  <c r="AA335" i="3"/>
  <c r="AT335" i="3" s="1"/>
  <c r="V336" i="3"/>
  <c r="AO336" i="3" s="1"/>
  <c r="Z336" i="3"/>
  <c r="O337" i="3"/>
  <c r="AH337" i="3" s="1"/>
  <c r="W337" i="3"/>
  <c r="AA337" i="3"/>
  <c r="U338" i="3"/>
  <c r="AN338" i="3" s="1"/>
  <c r="Y338" i="3"/>
  <c r="V339" i="3"/>
  <c r="AO339" i="3" s="1"/>
  <c r="Z339" i="3"/>
  <c r="AS339" i="3" s="1"/>
  <c r="V340" i="3"/>
  <c r="AO340" i="3" s="1"/>
  <c r="Z340" i="3"/>
  <c r="AS340" i="3" s="1"/>
  <c r="V341" i="3"/>
  <c r="AO341" i="3" s="1"/>
  <c r="Z341" i="3"/>
  <c r="AS341" i="3" s="1"/>
  <c r="V342" i="3"/>
  <c r="AO342" i="3" s="1"/>
  <c r="Z342" i="3"/>
  <c r="AS342" i="3" s="1"/>
  <c r="V343" i="3"/>
  <c r="AO343" i="3" s="1"/>
  <c r="Z343" i="3"/>
  <c r="U344" i="3"/>
  <c r="AN344" i="3" s="1"/>
  <c r="Y344" i="3"/>
  <c r="V345" i="3"/>
  <c r="AO345" i="3" s="1"/>
  <c r="Z345" i="3"/>
  <c r="T346" i="3"/>
  <c r="X346" i="3"/>
  <c r="AQ346" i="3" s="1"/>
  <c r="T347" i="3"/>
  <c r="X347" i="3"/>
  <c r="AQ347" i="3" s="1"/>
  <c r="T348" i="3"/>
  <c r="X348" i="3"/>
  <c r="AQ348" i="3" s="1"/>
  <c r="T349" i="3"/>
  <c r="X349" i="3"/>
  <c r="O350" i="3"/>
  <c r="AH350" i="3" s="1"/>
  <c r="W350" i="3"/>
  <c r="AA350" i="3"/>
  <c r="AT350" i="3" s="1"/>
  <c r="V351" i="3"/>
  <c r="AO351" i="3" s="1"/>
  <c r="Z351" i="3"/>
  <c r="O352" i="3"/>
  <c r="AH352" i="3" s="1"/>
  <c r="W352" i="3"/>
  <c r="AA352" i="3"/>
  <c r="AR352" i="3"/>
  <c r="U353" i="3"/>
  <c r="AN353" i="3" s="1"/>
  <c r="Y353" i="3"/>
  <c r="O354" i="3"/>
  <c r="AH354" i="3" s="1"/>
  <c r="W354" i="3"/>
  <c r="AA354" i="3"/>
  <c r="T355" i="3"/>
  <c r="X355" i="3"/>
  <c r="U356" i="3"/>
  <c r="Y356" i="3"/>
  <c r="O357" i="3"/>
  <c r="AH357" i="3" s="1"/>
  <c r="W357" i="3"/>
  <c r="AA357" i="3"/>
  <c r="AT357" i="3" s="1"/>
  <c r="U358" i="3"/>
  <c r="AN358" i="3" s="1"/>
  <c r="Y358" i="3"/>
  <c r="U359" i="3"/>
  <c r="Y359" i="3"/>
  <c r="U360" i="3"/>
  <c r="AN360" i="3" s="1"/>
  <c r="Y360" i="3"/>
  <c r="V361" i="3"/>
  <c r="AO361" i="3" s="1"/>
  <c r="Z361" i="3"/>
  <c r="V362" i="3"/>
  <c r="AO362" i="3" s="1"/>
  <c r="Z362" i="3"/>
  <c r="V363" i="3"/>
  <c r="AO363" i="3" s="1"/>
  <c r="Z363" i="3"/>
  <c r="U364" i="3"/>
  <c r="Y364" i="3"/>
  <c r="O365" i="3"/>
  <c r="AH365" i="3" s="1"/>
  <c r="W365" i="3"/>
  <c r="AA365" i="3"/>
  <c r="AT365" i="3" s="1"/>
  <c r="U366" i="3"/>
  <c r="AN366" i="3" s="1"/>
  <c r="Y366" i="3"/>
  <c r="U367" i="3"/>
  <c r="AN367" i="3" s="1"/>
  <c r="Y367" i="3"/>
  <c r="U368" i="3"/>
  <c r="AN368" i="3" s="1"/>
  <c r="Y368" i="3"/>
  <c r="V369" i="3"/>
  <c r="AO369" i="3" s="1"/>
  <c r="Z369" i="3"/>
  <c r="O370" i="3"/>
  <c r="AH370" i="3" s="1"/>
  <c r="W370" i="3"/>
  <c r="AA370" i="3"/>
  <c r="O371" i="3"/>
  <c r="AH371" i="3" s="1"/>
  <c r="W371" i="3"/>
  <c r="AA371" i="3"/>
  <c r="T372" i="3"/>
  <c r="X372" i="3"/>
  <c r="U373" i="3"/>
  <c r="AN373" i="3" s="1"/>
  <c r="Y373" i="3"/>
  <c r="T374" i="3"/>
  <c r="X374" i="3"/>
  <c r="AQ374" i="3" s="1"/>
  <c r="T375" i="3"/>
  <c r="X375" i="3"/>
  <c r="V376" i="3"/>
  <c r="AO376" i="3" s="1"/>
  <c r="Z376" i="3"/>
  <c r="T377" i="3"/>
  <c r="X377" i="3"/>
  <c r="AQ377" i="3" s="1"/>
  <c r="T378" i="3"/>
  <c r="X378" i="3"/>
  <c r="AQ378" i="3" s="1"/>
  <c r="U379" i="3"/>
  <c r="AN379" i="3" s="1"/>
  <c r="Y379" i="3"/>
  <c r="U380" i="3"/>
  <c r="Y380" i="3"/>
  <c r="T381" i="3"/>
  <c r="X381" i="3"/>
  <c r="AQ381" i="3" s="1"/>
  <c r="U382" i="3"/>
  <c r="Y382" i="3"/>
  <c r="U383" i="3"/>
  <c r="AN383" i="3" s="1"/>
  <c r="Y383" i="3"/>
  <c r="U384" i="3"/>
  <c r="Y384" i="3"/>
  <c r="O385" i="3"/>
  <c r="AH385" i="3" s="1"/>
  <c r="W385" i="3"/>
  <c r="AA385" i="3"/>
  <c r="AT385" i="3" s="1"/>
  <c r="O386" i="3"/>
  <c r="AH386" i="3" s="1"/>
  <c r="W386" i="3"/>
  <c r="AA386" i="3"/>
  <c r="AT386" i="3" s="1"/>
  <c r="V387" i="3"/>
  <c r="AO387" i="3" s="1"/>
  <c r="Z387" i="3"/>
  <c r="AS387" i="3" s="1"/>
  <c r="V388" i="3"/>
  <c r="AO388" i="3" s="1"/>
  <c r="Z388" i="3"/>
  <c r="U389" i="3"/>
  <c r="AN389" i="3" s="1"/>
  <c r="Y389" i="3"/>
  <c r="U390" i="3"/>
  <c r="AN390" i="3" s="1"/>
  <c r="Y390" i="3"/>
  <c r="U391" i="3"/>
  <c r="AN391" i="3" s="1"/>
  <c r="Y391" i="3"/>
  <c r="U392" i="3"/>
  <c r="AN392" i="3" s="1"/>
  <c r="Y392" i="3"/>
  <c r="U393" i="3"/>
  <c r="Y393" i="3"/>
  <c r="U394" i="3"/>
  <c r="Y394" i="3"/>
  <c r="U395" i="3"/>
  <c r="AN395" i="3" s="1"/>
  <c r="Y395" i="3"/>
  <c r="O396" i="3"/>
  <c r="AH396" i="3" s="1"/>
  <c r="W396" i="3"/>
  <c r="AA396" i="3"/>
  <c r="AT396" i="3" s="1"/>
  <c r="V397" i="3"/>
  <c r="AO397" i="3" s="1"/>
  <c r="Z397" i="3"/>
  <c r="AS397" i="3" s="1"/>
  <c r="U398" i="3"/>
  <c r="AN398" i="3" s="1"/>
  <c r="Y398" i="3"/>
  <c r="U399" i="3"/>
  <c r="AN399" i="3" s="1"/>
  <c r="Y399" i="3"/>
  <c r="U400" i="3"/>
  <c r="AN400" i="3" s="1"/>
  <c r="Y400" i="3"/>
  <c r="V401" i="3"/>
  <c r="AO401" i="3" s="1"/>
  <c r="Z401" i="3"/>
  <c r="AS401" i="3" s="1"/>
  <c r="V402" i="3"/>
  <c r="AO402" i="3" s="1"/>
  <c r="Z402" i="3"/>
  <c r="V403" i="3"/>
  <c r="AO403" i="3" s="1"/>
  <c r="Z403" i="3"/>
  <c r="AS403" i="3" s="1"/>
  <c r="O404" i="3"/>
  <c r="AH404" i="3" s="1"/>
  <c r="W404" i="3"/>
  <c r="AA404" i="3"/>
  <c r="AT404" i="3" s="1"/>
  <c r="O405" i="3"/>
  <c r="AH405" i="3" s="1"/>
  <c r="W405" i="3"/>
  <c r="AA405" i="3"/>
  <c r="O406" i="3"/>
  <c r="AH406" i="3" s="1"/>
  <c r="W406" i="3"/>
  <c r="AA406" i="3"/>
  <c r="AT406" i="3" s="1"/>
  <c r="O407" i="3"/>
  <c r="AH407" i="3" s="1"/>
  <c r="W407" i="3"/>
  <c r="AA407" i="3"/>
  <c r="V408" i="3"/>
  <c r="AO408" i="3" s="1"/>
  <c r="Z408" i="3"/>
  <c r="AS408" i="3" s="1"/>
  <c r="O409" i="3"/>
  <c r="AH409" i="3" s="1"/>
  <c r="W409" i="3"/>
  <c r="AA409" i="3"/>
  <c r="V410" i="3"/>
  <c r="AO410" i="3" s="1"/>
  <c r="Z410" i="3"/>
  <c r="O411" i="3"/>
  <c r="AH411" i="3" s="1"/>
  <c r="W411" i="3"/>
  <c r="AA411" i="3"/>
  <c r="T412" i="3"/>
  <c r="X412" i="3"/>
  <c r="AQ412" i="3" s="1"/>
  <c r="T413" i="3"/>
  <c r="X413" i="3"/>
  <c r="T414" i="3"/>
  <c r="X414" i="3"/>
  <c r="O415" i="3"/>
  <c r="AH415" i="3" s="1"/>
  <c r="W415" i="3"/>
  <c r="AA415" i="3"/>
  <c r="AT415" i="3" s="1"/>
  <c r="V416" i="3"/>
  <c r="AO416" i="3" s="1"/>
  <c r="Z416" i="3"/>
  <c r="AS416" i="3" s="1"/>
  <c r="T417" i="3"/>
  <c r="X417" i="3"/>
  <c r="AQ417" i="3" s="1"/>
  <c r="W418" i="3"/>
  <c r="AP418" i="3" s="1"/>
  <c r="AB418" i="3"/>
  <c r="T419" i="3"/>
  <c r="Y419" i="3"/>
  <c r="AE419" i="3"/>
  <c r="W420" i="3"/>
  <c r="AP420" i="3" s="1"/>
  <c r="AB420" i="3"/>
  <c r="T421" i="3"/>
  <c r="Y421" i="3"/>
  <c r="AE421" i="3"/>
  <c r="W422" i="3"/>
  <c r="AP422" i="3" s="1"/>
  <c r="AB422" i="3"/>
  <c r="T423" i="3"/>
  <c r="Y423" i="3"/>
  <c r="AE423" i="3"/>
  <c r="W424" i="3"/>
  <c r="AP424" i="3" s="1"/>
  <c r="AB424" i="3"/>
  <c r="T425" i="3"/>
  <c r="Y425" i="3"/>
  <c r="AE425" i="3"/>
  <c r="W426" i="3"/>
  <c r="AP426" i="3" s="1"/>
  <c r="AB426" i="3"/>
  <c r="T427" i="3"/>
  <c r="Y427" i="3"/>
  <c r="AE427" i="3"/>
  <c r="W428" i="3"/>
  <c r="AP428" i="3" s="1"/>
  <c r="AB428" i="3"/>
  <c r="T429" i="3"/>
  <c r="Y429" i="3"/>
  <c r="AE429" i="3"/>
  <c r="W430" i="3"/>
  <c r="AP430" i="3" s="1"/>
  <c r="AB430" i="3"/>
  <c r="T431" i="3"/>
  <c r="Y431" i="3"/>
  <c r="AE431" i="3"/>
  <c r="W432" i="3"/>
  <c r="AP432" i="3" s="1"/>
  <c r="AB432" i="3"/>
  <c r="T433" i="3"/>
  <c r="Y433" i="3"/>
  <c r="AE433" i="3"/>
  <c r="W434" i="3"/>
  <c r="AP434" i="3" s="1"/>
  <c r="AB434" i="3"/>
  <c r="T435" i="3"/>
  <c r="Y435" i="3"/>
  <c r="AE435" i="3"/>
  <c r="W436" i="3"/>
  <c r="AP436" i="3" s="1"/>
  <c r="AB436" i="3"/>
  <c r="T437" i="3"/>
  <c r="Y437" i="3"/>
  <c r="AE437" i="3"/>
  <c r="W438" i="3"/>
  <c r="AP438" i="3" s="1"/>
  <c r="AB438" i="3"/>
  <c r="T439" i="3"/>
  <c r="Y439" i="3"/>
  <c r="AE439" i="3"/>
  <c r="W440" i="3"/>
  <c r="AP440" i="3" s="1"/>
  <c r="AB440" i="3"/>
  <c r="T441" i="3"/>
  <c r="Y441" i="3"/>
  <c r="AE441" i="3"/>
  <c r="W442" i="3"/>
  <c r="AP442" i="3" s="1"/>
  <c r="AB442" i="3"/>
  <c r="T443" i="3"/>
  <c r="Y443" i="3"/>
  <c r="AE443" i="3"/>
  <c r="W444" i="3"/>
  <c r="AP444" i="3" s="1"/>
  <c r="AB444" i="3"/>
  <c r="T445" i="3"/>
  <c r="Y445" i="3"/>
  <c r="AE445" i="3"/>
  <c r="W446" i="3"/>
  <c r="AP446" i="3" s="1"/>
  <c r="AB446" i="3"/>
  <c r="T447" i="3"/>
  <c r="Y447" i="3"/>
  <c r="AE447" i="3"/>
  <c r="W448" i="3"/>
  <c r="AP448" i="3" s="1"/>
  <c r="AB448" i="3"/>
  <c r="T449" i="3"/>
  <c r="Y449" i="3"/>
  <c r="AE449" i="3"/>
  <c r="W450" i="3"/>
  <c r="AP450" i="3" s="1"/>
  <c r="AB450" i="3"/>
  <c r="T451" i="3"/>
  <c r="Y451" i="3"/>
  <c r="AE451" i="3"/>
  <c r="W452" i="3"/>
  <c r="AP452" i="3" s="1"/>
  <c r="AB452" i="3"/>
  <c r="T453" i="3"/>
  <c r="Y453" i="3"/>
  <c r="AE453" i="3"/>
  <c r="W454" i="3"/>
  <c r="AP454" i="3" s="1"/>
  <c r="AB454" i="3"/>
  <c r="T455" i="3"/>
  <c r="Y455" i="3"/>
  <c r="AB456" i="3"/>
  <c r="AZ456" i="3" s="1"/>
  <c r="X456" i="3"/>
  <c r="AQ456" i="3" s="1"/>
  <c r="T456" i="3"/>
  <c r="AD456" i="3"/>
  <c r="AW456" i="3" s="1"/>
  <c r="Z456" i="3"/>
  <c r="AS456" i="3" s="1"/>
  <c r="V456" i="3"/>
  <c r="AO456" i="3" s="1"/>
  <c r="O456" i="3"/>
  <c r="AH456" i="3" s="1"/>
  <c r="AA456" i="3"/>
  <c r="AT456" i="3" s="1"/>
  <c r="U457" i="3"/>
  <c r="AN457" i="3" s="1"/>
  <c r="AC457" i="3"/>
  <c r="AV457" i="3" s="1"/>
  <c r="W458" i="3"/>
  <c r="AP458" i="3" s="1"/>
  <c r="AE458" i="3"/>
  <c r="AZ458" i="3" s="1"/>
  <c r="Y459" i="3"/>
  <c r="AD460" i="3"/>
  <c r="AW460" i="3" s="1"/>
  <c r="Z460" i="3"/>
  <c r="AS460" i="3" s="1"/>
  <c r="V460" i="3"/>
  <c r="AO460" i="3" s="1"/>
  <c r="AB460" i="3"/>
  <c r="X460" i="3"/>
  <c r="AQ460" i="3" s="1"/>
  <c r="T460" i="3"/>
  <c r="W460" i="3"/>
  <c r="AP460" i="3" s="1"/>
  <c r="AE460" i="3"/>
  <c r="U461" i="3"/>
  <c r="AN461" i="3" s="1"/>
  <c r="AC461" i="3"/>
  <c r="AV461" i="3" s="1"/>
  <c r="O462" i="3"/>
  <c r="AH462" i="3" s="1"/>
  <c r="AA462" i="3"/>
  <c r="AT462" i="3" s="1"/>
  <c r="Y463" i="3"/>
  <c r="AD464" i="3"/>
  <c r="AW464" i="3" s="1"/>
  <c r="Z464" i="3"/>
  <c r="AS464" i="3" s="1"/>
  <c r="V464" i="3"/>
  <c r="AO464" i="3" s="1"/>
  <c r="AB464" i="3"/>
  <c r="X464" i="3"/>
  <c r="AQ464" i="3" s="1"/>
  <c r="T464" i="3"/>
  <c r="W464" i="3"/>
  <c r="AP464" i="3" s="1"/>
  <c r="AE464" i="3"/>
  <c r="U465" i="3"/>
  <c r="AN465" i="3" s="1"/>
  <c r="AC465" i="3"/>
  <c r="AV465" i="3" s="1"/>
  <c r="O466" i="3"/>
  <c r="AH466" i="3" s="1"/>
  <c r="AA466" i="3"/>
  <c r="AT466" i="3" s="1"/>
  <c r="Y467" i="3"/>
  <c r="AD468" i="3"/>
  <c r="AW468" i="3" s="1"/>
  <c r="Z468" i="3"/>
  <c r="AS468" i="3" s="1"/>
  <c r="V468" i="3"/>
  <c r="AO468" i="3" s="1"/>
  <c r="AB468" i="3"/>
  <c r="X468" i="3"/>
  <c r="AQ468" i="3" s="1"/>
  <c r="T468" i="3"/>
  <c r="W468" i="3"/>
  <c r="AP468" i="3" s="1"/>
  <c r="AE468" i="3"/>
  <c r="U469" i="3"/>
  <c r="AN469" i="3" s="1"/>
  <c r="AC469" i="3"/>
  <c r="AV469" i="3" s="1"/>
  <c r="O470" i="3"/>
  <c r="AH470" i="3" s="1"/>
  <c r="AA470" i="3"/>
  <c r="AT470" i="3" s="1"/>
  <c r="Y471" i="3"/>
  <c r="Y473" i="3"/>
  <c r="Y475" i="3"/>
  <c r="Y477" i="3"/>
  <c r="Y479" i="3"/>
  <c r="Y481" i="3"/>
  <c r="Y483" i="3"/>
  <c r="Y485" i="3"/>
  <c r="Y487" i="3"/>
  <c r="Y489" i="3"/>
  <c r="AZ491" i="3"/>
  <c r="AR491" i="3"/>
  <c r="AZ493" i="3"/>
  <c r="AR493" i="3"/>
  <c r="AR495" i="3"/>
  <c r="AR497" i="3"/>
  <c r="AZ499" i="3"/>
  <c r="AR499" i="3"/>
  <c r="AB507" i="3"/>
  <c r="AU507" i="3" s="1"/>
  <c r="X507" i="3"/>
  <c r="T507" i="3"/>
  <c r="AE507" i="3"/>
  <c r="AX507" i="3" s="1"/>
  <c r="AA507" i="3"/>
  <c r="AT507" i="3" s="1"/>
  <c r="W507" i="3"/>
  <c r="O507" i="3"/>
  <c r="AD507" i="3"/>
  <c r="AW507" i="3" s="1"/>
  <c r="Z507" i="3"/>
  <c r="AS507" i="3" s="1"/>
  <c r="V507" i="3"/>
  <c r="AO507" i="3" s="1"/>
  <c r="AC507" i="3"/>
  <c r="AV507" i="3" s="1"/>
  <c r="AB515" i="3"/>
  <c r="AU515" i="3" s="1"/>
  <c r="X515" i="3"/>
  <c r="T515" i="3"/>
  <c r="AE515" i="3"/>
  <c r="AX515" i="3" s="1"/>
  <c r="AA515" i="3"/>
  <c r="AT515" i="3" s="1"/>
  <c r="W515" i="3"/>
  <c r="O515" i="3"/>
  <c r="AD515" i="3"/>
  <c r="AW515" i="3" s="1"/>
  <c r="Z515" i="3"/>
  <c r="AS515" i="3" s="1"/>
  <c r="V515" i="3"/>
  <c r="AO515" i="3" s="1"/>
  <c r="AC515" i="3"/>
  <c r="AV515" i="3" s="1"/>
  <c r="AF744" i="3"/>
  <c r="AY744" i="3" s="1"/>
  <c r="AS745" i="3"/>
  <c r="AS747" i="3"/>
  <c r="O730" i="3"/>
  <c r="AH730" i="3" s="1"/>
  <c r="AC730" i="3"/>
  <c r="AV730" i="3" s="1"/>
  <c r="W731" i="3"/>
  <c r="AP731" i="3" s="1"/>
  <c r="AC731" i="3"/>
  <c r="AV731" i="3" s="1"/>
  <c r="O732" i="3"/>
  <c r="AH732" i="3" s="1"/>
  <c r="AB732" i="3"/>
  <c r="AU732" i="3" s="1"/>
  <c r="AE733" i="3"/>
  <c r="AX733" i="3" s="1"/>
  <c r="AA733" i="3"/>
  <c r="AT733" i="3" s="1"/>
  <c r="O733" i="3"/>
  <c r="AH733" i="3" s="1"/>
  <c r="AB733" i="3"/>
  <c r="AU733" i="3" s="1"/>
  <c r="AC734" i="3"/>
  <c r="AV734" i="3" s="1"/>
  <c r="Y734" i="3"/>
  <c r="AA734" i="3"/>
  <c r="AT734" i="3" s="1"/>
  <c r="AS736" i="3"/>
  <c r="AZ737" i="3"/>
  <c r="AR737" i="3"/>
  <c r="W739" i="3"/>
  <c r="AP739" i="3" s="1"/>
  <c r="AC739" i="3"/>
  <c r="AV739" i="3" s="1"/>
  <c r="O740" i="3"/>
  <c r="AH740" i="3" s="1"/>
  <c r="AB740" i="3"/>
  <c r="AU740" i="3" s="1"/>
  <c r="AE741" i="3"/>
  <c r="AX741" i="3" s="1"/>
  <c r="AA741" i="3"/>
  <c r="AT741" i="3" s="1"/>
  <c r="O741" i="3"/>
  <c r="AH741" i="3" s="1"/>
  <c r="AB741" i="3"/>
  <c r="AU741" i="3" s="1"/>
  <c r="AC742" i="3"/>
  <c r="AV742" i="3" s="1"/>
  <c r="Y742" i="3"/>
  <c r="AA742" i="3"/>
  <c r="AT742" i="3" s="1"/>
  <c r="AS744" i="3"/>
  <c r="AR745" i="3"/>
  <c r="W747" i="3"/>
  <c r="AP747" i="3" s="1"/>
  <c r="AC747" i="3"/>
  <c r="AV747" i="3" s="1"/>
  <c r="O748" i="3"/>
  <c r="AH748" i="3" s="1"/>
  <c r="AB748" i="3"/>
  <c r="AU748" i="3" s="1"/>
  <c r="AE749" i="3"/>
  <c r="AX749" i="3" s="1"/>
  <c r="AA749" i="3"/>
  <c r="AT749" i="3" s="1"/>
  <c r="O749" i="3"/>
  <c r="AH749" i="3" s="1"/>
  <c r="AB749" i="3"/>
  <c r="AU749" i="3" s="1"/>
  <c r="AC750" i="3"/>
  <c r="AV750" i="3" s="1"/>
  <c r="Y750" i="3"/>
  <c r="AA750" i="3"/>
  <c r="AT750" i="3" s="1"/>
  <c r="Y753" i="3"/>
  <c r="AS755" i="3"/>
  <c r="AP766" i="3"/>
  <c r="O767" i="3"/>
  <c r="AH767" i="3" s="1"/>
  <c r="AD767" i="3"/>
  <c r="AW767" i="3" s="1"/>
  <c r="AE768" i="3"/>
  <c r="AX768" i="3" s="1"/>
  <c r="AA768" i="3"/>
  <c r="AT768" i="3" s="1"/>
  <c r="W768" i="3"/>
  <c r="AD768" i="3"/>
  <c r="AW768" i="3" s="1"/>
  <c r="Z768" i="3"/>
  <c r="AS768" i="3" s="1"/>
  <c r="O768" i="3"/>
  <c r="AH768" i="3" s="1"/>
  <c r="AC768" i="3"/>
  <c r="AV768" i="3" s="1"/>
  <c r="AB771" i="3"/>
  <c r="AU771" i="3" s="1"/>
  <c r="X771" i="3"/>
  <c r="AQ771" i="3" s="1"/>
  <c r="AE771" i="3"/>
  <c r="AX771" i="3" s="1"/>
  <c r="AA771" i="3"/>
  <c r="AT771" i="3" s="1"/>
  <c r="W771" i="3"/>
  <c r="AC771" i="3"/>
  <c r="AV771" i="3" s="1"/>
  <c r="AR772" i="3"/>
  <c r="AF780" i="3"/>
  <c r="AY780" i="3" s="1"/>
  <c r="AR782" i="3"/>
  <c r="AB789" i="3"/>
  <c r="AU789" i="3" s="1"/>
  <c r="X789" i="3"/>
  <c r="AQ789" i="3" s="1"/>
  <c r="AE789" i="3"/>
  <c r="AX789" i="3" s="1"/>
  <c r="AA789" i="3"/>
  <c r="AT789" i="3" s="1"/>
  <c r="W789" i="3"/>
  <c r="AC789" i="3"/>
  <c r="AV789" i="3" s="1"/>
  <c r="AR790" i="3"/>
  <c r="AP793" i="3"/>
  <c r="AP797" i="3"/>
  <c r="AP802" i="3"/>
  <c r="AF809" i="3"/>
  <c r="AY809" i="3" s="1"/>
  <c r="AR819" i="3"/>
  <c r="AZ824" i="3"/>
  <c r="AR824" i="3"/>
  <c r="Z826" i="3"/>
  <c r="AS826" i="3" s="1"/>
  <c r="AD834" i="3"/>
  <c r="AW834" i="3" s="1"/>
  <c r="Z834" i="3"/>
  <c r="AS834" i="3" s="1"/>
  <c r="O834" i="3"/>
  <c r="AH834" i="3" s="1"/>
  <c r="AE834" i="3"/>
  <c r="AX834" i="3" s="1"/>
  <c r="Y834" i="3"/>
  <c r="AC834" i="3"/>
  <c r="AV834" i="3" s="1"/>
  <c r="X834" i="3"/>
  <c r="AQ834" i="3" s="1"/>
  <c r="AB834" i="3"/>
  <c r="AU834" i="3" s="1"/>
  <c r="W834" i="3"/>
  <c r="AT835" i="3"/>
  <c r="AB840" i="3"/>
  <c r="AU840" i="3" s="1"/>
  <c r="X840" i="3"/>
  <c r="AQ840" i="3" s="1"/>
  <c r="AD840" i="3"/>
  <c r="AW840" i="3" s="1"/>
  <c r="Y840" i="3"/>
  <c r="AC840" i="3"/>
  <c r="AV840" i="3" s="1"/>
  <c r="W840" i="3"/>
  <c r="AA840" i="3"/>
  <c r="AT840" i="3" s="1"/>
  <c r="O840" i="3"/>
  <c r="AH840" i="3" s="1"/>
  <c r="AR844" i="3"/>
  <c r="AZ859" i="3"/>
  <c r="AR953" i="3"/>
  <c r="AR970" i="3"/>
  <c r="AZ1001" i="3"/>
  <c r="AR1001" i="3"/>
  <c r="U472" i="3"/>
  <c r="AN472" i="3" s="1"/>
  <c r="Y472" i="3"/>
  <c r="O474" i="3"/>
  <c r="W474" i="3"/>
  <c r="AA474" i="3"/>
  <c r="AT474" i="3" s="1"/>
  <c r="AE474" i="3"/>
  <c r="AX474" i="3" s="1"/>
  <c r="U476" i="3"/>
  <c r="AN476" i="3" s="1"/>
  <c r="Y476" i="3"/>
  <c r="O478" i="3"/>
  <c r="W478" i="3"/>
  <c r="AA478" i="3"/>
  <c r="AT478" i="3" s="1"/>
  <c r="AE478" i="3"/>
  <c r="AX478" i="3" s="1"/>
  <c r="U480" i="3"/>
  <c r="AN480" i="3" s="1"/>
  <c r="Y480" i="3"/>
  <c r="O482" i="3"/>
  <c r="W482" i="3"/>
  <c r="AA482" i="3"/>
  <c r="AT482" i="3" s="1"/>
  <c r="AE482" i="3"/>
  <c r="AX482" i="3" s="1"/>
  <c r="U484" i="3"/>
  <c r="AN484" i="3" s="1"/>
  <c r="Y484" i="3"/>
  <c r="O486" i="3"/>
  <c r="W486" i="3"/>
  <c r="AA486" i="3"/>
  <c r="AT486" i="3" s="1"/>
  <c r="AE486" i="3"/>
  <c r="AX486" i="3" s="1"/>
  <c r="U488" i="3"/>
  <c r="AN488" i="3" s="1"/>
  <c r="Y488" i="3"/>
  <c r="O490" i="3"/>
  <c r="W490" i="3"/>
  <c r="AA490" i="3"/>
  <c r="AT490" i="3" s="1"/>
  <c r="AE490" i="3"/>
  <c r="AX490" i="3" s="1"/>
  <c r="U492" i="3"/>
  <c r="AN492" i="3" s="1"/>
  <c r="Y492" i="3"/>
  <c r="O494" i="3"/>
  <c r="W494" i="3"/>
  <c r="AA494" i="3"/>
  <c r="AT494" i="3" s="1"/>
  <c r="AE494" i="3"/>
  <c r="AX494" i="3" s="1"/>
  <c r="U496" i="3"/>
  <c r="AN496" i="3" s="1"/>
  <c r="Y496" i="3"/>
  <c r="O498" i="3"/>
  <c r="W498" i="3"/>
  <c r="AA498" i="3"/>
  <c r="AT498" i="3" s="1"/>
  <c r="AE498" i="3"/>
  <c r="AX498" i="3" s="1"/>
  <c r="U500" i="3"/>
  <c r="AN500" i="3" s="1"/>
  <c r="Y500" i="3"/>
  <c r="O502" i="3"/>
  <c r="W502" i="3"/>
  <c r="AA502" i="3"/>
  <c r="AT502" i="3" s="1"/>
  <c r="AE502" i="3"/>
  <c r="AX502" i="3" s="1"/>
  <c r="U504" i="3"/>
  <c r="AN504" i="3" s="1"/>
  <c r="Y504" i="3"/>
  <c r="T505" i="3"/>
  <c r="X505" i="3"/>
  <c r="AB505" i="3"/>
  <c r="AU505" i="3" s="1"/>
  <c r="O506" i="3"/>
  <c r="W506" i="3"/>
  <c r="AF506" i="3" s="1"/>
  <c r="AY506" i="3" s="1"/>
  <c r="AA506" i="3"/>
  <c r="AT506" i="3" s="1"/>
  <c r="AE506" i="3"/>
  <c r="AX506" i="3" s="1"/>
  <c r="U508" i="3"/>
  <c r="AN508" i="3" s="1"/>
  <c r="Y508" i="3"/>
  <c r="T509" i="3"/>
  <c r="X509" i="3"/>
  <c r="AB509" i="3"/>
  <c r="AU509" i="3" s="1"/>
  <c r="O510" i="3"/>
  <c r="W510" i="3"/>
  <c r="AA510" i="3"/>
  <c r="AT510" i="3" s="1"/>
  <c r="AE510" i="3"/>
  <c r="AX510" i="3" s="1"/>
  <c r="U512" i="3"/>
  <c r="AN512" i="3" s="1"/>
  <c r="Y512" i="3"/>
  <c r="T513" i="3"/>
  <c r="X513" i="3"/>
  <c r="AB513" i="3"/>
  <c r="AU513" i="3" s="1"/>
  <c r="O514" i="3"/>
  <c r="W514" i="3"/>
  <c r="AF514" i="3" s="1"/>
  <c r="AY514" i="3" s="1"/>
  <c r="AA514" i="3"/>
  <c r="AT514" i="3" s="1"/>
  <c r="AE514" i="3"/>
  <c r="AX514" i="3" s="1"/>
  <c r="U516" i="3"/>
  <c r="AN516" i="3" s="1"/>
  <c r="Y516" i="3"/>
  <c r="T517" i="3"/>
  <c r="X517" i="3"/>
  <c r="AB517" i="3"/>
  <c r="AU517" i="3" s="1"/>
  <c r="O518" i="3"/>
  <c r="W518" i="3"/>
  <c r="AA518" i="3"/>
  <c r="AT518" i="3" s="1"/>
  <c r="AE518" i="3"/>
  <c r="AX518" i="3" s="1"/>
  <c r="U520" i="3"/>
  <c r="AN520" i="3" s="1"/>
  <c r="Y520" i="3"/>
  <c r="T521" i="3"/>
  <c r="X521" i="3"/>
  <c r="AQ521" i="3" s="1"/>
  <c r="AB521" i="3"/>
  <c r="AU521" i="3" s="1"/>
  <c r="T522" i="3"/>
  <c r="X522" i="3"/>
  <c r="AQ522" i="3" s="1"/>
  <c r="AB522" i="3"/>
  <c r="AU522" i="3" s="1"/>
  <c r="T523" i="3"/>
  <c r="X523" i="3"/>
  <c r="AQ523" i="3" s="1"/>
  <c r="AB523" i="3"/>
  <c r="AU523" i="3" s="1"/>
  <c r="T524" i="3"/>
  <c r="X524" i="3"/>
  <c r="AQ524" i="3" s="1"/>
  <c r="AB524" i="3"/>
  <c r="AU524" i="3" s="1"/>
  <c r="T525" i="3"/>
  <c r="X525" i="3"/>
  <c r="AQ525" i="3" s="1"/>
  <c r="AB525" i="3"/>
  <c r="AU525" i="3" s="1"/>
  <c r="T526" i="3"/>
  <c r="X526" i="3"/>
  <c r="AQ526" i="3" s="1"/>
  <c r="AB526" i="3"/>
  <c r="AU526" i="3" s="1"/>
  <c r="T527" i="3"/>
  <c r="X527" i="3"/>
  <c r="AQ527" i="3" s="1"/>
  <c r="AB527" i="3"/>
  <c r="AU527" i="3" s="1"/>
  <c r="T528" i="3"/>
  <c r="X528" i="3"/>
  <c r="AQ528" i="3" s="1"/>
  <c r="AB528" i="3"/>
  <c r="AU528" i="3" s="1"/>
  <c r="T529" i="3"/>
  <c r="X529" i="3"/>
  <c r="AQ529" i="3" s="1"/>
  <c r="AB529" i="3"/>
  <c r="AU529" i="3" s="1"/>
  <c r="T530" i="3"/>
  <c r="X530" i="3"/>
  <c r="AQ530" i="3" s="1"/>
  <c r="AB530" i="3"/>
  <c r="AU530" i="3" s="1"/>
  <c r="T531" i="3"/>
  <c r="X531" i="3"/>
  <c r="AQ531" i="3" s="1"/>
  <c r="AB531" i="3"/>
  <c r="AU531" i="3" s="1"/>
  <c r="T532" i="3"/>
  <c r="X532" i="3"/>
  <c r="AQ532" i="3" s="1"/>
  <c r="AB532" i="3"/>
  <c r="AU532" i="3" s="1"/>
  <c r="T533" i="3"/>
  <c r="X533" i="3"/>
  <c r="AQ533" i="3" s="1"/>
  <c r="AB533" i="3"/>
  <c r="AU533" i="3" s="1"/>
  <c r="T534" i="3"/>
  <c r="X534" i="3"/>
  <c r="AQ534" i="3" s="1"/>
  <c r="AB534" i="3"/>
  <c r="AU534" i="3" s="1"/>
  <c r="T535" i="3"/>
  <c r="X535" i="3"/>
  <c r="AQ535" i="3" s="1"/>
  <c r="AB535" i="3"/>
  <c r="AU535" i="3" s="1"/>
  <c r="T536" i="3"/>
  <c r="X536" i="3"/>
  <c r="AQ536" i="3" s="1"/>
  <c r="AB536" i="3"/>
  <c r="AU536" i="3" s="1"/>
  <c r="T537" i="3"/>
  <c r="X537" i="3"/>
  <c r="AQ537" i="3" s="1"/>
  <c r="AB537" i="3"/>
  <c r="AU537" i="3" s="1"/>
  <c r="T538" i="3"/>
  <c r="X538" i="3"/>
  <c r="AQ538" i="3" s="1"/>
  <c r="AB538" i="3"/>
  <c r="AU538" i="3" s="1"/>
  <c r="T539" i="3"/>
  <c r="X539" i="3"/>
  <c r="AQ539" i="3" s="1"/>
  <c r="AB539" i="3"/>
  <c r="AU539" i="3" s="1"/>
  <c r="T540" i="3"/>
  <c r="X540" i="3"/>
  <c r="AQ540" i="3" s="1"/>
  <c r="AB540" i="3"/>
  <c r="AU540" i="3" s="1"/>
  <c r="T541" i="3"/>
  <c r="X541" i="3"/>
  <c r="AQ541" i="3" s="1"/>
  <c r="AB541" i="3"/>
  <c r="AU541" i="3" s="1"/>
  <c r="T542" i="3"/>
  <c r="X542" i="3"/>
  <c r="AQ542" i="3" s="1"/>
  <c r="AB542" i="3"/>
  <c r="AU542" i="3" s="1"/>
  <c r="T543" i="3"/>
  <c r="X543" i="3"/>
  <c r="AQ543" i="3" s="1"/>
  <c r="AB543" i="3"/>
  <c r="AU543" i="3" s="1"/>
  <c r="T544" i="3"/>
  <c r="X544" i="3"/>
  <c r="AQ544" i="3" s="1"/>
  <c r="AB544" i="3"/>
  <c r="AU544" i="3" s="1"/>
  <c r="T545" i="3"/>
  <c r="X545" i="3"/>
  <c r="AQ545" i="3" s="1"/>
  <c r="AB545" i="3"/>
  <c r="AU545" i="3" s="1"/>
  <c r="T546" i="3"/>
  <c r="X546" i="3"/>
  <c r="AQ546" i="3" s="1"/>
  <c r="AB546" i="3"/>
  <c r="AU546" i="3" s="1"/>
  <c r="T547" i="3"/>
  <c r="X547" i="3"/>
  <c r="AQ547" i="3" s="1"/>
  <c r="AB547" i="3"/>
  <c r="AU547" i="3" s="1"/>
  <c r="T548" i="3"/>
  <c r="X548" i="3"/>
  <c r="AQ548" i="3" s="1"/>
  <c r="AB548" i="3"/>
  <c r="AU548" i="3" s="1"/>
  <c r="T549" i="3"/>
  <c r="X549" i="3"/>
  <c r="AQ549" i="3" s="1"/>
  <c r="AB549" i="3"/>
  <c r="AU549" i="3" s="1"/>
  <c r="T550" i="3"/>
  <c r="X550" i="3"/>
  <c r="AQ550" i="3" s="1"/>
  <c r="AB550" i="3"/>
  <c r="AU550" i="3" s="1"/>
  <c r="T551" i="3"/>
  <c r="X551" i="3"/>
  <c r="AQ551" i="3" s="1"/>
  <c r="AB551" i="3"/>
  <c r="AU551" i="3" s="1"/>
  <c r="T552" i="3"/>
  <c r="X552" i="3"/>
  <c r="AQ552" i="3" s="1"/>
  <c r="AB552" i="3"/>
  <c r="AU552" i="3" s="1"/>
  <c r="T553" i="3"/>
  <c r="X553" i="3"/>
  <c r="AQ553" i="3" s="1"/>
  <c r="AB553" i="3"/>
  <c r="AU553" i="3" s="1"/>
  <c r="T554" i="3"/>
  <c r="X554" i="3"/>
  <c r="AQ554" i="3" s="1"/>
  <c r="AB554" i="3"/>
  <c r="AU554" i="3" s="1"/>
  <c r="T555" i="3"/>
  <c r="X555" i="3"/>
  <c r="AQ555" i="3" s="1"/>
  <c r="AB555" i="3"/>
  <c r="AU555" i="3" s="1"/>
  <c r="T556" i="3"/>
  <c r="X556" i="3"/>
  <c r="AQ556" i="3" s="1"/>
  <c r="AB556" i="3"/>
  <c r="AU556" i="3" s="1"/>
  <c r="T557" i="3"/>
  <c r="X557" i="3"/>
  <c r="AQ557" i="3" s="1"/>
  <c r="AB557" i="3"/>
  <c r="AU557" i="3" s="1"/>
  <c r="T558" i="3"/>
  <c r="X558" i="3"/>
  <c r="AQ558" i="3" s="1"/>
  <c r="AB558" i="3"/>
  <c r="AU558" i="3" s="1"/>
  <c r="T559" i="3"/>
  <c r="X559" i="3"/>
  <c r="AQ559" i="3" s="1"/>
  <c r="AB559" i="3"/>
  <c r="AU559" i="3" s="1"/>
  <c r="T560" i="3"/>
  <c r="X560" i="3"/>
  <c r="AQ560" i="3" s="1"/>
  <c r="AB560" i="3"/>
  <c r="AU560" i="3" s="1"/>
  <c r="T561" i="3"/>
  <c r="X561" i="3"/>
  <c r="AQ561" i="3" s="1"/>
  <c r="AB561" i="3"/>
  <c r="AU561" i="3" s="1"/>
  <c r="T562" i="3"/>
  <c r="X562" i="3"/>
  <c r="AQ562" i="3" s="1"/>
  <c r="AB562" i="3"/>
  <c r="AU562" i="3" s="1"/>
  <c r="T563" i="3"/>
  <c r="X563" i="3"/>
  <c r="AQ563" i="3" s="1"/>
  <c r="AB563" i="3"/>
  <c r="AU563" i="3" s="1"/>
  <c r="T564" i="3"/>
  <c r="X564" i="3"/>
  <c r="AQ564" i="3" s="1"/>
  <c r="AB564" i="3"/>
  <c r="AU564" i="3" s="1"/>
  <c r="T565" i="3"/>
  <c r="X565" i="3"/>
  <c r="AQ565" i="3" s="1"/>
  <c r="AB565" i="3"/>
  <c r="AU565" i="3" s="1"/>
  <c r="T566" i="3"/>
  <c r="X566" i="3"/>
  <c r="AQ566" i="3" s="1"/>
  <c r="AB566" i="3"/>
  <c r="AU566" i="3" s="1"/>
  <c r="T567" i="3"/>
  <c r="X567" i="3"/>
  <c r="AQ567" i="3" s="1"/>
  <c r="AB567" i="3"/>
  <c r="AU567" i="3" s="1"/>
  <c r="T568" i="3"/>
  <c r="X568" i="3"/>
  <c r="AQ568" i="3" s="1"/>
  <c r="AB568" i="3"/>
  <c r="AU568" i="3" s="1"/>
  <c r="T569" i="3"/>
  <c r="X569" i="3"/>
  <c r="AQ569" i="3" s="1"/>
  <c r="AB569" i="3"/>
  <c r="AU569" i="3" s="1"/>
  <c r="T570" i="3"/>
  <c r="X570" i="3"/>
  <c r="AQ570" i="3" s="1"/>
  <c r="AB570" i="3"/>
  <c r="AU570" i="3" s="1"/>
  <c r="T571" i="3"/>
  <c r="X571" i="3"/>
  <c r="AQ571" i="3" s="1"/>
  <c r="AB571" i="3"/>
  <c r="AU571" i="3" s="1"/>
  <c r="T572" i="3"/>
  <c r="X572" i="3"/>
  <c r="AQ572" i="3" s="1"/>
  <c r="AB572" i="3"/>
  <c r="AU572" i="3" s="1"/>
  <c r="T573" i="3"/>
  <c r="X573" i="3"/>
  <c r="AQ573" i="3" s="1"/>
  <c r="AB573" i="3"/>
  <c r="AU573" i="3" s="1"/>
  <c r="T574" i="3"/>
  <c r="X574" i="3"/>
  <c r="AQ574" i="3" s="1"/>
  <c r="AB574" i="3"/>
  <c r="AU574" i="3" s="1"/>
  <c r="T575" i="3"/>
  <c r="X575" i="3"/>
  <c r="AQ575" i="3" s="1"/>
  <c r="AB575" i="3"/>
  <c r="AU575" i="3" s="1"/>
  <c r="T576" i="3"/>
  <c r="X576" i="3"/>
  <c r="AQ576" i="3" s="1"/>
  <c r="AB576" i="3"/>
  <c r="AU576" i="3" s="1"/>
  <c r="T577" i="3"/>
  <c r="X577" i="3"/>
  <c r="AQ577" i="3" s="1"/>
  <c r="AB577" i="3"/>
  <c r="AU577" i="3" s="1"/>
  <c r="T578" i="3"/>
  <c r="X578" i="3"/>
  <c r="AQ578" i="3" s="1"/>
  <c r="AB578" i="3"/>
  <c r="AU578" i="3" s="1"/>
  <c r="T579" i="3"/>
  <c r="X579" i="3"/>
  <c r="AQ579" i="3" s="1"/>
  <c r="AB579" i="3"/>
  <c r="AU579" i="3" s="1"/>
  <c r="T580" i="3"/>
  <c r="X580" i="3"/>
  <c r="AQ580" i="3" s="1"/>
  <c r="AB580" i="3"/>
  <c r="AU580" i="3" s="1"/>
  <c r="T581" i="3"/>
  <c r="X581" i="3"/>
  <c r="AQ581" i="3" s="1"/>
  <c r="AB581" i="3"/>
  <c r="AU581" i="3" s="1"/>
  <c r="T582" i="3"/>
  <c r="X582" i="3"/>
  <c r="AQ582" i="3" s="1"/>
  <c r="AB582" i="3"/>
  <c r="AU582" i="3" s="1"/>
  <c r="T583" i="3"/>
  <c r="X583" i="3"/>
  <c r="AQ583" i="3" s="1"/>
  <c r="AB583" i="3"/>
  <c r="AU583" i="3" s="1"/>
  <c r="T584" i="3"/>
  <c r="X584" i="3"/>
  <c r="AQ584" i="3" s="1"/>
  <c r="AB584" i="3"/>
  <c r="AU584" i="3" s="1"/>
  <c r="T585" i="3"/>
  <c r="X585" i="3"/>
  <c r="AQ585" i="3" s="1"/>
  <c r="AB585" i="3"/>
  <c r="AU585" i="3" s="1"/>
  <c r="T586" i="3"/>
  <c r="X586" i="3"/>
  <c r="AQ586" i="3" s="1"/>
  <c r="AB586" i="3"/>
  <c r="AU586" i="3" s="1"/>
  <c r="T587" i="3"/>
  <c r="X587" i="3"/>
  <c r="AQ587" i="3" s="1"/>
  <c r="AB587" i="3"/>
  <c r="AU587" i="3" s="1"/>
  <c r="T588" i="3"/>
  <c r="X588" i="3"/>
  <c r="AQ588" i="3" s="1"/>
  <c r="AB588" i="3"/>
  <c r="AU588" i="3" s="1"/>
  <c r="T589" i="3"/>
  <c r="X589" i="3"/>
  <c r="AQ589" i="3" s="1"/>
  <c r="AB589" i="3"/>
  <c r="AU589" i="3" s="1"/>
  <c r="Y730" i="3"/>
  <c r="AD730" i="3"/>
  <c r="AW730" i="3" s="1"/>
  <c r="Y731" i="3"/>
  <c r="AD731" i="3"/>
  <c r="AW731" i="3" s="1"/>
  <c r="W732" i="3"/>
  <c r="AP732" i="3" s="1"/>
  <c r="AD732" i="3"/>
  <c r="AW732" i="3" s="1"/>
  <c r="W733" i="3"/>
  <c r="AP733" i="3" s="1"/>
  <c r="AC733" i="3"/>
  <c r="AV733" i="3" s="1"/>
  <c r="O734" i="3"/>
  <c r="AH734" i="3" s="1"/>
  <c r="AB734" i="3"/>
  <c r="AU734" i="3" s="1"/>
  <c r="AE735" i="3"/>
  <c r="AX735" i="3" s="1"/>
  <c r="AA735" i="3"/>
  <c r="AT735" i="3" s="1"/>
  <c r="O735" i="3"/>
  <c r="AH735" i="3" s="1"/>
  <c r="AB735" i="3"/>
  <c r="AU735" i="3" s="1"/>
  <c r="AC736" i="3"/>
  <c r="AV736" i="3" s="1"/>
  <c r="Y736" i="3"/>
  <c r="AA736" i="3"/>
  <c r="AT736" i="3" s="1"/>
  <c r="Z738" i="3"/>
  <c r="Y739" i="3"/>
  <c r="AD739" i="3"/>
  <c r="AW739" i="3" s="1"/>
  <c r="W740" i="3"/>
  <c r="AP740" i="3" s="1"/>
  <c r="AD740" i="3"/>
  <c r="AW740" i="3" s="1"/>
  <c r="W741" i="3"/>
  <c r="AP741" i="3" s="1"/>
  <c r="AC741" i="3"/>
  <c r="AV741" i="3" s="1"/>
  <c r="O742" i="3"/>
  <c r="AH742" i="3" s="1"/>
  <c r="AB742" i="3"/>
  <c r="AU742" i="3" s="1"/>
  <c r="AE743" i="3"/>
  <c r="AX743" i="3" s="1"/>
  <c r="AA743" i="3"/>
  <c r="AT743" i="3" s="1"/>
  <c r="O743" i="3"/>
  <c r="AH743" i="3" s="1"/>
  <c r="AB743" i="3"/>
  <c r="AU743" i="3" s="1"/>
  <c r="AC744" i="3"/>
  <c r="AV744" i="3" s="1"/>
  <c r="Y744" i="3"/>
  <c r="AA744" i="3"/>
  <c r="AT744" i="3" s="1"/>
  <c r="Z746" i="3"/>
  <c r="Y747" i="3"/>
  <c r="AD747" i="3"/>
  <c r="AW747" i="3" s="1"/>
  <c r="W748" i="3"/>
  <c r="AP748" i="3" s="1"/>
  <c r="AD748" i="3"/>
  <c r="AW748" i="3" s="1"/>
  <c r="W749" i="3"/>
  <c r="AP749" i="3" s="1"/>
  <c r="AC749" i="3"/>
  <c r="AV749" i="3" s="1"/>
  <c r="O750" i="3"/>
  <c r="AH750" i="3" s="1"/>
  <c r="AB750" i="3"/>
  <c r="AU750" i="3" s="1"/>
  <c r="AE751" i="3"/>
  <c r="AX751" i="3" s="1"/>
  <c r="AA751" i="3"/>
  <c r="AT751" i="3" s="1"/>
  <c r="O751" i="3"/>
  <c r="AH751" i="3" s="1"/>
  <c r="AB751" i="3"/>
  <c r="AU751" i="3" s="1"/>
  <c r="AC752" i="3"/>
  <c r="AV752" i="3" s="1"/>
  <c r="Y752" i="3"/>
  <c r="AA752" i="3"/>
  <c r="AT752" i="3" s="1"/>
  <c r="Z753" i="3"/>
  <c r="Y767" i="3"/>
  <c r="X768" i="3"/>
  <c r="AQ768" i="3" s="1"/>
  <c r="AP770" i="3"/>
  <c r="O771" i="3"/>
  <c r="AH771" i="3" s="1"/>
  <c r="AD771" i="3"/>
  <c r="AW771" i="3" s="1"/>
  <c r="AE772" i="3"/>
  <c r="AX772" i="3" s="1"/>
  <c r="AA772" i="3"/>
  <c r="AT772" i="3" s="1"/>
  <c r="W772" i="3"/>
  <c r="AD772" i="3"/>
  <c r="AW772" i="3" s="1"/>
  <c r="Z772" i="3"/>
  <c r="AS772" i="3" s="1"/>
  <c r="O772" i="3"/>
  <c r="AH772" i="3" s="1"/>
  <c r="AC772" i="3"/>
  <c r="AV772" i="3" s="1"/>
  <c r="AB775" i="3"/>
  <c r="AU775" i="3" s="1"/>
  <c r="X775" i="3"/>
  <c r="AQ775" i="3" s="1"/>
  <c r="AE775" i="3"/>
  <c r="AX775" i="3" s="1"/>
  <c r="AA775" i="3"/>
  <c r="AT775" i="3" s="1"/>
  <c r="W775" i="3"/>
  <c r="AC775" i="3"/>
  <c r="AV775" i="3" s="1"/>
  <c r="AF777" i="3"/>
  <c r="AY777" i="3" s="1"/>
  <c r="AB778" i="3"/>
  <c r="AU778" i="3" s="1"/>
  <c r="X778" i="3"/>
  <c r="AQ778" i="3" s="1"/>
  <c r="AE778" i="3"/>
  <c r="AX778" i="3" s="1"/>
  <c r="AA778" i="3"/>
  <c r="AT778" i="3" s="1"/>
  <c r="W778" i="3"/>
  <c r="AC778" i="3"/>
  <c r="AV778" i="3" s="1"/>
  <c r="AR779" i="3"/>
  <c r="AP788" i="3"/>
  <c r="O789" i="3"/>
  <c r="AH789" i="3" s="1"/>
  <c r="AD789" i="3"/>
  <c r="AW789" i="3" s="1"/>
  <c r="AE790" i="3"/>
  <c r="AX790" i="3" s="1"/>
  <c r="AA790" i="3"/>
  <c r="AT790" i="3" s="1"/>
  <c r="W790" i="3"/>
  <c r="AD790" i="3"/>
  <c r="AW790" i="3" s="1"/>
  <c r="Z790" i="3"/>
  <c r="AS790" i="3" s="1"/>
  <c r="O790" i="3"/>
  <c r="AH790" i="3" s="1"/>
  <c r="AC790" i="3"/>
  <c r="AV790" i="3" s="1"/>
  <c r="AB795" i="3"/>
  <c r="AU795" i="3" s="1"/>
  <c r="X795" i="3"/>
  <c r="AQ795" i="3" s="1"/>
  <c r="AE795" i="3"/>
  <c r="AX795" i="3" s="1"/>
  <c r="AA795" i="3"/>
  <c r="AT795" i="3" s="1"/>
  <c r="W795" i="3"/>
  <c r="AD795" i="3"/>
  <c r="AW795" i="3" s="1"/>
  <c r="Z795" i="3"/>
  <c r="AS795" i="3" s="1"/>
  <c r="O795" i="3"/>
  <c r="AH795" i="3" s="1"/>
  <c r="AB799" i="3"/>
  <c r="AU799" i="3" s="1"/>
  <c r="X799" i="3"/>
  <c r="AQ799" i="3" s="1"/>
  <c r="AE799" i="3"/>
  <c r="AX799" i="3" s="1"/>
  <c r="AA799" i="3"/>
  <c r="AT799" i="3" s="1"/>
  <c r="W799" i="3"/>
  <c r="AD799" i="3"/>
  <c r="AW799" i="3" s="1"/>
  <c r="Z799" i="3"/>
  <c r="AS799" i="3" s="1"/>
  <c r="O799" i="3"/>
  <c r="AH799" i="3" s="1"/>
  <c r="AF800" i="3"/>
  <c r="AY800" i="3" s="1"/>
  <c r="AB804" i="3"/>
  <c r="AU804" i="3" s="1"/>
  <c r="X804" i="3"/>
  <c r="AQ804" i="3" s="1"/>
  <c r="AE804" i="3"/>
  <c r="AX804" i="3" s="1"/>
  <c r="AA804" i="3"/>
  <c r="AT804" i="3" s="1"/>
  <c r="W804" i="3"/>
  <c r="AD804" i="3"/>
  <c r="AW804" i="3" s="1"/>
  <c r="Z804" i="3"/>
  <c r="AS804" i="3" s="1"/>
  <c r="O804" i="3"/>
  <c r="AH804" i="3" s="1"/>
  <c r="AB816" i="3"/>
  <c r="AU816" i="3" s="1"/>
  <c r="X816" i="3"/>
  <c r="AQ816" i="3" s="1"/>
  <c r="AD816" i="3"/>
  <c r="AW816" i="3" s="1"/>
  <c r="Y816" i="3"/>
  <c r="AC816" i="3"/>
  <c r="AV816" i="3" s="1"/>
  <c r="W816" i="3"/>
  <c r="AA816" i="3"/>
  <c r="AT816" i="3" s="1"/>
  <c r="O816" i="3"/>
  <c r="AH816" i="3" s="1"/>
  <c r="AP832" i="3"/>
  <c r="AA834" i="3"/>
  <c r="AT834" i="3" s="1"/>
  <c r="AZ838" i="3"/>
  <c r="AR838" i="3"/>
  <c r="Z840" i="3"/>
  <c r="AS840" i="3" s="1"/>
  <c r="AC861" i="3"/>
  <c r="AV861" i="3" s="1"/>
  <c r="Y861" i="3"/>
  <c r="AB861" i="3"/>
  <c r="AU861" i="3" s="1"/>
  <c r="W861" i="3"/>
  <c r="AA861" i="3"/>
  <c r="AT861" i="3" s="1"/>
  <c r="O861" i="3"/>
  <c r="AH861" i="3" s="1"/>
  <c r="AE861" i="3"/>
  <c r="AX861" i="3" s="1"/>
  <c r="Z861" i="3"/>
  <c r="AS861" i="3" s="1"/>
  <c r="U505" i="3"/>
  <c r="AN505" i="3" s="1"/>
  <c r="Y505" i="3"/>
  <c r="AC505" i="3"/>
  <c r="AV505" i="3" s="1"/>
  <c r="U509" i="3"/>
  <c r="AN509" i="3" s="1"/>
  <c r="Y509" i="3"/>
  <c r="AC509" i="3"/>
  <c r="AV509" i="3" s="1"/>
  <c r="U513" i="3"/>
  <c r="AN513" i="3" s="1"/>
  <c r="Y513" i="3"/>
  <c r="AC513" i="3"/>
  <c r="AV513" i="3" s="1"/>
  <c r="U517" i="3"/>
  <c r="AN517" i="3" s="1"/>
  <c r="Y517" i="3"/>
  <c r="AC517" i="3"/>
  <c r="AV517" i="3" s="1"/>
  <c r="U521" i="3"/>
  <c r="AN521" i="3" s="1"/>
  <c r="Y521" i="3"/>
  <c r="AC521" i="3"/>
  <c r="AV521" i="3" s="1"/>
  <c r="U522" i="3"/>
  <c r="AN522" i="3" s="1"/>
  <c r="Y522" i="3"/>
  <c r="AC522" i="3"/>
  <c r="AV522" i="3" s="1"/>
  <c r="U523" i="3"/>
  <c r="AN523" i="3" s="1"/>
  <c r="Y523" i="3"/>
  <c r="AC523" i="3"/>
  <c r="AV523" i="3" s="1"/>
  <c r="U524" i="3"/>
  <c r="AN524" i="3" s="1"/>
  <c r="Y524" i="3"/>
  <c r="AC524" i="3"/>
  <c r="AV524" i="3" s="1"/>
  <c r="U525" i="3"/>
  <c r="AN525" i="3" s="1"/>
  <c r="Y525" i="3"/>
  <c r="AC525" i="3"/>
  <c r="AV525" i="3" s="1"/>
  <c r="U526" i="3"/>
  <c r="AN526" i="3" s="1"/>
  <c r="Y526" i="3"/>
  <c r="AC526" i="3"/>
  <c r="AV526" i="3" s="1"/>
  <c r="U527" i="3"/>
  <c r="AN527" i="3" s="1"/>
  <c r="Y527" i="3"/>
  <c r="AC527" i="3"/>
  <c r="AV527" i="3" s="1"/>
  <c r="U528" i="3"/>
  <c r="AN528" i="3" s="1"/>
  <c r="Y528" i="3"/>
  <c r="AC528" i="3"/>
  <c r="AV528" i="3" s="1"/>
  <c r="U529" i="3"/>
  <c r="AN529" i="3" s="1"/>
  <c r="Y529" i="3"/>
  <c r="AC529" i="3"/>
  <c r="AV529" i="3" s="1"/>
  <c r="U530" i="3"/>
  <c r="AN530" i="3" s="1"/>
  <c r="Y530" i="3"/>
  <c r="AC530" i="3"/>
  <c r="AV530" i="3" s="1"/>
  <c r="U531" i="3"/>
  <c r="AN531" i="3" s="1"/>
  <c r="Y531" i="3"/>
  <c r="AC531" i="3"/>
  <c r="AV531" i="3" s="1"/>
  <c r="U532" i="3"/>
  <c r="AN532" i="3" s="1"/>
  <c r="Y532" i="3"/>
  <c r="AC532" i="3"/>
  <c r="AV532" i="3" s="1"/>
  <c r="U533" i="3"/>
  <c r="AN533" i="3" s="1"/>
  <c r="Y533" i="3"/>
  <c r="AC533" i="3"/>
  <c r="AV533" i="3" s="1"/>
  <c r="U534" i="3"/>
  <c r="AN534" i="3" s="1"/>
  <c r="Y534" i="3"/>
  <c r="AC534" i="3"/>
  <c r="AV534" i="3" s="1"/>
  <c r="U535" i="3"/>
  <c r="AN535" i="3" s="1"/>
  <c r="Y535" i="3"/>
  <c r="AC535" i="3"/>
  <c r="AV535" i="3" s="1"/>
  <c r="U536" i="3"/>
  <c r="AN536" i="3" s="1"/>
  <c r="Y536" i="3"/>
  <c r="AC536" i="3"/>
  <c r="AV536" i="3" s="1"/>
  <c r="U537" i="3"/>
  <c r="AN537" i="3" s="1"/>
  <c r="Y537" i="3"/>
  <c r="AC537" i="3"/>
  <c r="AV537" i="3" s="1"/>
  <c r="U538" i="3"/>
  <c r="AN538" i="3" s="1"/>
  <c r="Y538" i="3"/>
  <c r="AC538" i="3"/>
  <c r="AV538" i="3" s="1"/>
  <c r="U539" i="3"/>
  <c r="AN539" i="3" s="1"/>
  <c r="Y539" i="3"/>
  <c r="AC539" i="3"/>
  <c r="AV539" i="3" s="1"/>
  <c r="U540" i="3"/>
  <c r="AN540" i="3" s="1"/>
  <c r="Y540" i="3"/>
  <c r="AC540" i="3"/>
  <c r="AV540" i="3" s="1"/>
  <c r="U541" i="3"/>
  <c r="AN541" i="3" s="1"/>
  <c r="Y541" i="3"/>
  <c r="AC541" i="3"/>
  <c r="AV541" i="3" s="1"/>
  <c r="U542" i="3"/>
  <c r="AN542" i="3" s="1"/>
  <c r="Y542" i="3"/>
  <c r="AC542" i="3"/>
  <c r="AV542" i="3" s="1"/>
  <c r="U543" i="3"/>
  <c r="AN543" i="3" s="1"/>
  <c r="Y543" i="3"/>
  <c r="AC543" i="3"/>
  <c r="AV543" i="3" s="1"/>
  <c r="U544" i="3"/>
  <c r="AN544" i="3" s="1"/>
  <c r="Y544" i="3"/>
  <c r="AC544" i="3"/>
  <c r="AV544" i="3" s="1"/>
  <c r="U545" i="3"/>
  <c r="AN545" i="3" s="1"/>
  <c r="Y545" i="3"/>
  <c r="AC545" i="3"/>
  <c r="AV545" i="3" s="1"/>
  <c r="U546" i="3"/>
  <c r="AN546" i="3" s="1"/>
  <c r="Y546" i="3"/>
  <c r="AC546" i="3"/>
  <c r="AV546" i="3" s="1"/>
  <c r="U547" i="3"/>
  <c r="AN547" i="3" s="1"/>
  <c r="Y547" i="3"/>
  <c r="AC547" i="3"/>
  <c r="AV547" i="3" s="1"/>
  <c r="U548" i="3"/>
  <c r="AN548" i="3" s="1"/>
  <c r="Y548" i="3"/>
  <c r="AC548" i="3"/>
  <c r="AV548" i="3" s="1"/>
  <c r="U549" i="3"/>
  <c r="AN549" i="3" s="1"/>
  <c r="Y549" i="3"/>
  <c r="AC549" i="3"/>
  <c r="AV549" i="3" s="1"/>
  <c r="U550" i="3"/>
  <c r="AN550" i="3" s="1"/>
  <c r="Y550" i="3"/>
  <c r="AC550" i="3"/>
  <c r="AV550" i="3" s="1"/>
  <c r="U551" i="3"/>
  <c r="AN551" i="3" s="1"/>
  <c r="Y551" i="3"/>
  <c r="AC551" i="3"/>
  <c r="AV551" i="3" s="1"/>
  <c r="U552" i="3"/>
  <c r="AN552" i="3" s="1"/>
  <c r="Y552" i="3"/>
  <c r="AC552" i="3"/>
  <c r="AV552" i="3" s="1"/>
  <c r="U553" i="3"/>
  <c r="AN553" i="3" s="1"/>
  <c r="Y553" i="3"/>
  <c r="AC553" i="3"/>
  <c r="AV553" i="3" s="1"/>
  <c r="U554" i="3"/>
  <c r="AN554" i="3" s="1"/>
  <c r="Y554" i="3"/>
  <c r="AC554" i="3"/>
  <c r="AV554" i="3" s="1"/>
  <c r="U555" i="3"/>
  <c r="AN555" i="3" s="1"/>
  <c r="Y555" i="3"/>
  <c r="AC555" i="3"/>
  <c r="AV555" i="3" s="1"/>
  <c r="U556" i="3"/>
  <c r="AN556" i="3" s="1"/>
  <c r="Y556" i="3"/>
  <c r="AC556" i="3"/>
  <c r="AV556" i="3" s="1"/>
  <c r="U557" i="3"/>
  <c r="AN557" i="3" s="1"/>
  <c r="Y557" i="3"/>
  <c r="AC557" i="3"/>
  <c r="AV557" i="3" s="1"/>
  <c r="U558" i="3"/>
  <c r="AN558" i="3" s="1"/>
  <c r="Y558" i="3"/>
  <c r="AC558" i="3"/>
  <c r="AV558" i="3" s="1"/>
  <c r="U559" i="3"/>
  <c r="AN559" i="3" s="1"/>
  <c r="Y559" i="3"/>
  <c r="AC559" i="3"/>
  <c r="AV559" i="3" s="1"/>
  <c r="U560" i="3"/>
  <c r="AN560" i="3" s="1"/>
  <c r="Y560" i="3"/>
  <c r="AC560" i="3"/>
  <c r="AV560" i="3" s="1"/>
  <c r="U561" i="3"/>
  <c r="AN561" i="3" s="1"/>
  <c r="Y561" i="3"/>
  <c r="AC561" i="3"/>
  <c r="AV561" i="3" s="1"/>
  <c r="U562" i="3"/>
  <c r="AN562" i="3" s="1"/>
  <c r="Y562" i="3"/>
  <c r="AC562" i="3"/>
  <c r="AV562" i="3" s="1"/>
  <c r="U563" i="3"/>
  <c r="AN563" i="3" s="1"/>
  <c r="Y563" i="3"/>
  <c r="AC563" i="3"/>
  <c r="AV563" i="3" s="1"/>
  <c r="U564" i="3"/>
  <c r="AN564" i="3" s="1"/>
  <c r="Y564" i="3"/>
  <c r="AC564" i="3"/>
  <c r="AV564" i="3" s="1"/>
  <c r="U565" i="3"/>
  <c r="AN565" i="3" s="1"/>
  <c r="Y565" i="3"/>
  <c r="AC565" i="3"/>
  <c r="AV565" i="3" s="1"/>
  <c r="U566" i="3"/>
  <c r="AN566" i="3" s="1"/>
  <c r="Y566" i="3"/>
  <c r="AC566" i="3"/>
  <c r="AV566" i="3" s="1"/>
  <c r="U567" i="3"/>
  <c r="AN567" i="3" s="1"/>
  <c r="Y567" i="3"/>
  <c r="AC567" i="3"/>
  <c r="AV567" i="3" s="1"/>
  <c r="U568" i="3"/>
  <c r="AN568" i="3" s="1"/>
  <c r="Y568" i="3"/>
  <c r="AC568" i="3"/>
  <c r="AV568" i="3" s="1"/>
  <c r="U569" i="3"/>
  <c r="AN569" i="3" s="1"/>
  <c r="Y569" i="3"/>
  <c r="AC569" i="3"/>
  <c r="AV569" i="3" s="1"/>
  <c r="U570" i="3"/>
  <c r="AN570" i="3" s="1"/>
  <c r="Y570" i="3"/>
  <c r="AC570" i="3"/>
  <c r="AV570" i="3" s="1"/>
  <c r="U571" i="3"/>
  <c r="AN571" i="3" s="1"/>
  <c r="Y571" i="3"/>
  <c r="AC571" i="3"/>
  <c r="AV571" i="3" s="1"/>
  <c r="U572" i="3"/>
  <c r="AN572" i="3" s="1"/>
  <c r="Y572" i="3"/>
  <c r="AC572" i="3"/>
  <c r="AV572" i="3" s="1"/>
  <c r="U573" i="3"/>
  <c r="AN573" i="3" s="1"/>
  <c r="Y573" i="3"/>
  <c r="AC573" i="3"/>
  <c r="AV573" i="3" s="1"/>
  <c r="U574" i="3"/>
  <c r="AN574" i="3" s="1"/>
  <c r="Y574" i="3"/>
  <c r="AC574" i="3"/>
  <c r="AV574" i="3" s="1"/>
  <c r="U575" i="3"/>
  <c r="AN575" i="3" s="1"/>
  <c r="Y575" i="3"/>
  <c r="AC575" i="3"/>
  <c r="AV575" i="3" s="1"/>
  <c r="U576" i="3"/>
  <c r="AN576" i="3" s="1"/>
  <c r="Y576" i="3"/>
  <c r="AC576" i="3"/>
  <c r="AV576" i="3" s="1"/>
  <c r="U577" i="3"/>
  <c r="AN577" i="3" s="1"/>
  <c r="Y577" i="3"/>
  <c r="AC577" i="3"/>
  <c r="AV577" i="3" s="1"/>
  <c r="U578" i="3"/>
  <c r="AN578" i="3" s="1"/>
  <c r="Y578" i="3"/>
  <c r="AC578" i="3"/>
  <c r="AV578" i="3" s="1"/>
  <c r="U579" i="3"/>
  <c r="AN579" i="3" s="1"/>
  <c r="Y579" i="3"/>
  <c r="AC579" i="3"/>
  <c r="AV579" i="3" s="1"/>
  <c r="U580" i="3"/>
  <c r="AN580" i="3" s="1"/>
  <c r="Y580" i="3"/>
  <c r="AC580" i="3"/>
  <c r="AV580" i="3" s="1"/>
  <c r="U581" i="3"/>
  <c r="AN581" i="3" s="1"/>
  <c r="Y581" i="3"/>
  <c r="AC581" i="3"/>
  <c r="AV581" i="3" s="1"/>
  <c r="U582" i="3"/>
  <c r="AN582" i="3" s="1"/>
  <c r="Y582" i="3"/>
  <c r="AC582" i="3"/>
  <c r="AV582" i="3" s="1"/>
  <c r="U583" i="3"/>
  <c r="AN583" i="3" s="1"/>
  <c r="Y583" i="3"/>
  <c r="AC583" i="3"/>
  <c r="AV583" i="3" s="1"/>
  <c r="U584" i="3"/>
  <c r="AN584" i="3" s="1"/>
  <c r="Y584" i="3"/>
  <c r="AC584" i="3"/>
  <c r="AV584" i="3" s="1"/>
  <c r="U585" i="3"/>
  <c r="AN585" i="3" s="1"/>
  <c r="Y585" i="3"/>
  <c r="AC585" i="3"/>
  <c r="AV585" i="3" s="1"/>
  <c r="U586" i="3"/>
  <c r="AN586" i="3" s="1"/>
  <c r="Y586" i="3"/>
  <c r="AC586" i="3"/>
  <c r="AV586" i="3" s="1"/>
  <c r="U587" i="3"/>
  <c r="AN587" i="3" s="1"/>
  <c r="Y587" i="3"/>
  <c r="AC587" i="3"/>
  <c r="AV587" i="3" s="1"/>
  <c r="U588" i="3"/>
  <c r="AN588" i="3" s="1"/>
  <c r="Y588" i="3"/>
  <c r="AC588" i="3"/>
  <c r="AV588" i="3" s="1"/>
  <c r="U589" i="3"/>
  <c r="AN589" i="3" s="1"/>
  <c r="Y589" i="3"/>
  <c r="AC589" i="3"/>
  <c r="AV589" i="3" s="1"/>
  <c r="Z730" i="3"/>
  <c r="Z732" i="3"/>
  <c r="Y733" i="3"/>
  <c r="AD733" i="3"/>
  <c r="AW733" i="3" s="1"/>
  <c r="AS733" i="3"/>
  <c r="W734" i="3"/>
  <c r="AP734" i="3" s="1"/>
  <c r="AD734" i="3"/>
  <c r="AW734" i="3" s="1"/>
  <c r="AE737" i="3"/>
  <c r="AX737" i="3" s="1"/>
  <c r="AA737" i="3"/>
  <c r="AT737" i="3" s="1"/>
  <c r="O737" i="3"/>
  <c r="AH737" i="3" s="1"/>
  <c r="AB737" i="3"/>
  <c r="AU737" i="3" s="1"/>
  <c r="AC738" i="3"/>
  <c r="AV738" i="3" s="1"/>
  <c r="Y738" i="3"/>
  <c r="AA738" i="3"/>
  <c r="AT738" i="3" s="1"/>
  <c r="Z740" i="3"/>
  <c r="Y741" i="3"/>
  <c r="AD741" i="3"/>
  <c r="AW741" i="3" s="1"/>
  <c r="AS741" i="3"/>
  <c r="W742" i="3"/>
  <c r="AP742" i="3" s="1"/>
  <c r="AD742" i="3"/>
  <c r="AW742" i="3" s="1"/>
  <c r="AE745" i="3"/>
  <c r="AX745" i="3" s="1"/>
  <c r="AA745" i="3"/>
  <c r="AT745" i="3" s="1"/>
  <c r="O745" i="3"/>
  <c r="AH745" i="3" s="1"/>
  <c r="AB745" i="3"/>
  <c r="AU745" i="3" s="1"/>
  <c r="AC746" i="3"/>
  <c r="AV746" i="3" s="1"/>
  <c r="Y746" i="3"/>
  <c r="AA746" i="3"/>
  <c r="AT746" i="3" s="1"/>
  <c r="Z748" i="3"/>
  <c r="Y749" i="3"/>
  <c r="AD749" i="3"/>
  <c r="AW749" i="3" s="1"/>
  <c r="AS749" i="3"/>
  <c r="W750" i="3"/>
  <c r="AP750" i="3" s="1"/>
  <c r="AD750" i="3"/>
  <c r="AW750" i="3" s="1"/>
  <c r="AB755" i="3"/>
  <c r="AU755" i="3" s="1"/>
  <c r="W755" i="3"/>
  <c r="AP755" i="3" s="1"/>
  <c r="AE755" i="3"/>
  <c r="AX755" i="3" s="1"/>
  <c r="AA755" i="3"/>
  <c r="AT755" i="3" s="1"/>
  <c r="O755" i="3"/>
  <c r="AH755" i="3" s="1"/>
  <c r="AD755" i="3"/>
  <c r="AW755" i="3" s="1"/>
  <c r="Y768" i="3"/>
  <c r="AF769" i="3"/>
  <c r="AY769" i="3" s="1"/>
  <c r="Y771" i="3"/>
  <c r="AE779" i="3"/>
  <c r="AX779" i="3" s="1"/>
  <c r="AA779" i="3"/>
  <c r="AT779" i="3" s="1"/>
  <c r="W779" i="3"/>
  <c r="AD779" i="3"/>
  <c r="AW779" i="3" s="1"/>
  <c r="Z779" i="3"/>
  <c r="AS779" i="3" s="1"/>
  <c r="O779" i="3"/>
  <c r="AH779" i="3" s="1"/>
  <c r="AC779" i="3"/>
  <c r="AV779" i="3" s="1"/>
  <c r="AB782" i="3"/>
  <c r="AU782" i="3" s="1"/>
  <c r="X782" i="3"/>
  <c r="AQ782" i="3" s="1"/>
  <c r="AE782" i="3"/>
  <c r="AX782" i="3" s="1"/>
  <c r="AA782" i="3"/>
  <c r="AT782" i="3" s="1"/>
  <c r="W782" i="3"/>
  <c r="AC782" i="3"/>
  <c r="AV782" i="3" s="1"/>
  <c r="AF787" i="3"/>
  <c r="AY787" i="3" s="1"/>
  <c r="Y789" i="3"/>
  <c r="AR795" i="3"/>
  <c r="AR799" i="3"/>
  <c r="AZ804" i="3"/>
  <c r="AR804" i="3"/>
  <c r="AD806" i="3"/>
  <c r="AW806" i="3" s="1"/>
  <c r="Z806" i="3"/>
  <c r="AS806" i="3" s="1"/>
  <c r="O806" i="3"/>
  <c r="AH806" i="3" s="1"/>
  <c r="AE806" i="3"/>
  <c r="AX806" i="3" s="1"/>
  <c r="Y806" i="3"/>
  <c r="AC806" i="3"/>
  <c r="AV806" i="3" s="1"/>
  <c r="X806" i="3"/>
  <c r="AQ806" i="3" s="1"/>
  <c r="AB806" i="3"/>
  <c r="AU806" i="3" s="1"/>
  <c r="W806" i="3"/>
  <c r="AR812" i="3"/>
  <c r="AP814" i="3"/>
  <c r="AF814" i="3"/>
  <c r="AY814" i="3" s="1"/>
  <c r="AE831" i="3"/>
  <c r="AX831" i="3" s="1"/>
  <c r="AA831" i="3"/>
  <c r="AT831" i="3" s="1"/>
  <c r="W831" i="3"/>
  <c r="AD831" i="3"/>
  <c r="AW831" i="3" s="1"/>
  <c r="Y831" i="3"/>
  <c r="AC831" i="3"/>
  <c r="AV831" i="3" s="1"/>
  <c r="X831" i="3"/>
  <c r="AQ831" i="3" s="1"/>
  <c r="AB831" i="3"/>
  <c r="AU831" i="3" s="1"/>
  <c r="O831" i="3"/>
  <c r="AH831" i="3" s="1"/>
  <c r="AE840" i="3"/>
  <c r="AX840" i="3" s="1"/>
  <c r="AR985" i="3"/>
  <c r="U474" i="3"/>
  <c r="AN474" i="3" s="1"/>
  <c r="Y474" i="3"/>
  <c r="U478" i="3"/>
  <c r="AN478" i="3" s="1"/>
  <c r="Y478" i="3"/>
  <c r="U482" i="3"/>
  <c r="AN482" i="3" s="1"/>
  <c r="Y482" i="3"/>
  <c r="U486" i="3"/>
  <c r="AN486" i="3" s="1"/>
  <c r="Y486" i="3"/>
  <c r="U490" i="3"/>
  <c r="AN490" i="3" s="1"/>
  <c r="Y490" i="3"/>
  <c r="U494" i="3"/>
  <c r="AN494" i="3" s="1"/>
  <c r="Y494" i="3"/>
  <c r="U498" i="3"/>
  <c r="AN498" i="3" s="1"/>
  <c r="Y498" i="3"/>
  <c r="U502" i="3"/>
  <c r="AN502" i="3" s="1"/>
  <c r="Y502" i="3"/>
  <c r="V505" i="3"/>
  <c r="AO505" i="3" s="1"/>
  <c r="Z505" i="3"/>
  <c r="AS505" i="3" s="1"/>
  <c r="U506" i="3"/>
  <c r="AN506" i="3" s="1"/>
  <c r="Y506" i="3"/>
  <c r="V509" i="3"/>
  <c r="AO509" i="3" s="1"/>
  <c r="Z509" i="3"/>
  <c r="AS509" i="3" s="1"/>
  <c r="U510" i="3"/>
  <c r="AN510" i="3" s="1"/>
  <c r="Y510" i="3"/>
  <c r="V513" i="3"/>
  <c r="AO513" i="3" s="1"/>
  <c r="Z513" i="3"/>
  <c r="AS513" i="3" s="1"/>
  <c r="U514" i="3"/>
  <c r="AN514" i="3" s="1"/>
  <c r="Y514" i="3"/>
  <c r="V517" i="3"/>
  <c r="AO517" i="3" s="1"/>
  <c r="Z517" i="3"/>
  <c r="AS517" i="3" s="1"/>
  <c r="U518" i="3"/>
  <c r="AN518" i="3" s="1"/>
  <c r="Y518" i="3"/>
  <c r="V521" i="3"/>
  <c r="AO521" i="3" s="1"/>
  <c r="Z521" i="3"/>
  <c r="AS521" i="3" s="1"/>
  <c r="V522" i="3"/>
  <c r="AO522" i="3" s="1"/>
  <c r="Z522" i="3"/>
  <c r="AS522" i="3" s="1"/>
  <c r="V523" i="3"/>
  <c r="AO523" i="3" s="1"/>
  <c r="Z523" i="3"/>
  <c r="AS523" i="3" s="1"/>
  <c r="V524" i="3"/>
  <c r="AO524" i="3" s="1"/>
  <c r="Z524" i="3"/>
  <c r="AS524" i="3" s="1"/>
  <c r="V525" i="3"/>
  <c r="AO525" i="3" s="1"/>
  <c r="Z525" i="3"/>
  <c r="AS525" i="3" s="1"/>
  <c r="V526" i="3"/>
  <c r="AO526" i="3" s="1"/>
  <c r="Z526" i="3"/>
  <c r="AS526" i="3" s="1"/>
  <c r="V527" i="3"/>
  <c r="AO527" i="3" s="1"/>
  <c r="Z527" i="3"/>
  <c r="AS527" i="3" s="1"/>
  <c r="V528" i="3"/>
  <c r="AO528" i="3" s="1"/>
  <c r="Z528" i="3"/>
  <c r="AS528" i="3" s="1"/>
  <c r="V529" i="3"/>
  <c r="AO529" i="3" s="1"/>
  <c r="Z529" i="3"/>
  <c r="AS529" i="3" s="1"/>
  <c r="V530" i="3"/>
  <c r="AO530" i="3" s="1"/>
  <c r="Z530" i="3"/>
  <c r="AS530" i="3" s="1"/>
  <c r="V531" i="3"/>
  <c r="AO531" i="3" s="1"/>
  <c r="Z531" i="3"/>
  <c r="AS531" i="3" s="1"/>
  <c r="V532" i="3"/>
  <c r="AO532" i="3" s="1"/>
  <c r="Z532" i="3"/>
  <c r="AS532" i="3" s="1"/>
  <c r="V533" i="3"/>
  <c r="AO533" i="3" s="1"/>
  <c r="Z533" i="3"/>
  <c r="AS533" i="3" s="1"/>
  <c r="V534" i="3"/>
  <c r="AO534" i="3" s="1"/>
  <c r="Z534" i="3"/>
  <c r="AS534" i="3" s="1"/>
  <c r="V535" i="3"/>
  <c r="AO535" i="3" s="1"/>
  <c r="Z535" i="3"/>
  <c r="AS535" i="3" s="1"/>
  <c r="V536" i="3"/>
  <c r="AO536" i="3" s="1"/>
  <c r="Z536" i="3"/>
  <c r="AS536" i="3" s="1"/>
  <c r="V537" i="3"/>
  <c r="AO537" i="3" s="1"/>
  <c r="Z537" i="3"/>
  <c r="AS537" i="3" s="1"/>
  <c r="V538" i="3"/>
  <c r="AO538" i="3" s="1"/>
  <c r="Z538" i="3"/>
  <c r="AS538" i="3" s="1"/>
  <c r="V539" i="3"/>
  <c r="AO539" i="3" s="1"/>
  <c r="Z539" i="3"/>
  <c r="AS539" i="3" s="1"/>
  <c r="V540" i="3"/>
  <c r="AO540" i="3" s="1"/>
  <c r="Z540" i="3"/>
  <c r="AS540" i="3" s="1"/>
  <c r="V541" i="3"/>
  <c r="AO541" i="3" s="1"/>
  <c r="Z541" i="3"/>
  <c r="AS541" i="3" s="1"/>
  <c r="V542" i="3"/>
  <c r="AO542" i="3" s="1"/>
  <c r="Z542" i="3"/>
  <c r="AS542" i="3" s="1"/>
  <c r="V543" i="3"/>
  <c r="AO543" i="3" s="1"/>
  <c r="Z543" i="3"/>
  <c r="AS543" i="3" s="1"/>
  <c r="V544" i="3"/>
  <c r="AO544" i="3" s="1"/>
  <c r="Z544" i="3"/>
  <c r="AS544" i="3" s="1"/>
  <c r="V545" i="3"/>
  <c r="AO545" i="3" s="1"/>
  <c r="Z545" i="3"/>
  <c r="AS545" i="3" s="1"/>
  <c r="V546" i="3"/>
  <c r="AO546" i="3" s="1"/>
  <c r="Z546" i="3"/>
  <c r="AS546" i="3" s="1"/>
  <c r="V547" i="3"/>
  <c r="AO547" i="3" s="1"/>
  <c r="Z547" i="3"/>
  <c r="AS547" i="3" s="1"/>
  <c r="V548" i="3"/>
  <c r="AO548" i="3" s="1"/>
  <c r="Z548" i="3"/>
  <c r="AS548" i="3" s="1"/>
  <c r="V549" i="3"/>
  <c r="AO549" i="3" s="1"/>
  <c r="Z549" i="3"/>
  <c r="AS549" i="3" s="1"/>
  <c r="V550" i="3"/>
  <c r="AO550" i="3" s="1"/>
  <c r="Z550" i="3"/>
  <c r="AS550" i="3" s="1"/>
  <c r="V551" i="3"/>
  <c r="AO551" i="3" s="1"/>
  <c r="Z551" i="3"/>
  <c r="AS551" i="3" s="1"/>
  <c r="V552" i="3"/>
  <c r="AO552" i="3" s="1"/>
  <c r="Z552" i="3"/>
  <c r="AS552" i="3" s="1"/>
  <c r="V553" i="3"/>
  <c r="AO553" i="3" s="1"/>
  <c r="Z553" i="3"/>
  <c r="AS553" i="3" s="1"/>
  <c r="V554" i="3"/>
  <c r="AO554" i="3" s="1"/>
  <c r="Z554" i="3"/>
  <c r="AS554" i="3" s="1"/>
  <c r="V555" i="3"/>
  <c r="AO555" i="3" s="1"/>
  <c r="Z555" i="3"/>
  <c r="AS555" i="3" s="1"/>
  <c r="V556" i="3"/>
  <c r="AO556" i="3" s="1"/>
  <c r="Z556" i="3"/>
  <c r="AS556" i="3" s="1"/>
  <c r="V557" i="3"/>
  <c r="AO557" i="3" s="1"/>
  <c r="Z557" i="3"/>
  <c r="AS557" i="3" s="1"/>
  <c r="V558" i="3"/>
  <c r="AO558" i="3" s="1"/>
  <c r="Z558" i="3"/>
  <c r="AS558" i="3" s="1"/>
  <c r="V559" i="3"/>
  <c r="AO559" i="3" s="1"/>
  <c r="Z559" i="3"/>
  <c r="AS559" i="3" s="1"/>
  <c r="V560" i="3"/>
  <c r="AO560" i="3" s="1"/>
  <c r="Z560" i="3"/>
  <c r="AS560" i="3" s="1"/>
  <c r="V561" i="3"/>
  <c r="AO561" i="3" s="1"/>
  <c r="Z561" i="3"/>
  <c r="AS561" i="3" s="1"/>
  <c r="V562" i="3"/>
  <c r="AO562" i="3" s="1"/>
  <c r="Z562" i="3"/>
  <c r="AS562" i="3" s="1"/>
  <c r="V563" i="3"/>
  <c r="AO563" i="3" s="1"/>
  <c r="Z563" i="3"/>
  <c r="AS563" i="3" s="1"/>
  <c r="V564" i="3"/>
  <c r="AO564" i="3" s="1"/>
  <c r="Z564" i="3"/>
  <c r="AS564" i="3" s="1"/>
  <c r="V565" i="3"/>
  <c r="AO565" i="3" s="1"/>
  <c r="Z565" i="3"/>
  <c r="AS565" i="3" s="1"/>
  <c r="V566" i="3"/>
  <c r="AO566" i="3" s="1"/>
  <c r="Z566" i="3"/>
  <c r="AS566" i="3" s="1"/>
  <c r="V567" i="3"/>
  <c r="AO567" i="3" s="1"/>
  <c r="Z567" i="3"/>
  <c r="AS567" i="3" s="1"/>
  <c r="V568" i="3"/>
  <c r="AO568" i="3" s="1"/>
  <c r="Z568" i="3"/>
  <c r="AS568" i="3" s="1"/>
  <c r="V569" i="3"/>
  <c r="AO569" i="3" s="1"/>
  <c r="Z569" i="3"/>
  <c r="AS569" i="3" s="1"/>
  <c r="V570" i="3"/>
  <c r="AO570" i="3" s="1"/>
  <c r="Z570" i="3"/>
  <c r="AS570" i="3" s="1"/>
  <c r="V571" i="3"/>
  <c r="AO571" i="3" s="1"/>
  <c r="Z571" i="3"/>
  <c r="AS571" i="3" s="1"/>
  <c r="V572" i="3"/>
  <c r="AO572" i="3" s="1"/>
  <c r="Z572" i="3"/>
  <c r="AS572" i="3" s="1"/>
  <c r="V573" i="3"/>
  <c r="AO573" i="3" s="1"/>
  <c r="Z573" i="3"/>
  <c r="AS573" i="3" s="1"/>
  <c r="V574" i="3"/>
  <c r="AO574" i="3" s="1"/>
  <c r="Z574" i="3"/>
  <c r="AS574" i="3" s="1"/>
  <c r="V575" i="3"/>
  <c r="AO575" i="3" s="1"/>
  <c r="Z575" i="3"/>
  <c r="AS575" i="3" s="1"/>
  <c r="V576" i="3"/>
  <c r="AO576" i="3" s="1"/>
  <c r="Z576" i="3"/>
  <c r="AS576" i="3" s="1"/>
  <c r="V577" i="3"/>
  <c r="AO577" i="3" s="1"/>
  <c r="Z577" i="3"/>
  <c r="AS577" i="3" s="1"/>
  <c r="V578" i="3"/>
  <c r="AO578" i="3" s="1"/>
  <c r="Z578" i="3"/>
  <c r="AS578" i="3" s="1"/>
  <c r="V579" i="3"/>
  <c r="AO579" i="3" s="1"/>
  <c r="Z579" i="3"/>
  <c r="AS579" i="3" s="1"/>
  <c r="V580" i="3"/>
  <c r="AO580" i="3" s="1"/>
  <c r="Z580" i="3"/>
  <c r="AS580" i="3" s="1"/>
  <c r="V581" i="3"/>
  <c r="AO581" i="3" s="1"/>
  <c r="Z581" i="3"/>
  <c r="AS581" i="3" s="1"/>
  <c r="V582" i="3"/>
  <c r="AO582" i="3" s="1"/>
  <c r="Z582" i="3"/>
  <c r="AS582" i="3" s="1"/>
  <c r="V583" i="3"/>
  <c r="AO583" i="3" s="1"/>
  <c r="Z583" i="3"/>
  <c r="AS583" i="3" s="1"/>
  <c r="V584" i="3"/>
  <c r="AO584" i="3" s="1"/>
  <c r="Z584" i="3"/>
  <c r="AS584" i="3" s="1"/>
  <c r="V585" i="3"/>
  <c r="AO585" i="3" s="1"/>
  <c r="Z585" i="3"/>
  <c r="AS585" i="3" s="1"/>
  <c r="V586" i="3"/>
  <c r="AO586" i="3" s="1"/>
  <c r="Z586" i="3"/>
  <c r="AS586" i="3" s="1"/>
  <c r="V587" i="3"/>
  <c r="AO587" i="3" s="1"/>
  <c r="Z587" i="3"/>
  <c r="AS587" i="3" s="1"/>
  <c r="V588" i="3"/>
  <c r="AO588" i="3" s="1"/>
  <c r="Z588" i="3"/>
  <c r="AS588" i="3" s="1"/>
  <c r="V589" i="3"/>
  <c r="AO589" i="3" s="1"/>
  <c r="Z589" i="3"/>
  <c r="AS589" i="3" s="1"/>
  <c r="AB730" i="3"/>
  <c r="AU730" i="3" s="1"/>
  <c r="W730" i="3"/>
  <c r="AP730" i="3" s="1"/>
  <c r="AA730" i="3"/>
  <c r="AE731" i="3"/>
  <c r="AX731" i="3" s="1"/>
  <c r="AA731" i="3"/>
  <c r="AT731" i="3" s="1"/>
  <c r="O731" i="3"/>
  <c r="AH731" i="3" s="1"/>
  <c r="AB731" i="3"/>
  <c r="AU731" i="3" s="1"/>
  <c r="AC732" i="3"/>
  <c r="AV732" i="3" s="1"/>
  <c r="Y732" i="3"/>
  <c r="AA732" i="3"/>
  <c r="AT732" i="3" s="1"/>
  <c r="AR735" i="3"/>
  <c r="AE739" i="3"/>
  <c r="AX739" i="3" s="1"/>
  <c r="AA739" i="3"/>
  <c r="AT739" i="3" s="1"/>
  <c r="O739" i="3"/>
  <c r="AH739" i="3" s="1"/>
  <c r="AB739" i="3"/>
  <c r="AU739" i="3" s="1"/>
  <c r="AC740" i="3"/>
  <c r="AV740" i="3" s="1"/>
  <c r="Y740" i="3"/>
  <c r="AA740" i="3"/>
  <c r="AT740" i="3" s="1"/>
  <c r="AR743" i="3"/>
  <c r="AE747" i="3"/>
  <c r="AX747" i="3" s="1"/>
  <c r="AA747" i="3"/>
  <c r="AT747" i="3" s="1"/>
  <c r="O747" i="3"/>
  <c r="AH747" i="3" s="1"/>
  <c r="AB747" i="3"/>
  <c r="AU747" i="3" s="1"/>
  <c r="AC748" i="3"/>
  <c r="AV748" i="3" s="1"/>
  <c r="Y748" i="3"/>
  <c r="AA748" i="3"/>
  <c r="AT748" i="3" s="1"/>
  <c r="AR751" i="3"/>
  <c r="AB753" i="3"/>
  <c r="AU753" i="3" s="1"/>
  <c r="W753" i="3"/>
  <c r="AP753" i="3" s="1"/>
  <c r="AE753" i="3"/>
  <c r="AX753" i="3" s="1"/>
  <c r="AA753" i="3"/>
  <c r="AT753" i="3" s="1"/>
  <c r="O753" i="3"/>
  <c r="AH753" i="3" s="1"/>
  <c r="AD753" i="3"/>
  <c r="AW753" i="3" s="1"/>
  <c r="AR755" i="3"/>
  <c r="AB767" i="3"/>
  <c r="AU767" i="3" s="1"/>
  <c r="X767" i="3"/>
  <c r="AQ767" i="3" s="1"/>
  <c r="AE767" i="3"/>
  <c r="AX767" i="3" s="1"/>
  <c r="AA767" i="3"/>
  <c r="AT767" i="3" s="1"/>
  <c r="W767" i="3"/>
  <c r="AC767" i="3"/>
  <c r="AV767" i="3" s="1"/>
  <c r="AF773" i="3"/>
  <c r="AY773" i="3" s="1"/>
  <c r="AR775" i="3"/>
  <c r="AZ778" i="3"/>
  <c r="AR778" i="3"/>
  <c r="AR805" i="3"/>
  <c r="AD820" i="3"/>
  <c r="AW820" i="3" s="1"/>
  <c r="Z820" i="3"/>
  <c r="AS820" i="3" s="1"/>
  <c r="O820" i="3"/>
  <c r="AH820" i="3" s="1"/>
  <c r="AE820" i="3"/>
  <c r="AX820" i="3" s="1"/>
  <c r="Y820" i="3"/>
  <c r="AC820" i="3"/>
  <c r="AV820" i="3" s="1"/>
  <c r="X820" i="3"/>
  <c r="AQ820" i="3" s="1"/>
  <c r="AB820" i="3"/>
  <c r="AU820" i="3" s="1"/>
  <c r="W820" i="3"/>
  <c r="AB826" i="3"/>
  <c r="AU826" i="3" s="1"/>
  <c r="X826" i="3"/>
  <c r="AQ826" i="3" s="1"/>
  <c r="AD826" i="3"/>
  <c r="AW826" i="3" s="1"/>
  <c r="Y826" i="3"/>
  <c r="AC826" i="3"/>
  <c r="AV826" i="3" s="1"/>
  <c r="W826" i="3"/>
  <c r="AA826" i="3"/>
  <c r="AT826" i="3" s="1"/>
  <c r="O826" i="3"/>
  <c r="AH826" i="3" s="1"/>
  <c r="AR830" i="3"/>
  <c r="AE845" i="3"/>
  <c r="AX845" i="3" s="1"/>
  <c r="AA845" i="3"/>
  <c r="AT845" i="3" s="1"/>
  <c r="W845" i="3"/>
  <c r="AD845" i="3"/>
  <c r="AW845" i="3" s="1"/>
  <c r="Y845" i="3"/>
  <c r="AC845" i="3"/>
  <c r="AV845" i="3" s="1"/>
  <c r="X845" i="3"/>
  <c r="AQ845" i="3" s="1"/>
  <c r="AB845" i="3"/>
  <c r="AU845" i="3" s="1"/>
  <c r="O845" i="3"/>
  <c r="AH845" i="3" s="1"/>
  <c r="AF859" i="3"/>
  <c r="AY859" i="3" s="1"/>
  <c r="AR958" i="3"/>
  <c r="AD902" i="3"/>
  <c r="AW902" i="3" s="1"/>
  <c r="Z902" i="3"/>
  <c r="AS902" i="3" s="1"/>
  <c r="O902" i="3"/>
  <c r="AH902" i="3" s="1"/>
  <c r="Y902" i="3"/>
  <c r="AE902" i="3"/>
  <c r="AX902" i="3" s="1"/>
  <c r="AC907" i="3"/>
  <c r="AV907" i="3" s="1"/>
  <c r="Y907" i="3"/>
  <c r="X907" i="3"/>
  <c r="AQ907" i="3" s="1"/>
  <c r="AD907" i="3"/>
  <c r="AW907" i="3" s="1"/>
  <c r="AP910" i="3"/>
  <c r="AR912" i="3"/>
  <c r="AE913" i="3"/>
  <c r="AX913" i="3" s="1"/>
  <c r="AA913" i="3"/>
  <c r="AT913" i="3" s="1"/>
  <c r="W913" i="3"/>
  <c r="Y913" i="3"/>
  <c r="AD913" i="3"/>
  <c r="AW913" i="3" s="1"/>
  <c r="AD918" i="3"/>
  <c r="AW918" i="3" s="1"/>
  <c r="Z918" i="3"/>
  <c r="AS918" i="3" s="1"/>
  <c r="O918" i="3"/>
  <c r="AH918" i="3" s="1"/>
  <c r="Y918" i="3"/>
  <c r="AE918" i="3"/>
  <c r="AX918" i="3" s="1"/>
  <c r="AC923" i="3"/>
  <c r="AV923" i="3" s="1"/>
  <c r="Y923" i="3"/>
  <c r="X923" i="3"/>
  <c r="AQ923" i="3" s="1"/>
  <c r="AD923" i="3"/>
  <c r="AW923" i="3" s="1"/>
  <c r="AP926" i="3"/>
  <c r="AR928" i="3"/>
  <c r="AE929" i="3"/>
  <c r="AX929" i="3" s="1"/>
  <c r="AA929" i="3"/>
  <c r="AT929" i="3" s="1"/>
  <c r="W929" i="3"/>
  <c r="Y929" i="3"/>
  <c r="AD929" i="3"/>
  <c r="AW929" i="3" s="1"/>
  <c r="AD934" i="3"/>
  <c r="AW934" i="3" s="1"/>
  <c r="Z934" i="3"/>
  <c r="AS934" i="3" s="1"/>
  <c r="O934" i="3"/>
  <c r="AH934" i="3" s="1"/>
  <c r="Y934" i="3"/>
  <c r="AE934" i="3"/>
  <c r="AX934" i="3" s="1"/>
  <c r="AC939" i="3"/>
  <c r="AV939" i="3" s="1"/>
  <c r="Y939" i="3"/>
  <c r="X939" i="3"/>
  <c r="AQ939" i="3" s="1"/>
  <c r="AD939" i="3"/>
  <c r="AW939" i="3" s="1"/>
  <c r="AP942" i="3"/>
  <c r="AR944" i="3"/>
  <c r="AE945" i="3"/>
  <c r="AX945" i="3" s="1"/>
  <c r="AA945" i="3"/>
  <c r="AT945" i="3" s="1"/>
  <c r="W945" i="3"/>
  <c r="Y945" i="3"/>
  <c r="AD945" i="3"/>
  <c r="AW945" i="3" s="1"/>
  <c r="AD950" i="3"/>
  <c r="AW950" i="3" s="1"/>
  <c r="Z950" i="3"/>
  <c r="AS950" i="3" s="1"/>
  <c r="O950" i="3"/>
  <c r="AH950" i="3" s="1"/>
  <c r="AE950" i="3"/>
  <c r="AX950" i="3" s="1"/>
  <c r="Y950" i="3"/>
  <c r="AA950" i="3"/>
  <c r="AT950" i="3" s="1"/>
  <c r="AD954" i="3"/>
  <c r="AW954" i="3" s="1"/>
  <c r="Z954" i="3"/>
  <c r="AS954" i="3" s="1"/>
  <c r="O954" i="3"/>
  <c r="AH954" i="3" s="1"/>
  <c r="AC954" i="3"/>
  <c r="AV954" i="3" s="1"/>
  <c r="X954" i="3"/>
  <c r="AQ954" i="3" s="1"/>
  <c r="AA954" i="3"/>
  <c r="AT954" i="3" s="1"/>
  <c r="AE957" i="3"/>
  <c r="AX957" i="3" s="1"/>
  <c r="AA957" i="3"/>
  <c r="AT957" i="3" s="1"/>
  <c r="W957" i="3"/>
  <c r="Z957" i="3"/>
  <c r="AS957" i="3" s="1"/>
  <c r="Y957" i="3"/>
  <c r="AC963" i="3"/>
  <c r="AV963" i="3" s="1"/>
  <c r="Y963" i="3"/>
  <c r="AA963" i="3"/>
  <c r="AT963" i="3" s="1"/>
  <c r="O963" i="3"/>
  <c r="AH963" i="3" s="1"/>
  <c r="Z963" i="3"/>
  <c r="AS963" i="3" s="1"/>
  <c r="AE965" i="3"/>
  <c r="AX965" i="3" s="1"/>
  <c r="AA965" i="3"/>
  <c r="AT965" i="3" s="1"/>
  <c r="W965" i="3"/>
  <c r="AC965" i="3"/>
  <c r="AV965" i="3" s="1"/>
  <c r="X965" i="3"/>
  <c r="AQ965" i="3" s="1"/>
  <c r="Z965" i="3"/>
  <c r="AS965" i="3" s="1"/>
  <c r="AP968" i="3"/>
  <c r="AR969" i="3"/>
  <c r="AP978" i="3"/>
  <c r="AZ981" i="3"/>
  <c r="AR981" i="3"/>
  <c r="AZ984" i="3"/>
  <c r="AD990" i="3"/>
  <c r="AW990" i="3" s="1"/>
  <c r="Z990" i="3"/>
  <c r="AS990" i="3" s="1"/>
  <c r="O990" i="3"/>
  <c r="AH990" i="3" s="1"/>
  <c r="AA990" i="3"/>
  <c r="AT990" i="3" s="1"/>
  <c r="AB990" i="3"/>
  <c r="AU990" i="3" s="1"/>
  <c r="W990" i="3"/>
  <c r="AC990" i="3"/>
  <c r="AV990" i="3" s="1"/>
  <c r="AC995" i="3"/>
  <c r="AV995" i="3" s="1"/>
  <c r="Y995" i="3"/>
  <c r="AE995" i="3"/>
  <c r="AX995" i="3" s="1"/>
  <c r="Z995" i="3"/>
  <c r="AS995" i="3" s="1"/>
  <c r="AA995" i="3"/>
  <c r="AT995" i="3" s="1"/>
  <c r="O995" i="3"/>
  <c r="AH995" i="3" s="1"/>
  <c r="AB995" i="3"/>
  <c r="AU995" i="3" s="1"/>
  <c r="AD1002" i="3"/>
  <c r="AW1002" i="3" s="1"/>
  <c r="Z1002" i="3"/>
  <c r="AS1002" i="3" s="1"/>
  <c r="O1002" i="3"/>
  <c r="AH1002" i="3" s="1"/>
  <c r="AB1002" i="3"/>
  <c r="AU1002" i="3" s="1"/>
  <c r="W1002" i="3"/>
  <c r="AC1002" i="3"/>
  <c r="AV1002" i="3" s="1"/>
  <c r="X1002" i="3"/>
  <c r="AQ1002" i="3" s="1"/>
  <c r="AE1002" i="3"/>
  <c r="AX1002" i="3" s="1"/>
  <c r="C10" i="9"/>
  <c r="D10" i="9" s="1"/>
  <c r="C4" i="5"/>
  <c r="D4" i="5" s="1"/>
  <c r="N2" i="6"/>
  <c r="C20" i="9"/>
  <c r="D20" i="9" s="1"/>
  <c r="AD2" i="6"/>
  <c r="C17" i="5"/>
  <c r="D7" i="9"/>
  <c r="Y754" i="3"/>
  <c r="AC754" i="3"/>
  <c r="AV754" i="3" s="1"/>
  <c r="Y766" i="3"/>
  <c r="Y769" i="3"/>
  <c r="X770" i="3"/>
  <c r="AQ770" i="3" s="1"/>
  <c r="AB770" i="3"/>
  <c r="AU770" i="3" s="1"/>
  <c r="Y773" i="3"/>
  <c r="X774" i="3"/>
  <c r="AQ774" i="3" s="1"/>
  <c r="AB774" i="3"/>
  <c r="AU774" i="3" s="1"/>
  <c r="X777" i="3"/>
  <c r="AQ777" i="3" s="1"/>
  <c r="AB777" i="3"/>
  <c r="AU777" i="3" s="1"/>
  <c r="Y780" i="3"/>
  <c r="X781" i="3"/>
  <c r="AQ781" i="3" s="1"/>
  <c r="AB781" i="3"/>
  <c r="AU781" i="3" s="1"/>
  <c r="Y787" i="3"/>
  <c r="X788" i="3"/>
  <c r="AQ788" i="3" s="1"/>
  <c r="AB788" i="3"/>
  <c r="AU788" i="3" s="1"/>
  <c r="Y791" i="3"/>
  <c r="X793" i="3"/>
  <c r="AQ793" i="3" s="1"/>
  <c r="AB793" i="3"/>
  <c r="AU793" i="3" s="1"/>
  <c r="W794" i="3"/>
  <c r="AA794" i="3"/>
  <c r="AT794" i="3" s="1"/>
  <c r="AE794" i="3"/>
  <c r="AX794" i="3" s="1"/>
  <c r="Y796" i="3"/>
  <c r="X797" i="3"/>
  <c r="AQ797" i="3" s="1"/>
  <c r="AB797" i="3"/>
  <c r="AU797" i="3" s="1"/>
  <c r="W798" i="3"/>
  <c r="AA798" i="3"/>
  <c r="AT798" i="3" s="1"/>
  <c r="AE798" i="3"/>
  <c r="AX798" i="3" s="1"/>
  <c r="Y800" i="3"/>
  <c r="Y801" i="3"/>
  <c r="X802" i="3"/>
  <c r="AQ802" i="3" s="1"/>
  <c r="AB802" i="3"/>
  <c r="AU802" i="3" s="1"/>
  <c r="W803" i="3"/>
  <c r="AA803" i="3"/>
  <c r="AT803" i="3" s="1"/>
  <c r="AE803" i="3"/>
  <c r="AX803" i="3" s="1"/>
  <c r="AE805" i="3"/>
  <c r="AX805" i="3" s="1"/>
  <c r="AA805" i="3"/>
  <c r="AT805" i="3" s="1"/>
  <c r="W805" i="3"/>
  <c r="Z805" i="3"/>
  <c r="AS805" i="3" s="1"/>
  <c r="Y807" i="3"/>
  <c r="W810" i="3"/>
  <c r="AC810" i="3"/>
  <c r="AV810" i="3" s="1"/>
  <c r="Y811" i="3"/>
  <c r="AD812" i="3"/>
  <c r="AW812" i="3" s="1"/>
  <c r="Z812" i="3"/>
  <c r="AS812" i="3" s="1"/>
  <c r="O812" i="3"/>
  <c r="AH812" i="3" s="1"/>
  <c r="AA812" i="3"/>
  <c r="AT812" i="3" s="1"/>
  <c r="AF812" i="3"/>
  <c r="AY812" i="3" s="1"/>
  <c r="AF813" i="3"/>
  <c r="AY813" i="3" s="1"/>
  <c r="AF815" i="3"/>
  <c r="AY815" i="3" s="1"/>
  <c r="W817" i="3"/>
  <c r="AC817" i="3"/>
  <c r="AV817" i="3" s="1"/>
  <c r="Y818" i="3"/>
  <c r="AE819" i="3"/>
  <c r="AX819" i="3" s="1"/>
  <c r="AA819" i="3"/>
  <c r="AT819" i="3" s="1"/>
  <c r="W819" i="3"/>
  <c r="Z819" i="3"/>
  <c r="AS819" i="3" s="1"/>
  <c r="W822" i="3"/>
  <c r="AC822" i="3"/>
  <c r="AV822" i="3" s="1"/>
  <c r="Y823" i="3"/>
  <c r="AD824" i="3"/>
  <c r="AW824" i="3" s="1"/>
  <c r="Z824" i="3"/>
  <c r="AS824" i="3" s="1"/>
  <c r="O824" i="3"/>
  <c r="AH824" i="3" s="1"/>
  <c r="AA824" i="3"/>
  <c r="AT824" i="3" s="1"/>
  <c r="AF825" i="3"/>
  <c r="AY825" i="3" s="1"/>
  <c r="X827" i="3"/>
  <c r="AQ827" i="3" s="1"/>
  <c r="AC827" i="3"/>
  <c r="AV827" i="3" s="1"/>
  <c r="Y828" i="3"/>
  <c r="AB830" i="3"/>
  <c r="AU830" i="3" s="1"/>
  <c r="X830" i="3"/>
  <c r="AQ830" i="3" s="1"/>
  <c r="Z830" i="3"/>
  <c r="AS830" i="3" s="1"/>
  <c r="AE830" i="3"/>
  <c r="AX830" i="3" s="1"/>
  <c r="X832" i="3"/>
  <c r="AQ832" i="3" s="1"/>
  <c r="AC832" i="3"/>
  <c r="AV832" i="3" s="1"/>
  <c r="W836" i="3"/>
  <c r="AC836" i="3"/>
  <c r="AV836" i="3" s="1"/>
  <c r="Y837" i="3"/>
  <c r="AD838" i="3"/>
  <c r="AW838" i="3" s="1"/>
  <c r="Z838" i="3"/>
  <c r="AS838" i="3" s="1"/>
  <c r="O838" i="3"/>
  <c r="AH838" i="3" s="1"/>
  <c r="AA838" i="3"/>
  <c r="AT838" i="3" s="1"/>
  <c r="AF839" i="3"/>
  <c r="AY839" i="3" s="1"/>
  <c r="X841" i="3"/>
  <c r="AQ841" i="3" s="1"/>
  <c r="AC841" i="3"/>
  <c r="AV841" i="3" s="1"/>
  <c r="Y842" i="3"/>
  <c r="AB844" i="3"/>
  <c r="AU844" i="3" s="1"/>
  <c r="X844" i="3"/>
  <c r="AQ844" i="3" s="1"/>
  <c r="Z844" i="3"/>
  <c r="AS844" i="3" s="1"/>
  <c r="AE844" i="3"/>
  <c r="AX844" i="3" s="1"/>
  <c r="X858" i="3"/>
  <c r="AQ858" i="3" s="1"/>
  <c r="AQ862" i="3"/>
  <c r="AE899" i="3"/>
  <c r="AX899" i="3" s="1"/>
  <c r="AE901" i="3"/>
  <c r="AX901" i="3" s="1"/>
  <c r="AA901" i="3"/>
  <c r="AT901" i="3" s="1"/>
  <c r="W901" i="3"/>
  <c r="Y901" i="3"/>
  <c r="AD901" i="3"/>
  <c r="AW901" i="3" s="1"/>
  <c r="AA902" i="3"/>
  <c r="AT902" i="3" s="1"/>
  <c r="O903" i="3"/>
  <c r="AH903" i="3" s="1"/>
  <c r="AA903" i="3"/>
  <c r="AT903" i="3" s="1"/>
  <c r="X905" i="3"/>
  <c r="AQ905" i="3" s="1"/>
  <c r="AD906" i="3"/>
  <c r="AW906" i="3" s="1"/>
  <c r="Z906" i="3"/>
  <c r="AS906" i="3" s="1"/>
  <c r="O906" i="3"/>
  <c r="AH906" i="3" s="1"/>
  <c r="Y906" i="3"/>
  <c r="AE906" i="3"/>
  <c r="AX906" i="3" s="1"/>
  <c r="Z907" i="3"/>
  <c r="AS907" i="3" s="1"/>
  <c r="AE907" i="3"/>
  <c r="AX907" i="3" s="1"/>
  <c r="AZ908" i="3"/>
  <c r="O909" i="3"/>
  <c r="AH909" i="3" s="1"/>
  <c r="AB909" i="3"/>
  <c r="AU909" i="3" s="1"/>
  <c r="X910" i="3"/>
  <c r="AQ910" i="3" s="1"/>
  <c r="AC911" i="3"/>
  <c r="AV911" i="3" s="1"/>
  <c r="Y911" i="3"/>
  <c r="X911" i="3"/>
  <c r="AQ911" i="3" s="1"/>
  <c r="AD911" i="3"/>
  <c r="AW911" i="3" s="1"/>
  <c r="Z913" i="3"/>
  <c r="AS913" i="3" s="1"/>
  <c r="W914" i="3"/>
  <c r="AB914" i="3"/>
  <c r="AU914" i="3" s="1"/>
  <c r="W915" i="3"/>
  <c r="AE917" i="3"/>
  <c r="AX917" i="3" s="1"/>
  <c r="AA917" i="3"/>
  <c r="AT917" i="3" s="1"/>
  <c r="W917" i="3"/>
  <c r="Y917" i="3"/>
  <c r="AD917" i="3"/>
  <c r="AW917" i="3" s="1"/>
  <c r="AA918" i="3"/>
  <c r="AT918" i="3" s="1"/>
  <c r="O919" i="3"/>
  <c r="AH919" i="3" s="1"/>
  <c r="AA919" i="3"/>
  <c r="AT919" i="3" s="1"/>
  <c r="X921" i="3"/>
  <c r="AQ921" i="3" s="1"/>
  <c r="AD922" i="3"/>
  <c r="AW922" i="3" s="1"/>
  <c r="Z922" i="3"/>
  <c r="AS922" i="3" s="1"/>
  <c r="O922" i="3"/>
  <c r="AH922" i="3" s="1"/>
  <c r="Y922" i="3"/>
  <c r="AE922" i="3"/>
  <c r="AX922" i="3" s="1"/>
  <c r="Z923" i="3"/>
  <c r="AS923" i="3" s="1"/>
  <c r="AE923" i="3"/>
  <c r="AX923" i="3" s="1"/>
  <c r="AZ924" i="3"/>
  <c r="O925" i="3"/>
  <c r="AH925" i="3" s="1"/>
  <c r="AB925" i="3"/>
  <c r="AU925" i="3" s="1"/>
  <c r="X926" i="3"/>
  <c r="AQ926" i="3" s="1"/>
  <c r="AC927" i="3"/>
  <c r="AV927" i="3" s="1"/>
  <c r="Y927" i="3"/>
  <c r="X927" i="3"/>
  <c r="AQ927" i="3" s="1"/>
  <c r="AD927" i="3"/>
  <c r="AW927" i="3" s="1"/>
  <c r="Z929" i="3"/>
  <c r="AS929" i="3" s="1"/>
  <c r="W930" i="3"/>
  <c r="AB930" i="3"/>
  <c r="AU930" i="3" s="1"/>
  <c r="W931" i="3"/>
  <c r="AE933" i="3"/>
  <c r="AX933" i="3" s="1"/>
  <c r="AA933" i="3"/>
  <c r="AT933" i="3" s="1"/>
  <c r="W933" i="3"/>
  <c r="Y933" i="3"/>
  <c r="AD933" i="3"/>
  <c r="AW933" i="3" s="1"/>
  <c r="AA934" i="3"/>
  <c r="AT934" i="3" s="1"/>
  <c r="O935" i="3"/>
  <c r="AH935" i="3" s="1"/>
  <c r="AA935" i="3"/>
  <c r="AT935" i="3" s="1"/>
  <c r="X937" i="3"/>
  <c r="AQ937" i="3" s="1"/>
  <c r="AD938" i="3"/>
  <c r="AW938" i="3" s="1"/>
  <c r="Z938" i="3"/>
  <c r="AS938" i="3" s="1"/>
  <c r="O938" i="3"/>
  <c r="AH938" i="3" s="1"/>
  <c r="Y938" i="3"/>
  <c r="AE938" i="3"/>
  <c r="AX938" i="3" s="1"/>
  <c r="Z939" i="3"/>
  <c r="AS939" i="3" s="1"/>
  <c r="AE939" i="3"/>
  <c r="AX939" i="3" s="1"/>
  <c r="AZ940" i="3"/>
  <c r="O941" i="3"/>
  <c r="AH941" i="3" s="1"/>
  <c r="AB941" i="3"/>
  <c r="AU941" i="3" s="1"/>
  <c r="X942" i="3"/>
  <c r="AQ942" i="3" s="1"/>
  <c r="AC943" i="3"/>
  <c r="AV943" i="3" s="1"/>
  <c r="Y943" i="3"/>
  <c r="X943" i="3"/>
  <c r="AQ943" i="3" s="1"/>
  <c r="AD943" i="3"/>
  <c r="AW943" i="3" s="1"/>
  <c r="Z945" i="3"/>
  <c r="AS945" i="3" s="1"/>
  <c r="W946" i="3"/>
  <c r="AB946" i="3"/>
  <c r="AU946" i="3" s="1"/>
  <c r="W947" i="3"/>
  <c r="AE949" i="3"/>
  <c r="AX949" i="3" s="1"/>
  <c r="AA949" i="3"/>
  <c r="AT949" i="3" s="1"/>
  <c r="W949" i="3"/>
  <c r="Y949" i="3"/>
  <c r="AD949" i="3"/>
  <c r="AW949" i="3" s="1"/>
  <c r="AB950" i="3"/>
  <c r="AU950" i="3" s="1"/>
  <c r="O951" i="3"/>
  <c r="AH951" i="3" s="1"/>
  <c r="AB951" i="3"/>
  <c r="AU951" i="3" s="1"/>
  <c r="AP952" i="3"/>
  <c r="AB954" i="3"/>
  <c r="AU954" i="3" s="1"/>
  <c r="AB957" i="3"/>
  <c r="AU957" i="3" s="1"/>
  <c r="X958" i="3"/>
  <c r="AQ958" i="3" s="1"/>
  <c r="AE958" i="3"/>
  <c r="AX958" i="3" s="1"/>
  <c r="AC959" i="3"/>
  <c r="AV959" i="3" s="1"/>
  <c r="Y959" i="3"/>
  <c r="AB959" i="3"/>
  <c r="AU959" i="3" s="1"/>
  <c r="W959" i="3"/>
  <c r="Z959" i="3"/>
  <c r="AS959" i="3" s="1"/>
  <c r="AD962" i="3"/>
  <c r="AW962" i="3" s="1"/>
  <c r="Z962" i="3"/>
  <c r="AS962" i="3" s="1"/>
  <c r="O962" i="3"/>
  <c r="AH962" i="3" s="1"/>
  <c r="AA962" i="3"/>
  <c r="AT962" i="3" s="1"/>
  <c r="Y962" i="3"/>
  <c r="AB963" i="3"/>
  <c r="AU963" i="3" s="1"/>
  <c r="AR964" i="3"/>
  <c r="AB965" i="3"/>
  <c r="AU965" i="3" s="1"/>
  <c r="W967" i="3"/>
  <c r="AZ968" i="3"/>
  <c r="AE969" i="3"/>
  <c r="AX969" i="3" s="1"/>
  <c r="AA969" i="3"/>
  <c r="AT969" i="3" s="1"/>
  <c r="W969" i="3"/>
  <c r="AP969" i="3" s="1"/>
  <c r="AB969" i="3"/>
  <c r="AU969" i="3" s="1"/>
  <c r="O969" i="3"/>
  <c r="AH969" i="3" s="1"/>
  <c r="Z969" i="3"/>
  <c r="W970" i="3"/>
  <c r="AE970" i="3"/>
  <c r="AX970" i="3" s="1"/>
  <c r="AD974" i="3"/>
  <c r="AW974" i="3" s="1"/>
  <c r="Z974" i="3"/>
  <c r="AS974" i="3" s="1"/>
  <c r="O974" i="3"/>
  <c r="AH974" i="3" s="1"/>
  <c r="AA974" i="3"/>
  <c r="AT974" i="3" s="1"/>
  <c r="AB974" i="3"/>
  <c r="AU974" i="3" s="1"/>
  <c r="W974" i="3"/>
  <c r="AC974" i="3"/>
  <c r="AV974" i="3" s="1"/>
  <c r="X975" i="3"/>
  <c r="AQ975" i="3" s="1"/>
  <c r="AC979" i="3"/>
  <c r="AV979" i="3" s="1"/>
  <c r="Y979" i="3"/>
  <c r="AE979" i="3"/>
  <c r="AX979" i="3" s="1"/>
  <c r="Z979" i="3"/>
  <c r="AS979" i="3" s="1"/>
  <c r="AA979" i="3"/>
  <c r="AT979" i="3" s="1"/>
  <c r="O979" i="3"/>
  <c r="AH979" i="3" s="1"/>
  <c r="AB979" i="3"/>
  <c r="AU979" i="3" s="1"/>
  <c r="X985" i="3"/>
  <c r="AQ985" i="3" s="1"/>
  <c r="AD986" i="3"/>
  <c r="AW986" i="3" s="1"/>
  <c r="Z986" i="3"/>
  <c r="AS986" i="3" s="1"/>
  <c r="O986" i="3"/>
  <c r="AH986" i="3" s="1"/>
  <c r="AB986" i="3"/>
  <c r="AU986" i="3" s="1"/>
  <c r="W986" i="3"/>
  <c r="AC986" i="3"/>
  <c r="AV986" i="3" s="1"/>
  <c r="X986" i="3"/>
  <c r="AQ986" i="3" s="1"/>
  <c r="AE986" i="3"/>
  <c r="AX986" i="3" s="1"/>
  <c r="AE990" i="3"/>
  <c r="AX990" i="3" s="1"/>
  <c r="AD995" i="3"/>
  <c r="AW995" i="3" s="1"/>
  <c r="AE997" i="3"/>
  <c r="AX997" i="3" s="1"/>
  <c r="AA997" i="3"/>
  <c r="AT997" i="3" s="1"/>
  <c r="W997" i="3"/>
  <c r="AB997" i="3"/>
  <c r="AU997" i="3" s="1"/>
  <c r="O997" i="3"/>
  <c r="AH997" i="3" s="1"/>
  <c r="AC997" i="3"/>
  <c r="AV997" i="3" s="1"/>
  <c r="X997" i="3"/>
  <c r="AQ997" i="3" s="1"/>
  <c r="AD997" i="3"/>
  <c r="AW997" i="3" s="1"/>
  <c r="AZ1005" i="3"/>
  <c r="AE53" i="5"/>
  <c r="AI53" i="5"/>
  <c r="C14" i="9"/>
  <c r="D14" i="9" s="1"/>
  <c r="T2" i="6"/>
  <c r="C16" i="9"/>
  <c r="D16" i="9" s="1"/>
  <c r="X2" i="6"/>
  <c r="C11" i="5"/>
  <c r="Z754" i="3"/>
  <c r="AS754" i="3" s="1"/>
  <c r="Y770" i="3"/>
  <c r="Y774" i="3"/>
  <c r="Y777" i="3"/>
  <c r="Y781" i="3"/>
  <c r="Y788" i="3"/>
  <c r="Y793" i="3"/>
  <c r="X794" i="3"/>
  <c r="AQ794" i="3" s="1"/>
  <c r="AB794" i="3"/>
  <c r="AU794" i="3" s="1"/>
  <c r="Y797" i="3"/>
  <c r="X798" i="3"/>
  <c r="AQ798" i="3" s="1"/>
  <c r="AB798" i="3"/>
  <c r="AU798" i="3" s="1"/>
  <c r="Y802" i="3"/>
  <c r="X803" i="3"/>
  <c r="AQ803" i="3" s="1"/>
  <c r="AB803" i="3"/>
  <c r="AU803" i="3" s="1"/>
  <c r="AD807" i="3"/>
  <c r="AW807" i="3" s="1"/>
  <c r="Z807" i="3"/>
  <c r="AS807" i="3" s="1"/>
  <c r="O807" i="3"/>
  <c r="AH807" i="3" s="1"/>
  <c r="AA807" i="3"/>
  <c r="AT807" i="3" s="1"/>
  <c r="AF808" i="3"/>
  <c r="AY808" i="3" s="1"/>
  <c r="Y810" i="3"/>
  <c r="AE811" i="3"/>
  <c r="AX811" i="3" s="1"/>
  <c r="AA811" i="3"/>
  <c r="AT811" i="3" s="1"/>
  <c r="W811" i="3"/>
  <c r="Z811" i="3"/>
  <c r="AS811" i="3" s="1"/>
  <c r="Y817" i="3"/>
  <c r="AB818" i="3"/>
  <c r="AU818" i="3" s="1"/>
  <c r="X818" i="3"/>
  <c r="AQ818" i="3" s="1"/>
  <c r="Z818" i="3"/>
  <c r="AS818" i="3" s="1"/>
  <c r="AE818" i="3"/>
  <c r="AX818" i="3" s="1"/>
  <c r="Y822" i="3"/>
  <c r="AE823" i="3"/>
  <c r="AX823" i="3" s="1"/>
  <c r="AA823" i="3"/>
  <c r="AT823" i="3" s="1"/>
  <c r="W823" i="3"/>
  <c r="Z823" i="3"/>
  <c r="AS823" i="3" s="1"/>
  <c r="Y827" i="3"/>
  <c r="AD828" i="3"/>
  <c r="AW828" i="3" s="1"/>
  <c r="Z828" i="3"/>
  <c r="AS828" i="3" s="1"/>
  <c r="O828" i="3"/>
  <c r="AH828" i="3" s="1"/>
  <c r="AA828" i="3"/>
  <c r="AT828" i="3" s="1"/>
  <c r="AF829" i="3"/>
  <c r="AY829" i="3" s="1"/>
  <c r="Y832" i="3"/>
  <c r="Y836" i="3"/>
  <c r="AE837" i="3"/>
  <c r="AX837" i="3" s="1"/>
  <c r="AA837" i="3"/>
  <c r="AT837" i="3" s="1"/>
  <c r="W837" i="3"/>
  <c r="Z837" i="3"/>
  <c r="AS837" i="3" s="1"/>
  <c r="Y841" i="3"/>
  <c r="AD842" i="3"/>
  <c r="AW842" i="3" s="1"/>
  <c r="Z842" i="3"/>
  <c r="AS842" i="3" s="1"/>
  <c r="O842" i="3"/>
  <c r="AH842" i="3" s="1"/>
  <c r="AA842" i="3"/>
  <c r="AT842" i="3" s="1"/>
  <c r="AF843" i="3"/>
  <c r="AY843" i="3" s="1"/>
  <c r="AE858" i="3"/>
  <c r="AX858" i="3" s="1"/>
  <c r="AA858" i="3"/>
  <c r="AT858" i="3" s="1"/>
  <c r="W858" i="3"/>
  <c r="Y858" i="3"/>
  <c r="AD858" i="3"/>
  <c r="AW858" i="3" s="1"/>
  <c r="AF899" i="3"/>
  <c r="AY899" i="3" s="1"/>
  <c r="AU899" i="3"/>
  <c r="W902" i="3"/>
  <c r="AB902" i="3"/>
  <c r="AU902" i="3" s="1"/>
  <c r="W903" i="3"/>
  <c r="AE905" i="3"/>
  <c r="AX905" i="3" s="1"/>
  <c r="AA905" i="3"/>
  <c r="AT905" i="3" s="1"/>
  <c r="W905" i="3"/>
  <c r="Y905" i="3"/>
  <c r="AD905" i="3"/>
  <c r="AW905" i="3" s="1"/>
  <c r="AF906" i="3"/>
  <c r="AY906" i="3" s="1"/>
  <c r="O907" i="3"/>
  <c r="AH907" i="3" s="1"/>
  <c r="AA907" i="3"/>
  <c r="AT907" i="3" s="1"/>
  <c r="X909" i="3"/>
  <c r="AQ909" i="3" s="1"/>
  <c r="AD910" i="3"/>
  <c r="AW910" i="3" s="1"/>
  <c r="Z910" i="3"/>
  <c r="AS910" i="3" s="1"/>
  <c r="O910" i="3"/>
  <c r="AH910" i="3" s="1"/>
  <c r="Y910" i="3"/>
  <c r="AE910" i="3"/>
  <c r="AX910" i="3" s="1"/>
  <c r="O913" i="3"/>
  <c r="AH913" i="3" s="1"/>
  <c r="AB913" i="3"/>
  <c r="AU913" i="3" s="1"/>
  <c r="X914" i="3"/>
  <c r="AQ914" i="3" s="1"/>
  <c r="AC915" i="3"/>
  <c r="AV915" i="3" s="1"/>
  <c r="Y915" i="3"/>
  <c r="X915" i="3"/>
  <c r="AQ915" i="3" s="1"/>
  <c r="AD915" i="3"/>
  <c r="AW915" i="3" s="1"/>
  <c r="W918" i="3"/>
  <c r="AB918" i="3"/>
  <c r="AU918" i="3" s="1"/>
  <c r="W919" i="3"/>
  <c r="AE921" i="3"/>
  <c r="AX921" i="3" s="1"/>
  <c r="AA921" i="3"/>
  <c r="AT921" i="3" s="1"/>
  <c r="W921" i="3"/>
  <c r="Y921" i="3"/>
  <c r="AD921" i="3"/>
  <c r="AW921" i="3" s="1"/>
  <c r="O923" i="3"/>
  <c r="AH923" i="3" s="1"/>
  <c r="AA923" i="3"/>
  <c r="AT923" i="3" s="1"/>
  <c r="AF924" i="3"/>
  <c r="AY924" i="3" s="1"/>
  <c r="X925" i="3"/>
  <c r="AQ925" i="3" s="1"/>
  <c r="AD926" i="3"/>
  <c r="AW926" i="3" s="1"/>
  <c r="Z926" i="3"/>
  <c r="AS926" i="3" s="1"/>
  <c r="O926" i="3"/>
  <c r="AH926" i="3" s="1"/>
  <c r="Y926" i="3"/>
  <c r="AE926" i="3"/>
  <c r="AX926" i="3" s="1"/>
  <c r="O929" i="3"/>
  <c r="AH929" i="3" s="1"/>
  <c r="AB929" i="3"/>
  <c r="AU929" i="3" s="1"/>
  <c r="X930" i="3"/>
  <c r="AQ930" i="3" s="1"/>
  <c r="AC931" i="3"/>
  <c r="AV931" i="3" s="1"/>
  <c r="Y931" i="3"/>
  <c r="X931" i="3"/>
  <c r="AQ931" i="3" s="1"/>
  <c r="AD931" i="3"/>
  <c r="AW931" i="3" s="1"/>
  <c r="W934" i="3"/>
  <c r="AB934" i="3"/>
  <c r="AU934" i="3" s="1"/>
  <c r="W935" i="3"/>
  <c r="AE937" i="3"/>
  <c r="AX937" i="3" s="1"/>
  <c r="AA937" i="3"/>
  <c r="AT937" i="3" s="1"/>
  <c r="W937" i="3"/>
  <c r="Y937" i="3"/>
  <c r="AD937" i="3"/>
  <c r="AW937" i="3" s="1"/>
  <c r="AF938" i="3"/>
  <c r="AY938" i="3" s="1"/>
  <c r="O939" i="3"/>
  <c r="AH939" i="3" s="1"/>
  <c r="AA939" i="3"/>
  <c r="AT939" i="3" s="1"/>
  <c r="X941" i="3"/>
  <c r="AQ941" i="3" s="1"/>
  <c r="AD942" i="3"/>
  <c r="AW942" i="3" s="1"/>
  <c r="Z942" i="3"/>
  <c r="AS942" i="3" s="1"/>
  <c r="O942" i="3"/>
  <c r="AH942" i="3" s="1"/>
  <c r="Y942" i="3"/>
  <c r="AE942" i="3"/>
  <c r="AX942" i="3" s="1"/>
  <c r="O945" i="3"/>
  <c r="AH945" i="3" s="1"/>
  <c r="AB945" i="3"/>
  <c r="AU945" i="3" s="1"/>
  <c r="X946" i="3"/>
  <c r="AQ946" i="3" s="1"/>
  <c r="AC947" i="3"/>
  <c r="AV947" i="3" s="1"/>
  <c r="Y947" i="3"/>
  <c r="X947" i="3"/>
  <c r="AQ947" i="3" s="1"/>
  <c r="AD947" i="3"/>
  <c r="AW947" i="3" s="1"/>
  <c r="W950" i="3"/>
  <c r="AC950" i="3"/>
  <c r="AV950" i="3" s="1"/>
  <c r="W951" i="3"/>
  <c r="AZ952" i="3"/>
  <c r="AE953" i="3"/>
  <c r="AX953" i="3" s="1"/>
  <c r="AA953" i="3"/>
  <c r="AT953" i="3" s="1"/>
  <c r="W953" i="3"/>
  <c r="AB953" i="3"/>
  <c r="AU953" i="3" s="1"/>
  <c r="O953" i="3"/>
  <c r="AH953" i="3" s="1"/>
  <c r="Z953" i="3"/>
  <c r="AS953" i="3" s="1"/>
  <c r="W954" i="3"/>
  <c r="AE954" i="3"/>
  <c r="AX954" i="3" s="1"/>
  <c r="AR956" i="3"/>
  <c r="O957" i="3"/>
  <c r="AH957" i="3" s="1"/>
  <c r="AC957" i="3"/>
  <c r="AV957" i="3" s="1"/>
  <c r="W963" i="3"/>
  <c r="AD963" i="3"/>
  <c r="AW963" i="3" s="1"/>
  <c r="O965" i="3"/>
  <c r="AH965" i="3" s="1"/>
  <c r="AD965" i="3"/>
  <c r="AW965" i="3" s="1"/>
  <c r="AC967" i="3"/>
  <c r="AV967" i="3" s="1"/>
  <c r="Y967" i="3"/>
  <c r="AE967" i="3"/>
  <c r="AX967" i="3" s="1"/>
  <c r="Z967" i="3"/>
  <c r="AS967" i="3" s="1"/>
  <c r="X967" i="3"/>
  <c r="AQ967" i="3" s="1"/>
  <c r="AR974" i="3"/>
  <c r="AE981" i="3"/>
  <c r="AX981" i="3" s="1"/>
  <c r="AA981" i="3"/>
  <c r="AT981" i="3" s="1"/>
  <c r="W981" i="3"/>
  <c r="AB981" i="3"/>
  <c r="AU981" i="3" s="1"/>
  <c r="O981" i="3"/>
  <c r="AH981" i="3" s="1"/>
  <c r="AC981" i="3"/>
  <c r="AV981" i="3" s="1"/>
  <c r="X981" i="3"/>
  <c r="AQ981" i="3" s="1"/>
  <c r="AD981" i="3"/>
  <c r="AW981" i="3" s="1"/>
  <c r="AR984" i="3"/>
  <c r="X990" i="3"/>
  <c r="AQ990" i="3" s="1"/>
  <c r="AC991" i="3"/>
  <c r="AV991" i="3" s="1"/>
  <c r="Y991" i="3"/>
  <c r="AA991" i="3"/>
  <c r="AT991" i="3" s="1"/>
  <c r="O991" i="3"/>
  <c r="AH991" i="3" s="1"/>
  <c r="AB991" i="3"/>
  <c r="AU991" i="3" s="1"/>
  <c r="W991" i="3"/>
  <c r="AD991" i="3"/>
  <c r="AW991" i="3" s="1"/>
  <c r="W995" i="3"/>
  <c r="AZ996" i="3"/>
  <c r="AP1000" i="3"/>
  <c r="AE1001" i="3"/>
  <c r="AX1001" i="3" s="1"/>
  <c r="AA1001" i="3"/>
  <c r="AT1001" i="3" s="1"/>
  <c r="W1001" i="3"/>
  <c r="Z1001" i="3"/>
  <c r="AS1001" i="3" s="1"/>
  <c r="AB1001" i="3"/>
  <c r="AU1001" i="3" s="1"/>
  <c r="O1001" i="3"/>
  <c r="AH1001" i="3" s="1"/>
  <c r="AC1001" i="3"/>
  <c r="AV1001" i="3" s="1"/>
  <c r="Y1002" i="3"/>
  <c r="AI56" i="5"/>
  <c r="AG68" i="5"/>
  <c r="P2" i="6"/>
  <c r="Z2" i="6"/>
  <c r="Y794" i="3"/>
  <c r="Y798" i="3"/>
  <c r="Y803" i="3"/>
  <c r="AB810" i="3"/>
  <c r="AU810" i="3" s="1"/>
  <c r="X810" i="3"/>
  <c r="AQ810" i="3" s="1"/>
  <c r="Z810" i="3"/>
  <c r="AS810" i="3" s="1"/>
  <c r="AE810" i="3"/>
  <c r="AX810" i="3" s="1"/>
  <c r="AB817" i="3"/>
  <c r="AU817" i="3" s="1"/>
  <c r="X817" i="3"/>
  <c r="AQ817" i="3" s="1"/>
  <c r="Z817" i="3"/>
  <c r="AS817" i="3" s="1"/>
  <c r="AE817" i="3"/>
  <c r="AX817" i="3" s="1"/>
  <c r="AB822" i="3"/>
  <c r="AU822" i="3" s="1"/>
  <c r="X822" i="3"/>
  <c r="AQ822" i="3" s="1"/>
  <c r="Z822" i="3"/>
  <c r="AS822" i="3" s="1"/>
  <c r="AE822" i="3"/>
  <c r="AX822" i="3" s="1"/>
  <c r="AE827" i="3"/>
  <c r="AX827" i="3" s="1"/>
  <c r="AA827" i="3"/>
  <c r="AT827" i="3" s="1"/>
  <c r="W827" i="3"/>
  <c r="Z827" i="3"/>
  <c r="AS827" i="3" s="1"/>
  <c r="AP830" i="3"/>
  <c r="AD832" i="3"/>
  <c r="AW832" i="3" s="1"/>
  <c r="Z832" i="3"/>
  <c r="AS832" i="3" s="1"/>
  <c r="O832" i="3"/>
  <c r="AH832" i="3" s="1"/>
  <c r="AA832" i="3"/>
  <c r="AT832" i="3" s="1"/>
  <c r="AB836" i="3"/>
  <c r="AU836" i="3" s="1"/>
  <c r="X836" i="3"/>
  <c r="AQ836" i="3" s="1"/>
  <c r="Z836" i="3"/>
  <c r="AS836" i="3" s="1"/>
  <c r="AE836" i="3"/>
  <c r="AX836" i="3" s="1"/>
  <c r="AE841" i="3"/>
  <c r="AX841" i="3" s="1"/>
  <c r="AA841" i="3"/>
  <c r="AT841" i="3" s="1"/>
  <c r="W841" i="3"/>
  <c r="Z841" i="3"/>
  <c r="AS841" i="3" s="1"/>
  <c r="AF844" i="3"/>
  <c r="AY844" i="3" s="1"/>
  <c r="AP844" i="3"/>
  <c r="AF898" i="3"/>
  <c r="AY898" i="3" s="1"/>
  <c r="AU898" i="3"/>
  <c r="X902" i="3"/>
  <c r="AQ902" i="3" s="1"/>
  <c r="AC902" i="3"/>
  <c r="AV902" i="3" s="1"/>
  <c r="AC903" i="3"/>
  <c r="AV903" i="3" s="1"/>
  <c r="Y903" i="3"/>
  <c r="X903" i="3"/>
  <c r="AQ903" i="3" s="1"/>
  <c r="AD903" i="3"/>
  <c r="AW903" i="3" s="1"/>
  <c r="W907" i="3"/>
  <c r="AB907" i="3"/>
  <c r="AU907" i="3" s="1"/>
  <c r="AE909" i="3"/>
  <c r="AX909" i="3" s="1"/>
  <c r="AA909" i="3"/>
  <c r="AT909" i="3" s="1"/>
  <c r="W909" i="3"/>
  <c r="Y909" i="3"/>
  <c r="AD909" i="3"/>
  <c r="AW909" i="3" s="1"/>
  <c r="X913" i="3"/>
  <c r="AQ913" i="3" s="1"/>
  <c r="AC913" i="3"/>
  <c r="AV913" i="3" s="1"/>
  <c r="AD914" i="3"/>
  <c r="AW914" i="3" s="1"/>
  <c r="Z914" i="3"/>
  <c r="AS914" i="3" s="1"/>
  <c r="O914" i="3"/>
  <c r="AH914" i="3" s="1"/>
  <c r="Y914" i="3"/>
  <c r="AE914" i="3"/>
  <c r="AX914" i="3" s="1"/>
  <c r="AP916" i="3"/>
  <c r="X918" i="3"/>
  <c r="AQ918" i="3" s="1"/>
  <c r="AC918" i="3"/>
  <c r="AV918" i="3" s="1"/>
  <c r="AC919" i="3"/>
  <c r="AV919" i="3" s="1"/>
  <c r="Y919" i="3"/>
  <c r="X919" i="3"/>
  <c r="AQ919" i="3" s="1"/>
  <c r="AD919" i="3"/>
  <c r="AW919" i="3" s="1"/>
  <c r="W923" i="3"/>
  <c r="AB923" i="3"/>
  <c r="AU923" i="3" s="1"/>
  <c r="AE925" i="3"/>
  <c r="AX925" i="3" s="1"/>
  <c r="AA925" i="3"/>
  <c r="AT925" i="3" s="1"/>
  <c r="W925" i="3"/>
  <c r="Y925" i="3"/>
  <c r="AD925" i="3"/>
  <c r="AW925" i="3" s="1"/>
  <c r="X929" i="3"/>
  <c r="AQ929" i="3" s="1"/>
  <c r="AC929" i="3"/>
  <c r="AV929" i="3" s="1"/>
  <c r="AD930" i="3"/>
  <c r="AW930" i="3" s="1"/>
  <c r="Z930" i="3"/>
  <c r="AS930" i="3" s="1"/>
  <c r="O930" i="3"/>
  <c r="AH930" i="3" s="1"/>
  <c r="Y930" i="3"/>
  <c r="AE930" i="3"/>
  <c r="AX930" i="3" s="1"/>
  <c r="AP932" i="3"/>
  <c r="X934" i="3"/>
  <c r="AQ934" i="3" s="1"/>
  <c r="AC934" i="3"/>
  <c r="AV934" i="3" s="1"/>
  <c r="AC935" i="3"/>
  <c r="AV935" i="3" s="1"/>
  <c r="Y935" i="3"/>
  <c r="X935" i="3"/>
  <c r="AQ935" i="3" s="1"/>
  <c r="AD935" i="3"/>
  <c r="AW935" i="3" s="1"/>
  <c r="W939" i="3"/>
  <c r="AB939" i="3"/>
  <c r="AU939" i="3" s="1"/>
  <c r="AE941" i="3"/>
  <c r="AX941" i="3" s="1"/>
  <c r="AA941" i="3"/>
  <c r="AT941" i="3" s="1"/>
  <c r="W941" i="3"/>
  <c r="Y941" i="3"/>
  <c r="AD941" i="3"/>
  <c r="AW941" i="3" s="1"/>
  <c r="X945" i="3"/>
  <c r="AQ945" i="3" s="1"/>
  <c r="AC945" i="3"/>
  <c r="AV945" i="3" s="1"/>
  <c r="AD946" i="3"/>
  <c r="AW946" i="3" s="1"/>
  <c r="Z946" i="3"/>
  <c r="AS946" i="3" s="1"/>
  <c r="O946" i="3"/>
  <c r="AH946" i="3" s="1"/>
  <c r="Y946" i="3"/>
  <c r="AE946" i="3"/>
  <c r="AX946" i="3" s="1"/>
  <c r="AP948" i="3"/>
  <c r="X950" i="3"/>
  <c r="AQ950" i="3" s="1"/>
  <c r="AC951" i="3"/>
  <c r="AV951" i="3" s="1"/>
  <c r="Y951" i="3"/>
  <c r="AE951" i="3"/>
  <c r="AX951" i="3" s="1"/>
  <c r="Z951" i="3"/>
  <c r="AS951" i="3" s="1"/>
  <c r="X951" i="3"/>
  <c r="AQ951" i="3" s="1"/>
  <c r="Y954" i="3"/>
  <c r="X957" i="3"/>
  <c r="AQ957" i="3" s="1"/>
  <c r="AD957" i="3"/>
  <c r="AW957" i="3" s="1"/>
  <c r="AD958" i="3"/>
  <c r="AW958" i="3" s="1"/>
  <c r="Z958" i="3"/>
  <c r="AS958" i="3" s="1"/>
  <c r="O958" i="3"/>
  <c r="AH958" i="3" s="1"/>
  <c r="AB958" i="3"/>
  <c r="AU958" i="3" s="1"/>
  <c r="W958" i="3"/>
  <c r="AA958" i="3"/>
  <c r="AT958" i="3" s="1"/>
  <c r="AF962" i="3"/>
  <c r="AY962" i="3" s="1"/>
  <c r="X963" i="3"/>
  <c r="AQ963" i="3" s="1"/>
  <c r="AE963" i="3"/>
  <c r="AX963" i="3" s="1"/>
  <c r="Y965" i="3"/>
  <c r="AD970" i="3"/>
  <c r="AW970" i="3" s="1"/>
  <c r="Z970" i="3"/>
  <c r="AS970" i="3" s="1"/>
  <c r="O970" i="3"/>
  <c r="AH970" i="3" s="1"/>
  <c r="AC970" i="3"/>
  <c r="AV970" i="3" s="1"/>
  <c r="X970" i="3"/>
  <c r="AQ970" i="3" s="1"/>
  <c r="AA970" i="3"/>
  <c r="AT970" i="3" s="1"/>
  <c r="AP972" i="3"/>
  <c r="AC975" i="3"/>
  <c r="AV975" i="3" s="1"/>
  <c r="Y975" i="3"/>
  <c r="AA975" i="3"/>
  <c r="AT975" i="3" s="1"/>
  <c r="O975" i="3"/>
  <c r="AH975" i="3" s="1"/>
  <c r="AB975" i="3"/>
  <c r="AU975" i="3" s="1"/>
  <c r="W975" i="3"/>
  <c r="AD975" i="3"/>
  <c r="AW975" i="3" s="1"/>
  <c r="AP979" i="3"/>
  <c r="AZ980" i="3"/>
  <c r="AP984" i="3"/>
  <c r="AE985" i="3"/>
  <c r="AX985" i="3" s="1"/>
  <c r="AA985" i="3"/>
  <c r="AT985" i="3" s="1"/>
  <c r="W985" i="3"/>
  <c r="Z985" i="3"/>
  <c r="AS985" i="3" s="1"/>
  <c r="AB985" i="3"/>
  <c r="AU985" i="3" s="1"/>
  <c r="O985" i="3"/>
  <c r="AH985" i="3" s="1"/>
  <c r="AC985" i="3"/>
  <c r="AV985" i="3" s="1"/>
  <c r="Y990" i="3"/>
  <c r="AP994" i="3"/>
  <c r="X995" i="3"/>
  <c r="AQ995" i="3" s="1"/>
  <c r="AR997" i="3"/>
  <c r="AZ1000" i="3"/>
  <c r="AA1002" i="3"/>
  <c r="AT1002" i="3" s="1"/>
  <c r="AG62" i="5"/>
  <c r="C13" i="9"/>
  <c r="D13" i="9" s="1"/>
  <c r="R2" i="6"/>
  <c r="C7" i="5"/>
  <c r="AB2" i="6"/>
  <c r="M5" i="9"/>
  <c r="AC955" i="3"/>
  <c r="AV955" i="3" s="1"/>
  <c r="Y955" i="3"/>
  <c r="X955" i="3"/>
  <c r="AQ955" i="3" s="1"/>
  <c r="AD955" i="3"/>
  <c r="AW955" i="3" s="1"/>
  <c r="AE961" i="3"/>
  <c r="AX961" i="3" s="1"/>
  <c r="AA961" i="3"/>
  <c r="AT961" i="3" s="1"/>
  <c r="W961" i="3"/>
  <c r="Y961" i="3"/>
  <c r="AD961" i="3"/>
  <c r="AW961" i="3" s="1"/>
  <c r="AD966" i="3"/>
  <c r="AW966" i="3" s="1"/>
  <c r="Z966" i="3"/>
  <c r="O966" i="3"/>
  <c r="AH966" i="3" s="1"/>
  <c r="Y966" i="3"/>
  <c r="AE966" i="3"/>
  <c r="AX966" i="3" s="1"/>
  <c r="AC971" i="3"/>
  <c r="AV971" i="3" s="1"/>
  <c r="Y971" i="3"/>
  <c r="X971" i="3"/>
  <c r="AQ971" i="3" s="1"/>
  <c r="AD971" i="3"/>
  <c r="AW971" i="3" s="1"/>
  <c r="AE977" i="3"/>
  <c r="AX977" i="3" s="1"/>
  <c r="AA977" i="3"/>
  <c r="AT977" i="3" s="1"/>
  <c r="W977" i="3"/>
  <c r="Y977" i="3"/>
  <c r="AD977" i="3"/>
  <c r="AW977" i="3" s="1"/>
  <c r="AD982" i="3"/>
  <c r="AW982" i="3" s="1"/>
  <c r="Z982" i="3"/>
  <c r="O982" i="3"/>
  <c r="AH982" i="3" s="1"/>
  <c r="Y982" i="3"/>
  <c r="AE982" i="3"/>
  <c r="AX982" i="3" s="1"/>
  <c r="Z983" i="3"/>
  <c r="AS983" i="3" s="1"/>
  <c r="AC987" i="3"/>
  <c r="AV987" i="3" s="1"/>
  <c r="Y987" i="3"/>
  <c r="X987" i="3"/>
  <c r="AQ987" i="3" s="1"/>
  <c r="AD987" i="3"/>
  <c r="AW987" i="3" s="1"/>
  <c r="AE993" i="3"/>
  <c r="AX993" i="3" s="1"/>
  <c r="AA993" i="3"/>
  <c r="AT993" i="3" s="1"/>
  <c r="W993" i="3"/>
  <c r="AP993" i="3" s="1"/>
  <c r="Y993" i="3"/>
  <c r="AD993" i="3"/>
  <c r="AW993" i="3" s="1"/>
  <c r="AD998" i="3"/>
  <c r="AW998" i="3" s="1"/>
  <c r="Z998" i="3"/>
  <c r="O998" i="3"/>
  <c r="AH998" i="3" s="1"/>
  <c r="Y998" i="3"/>
  <c r="AE998" i="3"/>
  <c r="AX998" i="3" s="1"/>
  <c r="Z999" i="3"/>
  <c r="AS999" i="3" s="1"/>
  <c r="AC1003" i="3"/>
  <c r="AV1003" i="3" s="1"/>
  <c r="Y1003" i="3"/>
  <c r="X1003" i="3"/>
  <c r="AQ1003" i="3" s="1"/>
  <c r="AD1003" i="3"/>
  <c r="AW1003" i="3" s="1"/>
  <c r="D6" i="5"/>
  <c r="AB44" i="5"/>
  <c r="AF44" i="5"/>
  <c r="AD47" i="5"/>
  <c r="AH47" i="5"/>
  <c r="AD59" i="5"/>
  <c r="AH59" i="5"/>
  <c r="C17" i="9"/>
  <c r="D17" i="9" s="1"/>
  <c r="Y2" i="6"/>
  <c r="D8" i="9"/>
  <c r="C9" i="9"/>
  <c r="D9" i="9" s="1"/>
  <c r="D12" i="9"/>
  <c r="AO68" i="12"/>
  <c r="AN68" i="12"/>
  <c r="AA4" i="12"/>
  <c r="AM4" i="12" s="1"/>
  <c r="Z4" i="12"/>
  <c r="AL4" i="12" s="1"/>
  <c r="AA8" i="12"/>
  <c r="AM8" i="12" s="1"/>
  <c r="Z8" i="12"/>
  <c r="AL8" i="12" s="1"/>
  <c r="AA12" i="12"/>
  <c r="AM12" i="12" s="1"/>
  <c r="Z12" i="12"/>
  <c r="AL12" i="12" s="1"/>
  <c r="AE973" i="3"/>
  <c r="AX973" i="3" s="1"/>
  <c r="AA973" i="3"/>
  <c r="AT973" i="3" s="1"/>
  <c r="W973" i="3"/>
  <c r="Y973" i="3"/>
  <c r="AD973" i="3"/>
  <c r="AW973" i="3" s="1"/>
  <c r="AD978" i="3"/>
  <c r="AW978" i="3" s="1"/>
  <c r="Z978" i="3"/>
  <c r="AS978" i="3" s="1"/>
  <c r="O978" i="3"/>
  <c r="AH978" i="3" s="1"/>
  <c r="Y978" i="3"/>
  <c r="AE978" i="3"/>
  <c r="AX978" i="3" s="1"/>
  <c r="AC983" i="3"/>
  <c r="AV983" i="3" s="1"/>
  <c r="Y983" i="3"/>
  <c r="X983" i="3"/>
  <c r="AQ983" i="3" s="1"/>
  <c r="AD983" i="3"/>
  <c r="AW983" i="3" s="1"/>
  <c r="AE989" i="3"/>
  <c r="AX989" i="3" s="1"/>
  <c r="AA989" i="3"/>
  <c r="AT989" i="3" s="1"/>
  <c r="W989" i="3"/>
  <c r="Y989" i="3"/>
  <c r="AD989" i="3"/>
  <c r="AW989" i="3" s="1"/>
  <c r="AD994" i="3"/>
  <c r="AW994" i="3" s="1"/>
  <c r="Z994" i="3"/>
  <c r="AS994" i="3" s="1"/>
  <c r="O994" i="3"/>
  <c r="AH994" i="3" s="1"/>
  <c r="Y994" i="3"/>
  <c r="AE994" i="3"/>
  <c r="AX994" i="3" s="1"/>
  <c r="AC999" i="3"/>
  <c r="AV999" i="3" s="1"/>
  <c r="Y999" i="3"/>
  <c r="X999" i="3"/>
  <c r="AQ999" i="3" s="1"/>
  <c r="AD999" i="3"/>
  <c r="AW999" i="3" s="1"/>
  <c r="J7" i="9"/>
  <c r="J11" i="9"/>
  <c r="J15" i="9"/>
  <c r="C18" i="9"/>
  <c r="D18" i="9" s="1"/>
  <c r="J19" i="9"/>
  <c r="X2" i="12"/>
  <c r="AK2" i="12" s="1"/>
  <c r="W3" i="12"/>
  <c r="AJ3" i="12" s="1"/>
  <c r="AB3" i="12"/>
  <c r="X6" i="12"/>
  <c r="AK6" i="12" s="1"/>
  <c r="W7" i="12"/>
  <c r="AJ7" i="12" s="1"/>
  <c r="AB7" i="12"/>
  <c r="X10" i="12"/>
  <c r="AK10" i="12" s="1"/>
  <c r="W11" i="12"/>
  <c r="AJ11" i="12" s="1"/>
  <c r="AB11" i="12"/>
  <c r="X14" i="12"/>
  <c r="AK14" i="12" s="1"/>
  <c r="AO14" i="12"/>
  <c r="AC16" i="12"/>
  <c r="Y16" i="12"/>
  <c r="U16" i="12"/>
  <c r="AB16" i="12"/>
  <c r="AC22" i="12"/>
  <c r="Y22" i="12"/>
  <c r="U22" i="12"/>
  <c r="AB22" i="12"/>
  <c r="AL29" i="12"/>
  <c r="AC32" i="12"/>
  <c r="Y32" i="12"/>
  <c r="U32" i="12"/>
  <c r="AB32" i="12"/>
  <c r="AC38" i="12"/>
  <c r="Y38" i="12"/>
  <c r="U38" i="12"/>
  <c r="AB38" i="12"/>
  <c r="AL45" i="12"/>
  <c r="AC48" i="12"/>
  <c r="Y48" i="12"/>
  <c r="U48" i="12"/>
  <c r="AB48" i="12"/>
  <c r="AC51" i="12"/>
  <c r="Y51" i="12"/>
  <c r="U51" i="12"/>
  <c r="AB51" i="12"/>
  <c r="AC61" i="12"/>
  <c r="Y61" i="12"/>
  <c r="U61" i="12"/>
  <c r="AB61" i="12"/>
  <c r="Y68" i="12"/>
  <c r="AE69" i="12"/>
  <c r="AQ69" i="12" s="1"/>
  <c r="AD69" i="12"/>
  <c r="AP69" i="12" s="1"/>
  <c r="V72" i="12"/>
  <c r="AF72" i="12"/>
  <c r="AS72" i="12" s="1"/>
  <c r="U72" i="12"/>
  <c r="AC72" i="12"/>
  <c r="Z73" i="12"/>
  <c r="AL73" i="12" s="1"/>
  <c r="X74" i="12"/>
  <c r="AK74" i="12" s="1"/>
  <c r="W74" i="12"/>
  <c r="AE80" i="12"/>
  <c r="AQ80" i="12" s="1"/>
  <c r="AD80" i="12"/>
  <c r="AP80" i="12" s="1"/>
  <c r="X81" i="12"/>
  <c r="AK81" i="12" s="1"/>
  <c r="W81" i="12"/>
  <c r="X82" i="12"/>
  <c r="AK82" i="12" s="1"/>
  <c r="W82" i="12"/>
  <c r="AJ82" i="12" s="1"/>
  <c r="Z87" i="12"/>
  <c r="AL87" i="12" s="1"/>
  <c r="AA87" i="12"/>
  <c r="AM87" i="12" s="1"/>
  <c r="AA90" i="12"/>
  <c r="AM90" i="12" s="1"/>
  <c r="Z90" i="12"/>
  <c r="AL90" i="12" s="1"/>
  <c r="AE100" i="12"/>
  <c r="AQ100" i="12" s="1"/>
  <c r="AD100" i="12"/>
  <c r="AP100" i="12" s="1"/>
  <c r="AC2" i="12"/>
  <c r="Y2" i="12"/>
  <c r="U2" i="12"/>
  <c r="AC3" i="12"/>
  <c r="AC6" i="12"/>
  <c r="Y6" i="12"/>
  <c r="U6" i="12"/>
  <c r="AC7" i="12"/>
  <c r="AC10" i="12"/>
  <c r="Y10" i="12"/>
  <c r="U10" i="12"/>
  <c r="AC11" i="12"/>
  <c r="AC14" i="12"/>
  <c r="Y14" i="12"/>
  <c r="U14" i="12"/>
  <c r="AC20" i="12"/>
  <c r="Y20" i="12"/>
  <c r="U20" i="12"/>
  <c r="AB20" i="12"/>
  <c r="AC26" i="12"/>
  <c r="Y26" i="12"/>
  <c r="U26" i="12"/>
  <c r="AB26" i="12"/>
  <c r="AC36" i="12"/>
  <c r="Y36" i="12"/>
  <c r="U36" i="12"/>
  <c r="AB36" i="12"/>
  <c r="AC42" i="12"/>
  <c r="Y42" i="12"/>
  <c r="U42" i="12"/>
  <c r="AB42" i="12"/>
  <c r="AC55" i="12"/>
  <c r="Y55" i="12"/>
  <c r="U55" i="12"/>
  <c r="AB55" i="12"/>
  <c r="AC65" i="12"/>
  <c r="Y65" i="12"/>
  <c r="U65" i="12"/>
  <c r="AB65" i="12"/>
  <c r="AN65" i="12" s="1"/>
  <c r="V79" i="12"/>
  <c r="AC79" i="12"/>
  <c r="AB79" i="12"/>
  <c r="AF79" i="12"/>
  <c r="AS79" i="12" s="1"/>
  <c r="U79" i="12"/>
  <c r="AE84" i="12"/>
  <c r="AQ84" i="12" s="1"/>
  <c r="AD84" i="12"/>
  <c r="AP84" i="12" s="1"/>
  <c r="X85" i="12"/>
  <c r="AK85" i="12" s="1"/>
  <c r="W85" i="12"/>
  <c r="X86" i="12"/>
  <c r="AK86" i="12" s="1"/>
  <c r="W86" i="12"/>
  <c r="AJ86" i="12" s="1"/>
  <c r="V99" i="12"/>
  <c r="AC99" i="12"/>
  <c r="AB99" i="12"/>
  <c r="AF99" i="12"/>
  <c r="AS99" i="12" s="1"/>
  <c r="U99" i="12"/>
  <c r="AN104" i="12"/>
  <c r="AO104" i="12"/>
  <c r="AN112" i="12"/>
  <c r="AO112" i="12"/>
  <c r="AN120" i="12"/>
  <c r="AO120" i="12"/>
  <c r="I8" i="9"/>
  <c r="J8" i="9" s="1"/>
  <c r="I12" i="9"/>
  <c r="J12" i="9" s="1"/>
  <c r="I16" i="9"/>
  <c r="J16" i="9" s="1"/>
  <c r="I20" i="9"/>
  <c r="J20" i="9" s="1"/>
  <c r="Y3" i="12"/>
  <c r="Y7" i="12"/>
  <c r="Y11" i="12"/>
  <c r="AC24" i="12"/>
  <c r="Y24" i="12"/>
  <c r="U24" i="12"/>
  <c r="AB24" i="12"/>
  <c r="AC30" i="12"/>
  <c r="Y30" i="12"/>
  <c r="U30" i="12"/>
  <c r="AB30" i="12"/>
  <c r="AC40" i="12"/>
  <c r="Y40" i="12"/>
  <c r="U40" i="12"/>
  <c r="AB40" i="12"/>
  <c r="AC46" i="12"/>
  <c r="Y46" i="12"/>
  <c r="U46" i="12"/>
  <c r="AB46" i="12"/>
  <c r="AC49" i="12"/>
  <c r="Y49" i="12"/>
  <c r="U49" i="12"/>
  <c r="AB49" i="12"/>
  <c r="X51" i="12"/>
  <c r="AK51" i="12" s="1"/>
  <c r="AC53" i="12"/>
  <c r="Y53" i="12"/>
  <c r="U53" i="12"/>
  <c r="AB53" i="12"/>
  <c r="AA54" i="12"/>
  <c r="AM54" i="12" s="1"/>
  <c r="V55" i="12"/>
  <c r="AE56" i="12"/>
  <c r="AQ56" i="12" s="1"/>
  <c r="AC59" i="12"/>
  <c r="Y59" i="12"/>
  <c r="U59" i="12"/>
  <c r="AB59" i="12"/>
  <c r="X61" i="12"/>
  <c r="AK61" i="12" s="1"/>
  <c r="AE62" i="12"/>
  <c r="AQ62" i="12" s="1"/>
  <c r="AA64" i="12"/>
  <c r="AM64" i="12" s="1"/>
  <c r="V65" i="12"/>
  <c r="V68" i="12"/>
  <c r="AF68" i="12"/>
  <c r="AS68" i="12" s="1"/>
  <c r="U68" i="12"/>
  <c r="AC68" i="12"/>
  <c r="Z69" i="12"/>
  <c r="AL69" i="12" s="1"/>
  <c r="X70" i="12"/>
  <c r="AK70" i="12" s="1"/>
  <c r="W70" i="12"/>
  <c r="Z72" i="12"/>
  <c r="AL72" i="12" s="1"/>
  <c r="AA72" i="12"/>
  <c r="AM72" i="12" s="1"/>
  <c r="AE73" i="12"/>
  <c r="AQ73" i="12" s="1"/>
  <c r="AD73" i="12"/>
  <c r="AP73" i="12" s="1"/>
  <c r="Y79" i="12"/>
  <c r="V83" i="12"/>
  <c r="AC83" i="12"/>
  <c r="AB83" i="12"/>
  <c r="AF83" i="12"/>
  <c r="AS83" i="12" s="1"/>
  <c r="U83" i="12"/>
  <c r="AE88" i="12"/>
  <c r="AQ88" i="12" s="1"/>
  <c r="AD88" i="12"/>
  <c r="AP88" i="12" s="1"/>
  <c r="AN92" i="12"/>
  <c r="Z93" i="12"/>
  <c r="AL93" i="12" s="1"/>
  <c r="AA94" i="12"/>
  <c r="AM94" i="12" s="1"/>
  <c r="Z94" i="12"/>
  <c r="AL94" i="12" s="1"/>
  <c r="AO96" i="12"/>
  <c r="Y99" i="12"/>
  <c r="AO152" i="12"/>
  <c r="AN152" i="12"/>
  <c r="Y808" i="3"/>
  <c r="Y809" i="3"/>
  <c r="Y813" i="3"/>
  <c r="Y814" i="3"/>
  <c r="Y815" i="3"/>
  <c r="Y821" i="3"/>
  <c r="Y825" i="3"/>
  <c r="Y829" i="3"/>
  <c r="Y835" i="3"/>
  <c r="Y839" i="3"/>
  <c r="Y843" i="3"/>
  <c r="X904" i="3"/>
  <c r="AQ904" i="3" s="1"/>
  <c r="X908" i="3"/>
  <c r="AQ908" i="3" s="1"/>
  <c r="X912" i="3"/>
  <c r="AQ912" i="3" s="1"/>
  <c r="X916" i="3"/>
  <c r="AQ916" i="3" s="1"/>
  <c r="X920" i="3"/>
  <c r="AQ920" i="3" s="1"/>
  <c r="X924" i="3"/>
  <c r="AQ924" i="3" s="1"/>
  <c r="X928" i="3"/>
  <c r="AQ928" i="3" s="1"/>
  <c r="X932" i="3"/>
  <c r="AQ932" i="3" s="1"/>
  <c r="X936" i="3"/>
  <c r="AQ936" i="3" s="1"/>
  <c r="X940" i="3"/>
  <c r="AQ940" i="3" s="1"/>
  <c r="X944" i="3"/>
  <c r="AQ944" i="3" s="1"/>
  <c r="X948" i="3"/>
  <c r="AQ948" i="3" s="1"/>
  <c r="X952" i="3"/>
  <c r="AQ952" i="3" s="1"/>
  <c r="X956" i="3"/>
  <c r="AQ956" i="3" s="1"/>
  <c r="X960" i="3"/>
  <c r="AQ960" i="3" s="1"/>
  <c r="X964" i="3"/>
  <c r="AQ964" i="3" s="1"/>
  <c r="X968" i="3"/>
  <c r="AQ968" i="3" s="1"/>
  <c r="X972" i="3"/>
  <c r="AQ972" i="3" s="1"/>
  <c r="X976" i="3"/>
  <c r="AQ976" i="3" s="1"/>
  <c r="X980" i="3"/>
  <c r="AQ980" i="3" s="1"/>
  <c r="X984" i="3"/>
  <c r="AQ984" i="3" s="1"/>
  <c r="X988" i="3"/>
  <c r="AQ988" i="3" s="1"/>
  <c r="X992" i="3"/>
  <c r="AQ992" i="3" s="1"/>
  <c r="X996" i="3"/>
  <c r="AQ996" i="3" s="1"/>
  <c r="X1000" i="3"/>
  <c r="AQ1000" i="3" s="1"/>
  <c r="X1004" i="3"/>
  <c r="AQ1004" i="3" s="1"/>
  <c r="K2" i="6"/>
  <c r="O2" i="6"/>
  <c r="AB2" i="12"/>
  <c r="U3" i="12"/>
  <c r="AF3" i="12"/>
  <c r="AS3" i="12" s="1"/>
  <c r="AD4" i="12"/>
  <c r="AP4" i="12" s="1"/>
  <c r="W5" i="12"/>
  <c r="AB6" i="12"/>
  <c r="U7" i="12"/>
  <c r="AF7" i="12"/>
  <c r="AS7" i="12" s="1"/>
  <c r="AD8" i="12"/>
  <c r="AP8" i="12" s="1"/>
  <c r="W9" i="12"/>
  <c r="AB10" i="12"/>
  <c r="U11" i="12"/>
  <c r="AF11" i="12"/>
  <c r="AS11" i="12" s="1"/>
  <c r="AD12" i="12"/>
  <c r="AP12" i="12" s="1"/>
  <c r="W13" i="12"/>
  <c r="AE15" i="12"/>
  <c r="AQ15" i="12" s="1"/>
  <c r="AC18" i="12"/>
  <c r="Y18" i="12"/>
  <c r="U18" i="12"/>
  <c r="AB18" i="12"/>
  <c r="X20" i="12"/>
  <c r="AK20" i="12" s="1"/>
  <c r="AF20" i="12"/>
  <c r="AS20" i="12" s="1"/>
  <c r="AE21" i="12"/>
  <c r="AQ21" i="12" s="1"/>
  <c r="AA23" i="12"/>
  <c r="AM23" i="12" s="1"/>
  <c r="V24" i="12"/>
  <c r="X26" i="12"/>
  <c r="AK26" i="12" s="1"/>
  <c r="AF26" i="12"/>
  <c r="AS26" i="12" s="1"/>
  <c r="AC28" i="12"/>
  <c r="Y28" i="12"/>
  <c r="U28" i="12"/>
  <c r="AB28" i="12"/>
  <c r="AA29" i="12"/>
  <c r="AM29" i="12" s="1"/>
  <c r="V30" i="12"/>
  <c r="AE31" i="12"/>
  <c r="AQ31" i="12" s="1"/>
  <c r="AC34" i="12"/>
  <c r="Y34" i="12"/>
  <c r="U34" i="12"/>
  <c r="AB34" i="12"/>
  <c r="X36" i="12"/>
  <c r="AK36" i="12" s="1"/>
  <c r="AF36" i="12"/>
  <c r="AS36" i="12" s="1"/>
  <c r="AE37" i="12"/>
  <c r="AQ37" i="12" s="1"/>
  <c r="AA39" i="12"/>
  <c r="AM39" i="12" s="1"/>
  <c r="V40" i="12"/>
  <c r="X42" i="12"/>
  <c r="AK42" i="12" s="1"/>
  <c r="AF42" i="12"/>
  <c r="AS42" i="12" s="1"/>
  <c r="AC44" i="12"/>
  <c r="Y44" i="12"/>
  <c r="U44" i="12"/>
  <c r="AB44" i="12"/>
  <c r="AA45" i="12"/>
  <c r="AM45" i="12" s="1"/>
  <c r="V46" i="12"/>
  <c r="AE47" i="12"/>
  <c r="AQ47" i="12" s="1"/>
  <c r="V49" i="12"/>
  <c r="AE50" i="12"/>
  <c r="AQ50" i="12" s="1"/>
  <c r="AA52" i="12"/>
  <c r="AM52" i="12" s="1"/>
  <c r="V53" i="12"/>
  <c r="AF55" i="12"/>
  <c r="AS55" i="12" s="1"/>
  <c r="AC57" i="12"/>
  <c r="Y57" i="12"/>
  <c r="U57" i="12"/>
  <c r="AB57" i="12"/>
  <c r="AA58" i="12"/>
  <c r="AM58" i="12" s="1"/>
  <c r="V59" i="12"/>
  <c r="AE60" i="12"/>
  <c r="AQ60" i="12" s="1"/>
  <c r="AC63" i="12"/>
  <c r="Y63" i="12"/>
  <c r="U63" i="12"/>
  <c r="AB63" i="12"/>
  <c r="AF65" i="12"/>
  <c r="AS65" i="12" s="1"/>
  <c r="AC66" i="12"/>
  <c r="Y66" i="12"/>
  <c r="U66" i="12"/>
  <c r="AB66" i="12"/>
  <c r="X67" i="12"/>
  <c r="AK67" i="12" s="1"/>
  <c r="AB72" i="12"/>
  <c r="X75" i="12"/>
  <c r="AK75" i="12" s="1"/>
  <c r="X77" i="12"/>
  <c r="AK77" i="12" s="1"/>
  <c r="W77" i="12"/>
  <c r="X78" i="12"/>
  <c r="AK78" i="12" s="1"/>
  <c r="W78" i="12"/>
  <c r="AJ78" i="12" s="1"/>
  <c r="AO80" i="12"/>
  <c r="Y83" i="12"/>
  <c r="V87" i="12"/>
  <c r="AC87" i="12"/>
  <c r="AB87" i="12"/>
  <c r="AF87" i="12"/>
  <c r="AS87" i="12" s="1"/>
  <c r="U87" i="12"/>
  <c r="AI93" i="12"/>
  <c r="AE96" i="12"/>
  <c r="AQ96" i="12" s="1"/>
  <c r="AD96" i="12"/>
  <c r="AP96" i="12" s="1"/>
  <c r="X97" i="12"/>
  <c r="AK97" i="12" s="1"/>
  <c r="W97" i="12"/>
  <c r="X98" i="12"/>
  <c r="AK98" i="12" s="1"/>
  <c r="W98" i="12"/>
  <c r="AJ98" i="12" s="1"/>
  <c r="AO100" i="12"/>
  <c r="AN108" i="12"/>
  <c r="AO108" i="12"/>
  <c r="AN116" i="12"/>
  <c r="AO116" i="12"/>
  <c r="AA127" i="12"/>
  <c r="AM127" i="12" s="1"/>
  <c r="Z127" i="12"/>
  <c r="AL127" i="12" s="1"/>
  <c r="Y103" i="12"/>
  <c r="Y107" i="12"/>
  <c r="Y111" i="12"/>
  <c r="Y115" i="12"/>
  <c r="Y119" i="12"/>
  <c r="Y123" i="12"/>
  <c r="AP128" i="12"/>
  <c r="AP130" i="12"/>
  <c r="AP132" i="12"/>
  <c r="AP134" i="12"/>
  <c r="AN138" i="12"/>
  <c r="Y140" i="12"/>
  <c r="AR141" i="12"/>
  <c r="AR143" i="12"/>
  <c r="AR145" i="12"/>
  <c r="AR147" i="12"/>
  <c r="AC158" i="12"/>
  <c r="Y158" i="12"/>
  <c r="U158" i="12"/>
  <c r="AF158" i="12"/>
  <c r="AS158" i="12" s="1"/>
  <c r="V158" i="12"/>
  <c r="AO159" i="12"/>
  <c r="AC160" i="12"/>
  <c r="Y160" i="12"/>
  <c r="U160" i="12"/>
  <c r="AF160" i="12"/>
  <c r="AS160" i="12" s="1"/>
  <c r="V160" i="12"/>
  <c r="AN162" i="12"/>
  <c r="AN164" i="12"/>
  <c r="AO169" i="12"/>
  <c r="AN169" i="12"/>
  <c r="V173" i="12"/>
  <c r="AC173" i="12"/>
  <c r="Y173" i="12"/>
  <c r="U173" i="12"/>
  <c r="AF173" i="12"/>
  <c r="AS173" i="12" s="1"/>
  <c r="AE178" i="12"/>
  <c r="AQ178" i="12" s="1"/>
  <c r="AD178" i="12"/>
  <c r="AP178" i="12" s="1"/>
  <c r="AA187" i="12"/>
  <c r="AM187" i="12" s="1"/>
  <c r="Z187" i="12"/>
  <c r="AL187" i="12" s="1"/>
  <c r="X199" i="12"/>
  <c r="AK199" i="12" s="1"/>
  <c r="W199" i="12"/>
  <c r="AJ199" i="12" s="1"/>
  <c r="AO200" i="12"/>
  <c r="AN200" i="12"/>
  <c r="AC207" i="12"/>
  <c r="Y207" i="12"/>
  <c r="U207" i="12"/>
  <c r="AB207" i="12"/>
  <c r="AF207" i="12"/>
  <c r="AS207" i="12" s="1"/>
  <c r="V207" i="12"/>
  <c r="AD224" i="12"/>
  <c r="AP224" i="12" s="1"/>
  <c r="AE224" i="12"/>
  <c r="AQ224" i="12" s="1"/>
  <c r="W225" i="12"/>
  <c r="X225" i="12"/>
  <c r="AK225" i="12" s="1"/>
  <c r="AB5" i="12"/>
  <c r="AB9" i="12"/>
  <c r="AB13" i="12"/>
  <c r="V15" i="12"/>
  <c r="AB17" i="12"/>
  <c r="V19" i="12"/>
  <c r="AB21" i="12"/>
  <c r="V23" i="12"/>
  <c r="AB25" i="12"/>
  <c r="V27" i="12"/>
  <c r="AB29" i="12"/>
  <c r="V31" i="12"/>
  <c r="AB33" i="12"/>
  <c r="V35" i="12"/>
  <c r="AB37" i="12"/>
  <c r="V39" i="12"/>
  <c r="AB41" i="12"/>
  <c r="V43" i="12"/>
  <c r="AB45" i="12"/>
  <c r="V47" i="12"/>
  <c r="AB50" i="12"/>
  <c r="V52" i="12"/>
  <c r="AB54" i="12"/>
  <c r="V56" i="12"/>
  <c r="AB58" i="12"/>
  <c r="V60" i="12"/>
  <c r="AB62" i="12"/>
  <c r="V64" i="12"/>
  <c r="AC67" i="12"/>
  <c r="Y67" i="12"/>
  <c r="U67" i="12"/>
  <c r="AC71" i="12"/>
  <c r="Y71" i="12"/>
  <c r="U71" i="12"/>
  <c r="AC75" i="12"/>
  <c r="Y75" i="12"/>
  <c r="U75" i="12"/>
  <c r="AC76" i="12"/>
  <c r="Y80" i="12"/>
  <c r="Y84" i="12"/>
  <c r="Y88" i="12"/>
  <c r="AD89" i="12"/>
  <c r="AC91" i="12"/>
  <c r="Y91" i="12"/>
  <c r="U91" i="12"/>
  <c r="AC92" i="12"/>
  <c r="AC95" i="12"/>
  <c r="Y95" i="12"/>
  <c r="U95" i="12"/>
  <c r="Y96" i="12"/>
  <c r="Y100" i="12"/>
  <c r="W101" i="12"/>
  <c r="W102" i="12"/>
  <c r="AJ102" i="12" s="1"/>
  <c r="U103" i="12"/>
  <c r="AF103" i="12"/>
  <c r="AS103" i="12" s="1"/>
  <c r="Y104" i="12"/>
  <c r="AD104" i="12"/>
  <c r="AP104" i="12" s="1"/>
  <c r="W105" i="12"/>
  <c r="W106" i="12"/>
  <c r="AJ106" i="12" s="1"/>
  <c r="U107" i="12"/>
  <c r="AF107" i="12"/>
  <c r="AS107" i="12" s="1"/>
  <c r="Y108" i="12"/>
  <c r="AD108" i="12"/>
  <c r="AP108" i="12" s="1"/>
  <c r="W109" i="12"/>
  <c r="W110" i="12"/>
  <c r="AJ110" i="12" s="1"/>
  <c r="U111" i="12"/>
  <c r="AF111" i="12"/>
  <c r="AS111" i="12" s="1"/>
  <c r="Y112" i="12"/>
  <c r="AD112" i="12"/>
  <c r="AP112" i="12" s="1"/>
  <c r="W113" i="12"/>
  <c r="W114" i="12"/>
  <c r="AJ114" i="12" s="1"/>
  <c r="U115" i="12"/>
  <c r="AF115" i="12"/>
  <c r="AS115" i="12" s="1"/>
  <c r="Y116" i="12"/>
  <c r="AD116" i="12"/>
  <c r="AP116" i="12" s="1"/>
  <c r="W117" i="12"/>
  <c r="W118" i="12"/>
  <c r="AJ118" i="12" s="1"/>
  <c r="U119" i="12"/>
  <c r="AF119" i="12"/>
  <c r="AS119" i="12" s="1"/>
  <c r="Y120" i="12"/>
  <c r="AD120" i="12"/>
  <c r="AP120" i="12" s="1"/>
  <c r="W121" i="12"/>
  <c r="W122" i="12"/>
  <c r="AJ122" i="12" s="1"/>
  <c r="U123" i="12"/>
  <c r="AF123" i="12"/>
  <c r="AS123" i="12" s="1"/>
  <c r="Y124" i="12"/>
  <c r="AD124" i="12"/>
  <c r="AP124" i="12" s="1"/>
  <c r="Y126" i="12"/>
  <c r="AD126" i="12"/>
  <c r="AP126" i="12" s="1"/>
  <c r="Z128" i="12"/>
  <c r="AL128" i="12" s="1"/>
  <c r="W129" i="12"/>
  <c r="Z130" i="12"/>
  <c r="AL130" i="12" s="1"/>
  <c r="W131" i="12"/>
  <c r="Z132" i="12"/>
  <c r="AL132" i="12" s="1"/>
  <c r="W133" i="12"/>
  <c r="Z134" i="12"/>
  <c r="AL134" i="12" s="1"/>
  <c r="W135" i="12"/>
  <c r="Z136" i="12"/>
  <c r="AL136" i="12" s="1"/>
  <c r="AC137" i="12"/>
  <c r="Y137" i="12"/>
  <c r="U137" i="12"/>
  <c r="W139" i="12"/>
  <c r="AJ139" i="12" s="1"/>
  <c r="U140" i="12"/>
  <c r="AF140" i="12"/>
  <c r="AS140" i="12" s="1"/>
  <c r="Z141" i="12"/>
  <c r="AL141" i="12" s="1"/>
  <c r="Z143" i="12"/>
  <c r="AL143" i="12" s="1"/>
  <c r="AJ144" i="12"/>
  <c r="Z145" i="12"/>
  <c r="AL145" i="12" s="1"/>
  <c r="Z147" i="12"/>
  <c r="AL147" i="12" s="1"/>
  <c r="AJ148" i="12"/>
  <c r="AC150" i="12"/>
  <c r="Y150" i="12"/>
  <c r="U150" i="12"/>
  <c r="X155" i="12"/>
  <c r="AK155" i="12" s="1"/>
  <c r="X157" i="12"/>
  <c r="AK157" i="12" s="1"/>
  <c r="AC162" i="12"/>
  <c r="Y162" i="12"/>
  <c r="U162" i="12"/>
  <c r="AF162" i="12"/>
  <c r="AS162" i="12" s="1"/>
  <c r="V162" i="12"/>
  <c r="AO163" i="12"/>
  <c r="AC164" i="12"/>
  <c r="Y164" i="12"/>
  <c r="U164" i="12"/>
  <c r="AF164" i="12"/>
  <c r="AS164" i="12" s="1"/>
  <c r="V164" i="12"/>
  <c r="AB173" i="12"/>
  <c r="AI178" i="12"/>
  <c r="AE179" i="12"/>
  <c r="AQ179" i="12" s="1"/>
  <c r="AD179" i="12"/>
  <c r="AP179" i="12" s="1"/>
  <c r="AP181" i="12"/>
  <c r="AR181" i="12"/>
  <c r="V183" i="12"/>
  <c r="AC183" i="12"/>
  <c r="Y183" i="12"/>
  <c r="U183" i="12"/>
  <c r="AF183" i="12"/>
  <c r="AS183" i="12" s="1"/>
  <c r="AA189" i="12"/>
  <c r="AM189" i="12" s="1"/>
  <c r="Z189" i="12"/>
  <c r="Y76" i="12"/>
  <c r="Y92" i="12"/>
  <c r="W103" i="12"/>
  <c r="AJ103" i="12" s="1"/>
  <c r="AB103" i="12"/>
  <c r="W107" i="12"/>
  <c r="AJ107" i="12" s="1"/>
  <c r="AB107" i="12"/>
  <c r="W111" i="12"/>
  <c r="AJ111" i="12" s="1"/>
  <c r="AB111" i="12"/>
  <c r="W115" i="12"/>
  <c r="AJ115" i="12" s="1"/>
  <c r="AB115" i="12"/>
  <c r="W119" i="12"/>
  <c r="AJ119" i="12" s="1"/>
  <c r="AB119" i="12"/>
  <c r="W123" i="12"/>
  <c r="AJ123" i="12" s="1"/>
  <c r="AB123" i="12"/>
  <c r="AC138" i="12"/>
  <c r="Y138" i="12"/>
  <c r="U138" i="12"/>
  <c r="W140" i="12"/>
  <c r="AJ140" i="12" s="1"/>
  <c r="AB140" i="12"/>
  <c r="AO151" i="12"/>
  <c r="AC152" i="12"/>
  <c r="Y152" i="12"/>
  <c r="U152" i="12"/>
  <c r="AF152" i="12"/>
  <c r="AS152" i="12" s="1"/>
  <c r="V152" i="12"/>
  <c r="AN154" i="12"/>
  <c r="AN156" i="12"/>
  <c r="V177" i="12"/>
  <c r="Y177" i="12"/>
  <c r="AF177" i="12"/>
  <c r="AS177" i="12" s="1"/>
  <c r="AC177" i="12"/>
  <c r="U177" i="12"/>
  <c r="AI179" i="12"/>
  <c r="X182" i="12"/>
  <c r="AK182" i="12" s="1"/>
  <c r="W182" i="12"/>
  <c r="AJ182" i="12" s="1"/>
  <c r="AO183" i="12"/>
  <c r="AN183" i="12"/>
  <c r="AA186" i="12"/>
  <c r="AM186" i="12" s="1"/>
  <c r="Z186" i="12"/>
  <c r="AL186" i="12" s="1"/>
  <c r="AA188" i="12"/>
  <c r="AM188" i="12" s="1"/>
  <c r="Z188" i="12"/>
  <c r="AL188" i="12" s="1"/>
  <c r="AA197" i="12"/>
  <c r="AM197" i="12" s="1"/>
  <c r="Z197" i="12"/>
  <c r="AL197" i="12" s="1"/>
  <c r="AO206" i="12"/>
  <c r="AN206" i="12"/>
  <c r="AC212" i="12"/>
  <c r="AB212" i="12"/>
  <c r="V212" i="12"/>
  <c r="AF212" i="12"/>
  <c r="AS212" i="12" s="1"/>
  <c r="U212" i="12"/>
  <c r="Y212" i="12"/>
  <c r="AI219" i="12"/>
  <c r="AB15" i="12"/>
  <c r="AB19" i="12"/>
  <c r="AB23" i="12"/>
  <c r="AB27" i="12"/>
  <c r="AB31" i="12"/>
  <c r="AB35" i="12"/>
  <c r="AB39" i="12"/>
  <c r="AB43" i="12"/>
  <c r="AB47" i="12"/>
  <c r="AB52" i="12"/>
  <c r="AB56" i="12"/>
  <c r="AB60" i="12"/>
  <c r="AB64" i="12"/>
  <c r="AB67" i="12"/>
  <c r="AB71" i="12"/>
  <c r="AB75" i="12"/>
  <c r="U76" i="12"/>
  <c r="AF76" i="12"/>
  <c r="AS76" i="12" s="1"/>
  <c r="AC78" i="12"/>
  <c r="Y78" i="12"/>
  <c r="U78" i="12"/>
  <c r="V80" i="12"/>
  <c r="AC82" i="12"/>
  <c r="Y82" i="12"/>
  <c r="U82" i="12"/>
  <c r="V84" i="12"/>
  <c r="AC86" i="12"/>
  <c r="Y86" i="12"/>
  <c r="U86" i="12"/>
  <c r="V88" i="12"/>
  <c r="W90" i="12"/>
  <c r="AB91" i="12"/>
  <c r="U92" i="12"/>
  <c r="AF92" i="12"/>
  <c r="AS92" i="12" s="1"/>
  <c r="AD93" i="12"/>
  <c r="AP93" i="12" s="1"/>
  <c r="W94" i="12"/>
  <c r="AB95" i="12"/>
  <c r="AN95" i="12" s="1"/>
  <c r="V96" i="12"/>
  <c r="AC98" i="12"/>
  <c r="Y98" i="12"/>
  <c r="U98" i="12"/>
  <c r="V100" i="12"/>
  <c r="AC102" i="12"/>
  <c r="Y102" i="12"/>
  <c r="U102" i="12"/>
  <c r="AC103" i="12"/>
  <c r="V104" i="12"/>
  <c r="AC106" i="12"/>
  <c r="Y106" i="12"/>
  <c r="U106" i="12"/>
  <c r="AC107" i="12"/>
  <c r="V108" i="12"/>
  <c r="AC110" i="12"/>
  <c r="Y110" i="12"/>
  <c r="U110" i="12"/>
  <c r="AC111" i="12"/>
  <c r="V112" i="12"/>
  <c r="AC114" i="12"/>
  <c r="Y114" i="12"/>
  <c r="U114" i="12"/>
  <c r="AC115" i="12"/>
  <c r="V116" i="12"/>
  <c r="AC118" i="12"/>
  <c r="Y118" i="12"/>
  <c r="U118" i="12"/>
  <c r="AC119" i="12"/>
  <c r="V120" i="12"/>
  <c r="AC122" i="12"/>
  <c r="Y122" i="12"/>
  <c r="U122" i="12"/>
  <c r="AC123" i="12"/>
  <c r="V124" i="12"/>
  <c r="AB124" i="12"/>
  <c r="Y125" i="12"/>
  <c r="AD125" i="12"/>
  <c r="AP125" i="12" s="1"/>
  <c r="V126" i="12"/>
  <c r="AB126" i="12"/>
  <c r="AD127" i="12"/>
  <c r="AP127" i="12" s="1"/>
  <c r="W128" i="12"/>
  <c r="W130" i="12"/>
  <c r="W132" i="12"/>
  <c r="W134" i="12"/>
  <c r="W136" i="12"/>
  <c r="AB137" i="12"/>
  <c r="V138" i="12"/>
  <c r="AF138" i="12"/>
  <c r="AS138" i="12" s="1"/>
  <c r="AC139" i="12"/>
  <c r="Y139" i="12"/>
  <c r="U139" i="12"/>
  <c r="AC140" i="12"/>
  <c r="X141" i="12"/>
  <c r="AK141" i="12" s="1"/>
  <c r="W141" i="12"/>
  <c r="AJ141" i="12" s="1"/>
  <c r="X143" i="12"/>
  <c r="AK143" i="12" s="1"/>
  <c r="W143" i="12"/>
  <c r="AJ143" i="12" s="1"/>
  <c r="X145" i="12"/>
  <c r="AK145" i="12" s="1"/>
  <c r="W145" i="12"/>
  <c r="AJ145" i="12" s="1"/>
  <c r="X147" i="12"/>
  <c r="AK147" i="12" s="1"/>
  <c r="W147" i="12"/>
  <c r="AJ147" i="12" s="1"/>
  <c r="W150" i="12"/>
  <c r="AJ150" i="12" s="1"/>
  <c r="AC154" i="12"/>
  <c r="Y154" i="12"/>
  <c r="U154" i="12"/>
  <c r="AF154" i="12"/>
  <c r="AS154" i="12" s="1"/>
  <c r="V154" i="12"/>
  <c r="AO155" i="12"/>
  <c r="AC156" i="12"/>
  <c r="Y156" i="12"/>
  <c r="U156" i="12"/>
  <c r="AF156" i="12"/>
  <c r="AS156" i="12" s="1"/>
  <c r="V156" i="12"/>
  <c r="AB158" i="12"/>
  <c r="AB160" i="12"/>
  <c r="X163" i="12"/>
  <c r="AK163" i="12" s="1"/>
  <c r="X165" i="12"/>
  <c r="AK165" i="12" s="1"/>
  <c r="V169" i="12"/>
  <c r="AC169" i="12"/>
  <c r="Y169" i="12"/>
  <c r="U169" i="12"/>
  <c r="AF169" i="12"/>
  <c r="AS169" i="12" s="1"/>
  <c r="AB177" i="12"/>
  <c r="X180" i="12"/>
  <c r="AK180" i="12" s="1"/>
  <c r="W180" i="12"/>
  <c r="AJ180" i="12" s="1"/>
  <c r="V200" i="12"/>
  <c r="AC200" i="12"/>
  <c r="Y200" i="12"/>
  <c r="U200" i="12"/>
  <c r="AF200" i="12"/>
  <c r="AS200" i="12" s="1"/>
  <c r="AI228" i="12"/>
  <c r="Z233" i="12"/>
  <c r="AL233" i="12" s="1"/>
  <c r="AA233" i="12"/>
  <c r="AM233" i="12" s="1"/>
  <c r="AB70" i="12"/>
  <c r="AB74" i="12"/>
  <c r="AB77" i="12"/>
  <c r="AB81" i="12"/>
  <c r="AB85" i="12"/>
  <c r="Y89" i="12"/>
  <c r="AB90" i="12"/>
  <c r="AB94" i="12"/>
  <c r="AB97" i="12"/>
  <c r="AB101" i="12"/>
  <c r="AB105" i="12"/>
  <c r="AB109" i="12"/>
  <c r="AB113" i="12"/>
  <c r="AB117" i="12"/>
  <c r="AB121" i="12"/>
  <c r="AB128" i="12"/>
  <c r="AB129" i="12"/>
  <c r="AB130" i="12"/>
  <c r="AB131" i="12"/>
  <c r="AB132" i="12"/>
  <c r="AB133" i="12"/>
  <c r="AB134" i="12"/>
  <c r="AB135" i="12"/>
  <c r="AB136" i="12"/>
  <c r="AC149" i="12"/>
  <c r="Y149" i="12"/>
  <c r="U149" i="12"/>
  <c r="AC153" i="12"/>
  <c r="Y153" i="12"/>
  <c r="U153" i="12"/>
  <c r="AC157" i="12"/>
  <c r="Y157" i="12"/>
  <c r="U157" i="12"/>
  <c r="AC161" i="12"/>
  <c r="Y161" i="12"/>
  <c r="U161" i="12"/>
  <c r="AC165" i="12"/>
  <c r="Y165" i="12"/>
  <c r="U165" i="12"/>
  <c r="V168" i="12"/>
  <c r="AC168" i="12"/>
  <c r="Y168" i="12"/>
  <c r="U168" i="12"/>
  <c r="AB168" i="12"/>
  <c r="V172" i="12"/>
  <c r="AC172" i="12"/>
  <c r="Y172" i="12"/>
  <c r="U172" i="12"/>
  <c r="AB172" i="12"/>
  <c r="V176" i="12"/>
  <c r="AC176" i="12"/>
  <c r="Y176" i="12"/>
  <c r="U176" i="12"/>
  <c r="AB176" i="12"/>
  <c r="X178" i="12"/>
  <c r="AK178" i="12" s="1"/>
  <c r="W178" i="12"/>
  <c r="AJ178" i="12" s="1"/>
  <c r="X179" i="12"/>
  <c r="AK179" i="12" s="1"/>
  <c r="W179" i="12"/>
  <c r="AJ179" i="12" s="1"/>
  <c r="V186" i="12"/>
  <c r="AB186" i="12"/>
  <c r="V187" i="12"/>
  <c r="AB187" i="12"/>
  <c r="V188" i="12"/>
  <c r="AB188" i="12"/>
  <c r="AB189" i="12"/>
  <c r="AF201" i="12"/>
  <c r="AS201" i="12" s="1"/>
  <c r="X206" i="12"/>
  <c r="AK206" i="12" s="1"/>
  <c r="W206" i="12"/>
  <c r="AJ206" i="12" s="1"/>
  <c r="AN209" i="12"/>
  <c r="AO210" i="12"/>
  <c r="AN210" i="12"/>
  <c r="AC211" i="12"/>
  <c r="Y211" i="12"/>
  <c r="U211" i="12"/>
  <c r="AB211" i="12"/>
  <c r="AN211" i="12" s="1"/>
  <c r="AF211" i="12"/>
  <c r="AS211" i="12" s="1"/>
  <c r="V211" i="12"/>
  <c r="W213" i="12"/>
  <c r="X213" i="12"/>
  <c r="AK213" i="12" s="1"/>
  <c r="AC214" i="12"/>
  <c r="AB214" i="12"/>
  <c r="V214" i="12"/>
  <c r="AF214" i="12"/>
  <c r="AS214" i="12" s="1"/>
  <c r="U214" i="12"/>
  <c r="AE218" i="12"/>
  <c r="AQ218" i="12" s="1"/>
  <c r="AD218" i="12"/>
  <c r="AC220" i="12"/>
  <c r="Y220" i="12"/>
  <c r="U220" i="12"/>
  <c r="AB220" i="12"/>
  <c r="AF220" i="12"/>
  <c r="AS220" i="12" s="1"/>
  <c r="V220" i="12"/>
  <c r="AN225" i="12"/>
  <c r="AO225" i="12"/>
  <c r="AI226" i="12"/>
  <c r="AE227" i="12"/>
  <c r="AQ227" i="12" s="1"/>
  <c r="AD227" i="12"/>
  <c r="AC229" i="12"/>
  <c r="Y229" i="12"/>
  <c r="U229" i="12"/>
  <c r="AB229" i="12"/>
  <c r="AF229" i="12"/>
  <c r="AS229" i="12" s="1"/>
  <c r="V229" i="12"/>
  <c r="AI239" i="12"/>
  <c r="AC166" i="12"/>
  <c r="Y166" i="12"/>
  <c r="U166" i="12"/>
  <c r="V167" i="12"/>
  <c r="AC167" i="12"/>
  <c r="Y167" i="12"/>
  <c r="U167" i="12"/>
  <c r="AB167" i="12"/>
  <c r="V171" i="12"/>
  <c r="AC171" i="12"/>
  <c r="Y171" i="12"/>
  <c r="U171" i="12"/>
  <c r="AB171" i="12"/>
  <c r="V175" i="12"/>
  <c r="AC175" i="12"/>
  <c r="Y175" i="12"/>
  <c r="U175" i="12"/>
  <c r="AB175" i="12"/>
  <c r="V185" i="12"/>
  <c r="AC185" i="12"/>
  <c r="Y185" i="12"/>
  <c r="U185" i="12"/>
  <c r="AB185" i="12"/>
  <c r="AE186" i="12"/>
  <c r="AQ186" i="12" s="1"/>
  <c r="AD186" i="12"/>
  <c r="AP186" i="12" s="1"/>
  <c r="AE187" i="12"/>
  <c r="AQ187" i="12" s="1"/>
  <c r="AD187" i="12"/>
  <c r="AP187" i="12" s="1"/>
  <c r="AE188" i="12"/>
  <c r="AQ188" i="12" s="1"/>
  <c r="AD188" i="12"/>
  <c r="AP188" i="12" s="1"/>
  <c r="AE189" i="12"/>
  <c r="AQ189" i="12" s="1"/>
  <c r="AD189" i="12"/>
  <c r="AP189" i="12" s="1"/>
  <c r="X190" i="12"/>
  <c r="AK190" i="12" s="1"/>
  <c r="W190" i="12"/>
  <c r="X191" i="12"/>
  <c r="AK191" i="12" s="1"/>
  <c r="W191" i="12"/>
  <c r="X192" i="12"/>
  <c r="AK192" i="12" s="1"/>
  <c r="W192" i="12"/>
  <c r="X193" i="12"/>
  <c r="AK193" i="12" s="1"/>
  <c r="W193" i="12"/>
  <c r="V202" i="12"/>
  <c r="AC202" i="12"/>
  <c r="Y202" i="12"/>
  <c r="U202" i="12"/>
  <c r="AB202" i="12"/>
  <c r="X210" i="12"/>
  <c r="AK210" i="12" s="1"/>
  <c r="W210" i="12"/>
  <c r="AJ210" i="12" s="1"/>
  <c r="AN213" i="12"/>
  <c r="AO213" i="12"/>
  <c r="AA214" i="12"/>
  <c r="AM214" i="12" s="1"/>
  <c r="Z214" i="12"/>
  <c r="AL214" i="12" s="1"/>
  <c r="AI216" i="12"/>
  <c r="AE217" i="12"/>
  <c r="AQ217" i="12" s="1"/>
  <c r="AD217" i="12"/>
  <c r="AP217" i="12" s="1"/>
  <c r="AN222" i="12"/>
  <c r="AA225" i="12"/>
  <c r="AM225" i="12" s="1"/>
  <c r="Z225" i="12"/>
  <c r="AL225" i="12" s="1"/>
  <c r="AN231" i="12"/>
  <c r="AO232" i="12"/>
  <c r="AN232" i="12"/>
  <c r="AA234" i="12"/>
  <c r="AM234" i="12" s="1"/>
  <c r="Z234" i="12"/>
  <c r="AL234" i="12" s="1"/>
  <c r="AC151" i="12"/>
  <c r="Y151" i="12"/>
  <c r="U151" i="12"/>
  <c r="AC155" i="12"/>
  <c r="Y155" i="12"/>
  <c r="U155" i="12"/>
  <c r="AC159" i="12"/>
  <c r="Y159" i="12"/>
  <c r="U159" i="12"/>
  <c r="AC163" i="12"/>
  <c r="Y163" i="12"/>
  <c r="U163" i="12"/>
  <c r="V166" i="12"/>
  <c r="AF166" i="12"/>
  <c r="AS166" i="12" s="1"/>
  <c r="V170" i="12"/>
  <c r="AC170" i="12"/>
  <c r="Y170" i="12"/>
  <c r="U170" i="12"/>
  <c r="AB170" i="12"/>
  <c r="V174" i="12"/>
  <c r="AC174" i="12"/>
  <c r="Y174" i="12"/>
  <c r="U174" i="12"/>
  <c r="AB174" i="12"/>
  <c r="Z178" i="12"/>
  <c r="AL178" i="12" s="1"/>
  <c r="Z179" i="12"/>
  <c r="AL179" i="12" s="1"/>
  <c r="W181" i="12"/>
  <c r="AJ181" i="12" s="1"/>
  <c r="V184" i="12"/>
  <c r="AC184" i="12"/>
  <c r="Y184" i="12"/>
  <c r="U184" i="12"/>
  <c r="AB184" i="12"/>
  <c r="V196" i="12"/>
  <c r="AC196" i="12"/>
  <c r="Y196" i="12"/>
  <c r="U196" i="12"/>
  <c r="AB196" i="12"/>
  <c r="X197" i="12"/>
  <c r="AK197" i="12" s="1"/>
  <c r="W197" i="12"/>
  <c r="AD197" i="12"/>
  <c r="AP197" i="12" s="1"/>
  <c r="W198" i="12"/>
  <c r="AJ198" i="12" s="1"/>
  <c r="V201" i="12"/>
  <c r="AC201" i="12"/>
  <c r="Y201" i="12"/>
  <c r="U201" i="12"/>
  <c r="AB201" i="12"/>
  <c r="AC203" i="12"/>
  <c r="Y203" i="12"/>
  <c r="U203" i="12"/>
  <c r="AB203" i="12"/>
  <c r="AF203" i="12"/>
  <c r="AS203" i="12" s="1"/>
  <c r="V203" i="12"/>
  <c r="AE213" i="12"/>
  <c r="AQ213" i="12" s="1"/>
  <c r="AD213" i="12"/>
  <c r="AP213" i="12" s="1"/>
  <c r="AE215" i="12"/>
  <c r="AQ215" i="12" s="1"/>
  <c r="AD215" i="12"/>
  <c r="AI223" i="12"/>
  <c r="X232" i="12"/>
  <c r="AK232" i="12" s="1"/>
  <c r="W232" i="12"/>
  <c r="AJ232" i="12" s="1"/>
  <c r="V233" i="12"/>
  <c r="AC233" i="12"/>
  <c r="AB233" i="12"/>
  <c r="AF233" i="12"/>
  <c r="AS233" i="12" s="1"/>
  <c r="U233" i="12"/>
  <c r="AE234" i="12"/>
  <c r="AQ234" i="12" s="1"/>
  <c r="AD234" i="12"/>
  <c r="AP234" i="12" s="1"/>
  <c r="X235" i="12"/>
  <c r="AK235" i="12" s="1"/>
  <c r="W235" i="12"/>
  <c r="AD241" i="12"/>
  <c r="AE241" i="12"/>
  <c r="AQ241" i="12" s="1"/>
  <c r="AR242" i="12"/>
  <c r="AP242" i="12"/>
  <c r="AI246" i="12"/>
  <c r="AP249" i="12"/>
  <c r="AR249" i="12"/>
  <c r="AI251" i="12"/>
  <c r="AR253" i="12"/>
  <c r="AO273" i="12"/>
  <c r="AN273" i="12"/>
  <c r="AO283" i="12"/>
  <c r="AN283" i="12"/>
  <c r="AB141" i="12"/>
  <c r="AB142" i="12"/>
  <c r="AB143" i="12"/>
  <c r="AB144" i="12"/>
  <c r="AB145" i="12"/>
  <c r="AB146" i="12"/>
  <c r="AB147" i="12"/>
  <c r="AB148" i="12"/>
  <c r="AG148" i="12" s="1"/>
  <c r="AR178" i="12"/>
  <c r="AB180" i="12"/>
  <c r="AB181" i="12"/>
  <c r="AB182" i="12"/>
  <c r="AR190" i="12"/>
  <c r="AR191" i="12"/>
  <c r="AB194" i="12"/>
  <c r="AB195" i="12"/>
  <c r="AB198" i="12"/>
  <c r="AB199" i="12"/>
  <c r="AG199" i="12" s="1"/>
  <c r="AC204" i="12"/>
  <c r="Y204" i="12"/>
  <c r="U204" i="12"/>
  <c r="AC208" i="12"/>
  <c r="Y208" i="12"/>
  <c r="U208" i="12"/>
  <c r="AC221" i="12"/>
  <c r="Y221" i="12"/>
  <c r="U221" i="12"/>
  <c r="W223" i="12"/>
  <c r="AJ223" i="12" s="1"/>
  <c r="AB223" i="12"/>
  <c r="Y224" i="12"/>
  <c r="AC225" i="12"/>
  <c r="AC230" i="12"/>
  <c r="Y230" i="12"/>
  <c r="U230" i="12"/>
  <c r="AI236" i="12"/>
  <c r="AP239" i="12"/>
  <c r="AR239" i="12"/>
  <c r="AR240" i="12"/>
  <c r="AP240" i="12"/>
  <c r="AE242" i="12"/>
  <c r="AQ242" i="12" s="1"/>
  <c r="AI244" i="12"/>
  <c r="AP247" i="12"/>
  <c r="AR247" i="12"/>
  <c r="AR248" i="12"/>
  <c r="AP248" i="12"/>
  <c r="AE249" i="12"/>
  <c r="AQ249" i="12" s="1"/>
  <c r="AE250" i="12"/>
  <c r="AQ250" i="12" s="1"/>
  <c r="AA252" i="12"/>
  <c r="AM252" i="12" s="1"/>
  <c r="AB178" i="12"/>
  <c r="AB179" i="12"/>
  <c r="AB190" i="12"/>
  <c r="AB191" i="12"/>
  <c r="AB192" i="12"/>
  <c r="AB193" i="12"/>
  <c r="AB197" i="12"/>
  <c r="AC205" i="12"/>
  <c r="Y205" i="12"/>
  <c r="U205" i="12"/>
  <c r="AC209" i="12"/>
  <c r="Y209" i="12"/>
  <c r="U209" i="12"/>
  <c r="Y213" i="12"/>
  <c r="AC222" i="12"/>
  <c r="Y222" i="12"/>
  <c r="U222" i="12"/>
  <c r="AC223" i="12"/>
  <c r="AC231" i="12"/>
  <c r="Y231" i="12"/>
  <c r="U231" i="12"/>
  <c r="AP237" i="12"/>
  <c r="AR237" i="12"/>
  <c r="AR238" i="12"/>
  <c r="AP238" i="12"/>
  <c r="AI242" i="12"/>
  <c r="AP245" i="12"/>
  <c r="AR245" i="12"/>
  <c r="AR246" i="12"/>
  <c r="AP246" i="12"/>
  <c r="AI250" i="12"/>
  <c r="X253" i="12"/>
  <c r="AK253" i="12" s="1"/>
  <c r="W253" i="12"/>
  <c r="AC206" i="12"/>
  <c r="Y206" i="12"/>
  <c r="U206" i="12"/>
  <c r="AC210" i="12"/>
  <c r="Y210" i="12"/>
  <c r="U210" i="12"/>
  <c r="Y223" i="12"/>
  <c r="AC232" i="12"/>
  <c r="Y232" i="12"/>
  <c r="U232" i="12"/>
  <c r="AR236" i="12"/>
  <c r="AP236" i="12"/>
  <c r="AE237" i="12"/>
  <c r="AQ237" i="12" s="1"/>
  <c r="AE238" i="12"/>
  <c r="AQ238" i="12" s="1"/>
  <c r="AI240" i="12"/>
  <c r="AP243" i="12"/>
  <c r="AR243" i="12"/>
  <c r="AE245" i="12"/>
  <c r="AQ245" i="12" s="1"/>
  <c r="AE246" i="12"/>
  <c r="AQ246" i="12" s="1"/>
  <c r="AI247" i="12"/>
  <c r="AI248" i="12"/>
  <c r="AD251" i="12"/>
  <c r="AP251" i="12" s="1"/>
  <c r="AE251" i="12"/>
  <c r="AQ251" i="12" s="1"/>
  <c r="X252" i="12"/>
  <c r="AK252" i="12" s="1"/>
  <c r="W252" i="12"/>
  <c r="AA255" i="12"/>
  <c r="AM255" i="12" s="1"/>
  <c r="AC259" i="12"/>
  <c r="Y259" i="12"/>
  <c r="U259" i="12"/>
  <c r="AB259" i="12"/>
  <c r="AI264" i="12"/>
  <c r="AN265" i="12"/>
  <c r="AO265" i="12"/>
  <c r="AC268" i="12"/>
  <c r="Y268" i="12"/>
  <c r="U268" i="12"/>
  <c r="AF268" i="12"/>
  <c r="AS268" i="12" s="1"/>
  <c r="V268" i="12"/>
  <c r="AD269" i="12"/>
  <c r="AP269" i="12" s="1"/>
  <c r="AE269" i="12"/>
  <c r="AQ269" i="12" s="1"/>
  <c r="AF270" i="12"/>
  <c r="AS270" i="12" s="1"/>
  <c r="U270" i="12"/>
  <c r="AC270" i="12"/>
  <c r="AC271" i="12"/>
  <c r="AF271" i="12"/>
  <c r="AS271" i="12" s="1"/>
  <c r="U271" i="12"/>
  <c r="V277" i="12"/>
  <c r="AF277" i="12"/>
  <c r="AS277" i="12" s="1"/>
  <c r="U277" i="12"/>
  <c r="AC277" i="12"/>
  <c r="Z280" i="12"/>
  <c r="AL280" i="12" s="1"/>
  <c r="X281" i="12"/>
  <c r="W281" i="12"/>
  <c r="Z283" i="12"/>
  <c r="AL283" i="12" s="1"/>
  <c r="AA283" i="12"/>
  <c r="AI285" i="12"/>
  <c r="AB215" i="12"/>
  <c r="AB216" i="12"/>
  <c r="AB217" i="12"/>
  <c r="AB218" i="12"/>
  <c r="AB219" i="12"/>
  <c r="AB226" i="12"/>
  <c r="AB227" i="12"/>
  <c r="AB228" i="12"/>
  <c r="AB235" i="12"/>
  <c r="AB251" i="12"/>
  <c r="Z254" i="12"/>
  <c r="AL254" i="12" s="1"/>
  <c r="W255" i="12"/>
  <c r="AA258" i="12"/>
  <c r="AM258" i="12" s="1"/>
  <c r="V259" i="12"/>
  <c r="W260" i="12"/>
  <c r="AJ260" i="12" s="1"/>
  <c r="AE260" i="12"/>
  <c r="AQ260" i="12" s="1"/>
  <c r="W261" i="12"/>
  <c r="AJ261" i="12" s="1"/>
  <c r="AE261" i="12"/>
  <c r="AQ261" i="12" s="1"/>
  <c r="AI262" i="12"/>
  <c r="AD264" i="12"/>
  <c r="AP264" i="12" s="1"/>
  <c r="AE264" i="12"/>
  <c r="AQ264" i="12" s="1"/>
  <c r="AC265" i="12"/>
  <c r="AF265" i="12"/>
  <c r="AS265" i="12" s="1"/>
  <c r="U265" i="12"/>
  <c r="AI267" i="12"/>
  <c r="AI269" i="12"/>
  <c r="V270" i="12"/>
  <c r="V271" i="12"/>
  <c r="X276" i="12"/>
  <c r="AK276" i="12" s="1"/>
  <c r="AI279" i="12"/>
  <c r="AF282" i="12"/>
  <c r="U282" i="12"/>
  <c r="AC282" i="12"/>
  <c r="AM290" i="12"/>
  <c r="AP292" i="12"/>
  <c r="AR292" i="12"/>
  <c r="AF259" i="12"/>
  <c r="AS259" i="12" s="1"/>
  <c r="AP260" i="12"/>
  <c r="AP261" i="12"/>
  <c r="AN263" i="12"/>
  <c r="W265" i="12"/>
  <c r="AJ265" i="12" s="1"/>
  <c r="X265" i="12"/>
  <c r="AK265" i="12" s="1"/>
  <c r="Y270" i="12"/>
  <c r="Y271" i="12"/>
  <c r="AC273" i="12"/>
  <c r="Y273" i="12"/>
  <c r="U273" i="12"/>
  <c r="AF273" i="12"/>
  <c r="AS273" i="12" s="1"/>
  <c r="V273" i="12"/>
  <c r="AN275" i="12"/>
  <c r="Y277" i="12"/>
  <c r="AE278" i="12"/>
  <c r="AQ278" i="12" s="1"/>
  <c r="AD278" i="12"/>
  <c r="AP278" i="12" s="1"/>
  <c r="AE280" i="12"/>
  <c r="AQ280" i="12" s="1"/>
  <c r="AD280" i="12"/>
  <c r="AP280" i="12" s="1"/>
  <c r="W282" i="12"/>
  <c r="X282" i="12"/>
  <c r="V283" i="12"/>
  <c r="AC283" i="12"/>
  <c r="AF283" i="12"/>
  <c r="AS283" i="12" s="1"/>
  <c r="U283" i="12"/>
  <c r="Y251" i="12"/>
  <c r="W254" i="12"/>
  <c r="W256" i="12"/>
  <c r="AE258" i="12"/>
  <c r="AQ258" i="12" s="1"/>
  <c r="AA260" i="12"/>
  <c r="AM260" i="12" s="1"/>
  <c r="AA261" i="12"/>
  <c r="AM261" i="12" s="1"/>
  <c r="AC263" i="12"/>
  <c r="Y263" i="12"/>
  <c r="U263" i="12"/>
  <c r="AF263" i="12"/>
  <c r="AS263" i="12" s="1"/>
  <c r="V263" i="12"/>
  <c r="AA265" i="12"/>
  <c r="AM265" i="12" s="1"/>
  <c r="Z265" i="12"/>
  <c r="AL265" i="12" s="1"/>
  <c r="AB268" i="12"/>
  <c r="AB270" i="12"/>
  <c r="AB271" i="12"/>
  <c r="AE272" i="12"/>
  <c r="AQ272" i="12" s="1"/>
  <c r="AC275" i="12"/>
  <c r="Y275" i="12"/>
  <c r="U275" i="12"/>
  <c r="AF275" i="12"/>
  <c r="AS275" i="12" s="1"/>
  <c r="V275" i="12"/>
  <c r="AB277" i="12"/>
  <c r="AE279" i="12"/>
  <c r="AQ279" i="12" s="1"/>
  <c r="AD279" i="12"/>
  <c r="AP279" i="12" s="1"/>
  <c r="AA282" i="12"/>
  <c r="Z282" i="12"/>
  <c r="Z285" i="12"/>
  <c r="AL285" i="12" s="1"/>
  <c r="AB289" i="12"/>
  <c r="AE292" i="12"/>
  <c r="AQ292" i="12" s="1"/>
  <c r="V299" i="12"/>
  <c r="AC299" i="12"/>
  <c r="Y299" i="12"/>
  <c r="U299" i="12"/>
  <c r="AA300" i="12"/>
  <c r="AM300" i="12" s="1"/>
  <c r="Z300" i="12"/>
  <c r="AL300" i="12" s="1"/>
  <c r="X301" i="12"/>
  <c r="AK301" i="12" s="1"/>
  <c r="W301" i="12"/>
  <c r="AJ301" i="12" s="1"/>
  <c r="AA304" i="12"/>
  <c r="AM304" i="12" s="1"/>
  <c r="Z304" i="12"/>
  <c r="AL304" i="12" s="1"/>
  <c r="X305" i="12"/>
  <c r="AK305" i="12" s="1"/>
  <c r="W305" i="12"/>
  <c r="AJ305" i="12" s="1"/>
  <c r="X306" i="12"/>
  <c r="AK306" i="12" s="1"/>
  <c r="W306" i="12"/>
  <c r="AJ306" i="12" s="1"/>
  <c r="Z311" i="12"/>
  <c r="AL311" i="12" s="1"/>
  <c r="AA311" i="12"/>
  <c r="AM311" i="12" s="1"/>
  <c r="V315" i="12"/>
  <c r="AC315" i="12"/>
  <c r="AB315" i="12"/>
  <c r="AF315" i="12"/>
  <c r="AS315" i="12" s="1"/>
  <c r="U315" i="12"/>
  <c r="AN320" i="12"/>
  <c r="AO320" i="12"/>
  <c r="AB260" i="12"/>
  <c r="AF260" i="12"/>
  <c r="AS260" i="12" s="1"/>
  <c r="AB261" i="12"/>
  <c r="AF261" i="12"/>
  <c r="AS261" i="12" s="1"/>
  <c r="AF262" i="12"/>
  <c r="AS262" i="12" s="1"/>
  <c r="AB262" i="12"/>
  <c r="Y262" i="12"/>
  <c r="Y269" i="12"/>
  <c r="AC276" i="12"/>
  <c r="Y276" i="12"/>
  <c r="U276" i="12"/>
  <c r="AR279" i="12"/>
  <c r="Y279" i="12"/>
  <c r="AJ280" i="12"/>
  <c r="W280" i="12"/>
  <c r="AK280" i="12" s="1"/>
  <c r="AC284" i="12"/>
  <c r="Z286" i="12"/>
  <c r="AL286" i="12" s="1"/>
  <c r="V288" i="12"/>
  <c r="AC288" i="12"/>
  <c r="Y288" i="12"/>
  <c r="U288" i="12"/>
  <c r="AB288" i="12"/>
  <c r="U289" i="12"/>
  <c r="AC289" i="12"/>
  <c r="X290" i="12"/>
  <c r="AK290" i="12" s="1"/>
  <c r="W290" i="12"/>
  <c r="AJ290" i="12" s="1"/>
  <c r="AD290" i="12"/>
  <c r="X291" i="12"/>
  <c r="AK291" i="12" s="1"/>
  <c r="W291" i="12"/>
  <c r="AJ291" i="12" s="1"/>
  <c r="AD291" i="12"/>
  <c r="AP291" i="12" s="1"/>
  <c r="AD296" i="12"/>
  <c r="AP296" i="12" s="1"/>
  <c r="W297" i="12"/>
  <c r="AJ297" i="12" s="1"/>
  <c r="AE300" i="12"/>
  <c r="AQ300" i="12" s="1"/>
  <c r="AD300" i="12"/>
  <c r="AP300" i="12" s="1"/>
  <c r="AE304" i="12"/>
  <c r="AQ304" i="12" s="1"/>
  <c r="AD304" i="12"/>
  <c r="AP304" i="12" s="1"/>
  <c r="AE308" i="12"/>
  <c r="AQ308" i="12" s="1"/>
  <c r="AD308" i="12"/>
  <c r="AP308" i="12" s="1"/>
  <c r="X309" i="12"/>
  <c r="AK309" i="12" s="1"/>
  <c r="W309" i="12"/>
  <c r="X310" i="12"/>
  <c r="AK310" i="12" s="1"/>
  <c r="W310" i="12"/>
  <c r="AJ310" i="12" s="1"/>
  <c r="Y315" i="12"/>
  <c r="AE325" i="12"/>
  <c r="AQ325" i="12" s="1"/>
  <c r="AD325" i="12"/>
  <c r="AP325" i="12" s="1"/>
  <c r="Y284" i="12"/>
  <c r="X289" i="12"/>
  <c r="AK289" i="12" s="1"/>
  <c r="AF289" i="12"/>
  <c r="AS289" i="12" s="1"/>
  <c r="AB299" i="12"/>
  <c r="V307" i="12"/>
  <c r="AC307" i="12"/>
  <c r="AB307" i="12"/>
  <c r="AF307" i="12"/>
  <c r="AS307" i="12" s="1"/>
  <c r="U307" i="12"/>
  <c r="AE312" i="12"/>
  <c r="AQ312" i="12" s="1"/>
  <c r="AD312" i="12"/>
  <c r="AP312" i="12" s="1"/>
  <c r="X313" i="12"/>
  <c r="AK313" i="12" s="1"/>
  <c r="W313" i="12"/>
  <c r="X314" i="12"/>
  <c r="AK314" i="12" s="1"/>
  <c r="W314" i="12"/>
  <c r="AJ314" i="12" s="1"/>
  <c r="AO316" i="12"/>
  <c r="AE323" i="12"/>
  <c r="AQ323" i="12" s="1"/>
  <c r="AD323" i="12"/>
  <c r="AP323" i="12" s="1"/>
  <c r="AB236" i="12"/>
  <c r="AB237" i="12"/>
  <c r="AB238" i="12"/>
  <c r="AB239" i="12"/>
  <c r="AB240" i="12"/>
  <c r="AB241" i="12"/>
  <c r="AB242" i="12"/>
  <c r="AB243" i="12"/>
  <c r="AB244" i="12"/>
  <c r="AB245" i="12"/>
  <c r="AB246" i="12"/>
  <c r="AB247" i="12"/>
  <c r="AB248" i="12"/>
  <c r="AB249" i="12"/>
  <c r="AB250" i="12"/>
  <c r="AB252" i="12"/>
  <c r="AB253" i="12"/>
  <c r="AB254" i="12"/>
  <c r="AB255" i="12"/>
  <c r="AB256" i="12"/>
  <c r="AB257" i="12"/>
  <c r="AB258" i="12"/>
  <c r="V262" i="12"/>
  <c r="Y264" i="12"/>
  <c r="AB269" i="12"/>
  <c r="AC274" i="12"/>
  <c r="Y274" i="12"/>
  <c r="U274" i="12"/>
  <c r="AB276" i="12"/>
  <c r="AR278" i="12"/>
  <c r="Y278" i="12"/>
  <c r="V279" i="12"/>
  <c r="AB279" i="12"/>
  <c r="U284" i="12"/>
  <c r="AF284" i="12"/>
  <c r="AS284" i="12" s="1"/>
  <c r="AD285" i="12"/>
  <c r="AP285" i="12" s="1"/>
  <c r="W286" i="12"/>
  <c r="W287" i="12"/>
  <c r="AJ287" i="12" s="1"/>
  <c r="AF288" i="12"/>
  <c r="AS288" i="12" s="1"/>
  <c r="Y289" i="12"/>
  <c r="Z290" i="12"/>
  <c r="AL290" i="12" s="1"/>
  <c r="Z291" i="12"/>
  <c r="AL291" i="12" s="1"/>
  <c r="W293" i="12"/>
  <c r="AJ293" i="12" s="1"/>
  <c r="W295" i="12"/>
  <c r="AJ295" i="12" s="1"/>
  <c r="W298" i="12"/>
  <c r="AJ298" i="12" s="1"/>
  <c r="AF299" i="12"/>
  <c r="AS299" i="12" s="1"/>
  <c r="V303" i="12"/>
  <c r="AC303" i="12"/>
  <c r="Y303" i="12"/>
  <c r="U303" i="12"/>
  <c r="AE305" i="12"/>
  <c r="AQ305" i="12" s="1"/>
  <c r="AD305" i="12"/>
  <c r="AP305" i="12" s="1"/>
  <c r="Y307" i="12"/>
  <c r="V311" i="12"/>
  <c r="AC311" i="12"/>
  <c r="AB311" i="12"/>
  <c r="AF311" i="12"/>
  <c r="AS311" i="12" s="1"/>
  <c r="U311" i="12"/>
  <c r="AE316" i="12"/>
  <c r="AQ316" i="12" s="1"/>
  <c r="AD316" i="12"/>
  <c r="AP316" i="12" s="1"/>
  <c r="Y319" i="12"/>
  <c r="AA323" i="12"/>
  <c r="AM323" i="12" s="1"/>
  <c r="Z323" i="12"/>
  <c r="AL323" i="12" s="1"/>
  <c r="AA325" i="12"/>
  <c r="AM325" i="12" s="1"/>
  <c r="Z325" i="12"/>
  <c r="AL325" i="12" s="1"/>
  <c r="AD338" i="12"/>
  <c r="AP338" i="12" s="1"/>
  <c r="AE338" i="12"/>
  <c r="AQ338" i="12" s="1"/>
  <c r="AB297" i="12"/>
  <c r="AF297" i="12"/>
  <c r="AS297" i="12" s="1"/>
  <c r="AB298" i="12"/>
  <c r="AF298" i="12"/>
  <c r="AS298" i="12" s="1"/>
  <c r="AB302" i="12"/>
  <c r="AF302" i="12"/>
  <c r="AS302" i="12" s="1"/>
  <c r="Y308" i="12"/>
  <c r="Y312" i="12"/>
  <c r="Y316" i="12"/>
  <c r="W317" i="12"/>
  <c r="W318" i="12"/>
  <c r="AJ318" i="12" s="1"/>
  <c r="U319" i="12"/>
  <c r="AF319" i="12"/>
  <c r="AS319" i="12" s="1"/>
  <c r="Y320" i="12"/>
  <c r="AD320" i="12"/>
  <c r="AP320" i="12" s="1"/>
  <c r="X322" i="12"/>
  <c r="AK322" i="12" s="1"/>
  <c r="W324" i="12"/>
  <c r="AJ324" i="12" s="1"/>
  <c r="X324" i="12"/>
  <c r="AK324" i="12" s="1"/>
  <c r="W326" i="12"/>
  <c r="AJ326" i="12" s="1"/>
  <c r="X326" i="12"/>
  <c r="AK326" i="12" s="1"/>
  <c r="X328" i="12"/>
  <c r="AK328" i="12" s="1"/>
  <c r="W328" i="12"/>
  <c r="AE329" i="12"/>
  <c r="AQ329" i="12" s="1"/>
  <c r="AD329" i="12"/>
  <c r="AP329" i="12" s="1"/>
  <c r="AB287" i="12"/>
  <c r="AF287" i="12"/>
  <c r="AS287" i="12" s="1"/>
  <c r="AB292" i="12"/>
  <c r="AF292" i="12"/>
  <c r="AS292" i="12" s="1"/>
  <c r="AB293" i="12"/>
  <c r="AF293" i="12"/>
  <c r="AB294" i="12"/>
  <c r="AF294" i="12"/>
  <c r="AS294" i="12" s="1"/>
  <c r="AB295" i="12"/>
  <c r="AF295" i="12"/>
  <c r="AS295" i="12" s="1"/>
  <c r="AB296" i="12"/>
  <c r="AF296" i="12"/>
  <c r="AS296" i="12" s="1"/>
  <c r="U297" i="12"/>
  <c r="Y297" i="12"/>
  <c r="AC297" i="12"/>
  <c r="U298" i="12"/>
  <c r="Y298" i="12"/>
  <c r="AC298" i="12"/>
  <c r="W300" i="12"/>
  <c r="AJ300" i="12" s="1"/>
  <c r="AB301" i="12"/>
  <c r="AF301" i="12"/>
  <c r="AS301" i="12" s="1"/>
  <c r="U302" i="12"/>
  <c r="Y302" i="12"/>
  <c r="AC302" i="12"/>
  <c r="AF305" i="12"/>
  <c r="AS305" i="12" s="1"/>
  <c r="AB305" i="12"/>
  <c r="Y305" i="12"/>
  <c r="W319" i="12"/>
  <c r="AJ319" i="12" s="1"/>
  <c r="AB319" i="12"/>
  <c r="Z322" i="12"/>
  <c r="AL322" i="12" s="1"/>
  <c r="AF323" i="12"/>
  <c r="AS323" i="12" s="1"/>
  <c r="U323" i="12"/>
  <c r="AB323" i="12"/>
  <c r="V323" i="12"/>
  <c r="AF325" i="12"/>
  <c r="AS325" i="12" s="1"/>
  <c r="U325" i="12"/>
  <c r="AB325" i="12"/>
  <c r="V325" i="12"/>
  <c r="AA328" i="12"/>
  <c r="AM328" i="12" s="1"/>
  <c r="Z328" i="12"/>
  <c r="AL328" i="12" s="1"/>
  <c r="AI329" i="12"/>
  <c r="AD342" i="12"/>
  <c r="AP342" i="12" s="1"/>
  <c r="AE342" i="12"/>
  <c r="AQ342" i="12" s="1"/>
  <c r="AB266" i="12"/>
  <c r="AB267" i="12"/>
  <c r="AB272" i="12"/>
  <c r="AB281" i="12"/>
  <c r="AB286" i="12"/>
  <c r="U287" i="12"/>
  <c r="Y287" i="12"/>
  <c r="AB290" i="12"/>
  <c r="AG290" i="12" s="1"/>
  <c r="AB291" i="12"/>
  <c r="U292" i="12"/>
  <c r="Y292" i="12"/>
  <c r="U293" i="12"/>
  <c r="Y293" i="12"/>
  <c r="U294" i="12"/>
  <c r="Y294" i="12"/>
  <c r="U295" i="12"/>
  <c r="Y295" i="12"/>
  <c r="U296" i="12"/>
  <c r="Y296" i="12"/>
  <c r="AB300" i="12"/>
  <c r="U301" i="12"/>
  <c r="Y301" i="12"/>
  <c r="AB304" i="12"/>
  <c r="U305" i="12"/>
  <c r="AC306" i="12"/>
  <c r="Y306" i="12"/>
  <c r="U306" i="12"/>
  <c r="V308" i="12"/>
  <c r="AC310" i="12"/>
  <c r="Y310" i="12"/>
  <c r="U310" i="12"/>
  <c r="V312" i="12"/>
  <c r="AC314" i="12"/>
  <c r="Y314" i="12"/>
  <c r="U314" i="12"/>
  <c r="V316" i="12"/>
  <c r="AC318" i="12"/>
  <c r="Y318" i="12"/>
  <c r="U318" i="12"/>
  <c r="AC319" i="12"/>
  <c r="V320" i="12"/>
  <c r="AN324" i="12"/>
  <c r="AO324" i="12"/>
  <c r="AD346" i="12"/>
  <c r="AP346" i="12" s="1"/>
  <c r="AE346" i="12"/>
  <c r="AQ346" i="12" s="1"/>
  <c r="AB309" i="12"/>
  <c r="AB313" i="12"/>
  <c r="AB317" i="12"/>
  <c r="AB321" i="12"/>
  <c r="AD322" i="12"/>
  <c r="AP322" i="12" s="1"/>
  <c r="AD324" i="12"/>
  <c r="AP324" i="12" s="1"/>
  <c r="AD326" i="12"/>
  <c r="AP326" i="12" s="1"/>
  <c r="X327" i="12"/>
  <c r="AK327" i="12" s="1"/>
  <c r="W327" i="12"/>
  <c r="AD327" i="12"/>
  <c r="AP327" i="12" s="1"/>
  <c r="AO328" i="12"/>
  <c r="AE328" i="12"/>
  <c r="AQ328" i="12" s="1"/>
  <c r="Z329" i="12"/>
  <c r="AL329" i="12" s="1"/>
  <c r="X331" i="12"/>
  <c r="AK331" i="12" s="1"/>
  <c r="W331" i="12"/>
  <c r="AO332" i="12"/>
  <c r="AE332" i="12"/>
  <c r="AQ332" i="12" s="1"/>
  <c r="Z333" i="12"/>
  <c r="AL333" i="12" s="1"/>
  <c r="AI333" i="12"/>
  <c r="X339" i="12"/>
  <c r="AK339" i="12" s="1"/>
  <c r="X340" i="12"/>
  <c r="AK340" i="12" s="1"/>
  <c r="W340" i="12"/>
  <c r="AJ340" i="12" s="1"/>
  <c r="Y342" i="12"/>
  <c r="AC345" i="12"/>
  <c r="Y345" i="12"/>
  <c r="U345" i="12"/>
  <c r="AB345" i="12"/>
  <c r="AE347" i="12"/>
  <c r="AQ347" i="12" s="1"/>
  <c r="AD347" i="12"/>
  <c r="AP347" i="12" s="1"/>
  <c r="AO347" i="12"/>
  <c r="V349" i="12"/>
  <c r="V350" i="12"/>
  <c r="AB350" i="12"/>
  <c r="AF350" i="12"/>
  <c r="AS350" i="12" s="1"/>
  <c r="U350" i="12"/>
  <c r="AE350" i="12"/>
  <c r="AQ350" i="12" s="1"/>
  <c r="AA351" i="12"/>
  <c r="AM351" i="12" s="1"/>
  <c r="Z351" i="12"/>
  <c r="AL351" i="12" s="1"/>
  <c r="W353" i="12"/>
  <c r="AJ353" i="12" s="1"/>
  <c r="X332" i="12"/>
  <c r="AK332" i="12" s="1"/>
  <c r="W332" i="12"/>
  <c r="X336" i="12"/>
  <c r="AK336" i="12" s="1"/>
  <c r="W336" i="12"/>
  <c r="Z338" i="12"/>
  <c r="AL338" i="12" s="1"/>
  <c r="AA338" i="12"/>
  <c r="AM338" i="12" s="1"/>
  <c r="AC341" i="12"/>
  <c r="Y341" i="12"/>
  <c r="U341" i="12"/>
  <c r="AB341" i="12"/>
  <c r="AE343" i="12"/>
  <c r="AQ343" i="12" s="1"/>
  <c r="AD343" i="12"/>
  <c r="AP343" i="12" s="1"/>
  <c r="X345" i="12"/>
  <c r="AK345" i="12" s="1"/>
  <c r="W345" i="12"/>
  <c r="AJ345" i="12" s="1"/>
  <c r="V346" i="12"/>
  <c r="AB346" i="12"/>
  <c r="AF346" i="12"/>
  <c r="AS346" i="12" s="1"/>
  <c r="U346" i="12"/>
  <c r="AE355" i="12"/>
  <c r="AQ355" i="12" s="1"/>
  <c r="AD355" i="12"/>
  <c r="AP355" i="12" s="1"/>
  <c r="X329" i="12"/>
  <c r="AK329" i="12" s="1"/>
  <c r="W329" i="12"/>
  <c r="AJ329" i="12" s="1"/>
  <c r="Z331" i="12"/>
  <c r="AL331" i="12" s="1"/>
  <c r="X333" i="12"/>
  <c r="AK333" i="12" s="1"/>
  <c r="W333" i="12"/>
  <c r="AJ333" i="12" s="1"/>
  <c r="AD333" i="12"/>
  <c r="AP333" i="12" s="1"/>
  <c r="AI334" i="12"/>
  <c r="AC337" i="12"/>
  <c r="Y337" i="12"/>
  <c r="U337" i="12"/>
  <c r="AB337" i="12"/>
  <c r="AE339" i="12"/>
  <c r="AQ339" i="12" s="1"/>
  <c r="AD339" i="12"/>
  <c r="AP339" i="12" s="1"/>
  <c r="AO339" i="12"/>
  <c r="V341" i="12"/>
  <c r="AF341" i="12"/>
  <c r="AS341" i="12" s="1"/>
  <c r="V342" i="12"/>
  <c r="AB342" i="12"/>
  <c r="AF342" i="12"/>
  <c r="AS342" i="12" s="1"/>
  <c r="U342" i="12"/>
  <c r="X348" i="12"/>
  <c r="AK348" i="12" s="1"/>
  <c r="W348" i="12"/>
  <c r="AJ348" i="12" s="1"/>
  <c r="Z350" i="12"/>
  <c r="AL350" i="12" s="1"/>
  <c r="AA350" i="12"/>
  <c r="AM350" i="12" s="1"/>
  <c r="AD352" i="12"/>
  <c r="AE352" i="12"/>
  <c r="AN353" i="12"/>
  <c r="AO322" i="12"/>
  <c r="AO326" i="12"/>
  <c r="X330" i="12"/>
  <c r="AK330" i="12" s="1"/>
  <c r="W330" i="12"/>
  <c r="AJ330" i="12" s="1"/>
  <c r="AD330" i="12"/>
  <c r="AP330" i="12" s="1"/>
  <c r="AO331" i="12"/>
  <c r="AE331" i="12"/>
  <c r="AQ331" i="12" s="1"/>
  <c r="Z332" i="12"/>
  <c r="AL332" i="12" s="1"/>
  <c r="X334" i="12"/>
  <c r="AK334" i="12" s="1"/>
  <c r="W334" i="12"/>
  <c r="AJ334" i="12" s="1"/>
  <c r="AE334" i="12"/>
  <c r="AQ334" i="12" s="1"/>
  <c r="AO334" i="12"/>
  <c r="AE335" i="12"/>
  <c r="AQ335" i="12" s="1"/>
  <c r="AD335" i="12"/>
  <c r="AP335" i="12" s="1"/>
  <c r="AO335" i="12"/>
  <c r="V337" i="12"/>
  <c r="AF337" i="12"/>
  <c r="AS337" i="12" s="1"/>
  <c r="V338" i="12"/>
  <c r="AB338" i="12"/>
  <c r="AF338" i="12"/>
  <c r="AS338" i="12" s="1"/>
  <c r="U338" i="12"/>
  <c r="X344" i="12"/>
  <c r="AK344" i="12" s="1"/>
  <c r="W344" i="12"/>
  <c r="Z346" i="12"/>
  <c r="AL346" i="12" s="1"/>
  <c r="AA346" i="12"/>
  <c r="AM346" i="12" s="1"/>
  <c r="AC349" i="12"/>
  <c r="Y349" i="12"/>
  <c r="U349" i="12"/>
  <c r="AB349" i="12"/>
  <c r="Y354" i="12"/>
  <c r="AD361" i="12"/>
  <c r="AP361" i="12" s="1"/>
  <c r="AE361" i="12"/>
  <c r="AQ361" i="12" s="1"/>
  <c r="AD363" i="12"/>
  <c r="AP363" i="12" s="1"/>
  <c r="AE363" i="12"/>
  <c r="AQ363" i="12" s="1"/>
  <c r="AA431" i="12"/>
  <c r="Z431" i="12"/>
  <c r="V358" i="12"/>
  <c r="AC358" i="12"/>
  <c r="Y358" i="12"/>
  <c r="U358" i="12"/>
  <c r="AB358" i="12"/>
  <c r="AF359" i="12"/>
  <c r="V359" i="12"/>
  <c r="AC359" i="12"/>
  <c r="Y359" i="12"/>
  <c r="U359" i="12"/>
  <c r="AB359" i="12"/>
  <c r="AO360" i="12"/>
  <c r="AD360" i="12"/>
  <c r="W429" i="12"/>
  <c r="X429" i="12"/>
  <c r="Y335" i="12"/>
  <c r="Y339" i="12"/>
  <c r="Y343" i="12"/>
  <c r="Y347" i="12"/>
  <c r="Y352" i="12"/>
  <c r="W354" i="12"/>
  <c r="AB354" i="12"/>
  <c r="AD356" i="12"/>
  <c r="AP356" i="12" s="1"/>
  <c r="AD357" i="12"/>
  <c r="AP357" i="12" s="1"/>
  <c r="AE360" i="12"/>
  <c r="Z427" i="12"/>
  <c r="AD428" i="12"/>
  <c r="AE428" i="12"/>
  <c r="AB327" i="12"/>
  <c r="AB328" i="12"/>
  <c r="AN328" i="12" s="1"/>
  <c r="AB329" i="12"/>
  <c r="AB330" i="12"/>
  <c r="AB331" i="12"/>
  <c r="AN331" i="12" s="1"/>
  <c r="AB332" i="12"/>
  <c r="AN332" i="12" s="1"/>
  <c r="AB333" i="12"/>
  <c r="U335" i="12"/>
  <c r="U339" i="12"/>
  <c r="AD340" i="12"/>
  <c r="AP340" i="12" s="1"/>
  <c r="U343" i="12"/>
  <c r="U347" i="12"/>
  <c r="U352" i="12"/>
  <c r="AF352" i="12"/>
  <c r="AC353" i="12"/>
  <c r="Y353" i="12"/>
  <c r="U353" i="12"/>
  <c r="AC354" i="12"/>
  <c r="W355" i="12"/>
  <c r="AK355" i="12" s="1"/>
  <c r="W356" i="12"/>
  <c r="AJ356" i="12" s="1"/>
  <c r="W357" i="12"/>
  <c r="AF358" i="12"/>
  <c r="AS358" i="12" s="1"/>
  <c r="AC422" i="12"/>
  <c r="Y422" i="12"/>
  <c r="U422" i="12"/>
  <c r="AF422" i="12"/>
  <c r="V422" i="12"/>
  <c r="AB422" i="12"/>
  <c r="AN447" i="12"/>
  <c r="AO447" i="12"/>
  <c r="AI404" i="12"/>
  <c r="AC425" i="12"/>
  <c r="Y425" i="12"/>
  <c r="U425" i="12"/>
  <c r="AF425" i="12"/>
  <c r="V425" i="12"/>
  <c r="AD426" i="12"/>
  <c r="AE426" i="12"/>
  <c r="Y430" i="12"/>
  <c r="AE431" i="12"/>
  <c r="AD431" i="12"/>
  <c r="Z434" i="12"/>
  <c r="AA434" i="12"/>
  <c r="AN443" i="12"/>
  <c r="AN453" i="12"/>
  <c r="AO453" i="12"/>
  <c r="AC455" i="12"/>
  <c r="Y455" i="12"/>
  <c r="U455" i="12"/>
  <c r="AB455" i="12"/>
  <c r="AF455" i="12"/>
  <c r="AS455" i="12" s="1"/>
  <c r="V455" i="12"/>
  <c r="AB355" i="12"/>
  <c r="AF355" i="12"/>
  <c r="AS355" i="12" s="1"/>
  <c r="AB356" i="12"/>
  <c r="AF356" i="12"/>
  <c r="AS356" i="12" s="1"/>
  <c r="AB357" i="12"/>
  <c r="AF357" i="12"/>
  <c r="AS357" i="12" s="1"/>
  <c r="AG362" i="12"/>
  <c r="AA363" i="12"/>
  <c r="AM363" i="12" s="1"/>
  <c r="AC424" i="12"/>
  <c r="Y424" i="12"/>
  <c r="U424" i="12"/>
  <c r="AF424" i="12"/>
  <c r="V424" i="12"/>
  <c r="AE427" i="12"/>
  <c r="AD427" i="12"/>
  <c r="X432" i="12"/>
  <c r="W432" i="12"/>
  <c r="AD434" i="12"/>
  <c r="AE434" i="12"/>
  <c r="AD450" i="12"/>
  <c r="AP450" i="12" s="1"/>
  <c r="AE450" i="12"/>
  <c r="AQ450" i="12" s="1"/>
  <c r="AB336" i="12"/>
  <c r="AB340" i="12"/>
  <c r="AN340" i="12" s="1"/>
  <c r="AB344" i="12"/>
  <c r="AB348" i="12"/>
  <c r="AB351" i="12"/>
  <c r="U355" i="12"/>
  <c r="Y355" i="12"/>
  <c r="U356" i="12"/>
  <c r="Y356" i="12"/>
  <c r="U357" i="12"/>
  <c r="Y357" i="12"/>
  <c r="AA360" i="12"/>
  <c r="AA361" i="12"/>
  <c r="AM361" i="12" s="1"/>
  <c r="AD386" i="12"/>
  <c r="AP386" i="12" s="1"/>
  <c r="AE386" i="12"/>
  <c r="AQ386" i="12" s="1"/>
  <c r="AE404" i="12"/>
  <c r="AQ404" i="12" s="1"/>
  <c r="AD404" i="12"/>
  <c r="AP404" i="12" s="1"/>
  <c r="AC423" i="12"/>
  <c r="Y423" i="12"/>
  <c r="U423" i="12"/>
  <c r="AF423" i="12"/>
  <c r="V423" i="12"/>
  <c r="V430" i="12"/>
  <c r="U430" i="12"/>
  <c r="AC430" i="12"/>
  <c r="AF430" i="12"/>
  <c r="W435" i="12"/>
  <c r="X435" i="12"/>
  <c r="V446" i="12"/>
  <c r="AC446" i="12"/>
  <c r="AF446" i="12"/>
  <c r="AS446" i="12" s="1"/>
  <c r="Y446" i="12"/>
  <c r="AB446" i="12"/>
  <c r="U446" i="12"/>
  <c r="X451" i="12"/>
  <c r="AK451" i="12" s="1"/>
  <c r="W451" i="12"/>
  <c r="AJ451" i="12" s="1"/>
  <c r="AB364" i="12"/>
  <c r="AG386" i="12"/>
  <c r="AC421" i="12"/>
  <c r="Y421" i="12"/>
  <c r="U421" i="12"/>
  <c r="AC433" i="12"/>
  <c r="Y433" i="12"/>
  <c r="U433" i="12"/>
  <c r="V433" i="12"/>
  <c r="AB433" i="12"/>
  <c r="AB434" i="12"/>
  <c r="Y438" i="12"/>
  <c r="AA441" i="12"/>
  <c r="AM441" i="12" s="1"/>
  <c r="Z441" i="12"/>
  <c r="AL441" i="12" s="1"/>
  <c r="V442" i="12"/>
  <c r="AB442" i="12"/>
  <c r="AC442" i="12"/>
  <c r="AE453" i="12"/>
  <c r="AQ453" i="12" s="1"/>
  <c r="AD453" i="12"/>
  <c r="AP453" i="12" s="1"/>
  <c r="Z454" i="12"/>
  <c r="AL454" i="12" s="1"/>
  <c r="AA454" i="12"/>
  <c r="AM454" i="12" s="1"/>
  <c r="Q32" i="19"/>
  <c r="U30" i="19" s="1"/>
  <c r="W30" i="19" s="1"/>
  <c r="K32" i="19"/>
  <c r="L46" i="19"/>
  <c r="Q42" i="19"/>
  <c r="U35" i="19" s="1"/>
  <c r="L50" i="19"/>
  <c r="AC437" i="12"/>
  <c r="Y437" i="12"/>
  <c r="U437" i="12"/>
  <c r="V437" i="12"/>
  <c r="AB437" i="12"/>
  <c r="AB438" i="12"/>
  <c r="AI442" i="12"/>
  <c r="AD444" i="12"/>
  <c r="AP444" i="12" s="1"/>
  <c r="AE444" i="12"/>
  <c r="AQ444" i="12" s="1"/>
  <c r="V450" i="12"/>
  <c r="AB450" i="12"/>
  <c r="AF450" i="12"/>
  <c r="AS450" i="12" s="1"/>
  <c r="Y450" i="12"/>
  <c r="AO451" i="12"/>
  <c r="AN451" i="12"/>
  <c r="AI456" i="12"/>
  <c r="AB360" i="12"/>
  <c r="AB421" i="12"/>
  <c r="AN421" i="12" s="1"/>
  <c r="Y426" i="12"/>
  <c r="AC429" i="12"/>
  <c r="Y429" i="12"/>
  <c r="U429" i="12"/>
  <c r="W431" i="12"/>
  <c r="X431" i="12"/>
  <c r="AF433" i="12"/>
  <c r="X434" i="12"/>
  <c r="AF434" i="12"/>
  <c r="U438" i="12"/>
  <c r="AC438" i="12"/>
  <c r="AC439" i="12"/>
  <c r="Y439" i="12"/>
  <c r="U439" i="12"/>
  <c r="V439" i="12"/>
  <c r="AB439" i="12"/>
  <c r="W440" i="12"/>
  <c r="AJ440" i="12" s="1"/>
  <c r="AF441" i="12"/>
  <c r="AS441" i="12" s="1"/>
  <c r="U441" i="12"/>
  <c r="AB441" i="12"/>
  <c r="V441" i="12"/>
  <c r="AD441" i="12"/>
  <c r="AP441" i="12" s="1"/>
  <c r="Y442" i="12"/>
  <c r="W447" i="12"/>
  <c r="AJ447" i="12" s="1"/>
  <c r="AA449" i="12"/>
  <c r="AM449" i="12" s="1"/>
  <c r="Z449" i="12"/>
  <c r="AL449" i="12" s="1"/>
  <c r="U450" i="12"/>
  <c r="W452" i="12"/>
  <c r="AJ452" i="12" s="1"/>
  <c r="AD452" i="12"/>
  <c r="AP452" i="12" s="1"/>
  <c r="AE452" i="12"/>
  <c r="AQ452" i="12" s="1"/>
  <c r="W453" i="12"/>
  <c r="AJ453" i="12" s="1"/>
  <c r="X453" i="12"/>
  <c r="AK453" i="12" s="1"/>
  <c r="AI453" i="12"/>
  <c r="X456" i="12"/>
  <c r="AK456" i="12" s="1"/>
  <c r="W456" i="12"/>
  <c r="AJ456" i="12" s="1"/>
  <c r="K39" i="19"/>
  <c r="Q38" i="19"/>
  <c r="U33" i="19" s="1"/>
  <c r="W33" i="19" s="1"/>
  <c r="AB431" i="12"/>
  <c r="AB435" i="12"/>
  <c r="AC443" i="12"/>
  <c r="Y443" i="12"/>
  <c r="U443" i="12"/>
  <c r="AC451" i="12"/>
  <c r="Y451" i="12"/>
  <c r="U451" i="12"/>
  <c r="Z453" i="12"/>
  <c r="AL453" i="12" s="1"/>
  <c r="K34" i="19"/>
  <c r="AB428" i="12"/>
  <c r="AB432" i="12"/>
  <c r="AB436" i="12"/>
  <c r="AB440" i="12"/>
  <c r="AC445" i="12"/>
  <c r="Y445" i="12"/>
  <c r="AB445" i="12"/>
  <c r="AF445" i="12"/>
  <c r="AF449" i="12"/>
  <c r="AS449" i="12" s="1"/>
  <c r="U449" i="12"/>
  <c r="AB449" i="12"/>
  <c r="AF451" i="12"/>
  <c r="AS451" i="12" s="1"/>
  <c r="V454" i="12"/>
  <c r="AF454" i="12"/>
  <c r="AS454" i="12" s="1"/>
  <c r="U454" i="12"/>
  <c r="AB454" i="12"/>
  <c r="U32" i="19"/>
  <c r="W32" i="19" s="1"/>
  <c r="AB444" i="12"/>
  <c r="AC447" i="12"/>
  <c r="Y447" i="12"/>
  <c r="U447" i="12"/>
  <c r="K36" i="19"/>
  <c r="AB448" i="12"/>
  <c r="AB452" i="12"/>
  <c r="AB456" i="12"/>
  <c r="AG434" i="12" l="1"/>
  <c r="AR213" i="12"/>
  <c r="AF927" i="3"/>
  <c r="AY927" i="3" s="1"/>
  <c r="AF972" i="3"/>
  <c r="AY972" i="3" s="1"/>
  <c r="AF788" i="3"/>
  <c r="AY788" i="3" s="1"/>
  <c r="AF750" i="3"/>
  <c r="AY750" i="3" s="1"/>
  <c r="AF736" i="3"/>
  <c r="AY736" i="3" s="1"/>
  <c r="X426" i="12"/>
  <c r="W426" i="12"/>
  <c r="AA340" i="12"/>
  <c r="AM340" i="12" s="1"/>
  <c r="Z340" i="12"/>
  <c r="AL340" i="12" s="1"/>
  <c r="W427" i="12"/>
  <c r="AG427" i="12" s="1"/>
  <c r="X427" i="12"/>
  <c r="X428" i="12"/>
  <c r="W428" i="12"/>
  <c r="X321" i="12"/>
  <c r="AK321" i="12" s="1"/>
  <c r="W321" i="12"/>
  <c r="AE317" i="12"/>
  <c r="AQ317" i="12" s="1"/>
  <c r="AD317" i="12"/>
  <c r="AP317" i="12" s="1"/>
  <c r="X364" i="12"/>
  <c r="AK364" i="12" s="1"/>
  <c r="W364" i="12"/>
  <c r="AA330" i="12"/>
  <c r="AM330" i="12" s="1"/>
  <c r="Z330" i="12"/>
  <c r="AL330" i="12" s="1"/>
  <c r="Z348" i="12"/>
  <c r="AA348" i="12"/>
  <c r="AM348" i="12" s="1"/>
  <c r="AA327" i="12"/>
  <c r="AM327" i="12" s="1"/>
  <c r="Z327" i="12"/>
  <c r="AL327" i="12" s="1"/>
  <c r="AN303" i="12"/>
  <c r="AO303" i="12"/>
  <c r="Z250" i="12"/>
  <c r="AG250" i="12" s="1"/>
  <c r="AA250" i="12"/>
  <c r="X304" i="12"/>
  <c r="AK304" i="12" s="1"/>
  <c r="W304" i="12"/>
  <c r="AE256" i="12"/>
  <c r="AQ256" i="12" s="1"/>
  <c r="AD256" i="12"/>
  <c r="AD244" i="12"/>
  <c r="AE244" i="12"/>
  <c r="AQ244" i="12" s="1"/>
  <c r="AE235" i="12"/>
  <c r="AQ235" i="12" s="1"/>
  <c r="AD235" i="12"/>
  <c r="W204" i="12"/>
  <c r="AJ204" i="12" s="1"/>
  <c r="X204" i="12"/>
  <c r="AK204" i="12" s="1"/>
  <c r="AN310" i="12"/>
  <c r="AO310" i="12"/>
  <c r="AN274" i="12"/>
  <c r="AO274" i="12"/>
  <c r="X246" i="12"/>
  <c r="AK246" i="12" s="1"/>
  <c r="W246" i="12"/>
  <c r="Z242" i="12"/>
  <c r="AL242" i="12" s="1"/>
  <c r="AA242" i="12"/>
  <c r="AM242" i="12" s="1"/>
  <c r="Z238" i="12"/>
  <c r="AL238" i="12" s="1"/>
  <c r="AA238" i="12"/>
  <c r="AM238" i="12" s="1"/>
  <c r="Z217" i="12"/>
  <c r="AA217" i="12"/>
  <c r="AO284" i="12"/>
  <c r="AN284" i="12"/>
  <c r="AA245" i="12"/>
  <c r="AM245" i="12" s="1"/>
  <c r="Z245" i="12"/>
  <c r="AL245" i="12" s="1"/>
  <c r="AE313" i="12"/>
  <c r="AQ313" i="12" s="1"/>
  <c r="AD313" i="12"/>
  <c r="AP313" i="12" s="1"/>
  <c r="AE219" i="12"/>
  <c r="AQ219" i="12" s="1"/>
  <c r="AD219" i="12"/>
  <c r="AP219" i="12" s="1"/>
  <c r="AA192" i="12"/>
  <c r="AM192" i="12" s="1"/>
  <c r="Z192" i="12"/>
  <c r="AL192" i="12" s="1"/>
  <c r="Z144" i="12"/>
  <c r="AL144" i="12" s="1"/>
  <c r="AA144" i="12"/>
  <c r="AM144" i="12" s="1"/>
  <c r="AP254" i="12"/>
  <c r="AR254" i="12"/>
  <c r="AE194" i="12"/>
  <c r="AQ194" i="12" s="1"/>
  <c r="AD194" i="12"/>
  <c r="AE192" i="12"/>
  <c r="AQ192" i="12" s="1"/>
  <c r="AD192" i="12"/>
  <c r="AD226" i="12"/>
  <c r="AE226" i="12"/>
  <c r="AQ226" i="12" s="1"/>
  <c r="X215" i="12"/>
  <c r="AK215" i="12" s="1"/>
  <c r="W215" i="12"/>
  <c r="AJ215" i="12" s="1"/>
  <c r="AA195" i="12"/>
  <c r="AM195" i="12" s="1"/>
  <c r="Z195" i="12"/>
  <c r="AL195" i="12" s="1"/>
  <c r="AE77" i="12"/>
  <c r="AQ77" i="12" s="1"/>
  <c r="AD77" i="12"/>
  <c r="AP77" i="12" s="1"/>
  <c r="Z37" i="12"/>
  <c r="AL37" i="12" s="1"/>
  <c r="AA37" i="12"/>
  <c r="AM37" i="12" s="1"/>
  <c r="Z25" i="12"/>
  <c r="AL25" i="12" s="1"/>
  <c r="AA25" i="12"/>
  <c r="AM25" i="12" s="1"/>
  <c r="AN8" i="12"/>
  <c r="AO8" i="12"/>
  <c r="AN161" i="12"/>
  <c r="AO161" i="12"/>
  <c r="X50" i="12"/>
  <c r="AK50" i="12" s="1"/>
  <c r="W50" i="12"/>
  <c r="AJ50" i="12" s="1"/>
  <c r="Z41" i="12"/>
  <c r="AL41" i="12" s="1"/>
  <c r="AA41" i="12"/>
  <c r="AM41" i="12" s="1"/>
  <c r="AD19" i="12"/>
  <c r="AP19" i="12" s="1"/>
  <c r="AE19" i="12"/>
  <c r="AQ19" i="12" s="1"/>
  <c r="W151" i="12"/>
  <c r="AJ151" i="12" s="1"/>
  <c r="X151" i="12"/>
  <c r="AK151" i="12" s="1"/>
  <c r="AE133" i="12"/>
  <c r="AQ133" i="12" s="1"/>
  <c r="AD133" i="12"/>
  <c r="AN110" i="12"/>
  <c r="AO110" i="12"/>
  <c r="AD45" i="12"/>
  <c r="AP45" i="12" s="1"/>
  <c r="AE45" i="12"/>
  <c r="AQ45" i="12" s="1"/>
  <c r="X37" i="12"/>
  <c r="AK37" i="12" s="1"/>
  <c r="W37" i="12"/>
  <c r="AJ37" i="12" s="1"/>
  <c r="W12" i="12"/>
  <c r="AJ12" i="12" s="1"/>
  <c r="X12" i="12"/>
  <c r="AK12" i="12" s="1"/>
  <c r="W8" i="12"/>
  <c r="X8" i="12"/>
  <c r="AK8" i="12" s="1"/>
  <c r="W4" i="12"/>
  <c r="AJ4" i="12" s="1"/>
  <c r="X4" i="12"/>
  <c r="AK4" i="12" s="1"/>
  <c r="AN139" i="12"/>
  <c r="AO139" i="12"/>
  <c r="Z62" i="12"/>
  <c r="AL62" i="12" s="1"/>
  <c r="AA62" i="12"/>
  <c r="AM62" i="12" s="1"/>
  <c r="AD43" i="12"/>
  <c r="AP43" i="12" s="1"/>
  <c r="AE43" i="12"/>
  <c r="AQ43" i="12" s="1"/>
  <c r="AF766" i="3"/>
  <c r="AY766" i="3" s="1"/>
  <c r="AZ182" i="3"/>
  <c r="AG431" i="12"/>
  <c r="AG144" i="12"/>
  <c r="AR187" i="12"/>
  <c r="AF964" i="3"/>
  <c r="AY964" i="3" s="1"/>
  <c r="AZ997" i="3"/>
  <c r="AF988" i="3"/>
  <c r="AY988" i="3" s="1"/>
  <c r="AF828" i="3"/>
  <c r="AY828" i="3" s="1"/>
  <c r="AZ986" i="3"/>
  <c r="AF774" i="3"/>
  <c r="AY774" i="3" s="1"/>
  <c r="AF510" i="3"/>
  <c r="AY510" i="3" s="1"/>
  <c r="AF498" i="3"/>
  <c r="AY498" i="3" s="1"/>
  <c r="AF490" i="3"/>
  <c r="AY490" i="3" s="1"/>
  <c r="AF482" i="3"/>
  <c r="AY482" i="3" s="1"/>
  <c r="AF474" i="3"/>
  <c r="AY474" i="3" s="1"/>
  <c r="AF755" i="3"/>
  <c r="AY755" i="3" s="1"/>
  <c r="AZ790" i="3"/>
  <c r="AZ468" i="3"/>
  <c r="AA436" i="12"/>
  <c r="Z436" i="12"/>
  <c r="AG436" i="12" s="1"/>
  <c r="Z448" i="12"/>
  <c r="AL448" i="12" s="1"/>
  <c r="AA448" i="12"/>
  <c r="AM448" i="12" s="1"/>
  <c r="AA428" i="12"/>
  <c r="Z428" i="12"/>
  <c r="AO340" i="12"/>
  <c r="AE340" i="12"/>
  <c r="AQ340" i="12" s="1"/>
  <c r="Z364" i="12"/>
  <c r="AL364" i="12" s="1"/>
  <c r="AA364" i="12"/>
  <c r="AM364" i="12" s="1"/>
  <c r="X360" i="12"/>
  <c r="W360" i="12"/>
  <c r="AG360" i="12" s="1"/>
  <c r="AN312" i="12"/>
  <c r="AO312" i="12"/>
  <c r="Z248" i="12"/>
  <c r="AL248" i="12" s="1"/>
  <c r="AA248" i="12"/>
  <c r="AM248" i="12" s="1"/>
  <c r="Z256" i="12"/>
  <c r="AL256" i="12" s="1"/>
  <c r="AA256" i="12"/>
  <c r="AM256" i="12" s="1"/>
  <c r="AA241" i="12"/>
  <c r="AM241" i="12" s="1"/>
  <c r="Z241" i="12"/>
  <c r="AL241" i="12" s="1"/>
  <c r="AA272" i="12"/>
  <c r="AM272" i="12" s="1"/>
  <c r="Z272" i="12"/>
  <c r="AL272" i="12" s="1"/>
  <c r="AN264" i="12"/>
  <c r="AO264" i="12"/>
  <c r="AN234" i="12"/>
  <c r="AO234" i="12"/>
  <c r="AN208" i="12"/>
  <c r="AO208" i="12"/>
  <c r="X284" i="12"/>
  <c r="AK284" i="12" s="1"/>
  <c r="W284" i="12"/>
  <c r="AJ284" i="12" s="1"/>
  <c r="X258" i="12"/>
  <c r="AK258" i="12" s="1"/>
  <c r="W258" i="12"/>
  <c r="AJ258" i="12" s="1"/>
  <c r="X241" i="12"/>
  <c r="AK241" i="12" s="1"/>
  <c r="W241" i="12"/>
  <c r="AJ241" i="12" s="1"/>
  <c r="Z313" i="12"/>
  <c r="AL313" i="12" s="1"/>
  <c r="AA313" i="12"/>
  <c r="AM313" i="12" s="1"/>
  <c r="X272" i="12"/>
  <c r="AK272" i="12" s="1"/>
  <c r="W272" i="12"/>
  <c r="AJ272" i="12" s="1"/>
  <c r="W251" i="12"/>
  <c r="AJ251" i="12" s="1"/>
  <c r="X251" i="12"/>
  <c r="AK251" i="12" s="1"/>
  <c r="X228" i="12"/>
  <c r="AK228" i="12" s="1"/>
  <c r="W228" i="12"/>
  <c r="AJ228" i="12" s="1"/>
  <c r="W224" i="12"/>
  <c r="AJ224" i="12" s="1"/>
  <c r="X224" i="12"/>
  <c r="AK224" i="12" s="1"/>
  <c r="AE195" i="12"/>
  <c r="AQ195" i="12" s="1"/>
  <c r="AD195" i="12"/>
  <c r="AA182" i="12"/>
  <c r="AM182" i="12" s="1"/>
  <c r="Z182" i="12"/>
  <c r="AE142" i="12"/>
  <c r="AQ142" i="12" s="1"/>
  <c r="AD142" i="12"/>
  <c r="AA218" i="12"/>
  <c r="AM218" i="12" s="1"/>
  <c r="Z218" i="12"/>
  <c r="AL218" i="12" s="1"/>
  <c r="AD182" i="12"/>
  <c r="AP182" i="12" s="1"/>
  <c r="AE182" i="12"/>
  <c r="AQ182" i="12" s="1"/>
  <c r="X230" i="12"/>
  <c r="AK230" i="12" s="1"/>
  <c r="W230" i="12"/>
  <c r="AJ230" i="12" s="1"/>
  <c r="X227" i="12"/>
  <c r="AK227" i="12" s="1"/>
  <c r="W227" i="12"/>
  <c r="X216" i="12"/>
  <c r="AK216" i="12" s="1"/>
  <c r="W216" i="12"/>
  <c r="W125" i="12"/>
  <c r="AJ125" i="12" s="1"/>
  <c r="X125" i="12"/>
  <c r="AK125" i="12" s="1"/>
  <c r="AE97" i="12"/>
  <c r="AQ97" i="12" s="1"/>
  <c r="AD97" i="12"/>
  <c r="AP97" i="12" s="1"/>
  <c r="AD54" i="12"/>
  <c r="AP54" i="12" s="1"/>
  <c r="AE54" i="12"/>
  <c r="AQ54" i="12" s="1"/>
  <c r="W161" i="12"/>
  <c r="AJ161" i="12" s="1"/>
  <c r="X161" i="12"/>
  <c r="AK161" i="12" s="1"/>
  <c r="Z101" i="12"/>
  <c r="AL101" i="12" s="1"/>
  <c r="AA101" i="12"/>
  <c r="AM101" i="12" s="1"/>
  <c r="AN69" i="12"/>
  <c r="AO69" i="12"/>
  <c r="X58" i="12"/>
  <c r="AK58" i="12" s="1"/>
  <c r="W58" i="12"/>
  <c r="AJ58" i="12" s="1"/>
  <c r="Z33" i="12"/>
  <c r="AL33" i="12" s="1"/>
  <c r="AA33" i="12"/>
  <c r="AM33" i="12" s="1"/>
  <c r="Z15" i="12"/>
  <c r="AL15" i="12" s="1"/>
  <c r="AA15" i="12"/>
  <c r="AM15" i="12" s="1"/>
  <c r="W153" i="12"/>
  <c r="AJ153" i="12" s="1"/>
  <c r="X153" i="12"/>
  <c r="AK153" i="12" s="1"/>
  <c r="AE135" i="12"/>
  <c r="AQ135" i="12" s="1"/>
  <c r="AD135" i="12"/>
  <c r="AD39" i="12"/>
  <c r="AP39" i="12" s="1"/>
  <c r="AE39" i="12"/>
  <c r="AQ39" i="12" s="1"/>
  <c r="AD35" i="12"/>
  <c r="AP35" i="12" s="1"/>
  <c r="AE35" i="12"/>
  <c r="AQ35" i="12" s="1"/>
  <c r="AD27" i="12"/>
  <c r="AP27" i="12" s="1"/>
  <c r="AE27" i="12"/>
  <c r="AQ27" i="12" s="1"/>
  <c r="W22" i="12"/>
  <c r="AJ22" i="12" s="1"/>
  <c r="X22" i="12"/>
  <c r="AK22" i="12" s="1"/>
  <c r="AD17" i="12"/>
  <c r="AP17" i="12" s="1"/>
  <c r="AE17" i="12"/>
  <c r="AQ17" i="12" s="1"/>
  <c r="AE101" i="12"/>
  <c r="AQ101" i="12" s="1"/>
  <c r="AD101" i="12"/>
  <c r="AP101" i="12" s="1"/>
  <c r="Z21" i="12"/>
  <c r="AL21" i="12" s="1"/>
  <c r="AA21" i="12"/>
  <c r="AM21" i="12" s="1"/>
  <c r="AR948" i="3"/>
  <c r="AZ948" i="3"/>
  <c r="AZ928" i="3"/>
  <c r="AR916" i="3"/>
  <c r="AZ916" i="3"/>
  <c r="AZ898" i="3"/>
  <c r="AF821" i="3"/>
  <c r="AY821" i="3" s="1"/>
  <c r="AT821" i="3"/>
  <c r="AR904" i="3"/>
  <c r="AZ904" i="3"/>
  <c r="AF796" i="3"/>
  <c r="AY796" i="3" s="1"/>
  <c r="AV796" i="3"/>
  <c r="AG37" i="12"/>
  <c r="AF984" i="3"/>
  <c r="AY984" i="3" s="1"/>
  <c r="AZ782" i="3"/>
  <c r="AZ464" i="3"/>
  <c r="AE456" i="12"/>
  <c r="AQ456" i="12" s="1"/>
  <c r="AD456" i="12"/>
  <c r="AP456" i="12" s="1"/>
  <c r="AE440" i="12"/>
  <c r="AQ440" i="12" s="1"/>
  <c r="AD440" i="12"/>
  <c r="AP440" i="12" s="1"/>
  <c r="Z444" i="12"/>
  <c r="AL444" i="12" s="1"/>
  <c r="AA444" i="12"/>
  <c r="AM444" i="12" s="1"/>
  <c r="AA432" i="12"/>
  <c r="Z432" i="12"/>
  <c r="AE351" i="12"/>
  <c r="AQ351" i="12" s="1"/>
  <c r="AD351" i="12"/>
  <c r="AP351" i="12" s="1"/>
  <c r="AN280" i="12"/>
  <c r="AO280" i="12"/>
  <c r="AD364" i="12"/>
  <c r="AP364" i="12" s="1"/>
  <c r="AE364" i="12"/>
  <c r="AQ364" i="12" s="1"/>
  <c r="W347" i="12"/>
  <c r="AJ347" i="12" s="1"/>
  <c r="X347" i="12"/>
  <c r="AK347" i="12" s="1"/>
  <c r="Z257" i="12"/>
  <c r="AA257" i="12"/>
  <c r="AM257" i="12" s="1"/>
  <c r="X294" i="12"/>
  <c r="AK294" i="12" s="1"/>
  <c r="W294" i="12"/>
  <c r="AJ294" i="12" s="1"/>
  <c r="X267" i="12"/>
  <c r="AK267" i="12" s="1"/>
  <c r="W267" i="12"/>
  <c r="AA237" i="12"/>
  <c r="AM237" i="12" s="1"/>
  <c r="Z237" i="12"/>
  <c r="AL237" i="12" s="1"/>
  <c r="X208" i="12"/>
  <c r="AK208" i="12" s="1"/>
  <c r="W208" i="12"/>
  <c r="AJ208" i="12" s="1"/>
  <c r="AD266" i="12"/>
  <c r="AG266" i="12" s="1"/>
  <c r="AE266" i="12"/>
  <c r="AQ266" i="12" s="1"/>
  <c r="X244" i="12"/>
  <c r="AK244" i="12" s="1"/>
  <c r="W244" i="12"/>
  <c r="AJ244" i="12" s="1"/>
  <c r="Z240" i="12"/>
  <c r="AL240" i="12" s="1"/>
  <c r="AA240" i="12"/>
  <c r="AM240" i="12" s="1"/>
  <c r="AN204" i="12"/>
  <c r="AO204" i="12"/>
  <c r="AA243" i="12"/>
  <c r="AM243" i="12" s="1"/>
  <c r="Z243" i="12"/>
  <c r="AL243" i="12" s="1"/>
  <c r="AA246" i="12"/>
  <c r="AM246" i="12" s="1"/>
  <c r="Z246" i="12"/>
  <c r="AL246" i="12" s="1"/>
  <c r="AE228" i="12"/>
  <c r="AQ228" i="12" s="1"/>
  <c r="AD228" i="12"/>
  <c r="AP228" i="12" s="1"/>
  <c r="AE146" i="12"/>
  <c r="AQ146" i="12" s="1"/>
  <c r="AD146" i="12"/>
  <c r="X142" i="12"/>
  <c r="AK142" i="12" s="1"/>
  <c r="W142" i="12"/>
  <c r="AJ142" i="12" s="1"/>
  <c r="AA227" i="12"/>
  <c r="AM227" i="12" s="1"/>
  <c r="Z227" i="12"/>
  <c r="AL227" i="12" s="1"/>
  <c r="AA216" i="12"/>
  <c r="AM216" i="12" s="1"/>
  <c r="Z216" i="12"/>
  <c r="AL216" i="12" s="1"/>
  <c r="X195" i="12"/>
  <c r="AK195" i="12" s="1"/>
  <c r="W195" i="12"/>
  <c r="AA181" i="12"/>
  <c r="AM181" i="12" s="1"/>
  <c r="Z181" i="12"/>
  <c r="Z146" i="12"/>
  <c r="AL146" i="12" s="1"/>
  <c r="AA146" i="12"/>
  <c r="AM146" i="12" s="1"/>
  <c r="AD216" i="12"/>
  <c r="AE216" i="12"/>
  <c r="AQ216" i="12" s="1"/>
  <c r="AN12" i="12"/>
  <c r="AO12" i="12"/>
  <c r="AN4" i="12"/>
  <c r="AO4" i="12"/>
  <c r="W159" i="12"/>
  <c r="AJ159" i="12" s="1"/>
  <c r="X159" i="12"/>
  <c r="AK159" i="12" s="1"/>
  <c r="AE109" i="12"/>
  <c r="AQ109" i="12" s="1"/>
  <c r="AD109" i="12"/>
  <c r="AP109" i="12" s="1"/>
  <c r="X45" i="12"/>
  <c r="AK45" i="12" s="1"/>
  <c r="W45" i="12"/>
  <c r="AJ45" i="12" s="1"/>
  <c r="AN153" i="12"/>
  <c r="AO153" i="12"/>
  <c r="AE129" i="12"/>
  <c r="AQ129" i="12" s="1"/>
  <c r="AD129" i="12"/>
  <c r="Z77" i="12"/>
  <c r="AL77" i="12" s="1"/>
  <c r="AA77" i="12"/>
  <c r="AM77" i="12" s="1"/>
  <c r="AN73" i="12"/>
  <c r="AO73" i="12"/>
  <c r="Z31" i="12"/>
  <c r="AL31" i="12" s="1"/>
  <c r="AA31" i="12"/>
  <c r="AM31" i="12" s="1"/>
  <c r="AD25" i="12"/>
  <c r="AP25" i="12" s="1"/>
  <c r="AE25" i="12"/>
  <c r="AQ25" i="12" s="1"/>
  <c r="X17" i="12"/>
  <c r="AK17" i="12" s="1"/>
  <c r="W17" i="12"/>
  <c r="AJ17" i="12" s="1"/>
  <c r="AA13" i="12"/>
  <c r="AM13" i="12" s="1"/>
  <c r="Z13" i="12"/>
  <c r="AL13" i="12" s="1"/>
  <c r="AA9" i="12"/>
  <c r="AM9" i="12" s="1"/>
  <c r="Z9" i="12"/>
  <c r="AL9" i="12" s="1"/>
  <c r="AA5" i="12"/>
  <c r="AM5" i="12" s="1"/>
  <c r="Z5" i="12"/>
  <c r="AL5" i="12" s="1"/>
  <c r="AN106" i="12"/>
  <c r="AO106" i="12"/>
  <c r="Z50" i="12"/>
  <c r="AL50" i="12" s="1"/>
  <c r="AA50" i="12"/>
  <c r="AM50" i="12" s="1"/>
  <c r="AR976" i="3"/>
  <c r="AZ976" i="3"/>
  <c r="AP791" i="3"/>
  <c r="AF791" i="3"/>
  <c r="AY791" i="3" s="1"/>
  <c r="AZ960" i="3"/>
  <c r="AF835" i="3"/>
  <c r="AY835" i="3" s="1"/>
  <c r="AG432" i="12"/>
  <c r="AG324" i="12"/>
  <c r="AG217" i="12"/>
  <c r="AF955" i="3"/>
  <c r="AY955" i="3" s="1"/>
  <c r="AF1004" i="3"/>
  <c r="AY1004" i="3" s="1"/>
  <c r="AF807" i="3"/>
  <c r="AY807" i="3" s="1"/>
  <c r="AZ735" i="3"/>
  <c r="AZ460" i="3"/>
  <c r="AA452" i="12"/>
  <c r="AM452" i="12" s="1"/>
  <c r="Z452" i="12"/>
  <c r="AL452" i="12" s="1"/>
  <c r="AE286" i="12"/>
  <c r="AQ286" i="12" s="1"/>
  <c r="AD286" i="12"/>
  <c r="AP286" i="12" s="1"/>
  <c r="X443" i="12"/>
  <c r="AK443" i="12" s="1"/>
  <c r="W443" i="12"/>
  <c r="AJ443" i="12" s="1"/>
  <c r="AE309" i="12"/>
  <c r="AQ309" i="12" s="1"/>
  <c r="AD309" i="12"/>
  <c r="AP309" i="12" s="1"/>
  <c r="AE295" i="12"/>
  <c r="AQ295" i="12" s="1"/>
  <c r="AD295" i="12"/>
  <c r="AD348" i="12"/>
  <c r="AP348" i="12" s="1"/>
  <c r="AE348" i="12"/>
  <c r="AQ348" i="12" s="1"/>
  <c r="AN308" i="12"/>
  <c r="AO308" i="12"/>
  <c r="AD255" i="12"/>
  <c r="AE255" i="12"/>
  <c r="AQ255" i="12" s="1"/>
  <c r="AD294" i="12"/>
  <c r="AE294" i="12"/>
  <c r="AQ294" i="12" s="1"/>
  <c r="AR252" i="12"/>
  <c r="AP252" i="12"/>
  <c r="AA239" i="12"/>
  <c r="AM239" i="12" s="1"/>
  <c r="Z239" i="12"/>
  <c r="AL239" i="12" s="1"/>
  <c r="Z236" i="12"/>
  <c r="AL236" i="12" s="1"/>
  <c r="AA236" i="12"/>
  <c r="AM236" i="12" s="1"/>
  <c r="AA244" i="12"/>
  <c r="AM244" i="12" s="1"/>
  <c r="Z244" i="12"/>
  <c r="AL244" i="12" s="1"/>
  <c r="X219" i="12"/>
  <c r="AK219" i="12" s="1"/>
  <c r="W219" i="12"/>
  <c r="AJ219" i="12" s="1"/>
  <c r="AE180" i="12"/>
  <c r="AQ180" i="12" s="1"/>
  <c r="AD180" i="12"/>
  <c r="X146" i="12"/>
  <c r="AK146" i="12" s="1"/>
  <c r="W146" i="12"/>
  <c r="AJ146" i="12" s="1"/>
  <c r="AD94" i="12"/>
  <c r="AP94" i="12" s="1"/>
  <c r="AE94" i="12"/>
  <c r="AQ94" i="12" s="1"/>
  <c r="AA226" i="12"/>
  <c r="AM226" i="12" s="1"/>
  <c r="Z226" i="12"/>
  <c r="AL226" i="12" s="1"/>
  <c r="AA215" i="12"/>
  <c r="AM215" i="12" s="1"/>
  <c r="Z215" i="12"/>
  <c r="AL215" i="12" s="1"/>
  <c r="AD198" i="12"/>
  <c r="AE198" i="12"/>
  <c r="AQ198" i="12" s="1"/>
  <c r="Z194" i="12"/>
  <c r="AL194" i="12" s="1"/>
  <c r="AA194" i="12"/>
  <c r="AM194" i="12" s="1"/>
  <c r="Z142" i="12"/>
  <c r="AL142" i="12" s="1"/>
  <c r="AA142" i="12"/>
  <c r="AM142" i="12" s="1"/>
  <c r="X226" i="12"/>
  <c r="AK226" i="12" s="1"/>
  <c r="W226" i="12"/>
  <c r="AJ226" i="12" s="1"/>
  <c r="X218" i="12"/>
  <c r="AK218" i="12" s="1"/>
  <c r="W218" i="12"/>
  <c r="AN157" i="12"/>
  <c r="AO157" i="12"/>
  <c r="Z17" i="12"/>
  <c r="AL17" i="12" s="1"/>
  <c r="AA17" i="12"/>
  <c r="AM17" i="12" s="1"/>
  <c r="X62" i="12"/>
  <c r="AK62" i="12" s="1"/>
  <c r="W62" i="12"/>
  <c r="Z43" i="12"/>
  <c r="AL43" i="12" s="1"/>
  <c r="AA43" i="12"/>
  <c r="AM43" i="12" s="1"/>
  <c r="X21" i="12"/>
  <c r="AK21" i="12" s="1"/>
  <c r="W21" i="12"/>
  <c r="AJ21" i="12" s="1"/>
  <c r="AE131" i="12"/>
  <c r="AQ131" i="12" s="1"/>
  <c r="AD131" i="12"/>
  <c r="AN93" i="12"/>
  <c r="AO93" i="12"/>
  <c r="AN82" i="12"/>
  <c r="AO82" i="12"/>
  <c r="W71" i="12"/>
  <c r="AJ71" i="12" s="1"/>
  <c r="X71" i="12"/>
  <c r="AK71" i="12" s="1"/>
  <c r="AD64" i="12"/>
  <c r="AP64" i="12" s="1"/>
  <c r="AE64" i="12"/>
  <c r="AQ64" i="12" s="1"/>
  <c r="AD58" i="12"/>
  <c r="AP58" i="12" s="1"/>
  <c r="AE58" i="12"/>
  <c r="AQ58" i="12" s="1"/>
  <c r="AD52" i="12"/>
  <c r="AP52" i="12" s="1"/>
  <c r="AE52" i="12"/>
  <c r="AQ52" i="12" s="1"/>
  <c r="X25" i="12"/>
  <c r="AK25" i="12" s="1"/>
  <c r="W25" i="12"/>
  <c r="AJ25" i="12" s="1"/>
  <c r="W16" i="12"/>
  <c r="AJ16" i="12" s="1"/>
  <c r="X16" i="12"/>
  <c r="AK16" i="12" s="1"/>
  <c r="X149" i="12"/>
  <c r="AK149" i="12" s="1"/>
  <c r="W149" i="12"/>
  <c r="AJ149" i="12" s="1"/>
  <c r="AN122" i="12"/>
  <c r="AO122" i="12"/>
  <c r="AE117" i="12"/>
  <c r="AQ117" i="12" s="1"/>
  <c r="AD117" i="12"/>
  <c r="AP117" i="12" s="1"/>
  <c r="AN88" i="12"/>
  <c r="AO88" i="12"/>
  <c r="AR1004" i="3"/>
  <c r="AZ1004" i="3"/>
  <c r="AR992" i="3"/>
  <c r="AZ992" i="3"/>
  <c r="AR972" i="3"/>
  <c r="AZ972" i="3"/>
  <c r="AR936" i="3"/>
  <c r="AZ936" i="3"/>
  <c r="AR920" i="3"/>
  <c r="AZ920" i="3"/>
  <c r="AR988" i="3"/>
  <c r="AZ988" i="3"/>
  <c r="AZ932" i="3"/>
  <c r="AF73" i="3"/>
  <c r="AY73" i="3" s="1"/>
  <c r="B32" i="5"/>
  <c r="AF409" i="3"/>
  <c r="AY409" i="3" s="1"/>
  <c r="AF406" i="3"/>
  <c r="AY406" i="3" s="1"/>
  <c r="AF386" i="3"/>
  <c r="AY386" i="3" s="1"/>
  <c r="AF371" i="3"/>
  <c r="AY371" i="3" s="1"/>
  <c r="AF355" i="3"/>
  <c r="AY355" i="3" s="1"/>
  <c r="AF334" i="3"/>
  <c r="AY334" i="3" s="1"/>
  <c r="AF288" i="3"/>
  <c r="AY288" i="3" s="1"/>
  <c r="AF181" i="3"/>
  <c r="AY181" i="3" s="1"/>
  <c r="AF266" i="3"/>
  <c r="AY266" i="3" s="1"/>
  <c r="AF233" i="3"/>
  <c r="AY233" i="3" s="1"/>
  <c r="D82" i="5"/>
  <c r="C37" i="5"/>
  <c r="AF160" i="3"/>
  <c r="AY160" i="3" s="1"/>
  <c r="AF152" i="3"/>
  <c r="AY152" i="3" s="1"/>
  <c r="AF121" i="3"/>
  <c r="AY121" i="3" s="1"/>
  <c r="AF96" i="3"/>
  <c r="AY96" i="3" s="1"/>
  <c r="AF52" i="3"/>
  <c r="AY52" i="3" s="1"/>
  <c r="D79" i="5"/>
  <c r="AF20" i="3"/>
  <c r="AY20" i="3" s="1"/>
  <c r="AF7" i="3"/>
  <c r="AY7" i="3" s="1"/>
  <c r="C31" i="5"/>
  <c r="B81" i="5"/>
  <c r="AZ281" i="3"/>
  <c r="AF177" i="3"/>
  <c r="AY177" i="3" s="1"/>
  <c r="AF70" i="3"/>
  <c r="AY70" i="3" s="1"/>
  <c r="AF354" i="3"/>
  <c r="AY354" i="3" s="1"/>
  <c r="AF346" i="3"/>
  <c r="AY346" i="3" s="1"/>
  <c r="AF324" i="3"/>
  <c r="AY324" i="3" s="1"/>
  <c r="AF305" i="3"/>
  <c r="AY305" i="3" s="1"/>
  <c r="AF298" i="3"/>
  <c r="AY298" i="3" s="1"/>
  <c r="AF290" i="3"/>
  <c r="AY290" i="3" s="1"/>
  <c r="AF237" i="3"/>
  <c r="AY237" i="3" s="1"/>
  <c r="AF188" i="3"/>
  <c r="AY188" i="3" s="1"/>
  <c r="AF183" i="3"/>
  <c r="AY183" i="3" s="1"/>
  <c r="AF360" i="3"/>
  <c r="AY360" i="3" s="1"/>
  <c r="AZ298" i="3"/>
  <c r="AF291" i="3"/>
  <c r="AY291" i="3" s="1"/>
  <c r="AF211" i="3"/>
  <c r="AY211" i="3" s="1"/>
  <c r="AF154" i="3"/>
  <c r="AY154" i="3" s="1"/>
  <c r="AF144" i="3"/>
  <c r="AY144" i="3" s="1"/>
  <c r="AF130" i="3"/>
  <c r="AY130" i="3" s="1"/>
  <c r="AF116" i="3"/>
  <c r="AY116" i="3" s="1"/>
  <c r="AF83" i="3"/>
  <c r="AY83" i="3" s="1"/>
  <c r="AF58" i="3"/>
  <c r="AY58" i="3" s="1"/>
  <c r="C28" i="5"/>
  <c r="AF19" i="3"/>
  <c r="AY19" i="3" s="1"/>
  <c r="B36" i="5"/>
  <c r="D74" i="5"/>
  <c r="D78" i="5"/>
  <c r="B28" i="5"/>
  <c r="C34" i="5"/>
  <c r="D28" i="5"/>
  <c r="E28" i="5" s="1"/>
  <c r="C81" i="5"/>
  <c r="AO454" i="12"/>
  <c r="AN454" i="12"/>
  <c r="AD443" i="12"/>
  <c r="AP443" i="12" s="1"/>
  <c r="AE443" i="12"/>
  <c r="AQ443" i="12" s="1"/>
  <c r="W441" i="12"/>
  <c r="AJ441" i="12" s="1"/>
  <c r="X441" i="12"/>
  <c r="AK441" i="12" s="1"/>
  <c r="W450" i="12"/>
  <c r="AJ450" i="12" s="1"/>
  <c r="X450" i="12"/>
  <c r="AK450" i="12" s="1"/>
  <c r="Z438" i="12"/>
  <c r="AL438" i="12" s="1"/>
  <c r="AA438" i="12"/>
  <c r="AM438" i="12" s="1"/>
  <c r="AA356" i="12"/>
  <c r="AM356" i="12" s="1"/>
  <c r="Z356" i="12"/>
  <c r="AL356" i="12" s="1"/>
  <c r="AA425" i="12"/>
  <c r="Z425" i="12"/>
  <c r="AA422" i="12"/>
  <c r="Z422" i="12"/>
  <c r="AI353" i="12"/>
  <c r="AD359" i="12"/>
  <c r="AE359" i="12"/>
  <c r="AI346" i="12"/>
  <c r="AO444" i="12"/>
  <c r="AN444" i="12"/>
  <c r="Z445" i="12"/>
  <c r="AA445" i="12"/>
  <c r="AI451" i="12"/>
  <c r="AG441" i="12"/>
  <c r="AI441" i="12"/>
  <c r="AD438" i="12"/>
  <c r="AP438" i="12" s="1"/>
  <c r="AE438" i="12"/>
  <c r="AQ438" i="12" s="1"/>
  <c r="AG453" i="12"/>
  <c r="Z437" i="12"/>
  <c r="AA437" i="12"/>
  <c r="AD442" i="12"/>
  <c r="AP442" i="12" s="1"/>
  <c r="AE442" i="12"/>
  <c r="AQ442" i="12" s="1"/>
  <c r="AI446" i="12"/>
  <c r="AD423" i="12"/>
  <c r="AE423" i="12"/>
  <c r="AO344" i="12"/>
  <c r="AN344" i="12"/>
  <c r="AA424" i="12"/>
  <c r="Z424" i="12"/>
  <c r="AE353" i="12"/>
  <c r="AQ353" i="12" s="1"/>
  <c r="AD353" i="12"/>
  <c r="AP353" i="12" s="1"/>
  <c r="AI343" i="12"/>
  <c r="AO333" i="12"/>
  <c r="AN333" i="12"/>
  <c r="AA339" i="12"/>
  <c r="AM339" i="12" s="1"/>
  <c r="Z339" i="12"/>
  <c r="AL339" i="12" s="1"/>
  <c r="Z354" i="12"/>
  <c r="AA354" i="12"/>
  <c r="AI337" i="12"/>
  <c r="AN346" i="12"/>
  <c r="AO346" i="12"/>
  <c r="AJ336" i="12"/>
  <c r="AG336" i="12"/>
  <c r="W350" i="12"/>
  <c r="X350" i="12"/>
  <c r="AK350" i="12" s="1"/>
  <c r="AI318" i="12"/>
  <c r="AI310" i="12"/>
  <c r="AI306" i="12"/>
  <c r="AO304" i="12"/>
  <c r="AN304" i="12"/>
  <c r="Z296" i="12"/>
  <c r="AL296" i="12" s="1"/>
  <c r="AA296" i="12"/>
  <c r="AM296" i="12" s="1"/>
  <c r="AA294" i="12"/>
  <c r="AM294" i="12" s="1"/>
  <c r="Z294" i="12"/>
  <c r="AL294" i="12" s="1"/>
  <c r="AA292" i="12"/>
  <c r="AM292" i="12" s="1"/>
  <c r="Z292" i="12"/>
  <c r="AL292" i="12" s="1"/>
  <c r="AA287" i="12"/>
  <c r="AM287" i="12" s="1"/>
  <c r="Z287" i="12"/>
  <c r="AL287" i="12" s="1"/>
  <c r="AO272" i="12"/>
  <c r="AN272" i="12"/>
  <c r="AI325" i="12"/>
  <c r="AN323" i="12"/>
  <c r="AO323" i="12"/>
  <c r="AO305" i="12"/>
  <c r="AN305" i="12"/>
  <c r="AI302" i="12"/>
  <c r="AD298" i="12"/>
  <c r="AP298" i="12" s="1"/>
  <c r="AE298" i="12"/>
  <c r="AQ298" i="12" s="1"/>
  <c r="Z297" i="12"/>
  <c r="AL297" i="12" s="1"/>
  <c r="AA297" i="12"/>
  <c r="AM297" i="12" s="1"/>
  <c r="AI319" i="12"/>
  <c r="AA312" i="12"/>
  <c r="AM312" i="12" s="1"/>
  <c r="Z312" i="12"/>
  <c r="AL312" i="12" s="1"/>
  <c r="AD311" i="12"/>
  <c r="AP311" i="12" s="1"/>
  <c r="AE311" i="12"/>
  <c r="AQ311" i="12" s="1"/>
  <c r="AE303" i="12"/>
  <c r="AQ303" i="12" s="1"/>
  <c r="AD303" i="12"/>
  <c r="AP303" i="12" s="1"/>
  <c r="AA289" i="12"/>
  <c r="AM289" i="12" s="1"/>
  <c r="Z289" i="12"/>
  <c r="AL289" i="12" s="1"/>
  <c r="W279" i="12"/>
  <c r="X279" i="12"/>
  <c r="AK279" i="12" s="1"/>
  <c r="AI274" i="12"/>
  <c r="Z264" i="12"/>
  <c r="AA264" i="12"/>
  <c r="AM264" i="12" s="1"/>
  <c r="AO256" i="12"/>
  <c r="AN256" i="12"/>
  <c r="AO252" i="12"/>
  <c r="AN252" i="12"/>
  <c r="AO247" i="12"/>
  <c r="AN247" i="12"/>
  <c r="AO243" i="12"/>
  <c r="AN243" i="12"/>
  <c r="AO239" i="12"/>
  <c r="AN239" i="12"/>
  <c r="AD307" i="12"/>
  <c r="AP307" i="12" s="1"/>
  <c r="AE307" i="12"/>
  <c r="AQ307" i="12" s="1"/>
  <c r="AN299" i="12"/>
  <c r="AO299" i="12"/>
  <c r="AO288" i="12"/>
  <c r="AN288" i="12"/>
  <c r="X288" i="12"/>
  <c r="AK288" i="12" s="1"/>
  <c r="W288" i="12"/>
  <c r="AJ288" i="12" s="1"/>
  <c r="Z276" i="12"/>
  <c r="AL276" i="12" s="1"/>
  <c r="AA276" i="12"/>
  <c r="AM276" i="12" s="1"/>
  <c r="AO262" i="12"/>
  <c r="AN262" i="12"/>
  <c r="AI315" i="12"/>
  <c r="X315" i="12"/>
  <c r="AK315" i="12" s="1"/>
  <c r="W315" i="12"/>
  <c r="AJ315" i="12" s="1"/>
  <c r="AE299" i="12"/>
  <c r="AQ299" i="12" s="1"/>
  <c r="AD299" i="12"/>
  <c r="AP299" i="12" s="1"/>
  <c r="X263" i="12"/>
  <c r="AK263" i="12" s="1"/>
  <c r="W263" i="12"/>
  <c r="AJ263" i="12" s="1"/>
  <c r="AD263" i="12"/>
  <c r="AP263" i="12" s="1"/>
  <c r="AE263" i="12"/>
  <c r="AQ263" i="12" s="1"/>
  <c r="AI283" i="12"/>
  <c r="X283" i="12"/>
  <c r="AK283" i="12" s="1"/>
  <c r="W283" i="12"/>
  <c r="AJ283" i="12" s="1"/>
  <c r="AI273" i="12"/>
  <c r="AA270" i="12"/>
  <c r="AM270" i="12" s="1"/>
  <c r="Z270" i="12"/>
  <c r="AL270" i="12" s="1"/>
  <c r="AG260" i="12"/>
  <c r="AG280" i="12"/>
  <c r="AG272" i="12"/>
  <c r="AO227" i="12"/>
  <c r="AN227" i="12"/>
  <c r="X277" i="12"/>
  <c r="AK277" i="12" s="1"/>
  <c r="W277" i="12"/>
  <c r="AJ277" i="12" s="1"/>
  <c r="AE270" i="12"/>
  <c r="AQ270" i="12" s="1"/>
  <c r="AD270" i="12"/>
  <c r="AI268" i="12"/>
  <c r="AN259" i="12"/>
  <c r="AO259" i="12"/>
  <c r="AG258" i="12"/>
  <c r="AG234" i="12"/>
  <c r="Z223" i="12"/>
  <c r="AA223" i="12"/>
  <c r="AM223" i="12" s="1"/>
  <c r="AI206" i="12"/>
  <c r="AE231" i="12"/>
  <c r="AQ231" i="12" s="1"/>
  <c r="AD231" i="12"/>
  <c r="AE222" i="12"/>
  <c r="AQ222" i="12" s="1"/>
  <c r="AD222" i="12"/>
  <c r="AP222" i="12" s="1"/>
  <c r="AA209" i="12"/>
  <c r="AM209" i="12" s="1"/>
  <c r="Z209" i="12"/>
  <c r="AL209" i="12" s="1"/>
  <c r="AE205" i="12"/>
  <c r="AQ205" i="12" s="1"/>
  <c r="AD205" i="12"/>
  <c r="AO191" i="12"/>
  <c r="AN191" i="12"/>
  <c r="AE230" i="12"/>
  <c r="AQ230" i="12" s="1"/>
  <c r="AD230" i="12"/>
  <c r="AO223" i="12"/>
  <c r="AN223" i="12"/>
  <c r="AE221" i="12"/>
  <c r="AQ221" i="12" s="1"/>
  <c r="AD221" i="12"/>
  <c r="AE208" i="12"/>
  <c r="AQ208" i="12" s="1"/>
  <c r="AD208" i="12"/>
  <c r="AO199" i="12"/>
  <c r="AN199" i="12"/>
  <c r="AO181" i="12"/>
  <c r="AN181" i="12"/>
  <c r="AO147" i="12"/>
  <c r="AN147" i="12"/>
  <c r="AO143" i="12"/>
  <c r="AN143" i="12"/>
  <c r="AG247" i="12"/>
  <c r="AR215" i="12"/>
  <c r="AP215" i="12"/>
  <c r="AE203" i="12"/>
  <c r="AQ203" i="12" s="1"/>
  <c r="AD203" i="12"/>
  <c r="AD201" i="12"/>
  <c r="AE201" i="12"/>
  <c r="AQ201" i="12" s="1"/>
  <c r="AI196" i="12"/>
  <c r="X196" i="12"/>
  <c r="W196" i="12"/>
  <c r="AD184" i="12"/>
  <c r="AE184" i="12"/>
  <c r="AQ184" i="12" s="1"/>
  <c r="AG180" i="12"/>
  <c r="AI174" i="12"/>
  <c r="AO170" i="12"/>
  <c r="AN170" i="12"/>
  <c r="X170" i="12"/>
  <c r="AK170" i="12" s="1"/>
  <c r="W170" i="12"/>
  <c r="AJ170" i="12" s="1"/>
  <c r="Z163" i="12"/>
  <c r="AL163" i="12" s="1"/>
  <c r="AA163" i="12"/>
  <c r="AM163" i="12" s="1"/>
  <c r="AE159" i="12"/>
  <c r="AQ159" i="12" s="1"/>
  <c r="AD159" i="12"/>
  <c r="AI151" i="12"/>
  <c r="Z202" i="12"/>
  <c r="AL202" i="12" s="1"/>
  <c r="AA202" i="12"/>
  <c r="AM202" i="12" s="1"/>
  <c r="AD185" i="12"/>
  <c r="AP185" i="12" s="1"/>
  <c r="AE185" i="12"/>
  <c r="AQ185" i="12" s="1"/>
  <c r="Z175" i="12"/>
  <c r="AL175" i="12" s="1"/>
  <c r="AA175" i="12"/>
  <c r="AM175" i="12" s="1"/>
  <c r="AI171" i="12"/>
  <c r="AN167" i="12"/>
  <c r="AO167" i="12"/>
  <c r="W167" i="12"/>
  <c r="AJ167" i="12" s="1"/>
  <c r="X167" i="12"/>
  <c r="AK167" i="12" s="1"/>
  <c r="AE166" i="12"/>
  <c r="AQ166" i="12" s="1"/>
  <c r="AD166" i="12"/>
  <c r="X229" i="12"/>
  <c r="AK229" i="12" s="1"/>
  <c r="W229" i="12"/>
  <c r="AJ229" i="12" s="1"/>
  <c r="AI229" i="12"/>
  <c r="X220" i="12"/>
  <c r="AK220" i="12" s="1"/>
  <c r="W220" i="12"/>
  <c r="AJ220" i="12" s="1"/>
  <c r="AI220" i="12"/>
  <c r="AN189" i="12"/>
  <c r="AO189" i="12"/>
  <c r="AN187" i="12"/>
  <c r="AO187" i="12"/>
  <c r="W186" i="12"/>
  <c r="X186" i="12"/>
  <c r="AK186" i="12" s="1"/>
  <c r="AO176" i="12"/>
  <c r="AN176" i="12"/>
  <c r="X176" i="12"/>
  <c r="AK176" i="12" s="1"/>
  <c r="W176" i="12"/>
  <c r="AJ176" i="12" s="1"/>
  <c r="AD172" i="12"/>
  <c r="AE172" i="12"/>
  <c r="AQ172" i="12" s="1"/>
  <c r="Z168" i="12"/>
  <c r="AL168" i="12" s="1"/>
  <c r="AA168" i="12"/>
  <c r="AM168" i="12" s="1"/>
  <c r="AA165" i="12"/>
  <c r="AM165" i="12" s="1"/>
  <c r="Z165" i="12"/>
  <c r="AL165" i="12" s="1"/>
  <c r="AE161" i="12"/>
  <c r="AQ161" i="12" s="1"/>
  <c r="AD161" i="12"/>
  <c r="AI153" i="12"/>
  <c r="Z149" i="12"/>
  <c r="AL149" i="12" s="1"/>
  <c r="AA149" i="12"/>
  <c r="AM149" i="12" s="1"/>
  <c r="AO134" i="12"/>
  <c r="AN134" i="12"/>
  <c r="AO130" i="12"/>
  <c r="AN130" i="12"/>
  <c r="AO117" i="12"/>
  <c r="AN117" i="12"/>
  <c r="AO101" i="12"/>
  <c r="AN101" i="12"/>
  <c r="AA89" i="12"/>
  <c r="Z89" i="12"/>
  <c r="AO74" i="12"/>
  <c r="AN74" i="12"/>
  <c r="AI200" i="12"/>
  <c r="AN177" i="12"/>
  <c r="AO177" i="12"/>
  <c r="AI169" i="12"/>
  <c r="X156" i="12"/>
  <c r="AK156" i="12" s="1"/>
  <c r="W156" i="12"/>
  <c r="AJ156" i="12" s="1"/>
  <c r="AA156" i="12"/>
  <c r="AM156" i="12" s="1"/>
  <c r="Z156" i="12"/>
  <c r="AL156" i="12" s="1"/>
  <c r="AD154" i="12"/>
  <c r="AE154" i="12"/>
  <c r="AQ154" i="12" s="1"/>
  <c r="Z139" i="12"/>
  <c r="AL139" i="12" s="1"/>
  <c r="AA139" i="12"/>
  <c r="AM139" i="12" s="1"/>
  <c r="X138" i="12"/>
  <c r="AK138" i="12" s="1"/>
  <c r="W138" i="12"/>
  <c r="AJ138" i="12" s="1"/>
  <c r="AG132" i="12"/>
  <c r="AJ132" i="12"/>
  <c r="AN126" i="12"/>
  <c r="AO126" i="12"/>
  <c r="AR125" i="12"/>
  <c r="AI122" i="12"/>
  <c r="AD119" i="12"/>
  <c r="AP119" i="12" s="1"/>
  <c r="AE119" i="12"/>
  <c r="AQ119" i="12" s="1"/>
  <c r="W116" i="12"/>
  <c r="X116" i="12"/>
  <c r="AK116" i="12" s="1"/>
  <c r="AE114" i="12"/>
  <c r="AQ114" i="12" s="1"/>
  <c r="AD114" i="12"/>
  <c r="AP114" i="12" s="1"/>
  <c r="Z110" i="12"/>
  <c r="AL110" i="12" s="1"/>
  <c r="AA110" i="12"/>
  <c r="AM110" i="12" s="1"/>
  <c r="AI106" i="12"/>
  <c r="AD103" i="12"/>
  <c r="AP103" i="12" s="1"/>
  <c r="AE103" i="12"/>
  <c r="AQ103" i="12" s="1"/>
  <c r="W100" i="12"/>
  <c r="X100" i="12"/>
  <c r="AK100" i="12" s="1"/>
  <c r="W96" i="12"/>
  <c r="X96" i="12"/>
  <c r="AK96" i="12" s="1"/>
  <c r="W88" i="12"/>
  <c r="X88" i="12"/>
  <c r="AK88" i="12" s="1"/>
  <c r="W84" i="12"/>
  <c r="X84" i="12"/>
  <c r="AK84" i="12" s="1"/>
  <c r="W80" i="12"/>
  <c r="X80" i="12"/>
  <c r="AK80" i="12" s="1"/>
  <c r="AN67" i="12"/>
  <c r="AO67" i="12"/>
  <c r="AO52" i="12"/>
  <c r="AN52" i="12"/>
  <c r="AO35" i="12"/>
  <c r="AN35" i="12"/>
  <c r="AO19" i="12"/>
  <c r="AN19" i="12"/>
  <c r="AA212" i="12"/>
  <c r="AM212" i="12" s="1"/>
  <c r="Z212" i="12"/>
  <c r="AL212" i="12" s="1"/>
  <c r="AN212" i="12"/>
  <c r="AO212" i="12"/>
  <c r="AG179" i="12"/>
  <c r="AG141" i="12"/>
  <c r="AA138" i="12"/>
  <c r="AM138" i="12" s="1"/>
  <c r="Z138" i="12"/>
  <c r="AL138" i="12" s="1"/>
  <c r="AO119" i="12"/>
  <c r="AN119" i="12"/>
  <c r="AO111" i="12"/>
  <c r="AN111" i="12"/>
  <c r="AO103" i="12"/>
  <c r="AN103" i="12"/>
  <c r="X183" i="12"/>
  <c r="AK183" i="12" s="1"/>
  <c r="W183" i="12"/>
  <c r="AJ183" i="12" s="1"/>
  <c r="X164" i="12"/>
  <c r="AK164" i="12" s="1"/>
  <c r="W164" i="12"/>
  <c r="AJ164" i="12" s="1"/>
  <c r="AA164" i="12"/>
  <c r="AM164" i="12" s="1"/>
  <c r="Z164" i="12"/>
  <c r="AL164" i="12" s="1"/>
  <c r="AD162" i="12"/>
  <c r="AE162" i="12"/>
  <c r="AQ162" i="12" s="1"/>
  <c r="AA150" i="12"/>
  <c r="AM150" i="12" s="1"/>
  <c r="Z150" i="12"/>
  <c r="AL150" i="12" s="1"/>
  <c r="AR126" i="12"/>
  <c r="AR124" i="12"/>
  <c r="AJ121" i="12"/>
  <c r="AG121" i="12"/>
  <c r="AI119" i="12"/>
  <c r="AA116" i="12"/>
  <c r="AM116" i="12" s="1"/>
  <c r="Z116" i="12"/>
  <c r="AL116" i="12" s="1"/>
  <c r="AJ113" i="12"/>
  <c r="AG113" i="12"/>
  <c r="AI111" i="12"/>
  <c r="AA108" i="12"/>
  <c r="AM108" i="12" s="1"/>
  <c r="Z108" i="12"/>
  <c r="AL108" i="12" s="1"/>
  <c r="AJ105" i="12"/>
  <c r="AG105" i="12"/>
  <c r="AI103" i="12"/>
  <c r="AA96" i="12"/>
  <c r="AM96" i="12" s="1"/>
  <c r="Z96" i="12"/>
  <c r="AL96" i="12" s="1"/>
  <c r="AD92" i="12"/>
  <c r="AP92" i="12" s="1"/>
  <c r="AE92" i="12"/>
  <c r="AQ92" i="12" s="1"/>
  <c r="AD76" i="12"/>
  <c r="AP76" i="12" s="1"/>
  <c r="AE76" i="12"/>
  <c r="AQ76" i="12" s="1"/>
  <c r="AI71" i="12"/>
  <c r="Z67" i="12"/>
  <c r="AL67" i="12" s="1"/>
  <c r="AA67" i="12"/>
  <c r="AM67" i="12" s="1"/>
  <c r="X60" i="12"/>
  <c r="AK60" i="12" s="1"/>
  <c r="W60" i="12"/>
  <c r="X52" i="12"/>
  <c r="AK52" i="12" s="1"/>
  <c r="W52" i="12"/>
  <c r="X43" i="12"/>
  <c r="AK43" i="12" s="1"/>
  <c r="W43" i="12"/>
  <c r="X35" i="12"/>
  <c r="AK35" i="12" s="1"/>
  <c r="W35" i="12"/>
  <c r="X27" i="12"/>
  <c r="AK27" i="12" s="1"/>
  <c r="W27" i="12"/>
  <c r="X19" i="12"/>
  <c r="AK19" i="12" s="1"/>
  <c r="W19" i="12"/>
  <c r="AO9" i="12"/>
  <c r="AN9" i="12"/>
  <c r="AD207" i="12"/>
  <c r="AE207" i="12"/>
  <c r="AQ207" i="12" s="1"/>
  <c r="AI173" i="12"/>
  <c r="X160" i="12"/>
  <c r="AK160" i="12" s="1"/>
  <c r="W160" i="12"/>
  <c r="AJ160" i="12" s="1"/>
  <c r="AA160" i="12"/>
  <c r="AM160" i="12" s="1"/>
  <c r="Z160" i="12"/>
  <c r="AL160" i="12" s="1"/>
  <c r="AD158" i="12"/>
  <c r="AE158" i="12"/>
  <c r="AQ158" i="12" s="1"/>
  <c r="Z119" i="12"/>
  <c r="AL119" i="12" s="1"/>
  <c r="AA119" i="12"/>
  <c r="AM119" i="12" s="1"/>
  <c r="Z103" i="12"/>
  <c r="AL103" i="12" s="1"/>
  <c r="AA103" i="12"/>
  <c r="AM103" i="12" s="1"/>
  <c r="AD87" i="12"/>
  <c r="AP87" i="12" s="1"/>
  <c r="AE87" i="12"/>
  <c r="AQ87" i="12" s="1"/>
  <c r="AE66" i="12"/>
  <c r="AQ66" i="12" s="1"/>
  <c r="AD66" i="12"/>
  <c r="AP66" i="12" s="1"/>
  <c r="AA63" i="12"/>
  <c r="AM63" i="12" s="1"/>
  <c r="Z63" i="12"/>
  <c r="AL63" i="12" s="1"/>
  <c r="W59" i="12"/>
  <c r="AJ59" i="12" s="1"/>
  <c r="X59" i="12"/>
  <c r="AK59" i="12" s="1"/>
  <c r="AA57" i="12"/>
  <c r="AM57" i="12" s="1"/>
  <c r="Z57" i="12"/>
  <c r="AL57" i="12" s="1"/>
  <c r="W53" i="12"/>
  <c r="AJ53" i="12" s="1"/>
  <c r="X53" i="12"/>
  <c r="AK53" i="12" s="1"/>
  <c r="AI44" i="12"/>
  <c r="AI34" i="12"/>
  <c r="AI28" i="12"/>
  <c r="AI18" i="12"/>
  <c r="AI11" i="12"/>
  <c r="AZ829" i="3"/>
  <c r="AR829" i="3"/>
  <c r="AZ814" i="3"/>
  <c r="AR814" i="3"/>
  <c r="AO83" i="12"/>
  <c r="AN83" i="12"/>
  <c r="Z79" i="12"/>
  <c r="AL79" i="12" s="1"/>
  <c r="AA79" i="12"/>
  <c r="AM79" i="12" s="1"/>
  <c r="AD68" i="12"/>
  <c r="AP68" i="12" s="1"/>
  <c r="AE68" i="12"/>
  <c r="AQ68" i="12" s="1"/>
  <c r="W65" i="12"/>
  <c r="AJ65" i="12" s="1"/>
  <c r="X65" i="12"/>
  <c r="AK65" i="12" s="1"/>
  <c r="AN59" i="12"/>
  <c r="AO59" i="12"/>
  <c r="AN53" i="12"/>
  <c r="AO53" i="12"/>
  <c r="AE49" i="12"/>
  <c r="AQ49" i="12" s="1"/>
  <c r="AD49" i="12"/>
  <c r="AP49" i="12" s="1"/>
  <c r="AE46" i="12"/>
  <c r="AQ46" i="12" s="1"/>
  <c r="AD46" i="12"/>
  <c r="AP46" i="12" s="1"/>
  <c r="AE40" i="12"/>
  <c r="AQ40" i="12" s="1"/>
  <c r="AD40" i="12"/>
  <c r="AP40" i="12" s="1"/>
  <c r="AE30" i="12"/>
  <c r="AQ30" i="12" s="1"/>
  <c r="AD30" i="12"/>
  <c r="AP30" i="12" s="1"/>
  <c r="AE24" i="12"/>
  <c r="AQ24" i="12" s="1"/>
  <c r="AD24" i="12"/>
  <c r="AP24" i="12" s="1"/>
  <c r="AD99" i="12"/>
  <c r="AP99" i="12" s="1"/>
  <c r="AE99" i="12"/>
  <c r="AQ99" i="12" s="1"/>
  <c r="AD79" i="12"/>
  <c r="AP79" i="12" s="1"/>
  <c r="AE79" i="12"/>
  <c r="AQ79" i="12" s="1"/>
  <c r="AI65" i="12"/>
  <c r="AI55" i="12"/>
  <c r="AN42" i="12"/>
  <c r="AO42" i="12"/>
  <c r="AE36" i="12"/>
  <c r="AQ36" i="12" s="1"/>
  <c r="AD36" i="12"/>
  <c r="AP36" i="12" s="1"/>
  <c r="AE26" i="12"/>
  <c r="AQ26" i="12" s="1"/>
  <c r="AD26" i="12"/>
  <c r="AP26" i="12" s="1"/>
  <c r="AA20" i="12"/>
  <c r="AM20" i="12" s="1"/>
  <c r="Z20" i="12"/>
  <c r="AL20" i="12" s="1"/>
  <c r="AE14" i="12"/>
  <c r="AQ14" i="12" s="1"/>
  <c r="AD14" i="12"/>
  <c r="AP14" i="12" s="1"/>
  <c r="AA10" i="12"/>
  <c r="AM10" i="12" s="1"/>
  <c r="Z10" i="12"/>
  <c r="AL10" i="12" s="1"/>
  <c r="AI6" i="12"/>
  <c r="AD3" i="12"/>
  <c r="AP3" i="12" s="1"/>
  <c r="AE3" i="12"/>
  <c r="AQ3" i="12" s="1"/>
  <c r="X72" i="12"/>
  <c r="AK72" i="12" s="1"/>
  <c r="W72" i="12"/>
  <c r="AJ72" i="12" s="1"/>
  <c r="AN61" i="12"/>
  <c r="AO61" i="12"/>
  <c r="AE51" i="12"/>
  <c r="AQ51" i="12" s="1"/>
  <c r="AD51" i="12"/>
  <c r="AP51" i="12" s="1"/>
  <c r="AA48" i="12"/>
  <c r="AM48" i="12" s="1"/>
  <c r="Z48" i="12"/>
  <c r="AL48" i="12" s="1"/>
  <c r="AN38" i="12"/>
  <c r="AO38" i="12"/>
  <c r="AE32" i="12"/>
  <c r="AQ32" i="12" s="1"/>
  <c r="AD32" i="12"/>
  <c r="AP32" i="12" s="1"/>
  <c r="AI22" i="12"/>
  <c r="AE16" i="12"/>
  <c r="AQ16" i="12" s="1"/>
  <c r="AD16" i="12"/>
  <c r="AP16" i="12" s="1"/>
  <c r="AO11" i="12"/>
  <c r="AN11" i="12"/>
  <c r="AZ989" i="3"/>
  <c r="AR989" i="3"/>
  <c r="AF973" i="3"/>
  <c r="AY973" i="3" s="1"/>
  <c r="AP973" i="3"/>
  <c r="AG29" i="12"/>
  <c r="AS966" i="3"/>
  <c r="AF966" i="3"/>
  <c r="AY966" i="3" s="1"/>
  <c r="AZ961" i="3"/>
  <c r="AR961" i="3"/>
  <c r="AP975" i="3"/>
  <c r="AF975" i="3"/>
  <c r="AY975" i="3" s="1"/>
  <c r="AR975" i="3"/>
  <c r="AZ975" i="3"/>
  <c r="AR946" i="3"/>
  <c r="AZ946" i="3"/>
  <c r="AZ925" i="3"/>
  <c r="AR925" i="3"/>
  <c r="AR919" i="3"/>
  <c r="AZ919" i="3"/>
  <c r="AF912" i="3"/>
  <c r="AY912" i="3" s="1"/>
  <c r="AP909" i="3"/>
  <c r="AF909" i="3"/>
  <c r="AY909" i="3" s="1"/>
  <c r="AP907" i="3"/>
  <c r="AF907" i="3"/>
  <c r="AY907" i="3" s="1"/>
  <c r="AF841" i="3"/>
  <c r="AY841" i="3" s="1"/>
  <c r="AP841" i="3"/>
  <c r="AF830" i="3"/>
  <c r="AY830" i="3" s="1"/>
  <c r="AF999" i="3"/>
  <c r="AY999" i="3" s="1"/>
  <c r="AP991" i="3"/>
  <c r="AF991" i="3"/>
  <c r="AY991" i="3" s="1"/>
  <c r="AR991" i="3"/>
  <c r="AZ991" i="3"/>
  <c r="AZ947" i="3"/>
  <c r="AR947" i="3"/>
  <c r="AZ937" i="3"/>
  <c r="AR937" i="3"/>
  <c r="AP935" i="3"/>
  <c r="AF935" i="3"/>
  <c r="AY935" i="3" s="1"/>
  <c r="AZ910" i="3"/>
  <c r="AR910" i="3"/>
  <c r="AP902" i="3"/>
  <c r="AF902" i="3"/>
  <c r="AY902" i="3" s="1"/>
  <c r="AR858" i="3"/>
  <c r="AZ858" i="3"/>
  <c r="AF837" i="3"/>
  <c r="AY837" i="3" s="1"/>
  <c r="AP837" i="3"/>
  <c r="AR832" i="3"/>
  <c r="AZ832" i="3"/>
  <c r="AZ822" i="3"/>
  <c r="AR822" i="3"/>
  <c r="AZ777" i="3"/>
  <c r="AR777" i="3"/>
  <c r="AP970" i="3"/>
  <c r="AF970" i="3"/>
  <c r="AY970" i="3" s="1"/>
  <c r="AP967" i="3"/>
  <c r="AF967" i="3"/>
  <c r="AY967" i="3" s="1"/>
  <c r="AZ962" i="3"/>
  <c r="AR962" i="3"/>
  <c r="AR959" i="3"/>
  <c r="AZ959" i="3"/>
  <c r="AF952" i="3"/>
  <c r="AY952" i="3" s="1"/>
  <c r="AZ938" i="3"/>
  <c r="AR938" i="3"/>
  <c r="AP930" i="3"/>
  <c r="AF930" i="3"/>
  <c r="AY930" i="3" s="1"/>
  <c r="AZ927" i="3"/>
  <c r="AR927" i="3"/>
  <c r="AP917" i="3"/>
  <c r="AF917" i="3"/>
  <c r="AY917" i="3" s="1"/>
  <c r="AZ901" i="3"/>
  <c r="AR901" i="3"/>
  <c r="AZ837" i="3"/>
  <c r="AR837" i="3"/>
  <c r="AF822" i="3"/>
  <c r="AY822" i="3" s="1"/>
  <c r="AP822" i="3"/>
  <c r="AP805" i="3"/>
  <c r="AF805" i="3"/>
  <c r="AY805" i="3" s="1"/>
  <c r="AR801" i="3"/>
  <c r="AZ801" i="3"/>
  <c r="AF798" i="3"/>
  <c r="AY798" i="3" s="1"/>
  <c r="AP798" i="3"/>
  <c r="AZ787" i="3"/>
  <c r="AR787" i="3"/>
  <c r="AZ773" i="3"/>
  <c r="AR773" i="3"/>
  <c r="AZ766" i="3"/>
  <c r="AR766" i="3"/>
  <c r="AF978" i="3"/>
  <c r="AY978" i="3" s="1"/>
  <c r="AZ969" i="3"/>
  <c r="AR963" i="3"/>
  <c r="AZ963" i="3"/>
  <c r="AF957" i="3"/>
  <c r="AY957" i="3" s="1"/>
  <c r="AP957" i="3"/>
  <c r="AR934" i="3"/>
  <c r="AZ934" i="3"/>
  <c r="AF932" i="3"/>
  <c r="AY932" i="3" s="1"/>
  <c r="AP913" i="3"/>
  <c r="AF913" i="3"/>
  <c r="AY913" i="3" s="1"/>
  <c r="AZ826" i="3"/>
  <c r="AR826" i="3"/>
  <c r="AP820" i="3"/>
  <c r="AF820" i="3"/>
  <c r="AY820" i="3" s="1"/>
  <c r="AR820" i="3"/>
  <c r="AZ820" i="3"/>
  <c r="AZ755" i="3"/>
  <c r="AZ751" i="3"/>
  <c r="AZ732" i="3"/>
  <c r="AR732" i="3"/>
  <c r="AZ985" i="3"/>
  <c r="AZ768" i="3"/>
  <c r="AR768" i="3"/>
  <c r="AF748" i="3"/>
  <c r="AY748" i="3" s="1"/>
  <c r="AS748" i="3"/>
  <c r="AZ741" i="3"/>
  <c r="AR741" i="3"/>
  <c r="AZ588" i="3"/>
  <c r="AR588" i="3"/>
  <c r="AZ584" i="3"/>
  <c r="AR584" i="3"/>
  <c r="AZ580" i="3"/>
  <c r="AR580" i="3"/>
  <c r="AZ576" i="3"/>
  <c r="AR576" i="3"/>
  <c r="AZ572" i="3"/>
  <c r="AR572" i="3"/>
  <c r="AZ568" i="3"/>
  <c r="AR568" i="3"/>
  <c r="AZ564" i="3"/>
  <c r="AR564" i="3"/>
  <c r="AZ560" i="3"/>
  <c r="AR560" i="3"/>
  <c r="AZ556" i="3"/>
  <c r="AR556" i="3"/>
  <c r="AZ552" i="3"/>
  <c r="AR552" i="3"/>
  <c r="AZ548" i="3"/>
  <c r="AR548" i="3"/>
  <c r="AZ544" i="3"/>
  <c r="AR544" i="3"/>
  <c r="AZ540" i="3"/>
  <c r="AR540" i="3"/>
  <c r="AZ536" i="3"/>
  <c r="AR536" i="3"/>
  <c r="AZ532" i="3"/>
  <c r="AR532" i="3"/>
  <c r="AZ528" i="3"/>
  <c r="AR528" i="3"/>
  <c r="AZ524" i="3"/>
  <c r="AR524" i="3"/>
  <c r="AF926" i="3"/>
  <c r="AY926" i="3" s="1"/>
  <c r="AZ861" i="3"/>
  <c r="AR861" i="3"/>
  <c r="AR816" i="3"/>
  <c r="AZ816" i="3"/>
  <c r="AF799" i="3"/>
  <c r="AY799" i="3" s="1"/>
  <c r="AP799" i="3"/>
  <c r="AF795" i="3"/>
  <c r="AY795" i="3" s="1"/>
  <c r="AP795" i="3"/>
  <c r="AF775" i="3"/>
  <c r="AY775" i="3" s="1"/>
  <c r="AP775" i="3"/>
  <c r="AZ752" i="3"/>
  <c r="AR752" i="3"/>
  <c r="AR744" i="3"/>
  <c r="AZ744" i="3"/>
  <c r="AR736" i="3"/>
  <c r="AZ736" i="3"/>
  <c r="AM587" i="3"/>
  <c r="AF587" i="3"/>
  <c r="AY587" i="3" s="1"/>
  <c r="AM583" i="3"/>
  <c r="AF583" i="3"/>
  <c r="AY583" i="3" s="1"/>
  <c r="AM579" i="3"/>
  <c r="AF579" i="3"/>
  <c r="AY579" i="3" s="1"/>
  <c r="AM575" i="3"/>
  <c r="AF575" i="3"/>
  <c r="AY575" i="3" s="1"/>
  <c r="AM571" i="3"/>
  <c r="AF571" i="3"/>
  <c r="AY571" i="3" s="1"/>
  <c r="AM567" i="3"/>
  <c r="AF567" i="3"/>
  <c r="AY567" i="3" s="1"/>
  <c r="AM563" i="3"/>
  <c r="AF563" i="3"/>
  <c r="AY563" i="3" s="1"/>
  <c r="AM559" i="3"/>
  <c r="AF559" i="3"/>
  <c r="AY559" i="3" s="1"/>
  <c r="AM555" i="3"/>
  <c r="AF555" i="3"/>
  <c r="AY555" i="3" s="1"/>
  <c r="AM551" i="3"/>
  <c r="AF551" i="3"/>
  <c r="AY551" i="3" s="1"/>
  <c r="AM547" i="3"/>
  <c r="AF547" i="3"/>
  <c r="AY547" i="3" s="1"/>
  <c r="AM543" i="3"/>
  <c r="AF543" i="3"/>
  <c r="AY543" i="3" s="1"/>
  <c r="AM539" i="3"/>
  <c r="AF539" i="3"/>
  <c r="AY539" i="3" s="1"/>
  <c r="AM535" i="3"/>
  <c r="AF535" i="3"/>
  <c r="AY535" i="3" s="1"/>
  <c r="AM531" i="3"/>
  <c r="AF531" i="3"/>
  <c r="AY531" i="3" s="1"/>
  <c r="AM527" i="3"/>
  <c r="AF527" i="3"/>
  <c r="AY527" i="3" s="1"/>
  <c r="AM523" i="3"/>
  <c r="AF523" i="3"/>
  <c r="AY523" i="3" s="1"/>
  <c r="AZ516" i="3"/>
  <c r="AR516" i="3"/>
  <c r="AM513" i="3"/>
  <c r="AF513" i="3"/>
  <c r="AY513" i="3" s="1"/>
  <c r="AP834" i="3"/>
  <c r="AF834" i="3"/>
  <c r="AY834" i="3" s="1"/>
  <c r="AR834" i="3"/>
  <c r="AZ834" i="3"/>
  <c r="AP768" i="3"/>
  <c r="AF768" i="3"/>
  <c r="AY768" i="3" s="1"/>
  <c r="AF754" i="3"/>
  <c r="AY754" i="3" s="1"/>
  <c r="AR750" i="3"/>
  <c r="AZ750" i="3"/>
  <c r="AF734" i="3"/>
  <c r="AY734" i="3" s="1"/>
  <c r="AZ485" i="3"/>
  <c r="AR485" i="3"/>
  <c r="AZ477" i="3"/>
  <c r="AR477" i="3"/>
  <c r="AR467" i="3"/>
  <c r="AZ467" i="3"/>
  <c r="AM460" i="3"/>
  <c r="AF460" i="3"/>
  <c r="AY460" i="3" s="1"/>
  <c r="AF456" i="3"/>
  <c r="AY456" i="3" s="1"/>
  <c r="AM456" i="3"/>
  <c r="AF455" i="3"/>
  <c r="AY455" i="3" s="1"/>
  <c r="AM455" i="3"/>
  <c r="AZ453" i="3"/>
  <c r="AR453" i="3"/>
  <c r="AM447" i="3"/>
  <c r="AF447" i="3"/>
  <c r="AY447" i="3" s="1"/>
  <c r="AZ445" i="3"/>
  <c r="AR445" i="3"/>
  <c r="AM439" i="3"/>
  <c r="AF439" i="3"/>
  <c r="AY439" i="3" s="1"/>
  <c r="AZ437" i="3"/>
  <c r="AR437" i="3"/>
  <c r="AM431" i="3"/>
  <c r="AF431" i="3"/>
  <c r="AY431" i="3" s="1"/>
  <c r="AZ429" i="3"/>
  <c r="AR429" i="3"/>
  <c r="AM423" i="3"/>
  <c r="AF423" i="3"/>
  <c r="AY423" i="3" s="1"/>
  <c r="AZ421" i="3"/>
  <c r="AR421" i="3"/>
  <c r="AZ399" i="3"/>
  <c r="AR399" i="3"/>
  <c r="AF381" i="3"/>
  <c r="AY381" i="3" s="1"/>
  <c r="AM381" i="3"/>
  <c r="AF377" i="3"/>
  <c r="AY377" i="3" s="1"/>
  <c r="AM377" i="3"/>
  <c r="AF375" i="3"/>
  <c r="AY375" i="3" s="1"/>
  <c r="AR364" i="3"/>
  <c r="AZ364" i="3"/>
  <c r="AZ360" i="3"/>
  <c r="AR360" i="3"/>
  <c r="AZ358" i="3"/>
  <c r="AR358" i="3"/>
  <c r="AR353" i="3"/>
  <c r="AZ353" i="3"/>
  <c r="AP352" i="3"/>
  <c r="AF352" i="3"/>
  <c r="AY352" i="3" s="1"/>
  <c r="AF349" i="3"/>
  <c r="AY349" i="3" s="1"/>
  <c r="AM349" i="3"/>
  <c r="AF347" i="3"/>
  <c r="AY347" i="3" s="1"/>
  <c r="AM347" i="3"/>
  <c r="AP337" i="3"/>
  <c r="AF337" i="3"/>
  <c r="AY337" i="3" s="1"/>
  <c r="AF327" i="3"/>
  <c r="AY327" i="3" s="1"/>
  <c r="AM327" i="3"/>
  <c r="AF325" i="3"/>
  <c r="AY325" i="3" s="1"/>
  <c r="AM325" i="3"/>
  <c r="AZ315" i="3"/>
  <c r="AR315" i="3"/>
  <c r="AF310" i="3"/>
  <c r="AY310" i="3" s="1"/>
  <c r="AP308" i="3"/>
  <c r="AF308" i="3"/>
  <c r="AY308" i="3" s="1"/>
  <c r="AF304" i="3"/>
  <c r="AY304" i="3" s="1"/>
  <c r="AM304" i="3"/>
  <c r="AF300" i="3"/>
  <c r="AY300" i="3" s="1"/>
  <c r="AM300" i="3"/>
  <c r="AF297" i="3"/>
  <c r="AY297" i="3" s="1"/>
  <c r="AP297" i="3"/>
  <c r="AF265" i="3"/>
  <c r="AY265" i="3" s="1"/>
  <c r="AM265" i="3"/>
  <c r="AF262" i="3"/>
  <c r="AY262" i="3" s="1"/>
  <c r="AF259" i="3"/>
  <c r="AY259" i="3" s="1"/>
  <c r="AF254" i="3"/>
  <c r="AY254" i="3" s="1"/>
  <c r="AM254" i="3"/>
  <c r="AF247" i="3"/>
  <c r="AY247" i="3" s="1"/>
  <c r="AM247" i="3"/>
  <c r="AF512" i="3"/>
  <c r="AY512" i="3" s="1"/>
  <c r="AF457" i="3"/>
  <c r="AY457" i="3" s="1"/>
  <c r="AM457" i="3"/>
  <c r="AR410" i="3"/>
  <c r="AZ410" i="3"/>
  <c r="AF399" i="3"/>
  <c r="AY399" i="3" s="1"/>
  <c r="AM399" i="3"/>
  <c r="AF394" i="3"/>
  <c r="AY394" i="3" s="1"/>
  <c r="AM394" i="3"/>
  <c r="AF390" i="3"/>
  <c r="AY390" i="3" s="1"/>
  <c r="AM390" i="3"/>
  <c r="AZ387" i="3"/>
  <c r="AR387" i="3"/>
  <c r="AF384" i="3"/>
  <c r="AY384" i="3" s="1"/>
  <c r="AM384" i="3"/>
  <c r="AF379" i="3"/>
  <c r="AY379" i="3" s="1"/>
  <c r="AM379" i="3"/>
  <c r="AF367" i="3"/>
  <c r="AY367" i="3" s="1"/>
  <c r="AZ363" i="3"/>
  <c r="AR363" i="3"/>
  <c r="AF358" i="3"/>
  <c r="AY358" i="3" s="1"/>
  <c r="AM358" i="3"/>
  <c r="AF356" i="3"/>
  <c r="AY356" i="3" s="1"/>
  <c r="AF353" i="3"/>
  <c r="AY353" i="3" s="1"/>
  <c r="AM353" i="3"/>
  <c r="AZ340" i="3"/>
  <c r="AR340" i="3"/>
  <c r="AR333" i="3"/>
  <c r="AZ333" i="3"/>
  <c r="AZ329" i="3"/>
  <c r="AR329" i="3"/>
  <c r="AF328" i="3"/>
  <c r="AY328" i="3" s="1"/>
  <c r="AM328" i="3"/>
  <c r="AX254" i="3"/>
  <c r="AZ254" i="3"/>
  <c r="AZ772" i="3"/>
  <c r="AF731" i="3"/>
  <c r="AY731" i="3" s="1"/>
  <c r="AZ469" i="3"/>
  <c r="AR469" i="3"/>
  <c r="AM462" i="3"/>
  <c r="AF462" i="3"/>
  <c r="AY462" i="3" s="1"/>
  <c r="AR450" i="3"/>
  <c r="AZ450" i="3"/>
  <c r="AM448" i="3"/>
  <c r="AF448" i="3"/>
  <c r="AY448" i="3" s="1"/>
  <c r="AR442" i="3"/>
  <c r="AZ442" i="3"/>
  <c r="AM440" i="3"/>
  <c r="AF440" i="3"/>
  <c r="AY440" i="3" s="1"/>
  <c r="AR434" i="3"/>
  <c r="AZ434" i="3"/>
  <c r="AM432" i="3"/>
  <c r="AF432" i="3"/>
  <c r="AY432" i="3" s="1"/>
  <c r="AR426" i="3"/>
  <c r="AZ426" i="3"/>
  <c r="AM424" i="3"/>
  <c r="AF424" i="3"/>
  <c r="AY424" i="3" s="1"/>
  <c r="AR418" i="3"/>
  <c r="AZ418" i="3"/>
  <c r="AM408" i="3"/>
  <c r="AF408" i="3"/>
  <c r="AY408" i="3" s="1"/>
  <c r="AF402" i="3"/>
  <c r="AY402" i="3" s="1"/>
  <c r="AM387" i="3"/>
  <c r="AF387" i="3"/>
  <c r="AY387" i="3" s="1"/>
  <c r="AM351" i="3"/>
  <c r="AF351" i="3"/>
  <c r="AY351" i="3" s="1"/>
  <c r="AM341" i="3"/>
  <c r="AF341" i="3"/>
  <c r="AY341" i="3" s="1"/>
  <c r="AM329" i="3"/>
  <c r="AF329" i="3"/>
  <c r="AY329" i="3" s="1"/>
  <c r="AF743" i="3"/>
  <c r="AY743" i="3" s="1"/>
  <c r="AM318" i="3"/>
  <c r="AF318" i="3"/>
  <c r="AY318" i="3" s="1"/>
  <c r="AZ318" i="3"/>
  <c r="AR318" i="3"/>
  <c r="AM274" i="3"/>
  <c r="AF274" i="3"/>
  <c r="AY274" i="3" s="1"/>
  <c r="AZ239" i="3"/>
  <c r="AR239" i="3"/>
  <c r="AM214" i="3"/>
  <c r="AF214" i="3"/>
  <c r="AY214" i="3" s="1"/>
  <c r="AM202" i="3"/>
  <c r="AF202" i="3"/>
  <c r="AY202" i="3" s="1"/>
  <c r="AF201" i="3"/>
  <c r="AY201" i="3" s="1"/>
  <c r="AM201" i="3"/>
  <c r="AZ177" i="3"/>
  <c r="AR177" i="3"/>
  <c r="AZ175" i="3"/>
  <c r="AR175" i="3"/>
  <c r="AF164" i="3"/>
  <c r="AY164" i="3" s="1"/>
  <c r="AM164" i="3"/>
  <c r="AF162" i="3"/>
  <c r="AY162" i="3" s="1"/>
  <c r="AM162" i="3"/>
  <c r="AR157" i="3"/>
  <c r="AZ157" i="3"/>
  <c r="AP156" i="3"/>
  <c r="AF156" i="3"/>
  <c r="AY156" i="3" s="1"/>
  <c r="AR148" i="3"/>
  <c r="AZ148" i="3"/>
  <c r="AF134" i="3"/>
  <c r="AY134" i="3" s="1"/>
  <c r="AM134" i="3"/>
  <c r="AP132" i="3"/>
  <c r="AF132" i="3"/>
  <c r="AY132" i="3" s="1"/>
  <c r="AF126" i="3"/>
  <c r="AY126" i="3" s="1"/>
  <c r="AM126" i="3"/>
  <c r="AF113" i="3"/>
  <c r="AY113" i="3" s="1"/>
  <c r="AM113" i="3"/>
  <c r="AZ109" i="3"/>
  <c r="AR109" i="3"/>
  <c r="AP108" i="3"/>
  <c r="AF108" i="3"/>
  <c r="AY108" i="3" s="1"/>
  <c r="AZ106" i="3"/>
  <c r="AR106" i="3"/>
  <c r="AF101" i="3"/>
  <c r="AY101" i="3" s="1"/>
  <c r="AM101" i="3"/>
  <c r="AP88" i="3"/>
  <c r="AF88" i="3"/>
  <c r="AY88" i="3" s="1"/>
  <c r="AZ80" i="3"/>
  <c r="AR80" i="3"/>
  <c r="AF76" i="3"/>
  <c r="AY76" i="3" s="1"/>
  <c r="AZ69" i="3"/>
  <c r="AR69" i="3"/>
  <c r="AZ65" i="3"/>
  <c r="AR65" i="3"/>
  <c r="AF63" i="3"/>
  <c r="AY63" i="3" s="1"/>
  <c r="AM63" i="3"/>
  <c r="AF61" i="3"/>
  <c r="AY61" i="3" s="1"/>
  <c r="AF54" i="3"/>
  <c r="AY54" i="3" s="1"/>
  <c r="AM54" i="3"/>
  <c r="AZ49" i="3"/>
  <c r="AR49" i="3"/>
  <c r="AR47" i="3"/>
  <c r="AZ47" i="3"/>
  <c r="AF18" i="3"/>
  <c r="AY18" i="3" s="1"/>
  <c r="AF13" i="3"/>
  <c r="AY13" i="3" s="1"/>
  <c r="AM13" i="3"/>
  <c r="AZ11" i="3"/>
  <c r="AR11" i="3"/>
  <c r="AZ33" i="3"/>
  <c r="AR33" i="3"/>
  <c r="AF23" i="3"/>
  <c r="AY23" i="3" s="1"/>
  <c r="D75" i="5"/>
  <c r="D80" i="5"/>
  <c r="D81" i="5"/>
  <c r="B75" i="5"/>
  <c r="B79" i="5"/>
  <c r="B83" i="5"/>
  <c r="AM74" i="3"/>
  <c r="AF74" i="3"/>
  <c r="AY74" i="3" s="1"/>
  <c r="AM67" i="3"/>
  <c r="AF67" i="3"/>
  <c r="AY67" i="3" s="1"/>
  <c r="AM41" i="3"/>
  <c r="AF41" i="3"/>
  <c r="AY41" i="3" s="1"/>
  <c r="AF31" i="3"/>
  <c r="AY31" i="3" s="1"/>
  <c r="F5" i="5"/>
  <c r="B35" i="5"/>
  <c r="B31" i="5"/>
  <c r="D25" i="5"/>
  <c r="E25" i="5" s="1"/>
  <c r="B33" i="5"/>
  <c r="B22" i="5"/>
  <c r="B30" i="5"/>
  <c r="B38" i="5"/>
  <c r="AZ519" i="3"/>
  <c r="AF292" i="3"/>
  <c r="AY292" i="3" s="1"/>
  <c r="AZ292" i="3"/>
  <c r="AR292" i="3"/>
  <c r="AF277" i="3"/>
  <c r="AY277" i="3" s="1"/>
  <c r="AZ261" i="3"/>
  <c r="AR261" i="3"/>
  <c r="AF242" i="3"/>
  <c r="AY242" i="3" s="1"/>
  <c r="AF236" i="3"/>
  <c r="AY236" i="3" s="1"/>
  <c r="AZ227" i="3"/>
  <c r="AR227" i="3"/>
  <c r="AF222" i="3"/>
  <c r="AY222" i="3" s="1"/>
  <c r="AF220" i="3"/>
  <c r="AY220" i="3" s="1"/>
  <c r="AM220" i="3"/>
  <c r="AR216" i="3"/>
  <c r="AZ216" i="3"/>
  <c r="AF205" i="3"/>
  <c r="AY205" i="3" s="1"/>
  <c r="AM205" i="3"/>
  <c r="AZ174" i="3"/>
  <c r="AR174" i="3"/>
  <c r="AF169" i="3"/>
  <c r="AY169" i="3" s="1"/>
  <c r="AM169" i="3"/>
  <c r="AF151" i="3"/>
  <c r="AY151" i="3" s="1"/>
  <c r="AM151" i="3"/>
  <c r="AZ146" i="3"/>
  <c r="AR146" i="3"/>
  <c r="AZ125" i="3"/>
  <c r="AR125" i="3"/>
  <c r="AF119" i="3"/>
  <c r="AY119" i="3" s="1"/>
  <c r="AM119" i="3"/>
  <c r="AZ111" i="3"/>
  <c r="AR111" i="3"/>
  <c r="AF107" i="3"/>
  <c r="AY107" i="3" s="1"/>
  <c r="AZ89" i="3"/>
  <c r="AR89" i="3"/>
  <c r="AF86" i="3"/>
  <c r="AY86" i="3" s="1"/>
  <c r="AM86" i="3"/>
  <c r="AZ71" i="3"/>
  <c r="AR71" i="3"/>
  <c r="AZ22" i="3"/>
  <c r="AR22" i="3"/>
  <c r="AM72" i="3"/>
  <c r="AF72" i="3"/>
  <c r="AY72" i="3" s="1"/>
  <c r="AM33" i="3"/>
  <c r="AF33" i="3"/>
  <c r="AY33" i="3" s="1"/>
  <c r="AZ507" i="3"/>
  <c r="AM303" i="3"/>
  <c r="AF303" i="3"/>
  <c r="AY303" i="3" s="1"/>
  <c r="AR303" i="3"/>
  <c r="AZ303" i="3"/>
  <c r="AM299" i="3"/>
  <c r="AF299" i="3"/>
  <c r="AY299" i="3" s="1"/>
  <c r="AR299" i="3"/>
  <c r="AZ299" i="3"/>
  <c r="AF294" i="3"/>
  <c r="AY294" i="3" s="1"/>
  <c r="AZ294" i="3"/>
  <c r="AR294" i="3"/>
  <c r="AR248" i="3"/>
  <c r="AZ248" i="3"/>
  <c r="AF228" i="3"/>
  <c r="AY228" i="3" s="1"/>
  <c r="AM224" i="3"/>
  <c r="AF224" i="3"/>
  <c r="AY224" i="3" s="1"/>
  <c r="AF219" i="3"/>
  <c r="AY219" i="3" s="1"/>
  <c r="AF197" i="3"/>
  <c r="AY197" i="3" s="1"/>
  <c r="AF194" i="3"/>
  <c r="AY194" i="3" s="1"/>
  <c r="AZ186" i="3"/>
  <c r="AR186" i="3"/>
  <c r="AZ178" i="3"/>
  <c r="AR178" i="3"/>
  <c r="AM173" i="3"/>
  <c r="AF173" i="3"/>
  <c r="AY173" i="3" s="1"/>
  <c r="AM165" i="3"/>
  <c r="AF165" i="3"/>
  <c r="AY165" i="3" s="1"/>
  <c r="AZ143" i="3"/>
  <c r="AM127" i="3"/>
  <c r="AF127" i="3"/>
  <c r="AY127" i="3" s="1"/>
  <c r="AM112" i="3"/>
  <c r="AF112" i="3"/>
  <c r="AY112" i="3" s="1"/>
  <c r="AF65" i="3"/>
  <c r="AY65" i="3" s="1"/>
  <c r="AZ75" i="3"/>
  <c r="AZ511" i="3"/>
  <c r="AZ246" i="3"/>
  <c r="AZ234" i="3"/>
  <c r="AR221" i="3"/>
  <c r="AZ221" i="3"/>
  <c r="AF180" i="3"/>
  <c r="AY180" i="3" s="1"/>
  <c r="AZ283" i="3"/>
  <c r="AZ140" i="3"/>
  <c r="AZ310" i="3"/>
  <c r="AZ161" i="3"/>
  <c r="AZ141" i="3"/>
  <c r="AZ126" i="3"/>
  <c r="AZ44" i="3"/>
  <c r="AR15" i="3"/>
  <c r="AZ15" i="3"/>
  <c r="B10" i="5"/>
  <c r="AZ116" i="3"/>
  <c r="AZ48" i="3"/>
  <c r="AZ4" i="3"/>
  <c r="AR4" i="3"/>
  <c r="B2" i="5"/>
  <c r="D2" i="5" s="1"/>
  <c r="AH2" i="3"/>
  <c r="B16" i="5"/>
  <c r="AV2" i="3"/>
  <c r="B13" i="5"/>
  <c r="AS2" i="3"/>
  <c r="AM14" i="3"/>
  <c r="AF14" i="3"/>
  <c r="AY14" i="3" s="1"/>
  <c r="AZ149" i="3"/>
  <c r="AZ101" i="3"/>
  <c r="AZ18" i="3"/>
  <c r="AD451" i="12"/>
  <c r="AP451" i="12" s="1"/>
  <c r="AE451" i="12"/>
  <c r="AQ451" i="12" s="1"/>
  <c r="AE429" i="12"/>
  <c r="AD429" i="12"/>
  <c r="Z446" i="12"/>
  <c r="AL446" i="12" s="1"/>
  <c r="AA446" i="12"/>
  <c r="AM446" i="12" s="1"/>
  <c r="AN351" i="12"/>
  <c r="AO351" i="12"/>
  <c r="Z455" i="12"/>
  <c r="AL455" i="12" s="1"/>
  <c r="AA455" i="12"/>
  <c r="AM455" i="12" s="1"/>
  <c r="AI358" i="12"/>
  <c r="X341" i="12"/>
  <c r="AK341" i="12" s="1"/>
  <c r="W341" i="12"/>
  <c r="AJ341" i="12" s="1"/>
  <c r="AD337" i="12"/>
  <c r="AP337" i="12" s="1"/>
  <c r="AE337" i="12"/>
  <c r="AQ337" i="12" s="1"/>
  <c r="AI449" i="12"/>
  <c r="AG449" i="12"/>
  <c r="AI443" i="12"/>
  <c r="Z442" i="12"/>
  <c r="AL442" i="12" s="1"/>
  <c r="AA442" i="12"/>
  <c r="AM442" i="12" s="1"/>
  <c r="X439" i="12"/>
  <c r="AK439" i="12" s="1"/>
  <c r="W439" i="12"/>
  <c r="AJ439" i="12" s="1"/>
  <c r="AN438" i="12"/>
  <c r="AO438" i="12"/>
  <c r="AD433" i="12"/>
  <c r="AE433" i="12"/>
  <c r="AD446" i="12"/>
  <c r="AP446" i="12" s="1"/>
  <c r="AE446" i="12"/>
  <c r="AQ446" i="12" s="1"/>
  <c r="X423" i="12"/>
  <c r="W423" i="12"/>
  <c r="AA357" i="12"/>
  <c r="AM357" i="12" s="1"/>
  <c r="Z357" i="12"/>
  <c r="AL357" i="12" s="1"/>
  <c r="Z355" i="12"/>
  <c r="AL355" i="12" s="1"/>
  <c r="AA355" i="12"/>
  <c r="AM355" i="12" s="1"/>
  <c r="AN455" i="12"/>
  <c r="AO455" i="12"/>
  <c r="AO329" i="12"/>
  <c r="AN329" i="12"/>
  <c r="AD358" i="12"/>
  <c r="AP358" i="12" s="1"/>
  <c r="AE358" i="12"/>
  <c r="AQ358" i="12" s="1"/>
  <c r="AD349" i="12"/>
  <c r="AP349" i="12" s="1"/>
  <c r="AE349" i="12"/>
  <c r="AQ349" i="12" s="1"/>
  <c r="W338" i="12"/>
  <c r="AJ338" i="12" s="1"/>
  <c r="X338" i="12"/>
  <c r="AK338" i="12" s="1"/>
  <c r="W342" i="12"/>
  <c r="AJ342" i="12" s="1"/>
  <c r="X342" i="12"/>
  <c r="AK342" i="12" s="1"/>
  <c r="Z341" i="12"/>
  <c r="AL341" i="12" s="1"/>
  <c r="AA341" i="12"/>
  <c r="AM341" i="12" s="1"/>
  <c r="AA345" i="12"/>
  <c r="AM345" i="12" s="1"/>
  <c r="Z345" i="12"/>
  <c r="AL345" i="12" s="1"/>
  <c r="AJ327" i="12"/>
  <c r="AG327" i="12"/>
  <c r="AO309" i="12"/>
  <c r="AN309" i="12"/>
  <c r="AI314" i="12"/>
  <c r="AO456" i="12"/>
  <c r="AN456" i="12"/>
  <c r="AI447" i="12"/>
  <c r="W454" i="12"/>
  <c r="AJ454" i="12" s="1"/>
  <c r="X454" i="12"/>
  <c r="AK454" i="12" s="1"/>
  <c r="AE445" i="12"/>
  <c r="AD445" i="12"/>
  <c r="Z451" i="12"/>
  <c r="AL451" i="12" s="1"/>
  <c r="AA451" i="12"/>
  <c r="AM451" i="12" s="1"/>
  <c r="Z443" i="12"/>
  <c r="AL443" i="12" s="1"/>
  <c r="AA443" i="12"/>
  <c r="AM443" i="12" s="1"/>
  <c r="AI439" i="12"/>
  <c r="AI438" i="12"/>
  <c r="AG438" i="12"/>
  <c r="Z429" i="12"/>
  <c r="AG429" i="12" s="1"/>
  <c r="AA429" i="12"/>
  <c r="AN450" i="12"/>
  <c r="AO450" i="12"/>
  <c r="AD437" i="12"/>
  <c r="AE437" i="12"/>
  <c r="AN442" i="12"/>
  <c r="AO442" i="12"/>
  <c r="AG440" i="12"/>
  <c r="X433" i="12"/>
  <c r="W433" i="12"/>
  <c r="AO364" i="12"/>
  <c r="AN364" i="12"/>
  <c r="AO446" i="12"/>
  <c r="AN446" i="12"/>
  <c r="X446" i="12"/>
  <c r="AK446" i="12" s="1"/>
  <c r="W446" i="12"/>
  <c r="AJ446" i="12" s="1"/>
  <c r="AD430" i="12"/>
  <c r="AE430" i="12"/>
  <c r="AG363" i="12"/>
  <c r="AG357" i="12"/>
  <c r="AI357" i="12"/>
  <c r="AJ355" i="12"/>
  <c r="X424" i="12"/>
  <c r="W424" i="12"/>
  <c r="AD424" i="12"/>
  <c r="AE424" i="12"/>
  <c r="AO357" i="12"/>
  <c r="AN357" i="12"/>
  <c r="AO355" i="12"/>
  <c r="AN355" i="12"/>
  <c r="AI455" i="12"/>
  <c r="AG404" i="12"/>
  <c r="AD354" i="12"/>
  <c r="AE354" i="12"/>
  <c r="Z352" i="12"/>
  <c r="AA352" i="12"/>
  <c r="AA335" i="12"/>
  <c r="AM335" i="12" s="1"/>
  <c r="Z335" i="12"/>
  <c r="AL335" i="12" s="1"/>
  <c r="Z359" i="12"/>
  <c r="AA359" i="12"/>
  <c r="AO358" i="12"/>
  <c r="AN358" i="12"/>
  <c r="X358" i="12"/>
  <c r="AK358" i="12" s="1"/>
  <c r="W358" i="12"/>
  <c r="AJ358" i="12" s="1"/>
  <c r="AO349" i="12"/>
  <c r="AN349" i="12"/>
  <c r="AI338" i="12"/>
  <c r="AG338" i="12"/>
  <c r="AI342" i="12"/>
  <c r="AA337" i="12"/>
  <c r="AM337" i="12" s="1"/>
  <c r="Z337" i="12"/>
  <c r="AL337" i="12" s="1"/>
  <c r="AG351" i="12"/>
  <c r="W346" i="12"/>
  <c r="AJ346" i="12" s="1"/>
  <c r="X346" i="12"/>
  <c r="AK346" i="12" s="1"/>
  <c r="AD341" i="12"/>
  <c r="AP341" i="12" s="1"/>
  <c r="AE341" i="12"/>
  <c r="AQ341" i="12" s="1"/>
  <c r="AI350" i="12"/>
  <c r="AG350" i="12"/>
  <c r="X349" i="12"/>
  <c r="AK349" i="12" s="1"/>
  <c r="W349" i="12"/>
  <c r="AJ349" i="12" s="1"/>
  <c r="AD345" i="12"/>
  <c r="AP345" i="12" s="1"/>
  <c r="AE345" i="12"/>
  <c r="AQ345" i="12" s="1"/>
  <c r="AO321" i="12"/>
  <c r="AN321" i="12"/>
  <c r="Z318" i="12"/>
  <c r="AL318" i="12" s="1"/>
  <c r="AA318" i="12"/>
  <c r="AM318" i="12" s="1"/>
  <c r="Z314" i="12"/>
  <c r="AL314" i="12" s="1"/>
  <c r="AA314" i="12"/>
  <c r="AM314" i="12" s="1"/>
  <c r="Z310" i="12"/>
  <c r="AL310" i="12" s="1"/>
  <c r="AA310" i="12"/>
  <c r="AM310" i="12" s="1"/>
  <c r="Z306" i="12"/>
  <c r="AL306" i="12" s="1"/>
  <c r="AA306" i="12"/>
  <c r="AM306" i="12" s="1"/>
  <c r="AA301" i="12"/>
  <c r="AM301" i="12" s="1"/>
  <c r="Z301" i="12"/>
  <c r="AL301" i="12" s="1"/>
  <c r="AG296" i="12"/>
  <c r="AI296" i="12"/>
  <c r="AG294" i="12"/>
  <c r="AI294" i="12"/>
  <c r="AG292" i="12"/>
  <c r="AI292" i="12"/>
  <c r="AG287" i="12"/>
  <c r="AI287" i="12"/>
  <c r="AO267" i="12"/>
  <c r="AN267" i="12"/>
  <c r="AG326" i="12"/>
  <c r="AI323" i="12"/>
  <c r="AO319" i="12"/>
  <c r="AN319" i="12"/>
  <c r="Z298" i="12"/>
  <c r="AL298" i="12" s="1"/>
  <c r="AA298" i="12"/>
  <c r="AM298" i="12" s="1"/>
  <c r="AI297" i="12"/>
  <c r="AO295" i="12"/>
  <c r="AN295" i="12"/>
  <c r="AO293" i="12"/>
  <c r="AN293" i="12"/>
  <c r="AO287" i="12"/>
  <c r="AN287" i="12"/>
  <c r="AJ328" i="12"/>
  <c r="AG328" i="12"/>
  <c r="AA308" i="12"/>
  <c r="AM308" i="12" s="1"/>
  <c r="Z308" i="12"/>
  <c r="AL308" i="12" s="1"/>
  <c r="AO298" i="12"/>
  <c r="AN298" i="12"/>
  <c r="AI311" i="12"/>
  <c r="AG311" i="12"/>
  <c r="X311" i="12"/>
  <c r="AK311" i="12" s="1"/>
  <c r="W311" i="12"/>
  <c r="AJ311" i="12" s="1"/>
  <c r="W303" i="12"/>
  <c r="AJ303" i="12" s="1"/>
  <c r="X303" i="12"/>
  <c r="AK303" i="12" s="1"/>
  <c r="AA278" i="12"/>
  <c r="AM278" i="12" s="1"/>
  <c r="Z278" i="12"/>
  <c r="Z274" i="12"/>
  <c r="AL274" i="12" s="1"/>
  <c r="AA274" i="12"/>
  <c r="AM274" i="12" s="1"/>
  <c r="X262" i="12"/>
  <c r="AK262" i="12" s="1"/>
  <c r="W262" i="12"/>
  <c r="AO255" i="12"/>
  <c r="AN255" i="12"/>
  <c r="AO246" i="12"/>
  <c r="AN246" i="12"/>
  <c r="AO242" i="12"/>
  <c r="AN242" i="12"/>
  <c r="AO238" i="12"/>
  <c r="AN238" i="12"/>
  <c r="AJ313" i="12"/>
  <c r="AG313" i="12"/>
  <c r="AI307" i="12"/>
  <c r="X307" i="12"/>
  <c r="AK307" i="12" s="1"/>
  <c r="W307" i="12"/>
  <c r="AJ307" i="12" s="1"/>
  <c r="AG291" i="12"/>
  <c r="Z284" i="12"/>
  <c r="AL284" i="12" s="1"/>
  <c r="AA284" i="12"/>
  <c r="AM284" i="12" s="1"/>
  <c r="AJ309" i="12"/>
  <c r="AG309" i="12"/>
  <c r="AI288" i="12"/>
  <c r="AA279" i="12"/>
  <c r="AM279" i="12" s="1"/>
  <c r="Z279" i="12"/>
  <c r="AL279" i="12" s="1"/>
  <c r="AE276" i="12"/>
  <c r="AQ276" i="12" s="1"/>
  <c r="AD276" i="12"/>
  <c r="AP276" i="12" s="1"/>
  <c r="AO260" i="12"/>
  <c r="AN260" i="12"/>
  <c r="W299" i="12"/>
  <c r="AJ299" i="12" s="1"/>
  <c r="X299" i="12"/>
  <c r="AK299" i="12" s="1"/>
  <c r="AO277" i="12"/>
  <c r="AN277" i="12"/>
  <c r="AI275" i="12"/>
  <c r="AN271" i="12"/>
  <c r="AO271" i="12"/>
  <c r="AJ256" i="12"/>
  <c r="AG256" i="12"/>
  <c r="X273" i="12"/>
  <c r="AK273" i="12" s="1"/>
  <c r="W273" i="12"/>
  <c r="AJ273" i="12" s="1"/>
  <c r="AA273" i="12"/>
  <c r="AM273" i="12" s="1"/>
  <c r="Z273" i="12"/>
  <c r="AL273" i="12" s="1"/>
  <c r="AE282" i="12"/>
  <c r="AD282" i="12"/>
  <c r="W271" i="12"/>
  <c r="AJ271" i="12" s="1"/>
  <c r="X271" i="12"/>
  <c r="AK271" i="12" s="1"/>
  <c r="AE265" i="12"/>
  <c r="AQ265" i="12" s="1"/>
  <c r="AD265" i="12"/>
  <c r="AP265" i="12" s="1"/>
  <c r="W259" i="12"/>
  <c r="AJ259" i="12" s="1"/>
  <c r="X259" i="12"/>
  <c r="AK259" i="12" s="1"/>
  <c r="AO226" i="12"/>
  <c r="AN226" i="12"/>
  <c r="AO216" i="12"/>
  <c r="AN216" i="12"/>
  <c r="AG285" i="12"/>
  <c r="AG281" i="12"/>
  <c r="AD277" i="12"/>
  <c r="AP277" i="12" s="1"/>
  <c r="AE277" i="12"/>
  <c r="AQ277" i="12" s="1"/>
  <c r="AI271" i="12"/>
  <c r="AI270" i="12"/>
  <c r="AA268" i="12"/>
  <c r="AM268" i="12" s="1"/>
  <c r="Z268" i="12"/>
  <c r="AL268" i="12" s="1"/>
  <c r="AI259" i="12"/>
  <c r="AI232" i="12"/>
  <c r="AI210" i="12"/>
  <c r="Z206" i="12"/>
  <c r="AL206" i="12" s="1"/>
  <c r="AA206" i="12"/>
  <c r="AM206" i="12" s="1"/>
  <c r="AG242" i="12"/>
  <c r="AD223" i="12"/>
  <c r="AE223" i="12"/>
  <c r="AQ223" i="12" s="1"/>
  <c r="AA213" i="12"/>
  <c r="AM213" i="12" s="1"/>
  <c r="Z213" i="12"/>
  <c r="AL213" i="12" s="1"/>
  <c r="AE209" i="12"/>
  <c r="AQ209" i="12" s="1"/>
  <c r="AD209" i="12"/>
  <c r="AO197" i="12"/>
  <c r="AN197" i="12"/>
  <c r="AO190" i="12"/>
  <c r="AN190" i="12"/>
  <c r="AI204" i="12"/>
  <c r="AO198" i="12"/>
  <c r="AN198" i="12"/>
  <c r="AO180" i="12"/>
  <c r="AN180" i="12"/>
  <c r="AO146" i="12"/>
  <c r="AN146" i="12"/>
  <c r="AO142" i="12"/>
  <c r="AN142" i="12"/>
  <c r="AO233" i="12"/>
  <c r="AN233" i="12"/>
  <c r="AN203" i="12"/>
  <c r="AO203" i="12"/>
  <c r="AO201" i="12"/>
  <c r="AN201" i="12"/>
  <c r="X201" i="12"/>
  <c r="AK201" i="12" s="1"/>
  <c r="W201" i="12"/>
  <c r="AJ201" i="12" s="1"/>
  <c r="AJ197" i="12"/>
  <c r="AG197" i="12"/>
  <c r="Z196" i="12"/>
  <c r="AL196" i="12" s="1"/>
  <c r="AA196" i="12"/>
  <c r="AM196" i="12" s="1"/>
  <c r="AO184" i="12"/>
  <c r="AN184" i="12"/>
  <c r="X184" i="12"/>
  <c r="AK184" i="12" s="1"/>
  <c r="W184" i="12"/>
  <c r="AJ184" i="12" s="1"/>
  <c r="Z174" i="12"/>
  <c r="AL174" i="12" s="1"/>
  <c r="AA174" i="12"/>
  <c r="AM174" i="12" s="1"/>
  <c r="AI170" i="12"/>
  <c r="AE163" i="12"/>
  <c r="AQ163" i="12" s="1"/>
  <c r="AD163" i="12"/>
  <c r="AI155" i="12"/>
  <c r="Z151" i="12"/>
  <c r="AL151" i="12" s="1"/>
  <c r="AA151" i="12"/>
  <c r="AM151" i="12" s="1"/>
  <c r="AD202" i="12"/>
  <c r="AE202" i="12"/>
  <c r="AQ202" i="12" s="1"/>
  <c r="AJ193" i="12"/>
  <c r="AG193" i="12"/>
  <c r="AJ191" i="12"/>
  <c r="AG191" i="12"/>
  <c r="AN185" i="12"/>
  <c r="AO185" i="12"/>
  <c r="W185" i="12"/>
  <c r="AJ185" i="12" s="1"/>
  <c r="X185" i="12"/>
  <c r="AK185" i="12" s="1"/>
  <c r="AD175" i="12"/>
  <c r="AE175" i="12"/>
  <c r="AQ175" i="12" s="1"/>
  <c r="Z171" i="12"/>
  <c r="AL171" i="12" s="1"/>
  <c r="AA171" i="12"/>
  <c r="AM171" i="12" s="1"/>
  <c r="AI167" i="12"/>
  <c r="AA229" i="12"/>
  <c r="AM229" i="12" s="1"/>
  <c r="Z229" i="12"/>
  <c r="AL229" i="12" s="1"/>
  <c r="AA220" i="12"/>
  <c r="AM220" i="12" s="1"/>
  <c r="Z220" i="12"/>
  <c r="AL220" i="12" s="1"/>
  <c r="W214" i="12"/>
  <c r="AJ214" i="12" s="1"/>
  <c r="X214" i="12"/>
  <c r="AK214" i="12" s="1"/>
  <c r="AJ213" i="12"/>
  <c r="AG213" i="12"/>
  <c r="AI211" i="12"/>
  <c r="AN188" i="12"/>
  <c r="AO188" i="12"/>
  <c r="W187" i="12"/>
  <c r="X187" i="12"/>
  <c r="AK187" i="12" s="1"/>
  <c r="AR186" i="12"/>
  <c r="AI176" i="12"/>
  <c r="AO172" i="12"/>
  <c r="AN172" i="12"/>
  <c r="X172" i="12"/>
  <c r="AK172" i="12" s="1"/>
  <c r="W172" i="12"/>
  <c r="AJ172" i="12" s="1"/>
  <c r="AD168" i="12"/>
  <c r="AE168" i="12"/>
  <c r="AQ168" i="12" s="1"/>
  <c r="AE165" i="12"/>
  <c r="AQ165" i="12" s="1"/>
  <c r="AD165" i="12"/>
  <c r="AI157" i="12"/>
  <c r="Z153" i="12"/>
  <c r="AL153" i="12" s="1"/>
  <c r="AA153" i="12"/>
  <c r="AM153" i="12" s="1"/>
  <c r="AE149" i="12"/>
  <c r="AQ149" i="12" s="1"/>
  <c r="AD149" i="12"/>
  <c r="AO133" i="12"/>
  <c r="AN133" i="12"/>
  <c r="AO129" i="12"/>
  <c r="AN129" i="12"/>
  <c r="AO113" i="12"/>
  <c r="AN113" i="12"/>
  <c r="AO97" i="12"/>
  <c r="AN97" i="12"/>
  <c r="AO85" i="12"/>
  <c r="AN85" i="12"/>
  <c r="AO70" i="12"/>
  <c r="AN70" i="12"/>
  <c r="Z200" i="12"/>
  <c r="AL200" i="12" s="1"/>
  <c r="AA200" i="12"/>
  <c r="AM200" i="12" s="1"/>
  <c r="Z169" i="12"/>
  <c r="AL169" i="12" s="1"/>
  <c r="AA169" i="12"/>
  <c r="AM169" i="12" s="1"/>
  <c r="AD156" i="12"/>
  <c r="AE156" i="12"/>
  <c r="AQ156" i="12" s="1"/>
  <c r="AE139" i="12"/>
  <c r="AQ139" i="12" s="1"/>
  <c r="AD139" i="12"/>
  <c r="AP139" i="12" s="1"/>
  <c r="AN137" i="12"/>
  <c r="AO137" i="12"/>
  <c r="AG130" i="12"/>
  <c r="AJ130" i="12"/>
  <c r="W126" i="12"/>
  <c r="X126" i="12"/>
  <c r="AK126" i="12" s="1"/>
  <c r="AN124" i="12"/>
  <c r="AO124" i="12"/>
  <c r="Z122" i="12"/>
  <c r="AL122" i="12" s="1"/>
  <c r="AA122" i="12"/>
  <c r="AM122" i="12" s="1"/>
  <c r="AI118" i="12"/>
  <c r="AD115" i="12"/>
  <c r="AP115" i="12" s="1"/>
  <c r="AE115" i="12"/>
  <c r="AQ115" i="12" s="1"/>
  <c r="W112" i="12"/>
  <c r="X112" i="12"/>
  <c r="AK112" i="12" s="1"/>
  <c r="AE110" i="12"/>
  <c r="AQ110" i="12" s="1"/>
  <c r="AD110" i="12"/>
  <c r="AP110" i="12" s="1"/>
  <c r="Z106" i="12"/>
  <c r="AL106" i="12" s="1"/>
  <c r="AA106" i="12"/>
  <c r="AM106" i="12" s="1"/>
  <c r="AI102" i="12"/>
  <c r="AI98" i="12"/>
  <c r="AI92" i="12"/>
  <c r="AI86" i="12"/>
  <c r="AI82" i="12"/>
  <c r="AI78" i="12"/>
  <c r="AI76" i="12"/>
  <c r="AO64" i="12"/>
  <c r="AN64" i="12"/>
  <c r="AO47" i="12"/>
  <c r="AN47" i="12"/>
  <c r="AO31" i="12"/>
  <c r="AN31" i="12"/>
  <c r="AO15" i="12"/>
  <c r="AN15" i="12"/>
  <c r="AI212" i="12"/>
  <c r="AE212" i="12"/>
  <c r="AQ212" i="12" s="1"/>
  <c r="AD212" i="12"/>
  <c r="AA177" i="12"/>
  <c r="AM177" i="12" s="1"/>
  <c r="Z177" i="12"/>
  <c r="AL177" i="12" s="1"/>
  <c r="AI152" i="12"/>
  <c r="AG147" i="12"/>
  <c r="AO140" i="12"/>
  <c r="AN140" i="12"/>
  <c r="AE138" i="12"/>
  <c r="AQ138" i="12" s="1"/>
  <c r="AD138" i="12"/>
  <c r="AL189" i="12"/>
  <c r="AG189" i="12"/>
  <c r="AI183" i="12"/>
  <c r="AG178" i="12"/>
  <c r="AD164" i="12"/>
  <c r="AE164" i="12"/>
  <c r="AQ164" i="12" s="1"/>
  <c r="AD150" i="12"/>
  <c r="AE150" i="12"/>
  <c r="AQ150" i="12" s="1"/>
  <c r="AI137" i="12"/>
  <c r="AJ135" i="12"/>
  <c r="AG135" i="12"/>
  <c r="AJ131" i="12"/>
  <c r="AG131" i="12"/>
  <c r="AG127" i="12"/>
  <c r="AI95" i="12"/>
  <c r="AI91" i="12"/>
  <c r="AA88" i="12"/>
  <c r="AM88" i="12" s="1"/>
  <c r="Z88" i="12"/>
  <c r="AL88" i="12" s="1"/>
  <c r="AI75" i="12"/>
  <c r="Z71" i="12"/>
  <c r="AL71" i="12" s="1"/>
  <c r="AA71" i="12"/>
  <c r="AM71" i="12" s="1"/>
  <c r="AE67" i="12"/>
  <c r="AQ67" i="12" s="1"/>
  <c r="AD67" i="12"/>
  <c r="AP67" i="12" s="1"/>
  <c r="AO58" i="12"/>
  <c r="AN58" i="12"/>
  <c r="AO50" i="12"/>
  <c r="AN50" i="12"/>
  <c r="AO41" i="12"/>
  <c r="AN41" i="12"/>
  <c r="AO33" i="12"/>
  <c r="AN33" i="12"/>
  <c r="AO25" i="12"/>
  <c r="AN25" i="12"/>
  <c r="AO17" i="12"/>
  <c r="AN17" i="12"/>
  <c r="AO5" i="12"/>
  <c r="AN5" i="12"/>
  <c r="AO207" i="12"/>
  <c r="AN207" i="12"/>
  <c r="Z173" i="12"/>
  <c r="AL173" i="12" s="1"/>
  <c r="AA173" i="12"/>
  <c r="AM173" i="12" s="1"/>
  <c r="AD160" i="12"/>
  <c r="AE160" i="12"/>
  <c r="AQ160" i="12" s="1"/>
  <c r="Z140" i="12"/>
  <c r="AL140" i="12" s="1"/>
  <c r="AA140" i="12"/>
  <c r="Z115" i="12"/>
  <c r="AL115" i="12" s="1"/>
  <c r="AA115" i="12"/>
  <c r="AM115" i="12" s="1"/>
  <c r="AI87" i="12"/>
  <c r="X87" i="12"/>
  <c r="AK87" i="12" s="1"/>
  <c r="W87" i="12"/>
  <c r="AJ87" i="12" s="1"/>
  <c r="AO66" i="12"/>
  <c r="AN66" i="12"/>
  <c r="AE63" i="12"/>
  <c r="AQ63" i="12" s="1"/>
  <c r="AD63" i="12"/>
  <c r="AP63" i="12" s="1"/>
  <c r="AE57" i="12"/>
  <c r="AQ57" i="12" s="1"/>
  <c r="AD57" i="12"/>
  <c r="AP57" i="12" s="1"/>
  <c r="W46" i="12"/>
  <c r="AJ46" i="12" s="1"/>
  <c r="X46" i="12"/>
  <c r="AK46" i="12" s="1"/>
  <c r="AA44" i="12"/>
  <c r="AM44" i="12" s="1"/>
  <c r="Z44" i="12"/>
  <c r="AL44" i="12" s="1"/>
  <c r="AA34" i="12"/>
  <c r="AM34" i="12" s="1"/>
  <c r="Z34" i="12"/>
  <c r="AL34" i="12" s="1"/>
  <c r="W30" i="12"/>
  <c r="AJ30" i="12" s="1"/>
  <c r="X30" i="12"/>
  <c r="AK30" i="12" s="1"/>
  <c r="AA28" i="12"/>
  <c r="AM28" i="12" s="1"/>
  <c r="Z28" i="12"/>
  <c r="AL28" i="12" s="1"/>
  <c r="AA18" i="12"/>
  <c r="AM18" i="12" s="1"/>
  <c r="Z18" i="12"/>
  <c r="AL18" i="12" s="1"/>
  <c r="AG13" i="12"/>
  <c r="AJ13" i="12"/>
  <c r="AN10" i="12"/>
  <c r="AO10" i="12"/>
  <c r="AI7" i="12"/>
  <c r="AZ843" i="3"/>
  <c r="AR843" i="3"/>
  <c r="AZ825" i="3"/>
  <c r="AR825" i="3"/>
  <c r="AR813" i="3"/>
  <c r="AZ813" i="3"/>
  <c r="AD83" i="12"/>
  <c r="AP83" i="12" s="1"/>
  <c r="AE83" i="12"/>
  <c r="AQ83" i="12" s="1"/>
  <c r="AJ70" i="12"/>
  <c r="AG70" i="12"/>
  <c r="AI68" i="12"/>
  <c r="AI59" i="12"/>
  <c r="AI53" i="12"/>
  <c r="AO49" i="12"/>
  <c r="AN49" i="12"/>
  <c r="AN46" i="12"/>
  <c r="AO46" i="12"/>
  <c r="AN40" i="12"/>
  <c r="AO40" i="12"/>
  <c r="AN30" i="12"/>
  <c r="AO30" i="12"/>
  <c r="AN24" i="12"/>
  <c r="AO24" i="12"/>
  <c r="Z11" i="12"/>
  <c r="AL11" i="12" s="1"/>
  <c r="AA11" i="12"/>
  <c r="AM11" i="12" s="1"/>
  <c r="AG146" i="12"/>
  <c r="AI99" i="12"/>
  <c r="X99" i="12"/>
  <c r="AK99" i="12" s="1"/>
  <c r="W99" i="12"/>
  <c r="AJ99" i="12" s="1"/>
  <c r="AJ85" i="12"/>
  <c r="AG85" i="12"/>
  <c r="AI79" i="12"/>
  <c r="X79" i="12"/>
  <c r="AK79" i="12" s="1"/>
  <c r="W79" i="12"/>
  <c r="AJ79" i="12" s="1"/>
  <c r="AA65" i="12"/>
  <c r="AM65" i="12" s="1"/>
  <c r="Z65" i="12"/>
  <c r="AL65" i="12" s="1"/>
  <c r="AA55" i="12"/>
  <c r="AM55" i="12" s="1"/>
  <c r="Z55" i="12"/>
  <c r="AL55" i="12" s="1"/>
  <c r="AI42" i="12"/>
  <c r="AN36" i="12"/>
  <c r="AO36" i="12"/>
  <c r="AN26" i="12"/>
  <c r="AO26" i="12"/>
  <c r="AG25" i="12"/>
  <c r="AE20" i="12"/>
  <c r="AQ20" i="12" s="1"/>
  <c r="AD20" i="12"/>
  <c r="AP20" i="12" s="1"/>
  <c r="AG12" i="12"/>
  <c r="AE10" i="12"/>
  <c r="AQ10" i="12" s="1"/>
  <c r="AD10" i="12"/>
  <c r="AP10" i="12" s="1"/>
  <c r="AA6" i="12"/>
  <c r="AM6" i="12" s="1"/>
  <c r="Z6" i="12"/>
  <c r="AL6" i="12" s="1"/>
  <c r="AI2" i="12"/>
  <c r="AD72" i="12"/>
  <c r="AP72" i="12" s="1"/>
  <c r="AE72" i="12"/>
  <c r="AQ72" i="12" s="1"/>
  <c r="AI61" i="12"/>
  <c r="AN51" i="12"/>
  <c r="AO51" i="12"/>
  <c r="AG50" i="12"/>
  <c r="AE48" i="12"/>
  <c r="AQ48" i="12" s="1"/>
  <c r="AD48" i="12"/>
  <c r="AP48" i="12" s="1"/>
  <c r="AI38" i="12"/>
  <c r="AN32" i="12"/>
  <c r="AO32" i="12"/>
  <c r="AA22" i="12"/>
  <c r="AM22" i="12" s="1"/>
  <c r="Z22" i="12"/>
  <c r="AL22" i="12" s="1"/>
  <c r="AN16" i="12"/>
  <c r="AO16" i="12"/>
  <c r="AF989" i="3"/>
  <c r="AY989" i="3" s="1"/>
  <c r="AP989" i="3"/>
  <c r="AZ978" i="3"/>
  <c r="AR978" i="3"/>
  <c r="AF976" i="3"/>
  <c r="AY976" i="3" s="1"/>
  <c r="AS998" i="3"/>
  <c r="AF998" i="3"/>
  <c r="AY998" i="3" s="1"/>
  <c r="AZ993" i="3"/>
  <c r="AR993" i="3"/>
  <c r="AS982" i="3"/>
  <c r="AF982" i="3"/>
  <c r="AY982" i="3" s="1"/>
  <c r="AZ977" i="3"/>
  <c r="AR977" i="3"/>
  <c r="AP961" i="3"/>
  <c r="AF961" i="3"/>
  <c r="AY961" i="3" s="1"/>
  <c r="AF994" i="3"/>
  <c r="AY994" i="3" s="1"/>
  <c r="AF987" i="3"/>
  <c r="AY987" i="3" s="1"/>
  <c r="AF979" i="3"/>
  <c r="AY979" i="3" s="1"/>
  <c r="AZ965" i="3"/>
  <c r="AR965" i="3"/>
  <c r="AF960" i="3"/>
  <c r="AY960" i="3" s="1"/>
  <c r="AZ941" i="3"/>
  <c r="AR941" i="3"/>
  <c r="AR935" i="3"/>
  <c r="AZ935" i="3"/>
  <c r="AF928" i="3"/>
  <c r="AY928" i="3" s="1"/>
  <c r="AP925" i="3"/>
  <c r="AF925" i="3"/>
  <c r="AY925" i="3" s="1"/>
  <c r="AP923" i="3"/>
  <c r="AF923" i="3"/>
  <c r="AY923" i="3" s="1"/>
  <c r="AF911" i="3"/>
  <c r="AY911" i="3" s="1"/>
  <c r="AZ803" i="3"/>
  <c r="AR803" i="3"/>
  <c r="AF1003" i="3"/>
  <c r="AY1003" i="3" s="1"/>
  <c r="AP981" i="3"/>
  <c r="AF981" i="3"/>
  <c r="AY981" i="3" s="1"/>
  <c r="AF971" i="3"/>
  <c r="AY971" i="3" s="1"/>
  <c r="AZ967" i="3"/>
  <c r="AR967" i="3"/>
  <c r="AF950" i="3"/>
  <c r="AY950" i="3" s="1"/>
  <c r="AP950" i="3"/>
  <c r="AF937" i="3"/>
  <c r="AY937" i="3" s="1"/>
  <c r="AP937" i="3"/>
  <c r="AZ931" i="3"/>
  <c r="AR931" i="3"/>
  <c r="AZ921" i="3"/>
  <c r="AR921" i="3"/>
  <c r="AP919" i="3"/>
  <c r="AF919" i="3"/>
  <c r="AY919" i="3" s="1"/>
  <c r="AF908" i="3"/>
  <c r="AY908" i="3" s="1"/>
  <c r="AF858" i="3"/>
  <c r="AY858" i="3" s="1"/>
  <c r="AP858" i="3"/>
  <c r="AF842" i="3"/>
  <c r="AY842" i="3" s="1"/>
  <c r="AF823" i="3"/>
  <c r="AY823" i="3" s="1"/>
  <c r="AP823" i="3"/>
  <c r="AR817" i="3"/>
  <c r="AZ817" i="3"/>
  <c r="AZ793" i="3"/>
  <c r="AR793" i="3"/>
  <c r="AZ774" i="3"/>
  <c r="AR774" i="3"/>
  <c r="AP997" i="3"/>
  <c r="AF997" i="3"/>
  <c r="AY997" i="3" s="1"/>
  <c r="AZ979" i="3"/>
  <c r="AR979" i="3"/>
  <c r="AF974" i="3"/>
  <c r="AY974" i="3" s="1"/>
  <c r="AP974" i="3"/>
  <c r="AS969" i="3"/>
  <c r="AF969" i="3"/>
  <c r="AY969" i="3" s="1"/>
  <c r="AF956" i="3"/>
  <c r="AY956" i="3" s="1"/>
  <c r="AZ949" i="3"/>
  <c r="AR949" i="3"/>
  <c r="AP947" i="3"/>
  <c r="AF947" i="3"/>
  <c r="AY947" i="3" s="1"/>
  <c r="AF936" i="3"/>
  <c r="AY936" i="3" s="1"/>
  <c r="AZ922" i="3"/>
  <c r="AR922" i="3"/>
  <c r="AP914" i="3"/>
  <c r="AF914" i="3"/>
  <c r="AY914" i="3" s="1"/>
  <c r="AZ911" i="3"/>
  <c r="AR911" i="3"/>
  <c r="AP901" i="3"/>
  <c r="AF901" i="3"/>
  <c r="AY901" i="3" s="1"/>
  <c r="AZ828" i="3"/>
  <c r="AR828" i="3"/>
  <c r="AF824" i="3"/>
  <c r="AY824" i="3" s="1"/>
  <c r="AZ818" i="3"/>
  <c r="AR818" i="3"/>
  <c r="AF810" i="3"/>
  <c r="AY810" i="3" s="1"/>
  <c r="AP810" i="3"/>
  <c r="AF803" i="3"/>
  <c r="AY803" i="3" s="1"/>
  <c r="AP803" i="3"/>
  <c r="AZ800" i="3"/>
  <c r="AR800" i="3"/>
  <c r="AZ791" i="3"/>
  <c r="AR791" i="3"/>
  <c r="AP1002" i="3"/>
  <c r="AF1002" i="3"/>
  <c r="AY1002" i="3" s="1"/>
  <c r="AZ974" i="3"/>
  <c r="AZ945" i="3"/>
  <c r="AR945" i="3"/>
  <c r="AR939" i="3"/>
  <c r="AZ939" i="3"/>
  <c r="AR918" i="3"/>
  <c r="AZ918" i="3"/>
  <c r="AF916" i="3"/>
  <c r="AY916" i="3" s="1"/>
  <c r="AR845" i="3"/>
  <c r="AZ845" i="3"/>
  <c r="AF818" i="3"/>
  <c r="AY818" i="3" s="1"/>
  <c r="AZ743" i="3"/>
  <c r="AZ498" i="3"/>
  <c r="AR498" i="3"/>
  <c r="AZ490" i="3"/>
  <c r="AR490" i="3"/>
  <c r="AZ482" i="3"/>
  <c r="AR482" i="3"/>
  <c r="AZ474" i="3"/>
  <c r="AR474" i="3"/>
  <c r="AF942" i="3"/>
  <c r="AY942" i="3" s="1"/>
  <c r="AP831" i="3"/>
  <c r="AF831" i="3"/>
  <c r="AY831" i="3" s="1"/>
  <c r="AZ795" i="3"/>
  <c r="AF782" i="3"/>
  <c r="AY782" i="3" s="1"/>
  <c r="AP782" i="3"/>
  <c r="AF740" i="3"/>
  <c r="AY740" i="3" s="1"/>
  <c r="AS740" i="3"/>
  <c r="AZ733" i="3"/>
  <c r="AR733" i="3"/>
  <c r="AZ589" i="3"/>
  <c r="AR589" i="3"/>
  <c r="AZ585" i="3"/>
  <c r="AR585" i="3"/>
  <c r="AZ581" i="3"/>
  <c r="AR581" i="3"/>
  <c r="AZ577" i="3"/>
  <c r="AR577" i="3"/>
  <c r="AZ573" i="3"/>
  <c r="AR573" i="3"/>
  <c r="AZ569" i="3"/>
  <c r="AR569" i="3"/>
  <c r="AZ565" i="3"/>
  <c r="AR565" i="3"/>
  <c r="AZ561" i="3"/>
  <c r="AR561" i="3"/>
  <c r="AZ557" i="3"/>
  <c r="AR557" i="3"/>
  <c r="AZ553" i="3"/>
  <c r="AR553" i="3"/>
  <c r="AZ549" i="3"/>
  <c r="AR549" i="3"/>
  <c r="AZ545" i="3"/>
  <c r="AR545" i="3"/>
  <c r="AZ541" i="3"/>
  <c r="AR541" i="3"/>
  <c r="AZ537" i="3"/>
  <c r="AR537" i="3"/>
  <c r="AZ533" i="3"/>
  <c r="AR533" i="3"/>
  <c r="AZ529" i="3"/>
  <c r="AR529" i="3"/>
  <c r="AZ525" i="3"/>
  <c r="AR525" i="3"/>
  <c r="AZ521" i="3"/>
  <c r="AR521" i="3"/>
  <c r="AZ517" i="3"/>
  <c r="AR517" i="3"/>
  <c r="AZ513" i="3"/>
  <c r="AR513" i="3"/>
  <c r="AZ509" i="3"/>
  <c r="AR509" i="3"/>
  <c r="AZ505" i="3"/>
  <c r="AR505" i="3"/>
  <c r="AZ899" i="3"/>
  <c r="AP790" i="3"/>
  <c r="AF790" i="3"/>
  <c r="AY790" i="3" s="1"/>
  <c r="AF778" i="3"/>
  <c r="AY778" i="3" s="1"/>
  <c r="AP778" i="3"/>
  <c r="AZ767" i="3"/>
  <c r="AR767" i="3"/>
  <c r="AZ747" i="3"/>
  <c r="AR747" i="3"/>
  <c r="AZ739" i="3"/>
  <c r="AR739" i="3"/>
  <c r="AZ731" i="3"/>
  <c r="AR731" i="3"/>
  <c r="AM588" i="3"/>
  <c r="AF588" i="3"/>
  <c r="AY588" i="3" s="1"/>
  <c r="AM584" i="3"/>
  <c r="AF584" i="3"/>
  <c r="AY584" i="3" s="1"/>
  <c r="AM580" i="3"/>
  <c r="AF580" i="3"/>
  <c r="AY580" i="3" s="1"/>
  <c r="AM576" i="3"/>
  <c r="AF576" i="3"/>
  <c r="AY576" i="3" s="1"/>
  <c r="AM572" i="3"/>
  <c r="AF572" i="3"/>
  <c r="AY572" i="3" s="1"/>
  <c r="AM568" i="3"/>
  <c r="AF568" i="3"/>
  <c r="AY568" i="3" s="1"/>
  <c r="AM564" i="3"/>
  <c r="AF564" i="3"/>
  <c r="AY564" i="3" s="1"/>
  <c r="AM560" i="3"/>
  <c r="AF560" i="3"/>
  <c r="AY560" i="3" s="1"/>
  <c r="AM556" i="3"/>
  <c r="AF556" i="3"/>
  <c r="AY556" i="3" s="1"/>
  <c r="AM552" i="3"/>
  <c r="AF552" i="3"/>
  <c r="AY552" i="3" s="1"/>
  <c r="AM548" i="3"/>
  <c r="AF548" i="3"/>
  <c r="AY548" i="3" s="1"/>
  <c r="AM544" i="3"/>
  <c r="AF544" i="3"/>
  <c r="AY544" i="3" s="1"/>
  <c r="AM540" i="3"/>
  <c r="AF540" i="3"/>
  <c r="AY540" i="3" s="1"/>
  <c r="AM536" i="3"/>
  <c r="AF536" i="3"/>
  <c r="AY536" i="3" s="1"/>
  <c r="AM532" i="3"/>
  <c r="AF532" i="3"/>
  <c r="AY532" i="3" s="1"/>
  <c r="AM528" i="3"/>
  <c r="AF528" i="3"/>
  <c r="AY528" i="3" s="1"/>
  <c r="AM524" i="3"/>
  <c r="AF524" i="3"/>
  <c r="AY524" i="3" s="1"/>
  <c r="AZ512" i="3"/>
  <c r="AR512" i="3"/>
  <c r="AM509" i="3"/>
  <c r="AF509" i="3"/>
  <c r="AY509" i="3" s="1"/>
  <c r="AZ500" i="3"/>
  <c r="AR500" i="3"/>
  <c r="AZ492" i="3"/>
  <c r="AR492" i="3"/>
  <c r="AZ484" i="3"/>
  <c r="AR484" i="3"/>
  <c r="AZ476" i="3"/>
  <c r="AR476" i="3"/>
  <c r="AF840" i="3"/>
  <c r="AY840" i="3" s="1"/>
  <c r="AP840" i="3"/>
  <c r="AZ819" i="3"/>
  <c r="AF797" i="3"/>
  <c r="AY797" i="3" s="1"/>
  <c r="AZ753" i="3"/>
  <c r="AR753" i="3"/>
  <c r="AF742" i="3"/>
  <c r="AY742" i="3" s="1"/>
  <c r="AF747" i="3"/>
  <c r="AY747" i="3" s="1"/>
  <c r="AF735" i="3"/>
  <c r="AY735" i="3" s="1"/>
  <c r="AF507" i="3"/>
  <c r="AY507" i="3" s="1"/>
  <c r="AM507" i="3"/>
  <c r="AZ495" i="3"/>
  <c r="AZ483" i="3"/>
  <c r="AR483" i="3"/>
  <c r="AZ475" i="3"/>
  <c r="AR475" i="3"/>
  <c r="AR463" i="3"/>
  <c r="AZ463" i="3"/>
  <c r="AM453" i="3"/>
  <c r="AF453" i="3"/>
  <c r="AY453" i="3" s="1"/>
  <c r="AZ451" i="3"/>
  <c r="AR451" i="3"/>
  <c r="AM445" i="3"/>
  <c r="AF445" i="3"/>
  <c r="AY445" i="3" s="1"/>
  <c r="AZ443" i="3"/>
  <c r="AR443" i="3"/>
  <c r="AM437" i="3"/>
  <c r="AF437" i="3"/>
  <c r="AY437" i="3" s="1"/>
  <c r="AZ435" i="3"/>
  <c r="AR435" i="3"/>
  <c r="AM429" i="3"/>
  <c r="AF429" i="3"/>
  <c r="AY429" i="3" s="1"/>
  <c r="AZ427" i="3"/>
  <c r="AR427" i="3"/>
  <c r="AM421" i="3"/>
  <c r="AF421" i="3"/>
  <c r="AY421" i="3" s="1"/>
  <c r="AZ419" i="3"/>
  <c r="AR419" i="3"/>
  <c r="AF414" i="3"/>
  <c r="AY414" i="3" s="1"/>
  <c r="AM414" i="3"/>
  <c r="AF412" i="3"/>
  <c r="AY412" i="3" s="1"/>
  <c r="AM412" i="3"/>
  <c r="AP407" i="3"/>
  <c r="AF407" i="3"/>
  <c r="AY407" i="3" s="1"/>
  <c r="AZ395" i="3"/>
  <c r="AR395" i="3"/>
  <c r="AZ393" i="3"/>
  <c r="AR393" i="3"/>
  <c r="AZ391" i="3"/>
  <c r="AR391" i="3"/>
  <c r="AZ389" i="3"/>
  <c r="AR389" i="3"/>
  <c r="AR384" i="3"/>
  <c r="AZ384" i="3"/>
  <c r="AZ382" i="3"/>
  <c r="AR382" i="3"/>
  <c r="AR380" i="3"/>
  <c r="AZ380" i="3"/>
  <c r="AZ367" i="3"/>
  <c r="AR367" i="3"/>
  <c r="AZ356" i="3"/>
  <c r="AR356" i="3"/>
  <c r="AF350" i="3"/>
  <c r="AY350" i="3" s="1"/>
  <c r="AZ344" i="3"/>
  <c r="AR344" i="3"/>
  <c r="AR338" i="3"/>
  <c r="AZ338" i="3"/>
  <c r="AP335" i="3"/>
  <c r="AF335" i="3"/>
  <c r="AY335" i="3" s="1"/>
  <c r="AZ330" i="3"/>
  <c r="AR330" i="3"/>
  <c r="AZ328" i="3"/>
  <c r="AR328" i="3"/>
  <c r="AZ326" i="3"/>
  <c r="AR326" i="3"/>
  <c r="AF322" i="3"/>
  <c r="AY322" i="3" s="1"/>
  <c r="AM322" i="3"/>
  <c r="AF320" i="3"/>
  <c r="AY320" i="3" s="1"/>
  <c r="AM320" i="3"/>
  <c r="AF295" i="3"/>
  <c r="AY295" i="3" s="1"/>
  <c r="AM295" i="3"/>
  <c r="AF283" i="3"/>
  <c r="AY283" i="3" s="1"/>
  <c r="AM283" i="3"/>
  <c r="AF281" i="3"/>
  <c r="AY281" i="3" s="1"/>
  <c r="AM281" i="3"/>
  <c r="AF278" i="3"/>
  <c r="AY278" i="3" s="1"/>
  <c r="AM278" i="3"/>
  <c r="AF255" i="3"/>
  <c r="AY255" i="3" s="1"/>
  <c r="AF749" i="3"/>
  <c r="AY749" i="3" s="1"/>
  <c r="AF737" i="3"/>
  <c r="AY737" i="3" s="1"/>
  <c r="AF504" i="3"/>
  <c r="AY504" i="3" s="1"/>
  <c r="AF499" i="3"/>
  <c r="AY499" i="3" s="1"/>
  <c r="AM499" i="3"/>
  <c r="AF496" i="3"/>
  <c r="AY496" i="3" s="1"/>
  <c r="AF493" i="3"/>
  <c r="AY493" i="3" s="1"/>
  <c r="AM493" i="3"/>
  <c r="AF491" i="3"/>
  <c r="AY491" i="3" s="1"/>
  <c r="AM491" i="3"/>
  <c r="AF488" i="3"/>
  <c r="AY488" i="3" s="1"/>
  <c r="AF485" i="3"/>
  <c r="AY485" i="3" s="1"/>
  <c r="AM485" i="3"/>
  <c r="AF483" i="3"/>
  <c r="AY483" i="3" s="1"/>
  <c r="AM483" i="3"/>
  <c r="AF480" i="3"/>
  <c r="AY480" i="3" s="1"/>
  <c r="AF477" i="3"/>
  <c r="AY477" i="3" s="1"/>
  <c r="AM477" i="3"/>
  <c r="AF475" i="3"/>
  <c r="AY475" i="3" s="1"/>
  <c r="AM475" i="3"/>
  <c r="AF472" i="3"/>
  <c r="AY472" i="3" s="1"/>
  <c r="AZ416" i="3"/>
  <c r="AR416" i="3"/>
  <c r="AZ401" i="3"/>
  <c r="AR401" i="3"/>
  <c r="AF400" i="3"/>
  <c r="AY400" i="3" s="1"/>
  <c r="AM400" i="3"/>
  <c r="AZ397" i="3"/>
  <c r="AR397" i="3"/>
  <c r="AF395" i="3"/>
  <c r="AY395" i="3" s="1"/>
  <c r="AM395" i="3"/>
  <c r="AF391" i="3"/>
  <c r="AY391" i="3" s="1"/>
  <c r="AM391" i="3"/>
  <c r="AZ388" i="3"/>
  <c r="AR388" i="3"/>
  <c r="AF380" i="3"/>
  <c r="AY380" i="3" s="1"/>
  <c r="AM380" i="3"/>
  <c r="AR369" i="3"/>
  <c r="AZ369" i="3"/>
  <c r="AF368" i="3"/>
  <c r="AY368" i="3" s="1"/>
  <c r="AM368" i="3"/>
  <c r="AF359" i="3"/>
  <c r="AY359" i="3" s="1"/>
  <c r="AR345" i="3"/>
  <c r="AZ345" i="3"/>
  <c r="AF344" i="3"/>
  <c r="AY344" i="3" s="1"/>
  <c r="AM344" i="3"/>
  <c r="AZ341" i="3"/>
  <c r="AR341" i="3"/>
  <c r="AR336" i="3"/>
  <c r="AZ336" i="3"/>
  <c r="AF751" i="3"/>
  <c r="AY751" i="3" s="1"/>
  <c r="AF519" i="3"/>
  <c r="AY519" i="3" s="1"/>
  <c r="AM519" i="3"/>
  <c r="AF511" i="3"/>
  <c r="AY511" i="3" s="1"/>
  <c r="AM511" i="3"/>
  <c r="AF503" i="3"/>
  <c r="AY503" i="3" s="1"/>
  <c r="AM503" i="3"/>
  <c r="AZ465" i="3"/>
  <c r="AR465" i="3"/>
  <c r="AR452" i="3"/>
  <c r="AZ452" i="3"/>
  <c r="AM450" i="3"/>
  <c r="AF450" i="3"/>
  <c r="AY450" i="3" s="1"/>
  <c r="AR444" i="3"/>
  <c r="AZ444" i="3"/>
  <c r="AM442" i="3"/>
  <c r="AF442" i="3"/>
  <c r="AY442" i="3" s="1"/>
  <c r="AR436" i="3"/>
  <c r="AZ436" i="3"/>
  <c r="AM434" i="3"/>
  <c r="AF434" i="3"/>
  <c r="AY434" i="3" s="1"/>
  <c r="AR428" i="3"/>
  <c r="AZ428" i="3"/>
  <c r="AM426" i="3"/>
  <c r="AF426" i="3"/>
  <c r="AY426" i="3" s="1"/>
  <c r="AR420" i="3"/>
  <c r="AZ420" i="3"/>
  <c r="AM418" i="3"/>
  <c r="AF418" i="3"/>
  <c r="AY418" i="3" s="1"/>
  <c r="AM416" i="3"/>
  <c r="AF416" i="3"/>
  <c r="AY416" i="3" s="1"/>
  <c r="AM410" i="3"/>
  <c r="AF410" i="3"/>
  <c r="AY410" i="3" s="1"/>
  <c r="AM403" i="3"/>
  <c r="AF403" i="3"/>
  <c r="AY403" i="3" s="1"/>
  <c r="AF388" i="3"/>
  <c r="AY388" i="3" s="1"/>
  <c r="AF361" i="3"/>
  <c r="AY361" i="3" s="1"/>
  <c r="AM342" i="3"/>
  <c r="AF342" i="3"/>
  <c r="AY342" i="3" s="1"/>
  <c r="AZ332" i="3"/>
  <c r="AR332" i="3"/>
  <c r="AM331" i="3"/>
  <c r="AF331" i="3"/>
  <c r="AY331" i="3" s="1"/>
  <c r="AF733" i="3"/>
  <c r="AY733" i="3" s="1"/>
  <c r="AF469" i="3"/>
  <c r="AY469" i="3" s="1"/>
  <c r="AM469" i="3"/>
  <c r="AF465" i="3"/>
  <c r="AY465" i="3" s="1"/>
  <c r="AM465" i="3"/>
  <c r="AF461" i="3"/>
  <c r="AY461" i="3" s="1"/>
  <c r="AM461" i="3"/>
  <c r="AF459" i="3"/>
  <c r="AY459" i="3" s="1"/>
  <c r="AM459" i="3"/>
  <c r="AZ304" i="3"/>
  <c r="AZ284" i="3"/>
  <c r="AF256" i="3"/>
  <c r="AY256" i="3" s="1"/>
  <c r="AM256" i="3"/>
  <c r="AZ256" i="3"/>
  <c r="AR256" i="3"/>
  <c r="AM241" i="3"/>
  <c r="AF241" i="3"/>
  <c r="AY241" i="3" s="1"/>
  <c r="AV239" i="3"/>
  <c r="AF239" i="3"/>
  <c r="AY239" i="3" s="1"/>
  <c r="AZ235" i="3"/>
  <c r="AR235" i="3"/>
  <c r="AR229" i="3"/>
  <c r="AZ229" i="3"/>
  <c r="AR212" i="3"/>
  <c r="AZ212" i="3"/>
  <c r="AR210" i="3"/>
  <c r="AZ210" i="3"/>
  <c r="AZ208" i="3"/>
  <c r="AR208" i="3"/>
  <c r="AR194" i="3"/>
  <c r="AZ194" i="3"/>
  <c r="AM192" i="3"/>
  <c r="AF192" i="3"/>
  <c r="AY192" i="3" s="1"/>
  <c r="AZ169" i="3"/>
  <c r="AR169" i="3"/>
  <c r="AF153" i="3"/>
  <c r="AY153" i="3" s="1"/>
  <c r="AF150" i="3"/>
  <c r="AY150" i="3" s="1"/>
  <c r="AM150" i="3"/>
  <c r="AF143" i="3"/>
  <c r="AY143" i="3" s="1"/>
  <c r="AM143" i="3"/>
  <c r="AF141" i="3"/>
  <c r="AY141" i="3" s="1"/>
  <c r="AM141" i="3"/>
  <c r="AF129" i="3"/>
  <c r="AY129" i="3" s="1"/>
  <c r="AP122" i="3"/>
  <c r="AF122" i="3"/>
  <c r="AY122" i="3" s="1"/>
  <c r="AR120" i="3"/>
  <c r="AZ120" i="3"/>
  <c r="AZ102" i="3"/>
  <c r="AR102" i="3"/>
  <c r="AF97" i="3"/>
  <c r="AY97" i="3" s="1"/>
  <c r="AZ94" i="3"/>
  <c r="AR94" i="3"/>
  <c r="AF91" i="3"/>
  <c r="AY91" i="3" s="1"/>
  <c r="AR86" i="3"/>
  <c r="AZ86" i="3"/>
  <c r="AF85" i="3"/>
  <c r="AY85" i="3" s="1"/>
  <c r="AF82" i="3"/>
  <c r="AY82" i="3" s="1"/>
  <c r="AM82" i="3"/>
  <c r="AF77" i="3"/>
  <c r="AY77" i="3" s="1"/>
  <c r="AZ62" i="3"/>
  <c r="AR62" i="3"/>
  <c r="AF57" i="3"/>
  <c r="AY57" i="3" s="1"/>
  <c r="AM57" i="3"/>
  <c r="AF55" i="3"/>
  <c r="AY55" i="3" s="1"/>
  <c r="AF45" i="3"/>
  <c r="AY45" i="3" s="1"/>
  <c r="AM45" i="3"/>
  <c r="AF39" i="3"/>
  <c r="AY39" i="3" s="1"/>
  <c r="AZ34" i="3"/>
  <c r="AR34" i="3"/>
  <c r="AZ30" i="3"/>
  <c r="AR30" i="3"/>
  <c r="AZ28" i="3"/>
  <c r="AR28" i="3"/>
  <c r="AR23" i="3"/>
  <c r="AZ23" i="3"/>
  <c r="AZ8" i="3"/>
  <c r="AR8" i="3"/>
  <c r="AF3" i="3"/>
  <c r="AY3" i="3" s="1"/>
  <c r="AM3" i="3"/>
  <c r="AF84" i="3"/>
  <c r="AY84" i="3" s="1"/>
  <c r="AM84" i="3"/>
  <c r="AF79" i="3"/>
  <c r="AY79" i="3" s="1"/>
  <c r="AM79" i="3"/>
  <c r="AF66" i="3"/>
  <c r="AY66" i="3" s="1"/>
  <c r="AP66" i="3"/>
  <c r="AZ46" i="3"/>
  <c r="AR46" i="3"/>
  <c r="AZ32" i="3"/>
  <c r="AR32" i="3"/>
  <c r="AF28" i="3"/>
  <c r="AY28" i="3" s="1"/>
  <c r="AF8" i="3"/>
  <c r="AY8" i="3" s="1"/>
  <c r="AM8" i="3"/>
  <c r="D83" i="5"/>
  <c r="D84" i="5"/>
  <c r="B72" i="5"/>
  <c r="B76" i="5"/>
  <c r="B80" i="5"/>
  <c r="B84" i="5"/>
  <c r="C36" i="5"/>
  <c r="D36" i="5" s="1"/>
  <c r="AF293" i="3"/>
  <c r="AY293" i="3" s="1"/>
  <c r="AF251" i="3"/>
  <c r="AY251" i="3" s="1"/>
  <c r="AF234" i="3"/>
  <c r="AY234" i="3" s="1"/>
  <c r="AZ231" i="3"/>
  <c r="AR231" i="3"/>
  <c r="AF207" i="3"/>
  <c r="AY207" i="3" s="1"/>
  <c r="AM207" i="3"/>
  <c r="AF203" i="3"/>
  <c r="AY203" i="3" s="1"/>
  <c r="AM203" i="3"/>
  <c r="AZ200" i="3"/>
  <c r="AR200" i="3"/>
  <c r="AR198" i="3"/>
  <c r="AZ198" i="3"/>
  <c r="AF178" i="3"/>
  <c r="AY178" i="3" s="1"/>
  <c r="AM178" i="3"/>
  <c r="AF171" i="3"/>
  <c r="AY171" i="3" s="1"/>
  <c r="AR165" i="3"/>
  <c r="AZ165" i="3"/>
  <c r="AR163" i="3"/>
  <c r="AZ163" i="3"/>
  <c r="AF157" i="3"/>
  <c r="AY157" i="3" s="1"/>
  <c r="AM157" i="3"/>
  <c r="AZ127" i="3"/>
  <c r="AR127" i="3"/>
  <c r="AF120" i="3"/>
  <c r="AY120" i="3" s="1"/>
  <c r="AM120" i="3"/>
  <c r="AZ114" i="3"/>
  <c r="AR114" i="3"/>
  <c r="AZ112" i="3"/>
  <c r="AR112" i="3"/>
  <c r="AF109" i="3"/>
  <c r="AY109" i="3" s="1"/>
  <c r="AM109" i="3"/>
  <c r="AF102" i="3"/>
  <c r="AY102" i="3" s="1"/>
  <c r="AM102" i="3"/>
  <c r="AZ93" i="3"/>
  <c r="AR93" i="3"/>
  <c r="AZ90" i="3"/>
  <c r="AR90" i="3"/>
  <c r="AZ67" i="3"/>
  <c r="AR67" i="3"/>
  <c r="AZ53" i="3"/>
  <c r="AR53" i="3"/>
  <c r="AF49" i="3"/>
  <c r="AY49" i="3" s="1"/>
  <c r="AM49" i="3"/>
  <c r="AM47" i="3"/>
  <c r="AF47" i="3"/>
  <c r="AY47" i="3" s="1"/>
  <c r="AZ42" i="3"/>
  <c r="AR38" i="3"/>
  <c r="AZ38" i="3"/>
  <c r="AF36" i="3"/>
  <c r="AY36" i="3" s="1"/>
  <c r="AF29" i="3"/>
  <c r="AY29" i="3" s="1"/>
  <c r="AZ76" i="3"/>
  <c r="AM64" i="3"/>
  <c r="AF64" i="3"/>
  <c r="AY64" i="3" s="1"/>
  <c r="AZ295" i="3"/>
  <c r="AZ282" i="3"/>
  <c r="AF276" i="3"/>
  <c r="AY276" i="3" s="1"/>
  <c r="AM276" i="3"/>
  <c r="AZ276" i="3"/>
  <c r="AR276" i="3"/>
  <c r="AZ260" i="3"/>
  <c r="AF258" i="3"/>
  <c r="AY258" i="3" s="1"/>
  <c r="AR258" i="3"/>
  <c r="AZ258" i="3"/>
  <c r="AF252" i="3"/>
  <c r="AY252" i="3" s="1"/>
  <c r="AM252" i="3"/>
  <c r="AR252" i="3"/>
  <c r="AZ252" i="3"/>
  <c r="AF225" i="3"/>
  <c r="AY225" i="3" s="1"/>
  <c r="AR209" i="3"/>
  <c r="AZ209" i="3"/>
  <c r="AM191" i="3"/>
  <c r="AF191" i="3"/>
  <c r="AY191" i="3" s="1"/>
  <c r="AM174" i="3"/>
  <c r="AF174" i="3"/>
  <c r="AY174" i="3" s="1"/>
  <c r="AM166" i="3"/>
  <c r="AF166" i="3"/>
  <c r="AY166" i="3" s="1"/>
  <c r="AM114" i="3"/>
  <c r="AF114" i="3"/>
  <c r="AY114" i="3" s="1"/>
  <c r="AM99" i="3"/>
  <c r="AF99" i="3"/>
  <c r="AY99" i="3" s="1"/>
  <c r="AM53" i="3"/>
  <c r="AF53" i="3"/>
  <c r="AY53" i="3" s="1"/>
  <c r="AM38" i="3"/>
  <c r="AF38" i="3"/>
  <c r="AY38" i="3" s="1"/>
  <c r="AF307" i="3"/>
  <c r="AY307" i="3" s="1"/>
  <c r="AR307" i="3"/>
  <c r="AZ307" i="3"/>
  <c r="AZ300" i="3"/>
  <c r="AZ278" i="3"/>
  <c r="AF273" i="3"/>
  <c r="AY273" i="3" s="1"/>
  <c r="AM273" i="3"/>
  <c r="AZ273" i="3"/>
  <c r="AR273" i="3"/>
  <c r="AF271" i="3"/>
  <c r="AY271" i="3" s="1"/>
  <c r="AM271" i="3"/>
  <c r="AR271" i="3"/>
  <c r="AZ271" i="3"/>
  <c r="AZ249" i="3"/>
  <c r="AR249" i="3"/>
  <c r="AZ242" i="3"/>
  <c r="AR242" i="3"/>
  <c r="AZ217" i="3"/>
  <c r="AR217" i="3"/>
  <c r="AF215" i="3"/>
  <c r="AY215" i="3" s="1"/>
  <c r="AM215" i="3"/>
  <c r="AZ204" i="3"/>
  <c r="AR204" i="3"/>
  <c r="AF199" i="3"/>
  <c r="AY199" i="3" s="1"/>
  <c r="AM199" i="3"/>
  <c r="AR196" i="3"/>
  <c r="AZ196" i="3"/>
  <c r="AF193" i="3"/>
  <c r="AY193" i="3" s="1"/>
  <c r="AZ133" i="3"/>
  <c r="AZ61" i="3"/>
  <c r="AZ37" i="3"/>
  <c r="AM15" i="3"/>
  <c r="AF15" i="3"/>
  <c r="AY15" i="3" s="1"/>
  <c r="AZ13" i="3"/>
  <c r="AF238" i="3"/>
  <c r="AY238" i="3" s="1"/>
  <c r="AZ164" i="3"/>
  <c r="AZ135" i="3"/>
  <c r="AZ63" i="3"/>
  <c r="AR17" i="3"/>
  <c r="AZ17" i="3"/>
  <c r="B7" i="5"/>
  <c r="D7" i="5" s="1"/>
  <c r="AM2" i="3"/>
  <c r="AF2" i="3"/>
  <c r="AY2" i="3" s="1"/>
  <c r="B15" i="5"/>
  <c r="D15" i="5" s="1"/>
  <c r="AU2" i="3"/>
  <c r="B17" i="5"/>
  <c r="D17" i="5" s="1"/>
  <c r="AW2" i="3"/>
  <c r="AR14" i="3"/>
  <c r="AZ14" i="3"/>
  <c r="AZ296" i="3"/>
  <c r="AZ16" i="3"/>
  <c r="AO452" i="12"/>
  <c r="AN452" i="12"/>
  <c r="Z439" i="12"/>
  <c r="AL439" i="12" s="1"/>
  <c r="AA439" i="12"/>
  <c r="AM439" i="12" s="1"/>
  <c r="W442" i="12"/>
  <c r="X442" i="12"/>
  <c r="AK442" i="12" s="1"/>
  <c r="AO341" i="12"/>
  <c r="AN341" i="12"/>
  <c r="AJ332" i="12"/>
  <c r="AG332" i="12"/>
  <c r="AO345" i="12"/>
  <c r="AN345" i="12"/>
  <c r="AJ331" i="12"/>
  <c r="AG331" i="12"/>
  <c r="AO317" i="12"/>
  <c r="AN317" i="12"/>
  <c r="AE310" i="12"/>
  <c r="AQ310" i="12" s="1"/>
  <c r="AD310" i="12"/>
  <c r="AP310" i="12" s="1"/>
  <c r="AG301" i="12"/>
  <c r="AI301" i="12"/>
  <c r="AA293" i="12"/>
  <c r="AM293" i="12" s="1"/>
  <c r="Z293" i="12"/>
  <c r="AL293" i="12" s="1"/>
  <c r="AO286" i="12"/>
  <c r="AN286" i="12"/>
  <c r="W325" i="12"/>
  <c r="AJ325" i="12" s="1"/>
  <c r="X325" i="12"/>
  <c r="AK325" i="12" s="1"/>
  <c r="AD302" i="12"/>
  <c r="AP302" i="12" s="1"/>
  <c r="AE302" i="12"/>
  <c r="AQ302" i="12" s="1"/>
  <c r="AI298" i="12"/>
  <c r="AG298" i="12"/>
  <c r="AG330" i="12"/>
  <c r="AA320" i="12"/>
  <c r="AM320" i="12" s="1"/>
  <c r="Z320" i="12"/>
  <c r="AL320" i="12" s="1"/>
  <c r="AO254" i="12"/>
  <c r="AN254" i="12"/>
  <c r="AO245" i="12"/>
  <c r="AN245" i="12"/>
  <c r="AO241" i="12"/>
  <c r="AN241" i="12"/>
  <c r="AO237" i="12"/>
  <c r="AN237" i="12"/>
  <c r="Z315" i="12"/>
  <c r="AL315" i="12" s="1"/>
  <c r="AA315" i="12"/>
  <c r="AM315" i="12" s="1"/>
  <c r="AE289" i="12"/>
  <c r="AQ289" i="12" s="1"/>
  <c r="AD289" i="12"/>
  <c r="AP289" i="12" s="1"/>
  <c r="Z288" i="12"/>
  <c r="AL288" i="12" s="1"/>
  <c r="AA288" i="12"/>
  <c r="AM288" i="12" s="1"/>
  <c r="AD284" i="12"/>
  <c r="AP284" i="12" s="1"/>
  <c r="AE284" i="12"/>
  <c r="AQ284" i="12" s="1"/>
  <c r="AO315" i="12"/>
  <c r="AN315" i="12"/>
  <c r="AG254" i="12"/>
  <c r="AJ254" i="12"/>
  <c r="AG261" i="12"/>
  <c r="AG282" i="12"/>
  <c r="AO219" i="12"/>
  <c r="AN219" i="12"/>
  <c r="AO215" i="12"/>
  <c r="AN215" i="12"/>
  <c r="X268" i="12"/>
  <c r="AK268" i="12" s="1"/>
  <c r="W268" i="12"/>
  <c r="AJ268" i="12" s="1"/>
  <c r="AD268" i="12"/>
  <c r="AP268" i="12" s="1"/>
  <c r="AE268" i="12"/>
  <c r="AQ268" i="12" s="1"/>
  <c r="AA259" i="12"/>
  <c r="AM259" i="12" s="1"/>
  <c r="Z259" i="12"/>
  <c r="AL259" i="12" s="1"/>
  <c r="Z232" i="12"/>
  <c r="AL232" i="12" s="1"/>
  <c r="AA232" i="12"/>
  <c r="AM232" i="12" s="1"/>
  <c r="Z210" i="12"/>
  <c r="AL210" i="12" s="1"/>
  <c r="AA210" i="12"/>
  <c r="AM210" i="12" s="1"/>
  <c r="AE206" i="12"/>
  <c r="AQ206" i="12" s="1"/>
  <c r="AD206" i="12"/>
  <c r="AI231" i="12"/>
  <c r="AI222" i="12"/>
  <c r="AI205" i="12"/>
  <c r="AO193" i="12"/>
  <c r="AN193" i="12"/>
  <c r="AO179" i="12"/>
  <c r="AN179" i="12"/>
  <c r="AI230" i="12"/>
  <c r="AE225" i="12"/>
  <c r="AQ225" i="12" s="1"/>
  <c r="AD225" i="12"/>
  <c r="AP225" i="12" s="1"/>
  <c r="AI221" i="12"/>
  <c r="AI208" i="12"/>
  <c r="AA204" i="12"/>
  <c r="AM204" i="12" s="1"/>
  <c r="Z204" i="12"/>
  <c r="AL204" i="12" s="1"/>
  <c r="AO195" i="12"/>
  <c r="AN195" i="12"/>
  <c r="AO145" i="12"/>
  <c r="AN145" i="12"/>
  <c r="AO141" i="12"/>
  <c r="AN141" i="12"/>
  <c r="AP241" i="12"/>
  <c r="AR241" i="12"/>
  <c r="AD233" i="12"/>
  <c r="AP233" i="12" s="1"/>
  <c r="AE233" i="12"/>
  <c r="AQ233" i="12" s="1"/>
  <c r="W203" i="12"/>
  <c r="AJ203" i="12" s="1"/>
  <c r="X203" i="12"/>
  <c r="AK203" i="12" s="1"/>
  <c r="AI203" i="12"/>
  <c r="AI201" i="12"/>
  <c r="AD196" i="12"/>
  <c r="AE196" i="12"/>
  <c r="AQ196" i="12" s="1"/>
  <c r="AI184" i="12"/>
  <c r="AD174" i="12"/>
  <c r="AE174" i="12"/>
  <c r="AQ174" i="12" s="1"/>
  <c r="Z170" i="12"/>
  <c r="AL170" i="12" s="1"/>
  <c r="AA170" i="12"/>
  <c r="AM170" i="12" s="1"/>
  <c r="X166" i="12"/>
  <c r="AK166" i="12" s="1"/>
  <c r="W166" i="12"/>
  <c r="AJ166" i="12" s="1"/>
  <c r="AI159" i="12"/>
  <c r="Z155" i="12"/>
  <c r="AL155" i="12" s="1"/>
  <c r="AA155" i="12"/>
  <c r="AM155" i="12" s="1"/>
  <c r="AE151" i="12"/>
  <c r="AQ151" i="12" s="1"/>
  <c r="AD151" i="12"/>
  <c r="AO202" i="12"/>
  <c r="AN202" i="12"/>
  <c r="W202" i="12"/>
  <c r="AJ202" i="12" s="1"/>
  <c r="X202" i="12"/>
  <c r="AK202" i="12" s="1"/>
  <c r="AI185" i="12"/>
  <c r="AN175" i="12"/>
  <c r="AO175" i="12"/>
  <c r="W175" i="12"/>
  <c r="AJ175" i="12" s="1"/>
  <c r="X175" i="12"/>
  <c r="AK175" i="12" s="1"/>
  <c r="AD171" i="12"/>
  <c r="AE171" i="12"/>
  <c r="AQ171" i="12" s="1"/>
  <c r="Z167" i="12"/>
  <c r="AL167" i="12" s="1"/>
  <c r="AA167" i="12"/>
  <c r="AM167" i="12" s="1"/>
  <c r="AI166" i="12"/>
  <c r="AG239" i="12"/>
  <c r="AD229" i="12"/>
  <c r="AE229" i="12"/>
  <c r="AQ229" i="12" s="1"/>
  <c r="AD220" i="12"/>
  <c r="AE220" i="12"/>
  <c r="AQ220" i="12" s="1"/>
  <c r="AN214" i="12"/>
  <c r="AO214" i="12"/>
  <c r="X211" i="12"/>
  <c r="AK211" i="12" s="1"/>
  <c r="W211" i="12"/>
  <c r="AJ211" i="12" s="1"/>
  <c r="AA211" i="12"/>
  <c r="Z211" i="12"/>
  <c r="AL211" i="12" s="1"/>
  <c r="W188" i="12"/>
  <c r="X188" i="12"/>
  <c r="AK188" i="12" s="1"/>
  <c r="Z176" i="12"/>
  <c r="AL176" i="12" s="1"/>
  <c r="AA176" i="12"/>
  <c r="AM176" i="12" s="1"/>
  <c r="AI172" i="12"/>
  <c r="AO168" i="12"/>
  <c r="AN168" i="12"/>
  <c r="X168" i="12"/>
  <c r="AK168" i="12" s="1"/>
  <c r="W168" i="12"/>
  <c r="AJ168" i="12" s="1"/>
  <c r="AI161" i="12"/>
  <c r="Z157" i="12"/>
  <c r="AL157" i="12" s="1"/>
  <c r="AA157" i="12"/>
  <c r="AM157" i="12" s="1"/>
  <c r="AE153" i="12"/>
  <c r="AQ153" i="12" s="1"/>
  <c r="AD153" i="12"/>
  <c r="AO136" i="12"/>
  <c r="AN136" i="12"/>
  <c r="AO132" i="12"/>
  <c r="AN132" i="12"/>
  <c r="AO128" i="12"/>
  <c r="AN128" i="12"/>
  <c r="AO109" i="12"/>
  <c r="AN109" i="12"/>
  <c r="AO94" i="12"/>
  <c r="AN94" i="12"/>
  <c r="AO81" i="12"/>
  <c r="AN81" i="12"/>
  <c r="AD200" i="12"/>
  <c r="AE200" i="12"/>
  <c r="AQ200" i="12" s="1"/>
  <c r="AD169" i="12"/>
  <c r="AE169" i="12"/>
  <c r="AQ169" i="12" s="1"/>
  <c r="AO160" i="12"/>
  <c r="AN160" i="12"/>
  <c r="AI154" i="12"/>
  <c r="AD140" i="12"/>
  <c r="AP140" i="12" s="1"/>
  <c r="AE140" i="12"/>
  <c r="AQ140" i="12" s="1"/>
  <c r="AG136" i="12"/>
  <c r="AJ136" i="12"/>
  <c r="AG128" i="12"/>
  <c r="AJ128" i="12"/>
  <c r="W124" i="12"/>
  <c r="X124" i="12"/>
  <c r="AK124" i="12" s="1"/>
  <c r="AE122" i="12"/>
  <c r="AQ122" i="12" s="1"/>
  <c r="AD122" i="12"/>
  <c r="AP122" i="12" s="1"/>
  <c r="Z118" i="12"/>
  <c r="AL118" i="12" s="1"/>
  <c r="AA118" i="12"/>
  <c r="AM118" i="12" s="1"/>
  <c r="AI114" i="12"/>
  <c r="AD111" i="12"/>
  <c r="AP111" i="12" s="1"/>
  <c r="AE111" i="12"/>
  <c r="AQ111" i="12" s="1"/>
  <c r="W108" i="12"/>
  <c r="X108" i="12"/>
  <c r="AK108" i="12" s="1"/>
  <c r="AE106" i="12"/>
  <c r="AQ106" i="12" s="1"/>
  <c r="AD106" i="12"/>
  <c r="AP106" i="12" s="1"/>
  <c r="Z102" i="12"/>
  <c r="AL102" i="12" s="1"/>
  <c r="AA102" i="12"/>
  <c r="AM102" i="12" s="1"/>
  <c r="Z98" i="12"/>
  <c r="AL98" i="12" s="1"/>
  <c r="AA98" i="12"/>
  <c r="AM98" i="12" s="1"/>
  <c r="AG94" i="12"/>
  <c r="AJ94" i="12"/>
  <c r="AN91" i="12"/>
  <c r="AO91" i="12"/>
  <c r="Z86" i="12"/>
  <c r="AL86" i="12" s="1"/>
  <c r="AA86" i="12"/>
  <c r="AM86" i="12" s="1"/>
  <c r="Z82" i="12"/>
  <c r="AL82" i="12" s="1"/>
  <c r="AA82" i="12"/>
  <c r="AM82" i="12" s="1"/>
  <c r="Z78" i="12"/>
  <c r="AL78" i="12" s="1"/>
  <c r="AA78" i="12"/>
  <c r="AM78" i="12" s="1"/>
  <c r="AN75" i="12"/>
  <c r="AO75" i="12"/>
  <c r="AO60" i="12"/>
  <c r="AN60" i="12"/>
  <c r="AO43" i="12"/>
  <c r="AN43" i="12"/>
  <c r="AO27" i="12"/>
  <c r="AN27" i="12"/>
  <c r="AG219" i="12"/>
  <c r="AI177" i="12"/>
  <c r="W177" i="12"/>
  <c r="AJ177" i="12" s="1"/>
  <c r="X177" i="12"/>
  <c r="AK177" i="12" s="1"/>
  <c r="X152" i="12"/>
  <c r="AK152" i="12" s="1"/>
  <c r="W152" i="12"/>
  <c r="AJ152" i="12" s="1"/>
  <c r="AA152" i="12"/>
  <c r="AM152" i="12" s="1"/>
  <c r="Z152" i="12"/>
  <c r="AL152" i="12" s="1"/>
  <c r="AG145" i="12"/>
  <c r="AO123" i="12"/>
  <c r="AN123" i="12"/>
  <c r="AO115" i="12"/>
  <c r="AN115" i="12"/>
  <c r="AO107" i="12"/>
  <c r="AN107" i="12"/>
  <c r="Z92" i="12"/>
  <c r="AL92" i="12" s="1"/>
  <c r="AA92" i="12"/>
  <c r="AM92" i="12" s="1"/>
  <c r="Z183" i="12"/>
  <c r="AL183" i="12" s="1"/>
  <c r="AA183" i="12"/>
  <c r="AM183" i="12" s="1"/>
  <c r="AI162" i="12"/>
  <c r="AA137" i="12"/>
  <c r="AM137" i="12" s="1"/>
  <c r="Z137" i="12"/>
  <c r="AL137" i="12" s="1"/>
  <c r="AI123" i="12"/>
  <c r="AA120" i="12"/>
  <c r="AM120" i="12" s="1"/>
  <c r="Z120" i="12"/>
  <c r="AL120" i="12" s="1"/>
  <c r="AJ117" i="12"/>
  <c r="AG117" i="12"/>
  <c r="AI115" i="12"/>
  <c r="AG115" i="12"/>
  <c r="AA112" i="12"/>
  <c r="AM112" i="12" s="1"/>
  <c r="Z112" i="12"/>
  <c r="AL112" i="12" s="1"/>
  <c r="AJ109" i="12"/>
  <c r="AG109" i="12"/>
  <c r="AI107" i="12"/>
  <c r="AA104" i="12"/>
  <c r="AM104" i="12" s="1"/>
  <c r="Z104" i="12"/>
  <c r="AL104" i="12" s="1"/>
  <c r="AJ101" i="12"/>
  <c r="AG101" i="12"/>
  <c r="AA95" i="12"/>
  <c r="AM95" i="12" s="1"/>
  <c r="Z95" i="12"/>
  <c r="AL95" i="12" s="1"/>
  <c r="AA91" i="12"/>
  <c r="AM91" i="12" s="1"/>
  <c r="Z91" i="12"/>
  <c r="AL91" i="12" s="1"/>
  <c r="AA84" i="12"/>
  <c r="AM84" i="12" s="1"/>
  <c r="Z84" i="12"/>
  <c r="AL84" i="12" s="1"/>
  <c r="Z75" i="12"/>
  <c r="AL75" i="12" s="1"/>
  <c r="AA75" i="12"/>
  <c r="AM75" i="12" s="1"/>
  <c r="AE71" i="12"/>
  <c r="AQ71" i="12" s="1"/>
  <c r="AD71" i="12"/>
  <c r="AP71" i="12" s="1"/>
  <c r="X64" i="12"/>
  <c r="AK64" i="12" s="1"/>
  <c r="W64" i="12"/>
  <c r="X56" i="12"/>
  <c r="AK56" i="12" s="1"/>
  <c r="W56" i="12"/>
  <c r="X47" i="12"/>
  <c r="AK47" i="12" s="1"/>
  <c r="W47" i="12"/>
  <c r="X39" i="12"/>
  <c r="AK39" i="12" s="1"/>
  <c r="W39" i="12"/>
  <c r="X31" i="12"/>
  <c r="AK31" i="12" s="1"/>
  <c r="W31" i="12"/>
  <c r="X23" i="12"/>
  <c r="AK23" i="12" s="1"/>
  <c r="W23" i="12"/>
  <c r="X15" i="12"/>
  <c r="AK15" i="12" s="1"/>
  <c r="W15" i="12"/>
  <c r="X207" i="12"/>
  <c r="AK207" i="12" s="1"/>
  <c r="W207" i="12"/>
  <c r="AJ207" i="12" s="1"/>
  <c r="AI207" i="12"/>
  <c r="AD173" i="12"/>
  <c r="AE173" i="12"/>
  <c r="AQ173" i="12" s="1"/>
  <c r="AI158" i="12"/>
  <c r="Z111" i="12"/>
  <c r="AL111" i="12" s="1"/>
  <c r="AA111" i="12"/>
  <c r="AM111" i="12" s="1"/>
  <c r="AO72" i="12"/>
  <c r="AN72" i="12"/>
  <c r="AI66" i="12"/>
  <c r="AN63" i="12"/>
  <c r="AO63" i="12"/>
  <c r="AN57" i="12"/>
  <c r="AO57" i="12"/>
  <c r="AE44" i="12"/>
  <c r="AQ44" i="12" s="1"/>
  <c r="AD44" i="12"/>
  <c r="AP44" i="12" s="1"/>
  <c r="W40" i="12"/>
  <c r="AJ40" i="12" s="1"/>
  <c r="X40" i="12"/>
  <c r="AK40" i="12" s="1"/>
  <c r="AE34" i="12"/>
  <c r="AQ34" i="12" s="1"/>
  <c r="AD34" i="12"/>
  <c r="AP34" i="12" s="1"/>
  <c r="AE28" i="12"/>
  <c r="AQ28" i="12" s="1"/>
  <c r="AD28" i="12"/>
  <c r="AP28" i="12" s="1"/>
  <c r="W24" i="12"/>
  <c r="AJ24" i="12" s="1"/>
  <c r="X24" i="12"/>
  <c r="AK24" i="12" s="1"/>
  <c r="AE18" i="12"/>
  <c r="AQ18" i="12" s="1"/>
  <c r="AD18" i="12"/>
  <c r="AP18" i="12" s="1"/>
  <c r="AG9" i="12"/>
  <c r="AJ9" i="12"/>
  <c r="AN6" i="12"/>
  <c r="AO6" i="12"/>
  <c r="AI3" i="12"/>
  <c r="AZ839" i="3"/>
  <c r="AR839" i="3"/>
  <c r="AR821" i="3"/>
  <c r="AZ821" i="3"/>
  <c r="AR809" i="3"/>
  <c r="AZ809" i="3"/>
  <c r="Z99" i="12"/>
  <c r="AL99" i="12" s="1"/>
  <c r="AA99" i="12"/>
  <c r="AM99" i="12" s="1"/>
  <c r="AI83" i="12"/>
  <c r="X83" i="12"/>
  <c r="AK83" i="12" s="1"/>
  <c r="W83" i="12"/>
  <c r="AJ83" i="12" s="1"/>
  <c r="AA59" i="12"/>
  <c r="AM59" i="12" s="1"/>
  <c r="Z59" i="12"/>
  <c r="AL59" i="12" s="1"/>
  <c r="W55" i="12"/>
  <c r="AJ55" i="12" s="1"/>
  <c r="X55" i="12"/>
  <c r="AK55" i="12" s="1"/>
  <c r="AA53" i="12"/>
  <c r="AM53" i="12" s="1"/>
  <c r="Z53" i="12"/>
  <c r="AL53" i="12" s="1"/>
  <c r="AI46" i="12"/>
  <c r="AI40" i="12"/>
  <c r="AI30" i="12"/>
  <c r="AI24" i="12"/>
  <c r="Z7" i="12"/>
  <c r="AL7" i="12" s="1"/>
  <c r="AA7" i="12"/>
  <c r="AM7" i="12" s="1"/>
  <c r="AG142" i="12"/>
  <c r="AG73" i="12"/>
  <c r="AE65" i="12"/>
  <c r="AQ65" i="12" s="1"/>
  <c r="AD65" i="12"/>
  <c r="AP65" i="12" s="1"/>
  <c r="AE55" i="12"/>
  <c r="AQ55" i="12" s="1"/>
  <c r="AD55" i="12"/>
  <c r="AP55" i="12" s="1"/>
  <c r="AA42" i="12"/>
  <c r="AM42" i="12" s="1"/>
  <c r="Z42" i="12"/>
  <c r="AL42" i="12" s="1"/>
  <c r="AI36" i="12"/>
  <c r="AI26" i="12"/>
  <c r="AN20" i="12"/>
  <c r="AO20" i="12"/>
  <c r="AI14" i="12"/>
  <c r="AD11" i="12"/>
  <c r="AP11" i="12" s="1"/>
  <c r="AE11" i="12"/>
  <c r="AQ11" i="12" s="1"/>
  <c r="AE6" i="12"/>
  <c r="AQ6" i="12" s="1"/>
  <c r="AD6" i="12"/>
  <c r="AP6" i="12" s="1"/>
  <c r="AA2" i="12"/>
  <c r="AM2" i="12" s="1"/>
  <c r="Z2" i="12"/>
  <c r="AL2" i="12" s="1"/>
  <c r="AJ81" i="12"/>
  <c r="AG81" i="12"/>
  <c r="AJ74" i="12"/>
  <c r="AG74" i="12"/>
  <c r="AI72" i="12"/>
  <c r="AG72" i="12"/>
  <c r="AA61" i="12"/>
  <c r="AM61" i="12" s="1"/>
  <c r="Z61" i="12"/>
  <c r="AL61" i="12" s="1"/>
  <c r="AI51" i="12"/>
  <c r="AO48" i="12"/>
  <c r="AN48" i="12"/>
  <c r="AA38" i="12"/>
  <c r="AM38" i="12" s="1"/>
  <c r="Z38" i="12"/>
  <c r="AL38" i="12" s="1"/>
  <c r="AI32" i="12"/>
  <c r="AE22" i="12"/>
  <c r="AQ22" i="12" s="1"/>
  <c r="AD22" i="12"/>
  <c r="AP22" i="12" s="1"/>
  <c r="AI16" i="12"/>
  <c r="AO3" i="12"/>
  <c r="AN3" i="12"/>
  <c r="AG45" i="12"/>
  <c r="AZ994" i="3"/>
  <c r="AR994" i="3"/>
  <c r="AF992" i="3"/>
  <c r="AY992" i="3" s="1"/>
  <c r="AZ983" i="3"/>
  <c r="AR983" i="3"/>
  <c r="AP977" i="3"/>
  <c r="AF977" i="3"/>
  <c r="AY977" i="3" s="1"/>
  <c r="AZ966" i="3"/>
  <c r="AR966" i="3"/>
  <c r="AZ955" i="3"/>
  <c r="AR955" i="3"/>
  <c r="AF993" i="3"/>
  <c r="AY993" i="3" s="1"/>
  <c r="AF985" i="3"/>
  <c r="AY985" i="3" s="1"/>
  <c r="AP985" i="3"/>
  <c r="AF944" i="3"/>
  <c r="AY944" i="3" s="1"/>
  <c r="AP941" i="3"/>
  <c r="AF941" i="3"/>
  <c r="AY941" i="3" s="1"/>
  <c r="AP939" i="3"/>
  <c r="AF939" i="3"/>
  <c r="AY939" i="3" s="1"/>
  <c r="AR914" i="3"/>
  <c r="AZ914" i="3"/>
  <c r="AF827" i="3"/>
  <c r="AY827" i="3" s="1"/>
  <c r="AP827" i="3"/>
  <c r="AZ798" i="3"/>
  <c r="AR798" i="3"/>
  <c r="AR1002" i="3"/>
  <c r="AZ1002" i="3"/>
  <c r="AP995" i="3"/>
  <c r="AF995" i="3"/>
  <c r="AY995" i="3" s="1"/>
  <c r="AP963" i="3"/>
  <c r="AF963" i="3"/>
  <c r="AY963" i="3" s="1"/>
  <c r="AZ942" i="3"/>
  <c r="AR942" i="3"/>
  <c r="AP934" i="3"/>
  <c r="AF934" i="3"/>
  <c r="AY934" i="3" s="1"/>
  <c r="AF921" i="3"/>
  <c r="AY921" i="3" s="1"/>
  <c r="AP921" i="3"/>
  <c r="AZ915" i="3"/>
  <c r="AR915" i="3"/>
  <c r="AZ905" i="3"/>
  <c r="AR905" i="3"/>
  <c r="AP903" i="3"/>
  <c r="AF903" i="3"/>
  <c r="AY903" i="3" s="1"/>
  <c r="AR841" i="3"/>
  <c r="AZ841" i="3"/>
  <c r="AZ810" i="3"/>
  <c r="AR810" i="3"/>
  <c r="AZ797" i="3"/>
  <c r="AR797" i="3"/>
  <c r="AZ788" i="3"/>
  <c r="AR788" i="3"/>
  <c r="AZ770" i="3"/>
  <c r="AR770" i="3"/>
  <c r="AP986" i="3"/>
  <c r="AF986" i="3"/>
  <c r="AY986" i="3" s="1"/>
  <c r="AP959" i="3"/>
  <c r="AF959" i="3"/>
  <c r="AY959" i="3" s="1"/>
  <c r="AP949" i="3"/>
  <c r="AF949" i="3"/>
  <c r="AY949" i="3" s="1"/>
  <c r="AZ933" i="3"/>
  <c r="AR933" i="3"/>
  <c r="AP931" i="3"/>
  <c r="AF931" i="3"/>
  <c r="AY931" i="3" s="1"/>
  <c r="AF920" i="3"/>
  <c r="AY920" i="3" s="1"/>
  <c r="AZ906" i="3"/>
  <c r="AR906" i="3"/>
  <c r="AF836" i="3"/>
  <c r="AY836" i="3" s="1"/>
  <c r="AP836" i="3"/>
  <c r="AZ823" i="3"/>
  <c r="AR823" i="3"/>
  <c r="AP819" i="3"/>
  <c r="AF819" i="3"/>
  <c r="AY819" i="3" s="1"/>
  <c r="AZ807" i="3"/>
  <c r="AR807" i="3"/>
  <c r="AF794" i="3"/>
  <c r="AY794" i="3" s="1"/>
  <c r="AP794" i="3"/>
  <c r="AZ754" i="3"/>
  <c r="AR754" i="3"/>
  <c r="AF990" i="3"/>
  <c r="AY990" i="3" s="1"/>
  <c r="AP990" i="3"/>
  <c r="AF968" i="3"/>
  <c r="AY968" i="3" s="1"/>
  <c r="AF965" i="3"/>
  <c r="AY965" i="3" s="1"/>
  <c r="AP965" i="3"/>
  <c r="AZ957" i="3"/>
  <c r="AR957" i="3"/>
  <c r="AZ950" i="3"/>
  <c r="AR950" i="3"/>
  <c r="AP945" i="3"/>
  <c r="AF945" i="3"/>
  <c r="AY945" i="3" s="1"/>
  <c r="AZ929" i="3"/>
  <c r="AR929" i="3"/>
  <c r="AR923" i="3"/>
  <c r="AZ923" i="3"/>
  <c r="AR902" i="3"/>
  <c r="AZ902" i="3"/>
  <c r="AF826" i="3"/>
  <c r="AY826" i="3" s="1"/>
  <c r="AP826" i="3"/>
  <c r="AF767" i="3"/>
  <c r="AY767" i="3" s="1"/>
  <c r="AP767" i="3"/>
  <c r="AZ748" i="3"/>
  <c r="AR748" i="3"/>
  <c r="AZ789" i="3"/>
  <c r="AR789" i="3"/>
  <c r="AF781" i="3"/>
  <c r="AY781" i="3" s="1"/>
  <c r="AZ771" i="3"/>
  <c r="AR771" i="3"/>
  <c r="AZ746" i="3"/>
  <c r="AR746" i="3"/>
  <c r="AF732" i="3"/>
  <c r="AY732" i="3" s="1"/>
  <c r="AS732" i="3"/>
  <c r="AZ586" i="3"/>
  <c r="AR586" i="3"/>
  <c r="AZ582" i="3"/>
  <c r="AR582" i="3"/>
  <c r="AZ578" i="3"/>
  <c r="AR578" i="3"/>
  <c r="AZ574" i="3"/>
  <c r="AR574" i="3"/>
  <c r="AZ570" i="3"/>
  <c r="AR570" i="3"/>
  <c r="AR566" i="3"/>
  <c r="AZ566" i="3"/>
  <c r="AR562" i="3"/>
  <c r="AZ562" i="3"/>
  <c r="AR558" i="3"/>
  <c r="AZ558" i="3"/>
  <c r="AR554" i="3"/>
  <c r="AZ554" i="3"/>
  <c r="AR550" i="3"/>
  <c r="AZ550" i="3"/>
  <c r="AR546" i="3"/>
  <c r="AZ546" i="3"/>
  <c r="AR542" i="3"/>
  <c r="AZ542" i="3"/>
  <c r="AR538" i="3"/>
  <c r="AZ538" i="3"/>
  <c r="AR534" i="3"/>
  <c r="AZ534" i="3"/>
  <c r="AR530" i="3"/>
  <c r="AZ530" i="3"/>
  <c r="AR526" i="3"/>
  <c r="AZ526" i="3"/>
  <c r="AR522" i="3"/>
  <c r="AZ522" i="3"/>
  <c r="AP861" i="3"/>
  <c r="AF861" i="3"/>
  <c r="AY861" i="3" s="1"/>
  <c r="AF832" i="3"/>
  <c r="AY832" i="3" s="1"/>
  <c r="AF816" i="3"/>
  <c r="AY816" i="3" s="1"/>
  <c r="AP816" i="3"/>
  <c r="AP772" i="3"/>
  <c r="AF772" i="3"/>
  <c r="AY772" i="3" s="1"/>
  <c r="AS753" i="3"/>
  <c r="AF753" i="3"/>
  <c r="AY753" i="3" s="1"/>
  <c r="AF746" i="3"/>
  <c r="AY746" i="3" s="1"/>
  <c r="AS746" i="3"/>
  <c r="AF738" i="3"/>
  <c r="AY738" i="3" s="1"/>
  <c r="AS738" i="3"/>
  <c r="AM589" i="3"/>
  <c r="AF589" i="3"/>
  <c r="AY589" i="3" s="1"/>
  <c r="AM585" i="3"/>
  <c r="AF585" i="3"/>
  <c r="AY585" i="3" s="1"/>
  <c r="AM581" i="3"/>
  <c r="AF581" i="3"/>
  <c r="AY581" i="3" s="1"/>
  <c r="AM577" i="3"/>
  <c r="AF577" i="3"/>
  <c r="AY577" i="3" s="1"/>
  <c r="AM573" i="3"/>
  <c r="AF573" i="3"/>
  <c r="AY573" i="3" s="1"/>
  <c r="AM569" i="3"/>
  <c r="AF569" i="3"/>
  <c r="AY569" i="3" s="1"/>
  <c r="AM565" i="3"/>
  <c r="AF565" i="3"/>
  <c r="AY565" i="3" s="1"/>
  <c r="AM561" i="3"/>
  <c r="AF561" i="3"/>
  <c r="AY561" i="3" s="1"/>
  <c r="AM557" i="3"/>
  <c r="AF557" i="3"/>
  <c r="AY557" i="3" s="1"/>
  <c r="AM553" i="3"/>
  <c r="AF553" i="3"/>
  <c r="AY553" i="3" s="1"/>
  <c r="AM549" i="3"/>
  <c r="AF549" i="3"/>
  <c r="AY549" i="3" s="1"/>
  <c r="AM545" i="3"/>
  <c r="AF545" i="3"/>
  <c r="AY545" i="3" s="1"/>
  <c r="AM541" i="3"/>
  <c r="AF541" i="3"/>
  <c r="AY541" i="3" s="1"/>
  <c r="AM537" i="3"/>
  <c r="AF537" i="3"/>
  <c r="AY537" i="3" s="1"/>
  <c r="AM533" i="3"/>
  <c r="AF533" i="3"/>
  <c r="AY533" i="3" s="1"/>
  <c r="AM529" i="3"/>
  <c r="AF529" i="3"/>
  <c r="AY529" i="3" s="1"/>
  <c r="AM525" i="3"/>
  <c r="AF525" i="3"/>
  <c r="AY525" i="3" s="1"/>
  <c r="AM521" i="3"/>
  <c r="AF521" i="3"/>
  <c r="AY521" i="3" s="1"/>
  <c r="AZ508" i="3"/>
  <c r="AR508" i="3"/>
  <c r="AM505" i="3"/>
  <c r="AF505" i="3"/>
  <c r="AY505" i="3" s="1"/>
  <c r="AZ953" i="3"/>
  <c r="AZ844" i="3"/>
  <c r="AF771" i="3"/>
  <c r="AY771" i="3" s="1"/>
  <c r="AP771" i="3"/>
  <c r="AR734" i="3"/>
  <c r="AZ734" i="3"/>
  <c r="AF515" i="3"/>
  <c r="AY515" i="3" s="1"/>
  <c r="AM515" i="3"/>
  <c r="AZ489" i="3"/>
  <c r="AR489" i="3"/>
  <c r="AZ481" i="3"/>
  <c r="AR481" i="3"/>
  <c r="AZ473" i="3"/>
  <c r="AR473" i="3"/>
  <c r="AM468" i="3"/>
  <c r="AF468" i="3"/>
  <c r="AY468" i="3" s="1"/>
  <c r="AR459" i="3"/>
  <c r="AZ459" i="3"/>
  <c r="AM451" i="3"/>
  <c r="AF451" i="3"/>
  <c r="AY451" i="3" s="1"/>
  <c r="AZ449" i="3"/>
  <c r="AR449" i="3"/>
  <c r="AM443" i="3"/>
  <c r="AF443" i="3"/>
  <c r="AY443" i="3" s="1"/>
  <c r="AZ441" i="3"/>
  <c r="AR441" i="3"/>
  <c r="AM435" i="3"/>
  <c r="AF435" i="3"/>
  <c r="AY435" i="3" s="1"/>
  <c r="AZ433" i="3"/>
  <c r="AR433" i="3"/>
  <c r="AM427" i="3"/>
  <c r="AF427" i="3"/>
  <c r="AY427" i="3" s="1"/>
  <c r="AZ425" i="3"/>
  <c r="AR425" i="3"/>
  <c r="AM419" i="3"/>
  <c r="AF419" i="3"/>
  <c r="AY419" i="3" s="1"/>
  <c r="AF417" i="3"/>
  <c r="AY417" i="3" s="1"/>
  <c r="AM417" i="3"/>
  <c r="AP415" i="3"/>
  <c r="AF415" i="3"/>
  <c r="AY415" i="3" s="1"/>
  <c r="AP404" i="3"/>
  <c r="AF404" i="3"/>
  <c r="AY404" i="3" s="1"/>
  <c r="AR400" i="3"/>
  <c r="AZ400" i="3"/>
  <c r="AZ398" i="3"/>
  <c r="AR398" i="3"/>
  <c r="AF378" i="3"/>
  <c r="AY378" i="3" s="1"/>
  <c r="AM378" i="3"/>
  <c r="AF374" i="3"/>
  <c r="AY374" i="3" s="1"/>
  <c r="AM374" i="3"/>
  <c r="AF372" i="3"/>
  <c r="AY372" i="3" s="1"/>
  <c r="AM372" i="3"/>
  <c r="AP365" i="3"/>
  <c r="AF365" i="3"/>
  <c r="AY365" i="3" s="1"/>
  <c r="AZ359" i="3"/>
  <c r="AR359" i="3"/>
  <c r="AF348" i="3"/>
  <c r="AY348" i="3" s="1"/>
  <c r="AM348" i="3"/>
  <c r="AP316" i="3"/>
  <c r="AF316" i="3"/>
  <c r="AY316" i="3" s="1"/>
  <c r="AF313" i="3"/>
  <c r="AY313" i="3" s="1"/>
  <c r="AM313" i="3"/>
  <c r="AF311" i="3"/>
  <c r="AY311" i="3" s="1"/>
  <c r="AM311" i="3"/>
  <c r="AF309" i="3"/>
  <c r="AY309" i="3" s="1"/>
  <c r="AM309" i="3"/>
  <c r="AF302" i="3"/>
  <c r="AY302" i="3" s="1"/>
  <c r="AM302" i="3"/>
  <c r="AF275" i="3"/>
  <c r="AY275" i="3" s="1"/>
  <c r="AM275" i="3"/>
  <c r="AF268" i="3"/>
  <c r="AY268" i="3" s="1"/>
  <c r="AM268" i="3"/>
  <c r="AF260" i="3"/>
  <c r="AY260" i="3" s="1"/>
  <c r="AM260" i="3"/>
  <c r="AP257" i="3"/>
  <c r="AF257" i="3"/>
  <c r="AY257" i="3" s="1"/>
  <c r="AP253" i="3"/>
  <c r="AF253" i="3"/>
  <c r="AY253" i="3" s="1"/>
  <c r="AF246" i="3"/>
  <c r="AY246" i="3" s="1"/>
  <c r="AM246" i="3"/>
  <c r="AZ501" i="3"/>
  <c r="AR501" i="3"/>
  <c r="AF494" i="3"/>
  <c r="AY494" i="3" s="1"/>
  <c r="AF486" i="3"/>
  <c r="AY486" i="3" s="1"/>
  <c r="AF478" i="3"/>
  <c r="AY478" i="3" s="1"/>
  <c r="AR470" i="3"/>
  <c r="AZ470" i="3"/>
  <c r="AR466" i="3"/>
  <c r="AZ466" i="3"/>
  <c r="AR462" i="3"/>
  <c r="AZ462" i="3"/>
  <c r="AZ402" i="3"/>
  <c r="AR402" i="3"/>
  <c r="AF392" i="3"/>
  <c r="AY392" i="3" s="1"/>
  <c r="AM392" i="3"/>
  <c r="AF382" i="3"/>
  <c r="AY382" i="3" s="1"/>
  <c r="AZ376" i="3"/>
  <c r="AR376" i="3"/>
  <c r="AF364" i="3"/>
  <c r="AY364" i="3" s="1"/>
  <c r="AM364" i="3"/>
  <c r="AR361" i="3"/>
  <c r="AZ361" i="3"/>
  <c r="AR351" i="3"/>
  <c r="AZ351" i="3"/>
  <c r="AZ342" i="3"/>
  <c r="AR342" i="3"/>
  <c r="AZ331" i="3"/>
  <c r="AR331" i="3"/>
  <c r="AF330" i="3"/>
  <c r="AY330" i="3" s="1"/>
  <c r="AM330" i="3"/>
  <c r="AF741" i="3"/>
  <c r="AY741" i="3" s="1"/>
  <c r="AM470" i="3"/>
  <c r="AF470" i="3"/>
  <c r="AY470" i="3" s="1"/>
  <c r="AZ461" i="3"/>
  <c r="AR461" i="3"/>
  <c r="AF458" i="3"/>
  <c r="AY458" i="3" s="1"/>
  <c r="AM458" i="3"/>
  <c r="AR454" i="3"/>
  <c r="AZ454" i="3"/>
  <c r="AM452" i="3"/>
  <c r="AF452" i="3"/>
  <c r="AY452" i="3" s="1"/>
  <c r="AR446" i="3"/>
  <c r="AZ446" i="3"/>
  <c r="AM444" i="3"/>
  <c r="AF444" i="3"/>
  <c r="AY444" i="3" s="1"/>
  <c r="AR438" i="3"/>
  <c r="AZ438" i="3"/>
  <c r="AM436" i="3"/>
  <c r="AF436" i="3"/>
  <c r="AY436" i="3" s="1"/>
  <c r="AR430" i="3"/>
  <c r="AZ430" i="3"/>
  <c r="AM428" i="3"/>
  <c r="AF428" i="3"/>
  <c r="AY428" i="3" s="1"/>
  <c r="AR422" i="3"/>
  <c r="AZ422" i="3"/>
  <c r="AM420" i="3"/>
  <c r="AF420" i="3"/>
  <c r="AY420" i="3" s="1"/>
  <c r="AM397" i="3"/>
  <c r="AF397" i="3"/>
  <c r="AY397" i="3" s="1"/>
  <c r="AM362" i="3"/>
  <c r="AF362" i="3"/>
  <c r="AY362" i="3" s="1"/>
  <c r="AM343" i="3"/>
  <c r="AF343" i="3"/>
  <c r="AY343" i="3" s="1"/>
  <c r="AM339" i="3"/>
  <c r="AF339" i="3"/>
  <c r="AY339" i="3" s="1"/>
  <c r="AM336" i="3"/>
  <c r="AF336" i="3"/>
  <c r="AY336" i="3" s="1"/>
  <c r="AF516" i="3"/>
  <c r="AY516" i="3" s="1"/>
  <c r="AM332" i="3"/>
  <c r="AF332" i="3"/>
  <c r="AY332" i="3" s="1"/>
  <c r="AZ515" i="3"/>
  <c r="AM319" i="3"/>
  <c r="AF319" i="3"/>
  <c r="AY319" i="3" s="1"/>
  <c r="AZ319" i="3"/>
  <c r="AR319" i="3"/>
  <c r="AF272" i="3"/>
  <c r="AY272" i="3" s="1"/>
  <c r="AM261" i="3"/>
  <c r="AF261" i="3"/>
  <c r="AY261" i="3" s="1"/>
  <c r="AF244" i="3"/>
  <c r="AY244" i="3" s="1"/>
  <c r="AZ233" i="3"/>
  <c r="AR233" i="3"/>
  <c r="AZ230" i="3"/>
  <c r="AR230" i="3"/>
  <c r="AM227" i="3"/>
  <c r="AF227" i="3"/>
  <c r="AY227" i="3" s="1"/>
  <c r="AZ213" i="3"/>
  <c r="AR213" i="3"/>
  <c r="AZ206" i="3"/>
  <c r="AR206" i="3"/>
  <c r="AR201" i="3"/>
  <c r="AZ201" i="3"/>
  <c r="AZ172" i="3"/>
  <c r="AR172" i="3"/>
  <c r="AF167" i="3"/>
  <c r="AY167" i="3" s="1"/>
  <c r="AM167" i="3"/>
  <c r="AF161" i="3"/>
  <c r="AY161" i="3" s="1"/>
  <c r="AM161" i="3"/>
  <c r="AZ159" i="3"/>
  <c r="AR159" i="3"/>
  <c r="AP158" i="3"/>
  <c r="AF158" i="3"/>
  <c r="AY158" i="3" s="1"/>
  <c r="AZ151" i="3"/>
  <c r="AR151" i="3"/>
  <c r="AZ147" i="3"/>
  <c r="AR147" i="3"/>
  <c r="AF137" i="3"/>
  <c r="AY137" i="3" s="1"/>
  <c r="AM137" i="3"/>
  <c r="AF135" i="3"/>
  <c r="AY135" i="3" s="1"/>
  <c r="AM135" i="3"/>
  <c r="AF133" i="3"/>
  <c r="AY133" i="3" s="1"/>
  <c r="AM133" i="3"/>
  <c r="AP123" i="3"/>
  <c r="AF123" i="3"/>
  <c r="AY123" i="3" s="1"/>
  <c r="AF118" i="3"/>
  <c r="AY118" i="3" s="1"/>
  <c r="AM118" i="3"/>
  <c r="AP110" i="3"/>
  <c r="AF110" i="3"/>
  <c r="AY110" i="3" s="1"/>
  <c r="AZ107" i="3"/>
  <c r="AR107" i="3"/>
  <c r="AZ105" i="3"/>
  <c r="AR105" i="3"/>
  <c r="AP98" i="3"/>
  <c r="AF98" i="3"/>
  <c r="AY98" i="3" s="1"/>
  <c r="AP92" i="3"/>
  <c r="AF92" i="3"/>
  <c r="AY92" i="3" s="1"/>
  <c r="AZ79" i="3"/>
  <c r="AR79" i="3"/>
  <c r="AP78" i="3"/>
  <c r="AF78" i="3"/>
  <c r="AY78" i="3" s="1"/>
  <c r="AF75" i="3"/>
  <c r="AY75" i="3" s="1"/>
  <c r="AM75" i="3"/>
  <c r="AZ70" i="3"/>
  <c r="AR70" i="3"/>
  <c r="AF60" i="3"/>
  <c r="AY60" i="3" s="1"/>
  <c r="AM60" i="3"/>
  <c r="AZ51" i="3"/>
  <c r="AR51" i="3"/>
  <c r="AP50" i="3"/>
  <c r="AF50" i="3"/>
  <c r="AY50" i="3" s="1"/>
  <c r="AF37" i="3"/>
  <c r="AY37" i="3" s="1"/>
  <c r="AM37" i="3"/>
  <c r="AF25" i="3"/>
  <c r="AY25" i="3" s="1"/>
  <c r="AM25" i="3"/>
  <c r="AF21" i="3"/>
  <c r="AY21" i="3" s="1"/>
  <c r="AM21" i="3"/>
  <c r="AF16" i="3"/>
  <c r="AY16" i="3" s="1"/>
  <c r="AM16" i="3"/>
  <c r="AP12" i="3"/>
  <c r="AF12" i="3"/>
  <c r="AY12" i="3" s="1"/>
  <c r="AZ6" i="3"/>
  <c r="AR6" i="3"/>
  <c r="AP5" i="3"/>
  <c r="AF5" i="3"/>
  <c r="AY5" i="3" s="1"/>
  <c r="AZ74" i="3"/>
  <c r="AR74" i="3"/>
  <c r="AF59" i="3"/>
  <c r="AY59" i="3" s="1"/>
  <c r="AM59" i="3"/>
  <c r="AZ43" i="3"/>
  <c r="AR43" i="3"/>
  <c r="AZ41" i="3"/>
  <c r="AR41" i="3"/>
  <c r="AF30" i="3"/>
  <c r="AY30" i="3" s="1"/>
  <c r="AZ24" i="3"/>
  <c r="AR24" i="3"/>
  <c r="D72" i="5"/>
  <c r="D73" i="5"/>
  <c r="B73" i="5"/>
  <c r="B77" i="5"/>
  <c r="AF46" i="3"/>
  <c r="AY46" i="3" s="1"/>
  <c r="B27" i="5"/>
  <c r="D23" i="5"/>
  <c r="E23" i="5" s="1"/>
  <c r="D24" i="5"/>
  <c r="E24" i="5"/>
  <c r="B29" i="5"/>
  <c r="B37" i="5"/>
  <c r="D26" i="5"/>
  <c r="E26" i="5"/>
  <c r="B34" i="5"/>
  <c r="AZ503" i="3"/>
  <c r="AF243" i="3"/>
  <c r="AY243" i="3" s="1"/>
  <c r="AM243" i="3"/>
  <c r="AZ243" i="3"/>
  <c r="AR243" i="3"/>
  <c r="AF231" i="3"/>
  <c r="AY231" i="3" s="1"/>
  <c r="AZ222" i="3"/>
  <c r="AR222" i="3"/>
  <c r="AR220" i="3"/>
  <c r="AZ220" i="3"/>
  <c r="AF216" i="3"/>
  <c r="AY216" i="3" s="1"/>
  <c r="AM216" i="3"/>
  <c r="AZ192" i="3"/>
  <c r="AR192" i="3"/>
  <c r="AF175" i="3"/>
  <c r="AY175" i="3" s="1"/>
  <c r="AM175" i="3"/>
  <c r="AZ168" i="3"/>
  <c r="AR168" i="3"/>
  <c r="AZ166" i="3"/>
  <c r="AR166" i="3"/>
  <c r="AF159" i="3"/>
  <c r="AY159" i="3" s="1"/>
  <c r="AM159" i="3"/>
  <c r="AF147" i="3"/>
  <c r="AY147" i="3" s="1"/>
  <c r="AM147" i="3"/>
  <c r="AZ139" i="3"/>
  <c r="AR139" i="3"/>
  <c r="AR136" i="3"/>
  <c r="AZ136" i="3"/>
  <c r="AZ117" i="3"/>
  <c r="AR117" i="3"/>
  <c r="AZ115" i="3"/>
  <c r="AR115" i="3"/>
  <c r="AF105" i="3"/>
  <c r="AY105" i="3" s="1"/>
  <c r="AM105" i="3"/>
  <c r="AF104" i="3"/>
  <c r="AY104" i="3" s="1"/>
  <c r="AZ99" i="3"/>
  <c r="AR99" i="3"/>
  <c r="AF80" i="3"/>
  <c r="AY80" i="3" s="1"/>
  <c r="AM80" i="3"/>
  <c r="AZ73" i="3"/>
  <c r="AR73" i="3"/>
  <c r="AZ66" i="3"/>
  <c r="AM34" i="3"/>
  <c r="AF34" i="3"/>
  <c r="AY34" i="3" s="1"/>
  <c r="AR31" i="3"/>
  <c r="AZ31" i="3"/>
  <c r="AF11" i="3"/>
  <c r="AY11" i="3" s="1"/>
  <c r="AF6" i="3"/>
  <c r="AY6" i="3" s="1"/>
  <c r="AM6" i="3"/>
  <c r="AM301" i="3"/>
  <c r="AF301" i="3"/>
  <c r="AY301" i="3" s="1"/>
  <c r="AR301" i="3"/>
  <c r="AZ301" i="3"/>
  <c r="AZ280" i="3"/>
  <c r="AZ279" i="3"/>
  <c r="AR279" i="3"/>
  <c r="AR269" i="3"/>
  <c r="AZ269" i="3"/>
  <c r="AZ259" i="3"/>
  <c r="AR228" i="3"/>
  <c r="AZ228" i="3"/>
  <c r="AR218" i="3"/>
  <c r="AZ218" i="3"/>
  <c r="AZ205" i="3"/>
  <c r="AR205" i="3"/>
  <c r="AF168" i="3"/>
  <c r="AY168" i="3" s="1"/>
  <c r="AF146" i="3"/>
  <c r="AY146" i="3" s="1"/>
  <c r="AM139" i="3"/>
  <c r="AF139" i="3"/>
  <c r="AY139" i="3" s="1"/>
  <c r="AM136" i="3"/>
  <c r="AF136" i="3"/>
  <c r="AY136" i="3" s="1"/>
  <c r="AM124" i="3"/>
  <c r="AF124" i="3"/>
  <c r="AY124" i="3" s="1"/>
  <c r="AM115" i="3"/>
  <c r="AF115" i="3"/>
  <c r="AY115" i="3" s="1"/>
  <c r="AM100" i="3"/>
  <c r="AF100" i="3"/>
  <c r="AY100" i="3" s="1"/>
  <c r="AM89" i="3"/>
  <c r="AF89" i="3"/>
  <c r="AY89" i="3" s="1"/>
  <c r="AM22" i="3"/>
  <c r="AF22" i="3"/>
  <c r="AY22" i="3" s="1"/>
  <c r="AZ60" i="3"/>
  <c r="AZ285" i="3"/>
  <c r="AR285" i="3"/>
  <c r="AZ268" i="3"/>
  <c r="AR267" i="3"/>
  <c r="AZ267" i="3"/>
  <c r="AR236" i="3"/>
  <c r="AZ236" i="3"/>
  <c r="AF221" i="3"/>
  <c r="AY221" i="3" s="1"/>
  <c r="AM221" i="3"/>
  <c r="AR180" i="3"/>
  <c r="AZ180" i="3"/>
  <c r="AZ150" i="3"/>
  <c r="AM10" i="3"/>
  <c r="AF10" i="3"/>
  <c r="AY10" i="3" s="1"/>
  <c r="AF190" i="3"/>
  <c r="AY190" i="3" s="1"/>
  <c r="AZ134" i="3"/>
  <c r="AZ54" i="3"/>
  <c r="AF232" i="3"/>
  <c r="AY232" i="3" s="1"/>
  <c r="AZ162" i="3"/>
  <c r="AZ121" i="3"/>
  <c r="AZ81" i="3"/>
  <c r="AZ57" i="3"/>
  <c r="AM17" i="3"/>
  <c r="AF17" i="3"/>
  <c r="AY17" i="3" s="1"/>
  <c r="B11" i="5"/>
  <c r="AQ2" i="3"/>
  <c r="B12" i="5"/>
  <c r="D12" i="5" s="1"/>
  <c r="AR2" i="3"/>
  <c r="AZ2" i="3"/>
  <c r="Q66" i="5"/>
  <c r="Q68" i="5" s="1"/>
  <c r="Q42" i="5"/>
  <c r="Q44" i="5" s="1"/>
  <c r="Q57" i="5"/>
  <c r="Q59" i="5" s="1"/>
  <c r="Q54" i="5"/>
  <c r="Q56" i="5" s="1"/>
  <c r="Q45" i="5"/>
  <c r="Q47" i="5" s="1"/>
  <c r="Q63" i="5"/>
  <c r="Q65" i="5" s="1"/>
  <c r="Q48" i="5"/>
  <c r="Q50" i="5" s="1"/>
  <c r="Q60" i="5"/>
  <c r="Q62" i="5" s="1"/>
  <c r="Q51" i="5"/>
  <c r="Q53" i="5" s="1"/>
  <c r="AZ262" i="3"/>
  <c r="AZ3" i="3"/>
  <c r="B18" i="5"/>
  <c r="Z447" i="12"/>
  <c r="AL447" i="12" s="1"/>
  <c r="AA447" i="12"/>
  <c r="AM447" i="12" s="1"/>
  <c r="AO440" i="12"/>
  <c r="AN440" i="12"/>
  <c r="W437" i="12"/>
  <c r="AG437" i="12" s="1"/>
  <c r="X437" i="12"/>
  <c r="Z421" i="12"/>
  <c r="AL421" i="12" s="1"/>
  <c r="AA421" i="12"/>
  <c r="AO336" i="12"/>
  <c r="AN336" i="12"/>
  <c r="W455" i="12"/>
  <c r="AJ455" i="12" s="1"/>
  <c r="X455" i="12"/>
  <c r="AK455" i="12" s="1"/>
  <c r="AG339" i="12"/>
  <c r="AI339" i="12"/>
  <c r="AO327" i="12"/>
  <c r="AN327" i="12"/>
  <c r="AA347" i="12"/>
  <c r="AM347" i="12" s="1"/>
  <c r="Z347" i="12"/>
  <c r="AL347" i="12" s="1"/>
  <c r="AI349" i="12"/>
  <c r="X337" i="12"/>
  <c r="AK337" i="12" s="1"/>
  <c r="W337" i="12"/>
  <c r="AJ337" i="12" s="1"/>
  <c r="Z342" i="12"/>
  <c r="AL342" i="12" s="1"/>
  <c r="AA342" i="12"/>
  <c r="AM342" i="12" s="1"/>
  <c r="W320" i="12"/>
  <c r="X320" i="12"/>
  <c r="AK320" i="12" s="1"/>
  <c r="AE318" i="12"/>
  <c r="AQ318" i="12" s="1"/>
  <c r="AD318" i="12"/>
  <c r="AP318" i="12" s="1"/>
  <c r="AE314" i="12"/>
  <c r="AQ314" i="12" s="1"/>
  <c r="AD314" i="12"/>
  <c r="AP314" i="12" s="1"/>
  <c r="AE306" i="12"/>
  <c r="AQ306" i="12" s="1"/>
  <c r="AD306" i="12"/>
  <c r="AP306" i="12" s="1"/>
  <c r="AA295" i="12"/>
  <c r="AM295" i="12" s="1"/>
  <c r="Z295" i="12"/>
  <c r="AL295" i="12" s="1"/>
  <c r="AO291" i="12"/>
  <c r="AN291" i="12"/>
  <c r="AO266" i="12"/>
  <c r="AN266" i="12"/>
  <c r="AG329" i="12"/>
  <c r="AO301" i="12"/>
  <c r="AN301" i="12"/>
  <c r="AJ317" i="12"/>
  <c r="AG317" i="12"/>
  <c r="Z319" i="12"/>
  <c r="AL319" i="12" s="1"/>
  <c r="AA319" i="12"/>
  <c r="AM319" i="12" s="1"/>
  <c r="AI303" i="12"/>
  <c r="AI284" i="12"/>
  <c r="AG284" i="12"/>
  <c r="AE274" i="12"/>
  <c r="AQ274" i="12" s="1"/>
  <c r="AD274" i="12"/>
  <c r="AO258" i="12"/>
  <c r="AN258" i="12"/>
  <c r="AO249" i="12"/>
  <c r="AN249" i="12"/>
  <c r="Z269" i="12"/>
  <c r="AA269" i="12"/>
  <c r="AM269" i="12" s="1"/>
  <c r="AI299" i="12"/>
  <c r="X275" i="12"/>
  <c r="AK275" i="12" s="1"/>
  <c r="W275" i="12"/>
  <c r="AJ275" i="12" s="1"/>
  <c r="AA275" i="12"/>
  <c r="AM275" i="12" s="1"/>
  <c r="Z275" i="12"/>
  <c r="AL275" i="12" s="1"/>
  <c r="AN270" i="12"/>
  <c r="AO270" i="12"/>
  <c r="AI263" i="12"/>
  <c r="AD273" i="12"/>
  <c r="AE273" i="12"/>
  <c r="AQ273" i="12" s="1"/>
  <c r="W270" i="12"/>
  <c r="AJ270" i="12" s="1"/>
  <c r="X270" i="12"/>
  <c r="AK270" i="12" s="1"/>
  <c r="AO235" i="12"/>
  <c r="AN235" i="12"/>
  <c r="AI277" i="12"/>
  <c r="AO448" i="12"/>
  <c r="AN448" i="12"/>
  <c r="AE447" i="12"/>
  <c r="AQ447" i="12" s="1"/>
  <c r="AD447" i="12"/>
  <c r="AP447" i="12" s="1"/>
  <c r="AI454" i="12"/>
  <c r="AG454" i="12"/>
  <c r="AN449" i="12"/>
  <c r="AO449" i="12"/>
  <c r="AI450" i="12"/>
  <c r="AG444" i="12"/>
  <c r="AN441" i="12"/>
  <c r="AO441" i="12"/>
  <c r="AO439" i="12"/>
  <c r="AN439" i="12"/>
  <c r="AD439" i="12"/>
  <c r="AP439" i="12" s="1"/>
  <c r="AE439" i="12"/>
  <c r="AQ439" i="12" s="1"/>
  <c r="Z426" i="12"/>
  <c r="AG426" i="12" s="1"/>
  <c r="AA426" i="12"/>
  <c r="AG456" i="12"/>
  <c r="Z450" i="12"/>
  <c r="AL450" i="12" s="1"/>
  <c r="AA450" i="12"/>
  <c r="AM450" i="12" s="1"/>
  <c r="AG448" i="12"/>
  <c r="AG452" i="12"/>
  <c r="Z433" i="12"/>
  <c r="AG433" i="12" s="1"/>
  <c r="AA433" i="12"/>
  <c r="AE421" i="12"/>
  <c r="AQ421" i="12" s="1"/>
  <c r="AD421" i="12"/>
  <c r="AP421" i="12" s="1"/>
  <c r="AG435" i="12"/>
  <c r="X430" i="12"/>
  <c r="W430" i="12"/>
  <c r="AA423" i="12"/>
  <c r="Z423" i="12"/>
  <c r="AG356" i="12"/>
  <c r="AI356" i="12"/>
  <c r="AO348" i="12"/>
  <c r="AN348" i="12"/>
  <c r="AG424" i="12"/>
  <c r="AO356" i="12"/>
  <c r="AN356" i="12"/>
  <c r="AE455" i="12"/>
  <c r="AQ455" i="12" s="1"/>
  <c r="AD455" i="12"/>
  <c r="AP455" i="12" s="1"/>
  <c r="Z430" i="12"/>
  <c r="AA430" i="12"/>
  <c r="X425" i="12"/>
  <c r="W425" i="12"/>
  <c r="AD425" i="12"/>
  <c r="AE425" i="12"/>
  <c r="X422" i="12"/>
  <c r="W422" i="12"/>
  <c r="AD422" i="12"/>
  <c r="AE422" i="12"/>
  <c r="Z353" i="12"/>
  <c r="AL353" i="12" s="1"/>
  <c r="AA353" i="12"/>
  <c r="AM353" i="12" s="1"/>
  <c r="AI347" i="12"/>
  <c r="AG347" i="12"/>
  <c r="AI335" i="12"/>
  <c r="AG335" i="12"/>
  <c r="AO330" i="12"/>
  <c r="AN330" i="12"/>
  <c r="AG361" i="12"/>
  <c r="AA343" i="12"/>
  <c r="AM343" i="12" s="1"/>
  <c r="Z343" i="12"/>
  <c r="AL343" i="12" s="1"/>
  <c r="X359" i="12"/>
  <c r="W359" i="12"/>
  <c r="Z358" i="12"/>
  <c r="AL358" i="12" s="1"/>
  <c r="AA358" i="12"/>
  <c r="AM358" i="12" s="1"/>
  <c r="AA349" i="12"/>
  <c r="AM349" i="12" s="1"/>
  <c r="Z349" i="12"/>
  <c r="AL349" i="12" s="1"/>
  <c r="AJ344" i="12"/>
  <c r="AG344" i="12"/>
  <c r="AN338" i="12"/>
  <c r="AO338" i="12"/>
  <c r="AN342" i="12"/>
  <c r="AO342" i="12"/>
  <c r="AG340" i="12"/>
  <c r="AO337" i="12"/>
  <c r="AN337" i="12"/>
  <c r="AG334" i="12"/>
  <c r="AG341" i="12"/>
  <c r="AI341" i="12"/>
  <c r="AN350" i="12"/>
  <c r="AO350" i="12"/>
  <c r="AG345" i="12"/>
  <c r="AI345" i="12"/>
  <c r="AO313" i="12"/>
  <c r="AN313" i="12"/>
  <c r="AG333" i="12"/>
  <c r="AD319" i="12"/>
  <c r="AP319" i="12" s="1"/>
  <c r="AE319" i="12"/>
  <c r="AQ319" i="12" s="1"/>
  <c r="W316" i="12"/>
  <c r="X316" i="12"/>
  <c r="AK316" i="12" s="1"/>
  <c r="W312" i="12"/>
  <c r="X312" i="12"/>
  <c r="AK312" i="12" s="1"/>
  <c r="W308" i="12"/>
  <c r="X308" i="12"/>
  <c r="AK308" i="12" s="1"/>
  <c r="AI305" i="12"/>
  <c r="AO300" i="12"/>
  <c r="AN300" i="12"/>
  <c r="AG295" i="12"/>
  <c r="AI295" i="12"/>
  <c r="AG293" i="12"/>
  <c r="AO290" i="12"/>
  <c r="AN290" i="12"/>
  <c r="AN325" i="12"/>
  <c r="AO325" i="12"/>
  <c r="W323" i="12"/>
  <c r="AJ323" i="12" s="1"/>
  <c r="X323" i="12"/>
  <c r="AK323" i="12" s="1"/>
  <c r="AG322" i="12"/>
  <c r="Z305" i="12"/>
  <c r="AL305" i="12" s="1"/>
  <c r="AA305" i="12"/>
  <c r="AM305" i="12" s="1"/>
  <c r="Z302" i="12"/>
  <c r="AL302" i="12" s="1"/>
  <c r="AA302" i="12"/>
  <c r="AM302" i="12" s="1"/>
  <c r="AD297" i="12"/>
  <c r="AE297" i="12"/>
  <c r="AQ297" i="12" s="1"/>
  <c r="AO296" i="12"/>
  <c r="AN296" i="12"/>
  <c r="AO294" i="12"/>
  <c r="AN294" i="12"/>
  <c r="AO292" i="12"/>
  <c r="AN292" i="12"/>
  <c r="AA316" i="12"/>
  <c r="AM316" i="12" s="1"/>
  <c r="Z316" i="12"/>
  <c r="AL316" i="12" s="1"/>
  <c r="AO302" i="12"/>
  <c r="AN302" i="12"/>
  <c r="AO297" i="12"/>
  <c r="AN297" i="12"/>
  <c r="AO311" i="12"/>
  <c r="AN311" i="12"/>
  <c r="Z307" i="12"/>
  <c r="AL307" i="12" s="1"/>
  <c r="AA307" i="12"/>
  <c r="AM307" i="12" s="1"/>
  <c r="AA303" i="12"/>
  <c r="AM303" i="12" s="1"/>
  <c r="Z303" i="12"/>
  <c r="AL303" i="12" s="1"/>
  <c r="AG286" i="12"/>
  <c r="AJ286" i="12"/>
  <c r="AN279" i="12"/>
  <c r="AO279" i="12"/>
  <c r="AN276" i="12"/>
  <c r="AO276" i="12"/>
  <c r="AN269" i="12"/>
  <c r="AO269" i="12"/>
  <c r="AO257" i="12"/>
  <c r="AN257" i="12"/>
  <c r="AO253" i="12"/>
  <c r="AN253" i="12"/>
  <c r="AO248" i="12"/>
  <c r="AN248" i="12"/>
  <c r="AO244" i="12"/>
  <c r="AN244" i="12"/>
  <c r="AO240" i="12"/>
  <c r="AN240" i="12"/>
  <c r="AO236" i="12"/>
  <c r="AN236" i="12"/>
  <c r="AO307" i="12"/>
  <c r="AN307" i="12"/>
  <c r="AG300" i="12"/>
  <c r="AR290" i="12"/>
  <c r="AP290" i="12"/>
  <c r="AI289" i="12"/>
  <c r="AG289" i="12"/>
  <c r="AD288" i="12"/>
  <c r="AP288" i="12" s="1"/>
  <c r="AE288" i="12"/>
  <c r="AQ288" i="12" s="1"/>
  <c r="AG276" i="12"/>
  <c r="AI276" i="12"/>
  <c r="AA262" i="12"/>
  <c r="AM262" i="12" s="1"/>
  <c r="Z262" i="12"/>
  <c r="AL262" i="12" s="1"/>
  <c r="AO261" i="12"/>
  <c r="AN261" i="12"/>
  <c r="AD315" i="12"/>
  <c r="AP315" i="12" s="1"/>
  <c r="AE315" i="12"/>
  <c r="AQ315" i="12" s="1"/>
  <c r="AA299" i="12"/>
  <c r="AM299" i="12" s="1"/>
  <c r="Z299" i="12"/>
  <c r="AL299" i="12" s="1"/>
  <c r="AN289" i="12"/>
  <c r="AO289" i="12"/>
  <c r="AD275" i="12"/>
  <c r="AE275" i="12"/>
  <c r="AQ275" i="12" s="1"/>
  <c r="AO268" i="12"/>
  <c r="AN268" i="12"/>
  <c r="AA263" i="12"/>
  <c r="AM263" i="12" s="1"/>
  <c r="Z263" i="12"/>
  <c r="AL263" i="12" s="1"/>
  <c r="Z251" i="12"/>
  <c r="AA251" i="12"/>
  <c r="AD283" i="12"/>
  <c r="AE283" i="12"/>
  <c r="AQ283" i="12" s="1"/>
  <c r="Z277" i="12"/>
  <c r="AL277" i="12" s="1"/>
  <c r="AA277" i="12"/>
  <c r="AM277" i="12" s="1"/>
  <c r="AA271" i="12"/>
  <c r="AM271" i="12" s="1"/>
  <c r="Z271" i="12"/>
  <c r="AL271" i="12" s="1"/>
  <c r="AI265" i="12"/>
  <c r="AG265" i="12"/>
  <c r="AJ255" i="12"/>
  <c r="AG255" i="12"/>
  <c r="AO228" i="12"/>
  <c r="AN228" i="12"/>
  <c r="AO218" i="12"/>
  <c r="AN218" i="12"/>
  <c r="AM283" i="12"/>
  <c r="AE271" i="12"/>
  <c r="AQ271" i="12" s="1"/>
  <c r="AD271" i="12"/>
  <c r="AP271" i="12" s="1"/>
  <c r="AE259" i="12"/>
  <c r="AQ259" i="12" s="1"/>
  <c r="AD259" i="12"/>
  <c r="AP259" i="12" s="1"/>
  <c r="AJ252" i="12"/>
  <c r="AG252" i="12"/>
  <c r="AG249" i="12"/>
  <c r="AG240" i="12"/>
  <c r="AE232" i="12"/>
  <c r="AQ232" i="12" s="1"/>
  <c r="AD232" i="12"/>
  <c r="AP232" i="12" s="1"/>
  <c r="AE210" i="12"/>
  <c r="AQ210" i="12" s="1"/>
  <c r="AD210" i="12"/>
  <c r="AJ253" i="12"/>
  <c r="AG253" i="12"/>
  <c r="AG243" i="12"/>
  <c r="AA231" i="12"/>
  <c r="AM231" i="12" s="1"/>
  <c r="Z231" i="12"/>
  <c r="AL231" i="12" s="1"/>
  <c r="AA222" i="12"/>
  <c r="AM222" i="12" s="1"/>
  <c r="Z222" i="12"/>
  <c r="AL222" i="12" s="1"/>
  <c r="AG209" i="12"/>
  <c r="AI209" i="12"/>
  <c r="AA205" i="12"/>
  <c r="AM205" i="12" s="1"/>
  <c r="Z205" i="12"/>
  <c r="AL205" i="12" s="1"/>
  <c r="AO192" i="12"/>
  <c r="AN192" i="12"/>
  <c r="AO178" i="12"/>
  <c r="AN178" i="12"/>
  <c r="AG245" i="12"/>
  <c r="AG237" i="12"/>
  <c r="AA230" i="12"/>
  <c r="AM230" i="12" s="1"/>
  <c r="Z230" i="12"/>
  <c r="AL230" i="12" s="1"/>
  <c r="Z224" i="12"/>
  <c r="AA224" i="12"/>
  <c r="AM224" i="12" s="1"/>
  <c r="AA221" i="12"/>
  <c r="AM221" i="12" s="1"/>
  <c r="Z221" i="12"/>
  <c r="AL221" i="12" s="1"/>
  <c r="AA208" i="12"/>
  <c r="AM208" i="12" s="1"/>
  <c r="Z208" i="12"/>
  <c r="AL208" i="12" s="1"/>
  <c r="AE204" i="12"/>
  <c r="AQ204" i="12" s="1"/>
  <c r="AD204" i="12"/>
  <c r="AO194" i="12"/>
  <c r="AN194" i="12"/>
  <c r="AO182" i="12"/>
  <c r="AN182" i="12"/>
  <c r="AO148" i="12"/>
  <c r="AN148" i="12"/>
  <c r="AO144" i="12"/>
  <c r="AN144" i="12"/>
  <c r="AJ235" i="12"/>
  <c r="AG235" i="12"/>
  <c r="AI233" i="12"/>
  <c r="X233" i="12"/>
  <c r="AK233" i="12" s="1"/>
  <c r="W233" i="12"/>
  <c r="AJ233" i="12" s="1"/>
  <c r="AG215" i="12"/>
  <c r="AA203" i="12"/>
  <c r="AM203" i="12" s="1"/>
  <c r="Z203" i="12"/>
  <c r="AL203" i="12" s="1"/>
  <c r="Z201" i="12"/>
  <c r="AL201" i="12" s="1"/>
  <c r="AA201" i="12"/>
  <c r="AM201" i="12" s="1"/>
  <c r="AO196" i="12"/>
  <c r="AN196" i="12"/>
  <c r="Z184" i="12"/>
  <c r="AL184" i="12" s="1"/>
  <c r="AA184" i="12"/>
  <c r="AM184" i="12" s="1"/>
  <c r="AO174" i="12"/>
  <c r="AN174" i="12"/>
  <c r="X174" i="12"/>
  <c r="AK174" i="12" s="1"/>
  <c r="W174" i="12"/>
  <c r="AJ174" i="12" s="1"/>
  <c r="AD170" i="12"/>
  <c r="AE170" i="12"/>
  <c r="AQ170" i="12" s="1"/>
  <c r="AG163" i="12"/>
  <c r="AI163" i="12"/>
  <c r="Z159" i="12"/>
  <c r="AL159" i="12" s="1"/>
  <c r="AA159" i="12"/>
  <c r="AM159" i="12" s="1"/>
  <c r="AE155" i="12"/>
  <c r="AQ155" i="12" s="1"/>
  <c r="AD155" i="12"/>
  <c r="AG202" i="12"/>
  <c r="AI202" i="12"/>
  <c r="AG195" i="12"/>
  <c r="AJ192" i="12"/>
  <c r="AG192" i="12"/>
  <c r="AJ190" i="12"/>
  <c r="AG190" i="12"/>
  <c r="Z185" i="12"/>
  <c r="AL185" i="12" s="1"/>
  <c r="AA185" i="12"/>
  <c r="AM185" i="12" s="1"/>
  <c r="AI175" i="12"/>
  <c r="AG175" i="12"/>
  <c r="AN171" i="12"/>
  <c r="AO171" i="12"/>
  <c r="W171" i="12"/>
  <c r="AJ171" i="12" s="1"/>
  <c r="X171" i="12"/>
  <c r="AK171" i="12" s="1"/>
  <c r="AD167" i="12"/>
  <c r="AE167" i="12"/>
  <c r="AQ167" i="12" s="1"/>
  <c r="AA166" i="12"/>
  <c r="AM166" i="12" s="1"/>
  <c r="Z166" i="12"/>
  <c r="AL166" i="12" s="1"/>
  <c r="AG238" i="12"/>
  <c r="AO229" i="12"/>
  <c r="AN229" i="12"/>
  <c r="AR227" i="12"/>
  <c r="AP227" i="12"/>
  <c r="AG226" i="12"/>
  <c r="AO220" i="12"/>
  <c r="AN220" i="12"/>
  <c r="AR218" i="12"/>
  <c r="AP218" i="12"/>
  <c r="AI214" i="12"/>
  <c r="AE214" i="12"/>
  <c r="AQ214" i="12" s="1"/>
  <c r="AD214" i="12"/>
  <c r="AP214" i="12" s="1"/>
  <c r="AD211" i="12"/>
  <c r="AE211" i="12"/>
  <c r="AQ211" i="12" s="1"/>
  <c r="AG198" i="12"/>
  <c r="AR188" i="12"/>
  <c r="AN186" i="12"/>
  <c r="AO186" i="12"/>
  <c r="AD176" i="12"/>
  <c r="AP176" i="12" s="1"/>
  <c r="AE176" i="12"/>
  <c r="AQ176" i="12" s="1"/>
  <c r="Z172" i="12"/>
  <c r="AL172" i="12" s="1"/>
  <c r="AA172" i="12"/>
  <c r="AM172" i="12" s="1"/>
  <c r="AI168" i="12"/>
  <c r="AG168" i="12"/>
  <c r="AG165" i="12"/>
  <c r="AI165" i="12"/>
  <c r="Z161" i="12"/>
  <c r="AL161" i="12" s="1"/>
  <c r="AA161" i="12"/>
  <c r="AM161" i="12" s="1"/>
  <c r="AE157" i="12"/>
  <c r="AQ157" i="12" s="1"/>
  <c r="AD157" i="12"/>
  <c r="AG149" i="12"/>
  <c r="AI149" i="12"/>
  <c r="AO135" i="12"/>
  <c r="AN135" i="12"/>
  <c r="AO131" i="12"/>
  <c r="AN131" i="12"/>
  <c r="AO121" i="12"/>
  <c r="AN121" i="12"/>
  <c r="AO105" i="12"/>
  <c r="AN105" i="12"/>
  <c r="AO90" i="12"/>
  <c r="AN90" i="12"/>
  <c r="AO77" i="12"/>
  <c r="AN77" i="12"/>
  <c r="X200" i="12"/>
  <c r="AK200" i="12" s="1"/>
  <c r="W200" i="12"/>
  <c r="AJ200" i="12" s="1"/>
  <c r="X169" i="12"/>
  <c r="AK169" i="12" s="1"/>
  <c r="W169" i="12"/>
  <c r="AJ169" i="12" s="1"/>
  <c r="AO158" i="12"/>
  <c r="AN158" i="12"/>
  <c r="AG156" i="12"/>
  <c r="AI156" i="12"/>
  <c r="X154" i="12"/>
  <c r="AK154" i="12" s="1"/>
  <c r="W154" i="12"/>
  <c r="AJ154" i="12" s="1"/>
  <c r="AA154" i="12"/>
  <c r="AM154" i="12" s="1"/>
  <c r="Z154" i="12"/>
  <c r="AL154" i="12" s="1"/>
  <c r="AG139" i="12"/>
  <c r="AI139" i="12"/>
  <c r="AG134" i="12"/>
  <c r="AJ134" i="12"/>
  <c r="AA125" i="12"/>
  <c r="AM125" i="12" s="1"/>
  <c r="Z125" i="12"/>
  <c r="AD123" i="12"/>
  <c r="AP123" i="12" s="1"/>
  <c r="AE123" i="12"/>
  <c r="AQ123" i="12" s="1"/>
  <c r="W120" i="12"/>
  <c r="X120" i="12"/>
  <c r="AK120" i="12" s="1"/>
  <c r="AE118" i="12"/>
  <c r="AQ118" i="12" s="1"/>
  <c r="AD118" i="12"/>
  <c r="AP118" i="12" s="1"/>
  <c r="Z114" i="12"/>
  <c r="AL114" i="12" s="1"/>
  <c r="AA114" i="12"/>
  <c r="AM114" i="12" s="1"/>
  <c r="AG110" i="12"/>
  <c r="AI110" i="12"/>
  <c r="AD107" i="12"/>
  <c r="AP107" i="12" s="1"/>
  <c r="AE107" i="12"/>
  <c r="AQ107" i="12" s="1"/>
  <c r="W104" i="12"/>
  <c r="X104" i="12"/>
  <c r="AK104" i="12" s="1"/>
  <c r="AE102" i="12"/>
  <c r="AQ102" i="12" s="1"/>
  <c r="AD102" i="12"/>
  <c r="AP102" i="12" s="1"/>
  <c r="AE98" i="12"/>
  <c r="AQ98" i="12" s="1"/>
  <c r="AD98" i="12"/>
  <c r="AP98" i="12" s="1"/>
  <c r="AG90" i="12"/>
  <c r="AJ90" i="12"/>
  <c r="AE86" i="12"/>
  <c r="AQ86" i="12" s="1"/>
  <c r="AD86" i="12"/>
  <c r="AP86" i="12" s="1"/>
  <c r="AE82" i="12"/>
  <c r="AQ82" i="12" s="1"/>
  <c r="AD82" i="12"/>
  <c r="AP82" i="12" s="1"/>
  <c r="AE78" i="12"/>
  <c r="AQ78" i="12" s="1"/>
  <c r="AD78" i="12"/>
  <c r="AP78" i="12" s="1"/>
  <c r="AN71" i="12"/>
  <c r="AO71" i="12"/>
  <c r="AO56" i="12"/>
  <c r="AN56" i="12"/>
  <c r="AO39" i="12"/>
  <c r="AN39" i="12"/>
  <c r="AO23" i="12"/>
  <c r="AN23" i="12"/>
  <c r="W212" i="12"/>
  <c r="AJ212" i="12" s="1"/>
  <c r="X212" i="12"/>
  <c r="AK212" i="12" s="1"/>
  <c r="AG194" i="12"/>
  <c r="AE177" i="12"/>
  <c r="AQ177" i="12" s="1"/>
  <c r="AD177" i="12"/>
  <c r="AP177" i="12" s="1"/>
  <c r="AD152" i="12"/>
  <c r="AE152" i="12"/>
  <c r="AQ152" i="12" s="1"/>
  <c r="AG143" i="12"/>
  <c r="AG138" i="12"/>
  <c r="AI138" i="12"/>
  <c r="Z76" i="12"/>
  <c r="AL76" i="12" s="1"/>
  <c r="AA76" i="12"/>
  <c r="AM76" i="12" s="1"/>
  <c r="AD183" i="12"/>
  <c r="AE183" i="12"/>
  <c r="AQ183" i="12" s="1"/>
  <c r="AO173" i="12"/>
  <c r="AN173" i="12"/>
  <c r="AG164" i="12"/>
  <c r="AI164" i="12"/>
  <c r="X162" i="12"/>
  <c r="AK162" i="12" s="1"/>
  <c r="W162" i="12"/>
  <c r="AJ162" i="12" s="1"/>
  <c r="AA162" i="12"/>
  <c r="AM162" i="12" s="1"/>
  <c r="Z162" i="12"/>
  <c r="AL162" i="12" s="1"/>
  <c r="AG150" i="12"/>
  <c r="AI150" i="12"/>
  <c r="AI140" i="12"/>
  <c r="AG140" i="12"/>
  <c r="AE137" i="12"/>
  <c r="AQ137" i="12" s="1"/>
  <c r="AD137" i="12"/>
  <c r="AJ133" i="12"/>
  <c r="AG133" i="12"/>
  <c r="AJ129" i="12"/>
  <c r="AG129" i="12"/>
  <c r="AA126" i="12"/>
  <c r="AM126" i="12" s="1"/>
  <c r="Z126" i="12"/>
  <c r="AL126" i="12" s="1"/>
  <c r="AA124" i="12"/>
  <c r="AM124" i="12" s="1"/>
  <c r="Z124" i="12"/>
  <c r="AL124" i="12" s="1"/>
  <c r="AA100" i="12"/>
  <c r="AM100" i="12" s="1"/>
  <c r="Z100" i="12"/>
  <c r="AL100" i="12" s="1"/>
  <c r="AE95" i="12"/>
  <c r="AQ95" i="12" s="1"/>
  <c r="AD95" i="12"/>
  <c r="AP95" i="12" s="1"/>
  <c r="AE91" i="12"/>
  <c r="AQ91" i="12" s="1"/>
  <c r="AD91" i="12"/>
  <c r="AP91" i="12" s="1"/>
  <c r="AA80" i="12"/>
  <c r="AM80" i="12" s="1"/>
  <c r="Z80" i="12"/>
  <c r="AL80" i="12" s="1"/>
  <c r="AE75" i="12"/>
  <c r="AQ75" i="12" s="1"/>
  <c r="AD75" i="12"/>
  <c r="AP75" i="12" s="1"/>
  <c r="AG67" i="12"/>
  <c r="AI67" i="12"/>
  <c r="AO62" i="12"/>
  <c r="AN62" i="12"/>
  <c r="AO54" i="12"/>
  <c r="AN54" i="12"/>
  <c r="AO45" i="12"/>
  <c r="AN45" i="12"/>
  <c r="AO37" i="12"/>
  <c r="AN37" i="12"/>
  <c r="AO29" i="12"/>
  <c r="AN29" i="12"/>
  <c r="AO21" i="12"/>
  <c r="AN21" i="12"/>
  <c r="AO13" i="12"/>
  <c r="AN13" i="12"/>
  <c r="AJ225" i="12"/>
  <c r="AG225" i="12"/>
  <c r="AA207" i="12"/>
  <c r="AM207" i="12" s="1"/>
  <c r="Z207" i="12"/>
  <c r="AL207" i="12" s="1"/>
  <c r="X173" i="12"/>
  <c r="AK173" i="12" s="1"/>
  <c r="W173" i="12"/>
  <c r="AJ173" i="12" s="1"/>
  <c r="AG160" i="12"/>
  <c r="AI160" i="12"/>
  <c r="X158" i="12"/>
  <c r="AK158" i="12" s="1"/>
  <c r="W158" i="12"/>
  <c r="AJ158" i="12" s="1"/>
  <c r="AA158" i="12"/>
  <c r="AM158" i="12" s="1"/>
  <c r="Z158" i="12"/>
  <c r="AL158" i="12" s="1"/>
  <c r="Z123" i="12"/>
  <c r="AL123" i="12" s="1"/>
  <c r="AA123" i="12"/>
  <c r="AM123" i="12" s="1"/>
  <c r="Z107" i="12"/>
  <c r="AL107" i="12" s="1"/>
  <c r="AA107" i="12"/>
  <c r="AM107" i="12" s="1"/>
  <c r="AJ97" i="12"/>
  <c r="AG97" i="12"/>
  <c r="AG93" i="12"/>
  <c r="AO87" i="12"/>
  <c r="AN87" i="12"/>
  <c r="Z83" i="12"/>
  <c r="AL83" i="12" s="1"/>
  <c r="AA83" i="12"/>
  <c r="AM83" i="12" s="1"/>
  <c r="AJ77" i="12"/>
  <c r="AG77" i="12"/>
  <c r="AG69" i="12"/>
  <c r="AA66" i="12"/>
  <c r="AM66" i="12" s="1"/>
  <c r="Z66" i="12"/>
  <c r="AL66" i="12" s="1"/>
  <c r="AG63" i="12"/>
  <c r="AI63" i="12"/>
  <c r="AG57" i="12"/>
  <c r="AI57" i="12"/>
  <c r="W49" i="12"/>
  <c r="AJ49" i="12" s="1"/>
  <c r="X49" i="12"/>
  <c r="AK49" i="12" s="1"/>
  <c r="AN44" i="12"/>
  <c r="AO44" i="12"/>
  <c r="AN34" i="12"/>
  <c r="AO34" i="12"/>
  <c r="AG33" i="12"/>
  <c r="AN28" i="12"/>
  <c r="AO28" i="12"/>
  <c r="AN18" i="12"/>
  <c r="AO18" i="12"/>
  <c r="AG17" i="12"/>
  <c r="AG5" i="12"/>
  <c r="AJ5" i="12"/>
  <c r="AN2" i="12"/>
  <c r="AO2" i="12"/>
  <c r="AR835" i="3"/>
  <c r="AZ835" i="3"/>
  <c r="AZ815" i="3"/>
  <c r="AR815" i="3"/>
  <c r="AR808" i="3"/>
  <c r="AZ808" i="3"/>
  <c r="X68" i="12"/>
  <c r="AK68" i="12" s="1"/>
  <c r="W68" i="12"/>
  <c r="AJ68" i="12" s="1"/>
  <c r="AE59" i="12"/>
  <c r="AQ59" i="12" s="1"/>
  <c r="AD59" i="12"/>
  <c r="AP59" i="12" s="1"/>
  <c r="AE53" i="12"/>
  <c r="AQ53" i="12" s="1"/>
  <c r="AD53" i="12"/>
  <c r="AP53" i="12" s="1"/>
  <c r="AA49" i="12"/>
  <c r="AM49" i="12" s="1"/>
  <c r="Z49" i="12"/>
  <c r="AL49" i="12" s="1"/>
  <c r="AA46" i="12"/>
  <c r="AM46" i="12" s="1"/>
  <c r="Z46" i="12"/>
  <c r="AL46" i="12" s="1"/>
  <c r="AA40" i="12"/>
  <c r="AM40" i="12" s="1"/>
  <c r="Z40" i="12"/>
  <c r="AL40" i="12" s="1"/>
  <c r="AA30" i="12"/>
  <c r="AM30" i="12" s="1"/>
  <c r="Z30" i="12"/>
  <c r="AL30" i="12" s="1"/>
  <c r="AA24" i="12"/>
  <c r="AM24" i="12" s="1"/>
  <c r="Z24" i="12"/>
  <c r="AL24" i="12" s="1"/>
  <c r="Z3" i="12"/>
  <c r="AL3" i="12" s="1"/>
  <c r="AA3" i="12"/>
  <c r="AM3" i="12" s="1"/>
  <c r="AO99" i="12"/>
  <c r="AN99" i="12"/>
  <c r="AO79" i="12"/>
  <c r="AN79" i="12"/>
  <c r="AN55" i="12"/>
  <c r="AO55" i="12"/>
  <c r="AG54" i="12"/>
  <c r="AE42" i="12"/>
  <c r="AQ42" i="12" s="1"/>
  <c r="AD42" i="12"/>
  <c r="AP42" i="12" s="1"/>
  <c r="AA36" i="12"/>
  <c r="AM36" i="12" s="1"/>
  <c r="Z36" i="12"/>
  <c r="AL36" i="12" s="1"/>
  <c r="AA26" i="12"/>
  <c r="AM26" i="12" s="1"/>
  <c r="Z26" i="12"/>
  <c r="AL26" i="12" s="1"/>
  <c r="AG20" i="12"/>
  <c r="AI20" i="12"/>
  <c r="AA14" i="12"/>
  <c r="AM14" i="12" s="1"/>
  <c r="Z14" i="12"/>
  <c r="AL14" i="12" s="1"/>
  <c r="AG10" i="12"/>
  <c r="AI10" i="12"/>
  <c r="AD7" i="12"/>
  <c r="AP7" i="12" s="1"/>
  <c r="AE7" i="12"/>
  <c r="AQ7" i="12" s="1"/>
  <c r="AG4" i="12"/>
  <c r="AE2" i="12"/>
  <c r="AQ2" i="12" s="1"/>
  <c r="AD2" i="12"/>
  <c r="AP2" i="12" s="1"/>
  <c r="Z68" i="12"/>
  <c r="AL68" i="12" s="1"/>
  <c r="AA68" i="12"/>
  <c r="AM68" i="12" s="1"/>
  <c r="AE61" i="12"/>
  <c r="AQ61" i="12" s="1"/>
  <c r="AD61" i="12"/>
  <c r="AP61" i="12" s="1"/>
  <c r="AA51" i="12"/>
  <c r="AM51" i="12" s="1"/>
  <c r="Z51" i="12"/>
  <c r="AL51" i="12" s="1"/>
  <c r="AG48" i="12"/>
  <c r="AE38" i="12"/>
  <c r="AQ38" i="12" s="1"/>
  <c r="AD38" i="12"/>
  <c r="AP38" i="12" s="1"/>
  <c r="AA32" i="12"/>
  <c r="AM32" i="12" s="1"/>
  <c r="Z32" i="12"/>
  <c r="AL32" i="12" s="1"/>
  <c r="AN22" i="12"/>
  <c r="AO22" i="12"/>
  <c r="AG21" i="12"/>
  <c r="AA16" i="12"/>
  <c r="AM16" i="12" s="1"/>
  <c r="Z16" i="12"/>
  <c r="AL16" i="12" s="1"/>
  <c r="AO7" i="12"/>
  <c r="AN7" i="12"/>
  <c r="AZ999" i="3"/>
  <c r="AR999" i="3"/>
  <c r="AZ973" i="3"/>
  <c r="AR973" i="3"/>
  <c r="AR1003" i="3"/>
  <c r="AZ1003" i="3"/>
  <c r="AR998" i="3"/>
  <c r="AZ998" i="3"/>
  <c r="AF996" i="3"/>
  <c r="AY996" i="3" s="1"/>
  <c r="AR987" i="3"/>
  <c r="AZ987" i="3"/>
  <c r="AR982" i="3"/>
  <c r="AZ982" i="3"/>
  <c r="AF980" i="3"/>
  <c r="AY980" i="3" s="1"/>
  <c r="AZ971" i="3"/>
  <c r="AR971" i="3"/>
  <c r="AZ990" i="3"/>
  <c r="AR990" i="3"/>
  <c r="AF983" i="3"/>
  <c r="AY983" i="3" s="1"/>
  <c r="AP958" i="3"/>
  <c r="AF958" i="3"/>
  <c r="AY958" i="3" s="1"/>
  <c r="AR954" i="3"/>
  <c r="AZ954" i="3"/>
  <c r="AZ951" i="3"/>
  <c r="AR951" i="3"/>
  <c r="AF943" i="3"/>
  <c r="AY943" i="3" s="1"/>
  <c r="AR930" i="3"/>
  <c r="AZ930" i="3"/>
  <c r="AZ909" i="3"/>
  <c r="AR909" i="3"/>
  <c r="AR903" i="3"/>
  <c r="AZ903" i="3"/>
  <c r="AZ794" i="3"/>
  <c r="AR794" i="3"/>
  <c r="AF1001" i="3"/>
  <c r="AY1001" i="3" s="1"/>
  <c r="AP1001" i="3"/>
  <c r="AF1000" i="3"/>
  <c r="AY1000" i="3" s="1"/>
  <c r="AF954" i="3"/>
  <c r="AY954" i="3" s="1"/>
  <c r="AP954" i="3"/>
  <c r="AP953" i="3"/>
  <c r="AF953" i="3"/>
  <c r="AY953" i="3" s="1"/>
  <c r="AP951" i="3"/>
  <c r="AF951" i="3"/>
  <c r="AY951" i="3" s="1"/>
  <c r="AF940" i="3"/>
  <c r="AY940" i="3" s="1"/>
  <c r="AZ926" i="3"/>
  <c r="AR926" i="3"/>
  <c r="AF922" i="3"/>
  <c r="AY922" i="3" s="1"/>
  <c r="AP918" i="3"/>
  <c r="AF918" i="3"/>
  <c r="AY918" i="3" s="1"/>
  <c r="AF905" i="3"/>
  <c r="AY905" i="3" s="1"/>
  <c r="AP905" i="3"/>
  <c r="AZ836" i="3"/>
  <c r="AR836" i="3"/>
  <c r="AR827" i="3"/>
  <c r="AZ827" i="3"/>
  <c r="AF811" i="3"/>
  <c r="AY811" i="3" s="1"/>
  <c r="AP811" i="3"/>
  <c r="AZ802" i="3"/>
  <c r="AR802" i="3"/>
  <c r="AZ781" i="3"/>
  <c r="AR781" i="3"/>
  <c r="AP946" i="3"/>
  <c r="AF946" i="3"/>
  <c r="AY946" i="3" s="1"/>
  <c r="AZ943" i="3"/>
  <c r="AR943" i="3"/>
  <c r="AP933" i="3"/>
  <c r="AF933" i="3"/>
  <c r="AY933" i="3" s="1"/>
  <c r="AZ917" i="3"/>
  <c r="AR917" i="3"/>
  <c r="AP915" i="3"/>
  <c r="AF915" i="3"/>
  <c r="AY915" i="3" s="1"/>
  <c r="AF904" i="3"/>
  <c r="AY904" i="3" s="1"/>
  <c r="AZ842" i="3"/>
  <c r="AR842" i="3"/>
  <c r="AF838" i="3"/>
  <c r="AY838" i="3" s="1"/>
  <c r="AF817" i="3"/>
  <c r="AY817" i="3" s="1"/>
  <c r="AP817" i="3"/>
  <c r="AZ811" i="3"/>
  <c r="AR811" i="3"/>
  <c r="AR796" i="3"/>
  <c r="AZ796" i="3"/>
  <c r="AZ780" i="3"/>
  <c r="AR780" i="3"/>
  <c r="AZ769" i="3"/>
  <c r="AR769" i="3"/>
  <c r="AZ995" i="3"/>
  <c r="AR995" i="3"/>
  <c r="AF948" i="3"/>
  <c r="AY948" i="3" s="1"/>
  <c r="AP929" i="3"/>
  <c r="AF929" i="3"/>
  <c r="AY929" i="3" s="1"/>
  <c r="AZ913" i="3"/>
  <c r="AR913" i="3"/>
  <c r="AR907" i="3"/>
  <c r="AZ907" i="3"/>
  <c r="AZ958" i="3"/>
  <c r="AP845" i="3"/>
  <c r="AF845" i="3"/>
  <c r="AY845" i="3" s="1"/>
  <c r="AZ830" i="3"/>
  <c r="AZ805" i="3"/>
  <c r="AZ775" i="3"/>
  <c r="AZ740" i="3"/>
  <c r="AR740" i="3"/>
  <c r="AZ518" i="3"/>
  <c r="AR518" i="3"/>
  <c r="AZ514" i="3"/>
  <c r="AR514" i="3"/>
  <c r="AZ510" i="3"/>
  <c r="AR510" i="3"/>
  <c r="AZ506" i="3"/>
  <c r="AR506" i="3"/>
  <c r="AZ502" i="3"/>
  <c r="AR502" i="3"/>
  <c r="AZ494" i="3"/>
  <c r="AR494" i="3"/>
  <c r="AZ486" i="3"/>
  <c r="AR486" i="3"/>
  <c r="AZ478" i="3"/>
  <c r="AR478" i="3"/>
  <c r="AR831" i="3"/>
  <c r="AZ831" i="3"/>
  <c r="AP806" i="3"/>
  <c r="AF806" i="3"/>
  <c r="AY806" i="3" s="1"/>
  <c r="AR806" i="3"/>
  <c r="AZ806" i="3"/>
  <c r="AZ799" i="3"/>
  <c r="AP779" i="3"/>
  <c r="AF779" i="3"/>
  <c r="AY779" i="3" s="1"/>
  <c r="AZ749" i="3"/>
  <c r="AR749" i="3"/>
  <c r="AZ738" i="3"/>
  <c r="AR738" i="3"/>
  <c r="AS730" i="3"/>
  <c r="AF730" i="3"/>
  <c r="AY730" i="3" s="1"/>
  <c r="AZ587" i="3"/>
  <c r="AR587" i="3"/>
  <c r="AZ583" i="3"/>
  <c r="AR583" i="3"/>
  <c r="AZ579" i="3"/>
  <c r="AR579" i="3"/>
  <c r="AZ575" i="3"/>
  <c r="AR575" i="3"/>
  <c r="AZ571" i="3"/>
  <c r="AR571" i="3"/>
  <c r="AR567" i="3"/>
  <c r="AZ567" i="3"/>
  <c r="AR563" i="3"/>
  <c r="AZ563" i="3"/>
  <c r="AR559" i="3"/>
  <c r="AZ559" i="3"/>
  <c r="AR555" i="3"/>
  <c r="AZ555" i="3"/>
  <c r="AR551" i="3"/>
  <c r="AZ551" i="3"/>
  <c r="AR547" i="3"/>
  <c r="AZ547" i="3"/>
  <c r="AR543" i="3"/>
  <c r="AZ543" i="3"/>
  <c r="AR539" i="3"/>
  <c r="AZ539" i="3"/>
  <c r="AR535" i="3"/>
  <c r="AZ535" i="3"/>
  <c r="AR531" i="3"/>
  <c r="AZ531" i="3"/>
  <c r="AR527" i="3"/>
  <c r="AZ527" i="3"/>
  <c r="AR523" i="3"/>
  <c r="AZ523" i="3"/>
  <c r="AF518" i="3"/>
  <c r="AY518" i="3" s="1"/>
  <c r="AF502" i="3"/>
  <c r="AY502" i="3" s="1"/>
  <c r="AF804" i="3"/>
  <c r="AY804" i="3" s="1"/>
  <c r="AP804" i="3"/>
  <c r="AZ730" i="3"/>
  <c r="AR730" i="3"/>
  <c r="AM586" i="3"/>
  <c r="AF586" i="3"/>
  <c r="AY586" i="3" s="1"/>
  <c r="AM582" i="3"/>
  <c r="AF582" i="3"/>
  <c r="AY582" i="3" s="1"/>
  <c r="AM578" i="3"/>
  <c r="AF578" i="3"/>
  <c r="AY578" i="3" s="1"/>
  <c r="AM574" i="3"/>
  <c r="AF574" i="3"/>
  <c r="AY574" i="3" s="1"/>
  <c r="AM570" i="3"/>
  <c r="AF570" i="3"/>
  <c r="AY570" i="3" s="1"/>
  <c r="AM566" i="3"/>
  <c r="AF566" i="3"/>
  <c r="AY566" i="3" s="1"/>
  <c r="AM562" i="3"/>
  <c r="AF562" i="3"/>
  <c r="AY562" i="3" s="1"/>
  <c r="AM558" i="3"/>
  <c r="AF558" i="3"/>
  <c r="AY558" i="3" s="1"/>
  <c r="AM554" i="3"/>
  <c r="AF554" i="3"/>
  <c r="AY554" i="3" s="1"/>
  <c r="AM550" i="3"/>
  <c r="AF550" i="3"/>
  <c r="AY550" i="3" s="1"/>
  <c r="AM546" i="3"/>
  <c r="AF546" i="3"/>
  <c r="AY546" i="3" s="1"/>
  <c r="AM542" i="3"/>
  <c r="AF542" i="3"/>
  <c r="AY542" i="3" s="1"/>
  <c r="AM538" i="3"/>
  <c r="AF538" i="3"/>
  <c r="AY538" i="3" s="1"/>
  <c r="AM534" i="3"/>
  <c r="AF534" i="3"/>
  <c r="AY534" i="3" s="1"/>
  <c r="AM530" i="3"/>
  <c r="AF530" i="3"/>
  <c r="AY530" i="3" s="1"/>
  <c r="AM526" i="3"/>
  <c r="AF526" i="3"/>
  <c r="AY526" i="3" s="1"/>
  <c r="AM522" i="3"/>
  <c r="AF522" i="3"/>
  <c r="AY522" i="3" s="1"/>
  <c r="AZ520" i="3"/>
  <c r="AR520" i="3"/>
  <c r="AM517" i="3"/>
  <c r="AF517" i="3"/>
  <c r="AY517" i="3" s="1"/>
  <c r="AZ504" i="3"/>
  <c r="AR504" i="3"/>
  <c r="AZ496" i="3"/>
  <c r="AR496" i="3"/>
  <c r="AZ488" i="3"/>
  <c r="AR488" i="3"/>
  <c r="AZ480" i="3"/>
  <c r="AR480" i="3"/>
  <c r="AZ472" i="3"/>
  <c r="AR472" i="3"/>
  <c r="AZ970" i="3"/>
  <c r="AF910" i="3"/>
  <c r="AY910" i="3" s="1"/>
  <c r="AZ840" i="3"/>
  <c r="AR840" i="3"/>
  <c r="AF802" i="3"/>
  <c r="AY802" i="3" s="1"/>
  <c r="AF793" i="3"/>
  <c r="AY793" i="3" s="1"/>
  <c r="AF789" i="3"/>
  <c r="AY789" i="3" s="1"/>
  <c r="AP789" i="3"/>
  <c r="AF770" i="3"/>
  <c r="AY770" i="3" s="1"/>
  <c r="AZ745" i="3"/>
  <c r="AR742" i="3"/>
  <c r="AZ742" i="3"/>
  <c r="AZ779" i="3"/>
  <c r="AF745" i="3"/>
  <c r="AY745" i="3" s="1"/>
  <c r="AZ497" i="3"/>
  <c r="AZ487" i="3"/>
  <c r="AR487" i="3"/>
  <c r="AZ479" i="3"/>
  <c r="AR479" i="3"/>
  <c r="AZ471" i="3"/>
  <c r="AR471" i="3"/>
  <c r="AM464" i="3"/>
  <c r="AF464" i="3"/>
  <c r="AY464" i="3" s="1"/>
  <c r="AR455" i="3"/>
  <c r="AZ455" i="3"/>
  <c r="AM449" i="3"/>
  <c r="AF449" i="3"/>
  <c r="AY449" i="3" s="1"/>
  <c r="AZ447" i="3"/>
  <c r="AR447" i="3"/>
  <c r="AM441" i="3"/>
  <c r="AF441" i="3"/>
  <c r="AY441" i="3" s="1"/>
  <c r="AZ439" i="3"/>
  <c r="AR439" i="3"/>
  <c r="AM433" i="3"/>
  <c r="AF433" i="3"/>
  <c r="AY433" i="3" s="1"/>
  <c r="AZ431" i="3"/>
  <c r="AR431" i="3"/>
  <c r="AM425" i="3"/>
  <c r="AF425" i="3"/>
  <c r="AY425" i="3" s="1"/>
  <c r="AZ423" i="3"/>
  <c r="AR423" i="3"/>
  <c r="AF413" i="3"/>
  <c r="AY413" i="3" s="1"/>
  <c r="AF411" i="3"/>
  <c r="AY411" i="3" s="1"/>
  <c r="AF405" i="3"/>
  <c r="AY405" i="3" s="1"/>
  <c r="AF396" i="3"/>
  <c r="AY396" i="3" s="1"/>
  <c r="AZ394" i="3"/>
  <c r="AR394" i="3"/>
  <c r="AZ392" i="3"/>
  <c r="AR392" i="3"/>
  <c r="AZ390" i="3"/>
  <c r="AR390" i="3"/>
  <c r="AP385" i="3"/>
  <c r="AF385" i="3"/>
  <c r="AY385" i="3" s="1"/>
  <c r="AZ383" i="3"/>
  <c r="AR383" i="3"/>
  <c r="AZ379" i="3"/>
  <c r="AR379" i="3"/>
  <c r="AZ373" i="3"/>
  <c r="AR373" i="3"/>
  <c r="AP370" i="3"/>
  <c r="AF370" i="3"/>
  <c r="AY370" i="3" s="1"/>
  <c r="AZ368" i="3"/>
  <c r="AR368" i="3"/>
  <c r="AZ366" i="3"/>
  <c r="AR366" i="3"/>
  <c r="AF357" i="3"/>
  <c r="AY357" i="3" s="1"/>
  <c r="AF321" i="3"/>
  <c r="AY321" i="3" s="1"/>
  <c r="AM321" i="3"/>
  <c r="AF317" i="3"/>
  <c r="AY317" i="3" s="1"/>
  <c r="AF314" i="3"/>
  <c r="AY314" i="3" s="1"/>
  <c r="AZ312" i="3"/>
  <c r="AR312" i="3"/>
  <c r="AF306" i="3"/>
  <c r="AY306" i="3" s="1"/>
  <c r="AF296" i="3"/>
  <c r="AY296" i="3" s="1"/>
  <c r="AM296" i="3"/>
  <c r="AF284" i="3"/>
  <c r="AY284" i="3" s="1"/>
  <c r="AM284" i="3"/>
  <c r="AF282" i="3"/>
  <c r="AY282" i="3" s="1"/>
  <c r="AM282" i="3"/>
  <c r="AF280" i="3"/>
  <c r="AY280" i="3" s="1"/>
  <c r="AM280" i="3"/>
  <c r="AF270" i="3"/>
  <c r="AY270" i="3" s="1"/>
  <c r="AP270" i="3"/>
  <c r="AF739" i="3"/>
  <c r="AY739" i="3" s="1"/>
  <c r="AF520" i="3"/>
  <c r="AY520" i="3" s="1"/>
  <c r="AM501" i="3"/>
  <c r="AF501" i="3"/>
  <c r="AY501" i="3" s="1"/>
  <c r="AF500" i="3"/>
  <c r="AY500" i="3" s="1"/>
  <c r="AF497" i="3"/>
  <c r="AY497" i="3" s="1"/>
  <c r="AM497" i="3"/>
  <c r="AF495" i="3"/>
  <c r="AY495" i="3" s="1"/>
  <c r="AM495" i="3"/>
  <c r="AF492" i="3"/>
  <c r="AY492" i="3" s="1"/>
  <c r="AF489" i="3"/>
  <c r="AY489" i="3" s="1"/>
  <c r="AM489" i="3"/>
  <c r="AF487" i="3"/>
  <c r="AY487" i="3" s="1"/>
  <c r="AM487" i="3"/>
  <c r="AF484" i="3"/>
  <c r="AY484" i="3" s="1"/>
  <c r="AF481" i="3"/>
  <c r="AY481" i="3" s="1"/>
  <c r="AM481" i="3"/>
  <c r="AF479" i="3"/>
  <c r="AY479" i="3" s="1"/>
  <c r="AM479" i="3"/>
  <c r="AF476" i="3"/>
  <c r="AY476" i="3" s="1"/>
  <c r="AF473" i="3"/>
  <c r="AY473" i="3" s="1"/>
  <c r="AM473" i="3"/>
  <c r="AF471" i="3"/>
  <c r="AY471" i="3" s="1"/>
  <c r="AM471" i="3"/>
  <c r="AF467" i="3"/>
  <c r="AY467" i="3" s="1"/>
  <c r="AM467" i="3"/>
  <c r="AF463" i="3"/>
  <c r="AY463" i="3" s="1"/>
  <c r="AM463" i="3"/>
  <c r="AZ408" i="3"/>
  <c r="AR408" i="3"/>
  <c r="AR403" i="3"/>
  <c r="AZ403" i="3"/>
  <c r="AF398" i="3"/>
  <c r="AY398" i="3" s="1"/>
  <c r="AM398" i="3"/>
  <c r="AF393" i="3"/>
  <c r="AY393" i="3" s="1"/>
  <c r="AF389" i="3"/>
  <c r="AY389" i="3" s="1"/>
  <c r="AM389" i="3"/>
  <c r="AF383" i="3"/>
  <c r="AY383" i="3" s="1"/>
  <c r="AF373" i="3"/>
  <c r="AY373" i="3" s="1"/>
  <c r="AM373" i="3"/>
  <c r="AF366" i="3"/>
  <c r="AY366" i="3" s="1"/>
  <c r="AM366" i="3"/>
  <c r="AZ362" i="3"/>
  <c r="AR362" i="3"/>
  <c r="AZ343" i="3"/>
  <c r="AR343" i="3"/>
  <c r="AZ339" i="3"/>
  <c r="AR339" i="3"/>
  <c r="AF338" i="3"/>
  <c r="AY338" i="3" s="1"/>
  <c r="AM338" i="3"/>
  <c r="AF326" i="3"/>
  <c r="AY326" i="3" s="1"/>
  <c r="AM326" i="3"/>
  <c r="AF315" i="3"/>
  <c r="AY315" i="3" s="1"/>
  <c r="AM315" i="3"/>
  <c r="AF312" i="3"/>
  <c r="AY312" i="3" s="1"/>
  <c r="AM312" i="3"/>
  <c r="AM466" i="3"/>
  <c r="AF466" i="3"/>
  <c r="AY466" i="3" s="1"/>
  <c r="AM454" i="3"/>
  <c r="AF454" i="3"/>
  <c r="AY454" i="3" s="1"/>
  <c r="AR448" i="3"/>
  <c r="AZ448" i="3"/>
  <c r="AM446" i="3"/>
  <c r="AF446" i="3"/>
  <c r="AY446" i="3" s="1"/>
  <c r="AR440" i="3"/>
  <c r="AZ440" i="3"/>
  <c r="AM438" i="3"/>
  <c r="AF438" i="3"/>
  <c r="AY438" i="3" s="1"/>
  <c r="AR432" i="3"/>
  <c r="AZ432" i="3"/>
  <c r="AM430" i="3"/>
  <c r="AF430" i="3"/>
  <c r="AY430" i="3" s="1"/>
  <c r="AR424" i="3"/>
  <c r="AZ424" i="3"/>
  <c r="AM422" i="3"/>
  <c r="AF422" i="3"/>
  <c r="AY422" i="3" s="1"/>
  <c r="AM401" i="3"/>
  <c r="AF401" i="3"/>
  <c r="AY401" i="3" s="1"/>
  <c r="AM376" i="3"/>
  <c r="AF376" i="3"/>
  <c r="AY376" i="3" s="1"/>
  <c r="AM369" i="3"/>
  <c r="AF369" i="3"/>
  <c r="AY369" i="3" s="1"/>
  <c r="AM363" i="3"/>
  <c r="AF363" i="3"/>
  <c r="AY363" i="3" s="1"/>
  <c r="AM345" i="3"/>
  <c r="AF345" i="3"/>
  <c r="AY345" i="3" s="1"/>
  <c r="AM340" i="3"/>
  <c r="AF340" i="3"/>
  <c r="AY340" i="3" s="1"/>
  <c r="AM333" i="3"/>
  <c r="AF333" i="3"/>
  <c r="AY333" i="3" s="1"/>
  <c r="AF752" i="3"/>
  <c r="AY752" i="3" s="1"/>
  <c r="AF508" i="3"/>
  <c r="AY508" i="3" s="1"/>
  <c r="AZ305" i="3"/>
  <c r="AZ291" i="3"/>
  <c r="AR291" i="3"/>
  <c r="AZ266" i="3"/>
  <c r="AR266" i="3"/>
  <c r="AM230" i="3"/>
  <c r="AF230" i="3"/>
  <c r="AY230" i="3" s="1"/>
  <c r="AF229" i="3"/>
  <c r="AY229" i="3" s="1"/>
  <c r="AM229" i="3"/>
  <c r="AF212" i="3"/>
  <c r="AY212" i="3" s="1"/>
  <c r="AM212" i="3"/>
  <c r="AF210" i="3"/>
  <c r="AY210" i="3" s="1"/>
  <c r="AM210" i="3"/>
  <c r="AF208" i="3"/>
  <c r="AY208" i="3" s="1"/>
  <c r="AM206" i="3"/>
  <c r="AF206" i="3"/>
  <c r="AY206" i="3" s="1"/>
  <c r="AZ202" i="3"/>
  <c r="AR202" i="3"/>
  <c r="AZ171" i="3"/>
  <c r="AR171" i="3"/>
  <c r="AP170" i="3"/>
  <c r="AF170" i="3"/>
  <c r="AY170" i="3" s="1"/>
  <c r="AF155" i="3"/>
  <c r="AY155" i="3" s="1"/>
  <c r="AF149" i="3"/>
  <c r="AY149" i="3" s="1"/>
  <c r="AM149" i="3"/>
  <c r="AF145" i="3"/>
  <c r="AY145" i="3" s="1"/>
  <c r="AF140" i="3"/>
  <c r="AY140" i="3" s="1"/>
  <c r="AM140" i="3"/>
  <c r="AP138" i="3"/>
  <c r="AF138" i="3"/>
  <c r="AY138" i="3" s="1"/>
  <c r="AF131" i="3"/>
  <c r="AY131" i="3" s="1"/>
  <c r="AZ128" i="3"/>
  <c r="AR128" i="3"/>
  <c r="AZ119" i="3"/>
  <c r="AR119" i="3"/>
  <c r="AP103" i="3"/>
  <c r="AF103" i="3"/>
  <c r="AY103" i="3" s="1"/>
  <c r="AF95" i="3"/>
  <c r="AY95" i="3" s="1"/>
  <c r="AF87" i="3"/>
  <c r="AY87" i="3" s="1"/>
  <c r="AR84" i="3"/>
  <c r="AZ84" i="3"/>
  <c r="AF81" i="3"/>
  <c r="AY81" i="3" s="1"/>
  <c r="AM81" i="3"/>
  <c r="AF68" i="3"/>
  <c r="AY68" i="3" s="1"/>
  <c r="AP68" i="3"/>
  <c r="AR59" i="3"/>
  <c r="AZ59" i="3"/>
  <c r="AF56" i="3"/>
  <c r="AY56" i="3" s="1"/>
  <c r="AM56" i="3"/>
  <c r="AF48" i="3"/>
  <c r="AY48" i="3" s="1"/>
  <c r="AM48" i="3"/>
  <c r="AF44" i="3"/>
  <c r="AY44" i="3" s="1"/>
  <c r="AM44" i="3"/>
  <c r="AF42" i="3"/>
  <c r="AY42" i="3" s="1"/>
  <c r="AM42" i="3"/>
  <c r="AF40" i="3"/>
  <c r="AY40" i="3" s="1"/>
  <c r="AM40" i="3"/>
  <c r="AZ36" i="3"/>
  <c r="AR36" i="3"/>
  <c r="AP35" i="3"/>
  <c r="AF35" i="3"/>
  <c r="AY35" i="3" s="1"/>
  <c r="AZ29" i="3"/>
  <c r="AR29" i="3"/>
  <c r="AZ27" i="3"/>
  <c r="AR27" i="3"/>
  <c r="AF26" i="3"/>
  <c r="AY26" i="3" s="1"/>
  <c r="AP9" i="3"/>
  <c r="AF9" i="3"/>
  <c r="AY9" i="3" s="1"/>
  <c r="AR64" i="3"/>
  <c r="AZ64" i="3"/>
  <c r="AF62" i="3"/>
  <c r="AY62" i="3" s="1"/>
  <c r="AF27" i="3"/>
  <c r="AY27" i="3" s="1"/>
  <c r="D76" i="5"/>
  <c r="D77" i="5"/>
  <c r="B74" i="5"/>
  <c r="B78" i="5"/>
  <c r="B82" i="5"/>
  <c r="AM71" i="3"/>
  <c r="AF71" i="3"/>
  <c r="AY71" i="3" s="1"/>
  <c r="AF32" i="3"/>
  <c r="AY32" i="3" s="1"/>
  <c r="C32" i="5"/>
  <c r="D32" i="5" s="1"/>
  <c r="C33" i="5"/>
  <c r="C29" i="5"/>
  <c r="C22" i="5"/>
  <c r="C30" i="5"/>
  <c r="C38" i="5"/>
  <c r="C27" i="5"/>
  <c r="C35" i="5"/>
  <c r="AM323" i="3"/>
  <c r="AF323" i="3"/>
  <c r="AY323" i="3" s="1"/>
  <c r="AR323" i="3"/>
  <c r="AZ323" i="3"/>
  <c r="AM279" i="3"/>
  <c r="AF279" i="3"/>
  <c r="AY279" i="3" s="1"/>
  <c r="AZ275" i="3"/>
  <c r="AR274" i="3"/>
  <c r="AZ274" i="3"/>
  <c r="AM269" i="3"/>
  <c r="AF269" i="3"/>
  <c r="AY269" i="3" s="1"/>
  <c r="AF264" i="3"/>
  <c r="AY264" i="3" s="1"/>
  <c r="AM248" i="3"/>
  <c r="AF248" i="3"/>
  <c r="AY248" i="3" s="1"/>
  <c r="AZ241" i="3"/>
  <c r="AR241" i="3"/>
  <c r="AR214" i="3"/>
  <c r="AZ214" i="3"/>
  <c r="AZ207" i="3"/>
  <c r="AR207" i="3"/>
  <c r="AF200" i="3"/>
  <c r="AY200" i="3" s="1"/>
  <c r="AM200" i="3"/>
  <c r="AF198" i="3"/>
  <c r="AY198" i="3" s="1"/>
  <c r="AM198" i="3"/>
  <c r="AF186" i="3"/>
  <c r="AY186" i="3" s="1"/>
  <c r="AM186" i="3"/>
  <c r="AZ173" i="3"/>
  <c r="AR173" i="3"/>
  <c r="AF148" i="3"/>
  <c r="AY148" i="3" s="1"/>
  <c r="AM148" i="3"/>
  <c r="AR142" i="3"/>
  <c r="AZ142" i="3"/>
  <c r="AF128" i="3"/>
  <c r="AY128" i="3" s="1"/>
  <c r="AM128" i="3"/>
  <c r="AZ124" i="3"/>
  <c r="AR124" i="3"/>
  <c r="AF106" i="3"/>
  <c r="AY106" i="3" s="1"/>
  <c r="AM106" i="3"/>
  <c r="AR100" i="3"/>
  <c r="AZ100" i="3"/>
  <c r="AF94" i="3"/>
  <c r="AY94" i="3" s="1"/>
  <c r="AM94" i="3"/>
  <c r="AR72" i="3"/>
  <c r="AZ72" i="3"/>
  <c r="AF69" i="3"/>
  <c r="AY69" i="3" s="1"/>
  <c r="AM69" i="3"/>
  <c r="AF51" i="3"/>
  <c r="AY51" i="3" s="1"/>
  <c r="AM24" i="3"/>
  <c r="AF24" i="3"/>
  <c r="AY24" i="3" s="1"/>
  <c r="AF287" i="3"/>
  <c r="AY287" i="3" s="1"/>
  <c r="AM287" i="3"/>
  <c r="AR287" i="3"/>
  <c r="AZ287" i="3"/>
  <c r="AF286" i="3"/>
  <c r="AY286" i="3" s="1"/>
  <c r="AM286" i="3"/>
  <c r="AZ286" i="3"/>
  <c r="AR286" i="3"/>
  <c r="AF250" i="3"/>
  <c r="AY250" i="3" s="1"/>
  <c r="AM250" i="3"/>
  <c r="AZ250" i="3"/>
  <c r="AR250" i="3"/>
  <c r="AF226" i="3"/>
  <c r="AY226" i="3" s="1"/>
  <c r="AR224" i="3"/>
  <c r="AZ224" i="3"/>
  <c r="AM218" i="3"/>
  <c r="AF218" i="3"/>
  <c r="AY218" i="3" s="1"/>
  <c r="AF209" i="3"/>
  <c r="AY209" i="3" s="1"/>
  <c r="AM209" i="3"/>
  <c r="AR203" i="3"/>
  <c r="AZ203" i="3"/>
  <c r="AM196" i="3"/>
  <c r="AF196" i="3"/>
  <c r="AY196" i="3" s="1"/>
  <c r="AF179" i="3"/>
  <c r="AY179" i="3" s="1"/>
  <c r="AF172" i="3"/>
  <c r="AY172" i="3" s="1"/>
  <c r="AM163" i="3"/>
  <c r="AF163" i="3"/>
  <c r="AY163" i="3" s="1"/>
  <c r="AM142" i="3"/>
  <c r="AF142" i="3"/>
  <c r="AY142" i="3" s="1"/>
  <c r="AZ137" i="3"/>
  <c r="AM125" i="3"/>
  <c r="AF125" i="3"/>
  <c r="AY125" i="3" s="1"/>
  <c r="AF117" i="3"/>
  <c r="AY117" i="3" s="1"/>
  <c r="AF111" i="3"/>
  <c r="AY111" i="3" s="1"/>
  <c r="AM93" i="3"/>
  <c r="AF93" i="3"/>
  <c r="AY93" i="3" s="1"/>
  <c r="AM90" i="3"/>
  <c r="AF90" i="3"/>
  <c r="AY90" i="3" s="1"/>
  <c r="AZ82" i="3"/>
  <c r="AM43" i="3"/>
  <c r="AF43" i="3"/>
  <c r="AY43" i="3" s="1"/>
  <c r="AZ309" i="3"/>
  <c r="AZ302" i="3"/>
  <c r="AZ265" i="3"/>
  <c r="AZ247" i="3"/>
  <c r="AF245" i="3"/>
  <c r="AY245" i="3" s="1"/>
  <c r="AR245" i="3"/>
  <c r="AZ245" i="3"/>
  <c r="AZ240" i="3"/>
  <c r="AR240" i="3"/>
  <c r="AF217" i="3"/>
  <c r="AY217" i="3" s="1"/>
  <c r="AM217" i="3"/>
  <c r="AR215" i="3"/>
  <c r="AZ215" i="3"/>
  <c r="AF204" i="3"/>
  <c r="AY204" i="3" s="1"/>
  <c r="AR199" i="3"/>
  <c r="AZ199" i="3"/>
  <c r="AZ191" i="3"/>
  <c r="AR191" i="3"/>
  <c r="AF185" i="3"/>
  <c r="AY185" i="3" s="1"/>
  <c r="AZ56" i="3"/>
  <c r="AF182" i="3"/>
  <c r="AY182" i="3" s="1"/>
  <c r="AZ40" i="3"/>
  <c r="AZ10" i="3"/>
  <c r="AR10" i="3"/>
  <c r="AZ167" i="3"/>
  <c r="AZ104" i="3"/>
  <c r="AZ45" i="3"/>
  <c r="AF223" i="3"/>
  <c r="AY223" i="3" s="1"/>
  <c r="AZ118" i="3"/>
  <c r="AM4" i="3"/>
  <c r="AF4" i="3"/>
  <c r="AY4" i="3" s="1"/>
  <c r="B8" i="5"/>
  <c r="D8" i="5" s="1"/>
  <c r="AN2" i="3"/>
  <c r="B9" i="5"/>
  <c r="D9" i="5" s="1"/>
  <c r="AO2" i="3"/>
  <c r="B14" i="5"/>
  <c r="AF195" i="3"/>
  <c r="AY195" i="3" s="1"/>
  <c r="AZ113" i="3"/>
  <c r="AZ21" i="3"/>
  <c r="AZ19" i="3"/>
  <c r="AZ20" i="3"/>
  <c r="AP131" i="12" l="1"/>
  <c r="AR131" i="12"/>
  <c r="AJ218" i="12"/>
  <c r="AG218" i="12"/>
  <c r="AL181" i="12"/>
  <c r="AG181" i="12"/>
  <c r="AG228" i="12"/>
  <c r="AP192" i="12"/>
  <c r="AR192" i="12"/>
  <c r="AJ246" i="12"/>
  <c r="AG246" i="12"/>
  <c r="AP235" i="12"/>
  <c r="AR235" i="12"/>
  <c r="AR256" i="12"/>
  <c r="AP256" i="12"/>
  <c r="AG428" i="12"/>
  <c r="AG241" i="12"/>
  <c r="M42" i="5"/>
  <c r="M44" i="5" s="1"/>
  <c r="AG430" i="12"/>
  <c r="AP198" i="12"/>
  <c r="AR198" i="12"/>
  <c r="AP255" i="12"/>
  <c r="AR255" i="12"/>
  <c r="AP216" i="12"/>
  <c r="AR216" i="12"/>
  <c r="AR266" i="12"/>
  <c r="AP266" i="12"/>
  <c r="AJ216" i="12"/>
  <c r="AG216" i="12"/>
  <c r="AL182" i="12"/>
  <c r="AG182" i="12"/>
  <c r="AG236" i="12"/>
  <c r="AJ8" i="12"/>
  <c r="AG8" i="12"/>
  <c r="AG41" i="12"/>
  <c r="M66" i="5"/>
  <c r="M68" i="5" s="1"/>
  <c r="AG422" i="12"/>
  <c r="AG425" i="12"/>
  <c r="AG299" i="12"/>
  <c r="AG303" i="12"/>
  <c r="AG349" i="12"/>
  <c r="AG423" i="12"/>
  <c r="AJ62" i="12"/>
  <c r="AG62" i="12"/>
  <c r="AP180" i="12"/>
  <c r="AR180" i="12"/>
  <c r="AP295" i="12"/>
  <c r="AR295" i="12"/>
  <c r="AP129" i="12"/>
  <c r="AR129" i="12"/>
  <c r="AR146" i="12"/>
  <c r="AP146" i="12"/>
  <c r="AJ267" i="12"/>
  <c r="AG267" i="12"/>
  <c r="AG244" i="12"/>
  <c r="AP133" i="12"/>
  <c r="AR133" i="12"/>
  <c r="AP194" i="12"/>
  <c r="AR194" i="12"/>
  <c r="AJ304" i="12"/>
  <c r="AG304" i="12"/>
  <c r="AJ364" i="12"/>
  <c r="AG364" i="12"/>
  <c r="AJ321" i="12"/>
  <c r="AG321" i="12"/>
  <c r="AG58" i="12"/>
  <c r="AG214" i="12"/>
  <c r="AG359" i="12"/>
  <c r="AG87" i="12"/>
  <c r="AG352" i="12"/>
  <c r="AG354" i="12"/>
  <c r="AP294" i="12"/>
  <c r="AR294" i="12"/>
  <c r="AL257" i="12"/>
  <c r="AG257" i="12"/>
  <c r="AP135" i="12"/>
  <c r="AR135" i="12"/>
  <c r="AG227" i="12"/>
  <c r="AJ227" i="12"/>
  <c r="AR142" i="12"/>
  <c r="AP142" i="12"/>
  <c r="AP195" i="12"/>
  <c r="AR195" i="12"/>
  <c r="AG248" i="12"/>
  <c r="AP226" i="12"/>
  <c r="AR226" i="12"/>
  <c r="AR244" i="12"/>
  <c r="AP244" i="12"/>
  <c r="AL348" i="12"/>
  <c r="AG348" i="12"/>
  <c r="L51" i="5"/>
  <c r="L53" i="5" s="1"/>
  <c r="M57" i="5"/>
  <c r="M59" i="5" s="1"/>
  <c r="L48" i="5"/>
  <c r="L50" i="5" s="1"/>
  <c r="L60" i="5"/>
  <c r="L62" i="5" s="1"/>
  <c r="E81" i="5"/>
  <c r="AP152" i="12"/>
  <c r="AR152" i="12"/>
  <c r="AL125" i="12"/>
  <c r="AG125" i="12"/>
  <c r="AP297" i="12"/>
  <c r="AR297" i="12"/>
  <c r="AJ308" i="12"/>
  <c r="AG308" i="12"/>
  <c r="V37" i="19"/>
  <c r="W37" i="19" s="1"/>
  <c r="D14" i="5"/>
  <c r="M63" i="5"/>
  <c r="M65" i="5" s="1"/>
  <c r="L45" i="5"/>
  <c r="L47" i="5" s="1"/>
  <c r="C82" i="5"/>
  <c r="E82" i="5" s="1"/>
  <c r="AP183" i="12"/>
  <c r="AR183" i="12"/>
  <c r="AJ120" i="12"/>
  <c r="AG120" i="12"/>
  <c r="AP211" i="12"/>
  <c r="AR211" i="12"/>
  <c r="AL224" i="12"/>
  <c r="AG224" i="12"/>
  <c r="AP210" i="12"/>
  <c r="AR210" i="12"/>
  <c r="AG251" i="12"/>
  <c r="AG305" i="12"/>
  <c r="AG263" i="12"/>
  <c r="AG51" i="12"/>
  <c r="AG14" i="12"/>
  <c r="AG26" i="12"/>
  <c r="AG30" i="12"/>
  <c r="AG46" i="12"/>
  <c r="AG3" i="12"/>
  <c r="AJ15" i="12"/>
  <c r="AG15" i="12"/>
  <c r="AJ31" i="12"/>
  <c r="AG31" i="12"/>
  <c r="AJ47" i="12"/>
  <c r="AG47" i="12"/>
  <c r="AJ64" i="12"/>
  <c r="AG64" i="12"/>
  <c r="AG107" i="12"/>
  <c r="AG123" i="12"/>
  <c r="AP153" i="12"/>
  <c r="AR153" i="12"/>
  <c r="AG166" i="12"/>
  <c r="AP171" i="12"/>
  <c r="AR171" i="12"/>
  <c r="AG159" i="12"/>
  <c r="AG221" i="12"/>
  <c r="AG230" i="12"/>
  <c r="AG222" i="12"/>
  <c r="I66" i="5"/>
  <c r="I68" i="5" s="1"/>
  <c r="I42" i="5"/>
  <c r="I44" i="5" s="1"/>
  <c r="I63" i="5"/>
  <c r="I65" i="5" s="1"/>
  <c r="H54" i="5"/>
  <c r="H56" i="5" s="1"/>
  <c r="I51" i="5"/>
  <c r="I53" i="5" s="1"/>
  <c r="H66" i="5"/>
  <c r="H68" i="5" s="1"/>
  <c r="H57" i="5"/>
  <c r="H59" i="5" s="1"/>
  <c r="H45" i="5"/>
  <c r="H47" i="5" s="1"/>
  <c r="I57" i="5"/>
  <c r="I59" i="5" s="1"/>
  <c r="H48" i="5"/>
  <c r="H50" i="5" s="1"/>
  <c r="H60" i="5"/>
  <c r="H62" i="5" s="1"/>
  <c r="H51" i="5"/>
  <c r="H53" i="5" s="1"/>
  <c r="H63" i="5"/>
  <c r="H65" i="5" s="1"/>
  <c r="I45" i="5"/>
  <c r="I47" i="5" s="1"/>
  <c r="H42" i="5"/>
  <c r="H44" i="5" s="1"/>
  <c r="C84" i="5"/>
  <c r="E84" i="5" s="1"/>
  <c r="AG61" i="12"/>
  <c r="AG2" i="12"/>
  <c r="AM140" i="12"/>
  <c r="AG137" i="12"/>
  <c r="AP164" i="12"/>
  <c r="AR164" i="12"/>
  <c r="AG152" i="12"/>
  <c r="AG82" i="12"/>
  <c r="AG102" i="12"/>
  <c r="AJ126" i="12"/>
  <c r="AG126" i="12"/>
  <c r="AP156" i="12"/>
  <c r="AR156" i="12"/>
  <c r="AG167" i="12"/>
  <c r="AP163" i="12"/>
  <c r="AR163" i="12"/>
  <c r="AP209" i="12"/>
  <c r="AR209" i="12"/>
  <c r="AG232" i="12"/>
  <c r="AG455" i="12"/>
  <c r="O63" i="5"/>
  <c r="O65" i="5" s="1"/>
  <c r="O57" i="5"/>
  <c r="O59" i="5" s="1"/>
  <c r="O51" i="5"/>
  <c r="O53" i="5" s="1"/>
  <c r="O45" i="5"/>
  <c r="O47" i="5" s="1"/>
  <c r="O42" i="5"/>
  <c r="O44" i="5" s="1"/>
  <c r="P63" i="5"/>
  <c r="P65" i="5" s="1"/>
  <c r="O60" i="5"/>
  <c r="O62" i="5" s="1"/>
  <c r="P51" i="5"/>
  <c r="P53" i="5" s="1"/>
  <c r="O48" i="5"/>
  <c r="O50" i="5" s="1"/>
  <c r="P42" i="5"/>
  <c r="P44" i="5" s="1"/>
  <c r="P66" i="5"/>
  <c r="P68" i="5" s="1"/>
  <c r="P45" i="5"/>
  <c r="P47" i="5" s="1"/>
  <c r="O66" i="5"/>
  <c r="O68" i="5" s="1"/>
  <c r="P57" i="5"/>
  <c r="P59" i="5" s="1"/>
  <c r="O54" i="5"/>
  <c r="O56" i="5" s="1"/>
  <c r="D22" i="5"/>
  <c r="E22" i="5" s="1"/>
  <c r="D31" i="5"/>
  <c r="E31" i="5" s="1"/>
  <c r="C75" i="5"/>
  <c r="E75" i="5" s="1"/>
  <c r="AG22" i="12"/>
  <c r="AG6" i="12"/>
  <c r="AG65" i="12"/>
  <c r="AG28" i="12"/>
  <c r="AG44" i="12"/>
  <c r="AG71" i="12"/>
  <c r="AP162" i="12"/>
  <c r="AR162" i="12"/>
  <c r="AJ84" i="12"/>
  <c r="AG84" i="12"/>
  <c r="AJ96" i="12"/>
  <c r="AG96" i="12"/>
  <c r="AJ116" i="12"/>
  <c r="AG116" i="12"/>
  <c r="AG122" i="12"/>
  <c r="AG169" i="12"/>
  <c r="AG200" i="12"/>
  <c r="AP166" i="12"/>
  <c r="AR166" i="12"/>
  <c r="AP159" i="12"/>
  <c r="AR159" i="12"/>
  <c r="AG174" i="12"/>
  <c r="AP184" i="12"/>
  <c r="AR184" i="12"/>
  <c r="AP208" i="12"/>
  <c r="AR208" i="12"/>
  <c r="AP231" i="12"/>
  <c r="AR231" i="12"/>
  <c r="AP270" i="12"/>
  <c r="AR270" i="12"/>
  <c r="AG273" i="12"/>
  <c r="AG274" i="12"/>
  <c r="AG325" i="12"/>
  <c r="AG310" i="12"/>
  <c r="AG451" i="12"/>
  <c r="E36" i="5"/>
  <c r="AP157" i="12"/>
  <c r="AR157" i="12"/>
  <c r="L42" i="5"/>
  <c r="L44" i="5" s="1"/>
  <c r="M51" i="5"/>
  <c r="M53" i="5" s="1"/>
  <c r="L57" i="5"/>
  <c r="L59" i="5" s="1"/>
  <c r="L54" i="5"/>
  <c r="L56" i="5" s="1"/>
  <c r="C78" i="5"/>
  <c r="E78" i="5" s="1"/>
  <c r="AP137" i="12"/>
  <c r="AR137" i="12"/>
  <c r="AP170" i="12"/>
  <c r="AR170" i="12"/>
  <c r="AG233" i="12"/>
  <c r="AP204" i="12"/>
  <c r="AR204" i="12"/>
  <c r="AJ312" i="12"/>
  <c r="AG312" i="12"/>
  <c r="AG450" i="12"/>
  <c r="AJ320" i="12"/>
  <c r="AG320" i="12"/>
  <c r="D37" i="5"/>
  <c r="E37" i="5" s="1"/>
  <c r="C77" i="5"/>
  <c r="E77" i="5" s="1"/>
  <c r="AG49" i="12"/>
  <c r="AG158" i="12"/>
  <c r="AG207" i="12"/>
  <c r="AG162" i="12"/>
  <c r="AJ124" i="12"/>
  <c r="AG124" i="12"/>
  <c r="AG154" i="12"/>
  <c r="AP169" i="12"/>
  <c r="AR169" i="12"/>
  <c r="AG161" i="12"/>
  <c r="AP229" i="12"/>
  <c r="AR229" i="12"/>
  <c r="AG185" i="12"/>
  <c r="C80" i="5"/>
  <c r="E80" i="5" s="1"/>
  <c r="AG38" i="12"/>
  <c r="AG79" i="12"/>
  <c r="AG59" i="12"/>
  <c r="AG95" i="12"/>
  <c r="AG212" i="12"/>
  <c r="AP149" i="12"/>
  <c r="AR149" i="12"/>
  <c r="AP175" i="12"/>
  <c r="AR175" i="12"/>
  <c r="AP223" i="12"/>
  <c r="AR223" i="12"/>
  <c r="AG270" i="12"/>
  <c r="AG288" i="12"/>
  <c r="AG323" i="12"/>
  <c r="AG439" i="12"/>
  <c r="AG358" i="12"/>
  <c r="V36" i="19"/>
  <c r="W36" i="19" s="1"/>
  <c r="D13" i="5"/>
  <c r="D33" i="5"/>
  <c r="E33" i="5" s="1"/>
  <c r="D35" i="5"/>
  <c r="E35" i="5" s="1"/>
  <c r="AJ19" i="12"/>
  <c r="AG19" i="12"/>
  <c r="AJ35" i="12"/>
  <c r="AG35" i="12"/>
  <c r="AJ52" i="12"/>
  <c r="AG52" i="12"/>
  <c r="AG111" i="12"/>
  <c r="AG153" i="12"/>
  <c r="AP172" i="12"/>
  <c r="AR172" i="12"/>
  <c r="AG220" i="12"/>
  <c r="AG229" i="12"/>
  <c r="AL223" i="12"/>
  <c r="AG223" i="12"/>
  <c r="AG315" i="12"/>
  <c r="AG302" i="12"/>
  <c r="AG343" i="12"/>
  <c r="AG346" i="12"/>
  <c r="L63" i="5"/>
  <c r="L65" i="5" s="1"/>
  <c r="M45" i="5"/>
  <c r="M47" i="5" s="1"/>
  <c r="L66" i="5"/>
  <c r="L68" i="5" s="1"/>
  <c r="C74" i="5"/>
  <c r="E74" i="5" s="1"/>
  <c r="AJ104" i="12"/>
  <c r="AG104" i="12"/>
  <c r="AP167" i="12"/>
  <c r="AR167" i="12"/>
  <c r="AP155" i="12"/>
  <c r="AR155" i="12"/>
  <c r="AP283" i="12"/>
  <c r="AR283" i="12"/>
  <c r="AP275" i="12"/>
  <c r="AR275" i="12"/>
  <c r="AP273" i="12"/>
  <c r="AR273" i="12"/>
  <c r="AL269" i="12"/>
  <c r="AG269" i="12"/>
  <c r="N63" i="5"/>
  <c r="N65" i="5" s="1"/>
  <c r="N60" i="5"/>
  <c r="N62" i="5" s="1"/>
  <c r="N51" i="5"/>
  <c r="N53" i="5" s="1"/>
  <c r="N48" i="5"/>
  <c r="N50" i="5" s="1"/>
  <c r="N66" i="5"/>
  <c r="N68" i="5" s="1"/>
  <c r="N45" i="5"/>
  <c r="N47" i="5" s="1"/>
  <c r="N42" i="5"/>
  <c r="N44" i="5" s="1"/>
  <c r="N57" i="5"/>
  <c r="N59" i="5" s="1"/>
  <c r="N54" i="5"/>
  <c r="N56" i="5" s="1"/>
  <c r="D34" i="5"/>
  <c r="E34" i="5" s="1"/>
  <c r="D29" i="5"/>
  <c r="E29" i="5" s="1"/>
  <c r="C73" i="5"/>
  <c r="E73" i="5" s="1"/>
  <c r="AG16" i="12"/>
  <c r="AG32" i="12"/>
  <c r="AG36" i="12"/>
  <c r="AG24" i="12"/>
  <c r="AG40" i="12"/>
  <c r="AG83" i="12"/>
  <c r="AJ23" i="12"/>
  <c r="AG23" i="12"/>
  <c r="AJ39" i="12"/>
  <c r="AG39" i="12"/>
  <c r="AJ56" i="12"/>
  <c r="AG56" i="12"/>
  <c r="AG172" i="12"/>
  <c r="AP174" i="12"/>
  <c r="AR174" i="12"/>
  <c r="AP196" i="12"/>
  <c r="AR196" i="12"/>
  <c r="AG203" i="12"/>
  <c r="AG208" i="12"/>
  <c r="AG205" i="12"/>
  <c r="AG231" i="12"/>
  <c r="AJ442" i="12"/>
  <c r="AG442" i="12"/>
  <c r="C76" i="5"/>
  <c r="E76" i="5" s="1"/>
  <c r="AG42" i="12"/>
  <c r="AG68" i="12"/>
  <c r="AG7" i="12"/>
  <c r="AP150" i="12"/>
  <c r="AR150" i="12"/>
  <c r="AG183" i="12"/>
  <c r="AP138" i="12"/>
  <c r="AR138" i="12"/>
  <c r="AG78" i="12"/>
  <c r="AG86" i="12"/>
  <c r="AG98" i="12"/>
  <c r="AJ112" i="12"/>
  <c r="AG112" i="12"/>
  <c r="AG118" i="12"/>
  <c r="AG157" i="12"/>
  <c r="AP168" i="12"/>
  <c r="AR168" i="12"/>
  <c r="AG170" i="12"/>
  <c r="AG210" i="12"/>
  <c r="AG259" i="12"/>
  <c r="AG275" i="12"/>
  <c r="AG307" i="12"/>
  <c r="AJ262" i="12"/>
  <c r="AG262" i="12"/>
  <c r="AL278" i="12"/>
  <c r="AG278" i="12"/>
  <c r="AG297" i="12"/>
  <c r="AG342" i="12"/>
  <c r="AG355" i="12"/>
  <c r="AG421" i="12"/>
  <c r="AG443" i="12"/>
  <c r="S63" i="5"/>
  <c r="S65" i="5" s="1"/>
  <c r="R60" i="5"/>
  <c r="R62" i="5" s="1"/>
  <c r="S57" i="5"/>
  <c r="S59" i="5" s="1"/>
  <c r="R54" i="5"/>
  <c r="R56" i="5" s="1"/>
  <c r="S51" i="5"/>
  <c r="S53" i="5" s="1"/>
  <c r="R48" i="5"/>
  <c r="R50" i="5" s="1"/>
  <c r="S45" i="5"/>
  <c r="S47" i="5" s="1"/>
  <c r="R66" i="5"/>
  <c r="R68" i="5" s="1"/>
  <c r="S66" i="5"/>
  <c r="S68" i="5" s="1"/>
  <c r="R57" i="5"/>
  <c r="R59" i="5" s="1"/>
  <c r="R45" i="5"/>
  <c r="R47" i="5" s="1"/>
  <c r="R42" i="5"/>
  <c r="R44" i="5" s="1"/>
  <c r="R51" i="5"/>
  <c r="R53" i="5" s="1"/>
  <c r="R63" i="5"/>
  <c r="R65" i="5" s="1"/>
  <c r="S42" i="5"/>
  <c r="S44" i="5" s="1"/>
  <c r="V34" i="19"/>
  <c r="W34" i="19" s="1"/>
  <c r="D10" i="5"/>
  <c r="D38" i="5"/>
  <c r="E38" i="5"/>
  <c r="C83" i="5"/>
  <c r="E83" i="5" s="1"/>
  <c r="AG55" i="12"/>
  <c r="AG18" i="12"/>
  <c r="AG34" i="12"/>
  <c r="AP158" i="12"/>
  <c r="AR158" i="12"/>
  <c r="AP207" i="12"/>
  <c r="AR207" i="12"/>
  <c r="AJ80" i="12"/>
  <c r="AG80" i="12"/>
  <c r="AJ88" i="12"/>
  <c r="AG88" i="12"/>
  <c r="AJ100" i="12"/>
  <c r="AG100" i="12"/>
  <c r="AG106" i="12"/>
  <c r="AP161" i="12"/>
  <c r="AR161" i="12"/>
  <c r="AG171" i="12"/>
  <c r="AP201" i="12"/>
  <c r="AR201" i="12"/>
  <c r="AP221" i="12"/>
  <c r="AR221" i="12"/>
  <c r="AP230" i="12"/>
  <c r="AR230" i="12"/>
  <c r="AP205" i="12"/>
  <c r="AR205" i="12"/>
  <c r="AL264" i="12"/>
  <c r="AG264" i="12"/>
  <c r="AJ279" i="12"/>
  <c r="AG279" i="12"/>
  <c r="AG306" i="12"/>
  <c r="AG318" i="12"/>
  <c r="AG337" i="12"/>
  <c r="AG445" i="12"/>
  <c r="AG353" i="12"/>
  <c r="E32" i="5"/>
  <c r="K63" i="5"/>
  <c r="K65" i="5" s="1"/>
  <c r="K57" i="5"/>
  <c r="K59" i="5" s="1"/>
  <c r="K51" i="5"/>
  <c r="K53" i="5" s="1"/>
  <c r="K45" i="5"/>
  <c r="K47" i="5" s="1"/>
  <c r="J42" i="5"/>
  <c r="J44" i="5" s="1"/>
  <c r="J63" i="5"/>
  <c r="J65" i="5" s="1"/>
  <c r="J54" i="5"/>
  <c r="J56" i="5" s="1"/>
  <c r="J51" i="5"/>
  <c r="J53" i="5" s="1"/>
  <c r="K42" i="5"/>
  <c r="K44" i="5" s="1"/>
  <c r="J60" i="5"/>
  <c r="J62" i="5" s="1"/>
  <c r="K66" i="5"/>
  <c r="K68" i="5" s="1"/>
  <c r="J45" i="5"/>
  <c r="J47" i="5" s="1"/>
  <c r="J66" i="5"/>
  <c r="J68" i="5" s="1"/>
  <c r="J57" i="5"/>
  <c r="J59" i="5" s="1"/>
  <c r="J48" i="5"/>
  <c r="J50" i="5" s="1"/>
  <c r="AJ316" i="12"/>
  <c r="AG316" i="12"/>
  <c r="AG277" i="12"/>
  <c r="AP274" i="12"/>
  <c r="AR274" i="12"/>
  <c r="V39" i="19"/>
  <c r="W39" i="19" s="1"/>
  <c r="D18" i="5"/>
  <c r="V35" i="19"/>
  <c r="W35" i="19" s="1"/>
  <c r="D11" i="5"/>
  <c r="D27" i="5"/>
  <c r="E27" i="5" s="1"/>
  <c r="AG66" i="12"/>
  <c r="AP173" i="12"/>
  <c r="AR173" i="12"/>
  <c r="AG177" i="12"/>
  <c r="AJ108" i="12"/>
  <c r="AG108" i="12"/>
  <c r="AG114" i="12"/>
  <c r="AP200" i="12"/>
  <c r="AR200" i="12"/>
  <c r="AJ188" i="12"/>
  <c r="AG188" i="12"/>
  <c r="AP220" i="12"/>
  <c r="AR220" i="12"/>
  <c r="AP151" i="12"/>
  <c r="AR151" i="12"/>
  <c r="AG184" i="12"/>
  <c r="AG201" i="12"/>
  <c r="AP206" i="12"/>
  <c r="AR206" i="12"/>
  <c r="T63" i="5"/>
  <c r="T65" i="5" s="1"/>
  <c r="T51" i="5"/>
  <c r="T53" i="5" s="1"/>
  <c r="T42" i="5"/>
  <c r="T44" i="5" s="1"/>
  <c r="T54" i="5"/>
  <c r="T56" i="5" s="1"/>
  <c r="T57" i="5"/>
  <c r="T59" i="5" s="1"/>
  <c r="T48" i="5"/>
  <c r="T50" i="5" s="1"/>
  <c r="T60" i="5"/>
  <c r="T62" i="5" s="1"/>
  <c r="T66" i="5"/>
  <c r="T68" i="5" s="1"/>
  <c r="T45" i="5"/>
  <c r="T47" i="5" s="1"/>
  <c r="C72" i="5"/>
  <c r="E72" i="5" s="1"/>
  <c r="AG99" i="12"/>
  <c r="AG53" i="12"/>
  <c r="AP160" i="12"/>
  <c r="AR160" i="12"/>
  <c r="AG75" i="12"/>
  <c r="AG91" i="12"/>
  <c r="AP212" i="12"/>
  <c r="AR212" i="12"/>
  <c r="AG76" i="12"/>
  <c r="AG92" i="12"/>
  <c r="AP165" i="12"/>
  <c r="AR165" i="12"/>
  <c r="AG176" i="12"/>
  <c r="AJ187" i="12"/>
  <c r="AG187" i="12"/>
  <c r="AG211" i="12"/>
  <c r="AP202" i="12"/>
  <c r="AR202" i="12"/>
  <c r="AG155" i="12"/>
  <c r="AG204" i="12"/>
  <c r="AG271" i="12"/>
  <c r="AG447" i="12"/>
  <c r="AG314" i="12"/>
  <c r="V38" i="19"/>
  <c r="W38" i="19" s="1"/>
  <c r="D16" i="5"/>
  <c r="D30" i="5"/>
  <c r="E30" i="5" s="1"/>
  <c r="C79" i="5"/>
  <c r="E79" i="5" s="1"/>
  <c r="AG11" i="12"/>
  <c r="AG173" i="12"/>
  <c r="AJ27" i="12"/>
  <c r="AG27" i="12"/>
  <c r="AJ43" i="12"/>
  <c r="AG43" i="12"/>
  <c r="AJ60" i="12"/>
  <c r="AG60" i="12"/>
  <c r="AG103" i="12"/>
  <c r="AG119" i="12"/>
  <c r="AP154" i="12"/>
  <c r="AR154" i="12"/>
  <c r="AJ186" i="12"/>
  <c r="AG186" i="12"/>
  <c r="AG151" i="12"/>
  <c r="AG196" i="12"/>
  <c r="AP203" i="12"/>
  <c r="AR203" i="12"/>
  <c r="AG206" i="12"/>
  <c r="AG268" i="12"/>
  <c r="AG283" i="12"/>
  <c r="AG319" i="12"/>
  <c r="AG446" i="1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F2" authorId="0" shapeId="0" xr:uid="{00000000-0006-0000-0100-000001000000}">
      <text>
        <r>
          <rPr>
            <sz val="10"/>
            <color rgb="FF000000"/>
            <rFont val="Arial"/>
            <scheme val="minor"/>
          </rPr>
          <t>Responder updated this value.</t>
        </r>
      </text>
    </comment>
    <comment ref="F6" authorId="0" shapeId="0" xr:uid="{00000000-0006-0000-0100-000002000000}">
      <text>
        <r>
          <rPr>
            <sz val="10"/>
            <color rgb="FF000000"/>
            <rFont val="Arial"/>
            <scheme val="minor"/>
          </rPr>
          <t>Responder updated this value.</t>
        </r>
      </text>
    </comment>
    <comment ref="F8" authorId="0" shapeId="0" xr:uid="{00000000-0006-0000-0100-000003000000}">
      <text>
        <r>
          <rPr>
            <sz val="10"/>
            <color rgb="FF000000"/>
            <rFont val="Arial"/>
            <scheme val="minor"/>
          </rPr>
          <t>Responder updated this value.</t>
        </r>
      </text>
    </comment>
    <comment ref="F11" authorId="0" shapeId="0" xr:uid="{00000000-0006-0000-0100-000004000000}">
      <text>
        <r>
          <rPr>
            <sz val="10"/>
            <color rgb="FF000000"/>
            <rFont val="Arial"/>
            <scheme val="minor"/>
          </rPr>
          <t>Responder updated this value.</t>
        </r>
      </text>
    </comment>
    <comment ref="F14" authorId="0" shapeId="0" xr:uid="{00000000-0006-0000-0100-000005000000}">
      <text>
        <r>
          <rPr>
            <sz val="10"/>
            <color rgb="FF000000"/>
            <rFont val="Arial"/>
            <scheme val="minor"/>
          </rPr>
          <t>Responder updated this value.</t>
        </r>
      </text>
    </comment>
    <comment ref="F22" authorId="0" shapeId="0" xr:uid="{00000000-0006-0000-0100-000006000000}">
      <text>
        <r>
          <rPr>
            <sz val="10"/>
            <color rgb="FF000000"/>
            <rFont val="Arial"/>
            <scheme val="minor"/>
          </rPr>
          <t>Responder updated this value.</t>
        </r>
      </text>
    </comment>
    <comment ref="G22" authorId="0" shapeId="0" xr:uid="{00000000-0006-0000-0100-000007000000}">
      <text>
        <r>
          <rPr>
            <sz val="10"/>
            <color rgb="FF000000"/>
            <rFont val="Arial"/>
            <scheme val="minor"/>
          </rPr>
          <t>Responder updated this value.</t>
        </r>
      </text>
    </comment>
    <comment ref="F23" authorId="0" shapeId="0" xr:uid="{00000000-0006-0000-0100-000008000000}">
      <text>
        <r>
          <rPr>
            <sz val="10"/>
            <color rgb="FF000000"/>
            <rFont val="Arial"/>
            <scheme val="minor"/>
          </rPr>
          <t>Responder updated this value.</t>
        </r>
      </text>
    </comment>
    <comment ref="D25" authorId="0" shapeId="0" xr:uid="{00000000-0006-0000-0100-000009000000}">
      <text>
        <r>
          <rPr>
            <sz val="10"/>
            <color rgb="FF000000"/>
            <rFont val="Arial"/>
            <scheme val="minor"/>
          </rPr>
          <t>Responder updated this value.</t>
        </r>
      </text>
    </comment>
    <comment ref="F33" authorId="0" shapeId="0" xr:uid="{00000000-0006-0000-0100-00000A000000}">
      <text>
        <r>
          <rPr>
            <sz val="10"/>
            <color rgb="FF000000"/>
            <rFont val="Arial"/>
            <scheme val="minor"/>
          </rPr>
          <t>Responder updated this value.</t>
        </r>
      </text>
    </comment>
    <comment ref="F36" authorId="0" shapeId="0" xr:uid="{00000000-0006-0000-0100-00000B000000}">
      <text>
        <r>
          <rPr>
            <sz val="10"/>
            <color rgb="FF000000"/>
            <rFont val="Arial"/>
            <scheme val="minor"/>
          </rPr>
          <t>Responder updated this value.</t>
        </r>
      </text>
    </comment>
    <comment ref="F42" authorId="0" shapeId="0" xr:uid="{00000000-0006-0000-0100-00000C000000}">
      <text>
        <r>
          <rPr>
            <sz val="10"/>
            <color rgb="FF000000"/>
            <rFont val="Arial"/>
            <scheme val="minor"/>
          </rPr>
          <t>Responder updated this value.</t>
        </r>
      </text>
    </comment>
    <comment ref="F43" authorId="0" shapeId="0" xr:uid="{00000000-0006-0000-0100-00000D000000}">
      <text>
        <r>
          <rPr>
            <sz val="10"/>
            <color rgb="FF000000"/>
            <rFont val="Arial"/>
            <scheme val="minor"/>
          </rPr>
          <t>Responder updated this value.</t>
        </r>
      </text>
    </comment>
    <comment ref="F47" authorId="0" shapeId="0" xr:uid="{00000000-0006-0000-0100-00000E000000}">
      <text>
        <r>
          <rPr>
            <sz val="10"/>
            <color rgb="FF000000"/>
            <rFont val="Arial"/>
            <scheme val="minor"/>
          </rPr>
          <t>Responder updated this value.</t>
        </r>
      </text>
    </comment>
    <comment ref="F50" authorId="0" shapeId="0" xr:uid="{00000000-0006-0000-0100-00000F000000}">
      <text>
        <r>
          <rPr>
            <sz val="10"/>
            <color rgb="FF000000"/>
            <rFont val="Arial"/>
            <scheme val="minor"/>
          </rPr>
          <t>Responder updated this value.</t>
        </r>
      </text>
    </comment>
    <comment ref="F51" authorId="0" shapeId="0" xr:uid="{00000000-0006-0000-0100-000010000000}">
      <text>
        <r>
          <rPr>
            <sz val="10"/>
            <color rgb="FF000000"/>
            <rFont val="Arial"/>
            <scheme val="minor"/>
          </rPr>
          <t>Responder updated this value.</t>
        </r>
      </text>
    </comment>
    <comment ref="F58" authorId="0" shapeId="0" xr:uid="{00000000-0006-0000-0100-000011000000}">
      <text>
        <r>
          <rPr>
            <sz val="10"/>
            <color rgb="FF000000"/>
            <rFont val="Arial"/>
            <scheme val="minor"/>
          </rPr>
          <t>Responder updated this value.</t>
        </r>
      </text>
    </comment>
    <comment ref="F60" authorId="0" shapeId="0" xr:uid="{00000000-0006-0000-0100-000012000000}">
      <text>
        <r>
          <rPr>
            <sz val="10"/>
            <color rgb="FF000000"/>
            <rFont val="Arial"/>
            <scheme val="minor"/>
          </rPr>
          <t>Responder updated this value.</t>
        </r>
      </text>
    </comment>
    <comment ref="G60" authorId="0" shapeId="0" xr:uid="{00000000-0006-0000-0100-000013000000}">
      <text>
        <r>
          <rPr>
            <sz val="10"/>
            <color rgb="FF000000"/>
            <rFont val="Arial"/>
            <scheme val="minor"/>
          </rPr>
          <t>Responder updated this value.</t>
        </r>
      </text>
    </comment>
    <comment ref="H60" authorId="0" shapeId="0" xr:uid="{00000000-0006-0000-0100-000014000000}">
      <text>
        <r>
          <rPr>
            <sz val="10"/>
            <color rgb="FF000000"/>
            <rFont val="Arial"/>
            <scheme val="minor"/>
          </rPr>
          <t>Responder updated this value.</t>
        </r>
      </text>
    </comment>
    <comment ref="I60" authorId="0" shapeId="0" xr:uid="{00000000-0006-0000-0100-000015000000}">
      <text>
        <r>
          <rPr>
            <sz val="10"/>
            <color rgb="FF000000"/>
            <rFont val="Arial"/>
            <scheme val="minor"/>
          </rPr>
          <t>Responder updated this value.</t>
        </r>
      </text>
    </comment>
    <comment ref="J60" authorId="0" shapeId="0" xr:uid="{00000000-0006-0000-0100-000016000000}">
      <text>
        <r>
          <rPr>
            <sz val="10"/>
            <color rgb="FF000000"/>
            <rFont val="Arial"/>
            <scheme val="minor"/>
          </rPr>
          <t>Responder updated this value.</t>
        </r>
      </text>
    </comment>
    <comment ref="K60" authorId="0" shapeId="0" xr:uid="{00000000-0006-0000-0100-000017000000}">
      <text>
        <r>
          <rPr>
            <sz val="10"/>
            <color rgb="FF000000"/>
            <rFont val="Arial"/>
            <scheme val="minor"/>
          </rPr>
          <t>Responder updated this value.</t>
        </r>
      </text>
    </comment>
    <comment ref="F61" authorId="0" shapeId="0" xr:uid="{00000000-0006-0000-0100-000018000000}">
      <text>
        <r>
          <rPr>
            <sz val="10"/>
            <color rgb="FF000000"/>
            <rFont val="Arial"/>
            <scheme val="minor"/>
          </rPr>
          <t>Responder updated this value.</t>
        </r>
      </text>
    </comment>
    <comment ref="F62" authorId="0" shapeId="0" xr:uid="{00000000-0006-0000-0100-000019000000}">
      <text>
        <r>
          <rPr>
            <sz val="10"/>
            <color rgb="FF000000"/>
            <rFont val="Arial"/>
            <scheme val="minor"/>
          </rPr>
          <t>Responder updated this value.</t>
        </r>
      </text>
    </comment>
    <comment ref="F68" authorId="0" shapeId="0" xr:uid="{00000000-0006-0000-0100-00001A000000}">
      <text>
        <r>
          <rPr>
            <sz val="10"/>
            <color rgb="FF000000"/>
            <rFont val="Arial"/>
            <scheme val="minor"/>
          </rPr>
          <t>Responder updated this value.</t>
        </r>
      </text>
    </comment>
    <comment ref="G68" authorId="0" shapeId="0" xr:uid="{00000000-0006-0000-0100-00001B000000}">
      <text>
        <r>
          <rPr>
            <sz val="10"/>
            <color rgb="FF000000"/>
            <rFont val="Arial"/>
            <scheme val="minor"/>
          </rPr>
          <t>Responder updated this value.</t>
        </r>
      </text>
    </comment>
    <comment ref="F70" authorId="0" shapeId="0" xr:uid="{00000000-0006-0000-0100-00001C000000}">
      <text>
        <r>
          <rPr>
            <sz val="10"/>
            <color rgb="FF000000"/>
            <rFont val="Arial"/>
            <scheme val="minor"/>
          </rPr>
          <t>Responder updated this value.</t>
        </r>
      </text>
    </comment>
    <comment ref="H71" authorId="0" shapeId="0" xr:uid="{00000000-0006-0000-0100-00001D000000}">
      <text>
        <r>
          <rPr>
            <sz val="10"/>
            <color rgb="FF000000"/>
            <rFont val="Arial"/>
            <scheme val="minor"/>
          </rPr>
          <t>Responder updated this value.</t>
        </r>
      </text>
    </comment>
    <comment ref="I71" authorId="0" shapeId="0" xr:uid="{00000000-0006-0000-0100-00001E000000}">
      <text>
        <r>
          <rPr>
            <sz val="10"/>
            <color rgb="FF000000"/>
            <rFont val="Arial"/>
            <scheme val="minor"/>
          </rPr>
          <t>Responder updated this value.</t>
        </r>
      </text>
    </comment>
    <comment ref="J71" authorId="0" shapeId="0" xr:uid="{00000000-0006-0000-0100-00001F000000}">
      <text>
        <r>
          <rPr>
            <sz val="10"/>
            <color rgb="FF000000"/>
            <rFont val="Arial"/>
            <scheme val="minor"/>
          </rPr>
          <t>Responder updated this value.</t>
        </r>
      </text>
    </comment>
    <comment ref="K71" authorId="0" shapeId="0" xr:uid="{00000000-0006-0000-0100-000020000000}">
      <text>
        <r>
          <rPr>
            <sz val="10"/>
            <color rgb="FF000000"/>
            <rFont val="Arial"/>
            <scheme val="minor"/>
          </rPr>
          <t>Responder updated this value.</t>
        </r>
      </text>
    </comment>
    <comment ref="F78" authorId="0" shapeId="0" xr:uid="{00000000-0006-0000-0100-000021000000}">
      <text>
        <r>
          <rPr>
            <sz val="10"/>
            <color rgb="FF000000"/>
            <rFont val="Arial"/>
            <scheme val="minor"/>
          </rPr>
          <t>Responder updated this value.</t>
        </r>
      </text>
    </comment>
    <comment ref="F85" authorId="0" shapeId="0" xr:uid="{00000000-0006-0000-0100-000022000000}">
      <text>
        <r>
          <rPr>
            <sz val="10"/>
            <color rgb="FF000000"/>
            <rFont val="Arial"/>
            <scheme val="minor"/>
          </rPr>
          <t>Responder updated this value.</t>
        </r>
      </text>
    </comment>
    <comment ref="G85" authorId="0" shapeId="0" xr:uid="{00000000-0006-0000-0100-000023000000}">
      <text>
        <r>
          <rPr>
            <sz val="10"/>
            <color rgb="FF000000"/>
            <rFont val="Arial"/>
            <scheme val="minor"/>
          </rPr>
          <t>Responder updated this value.</t>
        </r>
      </text>
    </comment>
    <comment ref="F88" authorId="0" shapeId="0" xr:uid="{00000000-0006-0000-0100-000024000000}">
      <text>
        <r>
          <rPr>
            <sz val="10"/>
            <color rgb="FF000000"/>
            <rFont val="Arial"/>
            <scheme val="minor"/>
          </rPr>
          <t>Responder updated this value.</t>
        </r>
      </text>
    </comment>
    <comment ref="F101" authorId="0" shapeId="0" xr:uid="{00000000-0006-0000-0100-000025000000}">
      <text>
        <r>
          <rPr>
            <sz val="10"/>
            <color rgb="FF000000"/>
            <rFont val="Arial"/>
            <scheme val="minor"/>
          </rPr>
          <t>Responder updated this value.</t>
        </r>
      </text>
    </comment>
    <comment ref="J111" authorId="0" shapeId="0" xr:uid="{00000000-0006-0000-0100-000026000000}">
      <text>
        <r>
          <rPr>
            <sz val="10"/>
            <color rgb="FF000000"/>
            <rFont val="Arial"/>
            <scheme val="minor"/>
          </rPr>
          <t>Responder updated this value.</t>
        </r>
      </text>
    </comment>
    <comment ref="F116" authorId="0" shapeId="0" xr:uid="{00000000-0006-0000-0100-000027000000}">
      <text>
        <r>
          <rPr>
            <sz val="10"/>
            <color rgb="FF000000"/>
            <rFont val="Arial"/>
            <scheme val="minor"/>
          </rPr>
          <t>Responder updated this value.</t>
        </r>
      </text>
    </comment>
    <comment ref="G116" authorId="0" shapeId="0" xr:uid="{00000000-0006-0000-0100-000028000000}">
      <text>
        <r>
          <rPr>
            <sz val="10"/>
            <color rgb="FF000000"/>
            <rFont val="Arial"/>
            <scheme val="minor"/>
          </rPr>
          <t>Responder updated this value.</t>
        </r>
      </text>
    </comment>
    <comment ref="F117" authorId="0" shapeId="0" xr:uid="{00000000-0006-0000-0100-000029000000}">
      <text>
        <r>
          <rPr>
            <sz val="10"/>
            <color rgb="FF000000"/>
            <rFont val="Arial"/>
            <scheme val="minor"/>
          </rPr>
          <t>Responder updated this value.</t>
        </r>
      </text>
    </comment>
    <comment ref="G117" authorId="0" shapeId="0" xr:uid="{00000000-0006-0000-0100-00002A000000}">
      <text>
        <r>
          <rPr>
            <sz val="10"/>
            <color rgb="FF000000"/>
            <rFont val="Arial"/>
            <scheme val="minor"/>
          </rPr>
          <t>Responder updated this value.</t>
        </r>
      </text>
    </comment>
    <comment ref="F145" authorId="0" shapeId="0" xr:uid="{00000000-0006-0000-0100-00002B000000}">
      <text>
        <r>
          <rPr>
            <sz val="10"/>
            <color rgb="FF000000"/>
            <rFont val="Arial"/>
            <scheme val="minor"/>
          </rPr>
          <t>Responder updated this value.</t>
        </r>
      </text>
    </comment>
    <comment ref="F146" authorId="0" shapeId="0" xr:uid="{00000000-0006-0000-0100-00002C000000}">
      <text>
        <r>
          <rPr>
            <sz val="10"/>
            <color rgb="FF000000"/>
            <rFont val="Arial"/>
            <scheme val="minor"/>
          </rPr>
          <t>Responder updated this value.</t>
        </r>
      </text>
    </comment>
    <comment ref="F171" authorId="0" shapeId="0" xr:uid="{00000000-0006-0000-0100-00002D000000}">
      <text>
        <r>
          <rPr>
            <sz val="10"/>
            <color rgb="FF000000"/>
            <rFont val="Arial"/>
            <scheme val="minor"/>
          </rPr>
          <t>Responder updated this value.</t>
        </r>
      </text>
    </comment>
    <comment ref="C179" authorId="0" shapeId="0" xr:uid="{00000000-0006-0000-0100-00002E000000}">
      <text>
        <r>
          <rPr>
            <sz val="10"/>
            <color rgb="FF000000"/>
            <rFont val="Arial"/>
            <scheme val="minor"/>
          </rPr>
          <t>Responder updated this value.</t>
        </r>
      </text>
    </comment>
    <comment ref="D179" authorId="0" shapeId="0" xr:uid="{00000000-0006-0000-0100-00002F000000}">
      <text>
        <r>
          <rPr>
            <sz val="10"/>
            <color rgb="FF000000"/>
            <rFont val="Arial"/>
            <scheme val="minor"/>
          </rPr>
          <t>Responder updated this value.</t>
        </r>
      </text>
    </comment>
    <comment ref="E179" authorId="0" shapeId="0" xr:uid="{00000000-0006-0000-0100-000030000000}">
      <text>
        <r>
          <rPr>
            <sz val="10"/>
            <color rgb="FF000000"/>
            <rFont val="Arial"/>
            <scheme val="minor"/>
          </rPr>
          <t>Responder updated this value.</t>
        </r>
      </text>
    </comment>
    <comment ref="E219" authorId="0" shapeId="0" xr:uid="{00000000-0006-0000-0100-000031000000}">
      <text>
        <r>
          <rPr>
            <sz val="10"/>
            <color rgb="FF000000"/>
            <rFont val="Arial"/>
            <scheme val="minor"/>
          </rPr>
          <t>Responder updated this value.</t>
        </r>
      </text>
    </comment>
    <comment ref="F219" authorId="0" shapeId="0" xr:uid="{00000000-0006-0000-0100-000032000000}">
      <text>
        <r>
          <rPr>
            <sz val="10"/>
            <color rgb="FF000000"/>
            <rFont val="Arial"/>
            <scheme val="minor"/>
          </rPr>
          <t>Responder updated this value.</t>
        </r>
      </text>
    </comment>
    <comment ref="M219" authorId="0" shapeId="0" xr:uid="{00000000-0006-0000-0100-000033000000}">
      <text>
        <r>
          <rPr>
            <sz val="10"/>
            <color rgb="FF000000"/>
            <rFont val="Arial"/>
            <scheme val="minor"/>
          </rPr>
          <t>Responder updated this value.</t>
        </r>
      </text>
    </comment>
    <comment ref="F259" authorId="0" shapeId="0" xr:uid="{00000000-0006-0000-0100-000034000000}">
      <text>
        <r>
          <rPr>
            <sz val="10"/>
            <color rgb="FF000000"/>
            <rFont val="Arial"/>
            <scheme val="minor"/>
          </rPr>
          <t>Responder updated this value.</t>
        </r>
      </text>
    </comment>
    <comment ref="G259" authorId="0" shapeId="0" xr:uid="{00000000-0006-0000-0100-000035000000}">
      <text>
        <r>
          <rPr>
            <sz val="10"/>
            <color rgb="FF000000"/>
            <rFont val="Arial"/>
            <scheme val="minor"/>
          </rPr>
          <t>Responder updated this value.</t>
        </r>
      </text>
    </comment>
    <comment ref="F281" authorId="0" shapeId="0" xr:uid="{00000000-0006-0000-0100-000036000000}">
      <text>
        <r>
          <rPr>
            <sz val="10"/>
            <color rgb="FF000000"/>
            <rFont val="Arial"/>
            <scheme val="minor"/>
          </rPr>
          <t>Responder updated this value.</t>
        </r>
      </text>
    </comment>
    <comment ref="C283" authorId="0" shapeId="0" xr:uid="{00000000-0006-0000-0100-000037000000}">
      <text>
        <r>
          <rPr>
            <sz val="10"/>
            <color rgb="FF000000"/>
            <rFont val="Arial"/>
            <scheme val="minor"/>
          </rPr>
          <t>Responder updated this value.</t>
        </r>
      </text>
    </comment>
    <comment ref="F283" authorId="0" shapeId="0" xr:uid="{00000000-0006-0000-0100-000038000000}">
      <text>
        <r>
          <rPr>
            <sz val="10"/>
            <color rgb="FF000000"/>
            <rFont val="Arial"/>
            <scheme val="minor"/>
          </rPr>
          <t>Responder updated this value.</t>
        </r>
      </text>
    </comment>
    <comment ref="F287" authorId="0" shapeId="0" xr:uid="{00000000-0006-0000-0100-000039000000}">
      <text>
        <r>
          <rPr>
            <sz val="10"/>
            <color rgb="FF000000"/>
            <rFont val="Arial"/>
            <scheme val="minor"/>
          </rPr>
          <t>Responder updated this value.</t>
        </r>
      </text>
    </comment>
    <comment ref="F290" authorId="0" shapeId="0" xr:uid="{00000000-0006-0000-0100-00003A000000}">
      <text>
        <r>
          <rPr>
            <sz val="10"/>
            <color rgb="FF000000"/>
            <rFont val="Arial"/>
            <scheme val="minor"/>
          </rPr>
          <t>Responder updated this value.</t>
        </r>
      </text>
    </comment>
    <comment ref="F291" authorId="0" shapeId="0" xr:uid="{00000000-0006-0000-0100-00003B000000}">
      <text>
        <r>
          <rPr>
            <sz val="10"/>
            <color rgb="FF000000"/>
            <rFont val="Arial"/>
            <scheme val="minor"/>
          </rPr>
          <t>Responder updated this value.</t>
        </r>
      </text>
    </comment>
    <comment ref="F304" authorId="0" shapeId="0" xr:uid="{00000000-0006-0000-0100-00003C000000}">
      <text>
        <r>
          <rPr>
            <sz val="10"/>
            <color rgb="FF000000"/>
            <rFont val="Arial"/>
            <scheme val="minor"/>
          </rPr>
          <t>Responder updated this value.</t>
        </r>
      </text>
    </comment>
    <comment ref="F306" authorId="0" shapeId="0" xr:uid="{00000000-0006-0000-0100-00003D000000}">
      <text>
        <r>
          <rPr>
            <sz val="10"/>
            <color rgb="FF000000"/>
            <rFont val="Arial"/>
            <scheme val="minor"/>
          </rPr>
          <t>Responder updated this value.</t>
        </r>
      </text>
    </comment>
    <comment ref="F307" authorId="0" shapeId="0" xr:uid="{00000000-0006-0000-0100-00003E000000}">
      <text>
        <r>
          <rPr>
            <sz val="10"/>
            <color rgb="FF000000"/>
            <rFont val="Arial"/>
            <scheme val="minor"/>
          </rPr>
          <t>Responder updated this value.</t>
        </r>
      </text>
    </comment>
    <comment ref="F308" authorId="0" shapeId="0" xr:uid="{00000000-0006-0000-0100-00003F000000}">
      <text>
        <r>
          <rPr>
            <sz val="10"/>
            <color rgb="FF000000"/>
            <rFont val="Arial"/>
            <scheme val="minor"/>
          </rPr>
          <t>Responder updated this value.</t>
        </r>
      </text>
    </comment>
    <comment ref="F310" authorId="0" shapeId="0" xr:uid="{00000000-0006-0000-0100-000040000000}">
      <text>
        <r>
          <rPr>
            <sz val="10"/>
            <color rgb="FF000000"/>
            <rFont val="Arial"/>
            <scheme val="minor"/>
          </rPr>
          <t>Responder updated this value.</t>
        </r>
      </text>
    </comment>
    <comment ref="F322" authorId="0" shapeId="0" xr:uid="{00000000-0006-0000-0100-000041000000}">
      <text>
        <r>
          <rPr>
            <sz val="10"/>
            <color rgb="FF000000"/>
            <rFont val="Arial"/>
            <scheme val="minor"/>
          </rPr>
          <t>Responder updated this value.</t>
        </r>
      </text>
    </comment>
    <comment ref="F323" authorId="0" shapeId="0" xr:uid="{00000000-0006-0000-0100-000042000000}">
      <text>
        <r>
          <rPr>
            <sz val="10"/>
            <color rgb="FF000000"/>
            <rFont val="Arial"/>
            <scheme val="minor"/>
          </rPr>
          <t>Responder updated this value.</t>
        </r>
      </text>
    </comment>
    <comment ref="F324" authorId="0" shapeId="0" xr:uid="{00000000-0006-0000-0100-000043000000}">
      <text>
        <r>
          <rPr>
            <sz val="10"/>
            <color rgb="FF000000"/>
            <rFont val="Arial"/>
            <scheme val="minor"/>
          </rPr>
          <t>Responder updated this value.</t>
        </r>
      </text>
    </comment>
    <comment ref="F325" authorId="0" shapeId="0" xr:uid="{00000000-0006-0000-0100-000044000000}">
      <text>
        <r>
          <rPr>
            <sz val="10"/>
            <color rgb="FF000000"/>
            <rFont val="Arial"/>
            <scheme val="minor"/>
          </rPr>
          <t>Responder updated this value.</t>
        </r>
      </text>
    </comment>
    <comment ref="E328" authorId="0" shapeId="0" xr:uid="{00000000-0006-0000-0100-000045000000}">
      <text>
        <r>
          <rPr>
            <sz val="10"/>
            <color rgb="FF000000"/>
            <rFont val="Arial"/>
            <scheme val="minor"/>
          </rPr>
          <t>Responder updated this value.</t>
        </r>
      </text>
    </comment>
    <comment ref="J328" authorId="0" shapeId="0" xr:uid="{00000000-0006-0000-0100-000046000000}">
      <text>
        <r>
          <rPr>
            <sz val="10"/>
            <color rgb="FF000000"/>
            <rFont val="Arial"/>
            <scheme val="minor"/>
          </rPr>
          <t>Responder updated this value.</t>
        </r>
      </text>
    </comment>
    <comment ref="C330" authorId="0" shapeId="0" xr:uid="{00000000-0006-0000-0100-000047000000}">
      <text>
        <r>
          <rPr>
            <sz val="10"/>
            <color rgb="FF000000"/>
            <rFont val="Arial"/>
            <scheme val="minor"/>
          </rPr>
          <t>Responder updated this value.</t>
        </r>
      </text>
    </comment>
    <comment ref="J330" authorId="0" shapeId="0" xr:uid="{00000000-0006-0000-0100-000048000000}">
      <text>
        <r>
          <rPr>
            <sz val="10"/>
            <color rgb="FF000000"/>
            <rFont val="Arial"/>
            <scheme val="minor"/>
          </rPr>
          <t>Responder updated this value.</t>
        </r>
      </text>
    </comment>
    <comment ref="F335" authorId="0" shapeId="0" xr:uid="{00000000-0006-0000-0100-000049000000}">
      <text>
        <r>
          <rPr>
            <sz val="10"/>
            <color rgb="FF000000"/>
            <rFont val="Arial"/>
            <scheme val="minor"/>
          </rPr>
          <t>Responder updated this value.</t>
        </r>
      </text>
    </comment>
    <comment ref="F346" authorId="0" shapeId="0" xr:uid="{00000000-0006-0000-0100-00004A000000}">
      <text>
        <r>
          <rPr>
            <sz val="10"/>
            <color rgb="FF000000"/>
            <rFont val="Arial"/>
            <scheme val="minor"/>
          </rPr>
          <t>Responder updated this value.</t>
        </r>
      </text>
    </comment>
    <comment ref="F350" authorId="0" shapeId="0" xr:uid="{00000000-0006-0000-0100-00004B000000}">
      <text>
        <r>
          <rPr>
            <sz val="10"/>
            <color rgb="FF000000"/>
            <rFont val="Arial"/>
            <scheme val="minor"/>
          </rPr>
          <t>Responder updated this value.</t>
        </r>
      </text>
    </comment>
    <comment ref="F353" authorId="0" shapeId="0" xr:uid="{00000000-0006-0000-0100-00004C000000}">
      <text>
        <r>
          <rPr>
            <sz val="10"/>
            <color rgb="FF000000"/>
            <rFont val="Arial"/>
            <scheme val="minor"/>
          </rPr>
          <t>Responder updated this value.</t>
        </r>
      </text>
    </comment>
    <comment ref="G353" authorId="0" shapeId="0" xr:uid="{00000000-0006-0000-0100-00004D000000}">
      <text>
        <r>
          <rPr>
            <sz val="10"/>
            <color rgb="FF000000"/>
            <rFont val="Arial"/>
            <scheme val="minor"/>
          </rPr>
          <t>Responder updated this value.</t>
        </r>
      </text>
    </comment>
    <comment ref="I353" authorId="0" shapeId="0" xr:uid="{00000000-0006-0000-0100-00004E000000}">
      <text>
        <r>
          <rPr>
            <sz val="10"/>
            <color rgb="FF000000"/>
            <rFont val="Arial"/>
            <scheme val="minor"/>
          </rPr>
          <t>Responder updated this value.</t>
        </r>
      </text>
    </comment>
    <comment ref="F355" authorId="0" shapeId="0" xr:uid="{00000000-0006-0000-0100-00004F000000}">
      <text>
        <r>
          <rPr>
            <sz val="10"/>
            <color rgb="FF000000"/>
            <rFont val="Arial"/>
            <scheme val="minor"/>
          </rPr>
          <t>Responder updated this value.</t>
        </r>
      </text>
    </comment>
    <comment ref="F356" authorId="0" shapeId="0" xr:uid="{00000000-0006-0000-0100-000050000000}">
      <text>
        <r>
          <rPr>
            <sz val="10"/>
            <color rgb="FF000000"/>
            <rFont val="Arial"/>
            <scheme val="minor"/>
          </rPr>
          <t>Responder updated this value.</t>
        </r>
      </text>
    </comment>
    <comment ref="F361" authorId="0" shapeId="0" xr:uid="{00000000-0006-0000-0100-000051000000}">
      <text>
        <r>
          <rPr>
            <sz val="10"/>
            <color rgb="FF000000"/>
            <rFont val="Arial"/>
            <scheme val="minor"/>
          </rPr>
          <t>Responder updated this value.</t>
        </r>
      </text>
    </comment>
    <comment ref="E367" authorId="0" shapeId="0" xr:uid="{00000000-0006-0000-0100-000052000000}">
      <text>
        <r>
          <rPr>
            <sz val="10"/>
            <color rgb="FF000000"/>
            <rFont val="Arial"/>
            <scheme val="minor"/>
          </rPr>
          <t>Responder updated this value.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J328" authorId="0" shapeId="0" xr:uid="{00000000-0006-0000-0200-000001000000}">
      <text>
        <r>
          <rPr>
            <sz val="10"/>
            <color rgb="FF000000"/>
            <rFont val="Arial"/>
            <scheme val="minor"/>
          </rPr>
          <t>Responder updated this value.</t>
        </r>
      </text>
    </comment>
    <comment ref="J330" authorId="0" shapeId="0" xr:uid="{00000000-0006-0000-0200-000002000000}">
      <text>
        <r>
          <rPr>
            <sz val="10"/>
            <color rgb="FF000000"/>
            <rFont val="Arial"/>
            <scheme val="minor"/>
          </rPr>
          <t>Responder updated this value.</t>
        </r>
      </text>
    </comment>
    <comment ref="C686" authorId="0" shapeId="0" xr:uid="{00000000-0006-0000-0200-000003000000}">
      <text>
        <r>
          <rPr>
            <sz val="10"/>
            <color rgb="FF000000"/>
            <rFont val="Arial"/>
            <scheme val="minor"/>
          </rPr>
          <t>Can volunteer if there is option to sit and do the seva</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A218" authorId="0" shapeId="0" xr:uid="{00000000-0006-0000-0900-000001000000}">
      <text>
        <r>
          <rPr>
            <sz val="10"/>
            <color rgb="FF000000"/>
            <rFont val="Arial"/>
            <scheme val="minor"/>
          </rPr>
          <t>Can volunteer if there is option to sit and do the seva</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N4" authorId="0" shapeId="0" xr:uid="{00000000-0006-0000-0B00-000001000000}">
      <text>
        <r>
          <rPr>
            <sz val="10"/>
            <color rgb="FF000000"/>
            <rFont val="Arial"/>
            <scheme val="minor"/>
          </rPr>
          <t>Responder updated this value.</t>
        </r>
      </text>
    </comment>
    <comment ref="P6" authorId="0" shapeId="0" xr:uid="{00000000-0006-0000-0B00-000002000000}">
      <text>
        <r>
          <rPr>
            <sz val="10"/>
            <color rgb="FF000000"/>
            <rFont val="Arial"/>
            <scheme val="minor"/>
          </rPr>
          <t>Responder updated this value.</t>
        </r>
      </text>
    </comment>
    <comment ref="N16" authorId="0" shapeId="0" xr:uid="{00000000-0006-0000-0B00-000003000000}">
      <text>
        <r>
          <rPr>
            <sz val="10"/>
            <color rgb="FF000000"/>
            <rFont val="Arial"/>
            <scheme val="minor"/>
          </rPr>
          <t>Responder updated this value.</t>
        </r>
      </text>
    </comment>
    <comment ref="P17" authorId="0" shapeId="0" xr:uid="{00000000-0006-0000-0B00-000004000000}">
      <text>
        <r>
          <rPr>
            <sz val="10"/>
            <color rgb="FF000000"/>
            <rFont val="Arial"/>
            <scheme val="minor"/>
          </rPr>
          <t>Responder updated this value.</t>
        </r>
      </text>
    </comment>
    <comment ref="L20" authorId="0" shapeId="0" xr:uid="{00000000-0006-0000-0B00-000005000000}">
      <text>
        <r>
          <rPr>
            <sz val="10"/>
            <color rgb="FF000000"/>
            <rFont val="Arial"/>
            <scheme val="minor"/>
          </rPr>
          <t>Responder updated this value.</t>
        </r>
      </text>
    </comment>
    <comment ref="N27" authorId="0" shapeId="0" xr:uid="{00000000-0006-0000-0B00-000006000000}">
      <text>
        <r>
          <rPr>
            <sz val="10"/>
            <color rgb="FF000000"/>
            <rFont val="Arial"/>
            <scheme val="minor"/>
          </rPr>
          <t>Responder updated this value.</t>
        </r>
      </text>
    </comment>
    <comment ref="L31" authorId="0" shapeId="0" xr:uid="{00000000-0006-0000-0B00-000007000000}">
      <text>
        <r>
          <rPr>
            <sz val="10"/>
            <color rgb="FF000000"/>
            <rFont val="Arial"/>
            <scheme val="minor"/>
          </rPr>
          <t>Responder updated this value.</t>
        </r>
      </text>
    </comment>
    <comment ref="P119" authorId="0" shapeId="0" xr:uid="{00000000-0006-0000-0B00-000008000000}">
      <text>
        <r>
          <rPr>
            <sz val="10"/>
            <color rgb="FF000000"/>
            <rFont val="Arial"/>
            <scheme val="minor"/>
          </rPr>
          <t>Responder updated this value.</t>
        </r>
      </text>
    </comment>
    <comment ref="N132" authorId="0" shapeId="0" xr:uid="{00000000-0006-0000-0B00-000009000000}">
      <text>
        <r>
          <rPr>
            <sz val="10"/>
            <color rgb="FF000000"/>
            <rFont val="Arial"/>
            <scheme val="minor"/>
          </rPr>
          <t>Responder updated this value.</t>
        </r>
      </text>
    </comment>
    <comment ref="N143" authorId="0" shapeId="0" xr:uid="{00000000-0006-0000-0B00-00000A000000}">
      <text>
        <r>
          <rPr>
            <sz val="10"/>
            <color rgb="FF000000"/>
            <rFont val="Arial"/>
            <scheme val="minor"/>
          </rPr>
          <t>Responder updated this value.</t>
        </r>
      </text>
    </comment>
    <comment ref="N170" authorId="0" shapeId="0" xr:uid="{00000000-0006-0000-0B00-00000B000000}">
      <text>
        <r>
          <rPr>
            <sz val="10"/>
            <color rgb="FF000000"/>
            <rFont val="Arial"/>
            <scheme val="minor"/>
          </rPr>
          <t>Responder updated this value.</t>
        </r>
      </text>
    </comment>
    <comment ref="I184" authorId="0" shapeId="0" xr:uid="{00000000-0006-0000-0B00-00000C000000}">
      <text>
        <r>
          <rPr>
            <sz val="10"/>
            <color rgb="FF000000"/>
            <rFont val="Arial"/>
            <scheme val="minor"/>
          </rPr>
          <t>Responder updated this value.</t>
        </r>
      </text>
    </comment>
    <comment ref="P184" authorId="0" shapeId="0" xr:uid="{00000000-0006-0000-0B00-00000D000000}">
      <text>
        <r>
          <rPr>
            <sz val="10"/>
            <color rgb="FF000000"/>
            <rFont val="Arial"/>
            <scheme val="minor"/>
          </rPr>
          <t>Responder updated this value.</t>
        </r>
      </text>
    </comment>
    <comment ref="L213" authorId="0" shapeId="0" xr:uid="{00000000-0006-0000-0B00-00000E000000}">
      <text>
        <r>
          <rPr>
            <sz val="10"/>
            <color rgb="FF000000"/>
            <rFont val="Arial"/>
            <scheme val="minor"/>
          </rPr>
          <t>Responder updated this value.</t>
        </r>
      </text>
    </comment>
    <comment ref="P230" authorId="0" shapeId="0" xr:uid="{00000000-0006-0000-0B00-00000F000000}">
      <text>
        <r>
          <rPr>
            <sz val="10"/>
            <color rgb="FF000000"/>
            <rFont val="Arial"/>
            <scheme val="minor"/>
          </rPr>
          <t>Responder updated this value.</t>
        </r>
      </text>
    </comment>
    <comment ref="L261" authorId="0" shapeId="0" xr:uid="{00000000-0006-0000-0B00-000010000000}">
      <text>
        <r>
          <rPr>
            <sz val="10"/>
            <color rgb="FF000000"/>
            <rFont val="Arial"/>
            <scheme val="minor"/>
          </rPr>
          <t>Responder updated this value.</t>
        </r>
      </text>
    </comment>
    <comment ref="N271" authorId="0" shapeId="0" xr:uid="{00000000-0006-0000-0B00-000011000000}">
      <text>
        <r>
          <rPr>
            <sz val="10"/>
            <color rgb="FF000000"/>
            <rFont val="Arial"/>
            <scheme val="minor"/>
          </rPr>
          <t>Responder updated this value.</t>
        </r>
      </text>
    </comment>
    <comment ref="N275" authorId="0" shapeId="0" xr:uid="{00000000-0006-0000-0B00-000012000000}">
      <text>
        <r>
          <rPr>
            <sz val="10"/>
            <color rgb="FF000000"/>
            <rFont val="Arial"/>
            <scheme val="minor"/>
          </rPr>
          <t>Responder updated this value.</t>
        </r>
      </text>
    </comment>
    <comment ref="G284" authorId="0" shapeId="0" xr:uid="{00000000-0006-0000-0B00-000013000000}">
      <text>
        <r>
          <rPr>
            <sz val="10"/>
            <color rgb="FF000000"/>
            <rFont val="Arial"/>
            <scheme val="minor"/>
          </rPr>
          <t>Responder updated this value.</t>
        </r>
      </text>
    </comment>
    <comment ref="L304" authorId="0" shapeId="0" xr:uid="{00000000-0006-0000-0B00-000014000000}">
      <text>
        <r>
          <rPr>
            <sz val="10"/>
            <color rgb="FF000000"/>
            <rFont val="Arial"/>
            <scheme val="minor"/>
          </rPr>
          <t>Responder updated this value.</t>
        </r>
      </text>
    </comment>
    <comment ref="O315" authorId="0" shapeId="0" xr:uid="{00000000-0006-0000-0B00-000015000000}">
      <text>
        <r>
          <rPr>
            <sz val="10"/>
            <color rgb="FF000000"/>
            <rFont val="Arial"/>
            <scheme val="minor"/>
          </rPr>
          <t>Responder updated this value.</t>
        </r>
      </text>
    </comment>
    <comment ref="N353" authorId="0" shapeId="0" xr:uid="{00000000-0006-0000-0B00-000016000000}">
      <text>
        <r>
          <rPr>
            <sz val="10"/>
            <color rgb="FF000000"/>
            <rFont val="Arial"/>
            <scheme val="minor"/>
          </rPr>
          <t>Responder updated this value.</t>
        </r>
      </text>
    </comment>
    <comment ref="D406" authorId="0" shapeId="0" xr:uid="{00000000-0006-0000-0B00-000017000000}">
      <text>
        <r>
          <rPr>
            <sz val="10"/>
            <color rgb="FF000000"/>
            <rFont val="Arial"/>
            <scheme val="minor"/>
          </rPr>
          <t>Srikanth ref</t>
        </r>
      </text>
    </comment>
    <comment ref="D456" authorId="0" shapeId="0" xr:uid="{00000000-0006-0000-0B00-000018000000}">
      <text>
        <r>
          <rPr>
            <sz val="10"/>
            <color rgb="FF000000"/>
            <rFont val="Arial"/>
            <scheme val="minor"/>
          </rPr>
          <t>Responder updated this value.</t>
        </r>
      </text>
    </comment>
    <comment ref="G456" authorId="0" shapeId="0" xr:uid="{00000000-0006-0000-0B00-000019000000}">
      <text>
        <r>
          <rPr>
            <sz val="10"/>
            <color rgb="FF000000"/>
            <rFont val="Arial"/>
            <scheme val="minor"/>
          </rPr>
          <t>Responder updated this value.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L4" authorId="0" shapeId="0" xr:uid="{00000000-0006-0000-1200-000001000000}">
      <text>
        <r>
          <rPr>
            <sz val="10"/>
            <color rgb="FF000000"/>
            <rFont val="Arial"/>
            <scheme val="minor"/>
          </rPr>
          <t>3 sessions - 1000 in each session // 2 stations. coverage - 3000 lunches</t>
        </r>
      </text>
    </comment>
    <comment ref="F37" authorId="0" shapeId="0" xr:uid="{00000000-0006-0000-1200-000002000000}">
      <text>
        <r>
          <rPr>
            <sz val="10"/>
            <color rgb="FF000000"/>
            <rFont val="Arial"/>
            <scheme val="minor"/>
          </rPr>
          <t>3 sessions - 1000 in each session // 2 stations. coverage - 3000 lunches</t>
        </r>
      </text>
    </comment>
  </commentList>
</comments>
</file>

<file path=xl/sharedStrings.xml><?xml version="1.0" encoding="utf-8"?>
<sst xmlns="http://schemas.openxmlformats.org/spreadsheetml/2006/main" count="35826" uniqueCount="6447">
  <si>
    <t>Timestamp</t>
  </si>
  <si>
    <t>Untitled Question</t>
  </si>
  <si>
    <t>Email Address</t>
  </si>
  <si>
    <t>First Name</t>
  </si>
  <si>
    <t>Last Name</t>
  </si>
  <si>
    <t xml:space="preserve">Phone Number (to be added to Whatsapp group) </t>
  </si>
  <si>
    <t>Seva Dates</t>
  </si>
  <si>
    <t>Please select your location</t>
  </si>
  <si>
    <t>Are you  part of Gita Mahāyajña family ?</t>
  </si>
  <si>
    <t>Association with the Mahāyajña Program.                                                                     (All volunteers should be 18 years and older)</t>
  </si>
  <si>
    <t xml:space="preserve">Mahāyajña Student Name (First &amp; Last Name) </t>
  </si>
  <si>
    <t>Mahāyajña Student Batch Information</t>
  </si>
  <si>
    <t>I have read this waiver form and understand that I fully acknowledge it by checking the below box. *</t>
  </si>
  <si>
    <t>If you have selected "Other Location", Please enter your City and State</t>
  </si>
  <si>
    <t>kishoredola9@gmail.com</t>
  </si>
  <si>
    <t>Kishore</t>
  </si>
  <si>
    <t>Dola</t>
  </si>
  <si>
    <t>ALL EVENT DAYS - July 18th to July 21st - FULL TIME</t>
  </si>
  <si>
    <t>Frisco</t>
  </si>
  <si>
    <t>Yes</t>
  </si>
  <si>
    <t>Mahāyajña Parent / Family member</t>
  </si>
  <si>
    <t>Siri</t>
  </si>
  <si>
    <t>Batch 3</t>
  </si>
  <si>
    <t>I acknowledge</t>
  </si>
  <si>
    <t>mahesh.balabathula@gmail.com</t>
  </si>
  <si>
    <t>Mahesh</t>
  </si>
  <si>
    <t>Balabathula</t>
  </si>
  <si>
    <t>21st July (Sunday) - Morning</t>
  </si>
  <si>
    <t>Texas</t>
  </si>
  <si>
    <t>Akshath Balabathula</t>
  </si>
  <si>
    <t>Batch 8</t>
  </si>
  <si>
    <t>skalidindi28@gmail.com</t>
  </si>
  <si>
    <t>Hema Satya Alaikya</t>
  </si>
  <si>
    <t>Kalidindi</t>
  </si>
  <si>
    <t>19th July (Friday) - ALL DAY, 21st July (Sunday) - ALL DAY</t>
  </si>
  <si>
    <t>Mahāyajña Student</t>
  </si>
  <si>
    <t>Alaikya kalidindi</t>
  </si>
  <si>
    <t>Batch 9</t>
  </si>
  <si>
    <t>dranupamac@gmail.com</t>
  </si>
  <si>
    <t>Anupama</t>
  </si>
  <si>
    <t>Chennupati</t>
  </si>
  <si>
    <t>817708697&amp;</t>
  </si>
  <si>
    <t>No</t>
  </si>
  <si>
    <t>tanmaip@gmail.com</t>
  </si>
  <si>
    <t xml:space="preserve">Tanmai </t>
  </si>
  <si>
    <t xml:space="preserve">Potluri </t>
  </si>
  <si>
    <t>ALL EVENT DAYS - July 19th to July 21st - FULL TIME</t>
  </si>
  <si>
    <t>Tanmai potluri</t>
  </si>
  <si>
    <t>pardhab@gmail.com</t>
  </si>
  <si>
    <t>Pardha</t>
  </si>
  <si>
    <t>Botcha</t>
  </si>
  <si>
    <t>Pardha Botcha</t>
  </si>
  <si>
    <t>g1gullapalli19@gmail.com</t>
  </si>
  <si>
    <t xml:space="preserve">Sai Jeevan </t>
  </si>
  <si>
    <t>Gullapalli</t>
  </si>
  <si>
    <t>ALL EVENT DAYS - July 19th to July 21st - FULL TIME, 19th July (Friday) - ALL DAY, 19th July (Friday) - Morning, 19th July (Friday) - Evening, 20th July (Saturday) - ALL DAY, 20th July (Saturday) - Morning, 20th July (Saturday) - Evening, 21st July (Sunday) - ALL DAY, 21st July (Sunday) - Morning, 21st July (Sunday) - Evening</t>
  </si>
  <si>
    <t>Other locations</t>
  </si>
  <si>
    <t>Sai Jeevan Gullapalli</t>
  </si>
  <si>
    <t>Ohio</t>
  </si>
  <si>
    <t>b.chaitany@gmail.com</t>
  </si>
  <si>
    <t>Chaitanya</t>
  </si>
  <si>
    <t>Borugadda</t>
  </si>
  <si>
    <t>21st July (Sunday) - ALL DAY</t>
  </si>
  <si>
    <t>Chaitanya Borugadda</t>
  </si>
  <si>
    <t>sandeep.k252@gmail.com</t>
  </si>
  <si>
    <t>Sandeep Kumar</t>
  </si>
  <si>
    <t>Khanikekar</t>
  </si>
  <si>
    <t>Sandeep Kumar Khanikekar</t>
  </si>
  <si>
    <t>sankaranh@yahoo.com</t>
  </si>
  <si>
    <t xml:space="preserve">Sankaran </t>
  </si>
  <si>
    <t xml:space="preserve">Hariharan </t>
  </si>
  <si>
    <t xml:space="preserve">Sankaran Hariharan </t>
  </si>
  <si>
    <t>ashbapat@yahoo.com</t>
  </si>
  <si>
    <t>Ashwini</t>
  </si>
  <si>
    <t>Bapat</t>
  </si>
  <si>
    <t>19th July (Friday) - Evening, 20th July (Saturday) - ALL DAY</t>
  </si>
  <si>
    <t>asha@sthanki.com</t>
  </si>
  <si>
    <t>Asha</t>
  </si>
  <si>
    <t>Sthanki</t>
  </si>
  <si>
    <t>Asha Sthanki</t>
  </si>
  <si>
    <t xml:space="preserve">Baton Rouge, Louisiana </t>
  </si>
  <si>
    <t>swarna2327@gmail.com</t>
  </si>
  <si>
    <t>SWARNA</t>
  </si>
  <si>
    <t xml:space="preserve">Chitturi </t>
  </si>
  <si>
    <t>19th July (Friday) - Morning, 21st July (Sunday) - Morning</t>
  </si>
  <si>
    <t xml:space="preserve">Yuva  Chitturi </t>
  </si>
  <si>
    <t>vjkris03@gmail.com</t>
  </si>
  <si>
    <t>Krishna</t>
  </si>
  <si>
    <t>Bhogaraju</t>
  </si>
  <si>
    <t>19th July (Friday) - Morning, 19th July (Friday) - Evening, 20th July (Saturday) - Morning, 20th July (Saturday) - Evening</t>
  </si>
  <si>
    <t>Krishna Bhogaraju</t>
  </si>
  <si>
    <t>rupag19@yahoo.co.in</t>
  </si>
  <si>
    <t>Rupa</t>
  </si>
  <si>
    <t>G</t>
  </si>
  <si>
    <t>21st July (Sunday) - Morning, 21st July (Sunday) - Evening</t>
  </si>
  <si>
    <t xml:space="preserve">Rupa . Gullapalli </t>
  </si>
  <si>
    <t>devendraprasad.gn@gmail.com</t>
  </si>
  <si>
    <t>Devendra Prasad</t>
  </si>
  <si>
    <t>Gurram Naga</t>
  </si>
  <si>
    <t>Devendra Prasad Gurram Naga</t>
  </si>
  <si>
    <t>gurramhemaraj@gmail.com</t>
  </si>
  <si>
    <t xml:space="preserve">Hemaraja Chetty </t>
  </si>
  <si>
    <t>Gurram</t>
  </si>
  <si>
    <t>gnhemaraj@gmail.com</t>
  </si>
  <si>
    <t xml:space="preserve">Santha Kumari </t>
  </si>
  <si>
    <t>baru.devati@gmail.com</t>
  </si>
  <si>
    <t>Bhargavi</t>
  </si>
  <si>
    <t xml:space="preserve">Gurram </t>
  </si>
  <si>
    <t>Bhargavi Gurram</t>
  </si>
  <si>
    <t>anjali.annavarapu@gmail.com</t>
  </si>
  <si>
    <t>Anjali Devi</t>
  </si>
  <si>
    <t>Annavarapu</t>
  </si>
  <si>
    <t>19th July (Friday) - Evening, 20th July (Saturday) - Morning, 21st July (Sunday) - ALL DAY</t>
  </si>
  <si>
    <t>Anjali devi Annavarapu</t>
  </si>
  <si>
    <t>bhanugoyal@gmail.com</t>
  </si>
  <si>
    <t>Bhanu</t>
  </si>
  <si>
    <t>Agarwal</t>
  </si>
  <si>
    <t>19th July (Friday) - Morning</t>
  </si>
  <si>
    <t xml:space="preserve">Bhanu Agarwal </t>
  </si>
  <si>
    <t>mtmhaskar@gmail.com</t>
  </si>
  <si>
    <t>Mangesh</t>
  </si>
  <si>
    <t>Mhaskar</t>
  </si>
  <si>
    <t>Mangesh Mhaskar</t>
  </si>
  <si>
    <t>Bhupendra</t>
  </si>
  <si>
    <t>Greater Chicago Region</t>
  </si>
  <si>
    <t xml:space="preserve">Bhargavi Gurram </t>
  </si>
  <si>
    <t>ravinuthalark@gmail.com</t>
  </si>
  <si>
    <t>Ravikumar</t>
  </si>
  <si>
    <t>Ravinuthala</t>
  </si>
  <si>
    <t>Ravikumar Ravinuthala</t>
  </si>
  <si>
    <t>thanikaravi@gmail.com</t>
  </si>
  <si>
    <t>Thanika</t>
  </si>
  <si>
    <t>Thanika Ravinuthala</t>
  </si>
  <si>
    <t>ramya.priya.rt@gmail.com</t>
  </si>
  <si>
    <t>Ramya Priya</t>
  </si>
  <si>
    <t>Ramya Priya Ravinuthala</t>
  </si>
  <si>
    <t>rravinuthala@twu.edu</t>
  </si>
  <si>
    <t>Ranjani Priya</t>
  </si>
  <si>
    <t>Ranjani Priya Ravinuthala</t>
  </si>
  <si>
    <t>vijirajan@gmail.com</t>
  </si>
  <si>
    <t>Vijayalakshmi</t>
  </si>
  <si>
    <t>Rengarajan</t>
  </si>
  <si>
    <t>Shrinath Rengarajan</t>
  </si>
  <si>
    <t>Ramasamy</t>
  </si>
  <si>
    <t>shrinarayaneerengarajan@gmail.com</t>
  </si>
  <si>
    <t>Shrinarayanee</t>
  </si>
  <si>
    <t>Shrinarayanee Rengarajan</t>
  </si>
  <si>
    <t>Batch 5</t>
  </si>
  <si>
    <t>shrinidhirengarajan7@gmail.com</t>
  </si>
  <si>
    <t>Shrinidhi</t>
  </si>
  <si>
    <t>Shrinidhi Rengarajan</t>
  </si>
  <si>
    <t>grandhirr@gmail.com</t>
  </si>
  <si>
    <t xml:space="preserve">Raja Rajeswari </t>
  </si>
  <si>
    <t xml:space="preserve">Grandhi </t>
  </si>
  <si>
    <t>18th July (Thursday) - Morning, 18th July (Thursday) - Evening, 19th July (Friday) - Morning, 19th July (Friday) - Evening, 20th July (Saturday) - Morning, 21st July (Sunday) - Morning, 21st July (Sunday) - Evening</t>
  </si>
  <si>
    <t xml:space="preserve">Raja Rajeswari Grandhi </t>
  </si>
  <si>
    <t>Batch 6</t>
  </si>
  <si>
    <t>chalasani.poornima@gmail.com</t>
  </si>
  <si>
    <t>Sashikanth</t>
  </si>
  <si>
    <t>Chalasani</t>
  </si>
  <si>
    <t>19th July (Friday) - ALL DAY, 20th July (Saturday) - ALL DAY, 21st July (Sunday) - ALL DAY, 18th July (Thursday) - Evening</t>
  </si>
  <si>
    <t>Aditi Chalasani</t>
  </si>
  <si>
    <t>sundaravalli.shankar@gmail.com</t>
  </si>
  <si>
    <t xml:space="preserve">Sundaravalli </t>
  </si>
  <si>
    <t xml:space="preserve">Shankar </t>
  </si>
  <si>
    <t>20th July (Saturday) - ALL DAY, 21st July (Sunday) - ALL DAY</t>
  </si>
  <si>
    <t>Sundaravalli Shankar</t>
  </si>
  <si>
    <t>Batch 7</t>
  </si>
  <si>
    <t>lathahari@hotmail.com</t>
  </si>
  <si>
    <t>sreelatha</t>
  </si>
  <si>
    <t>surapaneni</t>
  </si>
  <si>
    <t>sreelatha surapaneni</t>
  </si>
  <si>
    <t>supriyalingareddy@gmail.com</t>
  </si>
  <si>
    <t>Supriya</t>
  </si>
  <si>
    <t>L</t>
  </si>
  <si>
    <t>19th July (Friday) - ALL DAY, 20th July (Saturday) - ALL DAY</t>
  </si>
  <si>
    <t>Srivardhan  Bhavanam</t>
  </si>
  <si>
    <t>Houston,Texas</t>
  </si>
  <si>
    <t>smaganti246@gmail.com</t>
  </si>
  <si>
    <t>Sanjeev</t>
  </si>
  <si>
    <t>Maganti</t>
  </si>
  <si>
    <t>19th July (Friday) - Morning, 20th July (Saturday) - Morning, 21st July (Sunday) - Morning</t>
  </si>
  <si>
    <t>Sanjeev Maganti</t>
  </si>
  <si>
    <t>Springfield Missouri</t>
  </si>
  <si>
    <t>nidhi@sthanki.com</t>
  </si>
  <si>
    <t>Nidhi</t>
  </si>
  <si>
    <t>Nidhi Sthanki</t>
  </si>
  <si>
    <t>Baton Rouge, LA</t>
  </si>
  <si>
    <t>latha.vaidyanathan@gmail.com</t>
  </si>
  <si>
    <t>Latha</t>
  </si>
  <si>
    <t>Padmanabhan</t>
  </si>
  <si>
    <t>vinitha.podduturi@gmail.com</t>
  </si>
  <si>
    <t>Vinitha</t>
  </si>
  <si>
    <t>Podduturi</t>
  </si>
  <si>
    <t>Naperville</t>
  </si>
  <si>
    <t>anish.kon04@gmail.com</t>
  </si>
  <si>
    <t>Anish</t>
  </si>
  <si>
    <t>Konakalla</t>
  </si>
  <si>
    <t>skodela@gmail.com</t>
  </si>
  <si>
    <t xml:space="preserve">Sridhar </t>
  </si>
  <si>
    <t>Kodela</t>
  </si>
  <si>
    <t>mvsnkd@gmail.com</t>
  </si>
  <si>
    <t xml:space="preserve">Sathya </t>
  </si>
  <si>
    <t xml:space="preserve">Mallipudi </t>
  </si>
  <si>
    <t>Swarnalatha Jonna</t>
  </si>
  <si>
    <t>Batch 4</t>
  </si>
  <si>
    <t>narunavamraju@gmail.com</t>
  </si>
  <si>
    <t>Raju</t>
  </si>
  <si>
    <t>Venuturupalli</t>
  </si>
  <si>
    <t>20th July (Saturday) - Morning, 21st July (Sunday) - ALL DAY</t>
  </si>
  <si>
    <t>Raju Venuturupalli</t>
  </si>
  <si>
    <t>sucharan@gmail.com</t>
  </si>
  <si>
    <t>Sucharan</t>
  </si>
  <si>
    <t>Jandhyala</t>
  </si>
  <si>
    <t>chandranjanj@gmail.com</t>
  </si>
  <si>
    <t>Chandra</t>
  </si>
  <si>
    <t>Peri</t>
  </si>
  <si>
    <t>Chandra Peri</t>
  </si>
  <si>
    <t>venkatmri@gmail.com</t>
  </si>
  <si>
    <t>Viswanathan</t>
  </si>
  <si>
    <t>Venkataraman</t>
  </si>
  <si>
    <t>Viswanathan Venkataraman</t>
  </si>
  <si>
    <t>amaroju01@gmail.com</t>
  </si>
  <si>
    <t>Aditya</t>
  </si>
  <si>
    <t>Maroju</t>
  </si>
  <si>
    <t>20th July (Saturday) - ALL DAY, 20th July (Saturday) - Morning, 20th July (Saturday) - Evening, 21st July (Sunday) - ALL DAY, 21st July (Sunday) - Morning</t>
  </si>
  <si>
    <t>Aditya maroju</t>
  </si>
  <si>
    <t>Batch 1</t>
  </si>
  <si>
    <t>pmaroju02@gmail.com</t>
  </si>
  <si>
    <t xml:space="preserve">Padmaja </t>
  </si>
  <si>
    <t>Padmaja maroju</t>
  </si>
  <si>
    <t>smaroju18@gmail.com</t>
  </si>
  <si>
    <t xml:space="preserve">Srinivas </t>
  </si>
  <si>
    <t xml:space="preserve">Maroju </t>
  </si>
  <si>
    <t>Srinivas maroju</t>
  </si>
  <si>
    <t>amogh.gyana@gmail.com</t>
  </si>
  <si>
    <t>Amogh Datta</t>
  </si>
  <si>
    <t>(469)9718273</t>
  </si>
  <si>
    <t xml:space="preserve">Amogh MAROJU </t>
  </si>
  <si>
    <t>vemuri.rekha@gmail.com</t>
  </si>
  <si>
    <t>Rekha</t>
  </si>
  <si>
    <t>Vemuri</t>
  </si>
  <si>
    <t>21st July (Sunday) - Evening</t>
  </si>
  <si>
    <t>Rithika Venuri</t>
  </si>
  <si>
    <t>Mrudula124@gmail.com</t>
  </si>
  <si>
    <t>Mrudula</t>
  </si>
  <si>
    <t>Gollu</t>
  </si>
  <si>
    <t>19th July (Friday) - ALL DAY, 20th July (Saturday) - ALL DAY, 21st July (Sunday) - Morning</t>
  </si>
  <si>
    <t>balakrishnaayyagari@gmail.com</t>
  </si>
  <si>
    <t>Balakrishna</t>
  </si>
  <si>
    <t>Ayyagari</t>
  </si>
  <si>
    <t>19th July (Friday) - ALL DAY, 20th July (Saturday) - Morning</t>
  </si>
  <si>
    <t>Balakrishna Ayyagari</t>
  </si>
  <si>
    <t>vgop.odu@gmail.com</t>
  </si>
  <si>
    <t>Venkata</t>
  </si>
  <si>
    <t>Goparaju</t>
  </si>
  <si>
    <t>20th July (Saturday) - Morning, 21st July (Sunday) - Morning</t>
  </si>
  <si>
    <t>VENKATA Goparaju</t>
  </si>
  <si>
    <t>gsarveshmail@gmsil.com</t>
  </si>
  <si>
    <t>Sarvesh</t>
  </si>
  <si>
    <t>Gopalakrishnan</t>
  </si>
  <si>
    <t>19th July (Friday) - Morning, 19th July (Friday) - Evening, 20th July (Saturday) - Morning, 20th July (Saturday) - Evening, 21st July (Sunday) - Morning</t>
  </si>
  <si>
    <t>Sarvesh Gopalakrishnan</t>
  </si>
  <si>
    <t>gopal.natarajan@gmail.com</t>
  </si>
  <si>
    <t>Natarajan</t>
  </si>
  <si>
    <t>rafharamamoorthy@gmail.com</t>
  </si>
  <si>
    <t>Radha</t>
  </si>
  <si>
    <t>Ramamoorthy</t>
  </si>
  <si>
    <t>Radha Ramamoorthy</t>
  </si>
  <si>
    <t>kranthi.sjsu@gmail.com</t>
  </si>
  <si>
    <t xml:space="preserve">Kranthi </t>
  </si>
  <si>
    <t>Samanuri</t>
  </si>
  <si>
    <t>19th July (Friday) - Morning, 20th July (Saturday) - Morning</t>
  </si>
  <si>
    <t>Kranthi Samanuri</t>
  </si>
  <si>
    <t>ganeshparsa@gmail.com</t>
  </si>
  <si>
    <t>Ganesh Babu</t>
  </si>
  <si>
    <t>Parsa</t>
  </si>
  <si>
    <t>Ganesh Babu Parsa</t>
  </si>
  <si>
    <t>sudha.parsa@gmail.com</t>
  </si>
  <si>
    <t>Sudharani</t>
  </si>
  <si>
    <t>Sudharani Parsa</t>
  </si>
  <si>
    <t>sowmya.paluri29@gmail.com</t>
  </si>
  <si>
    <t xml:space="preserve">Sowmya </t>
  </si>
  <si>
    <t xml:space="preserve">Yaddanapudi </t>
  </si>
  <si>
    <t>ALL EVENT DAYS - July 19th to July 21st - FULL TIME,18th July (Thursday) - Evening</t>
  </si>
  <si>
    <t>sv.koganti@gmail.com</t>
  </si>
  <si>
    <t>Satya</t>
  </si>
  <si>
    <t>Koganti</t>
  </si>
  <si>
    <t>prasanna.krishnaveni@gmail.com</t>
  </si>
  <si>
    <t xml:space="preserve">Naga Prasanna </t>
  </si>
  <si>
    <t xml:space="preserve">Veluri </t>
  </si>
  <si>
    <t>224.542.0955</t>
  </si>
  <si>
    <t>Naga Sriharsha Mudda</t>
  </si>
  <si>
    <t>Mbhkumar2000@gmail.com</t>
  </si>
  <si>
    <t>Bala Hanuma Kumar</t>
  </si>
  <si>
    <t>Mudda</t>
  </si>
  <si>
    <t>Bala Hanuma Kumar Mudda</t>
  </si>
  <si>
    <t>chinmaya.sahoo@gmail.com</t>
  </si>
  <si>
    <t>Chinmaya ranjan</t>
  </si>
  <si>
    <t>Sahoo</t>
  </si>
  <si>
    <t>20th July (Saturday) - ALL DAY, 21st July (Sunday) - Morning</t>
  </si>
  <si>
    <t>Sheetansu Bhusan Sahoo</t>
  </si>
  <si>
    <t>saikveni6@gmail.com</t>
  </si>
  <si>
    <t>Sai Krishna Veni</t>
  </si>
  <si>
    <t>Sannidhi Venkata</t>
  </si>
  <si>
    <t>18th July (Thursday) - Morning, 19th July (Friday) - Evening, 20th July (Saturday) - Evening</t>
  </si>
  <si>
    <t>Sai Krishna Veni Sannidhi Venkata</t>
  </si>
  <si>
    <t>poojasri.reddy@gmail.com</t>
  </si>
  <si>
    <t>pooja</t>
  </si>
  <si>
    <t>gecka</t>
  </si>
  <si>
    <t>19th July (Friday) - ALL DAY</t>
  </si>
  <si>
    <t>poojitha gecka</t>
  </si>
  <si>
    <t>rrkalakota@gmail.com</t>
  </si>
  <si>
    <t>Raghavendra</t>
  </si>
  <si>
    <t>Kalakota</t>
  </si>
  <si>
    <t>18th July (Thursday) - ALL DAY, 19th July (Friday) - ALL DAY, 20th July (Saturday) - ALL DAY, 21st July (Sunday) - Morning</t>
  </si>
  <si>
    <t>Austin</t>
  </si>
  <si>
    <t>Raghavendra Kalakota</t>
  </si>
  <si>
    <t>aloksai.c@gmail.com</t>
  </si>
  <si>
    <t>Aloksai</t>
  </si>
  <si>
    <t>Choudari</t>
  </si>
  <si>
    <t>Bhargavi Choudari</t>
  </si>
  <si>
    <t>choudarib@gmail.com</t>
  </si>
  <si>
    <t xml:space="preserve">Bhargavi Choudari </t>
  </si>
  <si>
    <t>chandrareddy.m@gmail.com</t>
  </si>
  <si>
    <t xml:space="preserve">Chandra </t>
  </si>
  <si>
    <t>Manubothu</t>
  </si>
  <si>
    <t>19th July (Friday) - ALL DAY, 20th July (Saturday) - ALL DAY, 21st July (Sunday) - ALL DAY</t>
  </si>
  <si>
    <t>Yasoda Dantla</t>
  </si>
  <si>
    <t>riteshathwale@gmail.com</t>
  </si>
  <si>
    <t>Ritesh</t>
  </si>
  <si>
    <t>Athwale</t>
  </si>
  <si>
    <t>19th July (Friday) - Evening, 20th July (Saturday) - ALL DAY, 20th July (Saturday) - Evening, 21st July (Sunday) - Morning</t>
  </si>
  <si>
    <t>sarada6484@gmail.com</t>
  </si>
  <si>
    <t>Sarada</t>
  </si>
  <si>
    <t>Sambu</t>
  </si>
  <si>
    <t>Sai Lohith kotha venkata</t>
  </si>
  <si>
    <t>atluri.srinu@gmail.com</t>
  </si>
  <si>
    <t>Srinivas</t>
  </si>
  <si>
    <t>ATLURI</t>
  </si>
  <si>
    <t>Satyasree Vegunta</t>
  </si>
  <si>
    <t>Aurora</t>
  </si>
  <si>
    <t>kalpesh_ft@yahoo.com</t>
  </si>
  <si>
    <t>Kalpesh</t>
  </si>
  <si>
    <t>Kalpesh Agarwal</t>
  </si>
  <si>
    <t>kishsastry@gmail.com</t>
  </si>
  <si>
    <t>Sastry</t>
  </si>
  <si>
    <t>18th July (Thursday) - Evening, 19th July (Friday) - Morning, 19th July (Friday) - Evening, 20th July (Saturday) - Morning</t>
  </si>
  <si>
    <t>Kishore Sastry</t>
  </si>
  <si>
    <t>anjaniperi@gmail.com</t>
  </si>
  <si>
    <t xml:space="preserve">Anjani </t>
  </si>
  <si>
    <t>Anjani Peri</t>
  </si>
  <si>
    <t>t.aparna@gmail.com</t>
  </si>
  <si>
    <t>Aparna</t>
  </si>
  <si>
    <t>Machiraju</t>
  </si>
  <si>
    <t>19th July (Friday) - Evening</t>
  </si>
  <si>
    <t xml:space="preserve">Aparna Machiraju </t>
  </si>
  <si>
    <t>Bhaskara Raju</t>
  </si>
  <si>
    <t>veerananduri1@gmail.com</t>
  </si>
  <si>
    <t>Veera</t>
  </si>
  <si>
    <t>Nanduri</t>
  </si>
  <si>
    <t>19th July (Friday) - Evening, 20th July (Saturday) - ALL DAY, 21st July (Sunday) - ALL DAY</t>
  </si>
  <si>
    <t>Varun Aditya Nanduri</t>
  </si>
  <si>
    <t>ksreeveerapratapa@gmail.com</t>
  </si>
  <si>
    <t>Korukonda</t>
  </si>
  <si>
    <t>Sreeveerapratapa</t>
  </si>
  <si>
    <t>19th July (Friday) - ALL DAY, 21st July (Sunday) - Morning</t>
  </si>
  <si>
    <t>Korukonda Sreeveerapratapa</t>
  </si>
  <si>
    <t>lpghantasala@gmail.com</t>
  </si>
  <si>
    <t>Lakshmiprabha</t>
  </si>
  <si>
    <t>Ghantasala</t>
  </si>
  <si>
    <t>19th July (Friday) - Morning, 19th July (Friday) - Evening, 20th July (Saturday) - Evening, 21st July (Sunday) - ALL DAY</t>
  </si>
  <si>
    <t xml:space="preserve">Sreeragini  subra  prabha </t>
  </si>
  <si>
    <t>Batch 2</t>
  </si>
  <si>
    <t>sandhyarao.talluri@gmail.com</t>
  </si>
  <si>
    <t>Sandhya</t>
  </si>
  <si>
    <t>Talluri</t>
  </si>
  <si>
    <t>Sandhya Talluri</t>
  </si>
  <si>
    <t>sree1119@gmail.com</t>
  </si>
  <si>
    <t>Padmasree</t>
  </si>
  <si>
    <t xml:space="preserve">Muddana </t>
  </si>
  <si>
    <t>Padmasree / Lalit S Metta</t>
  </si>
  <si>
    <t>swaram9@yahoo.com</t>
  </si>
  <si>
    <t>Swathy</t>
  </si>
  <si>
    <t>Middela</t>
  </si>
  <si>
    <t>Swathy Middela</t>
  </si>
  <si>
    <t>ruchit.sharma@gmail.com</t>
  </si>
  <si>
    <t xml:space="preserve">Ruchit </t>
  </si>
  <si>
    <t xml:space="preserve">Sharma </t>
  </si>
  <si>
    <t>Ruchit Sharma</t>
  </si>
  <si>
    <t>Geethanjali3.karanam@gmail.com</t>
  </si>
  <si>
    <t xml:space="preserve">Geethanjali </t>
  </si>
  <si>
    <t xml:space="preserve">Karanam </t>
  </si>
  <si>
    <t xml:space="preserve">Geethanjali Karanam </t>
  </si>
  <si>
    <t>sridevi.nimishakavi@gmail.com</t>
  </si>
  <si>
    <t xml:space="preserve">Sridevi </t>
  </si>
  <si>
    <t xml:space="preserve">Nimishakavi </t>
  </si>
  <si>
    <t>Sridevi Panyala</t>
  </si>
  <si>
    <t>bhagirathi.r@gmail.com</t>
  </si>
  <si>
    <t>Bhagirathi</t>
  </si>
  <si>
    <t>Ravindran</t>
  </si>
  <si>
    <t>Bhagirathi Ravindran</t>
  </si>
  <si>
    <t>roja.adepu@gmail.com</t>
  </si>
  <si>
    <t>Roja</t>
  </si>
  <si>
    <t>Adepu</t>
  </si>
  <si>
    <t>19th July (Friday) - Evening, 20th July (Saturday) - ALL DAY, 20th July (Saturday) - Morning, 20th July (Saturday) - Evening, 21st July (Sunday) - ALL DAY</t>
  </si>
  <si>
    <t>Aishwarya Adepu</t>
  </si>
  <si>
    <t>krishna543@gmail.com</t>
  </si>
  <si>
    <t>Gundabolu</t>
  </si>
  <si>
    <t>20th July (Saturday) - Morning</t>
  </si>
  <si>
    <t>Krishna Gundabolu</t>
  </si>
  <si>
    <t>Omaha, NE</t>
  </si>
  <si>
    <t>jparuchuri@yahoo.com</t>
  </si>
  <si>
    <t>Jyothi</t>
  </si>
  <si>
    <t xml:space="preserve">Daggubati </t>
  </si>
  <si>
    <t>Jyothi Daggubati</t>
  </si>
  <si>
    <t>kmadhavi05@gmail.com</t>
  </si>
  <si>
    <t xml:space="preserve">Purnasai </t>
  </si>
  <si>
    <t>Gaddam</t>
  </si>
  <si>
    <t>‪+1 (224) 284‑9375‬</t>
  </si>
  <si>
    <t xml:space="preserve">Purnasai Gaddam </t>
  </si>
  <si>
    <t>geeta@dunkinworld.com</t>
  </si>
  <si>
    <t>Geeta</t>
  </si>
  <si>
    <t>Thotakura</t>
  </si>
  <si>
    <t xml:space="preserve">Geeta Thotakura </t>
  </si>
  <si>
    <t>geethapapineni@hotmail.com</t>
  </si>
  <si>
    <t>Geetha</t>
  </si>
  <si>
    <t xml:space="preserve">Papineni </t>
  </si>
  <si>
    <t>harahaliasai@gmail.com</t>
  </si>
  <si>
    <t>Harshali</t>
  </si>
  <si>
    <t>Asai</t>
  </si>
  <si>
    <t>19th July (Friday) - Evening, 20th July (Saturday) - ALL DAY, 21st July (Sunday) - Morning</t>
  </si>
  <si>
    <t>shankar1028@gmail.com</t>
  </si>
  <si>
    <t>Ravi</t>
  </si>
  <si>
    <t>Kadiri</t>
  </si>
  <si>
    <t>20th July (Saturday) - Morning, 20th July (Saturday) - Evening</t>
  </si>
  <si>
    <t>Nishanth Kadiri</t>
  </si>
  <si>
    <t>jayasreep24@gmail.com</t>
  </si>
  <si>
    <t>Jayasree</t>
  </si>
  <si>
    <t>Sayana</t>
  </si>
  <si>
    <t>19th July (Friday) - Evening, 20th July (Saturday) - Evening, 21st July (Sunday) - Morning</t>
  </si>
  <si>
    <t>Jayasree sayana</t>
  </si>
  <si>
    <t>dr.malpani@gmail.com</t>
  </si>
  <si>
    <t>ajay</t>
  </si>
  <si>
    <t>malpani</t>
  </si>
  <si>
    <t>19th July (Friday) - Evening, 21st July (Sunday) - Evening</t>
  </si>
  <si>
    <t>ajay malpani</t>
  </si>
  <si>
    <t>kolachina.ashok@gmail.com</t>
  </si>
  <si>
    <t>Ashok</t>
  </si>
  <si>
    <t>Kolachina</t>
  </si>
  <si>
    <t>pnprasadkundeti@gmail.com</t>
  </si>
  <si>
    <t xml:space="preserve">Prasad </t>
  </si>
  <si>
    <t>Kundeti</t>
  </si>
  <si>
    <t>19th July (Friday) - Morning, 20th July (Saturday) - Evening</t>
  </si>
  <si>
    <t xml:space="preserve">Pharda Nagendra Prasad Kundeti </t>
  </si>
  <si>
    <t>kpattabi@icloud.com</t>
  </si>
  <si>
    <t>Pattabi</t>
  </si>
  <si>
    <t>Kannappah</t>
  </si>
  <si>
    <t>g1gullapalli@gmail.com</t>
  </si>
  <si>
    <t xml:space="preserve">Sai </t>
  </si>
  <si>
    <t>GULLAPALLI</t>
  </si>
  <si>
    <t>Sai</t>
  </si>
  <si>
    <t>vijay.polineni@gmail.com</t>
  </si>
  <si>
    <t>Vijay</t>
  </si>
  <si>
    <t>Polineni</t>
  </si>
  <si>
    <t>Sriram Polineni</t>
  </si>
  <si>
    <t>csmovva99@gmail.com</t>
  </si>
  <si>
    <t>Movva</t>
  </si>
  <si>
    <t>Chandra Movva</t>
  </si>
  <si>
    <t>satyasri.sripada@gmail.com</t>
  </si>
  <si>
    <t xml:space="preserve">Satya Sri </t>
  </si>
  <si>
    <t>Sripada</t>
  </si>
  <si>
    <t>Archishmaan Datta Sripada</t>
  </si>
  <si>
    <t>raj.r.jayanthi@gmail.com</t>
  </si>
  <si>
    <t>Raj</t>
  </si>
  <si>
    <t>Jayanthi</t>
  </si>
  <si>
    <t>Amruta Jayanthi</t>
  </si>
  <si>
    <t>suchendra@gmail.com</t>
  </si>
  <si>
    <t>Suchendra</t>
  </si>
  <si>
    <t>Parvataneni</t>
  </si>
  <si>
    <t>Harshayarlagadda2@gmail.com</t>
  </si>
  <si>
    <t xml:space="preserve">Sriharsha </t>
  </si>
  <si>
    <t>Yarlagadda</t>
  </si>
  <si>
    <t>ALL EVENT DAYS - July 19th to July 21st - FULL TIME,18th July (Thursday) - Morning</t>
  </si>
  <si>
    <t xml:space="preserve">Rajesh yarlagadda </t>
  </si>
  <si>
    <t>vkdola9@gmail.com</t>
  </si>
  <si>
    <t>Vaishnavi</t>
  </si>
  <si>
    <t>Kishore Dola</t>
  </si>
  <si>
    <t>cheersrama@gmail.com</t>
  </si>
  <si>
    <t>Ramakrishna</t>
  </si>
  <si>
    <t xml:space="preserve">Rallapalli </t>
  </si>
  <si>
    <t>Huston</t>
  </si>
  <si>
    <t xml:space="preserve">Ramakrishna Rallapalli </t>
  </si>
  <si>
    <t>ekthor@unam.mx</t>
  </si>
  <si>
    <t>HECTOR</t>
  </si>
  <si>
    <t>DATTA</t>
  </si>
  <si>
    <t>+525519748692</t>
  </si>
  <si>
    <t>Hector Datta Ruiz</t>
  </si>
  <si>
    <t>Mexico</t>
  </si>
  <si>
    <t>mhkandarpa@gmail.com</t>
  </si>
  <si>
    <t>Malathi</t>
  </si>
  <si>
    <t>Kandarpa</t>
  </si>
  <si>
    <t>+17349453578</t>
  </si>
  <si>
    <t>Malathi Kandarpa</t>
  </si>
  <si>
    <t>Michigan</t>
  </si>
  <si>
    <t>mksk3015@gmail.com</t>
  </si>
  <si>
    <t>Sanath Kumar</t>
  </si>
  <si>
    <t>Madduri Karanam</t>
  </si>
  <si>
    <t>Sanath Kumar Madduri Karanam</t>
  </si>
  <si>
    <t>Anuradha</t>
  </si>
  <si>
    <t xml:space="preserve">Chintapenta </t>
  </si>
  <si>
    <t>Anuradha Chintapenta</t>
  </si>
  <si>
    <t>pavanitanikella8@gmail.com</t>
  </si>
  <si>
    <t>Pavani</t>
  </si>
  <si>
    <t>Tanikella</t>
  </si>
  <si>
    <t>19th July (Friday) - Evening, 20th July (Saturday) - Morning, 21st July (Sunday) - Morning</t>
  </si>
  <si>
    <t xml:space="preserve">Pavani tanikella </t>
  </si>
  <si>
    <t>lakshmiadapa9@gmail.com</t>
  </si>
  <si>
    <t>Jayalakshmi</t>
  </si>
  <si>
    <t>Adapa</t>
  </si>
  <si>
    <t>Datta Adapa</t>
  </si>
  <si>
    <t>RamaJanardhana</t>
  </si>
  <si>
    <t>Nireekshana Adapa</t>
  </si>
  <si>
    <t>timmarajucs@gmail.com</t>
  </si>
  <si>
    <t>Timmaraju</t>
  </si>
  <si>
    <t>Ananya Timmaraju</t>
  </si>
  <si>
    <t>rajulapudivissu@gmail.com</t>
  </si>
  <si>
    <t>Visweswara Rao</t>
  </si>
  <si>
    <t>rajulapudi</t>
  </si>
  <si>
    <t>Sarani Rajulapudi</t>
  </si>
  <si>
    <t>srjayanthi@yahoo.com</t>
  </si>
  <si>
    <t xml:space="preserve">Ashvin Jayanthi </t>
  </si>
  <si>
    <t>swarna8877@gmail.com</t>
  </si>
  <si>
    <t>Swarna</t>
  </si>
  <si>
    <t>Konda</t>
  </si>
  <si>
    <t xml:space="preserve">Vijaya Kumari </t>
  </si>
  <si>
    <t>+91986633355</t>
  </si>
  <si>
    <t>20th July (Saturday) - Evening</t>
  </si>
  <si>
    <t>Coming from India for the Mahayagna Program</t>
  </si>
  <si>
    <t>shankarmetla@outlook.com</t>
  </si>
  <si>
    <t xml:space="preserve">Metla </t>
  </si>
  <si>
    <t>19th July (Friday) - Morning, 19th July (Friday) - Evening, 20th July (Saturday) - Morning, 21st July (Sunday) - Morning</t>
  </si>
  <si>
    <t>Shankar Metla</t>
  </si>
  <si>
    <t>krishnasarva@gmail.com</t>
  </si>
  <si>
    <t>Sarva</t>
  </si>
  <si>
    <t>Krishna Sarva</t>
  </si>
  <si>
    <t>ssgrandhi@gmail.com</t>
  </si>
  <si>
    <t>Sai Srinivas</t>
  </si>
  <si>
    <t>Grandhi</t>
  </si>
  <si>
    <t>Sagarika Grandhi</t>
  </si>
  <si>
    <t>Anu.veluri@gmail.com</t>
  </si>
  <si>
    <t xml:space="preserve">Anuradha </t>
  </si>
  <si>
    <t xml:space="preserve">Kanakagiri </t>
  </si>
  <si>
    <t xml:space="preserve">Anuradha Kanakagiri </t>
  </si>
  <si>
    <t>suji.boggavarapu@gmail.com</t>
  </si>
  <si>
    <t>Venkata Sujitha</t>
  </si>
  <si>
    <t>Boggavarapu</t>
  </si>
  <si>
    <t xml:space="preserve">Sujitha Boggavarapu </t>
  </si>
  <si>
    <t>hareesh.vemula@gmail.com</t>
  </si>
  <si>
    <t>Surya Ram Hareesh</t>
  </si>
  <si>
    <t>Vemula</t>
  </si>
  <si>
    <t>Vaishnavi Vemula</t>
  </si>
  <si>
    <t>hymavathi.mylavarapu@gmail.com</t>
  </si>
  <si>
    <t xml:space="preserve">Hymavathi </t>
  </si>
  <si>
    <t xml:space="preserve">Mylavarapu </t>
  </si>
  <si>
    <t xml:space="preserve">Hymavathi Mylavarapu </t>
  </si>
  <si>
    <t>Frisco, TX</t>
  </si>
  <si>
    <t>padmaja.rvm@gmail.com</t>
  </si>
  <si>
    <t>Padmaja</t>
  </si>
  <si>
    <t>Kaza</t>
  </si>
  <si>
    <t>Padmaja Kaza</t>
  </si>
  <si>
    <t>mailsravya@gmail.com</t>
  </si>
  <si>
    <t>Sravya</t>
  </si>
  <si>
    <t>Gandu</t>
  </si>
  <si>
    <t>Archish Nag Gandu</t>
  </si>
  <si>
    <t>2reachvenkat@gmail.com</t>
  </si>
  <si>
    <t>Venkat</t>
  </si>
  <si>
    <t xml:space="preserve">Ghatti </t>
  </si>
  <si>
    <t>Saisneha Ghatti</t>
  </si>
  <si>
    <t>uslgouthami@gmail.com</t>
  </si>
  <si>
    <t>Gouthami</t>
  </si>
  <si>
    <t>Upadhyayula</t>
  </si>
  <si>
    <t>19th July (Friday) - ALL DAY, 19th July (Friday) - Morning, 19th July (Friday) - Evening, 20th July (Saturday) - ALL DAY, 20th July (Saturday) - Morning, 20th July (Saturday) - Evening</t>
  </si>
  <si>
    <t xml:space="preserve">Gouthami upadhyayula </t>
  </si>
  <si>
    <t>ssggm.muddara@gmail.com</t>
  </si>
  <si>
    <t>Ramyasudha</t>
  </si>
  <si>
    <t>Kamineni</t>
  </si>
  <si>
    <t xml:space="preserve">RamyaSudha kamineni </t>
  </si>
  <si>
    <t>saisnehaghatti@gmail.com</t>
  </si>
  <si>
    <t>Saisneha</t>
  </si>
  <si>
    <t>Ghatti</t>
  </si>
  <si>
    <t>19th July (Friday) - Evening, 20th July (Saturday) - Evening,18th July (Thursday) - Morning</t>
  </si>
  <si>
    <t>ssunanda@gmail.com</t>
  </si>
  <si>
    <t>Sunanda</t>
  </si>
  <si>
    <t>Sunanda Polineni</t>
  </si>
  <si>
    <t>srividya.ponnapalli@gmail.com</t>
  </si>
  <si>
    <t>Srividya</t>
  </si>
  <si>
    <t xml:space="preserve">Jandhyala </t>
  </si>
  <si>
    <t xml:space="preserve">Srividya Jandhyala </t>
  </si>
  <si>
    <t>bupadrashta@gmail.com</t>
  </si>
  <si>
    <t>Bala</t>
  </si>
  <si>
    <t xml:space="preserve">Upadrashta </t>
  </si>
  <si>
    <t xml:space="preserve"> Bala Upadrashta </t>
  </si>
  <si>
    <t>lavysajay@gmail.com</t>
  </si>
  <si>
    <t>Lavanya</t>
  </si>
  <si>
    <t>Karnati</t>
  </si>
  <si>
    <t xml:space="preserve">Lavanya Karnati </t>
  </si>
  <si>
    <t>arrasharath@gmail.com</t>
  </si>
  <si>
    <t>Sharath</t>
  </si>
  <si>
    <t>Arra</t>
  </si>
  <si>
    <t>Sharath Chandra Arra</t>
  </si>
  <si>
    <t>kanakagiri1983@gmail.com</t>
  </si>
  <si>
    <t>Venkata Siva Srikanth</t>
  </si>
  <si>
    <t>Kanakagiri</t>
  </si>
  <si>
    <t>Venkata Siva Srikanth Kanakagiri</t>
  </si>
  <si>
    <t>sanmegh2010@gmail.com</t>
  </si>
  <si>
    <t>Vani</t>
  </si>
  <si>
    <t>Venkatesh</t>
  </si>
  <si>
    <t>18th July (Thursday) - ALL DAY, 19th July (Friday) - Morning, 20th July (Saturday) - Morning, 21st July (Sunday) - Morning</t>
  </si>
  <si>
    <t>Meghana Venkatesh</t>
  </si>
  <si>
    <t>sanvenk04@gmail.com</t>
  </si>
  <si>
    <t>Sanjana</t>
  </si>
  <si>
    <t>mbreddy15@gmail.com</t>
  </si>
  <si>
    <t xml:space="preserve">Buchireddy </t>
  </si>
  <si>
    <t>Mudireddy</t>
  </si>
  <si>
    <t xml:space="preserve">Ayush Mudireddy </t>
  </si>
  <si>
    <t>prsurve@hotmail.com</t>
  </si>
  <si>
    <t xml:space="preserve">Pramod </t>
  </si>
  <si>
    <t>Surve</t>
  </si>
  <si>
    <t xml:space="preserve">Aadya Surve </t>
  </si>
  <si>
    <t>sowmyayugidevarapalli917@gmail.com</t>
  </si>
  <si>
    <t>Sowmya Lakshmi</t>
  </si>
  <si>
    <t xml:space="preserve">Devarapalli </t>
  </si>
  <si>
    <t xml:space="preserve">Yugandhara Devarapalli </t>
  </si>
  <si>
    <t>radhikapalli@gmail.com</t>
  </si>
  <si>
    <t>Shiva</t>
  </si>
  <si>
    <t>Palli</t>
  </si>
  <si>
    <t>19th July (Friday) - Morning, 19th July (Friday) - Evening, 20th July (Saturday) - Evening</t>
  </si>
  <si>
    <t>Saanvi palli</t>
  </si>
  <si>
    <t>settysujaya@gmail.com</t>
  </si>
  <si>
    <t>Sujaya</t>
  </si>
  <si>
    <t>Setty</t>
  </si>
  <si>
    <t>+919845332983</t>
  </si>
  <si>
    <t>Pramath Mandya Raghavendra</t>
  </si>
  <si>
    <t>rag.sri@outlook.com</t>
  </si>
  <si>
    <t>Mandya Srinivasaiah</t>
  </si>
  <si>
    <t xml:space="preserve">Pramath Mandya Raghavendra </t>
  </si>
  <si>
    <t>parin.raghavendra@gmail.com</t>
  </si>
  <si>
    <t>Parin</t>
  </si>
  <si>
    <t>Mandya Raghavendra</t>
  </si>
  <si>
    <t>ssrraju1@gmail.com</t>
  </si>
  <si>
    <t>sayyaparaju</t>
  </si>
  <si>
    <t>Sai Sayyaparaju</t>
  </si>
  <si>
    <t>kesavae25@gmail.com</t>
  </si>
  <si>
    <t>Kesava</t>
  </si>
  <si>
    <t xml:space="preserve">Ethamukkala </t>
  </si>
  <si>
    <t xml:space="preserve">Kesava </t>
  </si>
  <si>
    <t>scheemakurthi@gmail.com</t>
  </si>
  <si>
    <t>Srinivasa Rao Cheemakurthi</t>
  </si>
  <si>
    <t>Cheemakurthi</t>
  </si>
  <si>
    <t>Nityasri Cheemakurthi</t>
  </si>
  <si>
    <t>NJ</t>
  </si>
  <si>
    <t>hymavathi.suda@yahoo.com</t>
  </si>
  <si>
    <t>Suda</t>
  </si>
  <si>
    <t>Hymavathi Suda</t>
  </si>
  <si>
    <t>jahnavi.jayanthi@gmail.com</t>
  </si>
  <si>
    <t>Jahnavi</t>
  </si>
  <si>
    <t xml:space="preserve">Jahnavi Jayanthi </t>
  </si>
  <si>
    <t>jayanthishrita@gmail.com</t>
  </si>
  <si>
    <t>Shrita</t>
  </si>
  <si>
    <t>Shrita Jayanthi</t>
  </si>
  <si>
    <t>sandyasripathi@gmail.com</t>
  </si>
  <si>
    <t>Sandya</t>
  </si>
  <si>
    <t xml:space="preserve">Sripathi </t>
  </si>
  <si>
    <t>19th July (Friday) - Morning, 19th July (Friday) - Evening</t>
  </si>
  <si>
    <t xml:space="preserve">Sandya Sripathi </t>
  </si>
  <si>
    <t>sripathisunil@gmail.com</t>
  </si>
  <si>
    <t xml:space="preserve">Sunilkumar </t>
  </si>
  <si>
    <t>Sripathi</t>
  </si>
  <si>
    <t>swapnak503@gmail.com</t>
  </si>
  <si>
    <t>Swapna</t>
  </si>
  <si>
    <t>Swapna Konda</t>
  </si>
  <si>
    <t>vd.nadimpalli@gmail.com</t>
  </si>
  <si>
    <t>Vijaya</t>
  </si>
  <si>
    <t>Nadimpalli</t>
  </si>
  <si>
    <t>19th July (Friday) - Morning, 20th July (Saturday) - Morning, 21st July (Sunday) - ALL DAY</t>
  </si>
  <si>
    <t xml:space="preserve">Vijaya Nadimpalli </t>
  </si>
  <si>
    <t>chavali_ravikanth@yahoo.com</t>
  </si>
  <si>
    <t>Ravikanth</t>
  </si>
  <si>
    <t>Chavali</t>
  </si>
  <si>
    <t>ALL EVENT DAYS - July 19th to July 21st - FULL TIME, 19th July (Friday) - ALL DAY, 20th July (Saturday) - ALL DAY, 21st July (Sunday) - ALL DAY</t>
  </si>
  <si>
    <t>Vijaya Lakshmi SOMBHOTLA</t>
  </si>
  <si>
    <t>maheswara.bdpl@gmail.com</t>
  </si>
  <si>
    <t>Maheswaraiah</t>
  </si>
  <si>
    <t>Yasarapu</t>
  </si>
  <si>
    <t>19th July (Friday) - Evening, 20th July (Saturday) - Evening</t>
  </si>
  <si>
    <t>Nithyasri Yasarapu</t>
  </si>
  <si>
    <t>jayanthi236@gmail.com</t>
  </si>
  <si>
    <t xml:space="preserve">Addepalle </t>
  </si>
  <si>
    <t>Jayanthi Addepalle</t>
  </si>
  <si>
    <t>Springfield, IL</t>
  </si>
  <si>
    <t>kondurumurali@gmail.com</t>
  </si>
  <si>
    <t>Murali</t>
  </si>
  <si>
    <t>Konduru</t>
  </si>
  <si>
    <t>Murali Konduru</t>
  </si>
  <si>
    <t>rrsatya@yahoo.com</t>
  </si>
  <si>
    <t>Nidamarti</t>
  </si>
  <si>
    <t xml:space="preserve">Krithvik Nidamarti </t>
  </si>
  <si>
    <t>udayramaphani@gmail.com</t>
  </si>
  <si>
    <t>Uday</t>
  </si>
  <si>
    <t xml:space="preserve">Cherukupalli </t>
  </si>
  <si>
    <t xml:space="preserve">Uday Cherukupalli </t>
  </si>
  <si>
    <t>kathoju@gmail.com</t>
  </si>
  <si>
    <t xml:space="preserve">Kathoju </t>
  </si>
  <si>
    <t>venkivan@gmail.com</t>
  </si>
  <si>
    <t>Shimoga Balaram</t>
  </si>
  <si>
    <t>Venkatesh Shimoga Balaram</t>
  </si>
  <si>
    <t>bosantosh@yahoo.com</t>
  </si>
  <si>
    <t xml:space="preserve">Santosh </t>
  </si>
  <si>
    <t>Thodupunoori</t>
  </si>
  <si>
    <t>Santosh Thodupunoori</t>
  </si>
  <si>
    <t>madhavi.bonthu@gmail.com</t>
  </si>
  <si>
    <t>Madhavi</t>
  </si>
  <si>
    <t>Gondi</t>
  </si>
  <si>
    <t>Madhavi Gondi</t>
  </si>
  <si>
    <t>rakesh.eleti@gmail.com</t>
  </si>
  <si>
    <t>Rakesh</t>
  </si>
  <si>
    <t>Eleti</t>
  </si>
  <si>
    <t>Aadvik Eleti</t>
  </si>
  <si>
    <t>m.susheel@gmail.com</t>
  </si>
  <si>
    <t>Susheel</t>
  </si>
  <si>
    <t>Madasu</t>
  </si>
  <si>
    <t xml:space="preserve">Susheel Madasu </t>
  </si>
  <si>
    <t>anusai.kutada@gmail.com</t>
  </si>
  <si>
    <t>Anusai</t>
  </si>
  <si>
    <t>Kutada</t>
  </si>
  <si>
    <t>Anusai Kutada</t>
  </si>
  <si>
    <t>vnla1020@gmail.com</t>
  </si>
  <si>
    <t xml:space="preserve">Nagalalithanjani </t>
  </si>
  <si>
    <t>Vellala</t>
  </si>
  <si>
    <t xml:space="preserve">Nagalalithanjani  vellala </t>
  </si>
  <si>
    <t>prasad.gvsrk@gmail.com</t>
  </si>
  <si>
    <t xml:space="preserve">Gudlavalleti </t>
  </si>
  <si>
    <t xml:space="preserve">Venkata Gudlavalleti </t>
  </si>
  <si>
    <t>talsou@yahoo.com</t>
  </si>
  <si>
    <t>Soumya</t>
  </si>
  <si>
    <t>Madala</t>
  </si>
  <si>
    <t xml:space="preserve">Soumya Madala </t>
  </si>
  <si>
    <t xml:space="preserve">Okemos, Michigan </t>
  </si>
  <si>
    <t>mittu.punith@gmail.com</t>
  </si>
  <si>
    <t>PUNITH</t>
  </si>
  <si>
    <t>KUMAR PANTHALA</t>
  </si>
  <si>
    <t>Irving</t>
  </si>
  <si>
    <t>swathisubedar@gmail.com</t>
  </si>
  <si>
    <t>Swathi</t>
  </si>
  <si>
    <t>Subedae</t>
  </si>
  <si>
    <t>ammumcj@gmail.com</t>
  </si>
  <si>
    <t>Amulya</t>
  </si>
  <si>
    <t>Bollineni</t>
  </si>
  <si>
    <t>20th July (Saturday) - ALL DAY</t>
  </si>
  <si>
    <t>EeshaMarneni</t>
  </si>
  <si>
    <t>hemaji@gmail.com</t>
  </si>
  <si>
    <t>Hema</t>
  </si>
  <si>
    <t>Sundararaman</t>
  </si>
  <si>
    <t xml:space="preserve">Hema Sundararaman </t>
  </si>
  <si>
    <t>pen_indu@yahoo.com</t>
  </si>
  <si>
    <t>Indira</t>
  </si>
  <si>
    <t>Ayalavarapu</t>
  </si>
  <si>
    <t xml:space="preserve">Sriram Ayalavarapu </t>
  </si>
  <si>
    <t>ayalavarapu@gmail.com</t>
  </si>
  <si>
    <t xml:space="preserve">Ayalavarapu </t>
  </si>
  <si>
    <t>Krishna Ayalavarapu</t>
  </si>
  <si>
    <t>sriram.ayalavarapu@gmail.com</t>
  </si>
  <si>
    <t>Sriram</t>
  </si>
  <si>
    <t>sridharraj80@gmail.com</t>
  </si>
  <si>
    <t>Rajagopalan</t>
  </si>
  <si>
    <t>Raman</t>
  </si>
  <si>
    <t>Inesh Rajagopalan</t>
  </si>
  <si>
    <t>hemavsri@gmail.com</t>
  </si>
  <si>
    <t>Somanchi</t>
  </si>
  <si>
    <t>19th July (Friday) - ALL DAY, 20th July (Saturday) - ALL DAY, 20th July (Saturday) - Morning, 21st July (Sunday) - ALL DAY</t>
  </si>
  <si>
    <t>Bala n Rama n self</t>
  </si>
  <si>
    <t>mchandrar@gmail.com</t>
  </si>
  <si>
    <t>Mummadi</t>
  </si>
  <si>
    <t>Chandra mummadi</t>
  </si>
  <si>
    <t xml:space="preserve">FRISCO Texas </t>
  </si>
  <si>
    <t>haraniathwale@gmail.com</t>
  </si>
  <si>
    <t>HARANI</t>
  </si>
  <si>
    <t>ATHWALE</t>
  </si>
  <si>
    <t>Palatine</t>
  </si>
  <si>
    <t>chhatbar.amit@gmail.com</t>
  </si>
  <si>
    <t>Amit</t>
  </si>
  <si>
    <t xml:space="preserve">Chhatbar </t>
  </si>
  <si>
    <t>Tisha Chhatbar</t>
  </si>
  <si>
    <t>swetha.vallabhaneni6@gmail.com</t>
  </si>
  <si>
    <t>Swetha</t>
  </si>
  <si>
    <t xml:space="preserve">Vallabhaneni </t>
  </si>
  <si>
    <t>Swetha Vallabhaneni</t>
  </si>
  <si>
    <t>srinivasa.gollamudi@gmail.com</t>
  </si>
  <si>
    <t>Gollamudi</t>
  </si>
  <si>
    <t xml:space="preserve">Manikantha Gollamudi </t>
  </si>
  <si>
    <t>VSS.Nidumukkala@gmail.com</t>
  </si>
  <si>
    <t xml:space="preserve">Sireesh </t>
  </si>
  <si>
    <t>Nidumukkala</t>
  </si>
  <si>
    <t>Sireesh Nidumukkala</t>
  </si>
  <si>
    <t>kavisrimp@gmail.com</t>
  </si>
  <si>
    <t xml:space="preserve">Kavitha </t>
  </si>
  <si>
    <t xml:space="preserve">Gollamudi </t>
  </si>
  <si>
    <t xml:space="preserve">Kavitha Gollamudi,mani Gollamudi </t>
  </si>
  <si>
    <t>rani.bolla@gmail.com</t>
  </si>
  <si>
    <t xml:space="preserve">Kishore rani </t>
  </si>
  <si>
    <t>Rajulapudi</t>
  </si>
  <si>
    <t xml:space="preserve">Sarani rajulapudi </t>
  </si>
  <si>
    <t>siva.charla@gmail.com</t>
  </si>
  <si>
    <t>Siva</t>
  </si>
  <si>
    <t>Charla</t>
  </si>
  <si>
    <t>Rithwik Cheikycharla</t>
  </si>
  <si>
    <t>ktangudu@gmail.com</t>
  </si>
  <si>
    <t>Tangudu</t>
  </si>
  <si>
    <t>Sridevi Tangudu</t>
  </si>
  <si>
    <t>stangudu@gmail.com</t>
  </si>
  <si>
    <t>Suresh</t>
  </si>
  <si>
    <t>Suresh Tangudu</t>
  </si>
  <si>
    <t>srinivasa.morthala@gmail.com</t>
  </si>
  <si>
    <t>Srinivasa</t>
  </si>
  <si>
    <t>Morthala</t>
  </si>
  <si>
    <t>20th July (Saturday) - Evening, 21st July (Sunday) - Morning</t>
  </si>
  <si>
    <t>rtulasee@gmail.com</t>
  </si>
  <si>
    <t>Tulasi</t>
  </si>
  <si>
    <t>Ryali</t>
  </si>
  <si>
    <t>19th July (Friday) - ALL DAY, 20th July (Saturday) - ALL DAY, 21st July (Sunday) - ALL DAY,18th July (Thursday) - Morning</t>
  </si>
  <si>
    <t>Tulasi Ryali</t>
  </si>
  <si>
    <t>suneel.jakka@gmail.com</t>
  </si>
  <si>
    <t>Suneel</t>
  </si>
  <si>
    <t>Jakka</t>
  </si>
  <si>
    <t>Sanjith Jakka</t>
  </si>
  <si>
    <t>swaroopabkk@gmail.com</t>
  </si>
  <si>
    <t>Sai Swaroopa</t>
  </si>
  <si>
    <t>lsukhu@utexas.edu</t>
  </si>
  <si>
    <t>Renuka</t>
  </si>
  <si>
    <t xml:space="preserve">Sukhu </t>
  </si>
  <si>
    <t xml:space="preserve">Renuka Sukhu </t>
  </si>
  <si>
    <t>christina@sookdeo.com</t>
  </si>
  <si>
    <t>Karishma</t>
  </si>
  <si>
    <t>Sookdeo</t>
  </si>
  <si>
    <t xml:space="preserve">Karishma Sookdeo </t>
  </si>
  <si>
    <t>jpadhy@gmail.com</t>
  </si>
  <si>
    <t>Jagannath</t>
  </si>
  <si>
    <t>Padhy</t>
  </si>
  <si>
    <t>+91 98666639373</t>
  </si>
  <si>
    <t>Saanvi Padhy</t>
  </si>
  <si>
    <t>spandana.pullela@gmail.com</t>
  </si>
  <si>
    <t xml:space="preserve">Spandana </t>
  </si>
  <si>
    <t>Pullela</t>
  </si>
  <si>
    <t>+13195940504</t>
  </si>
  <si>
    <t>21st July (Sunday) - ALL DAY, 21st July (Sunday) - Morning, 21st July (Sunday) - Evening</t>
  </si>
  <si>
    <t>Anagha Ramadugu</t>
  </si>
  <si>
    <t>None</t>
  </si>
  <si>
    <t>krahula@gmail.com</t>
  </si>
  <si>
    <t>RAHULA</t>
  </si>
  <si>
    <t>KIRANI</t>
  </si>
  <si>
    <t>19th July (Friday) - Morning, 20th July (Saturday) - Morning, 21st July (Sunday) - Morning,18th July (Thursday) - Evening,18th July (Thursday) - Morning</t>
  </si>
  <si>
    <t>BUFFALO GROVE</t>
  </si>
  <si>
    <t>sudhirnune@gmail.com</t>
  </si>
  <si>
    <t>Sudhir</t>
  </si>
  <si>
    <t>Nune</t>
  </si>
  <si>
    <t>20th July (Saturday) - ALL DAY, 21st July (Sunday) - ALL DAY,18th July (Thursday) - Evening</t>
  </si>
  <si>
    <t>mmm0427@gmail.com</t>
  </si>
  <si>
    <t xml:space="preserve">Mahalakshmi </t>
  </si>
  <si>
    <t>Menta</t>
  </si>
  <si>
    <t>sudheeshna.nune@gmail.com</t>
  </si>
  <si>
    <t xml:space="preserve">Sudheeshna </t>
  </si>
  <si>
    <t>Sudha.korupuri@gmail.com</t>
  </si>
  <si>
    <t>Korupuri</t>
  </si>
  <si>
    <t>vinodleo@gmail.com</t>
  </si>
  <si>
    <t>Vinod</t>
  </si>
  <si>
    <t xml:space="preserve">Jujjuri </t>
  </si>
  <si>
    <t>hebbarsangeeta@gmail.com</t>
  </si>
  <si>
    <t>Sangeeta</t>
  </si>
  <si>
    <t>Hebbar</t>
  </si>
  <si>
    <t>20th July (Saturday) - Evening, 21st July (Sunday) - ALL DAY,18th July (Thursday) - Evening</t>
  </si>
  <si>
    <t>swethak75@gmail.com</t>
  </si>
  <si>
    <t>Kandukoori</t>
  </si>
  <si>
    <t>bala.akula@live.com</t>
  </si>
  <si>
    <t>Bala Murali</t>
  </si>
  <si>
    <t>Akula</t>
  </si>
  <si>
    <t>Bala murali akula</t>
  </si>
  <si>
    <t>kalyani_jb@hotmail.com</t>
  </si>
  <si>
    <t>Jonnavithula</t>
  </si>
  <si>
    <t>19th July (Friday) - Evening, 20th July (Saturday) - Morning, 20th July (Saturday) - Evening, 21st July (Sunday) - Morning</t>
  </si>
  <si>
    <t>pochiraju@hotmail.com</t>
  </si>
  <si>
    <t xml:space="preserve">Pochiraju </t>
  </si>
  <si>
    <t>seelamvijaya15@gmail.com</t>
  </si>
  <si>
    <t>Vjaya</t>
  </si>
  <si>
    <t>Seelam</t>
  </si>
  <si>
    <t>224-806-9779</t>
  </si>
  <si>
    <t>seshagv@gmail.com</t>
  </si>
  <si>
    <t>SESHAGIRI</t>
  </si>
  <si>
    <t>VULLIKANTI</t>
  </si>
  <si>
    <t>Skanda Vullikanti</t>
  </si>
  <si>
    <t>ajay185@outlook.com</t>
  </si>
  <si>
    <t>Ajay</t>
  </si>
  <si>
    <t>Singh</t>
  </si>
  <si>
    <t>RAdhika</t>
  </si>
  <si>
    <t>19th July (Friday) - ALL DAY, 20th July (Saturday) - Evening,18th July (Thursday) - Evening,18th July (Thursday) - Morning</t>
  </si>
  <si>
    <t>Saanvi Palli</t>
  </si>
  <si>
    <t>agouris@hotmail.com</t>
  </si>
  <si>
    <t>Gouri</t>
  </si>
  <si>
    <t>bindulanka@gmail.com</t>
  </si>
  <si>
    <t>Bindu</t>
  </si>
  <si>
    <t>Lanka</t>
  </si>
  <si>
    <t>Himabindu Lanka</t>
  </si>
  <si>
    <t>perkari.prema@gmail.com</t>
  </si>
  <si>
    <t>prema</t>
  </si>
  <si>
    <t>perkari</t>
  </si>
  <si>
    <t>20th July (Saturday) - Morning,18th July (Thursday) - Evening</t>
  </si>
  <si>
    <t>anuv1354@gmail.com</t>
  </si>
  <si>
    <t>Anu</t>
  </si>
  <si>
    <t>Virupakshi</t>
  </si>
  <si>
    <t>19th July (Friday) - Evening, 20th July (Saturday) - ALL DAY, 21st July (Sunday) - ALL DAY,18th July (Thursday) - Evening,18th July (Thursday) - Morning</t>
  </si>
  <si>
    <t>jayalaxmimurty@gmail.com</t>
  </si>
  <si>
    <t>Murty</t>
  </si>
  <si>
    <t>Jayalakshmi Murty</t>
  </si>
  <si>
    <t>Lexington, Kentucky</t>
  </si>
  <si>
    <t>ranjitaccounts@gmail.com</t>
  </si>
  <si>
    <t>Chenchu Ranjit Kumar</t>
  </si>
  <si>
    <t>Devatha</t>
  </si>
  <si>
    <t>19th July (Friday) - ALL DAY, 21st July (Sunday) - ALL DAY,18th July (Thursday) - Morning</t>
  </si>
  <si>
    <t>Chenchu Sai Sourish, Devatha</t>
  </si>
  <si>
    <t>upadrashta@gmail.com</t>
  </si>
  <si>
    <t>Prashanth</t>
  </si>
  <si>
    <t>Upadrashta</t>
  </si>
  <si>
    <t>19th July (Friday) - Evening, 20th July (Saturday) - Evening, 21st July (Sunday) - Evening</t>
  </si>
  <si>
    <t>Nitya Upadrashta</t>
  </si>
  <si>
    <t>mupadrashta@gmail.com</t>
  </si>
  <si>
    <t xml:space="preserve">Madhuri </t>
  </si>
  <si>
    <t>aryavith@gmail.com</t>
  </si>
  <si>
    <t>Arun</t>
  </si>
  <si>
    <t>Vellingiri</t>
  </si>
  <si>
    <t>19th July (Friday) - Evening, 20th July (Saturday) - ALL DAY, 21st July (Sunday) - Morning,18th July (Thursday) - Evening,18th July (Thursday) - Morning</t>
  </si>
  <si>
    <t>Vihaan Sai Arun</t>
  </si>
  <si>
    <t xml:space="preserve">Yamuna </t>
  </si>
  <si>
    <t>smankal1@gmail.com</t>
  </si>
  <si>
    <t xml:space="preserve">Srikanth </t>
  </si>
  <si>
    <t>Mankal</t>
  </si>
  <si>
    <t>ALL EVENT DAYS - July 18th to July 21st - FULL TIME, 19th July (Friday) - ALL DAY, 19th July (Friday) - Evening, 20th July (Saturday) - Evening, 21st July (Sunday) - Evening</t>
  </si>
  <si>
    <t>Srianshu Mankal and Hemaangh Mankal</t>
  </si>
  <si>
    <t>pkadiri11@gmail.com</t>
  </si>
  <si>
    <t>Poornima</t>
  </si>
  <si>
    <t>19th July (Friday) - Evening, 20th July (Saturday) - Morning</t>
  </si>
  <si>
    <t>Nina Vemulapalli</t>
  </si>
  <si>
    <t>sritha.tanikella@gmail.com</t>
  </si>
  <si>
    <t>Sritha</t>
  </si>
  <si>
    <t>972-370-7125</t>
  </si>
  <si>
    <t>Sritha Tanikella</t>
  </si>
  <si>
    <t>saanvigona@gmail.com</t>
  </si>
  <si>
    <t>Saanvi Reddy</t>
  </si>
  <si>
    <t>Gona</t>
  </si>
  <si>
    <t xml:space="preserve">Saanvi Gona </t>
  </si>
  <si>
    <t>kalpanaanmol@gmail.com</t>
  </si>
  <si>
    <t>Kalpana Reddy</t>
  </si>
  <si>
    <t>GOna</t>
  </si>
  <si>
    <t>Kalpana Reddy Gona</t>
  </si>
  <si>
    <t>kavyaputtareddy306@gmail.com</t>
  </si>
  <si>
    <t>Kavya</t>
  </si>
  <si>
    <t>Reddy</t>
  </si>
  <si>
    <t>Kavya Reddy</t>
  </si>
  <si>
    <t>shitals10@gmail.com</t>
  </si>
  <si>
    <t>Shital</t>
  </si>
  <si>
    <t>Nevse</t>
  </si>
  <si>
    <t>Shital Nevse</t>
  </si>
  <si>
    <t>manish_8152@yahoo.com</t>
  </si>
  <si>
    <t>Manish</t>
  </si>
  <si>
    <t>847-630-5976</t>
  </si>
  <si>
    <t>akhilakanamarlapudi@gmail.com</t>
  </si>
  <si>
    <t>Akhila</t>
  </si>
  <si>
    <t xml:space="preserve">Kanamarlapudi </t>
  </si>
  <si>
    <t>Akhila Kanamarlapudi</t>
  </si>
  <si>
    <t>Mason OH</t>
  </si>
  <si>
    <t>Y</t>
  </si>
  <si>
    <t>seshudeva@gmail.com</t>
  </si>
  <si>
    <t>Sekhar</t>
  </si>
  <si>
    <t>Devarapalli</t>
  </si>
  <si>
    <t>Sekhar Devarapalli</t>
  </si>
  <si>
    <t>swaroop.tdyc@gmail.com</t>
  </si>
  <si>
    <t>SWAROOP</t>
  </si>
  <si>
    <t xml:space="preserve">BHAGAVATHULA </t>
  </si>
  <si>
    <t xml:space="preserve">Keerthana BHAGAVATHULA </t>
  </si>
  <si>
    <t>hcjari@gmail.com</t>
  </si>
  <si>
    <t>Hetal</t>
  </si>
  <si>
    <t>Jariwala</t>
  </si>
  <si>
    <t>Hetal Jariwala</t>
  </si>
  <si>
    <t>Siya</t>
  </si>
  <si>
    <t>Dhrish Jariwala</t>
  </si>
  <si>
    <t>akshusai99@gmail.com</t>
  </si>
  <si>
    <t>Prathibha</t>
  </si>
  <si>
    <t xml:space="preserve">Lingampeta </t>
  </si>
  <si>
    <t xml:space="preserve">Akshara lingampeta </t>
  </si>
  <si>
    <t>gowthamdvdm@gmail.com</t>
  </si>
  <si>
    <t>Devaki</t>
  </si>
  <si>
    <t>Venkata Devaki</t>
  </si>
  <si>
    <t>ajithvy26@gmail.com</t>
  </si>
  <si>
    <t>Ajith kumar</t>
  </si>
  <si>
    <t xml:space="preserve">Vadegadde </t>
  </si>
  <si>
    <t xml:space="preserve">Ajith Kumar Vadegadde </t>
  </si>
  <si>
    <t>yeetsri64@gmail.com</t>
  </si>
  <si>
    <t>SriCharanaDatta</t>
  </si>
  <si>
    <t>Sricharana-Datta Middela</t>
  </si>
  <si>
    <t>satvikam@gmail.com</t>
  </si>
  <si>
    <t>satvika</t>
  </si>
  <si>
    <t>voruganti</t>
  </si>
  <si>
    <t>satvika voruganti</t>
  </si>
  <si>
    <t xml:space="preserve">Karnati </t>
  </si>
  <si>
    <t>469-922-8352</t>
  </si>
  <si>
    <t>peddireddy@gmail.com</t>
  </si>
  <si>
    <t xml:space="preserve">Pavan </t>
  </si>
  <si>
    <t>Peddireddy</t>
  </si>
  <si>
    <t xml:space="preserve">Pavan Peddireddy </t>
  </si>
  <si>
    <t>laksri1998@gmail.com</t>
  </si>
  <si>
    <t>Lakshmi</t>
  </si>
  <si>
    <t>Pilla</t>
  </si>
  <si>
    <t>Lunaasha &amp; Charisha</t>
  </si>
  <si>
    <t>veena.p.sharma@gmail.com</t>
  </si>
  <si>
    <t>Veena</t>
  </si>
  <si>
    <t>Palla</t>
  </si>
  <si>
    <t>Chinmayi Konduru</t>
  </si>
  <si>
    <t>t.chetanareddy@gmail.com</t>
  </si>
  <si>
    <t>Chetana</t>
  </si>
  <si>
    <t>Thimmireddy</t>
  </si>
  <si>
    <t>Samanyu Ravula</t>
  </si>
  <si>
    <t>middela@yahoo.com</t>
  </si>
  <si>
    <t xml:space="preserve">Ramakanth </t>
  </si>
  <si>
    <t>RamaKanth Middela</t>
  </si>
  <si>
    <t>sarada.chakravadhanula@gmail.com</t>
  </si>
  <si>
    <t>Chakravadhanula</t>
  </si>
  <si>
    <t>224.358.7455</t>
  </si>
  <si>
    <t>Sarada Chakravadhanula</t>
  </si>
  <si>
    <t>gmanishar@yahoo.com</t>
  </si>
  <si>
    <t>Manisha</t>
  </si>
  <si>
    <t>Chavva</t>
  </si>
  <si>
    <t>214-566-8479</t>
  </si>
  <si>
    <t>18th July (Thursday) - ALL DAY, 19th July (Friday) - ALL DAY, 21st July (Sunday) - Morning</t>
  </si>
  <si>
    <t>Manisha Chavva</t>
  </si>
  <si>
    <t>sumitra.murali@gmail.com</t>
  </si>
  <si>
    <t>Sumitra</t>
  </si>
  <si>
    <t>shashikumaarb@gmail.com</t>
  </si>
  <si>
    <t>Shashikumar</t>
  </si>
  <si>
    <t xml:space="preserve"> Beesu</t>
  </si>
  <si>
    <t>sreelatha.neni@gmail.com</t>
  </si>
  <si>
    <t>Sreelatha</t>
  </si>
  <si>
    <t xml:space="preserve">Surapaneni </t>
  </si>
  <si>
    <t xml:space="preserve">Sreelatha Surapaneni </t>
  </si>
  <si>
    <t>vvijayakumarv@gmail.com</t>
  </si>
  <si>
    <t>Vijayakumar</t>
  </si>
  <si>
    <t xml:space="preserve">Velmurugan </t>
  </si>
  <si>
    <t>lavanya.kalla@gmail.com</t>
  </si>
  <si>
    <t>Kalla</t>
  </si>
  <si>
    <t>msravanthi6@Gmail.com</t>
  </si>
  <si>
    <t xml:space="preserve">Sravanthi </t>
  </si>
  <si>
    <t xml:space="preserve">Mandumula </t>
  </si>
  <si>
    <t>shubha.kirani@gmail.com</t>
  </si>
  <si>
    <t>Shubha</t>
  </si>
  <si>
    <t>Kirani</t>
  </si>
  <si>
    <t>kanurivenkat@yahoo.com</t>
  </si>
  <si>
    <t>Vrishan</t>
  </si>
  <si>
    <t>Kanuri</t>
  </si>
  <si>
    <t>847 302-6575</t>
  </si>
  <si>
    <t>Praveena_i@yahoo.com</t>
  </si>
  <si>
    <t xml:space="preserve">Praveena </t>
  </si>
  <si>
    <t>Puttareddy</t>
  </si>
  <si>
    <t xml:space="preserve">Kavya reddy </t>
  </si>
  <si>
    <t>hemanalinir@gmail.com</t>
  </si>
  <si>
    <t>kiran_kkk@yahoo.com</t>
  </si>
  <si>
    <t>Kiran</t>
  </si>
  <si>
    <t>KONAKALLA</t>
  </si>
  <si>
    <t>nvsgupta@gmail.com</t>
  </si>
  <si>
    <t xml:space="preserve">Gupta </t>
  </si>
  <si>
    <t>Nagubandi</t>
  </si>
  <si>
    <t>vineela.mandapati@gmail.com</t>
  </si>
  <si>
    <t>Vineela</t>
  </si>
  <si>
    <t>Mandapati</t>
  </si>
  <si>
    <t xml:space="preserve">Dhanya Vuppaladadium </t>
  </si>
  <si>
    <t>sachinkash21@gmail.com</t>
  </si>
  <si>
    <t>Sachin</t>
  </si>
  <si>
    <t>saibhamidipaty@gmail.com</t>
  </si>
  <si>
    <t>sailaja</t>
  </si>
  <si>
    <t>Bhamidipaty</t>
  </si>
  <si>
    <t>972-998-4064</t>
  </si>
  <si>
    <t>Sneha Bhamidipaty</t>
  </si>
  <si>
    <t>aswanikumarv@gmail.com</t>
  </si>
  <si>
    <t>Aswani kumar</t>
  </si>
  <si>
    <t>Vallabhaneni</t>
  </si>
  <si>
    <t>kalyanchatrathi.sgsgita@gmail.com</t>
  </si>
  <si>
    <t>Kalyan</t>
  </si>
  <si>
    <t>Chatrathi</t>
  </si>
  <si>
    <t>Kalyan Chatrathi</t>
  </si>
  <si>
    <t>Lingareddy</t>
  </si>
  <si>
    <t>19th July (Friday) - Evening, 20th July (Saturday) - Morning, 20th July (Saturday) - Evening</t>
  </si>
  <si>
    <t>Srivardhan Bhavanam</t>
  </si>
  <si>
    <t>Houston, TX</t>
  </si>
  <si>
    <t>sandeepbhargava1986@gmail.com</t>
  </si>
  <si>
    <t xml:space="preserve">Sandeep </t>
  </si>
  <si>
    <t>Bhargava</t>
  </si>
  <si>
    <t>+918149012555</t>
  </si>
  <si>
    <t>rkodela@yahoo.com</t>
  </si>
  <si>
    <t>Radhika</t>
  </si>
  <si>
    <t>Self</t>
  </si>
  <si>
    <t>tomervj@gmail.com</t>
  </si>
  <si>
    <t>Tomer</t>
  </si>
  <si>
    <t>+919049999392</t>
  </si>
  <si>
    <t>athiprasad@gmail.com</t>
  </si>
  <si>
    <t>Prasad</t>
  </si>
  <si>
    <t>Athanikar</t>
  </si>
  <si>
    <t>20th July (Saturday) - ALL DAY, 20th July (Saturday) - Morning, 20th July (Saturday) - Evening</t>
  </si>
  <si>
    <t>kaul.upasna18@gmail.com</t>
  </si>
  <si>
    <t>Upasna</t>
  </si>
  <si>
    <t>sarusri9@gmail.com</t>
  </si>
  <si>
    <t xml:space="preserve">Sridhar / Saraswathi </t>
  </si>
  <si>
    <t>Swargam</t>
  </si>
  <si>
    <t xml:space="preserve">Omna swargam </t>
  </si>
  <si>
    <t>abhishek.mundra1988@gmail.com</t>
  </si>
  <si>
    <t>Abhishek</t>
  </si>
  <si>
    <t>Mundra</t>
  </si>
  <si>
    <t>ravicinu@gmail.com</t>
  </si>
  <si>
    <t>Srinivas Ravi</t>
  </si>
  <si>
    <t>Lewisville</t>
  </si>
  <si>
    <t>siva.pondugula@gmail.com</t>
  </si>
  <si>
    <t>Pondugula</t>
  </si>
  <si>
    <t>Haasini Pondugula</t>
  </si>
  <si>
    <t>radharamamoorthy@gmail.com</t>
  </si>
  <si>
    <t xml:space="preserve">Ramamoorthy </t>
  </si>
  <si>
    <t>madineniprasanthi11@gmail.com</t>
  </si>
  <si>
    <t>Prasanthi</t>
  </si>
  <si>
    <t>Madineni</t>
  </si>
  <si>
    <t xml:space="preserve">Sujith thottempudi </t>
  </si>
  <si>
    <t>kasaram@gmail.com</t>
  </si>
  <si>
    <t>Rama</t>
  </si>
  <si>
    <t>kasaram</t>
  </si>
  <si>
    <t xml:space="preserve">Rama Kasaram </t>
  </si>
  <si>
    <t>rajatamma@gmail.com</t>
  </si>
  <si>
    <t>Raja</t>
  </si>
  <si>
    <t>Tamma</t>
  </si>
  <si>
    <t>18th July (Thursday) - Evening, 19th July (Friday) - ALL DAY, 20th July (Saturday) - ALL DAY</t>
  </si>
  <si>
    <t>Shivani Tamma</t>
  </si>
  <si>
    <t>venkatvyza@gmail.com</t>
  </si>
  <si>
    <t>Anitha</t>
  </si>
  <si>
    <t>Vyza</t>
  </si>
  <si>
    <t>Anitha vyza</t>
  </si>
  <si>
    <t>kvijy@yahoo.com</t>
  </si>
  <si>
    <t>Kollapaneni</t>
  </si>
  <si>
    <t>818-325-9576</t>
  </si>
  <si>
    <t>Manasa Kollapaneni</t>
  </si>
  <si>
    <t>srinivasarao_muvva@yahoo.com</t>
  </si>
  <si>
    <t>Srinivasa rao</t>
  </si>
  <si>
    <t>Muvva</t>
  </si>
  <si>
    <t>narendrapothineni@yahoo.com</t>
  </si>
  <si>
    <t>Narendra</t>
  </si>
  <si>
    <t>Pothineni</t>
  </si>
  <si>
    <t>19th July (Friday) - Evening, 20th July (Saturday) - Morning,18th July (Thursday) - Evening,18th July (Thursday) - Morning</t>
  </si>
  <si>
    <t>Narendra Pothineni</t>
  </si>
  <si>
    <t>satishravuri@gmail.com</t>
  </si>
  <si>
    <t>Satish</t>
  </si>
  <si>
    <t>Ravuri</t>
  </si>
  <si>
    <t>Ok</t>
  </si>
  <si>
    <t>k.kothapalli@gmail.com</t>
  </si>
  <si>
    <t>Kotesh</t>
  </si>
  <si>
    <t>Kothapalli</t>
  </si>
  <si>
    <t>inturis@gmail.com</t>
  </si>
  <si>
    <t>Sreeni</t>
  </si>
  <si>
    <t>Inturi</t>
  </si>
  <si>
    <t>cherukurihanu@gmail.com</t>
  </si>
  <si>
    <t>Hanu</t>
  </si>
  <si>
    <t>Cherukuri</t>
  </si>
  <si>
    <t>20th July (Saturday) - ALL DAY, 21st July (Sunday) - ALL DAY,18th July (Thursday) - Evening,18th July (Thursday) - Morning</t>
  </si>
  <si>
    <t>kxcasula@gmail.com</t>
  </si>
  <si>
    <t>Kavitha</t>
  </si>
  <si>
    <t>Casula</t>
  </si>
  <si>
    <t>Kavitha casula</t>
  </si>
  <si>
    <t>sripada@trinitydyc.org</t>
  </si>
  <si>
    <t>Archishmaan Sripada</t>
  </si>
  <si>
    <t>anchitmb@gmail.com</t>
  </si>
  <si>
    <t>Anchit</t>
  </si>
  <si>
    <t>Balulmath</t>
  </si>
  <si>
    <t>ashishyadav1985@gmail.com</t>
  </si>
  <si>
    <t>Ashish</t>
  </si>
  <si>
    <t>Yadav</t>
  </si>
  <si>
    <t>surabhidudani@gmail.co</t>
  </si>
  <si>
    <t xml:space="preserve">Surabhi </t>
  </si>
  <si>
    <t xml:space="preserve">Dudani </t>
  </si>
  <si>
    <t>saipavan.p@gmail.com</t>
  </si>
  <si>
    <t>Pavan</t>
  </si>
  <si>
    <t>Parimisetty</t>
  </si>
  <si>
    <t>SAI PAVAN PARIMISETTY</t>
  </si>
  <si>
    <t>rajkandula1966@gmail.com</t>
  </si>
  <si>
    <t>Kandula</t>
  </si>
  <si>
    <t>19th July (Friday) - Morning, 20th July (Saturday) - Morning,18th July (Thursday) - Evening,18th July (Thursday) - Morning</t>
  </si>
  <si>
    <t>svadrevu@gmail.com</t>
  </si>
  <si>
    <t>Vadrevu</t>
  </si>
  <si>
    <t>408-431-6508</t>
  </si>
  <si>
    <t>lokasani@yahoo.com</t>
  </si>
  <si>
    <t>Lokasani</t>
  </si>
  <si>
    <t>18th July (Thursday) - Morning, 19th July (Friday) - Evening, 20th July (Saturday) - Morning</t>
  </si>
  <si>
    <t>Venkat Lokasani</t>
  </si>
  <si>
    <t>daggupatisravan@gmail.com</t>
  </si>
  <si>
    <t>Sravana</t>
  </si>
  <si>
    <t>Dagupati</t>
  </si>
  <si>
    <t>Jathin Datta Dagupati</t>
  </si>
  <si>
    <t>gvssanupama@gmail.com</t>
  </si>
  <si>
    <t>Sunnyvale, California</t>
  </si>
  <si>
    <t>kotamrajusatish@yahoo.com</t>
  </si>
  <si>
    <t>Kotamraju</t>
  </si>
  <si>
    <t>18th July (Thursday) - Morning, 19th July (Friday) - Morning</t>
  </si>
  <si>
    <t>Satish Kotamraju</t>
  </si>
  <si>
    <t>kanthirekha@gmail.com</t>
  </si>
  <si>
    <t xml:space="preserve">Kanthirekha </t>
  </si>
  <si>
    <t xml:space="preserve">Velavarthipati </t>
  </si>
  <si>
    <t>214 218 4556</t>
  </si>
  <si>
    <t xml:space="preserve">Kanthirekha Velavarthipati </t>
  </si>
  <si>
    <t>rekha.chavalam@gmail.com</t>
  </si>
  <si>
    <t>SaiRekha</t>
  </si>
  <si>
    <t>Chavalam</t>
  </si>
  <si>
    <t>Sairekha</t>
  </si>
  <si>
    <t>phani.govindaraju@gmail.com</t>
  </si>
  <si>
    <t>Phani</t>
  </si>
  <si>
    <t xml:space="preserve">Govindaraju </t>
  </si>
  <si>
    <t xml:space="preserve">Ananya Govindaraju </t>
  </si>
  <si>
    <t>Plano, Tx</t>
  </si>
  <si>
    <t>tulsibhattarai9150@gmail.com</t>
  </si>
  <si>
    <t>Sita</t>
  </si>
  <si>
    <t>Bhattarai</t>
  </si>
  <si>
    <t xml:space="preserve">Aastik Bhattarai </t>
  </si>
  <si>
    <t>swathip0719@gmail.com</t>
  </si>
  <si>
    <t xml:space="preserve">Swathi </t>
  </si>
  <si>
    <t xml:space="preserve">Pandiri </t>
  </si>
  <si>
    <t xml:space="preserve">Jayanth Koppuravuri </t>
  </si>
  <si>
    <t>mamathagadipudi@gmail.com</t>
  </si>
  <si>
    <t>Popuri</t>
  </si>
  <si>
    <t>19th July (Friday) - Morning, 20th July (Saturday) - ALL DAY</t>
  </si>
  <si>
    <t>Arjun Popuri, Nithya Popuri</t>
  </si>
  <si>
    <t>venkat.ayalavarapu@gmail.com</t>
  </si>
  <si>
    <t xml:space="preserve">Venkat Ayalavarapu </t>
  </si>
  <si>
    <t>sridhar.koppuravuri@gmail.com</t>
  </si>
  <si>
    <t>Sridhar</t>
  </si>
  <si>
    <t xml:space="preserve">Koppuravuri </t>
  </si>
  <si>
    <t>sirishakpr@gmail.com</t>
  </si>
  <si>
    <t>Sirisha</t>
  </si>
  <si>
    <t>Kavalipati</t>
  </si>
  <si>
    <t>Suryaprakash kavalipati</t>
  </si>
  <si>
    <t>LDURGA2004@gmail.com</t>
  </si>
  <si>
    <t>Lakshmi durga</t>
  </si>
  <si>
    <t xml:space="preserve">Chintamaneni </t>
  </si>
  <si>
    <t xml:space="preserve">Lakshmi Durga chintamaneni </t>
  </si>
  <si>
    <t>kiranmvss@gmail.com</t>
  </si>
  <si>
    <t>Manchikanti</t>
  </si>
  <si>
    <t>19th July (Friday) - ALL DAY, 19th July (Friday) - Morning, 19th July (Friday) - Evening</t>
  </si>
  <si>
    <t xml:space="preserve">Aishwarya Manchikanti </t>
  </si>
  <si>
    <t>Bentonville, AR</t>
  </si>
  <si>
    <t>paletiramaprasad@gmail.com</t>
  </si>
  <si>
    <t>Rama Prasad</t>
  </si>
  <si>
    <t>Paleti</t>
  </si>
  <si>
    <t>19th July (Friday) - Evening, 20th July (Saturday) - ALL DAY, 20th July (Saturday) - Morning, 20th July (Saturday) - Evening, 21st July (Sunday) - ALL DAY, 21st July (Sunday) - Morning</t>
  </si>
  <si>
    <t>Leelavathi Daggupati</t>
  </si>
  <si>
    <t>dagupati.durgasravan@gmail.com</t>
  </si>
  <si>
    <t>Durga</t>
  </si>
  <si>
    <t>Challa</t>
  </si>
  <si>
    <t>Jathin Dagupati</t>
  </si>
  <si>
    <t>harivenkatram123@gmail.com</t>
  </si>
  <si>
    <t>Hari</t>
  </si>
  <si>
    <t>Pedaprolu</t>
  </si>
  <si>
    <t>Hari Pedaprolu</t>
  </si>
  <si>
    <t>kkmohan99@yahoo.com</t>
  </si>
  <si>
    <t>KANAKA</t>
  </si>
  <si>
    <t>KAMBHAMPATI</t>
  </si>
  <si>
    <t>SAKETH RAM KAMBHAMPATI</t>
  </si>
  <si>
    <t>raghavan.prakash@gmail.com</t>
  </si>
  <si>
    <t>Prakash</t>
  </si>
  <si>
    <t>Raghavan</t>
  </si>
  <si>
    <t>531-255-9807</t>
  </si>
  <si>
    <t>Prakash Raghavan</t>
  </si>
  <si>
    <t>Omaha, Nebraska</t>
  </si>
  <si>
    <t>Srikanth</t>
  </si>
  <si>
    <t>Srianshu Mankal; Hemaangh Mankal; Lalitha Mankal</t>
  </si>
  <si>
    <t>swathidevaki.kids@gmail.com</t>
  </si>
  <si>
    <t>Mani</t>
  </si>
  <si>
    <t xml:space="preserve">Vemuri </t>
  </si>
  <si>
    <t>Sahuarita, AZ</t>
  </si>
  <si>
    <t>dd4all@gmail.com</t>
  </si>
  <si>
    <t>Durga Devi</t>
  </si>
  <si>
    <t>Sundaram</t>
  </si>
  <si>
    <t>469-233-0831</t>
  </si>
  <si>
    <t>Durga Devi Sundaram</t>
  </si>
  <si>
    <t>dhruvakd99@gmail.com</t>
  </si>
  <si>
    <t>Dhruva Kumar</t>
  </si>
  <si>
    <t>Dussa</t>
  </si>
  <si>
    <t>Nipuna Dussa</t>
  </si>
  <si>
    <t>Plano</t>
  </si>
  <si>
    <t>mgnag27@gmail.com</t>
  </si>
  <si>
    <t xml:space="preserve">Nagarajan </t>
  </si>
  <si>
    <t xml:space="preserve">Gopalsamy </t>
  </si>
  <si>
    <t>arpansree@gmail.com</t>
  </si>
  <si>
    <t>Arpansree</t>
  </si>
  <si>
    <t>Gusidi</t>
  </si>
  <si>
    <t>Arpansree Gusidi</t>
  </si>
  <si>
    <t>San Jose, CA</t>
  </si>
  <si>
    <t>madhavichanda@gmail.com</t>
  </si>
  <si>
    <t>Manusani</t>
  </si>
  <si>
    <t>19th July (Friday) - ALL DAY, 20th July (Saturday) - Morning, 21st July (Sunday) - Morning</t>
  </si>
  <si>
    <t>Bindu Manusani</t>
  </si>
  <si>
    <t>Nashville, TN</t>
  </si>
  <si>
    <t>diyasmail@gmail.com</t>
  </si>
  <si>
    <t>Ramakrishnan</t>
  </si>
  <si>
    <t>18th July (Thursday) - Evening, 19th July (Friday) - Evening, 20th July (Saturday) - Morning</t>
  </si>
  <si>
    <t>Ramakrishnan Raman</t>
  </si>
  <si>
    <t>nskumarreddy1@gmail.com</t>
  </si>
  <si>
    <t>Kumar</t>
  </si>
  <si>
    <t>Narala</t>
  </si>
  <si>
    <t>Gourisetty</t>
  </si>
  <si>
    <t>Emailme.arjun@gmail.com</t>
  </si>
  <si>
    <t>Nagarjun</t>
  </si>
  <si>
    <t>Nagarjun Gandu</t>
  </si>
  <si>
    <t>rithwich.ch@gmail.com</t>
  </si>
  <si>
    <t>Rithwik</t>
  </si>
  <si>
    <t xml:space="preserve">Rithwik Cheikycharla </t>
  </si>
  <si>
    <t>sriramakila5@gmail.com</t>
  </si>
  <si>
    <t>Akila</t>
  </si>
  <si>
    <t>suryateja.v@gmail.com</t>
  </si>
  <si>
    <t>Surya Teja</t>
  </si>
  <si>
    <t>Vemulapalli</t>
  </si>
  <si>
    <t>Ishani Vemulapalli</t>
  </si>
  <si>
    <t>bendalampravallika@gmail.com</t>
  </si>
  <si>
    <t>Manoj</t>
  </si>
  <si>
    <t xml:space="preserve">Malla </t>
  </si>
  <si>
    <t>sankat23@gmail.com</t>
  </si>
  <si>
    <t>Santan</t>
  </si>
  <si>
    <t>Katragadda</t>
  </si>
  <si>
    <t>anil.thridandapani@gmail.com</t>
  </si>
  <si>
    <t>Anil Kumar</t>
  </si>
  <si>
    <t>Thridandapani</t>
  </si>
  <si>
    <t xml:space="preserve">Anil Kumar Thridandapani </t>
  </si>
  <si>
    <t xml:space="preserve">Raghavendra </t>
  </si>
  <si>
    <t xml:space="preserve">Mandya Srinivasaiah </t>
  </si>
  <si>
    <t>consva@live.com</t>
  </si>
  <si>
    <t>Adusumilli</t>
  </si>
  <si>
    <t>18th July (Thursday) - Morning, 19th July (Friday) - Morning, 20th July (Saturday) - Morning, 21st July (Sunday) - Morning</t>
  </si>
  <si>
    <t>Siva Adusumilli</t>
  </si>
  <si>
    <t xml:space="preserve">Bhargavi </t>
  </si>
  <si>
    <t>Adi Lakshmi</t>
  </si>
  <si>
    <t>Lunaasha &amp; Charisha Kandregula</t>
  </si>
  <si>
    <t>skatragadda15@gmail.com</t>
  </si>
  <si>
    <t>sravyav9@gmail.com</t>
  </si>
  <si>
    <t>18th July (Thursday) - ALL DAY, 19th July (Friday) - Morning</t>
  </si>
  <si>
    <t>Sravya Vallabhaneni</t>
  </si>
  <si>
    <t>raghu.akkaraju@gmail.com</t>
  </si>
  <si>
    <t>Raghuram</t>
  </si>
  <si>
    <t>Akkaraju</t>
  </si>
  <si>
    <t>19th July (Friday) - Evening, 20th July (Saturday) - ALL DAY, 20th July (Saturday) - Morning, 20th July (Saturday) - Evening, 21st July (Sunday) - ALL DAY, 21st July (Sunday) - Morning, 21st July (Sunday) - Evening</t>
  </si>
  <si>
    <t>Suhrut Akkaraju</t>
  </si>
  <si>
    <t>drswapna_5@yahoo.om</t>
  </si>
  <si>
    <t>Aradhyula</t>
  </si>
  <si>
    <t>divyakove3@gmail.com</t>
  </si>
  <si>
    <t>Divya</t>
  </si>
  <si>
    <t>kovelamudi</t>
  </si>
  <si>
    <t>rbpragada@gmail.com</t>
  </si>
  <si>
    <t>Buyyanapragada</t>
  </si>
  <si>
    <t>Radhika Buyyanapragada</t>
  </si>
  <si>
    <t>radhikapalli01@gmail.com</t>
  </si>
  <si>
    <t>18th July (Thursday) - Morning, 18th July (Thursday) - Evening, 19th July (Friday) - Morning, 19th July (Friday) - Evening, 20th July (Saturday) - Evening</t>
  </si>
  <si>
    <t>Shravya palli</t>
  </si>
  <si>
    <t>naveen.ux@gmail.com</t>
  </si>
  <si>
    <t>Naveen</t>
  </si>
  <si>
    <t>Mallareddi</t>
  </si>
  <si>
    <t>18th July (Thursday) - ALL DAY, 19th July (Friday) - ALL DAY, 20th July (Saturday) - ALL DAY</t>
  </si>
  <si>
    <t>Rudransh Mallareddi</t>
  </si>
  <si>
    <t>emailudayam@gmail.com</t>
  </si>
  <si>
    <t>Udaya Bharathi</t>
  </si>
  <si>
    <t>Mongam</t>
  </si>
  <si>
    <t>Udaya Bharathi Mongam</t>
  </si>
  <si>
    <t>umasiva2006@gmail.com</t>
  </si>
  <si>
    <t xml:space="preserve">Umamaheswari </t>
  </si>
  <si>
    <t xml:space="preserve">Vadamalai </t>
  </si>
  <si>
    <t>18th July (Thursday) - ALL DAY, 19th July (Friday) - ALL DAY, 20th July (Saturday) - ALL DAY, 21st July (Sunday) - ALL DAY</t>
  </si>
  <si>
    <t xml:space="preserve">Umamaheswari Vadamalai </t>
  </si>
  <si>
    <t>sirisha.vangala@gmail.com</t>
  </si>
  <si>
    <t>Vangala</t>
  </si>
  <si>
    <t>18th July (Thursday) - Morning</t>
  </si>
  <si>
    <t xml:space="preserve">Suhrit Ramachandrula </t>
  </si>
  <si>
    <t>pvankamamidi@gmail.com</t>
  </si>
  <si>
    <t xml:space="preserve">Vankamamidi </t>
  </si>
  <si>
    <t>18th July (Thursday) - Morning, 20th July (Saturday) - ALL DAY, 21st July (Sunday) - Morning</t>
  </si>
  <si>
    <t xml:space="preserve">Sai Prabhav Vankamamidi </t>
  </si>
  <si>
    <t>nvgkrish@gmail.com</t>
  </si>
  <si>
    <t>Sridevi</t>
  </si>
  <si>
    <t>18th July (Thursday) - Evening, 19th July (Friday) - Evening, 20th July (Saturday) - Morning, 21st July (Sunday) - Morning</t>
  </si>
  <si>
    <t>yasodha.d@gmail.com</t>
  </si>
  <si>
    <t>Yasoda</t>
  </si>
  <si>
    <t>Dantla</t>
  </si>
  <si>
    <t xml:space="preserve">Yasoda Dantla </t>
  </si>
  <si>
    <t>arunaram4@gmail.com</t>
  </si>
  <si>
    <t>Aruna</t>
  </si>
  <si>
    <t>Narayanan</t>
  </si>
  <si>
    <t>18th July (Thursday) - Evening, 19th July (Friday) - Evening</t>
  </si>
  <si>
    <t>Arjun Raman</t>
  </si>
  <si>
    <t>diyars.mail@gmail.com</t>
  </si>
  <si>
    <t>Diya</t>
  </si>
  <si>
    <t>nanikoduri@gmail.com</t>
  </si>
  <si>
    <t>Nani</t>
  </si>
  <si>
    <t>Koduri</t>
  </si>
  <si>
    <t>chaturvedulasneha@gmail.com</t>
  </si>
  <si>
    <t>Sneha</t>
  </si>
  <si>
    <t xml:space="preserve">Chaturvedula </t>
  </si>
  <si>
    <t xml:space="preserve">Ajitesh Chaturvedula </t>
  </si>
  <si>
    <t>chairao1234@gmail.com</t>
  </si>
  <si>
    <t xml:space="preserve">Chaitanya </t>
  </si>
  <si>
    <t>Wuppalapati</t>
  </si>
  <si>
    <t>devmanam@gmail.com</t>
  </si>
  <si>
    <t>Devendra</t>
  </si>
  <si>
    <t>Manam</t>
  </si>
  <si>
    <t>rao.papineni@hotmail.com</t>
  </si>
  <si>
    <t>Rao</t>
  </si>
  <si>
    <t>kavadhanula@gmail.com</t>
  </si>
  <si>
    <t>Avadhanula</t>
  </si>
  <si>
    <t>devireddy.mallikarjun@gmail.com</t>
  </si>
  <si>
    <t>Mallikarjunarao</t>
  </si>
  <si>
    <t>Devireddy</t>
  </si>
  <si>
    <t>09459006161</t>
  </si>
  <si>
    <t>18th July (Thursday) - Evening, 19th July (Friday) - Evening, 20th July (Saturday) - ALL DAY, 21st July (Sunday) - ALL DAY</t>
  </si>
  <si>
    <t>Venkata Sita Abhiram Devireddy</t>
  </si>
  <si>
    <t>sairoopa.chavalam@gmail.com</t>
  </si>
  <si>
    <t xml:space="preserve">Sairoopa </t>
  </si>
  <si>
    <t>chavalam</t>
  </si>
  <si>
    <t>Sairoopa Gade</t>
  </si>
  <si>
    <t>Aparna Machiraju</t>
  </si>
  <si>
    <t>mallesh.dasari@gmail.com</t>
  </si>
  <si>
    <t>Mallesh</t>
  </si>
  <si>
    <t>Dasari</t>
  </si>
  <si>
    <t>Aadya and Saanvi Dasari</t>
  </si>
  <si>
    <t>lakshmanavexecutive@gmail.com</t>
  </si>
  <si>
    <t xml:space="preserve">Krishna </t>
  </si>
  <si>
    <t xml:space="preserve">Vyakaranam </t>
  </si>
  <si>
    <t>817-975-1906</t>
  </si>
  <si>
    <t xml:space="preserve">Krishna Vyakaranam </t>
  </si>
  <si>
    <t>pavan.jnv@gmail.com</t>
  </si>
  <si>
    <t xml:space="preserve">Jonnalagadda </t>
  </si>
  <si>
    <t xml:space="preserve">Karthikeya Jonnalagadda </t>
  </si>
  <si>
    <t xml:space="preserve">Ellicott City and Maryland </t>
  </si>
  <si>
    <t>soundarya.sai@gmail.com</t>
  </si>
  <si>
    <t>Soundarya</t>
  </si>
  <si>
    <t>Bhaskara</t>
  </si>
  <si>
    <t>18th July (Thursday) - Evening</t>
  </si>
  <si>
    <t>Soundarya Bhaskara</t>
  </si>
  <si>
    <t>swarnalathasraju@gmail.com</t>
  </si>
  <si>
    <t>Rishi Venkatesh</t>
  </si>
  <si>
    <t>svelamuri1@gmail.com</t>
  </si>
  <si>
    <t>Surya</t>
  </si>
  <si>
    <t>Velmauri</t>
  </si>
  <si>
    <t>18th July (Thursday) - Evening, 19th July (Friday) - Morning, 20th July (Saturday) - Morning</t>
  </si>
  <si>
    <t>Amruta Velamuri</t>
  </si>
  <si>
    <t>slvelamuri@gmail.com</t>
  </si>
  <si>
    <t>Lakshmi  N</t>
  </si>
  <si>
    <t>Malladi</t>
  </si>
  <si>
    <t>Lakshmi Narasamma Malladi</t>
  </si>
  <si>
    <t>avelamuri1@gmail.com</t>
  </si>
  <si>
    <t>Velamuri</t>
  </si>
  <si>
    <t>18th July (Thursday) - Evening, 19th July (Friday) - Morning, 20th July (Saturday) - Morning,18th July (Thursday) - Morning</t>
  </si>
  <si>
    <t>chaturvedulakanthi@gmail.com</t>
  </si>
  <si>
    <t>Srinija</t>
  </si>
  <si>
    <t>Chaturvedula</t>
  </si>
  <si>
    <t>ppallavi1@yahoo.com</t>
  </si>
  <si>
    <t>Pallavi</t>
  </si>
  <si>
    <t>Damerla</t>
  </si>
  <si>
    <t>18th July (Thursday) - Evening, 19th July (Friday) - Morning</t>
  </si>
  <si>
    <t>Pallavi Damerla</t>
  </si>
  <si>
    <t>prathibaa@gmail.com</t>
  </si>
  <si>
    <t>Deepa</t>
  </si>
  <si>
    <t>Srigopal</t>
  </si>
  <si>
    <t>priyasankar0303@gmail.com</t>
  </si>
  <si>
    <t>Siva Sankaraiah</t>
  </si>
  <si>
    <t>Anala</t>
  </si>
  <si>
    <t>18th July (Thursday) - Morning, 19th July (Friday) - Morning, 20th July (Saturday) - Morning</t>
  </si>
  <si>
    <t>Siva Sankaraiah Anala</t>
  </si>
  <si>
    <t>veni.vivekram@gmail.com</t>
  </si>
  <si>
    <t>Krishnaveni</t>
  </si>
  <si>
    <t>Vivekram</t>
  </si>
  <si>
    <t>Krishnaveni Vivekram</t>
  </si>
  <si>
    <t>anujamahesh7@gmail.com</t>
  </si>
  <si>
    <t>Anuja</t>
  </si>
  <si>
    <t>Dande</t>
  </si>
  <si>
    <t>623-734-5631</t>
  </si>
  <si>
    <t>Purvi Mahesh</t>
  </si>
  <si>
    <t>msankaramanchi@gmail.com</t>
  </si>
  <si>
    <t>Sankaramanchi</t>
  </si>
  <si>
    <t xml:space="preserve">Madhavi Sankaramanchi </t>
  </si>
  <si>
    <t>Anuradhakesavarapu@yahoo.com</t>
  </si>
  <si>
    <t>Kesavarapu</t>
  </si>
  <si>
    <t>anitha_tellakula@hotmail.com</t>
  </si>
  <si>
    <t>Tellakula</t>
  </si>
  <si>
    <t>Anitha Tellakula</t>
  </si>
  <si>
    <t>vketavarapu@yahoo.com</t>
  </si>
  <si>
    <t>Vasu</t>
  </si>
  <si>
    <t>Ketavarapu</t>
  </si>
  <si>
    <t xml:space="preserve">Vasundhara Ketavarapu </t>
  </si>
  <si>
    <t>thpranil1@gmail.com</t>
  </si>
  <si>
    <t>Pranil</t>
  </si>
  <si>
    <t>Thatavarthy</t>
  </si>
  <si>
    <t>ALL EVENT DAYS - July 18th to July 21st - FULL TIME, 18th July (Thursday) - ALL DAY, 18th July (Thursday) - Morning, 18th July (Thursday) - Evening, 19th July (Friday) - ALL DAY, 19th July (Friday) - Morning, 19th July (Friday) - Evening, 20th July (Saturday) - ALL DAY, 20th July (Saturday) - Morning, 21st July (Sunday) - ALL DAY, 21st July (Sunday) - Morning, 21st July (Sunday) - Evening</t>
  </si>
  <si>
    <t>Padma Thatavarthy</t>
  </si>
  <si>
    <t>kanakadurga.govindaraju@gmail.com</t>
  </si>
  <si>
    <t xml:space="preserve">Kanakadurga </t>
  </si>
  <si>
    <t>18th July (Thursday) - Evening, 19th July (Friday) - ALL DAY, 21st July (Sunday) - Morning</t>
  </si>
  <si>
    <t>kanakadurga Govindaraju</t>
  </si>
  <si>
    <t>maheshwar.yasa@gmail.com</t>
  </si>
  <si>
    <t xml:space="preserve">Maheswaraiah </t>
  </si>
  <si>
    <t xml:space="preserve">Nithyasri Yasarapu </t>
  </si>
  <si>
    <t>Sayyaparaju</t>
  </si>
  <si>
    <t>madhavikodukula@gmail.com</t>
  </si>
  <si>
    <t xml:space="preserve">Madhavi </t>
  </si>
  <si>
    <t>Kodukula</t>
  </si>
  <si>
    <t>kishore.k.rama@gmail.com</t>
  </si>
  <si>
    <t>(408)425-9878</t>
  </si>
  <si>
    <t>Kishore Rama</t>
  </si>
  <si>
    <t>Callifornia</t>
  </si>
  <si>
    <t>srchunduri@yahoo.com</t>
  </si>
  <si>
    <t>Chunduri</t>
  </si>
  <si>
    <t>20th July (Saturday) - ALL DAY, 20th July (Saturday) - Morning, 20th July (Saturday) - Evening, 21st July (Sunday) - ALL DAY, 21st July (Sunday) - Morning, 21st July (Sunday) - Evening</t>
  </si>
  <si>
    <t>harshaliasai@gmail.com</t>
  </si>
  <si>
    <t xml:space="preserve">Harshali </t>
  </si>
  <si>
    <t xml:space="preserve">Athwale </t>
  </si>
  <si>
    <t>847-2716295</t>
  </si>
  <si>
    <t>19th July (Friday) - Morning, 19th July (Friday) - Evening, 20th July (Saturday) - Morning, 20th July (Saturday) - Evening, 21st July (Sunday) - Morning, 21st July (Sunday) - Evening</t>
  </si>
  <si>
    <t>Harani</t>
  </si>
  <si>
    <t>nag.mahadevan@gmail.com</t>
  </si>
  <si>
    <t xml:space="preserve">Nagabhushan </t>
  </si>
  <si>
    <t>Mahadevan</t>
  </si>
  <si>
    <t>hpatel7896@gmail.com</t>
  </si>
  <si>
    <t xml:space="preserve">Harshad </t>
  </si>
  <si>
    <t xml:space="preserve">Patel </t>
  </si>
  <si>
    <t>563-650-1280</t>
  </si>
  <si>
    <t>rithwich.ch@gmsil.com</t>
  </si>
  <si>
    <t xml:space="preserve">Rithwik </t>
  </si>
  <si>
    <t xml:space="preserve">Cheikycharla </t>
  </si>
  <si>
    <t>+1 (224) 539-6838</t>
  </si>
  <si>
    <t xml:space="preserve">Neelima cheikycharla </t>
  </si>
  <si>
    <t>varshinibabers7@gmail.com</t>
  </si>
  <si>
    <t>Varshini</t>
  </si>
  <si>
    <t>Babers</t>
  </si>
  <si>
    <t>+91 7093182004</t>
  </si>
  <si>
    <t>Vijay Babers</t>
  </si>
  <si>
    <t>rao.bulusu@gmail.com</t>
  </si>
  <si>
    <t>Bulusu</t>
  </si>
  <si>
    <t>Rao Bulusu</t>
  </si>
  <si>
    <t>vemu.kiran@gmail.com</t>
  </si>
  <si>
    <t>18th July (Thursday) - Evening, 19th July (Friday) - ALL DAY, 20th July (Saturday) - Morning</t>
  </si>
  <si>
    <t>Ridhi Vemuri</t>
  </si>
  <si>
    <t>Vijay.bejugam@gmail.com</t>
  </si>
  <si>
    <t>Bejugam</t>
  </si>
  <si>
    <t xml:space="preserve">Vijay Bejugam </t>
  </si>
  <si>
    <t>chitkala.1006@gmail.com</t>
  </si>
  <si>
    <t xml:space="preserve">Chitkala </t>
  </si>
  <si>
    <t xml:space="preserve">Kolachina </t>
  </si>
  <si>
    <t>18th July (Thursday) - Evening, 19th July (Friday) - ALL DAY, 21st July (Sunday) - ALL DAY</t>
  </si>
  <si>
    <t xml:space="preserve">Chitkala Kolachina </t>
  </si>
  <si>
    <t>vidya.ravi@comcast.net</t>
  </si>
  <si>
    <t xml:space="preserve">Ravishankar </t>
  </si>
  <si>
    <t>412-915-8986</t>
  </si>
  <si>
    <t>18th July (Thursday) - Evening, 19th July (Friday) - Morning, 19th July (Friday) - Evening, 20th July (Saturday) - Morning, 20th July (Saturday) - Evening, 21st July (Sunday) - Morning, 21st July (Sunday) - Evening</t>
  </si>
  <si>
    <t>Srividya Ravishankar</t>
  </si>
  <si>
    <t>varahidevi72@gmail.com</t>
  </si>
  <si>
    <t xml:space="preserve">Vijaya </t>
  </si>
  <si>
    <t xml:space="preserve">Chaganti </t>
  </si>
  <si>
    <t xml:space="preserve">Iowa </t>
  </si>
  <si>
    <t>ponnagantiln@gmail.com</t>
  </si>
  <si>
    <t>Mannava</t>
  </si>
  <si>
    <t>sweety.hamsika@gmail.com</t>
  </si>
  <si>
    <t xml:space="preserve">Subhashini </t>
  </si>
  <si>
    <t xml:space="preserve">Tiruveedhula </t>
  </si>
  <si>
    <t>19th July (Friday) - Morning, 20th July (Saturday) - Evening, 21st July (Sunday) - ALL DAY</t>
  </si>
  <si>
    <t>gopi.m.manne@gmail.com</t>
  </si>
  <si>
    <t>Gopi</t>
  </si>
  <si>
    <t>Manne</t>
  </si>
  <si>
    <t>smalakapalli@yahoo.com</t>
  </si>
  <si>
    <t>Sannihita</t>
  </si>
  <si>
    <t xml:space="preserve">Malakapalli </t>
  </si>
  <si>
    <t>18th July (Thursday) - Evening, 19th July (Friday) - Evening, 21st July (Sunday) - Morning</t>
  </si>
  <si>
    <t xml:space="preserve">Sannihita Malakapalli </t>
  </si>
  <si>
    <t>nehaverma40@gmail.com</t>
  </si>
  <si>
    <t>Neha</t>
  </si>
  <si>
    <t>Verma</t>
  </si>
  <si>
    <t>19th July (Friday) - Evening, 21st July (Sunday) - Morning</t>
  </si>
  <si>
    <t>techshiva@gmail.com</t>
  </si>
  <si>
    <t>Sivakumar</t>
  </si>
  <si>
    <t>18th July (Thursday) - Morning, 19th July (Friday) - Morning, 19th July (Friday) - Evening, 20th July (Saturday) - Morning, 20th July (Saturday) - Evening</t>
  </si>
  <si>
    <t>rsuram@hotmail.com</t>
  </si>
  <si>
    <t>Suram</t>
  </si>
  <si>
    <t>Vedhang Suram</t>
  </si>
  <si>
    <t>South Brunswick, New Jersey</t>
  </si>
  <si>
    <t>kreddi@outlook.com</t>
  </si>
  <si>
    <t>Reddi</t>
  </si>
  <si>
    <t>rajuravindra@gmail.com</t>
  </si>
  <si>
    <t>Ravindraraju</t>
  </si>
  <si>
    <t>Penmetsa</t>
  </si>
  <si>
    <t>ckgovula@yahoo.com</t>
  </si>
  <si>
    <t>Chandrakanth</t>
  </si>
  <si>
    <t>Govula</t>
  </si>
  <si>
    <t>Karthik Govula</t>
  </si>
  <si>
    <t>saxena_ruchi@yahoo.com</t>
  </si>
  <si>
    <t>Ruchi</t>
  </si>
  <si>
    <t xml:space="preserve">Srivastava </t>
  </si>
  <si>
    <t>19th July (Friday) - ALL DAY, 20th July (Saturday) - Evening, 21st July (Sunday) - Morning, 21st July (Sunday) - Evening</t>
  </si>
  <si>
    <t>saibhavithra@gmail.com</t>
  </si>
  <si>
    <t xml:space="preserve">Saibhavithra </t>
  </si>
  <si>
    <t xml:space="preserve">Selvaraj </t>
  </si>
  <si>
    <t>Wisconsin</t>
  </si>
  <si>
    <t>reenamishra.shukla@gmail.com</t>
  </si>
  <si>
    <t xml:space="preserve">Reena </t>
  </si>
  <si>
    <t>Shukla</t>
  </si>
  <si>
    <t>ganitha68@gmail.com</t>
  </si>
  <si>
    <t xml:space="preserve">Anitha </t>
  </si>
  <si>
    <t>Goli</t>
  </si>
  <si>
    <t>Sakuntala</t>
  </si>
  <si>
    <t>Paluri</t>
  </si>
  <si>
    <t>chandrasekhar.mannava@gmail.com</t>
  </si>
  <si>
    <t>ponniswari@gmail.com</t>
  </si>
  <si>
    <t>Ponni</t>
  </si>
  <si>
    <t>Senthil</t>
  </si>
  <si>
    <t xml:space="preserve">New berlin, Wisconsin </t>
  </si>
  <si>
    <t>sathvikamannava23@gmail.com</t>
  </si>
  <si>
    <t>Sathvika</t>
  </si>
  <si>
    <t>224-805-1337</t>
  </si>
  <si>
    <t>18th July (Thursday) - Evening, 19th July (Friday) - ALL DAY, 19th July (Friday) - Morning, 19th July (Friday) - Evening, 20th July (Saturday) - ALL DAY, 20th July (Saturday) - Morning, 20th July (Saturday) - Evening, 21st July (Sunday) - ALL DAY, 21st July (Sunday) - Morning, 21st July (Sunday) - Evening</t>
  </si>
  <si>
    <t>Sathvika Mannava</t>
  </si>
  <si>
    <t>grandhik21@gmail.com</t>
  </si>
  <si>
    <t>Kshitij</t>
  </si>
  <si>
    <t>ALL EVENT DAYS - July 18th to July 21st - FULL TIME, 18th July (Thursday) - ALL DAY, 18th July (Thursday) - Morning, 18th July (Thursday) - Evening, 19th July (Friday) - ALL DAY, 19th July (Friday) - Morning, 19th July (Friday) - Evening, 20th July (Saturday) - ALL DAY, 20th July (Saturday) - Morning, 20th July (Saturday) - Evening, 21st July (Sunday) - ALL DAY, 21st July (Sunday) - Morning, 21st July (Sunday) - Evening</t>
  </si>
  <si>
    <t>paruthakkar5@gmail.com</t>
  </si>
  <si>
    <t xml:space="preserve">Paru P </t>
  </si>
  <si>
    <t>Thakkar</t>
  </si>
  <si>
    <t>cprem76@gmail.com</t>
  </si>
  <si>
    <t>Prem</t>
  </si>
  <si>
    <t>Sundivakkam</t>
  </si>
  <si>
    <t>19th July (Friday) - ALL DAY, 20th July (Saturday) - Evening, 21st July (Sunday) - ALL DAY</t>
  </si>
  <si>
    <t>ashokreddyme@gmail.com</t>
  </si>
  <si>
    <t>Vaddy</t>
  </si>
  <si>
    <t xml:space="preserve">Sudiksha </t>
  </si>
  <si>
    <t>vpodapati@gmail.com</t>
  </si>
  <si>
    <t>Venkatesh (Venky)</t>
  </si>
  <si>
    <t>Podapati</t>
  </si>
  <si>
    <t>18th July (Thursday) - Morning, 19th July (Friday) - Morning, 21st July (Sunday) - Morning</t>
  </si>
  <si>
    <t>Venkatesh Podapati</t>
  </si>
  <si>
    <t xml:space="preserve">Madill, Oklahoma </t>
  </si>
  <si>
    <t>sahith.gondi@gmail.com</t>
  </si>
  <si>
    <t>Sahith</t>
  </si>
  <si>
    <t>sahith gondi</t>
  </si>
  <si>
    <t>krish05@gmail.com</t>
  </si>
  <si>
    <t>Tummala</t>
  </si>
  <si>
    <t>20th July (Saturday) - Evening, 21st July (Sunday) - ALL DAY</t>
  </si>
  <si>
    <t>rahulchethan@gmail.com</t>
  </si>
  <si>
    <t>Chethan Reddy</t>
  </si>
  <si>
    <t>Ravula</t>
  </si>
  <si>
    <t>eriedesi@gmail.com</t>
  </si>
  <si>
    <t>Sridhar Reddy</t>
  </si>
  <si>
    <t>venkata.earanti@gmail.com</t>
  </si>
  <si>
    <t>Earanti</t>
  </si>
  <si>
    <t>18th July (Thursday) - Evening, 19th July (Friday) - Evening, 20th July (Saturday) - Evening, 21st July (Sunday) - Evening</t>
  </si>
  <si>
    <t>rnarani@gmail.com</t>
  </si>
  <si>
    <t>Ramesh</t>
  </si>
  <si>
    <t>Narani</t>
  </si>
  <si>
    <t>18th July (Thursday) - Evening, 19th July (Friday) - Evening, 20th July (Saturday) - Evening, 21st July (Sunday) - ALL DAY</t>
  </si>
  <si>
    <t xml:space="preserve">Udbhav Narani </t>
  </si>
  <si>
    <t>sunithanarani@gmail.com</t>
  </si>
  <si>
    <t>Sunitha</t>
  </si>
  <si>
    <t>20th July (Saturday) - ALL DAY, 20th July (Saturday) - Evening</t>
  </si>
  <si>
    <t>Udbhav Narani</t>
  </si>
  <si>
    <t>sesha_tetali@hotmail.com</t>
  </si>
  <si>
    <t>Sesha Poorna</t>
  </si>
  <si>
    <t>Tetali</t>
  </si>
  <si>
    <t>Sesha Poorna Tetali</t>
  </si>
  <si>
    <t>hemanth.k.pappu@gmail.com</t>
  </si>
  <si>
    <t>Hemanth</t>
  </si>
  <si>
    <t>Pappu</t>
  </si>
  <si>
    <t>847-502-8676</t>
  </si>
  <si>
    <t>19th July (Friday) - Evening, 20th July (Saturday) - ALL DAY, 20th July (Saturday) - Morning, 20th July (Saturday) - Evening</t>
  </si>
  <si>
    <t>abhi1pappu9@gmail.com</t>
  </si>
  <si>
    <t>Abhinav</t>
  </si>
  <si>
    <t>ramansudha2002@yahoo.co.in</t>
  </si>
  <si>
    <t xml:space="preserve">Sudha </t>
  </si>
  <si>
    <t xml:space="preserve">Dikkala </t>
  </si>
  <si>
    <t>19th July (Friday) - Morning, 19th July (Friday) - Evening, 20th July (Saturday) - ALL DAY</t>
  </si>
  <si>
    <t xml:space="preserve">Sudha Dikkala </t>
  </si>
  <si>
    <t>mpanidepu@gmail.com</t>
  </si>
  <si>
    <t xml:space="preserve">Murali </t>
  </si>
  <si>
    <t xml:space="preserve">Panidepu </t>
  </si>
  <si>
    <t xml:space="preserve">248-346-2123 </t>
  </si>
  <si>
    <t xml:space="preserve">Murali panidepu </t>
  </si>
  <si>
    <t>karnatigagan@gmail.com</t>
  </si>
  <si>
    <t>Gagan</t>
  </si>
  <si>
    <t>ALL EVENT DAYS - July 18th to July 21st - FULL TIME, 18th July (Thursday) - Evening, 19th July (Friday) - ALL DAY, 19th July (Friday) - Morning, 19th July (Friday) - Evening, 20th July (Saturday) - ALL DAY, 20th July (Saturday) - Morning, 20th July (Saturday) - Evening, 21st July (Sunday) - ALL DAY, 21st July (Sunday) - Morning, 21st July (Sunday) - Evening</t>
  </si>
  <si>
    <t>jaya.gudipalli28@gmail.com</t>
  </si>
  <si>
    <t>Jaya</t>
  </si>
  <si>
    <t>Gudipalli</t>
  </si>
  <si>
    <t>757-606-0678</t>
  </si>
  <si>
    <t>lakshya.paidipalli@gmail.com</t>
  </si>
  <si>
    <t>Lakshya</t>
  </si>
  <si>
    <t>Paidipalli</t>
  </si>
  <si>
    <t>16AM</t>
  </si>
  <si>
    <t>16PM</t>
  </si>
  <si>
    <t>17AM</t>
  </si>
  <si>
    <t>17PM</t>
  </si>
  <si>
    <t>18th July (Thursday) - ALL DAY</t>
  </si>
  <si>
    <t>Total</t>
  </si>
  <si>
    <t>Seva</t>
  </si>
  <si>
    <t>All Days</t>
  </si>
  <si>
    <t>18AM</t>
  </si>
  <si>
    <t>18PM</t>
  </si>
  <si>
    <t>18 Full</t>
  </si>
  <si>
    <t>19AM</t>
  </si>
  <si>
    <t>19PM</t>
  </si>
  <si>
    <t>19 Full</t>
  </si>
  <si>
    <t>20AM</t>
  </si>
  <si>
    <t>20PM</t>
  </si>
  <si>
    <t>20 Full</t>
  </si>
  <si>
    <t>21AM</t>
  </si>
  <si>
    <t>21PM</t>
  </si>
  <si>
    <t>21 Full</t>
  </si>
  <si>
    <t>T-Shirts</t>
  </si>
  <si>
    <t>T-Shirts Final</t>
  </si>
  <si>
    <t>T-shirt Counter</t>
  </si>
  <si>
    <t xml:space="preserve"> </t>
  </si>
  <si>
    <t>M</t>
  </si>
  <si>
    <t>VC</t>
  </si>
  <si>
    <t>Counter 2</t>
  </si>
  <si>
    <t>StandBy</t>
  </si>
  <si>
    <t>F</t>
  </si>
  <si>
    <t>Maha Prasad</t>
  </si>
  <si>
    <t>Crowd Mgmt KDHT</t>
  </si>
  <si>
    <t>Crowd Mgmt Now</t>
  </si>
  <si>
    <t>Hotline</t>
  </si>
  <si>
    <t>Volunteer Desk</t>
  </si>
  <si>
    <t>Maha Prasad Now</t>
  </si>
  <si>
    <t>Maha Prasad KDHT</t>
  </si>
  <si>
    <t>Youth Mobile</t>
  </si>
  <si>
    <t>Counter 1</t>
  </si>
  <si>
    <t>Crowd Mgmt</t>
  </si>
  <si>
    <t>Crowd Mgmt Jain</t>
  </si>
  <si>
    <t>Reserve</t>
  </si>
  <si>
    <t>Maha Prasad Jain</t>
  </si>
  <si>
    <t>Mobile</t>
  </si>
  <si>
    <t>Parking</t>
  </si>
  <si>
    <t>Tickets</t>
  </si>
  <si>
    <t>Helpdesk Now</t>
  </si>
  <si>
    <t>Photo</t>
  </si>
  <si>
    <t>Kitchen</t>
  </si>
  <si>
    <t>Audio</t>
  </si>
  <si>
    <t>Helpdesk</t>
  </si>
  <si>
    <t>Transportation</t>
  </si>
  <si>
    <t>Transportation KDHT</t>
  </si>
  <si>
    <t>Transportation Jain</t>
  </si>
  <si>
    <t>Transportation Now</t>
  </si>
  <si>
    <t>Bookstall</t>
  </si>
  <si>
    <t>Bookstall KDHT</t>
  </si>
  <si>
    <t>Bookstall Now</t>
  </si>
  <si>
    <t>Helpdesk KDHT</t>
  </si>
  <si>
    <t>Helpdesk Jain</t>
  </si>
  <si>
    <t>Flowers</t>
  </si>
  <si>
    <t>Decoration</t>
  </si>
  <si>
    <t>Cultural</t>
  </si>
  <si>
    <t>Health</t>
  </si>
  <si>
    <t>KDHT</t>
  </si>
  <si>
    <t>Green Room Help</t>
  </si>
  <si>
    <t>Greenroom</t>
  </si>
  <si>
    <t>Live Stream</t>
  </si>
  <si>
    <t>Ashvin</t>
  </si>
  <si>
    <t>GTS &amp; Parayana Team</t>
  </si>
  <si>
    <t>Puja/Homa</t>
  </si>
  <si>
    <t>BabySitting</t>
  </si>
  <si>
    <t>Capacity Planning</t>
  </si>
  <si>
    <t>Communications</t>
  </si>
  <si>
    <t>Parking KDHT</t>
  </si>
  <si>
    <t>Parking Now</t>
  </si>
  <si>
    <t>Parking Jain</t>
  </si>
  <si>
    <t>Hospitality</t>
  </si>
  <si>
    <t>apkolluri@gmail.com</t>
  </si>
  <si>
    <t>Kolluri</t>
  </si>
  <si>
    <t>South Brunswick</t>
  </si>
  <si>
    <t>sailajasaripalli@yahoo.com</t>
  </si>
  <si>
    <t>Sailaja</t>
  </si>
  <si>
    <t>Saripalli</t>
  </si>
  <si>
    <t>302 465 6230</t>
  </si>
  <si>
    <t>Philadelphia</t>
  </si>
  <si>
    <t>vaishu.lahari9602@gmail.com</t>
  </si>
  <si>
    <t>Lahari</t>
  </si>
  <si>
    <t>Rani</t>
  </si>
  <si>
    <t>Parmeshwar@gmail.com</t>
  </si>
  <si>
    <t>Parmeshwar</t>
  </si>
  <si>
    <t>Meegada</t>
  </si>
  <si>
    <t>saripallisp@yahoo.com</t>
  </si>
  <si>
    <t>Sailaja &amp; Surya</t>
  </si>
  <si>
    <t>asalagala@icloud.com</t>
  </si>
  <si>
    <t>Salagala</t>
  </si>
  <si>
    <t>bala.salagala@gmail.com</t>
  </si>
  <si>
    <t>deepthisuram@gmail.com</t>
  </si>
  <si>
    <t>Deepthi</t>
  </si>
  <si>
    <t>Vedhang</t>
  </si>
  <si>
    <t>Vikyath</t>
  </si>
  <si>
    <t>rameshkadur@gmail.com</t>
  </si>
  <si>
    <t>Kadur</t>
  </si>
  <si>
    <t>Srivani139@gmail.com</t>
  </si>
  <si>
    <t>Kali Srivani</t>
  </si>
  <si>
    <t>Bokka</t>
  </si>
  <si>
    <t>Mjam2001@yahoo.com</t>
  </si>
  <si>
    <t>Doppalapudi</t>
  </si>
  <si>
    <t>prathima.polasi@gmail.com</t>
  </si>
  <si>
    <t>Prathima</t>
  </si>
  <si>
    <t>Polasi</t>
  </si>
  <si>
    <t>Seashore _ jvs@yahoo.com</t>
  </si>
  <si>
    <t>Javvaji</t>
  </si>
  <si>
    <t>NorthEast</t>
  </si>
  <si>
    <t>nalinishey@gmail.com</t>
  </si>
  <si>
    <t>Nalini</t>
  </si>
  <si>
    <t>Shey</t>
  </si>
  <si>
    <t>Edison</t>
  </si>
  <si>
    <t>vmarni83@gmail.com</t>
  </si>
  <si>
    <t>Visala</t>
  </si>
  <si>
    <t>Marni</t>
  </si>
  <si>
    <t>Jaya.somuramasami@gmail.com</t>
  </si>
  <si>
    <t>Shankar</t>
  </si>
  <si>
    <t>thirunakka@gmail.com</t>
  </si>
  <si>
    <t>Thiru</t>
  </si>
  <si>
    <t>Nakka</t>
  </si>
  <si>
    <t>santik1415@gmail.com</t>
  </si>
  <si>
    <t>Santi</t>
  </si>
  <si>
    <t>Kanumalla</t>
  </si>
  <si>
    <t>achunduru@outlook.com</t>
  </si>
  <si>
    <t>Pravin</t>
  </si>
  <si>
    <t>Chunduru</t>
  </si>
  <si>
    <t>vijaya.pachava@gmail.com</t>
  </si>
  <si>
    <t>Pachava</t>
  </si>
  <si>
    <t>kasas82003@gmail.com</t>
  </si>
  <si>
    <t>Srinivasulu</t>
  </si>
  <si>
    <t>Kasa</t>
  </si>
  <si>
    <t>Cleveland</t>
  </si>
  <si>
    <t>Srinu.Nitw@gmail.com</t>
  </si>
  <si>
    <t>Bhimanapally</t>
  </si>
  <si>
    <t>pmadasu14@gmail.com</t>
  </si>
  <si>
    <t>Padma</t>
  </si>
  <si>
    <t>Cleveland, Ohio</t>
  </si>
  <si>
    <t>Msruchigandhi@gmail.com</t>
  </si>
  <si>
    <t>Gandhi</t>
  </si>
  <si>
    <t>206-330-7260</t>
  </si>
  <si>
    <t>lkasa.2020@gmail.com</t>
  </si>
  <si>
    <t>Laasya</t>
  </si>
  <si>
    <t>Sridhar0828@gmail.com</t>
  </si>
  <si>
    <t>Samudrala</t>
  </si>
  <si>
    <t>harika0587@gmail.com</t>
  </si>
  <si>
    <t>Harika</t>
  </si>
  <si>
    <t>Badisa</t>
  </si>
  <si>
    <t>Monroe</t>
  </si>
  <si>
    <t>Vasavi.patha@gmail.com</t>
  </si>
  <si>
    <t>Vasavi</t>
  </si>
  <si>
    <t>Patha</t>
  </si>
  <si>
    <t>Harsha.geetha@gmail.com</t>
  </si>
  <si>
    <t>Darisipudi</t>
  </si>
  <si>
    <t>anuiyer02@gmail.com</t>
  </si>
  <si>
    <t>Krishna2u@gmail.com</t>
  </si>
  <si>
    <t>Hemadri</t>
  </si>
  <si>
    <t>sikharavish@gmail.com</t>
  </si>
  <si>
    <t>Ravish</t>
  </si>
  <si>
    <t>Sikha</t>
  </si>
  <si>
    <t>Pavan.dvs24@gmail.com</t>
  </si>
  <si>
    <t>ushaandraja@gmail.com</t>
  </si>
  <si>
    <t xml:space="preserve">Balasubramanian </t>
  </si>
  <si>
    <t>Syrana519@gmail.com</t>
  </si>
  <si>
    <t>Shiv</t>
  </si>
  <si>
    <t>Rana</t>
  </si>
  <si>
    <t>lakshmi0605@gmail.com</t>
  </si>
  <si>
    <t>Dhana Lakshmi</t>
  </si>
  <si>
    <t>Goduguluri</t>
  </si>
  <si>
    <t>Vishnu Vardhan</t>
  </si>
  <si>
    <t>Sirisha.vasudeva@gmail.com</t>
  </si>
  <si>
    <t>Banala</t>
  </si>
  <si>
    <t>Vemparala.sarma@gmail.com</t>
  </si>
  <si>
    <t>Sarma</t>
  </si>
  <si>
    <t>Vemparala</t>
  </si>
  <si>
    <t>Clarksburg</t>
  </si>
  <si>
    <t>bhakirathi.simhan@gmail.com</t>
  </si>
  <si>
    <t>Rathi</t>
  </si>
  <si>
    <t>Simhan</t>
  </si>
  <si>
    <t>Clarksburg, MD</t>
  </si>
  <si>
    <t>Praveenkumar04@gmail.com</t>
  </si>
  <si>
    <t>Praveen</t>
  </si>
  <si>
    <t>Sannidhanam</t>
  </si>
  <si>
    <t>Elliott City,MD</t>
  </si>
  <si>
    <t>Pranathi.sannidhanam@gmail.com</t>
  </si>
  <si>
    <t>Pranathi</t>
  </si>
  <si>
    <t>Elliott City</t>
  </si>
  <si>
    <t>Lakshmirudraraju@gmail.com</t>
  </si>
  <si>
    <t>Rudraraju</t>
  </si>
  <si>
    <t>Krishnamouligunnam@gmail.com</t>
  </si>
  <si>
    <t>Krishna Mouli</t>
  </si>
  <si>
    <t>Gunnam</t>
  </si>
  <si>
    <t>+919176580626</t>
  </si>
  <si>
    <t>rsramaraju@gmail.com</t>
  </si>
  <si>
    <t>Ramaraju</t>
  </si>
  <si>
    <t>Ellicott City, Maryland</t>
  </si>
  <si>
    <t>udaynandan@yahoo.com</t>
  </si>
  <si>
    <t>Uday nandan</t>
  </si>
  <si>
    <t>.Malakapeta</t>
  </si>
  <si>
    <t>Deepthi.malakpeta@gmail.com</t>
  </si>
  <si>
    <t>Malakapeta</t>
  </si>
  <si>
    <t>Uma_swar@yahoo.com</t>
  </si>
  <si>
    <t xml:space="preserve">Uma </t>
  </si>
  <si>
    <t>swargasu@yahoo.com</t>
  </si>
  <si>
    <t>Murali.paladugu@gmail.com</t>
  </si>
  <si>
    <t>Paladugu</t>
  </si>
  <si>
    <t>Ratna_mb@yahoo.com</t>
  </si>
  <si>
    <t>Rayan mala</t>
  </si>
  <si>
    <t>Satti</t>
  </si>
  <si>
    <t>rkravipati@gmail.com</t>
  </si>
  <si>
    <t xml:space="preserve">Ram </t>
  </si>
  <si>
    <t>Ravipati</t>
  </si>
  <si>
    <t>Ellicott City, MD</t>
  </si>
  <si>
    <t>manish.dobhal@gmail.com</t>
  </si>
  <si>
    <t>Dobhal</t>
  </si>
  <si>
    <t>Surendrakumar.chowdary@gmail.com</t>
  </si>
  <si>
    <t>Surendra</t>
  </si>
  <si>
    <t>Pothula</t>
  </si>
  <si>
    <t>Seashore_jvs@yahoo.com</t>
  </si>
  <si>
    <t>ksuryakala@gmail.com</t>
  </si>
  <si>
    <t>Kala</t>
  </si>
  <si>
    <t>Narra</t>
  </si>
  <si>
    <t>1(647)862-7084</t>
  </si>
  <si>
    <t>Canada</t>
  </si>
  <si>
    <t>Swethas.sarabu@gmail.com</t>
  </si>
  <si>
    <t>Sarabu</t>
  </si>
  <si>
    <t>California Bay Area</t>
  </si>
  <si>
    <t>suravajjala.raghavendra@gmail.com</t>
  </si>
  <si>
    <t>Suravajjala</t>
  </si>
  <si>
    <t>alpamaru8@gmail.com</t>
  </si>
  <si>
    <t>Alpa</t>
  </si>
  <si>
    <t>Maru</t>
  </si>
  <si>
    <t>408-406-2999</t>
  </si>
  <si>
    <t>kavitasri@gmail.com</t>
  </si>
  <si>
    <t>Kavita</t>
  </si>
  <si>
    <t>503-705-8380</t>
  </si>
  <si>
    <t>sundar.matpadi@gmail.com</t>
  </si>
  <si>
    <t>Sundar</t>
  </si>
  <si>
    <t>Matpadi</t>
  </si>
  <si>
    <t>408-506-4907</t>
  </si>
  <si>
    <t>jpjasti@gmail.com</t>
  </si>
  <si>
    <t>Jasti</t>
  </si>
  <si>
    <t>cvijayram@gmail.com</t>
  </si>
  <si>
    <t>Chemudupati</t>
  </si>
  <si>
    <t>suravajjala.srividya@gmail.com</t>
  </si>
  <si>
    <t>Sri Lakshmi</t>
  </si>
  <si>
    <t>Ayyalasomayajula</t>
  </si>
  <si>
    <t>Lakshmana Murthy</t>
  </si>
  <si>
    <t>SriVidya</t>
  </si>
  <si>
    <t>pallavimani3@gmail.com</t>
  </si>
  <si>
    <t>Sripallavi</t>
  </si>
  <si>
    <t>Appalakutti</t>
  </si>
  <si>
    <t>yellvij@gmail.com</t>
  </si>
  <si>
    <t>Yellapragada</t>
  </si>
  <si>
    <t>attivilli.sailaja@gmail.com</t>
  </si>
  <si>
    <t>Phaniraj</t>
  </si>
  <si>
    <t>Aryasomayajula</t>
  </si>
  <si>
    <t>Sumedhgarimella@gmail.com</t>
  </si>
  <si>
    <t>Sumedh</t>
  </si>
  <si>
    <t>Garimella</t>
  </si>
  <si>
    <t>470-233-3985</t>
  </si>
  <si>
    <t>GA</t>
  </si>
  <si>
    <t>Manogna</t>
  </si>
  <si>
    <t>Maheshwar</t>
  </si>
  <si>
    <t>mahankas@gmail.com</t>
  </si>
  <si>
    <t>Mahankali</t>
  </si>
  <si>
    <t>hgowtham@gmail.com</t>
  </si>
  <si>
    <t>Gowtham</t>
  </si>
  <si>
    <t>Hariharan</t>
  </si>
  <si>
    <t>Arizona</t>
  </si>
  <si>
    <t>jhansidarapu8@gmail.com</t>
  </si>
  <si>
    <t xml:space="preserve">Jhansi </t>
  </si>
  <si>
    <t>Darapu</t>
  </si>
  <si>
    <t>uma.gunaranjan@gmail.com</t>
  </si>
  <si>
    <t>Uma</t>
  </si>
  <si>
    <t xml:space="preserve"> Bellampalli</t>
  </si>
  <si>
    <t xml:space="preserve">Mani </t>
  </si>
  <si>
    <t>stadiparthi@gmail.com</t>
  </si>
  <si>
    <t>Sindhu</t>
  </si>
  <si>
    <t>Tadiparthi</t>
  </si>
  <si>
    <t>Kalvala12@gmail.com</t>
  </si>
  <si>
    <t>Kalvala</t>
  </si>
  <si>
    <t>470-550-8256</t>
  </si>
  <si>
    <t>gsbharathi7@gmail.com</t>
  </si>
  <si>
    <t>Kruthik</t>
  </si>
  <si>
    <t>Mylavarapu</t>
  </si>
  <si>
    <t>404-782-1580</t>
  </si>
  <si>
    <t>y</t>
  </si>
  <si>
    <t>Bharathi</t>
  </si>
  <si>
    <t>mnamuduri@gmail.com</t>
  </si>
  <si>
    <t>Madhuri</t>
  </si>
  <si>
    <t>Namuduri</t>
  </si>
  <si>
    <t>770-595-8033</t>
  </si>
  <si>
    <t>sruthigarimella108@gmail.com</t>
  </si>
  <si>
    <t>Sruthi</t>
  </si>
  <si>
    <t>678-567-3776</t>
  </si>
  <si>
    <t>shivam.r@gmail.com</t>
  </si>
  <si>
    <t>Shivakumar</t>
  </si>
  <si>
    <t>Ramadgu</t>
  </si>
  <si>
    <t>732-762-1715</t>
  </si>
  <si>
    <t>arunashivam@gmail.com</t>
  </si>
  <si>
    <t>425-443-3588</t>
  </si>
  <si>
    <t>iamchakilam@gmail.com</t>
  </si>
  <si>
    <t>Naresh</t>
  </si>
  <si>
    <t>Chakilam</t>
  </si>
  <si>
    <t>517-889-2449</t>
  </si>
  <si>
    <t>kalyani.chitta@gmail.com</t>
  </si>
  <si>
    <t>chidananda</t>
  </si>
  <si>
    <t>chitta</t>
  </si>
  <si>
    <t>404-536-3779</t>
  </si>
  <si>
    <t>Teja</t>
  </si>
  <si>
    <t>Chitta</t>
  </si>
  <si>
    <t>reddyuc@gmail.com</t>
  </si>
  <si>
    <t>Umakanth Reddy</t>
  </si>
  <si>
    <t>Chinthapanti</t>
  </si>
  <si>
    <t>470-258-1235</t>
  </si>
  <si>
    <t>Virat Reddy</t>
  </si>
  <si>
    <t>vamsimylavarapu@gmail.com</t>
  </si>
  <si>
    <t>Vamsi</t>
  </si>
  <si>
    <t>404-953-3759</t>
  </si>
  <si>
    <t>eswardutt@gmail.com</t>
  </si>
  <si>
    <t>Eswar</t>
  </si>
  <si>
    <t>Burra</t>
  </si>
  <si>
    <t>678-628-8524</t>
  </si>
  <si>
    <t>Chakku9@gmail.com</t>
  </si>
  <si>
    <t>Sai Burra</t>
  </si>
  <si>
    <t>505 506 3454</t>
  </si>
  <si>
    <t>skdds1213@gmail.com</t>
  </si>
  <si>
    <t xml:space="preserve">Silpa </t>
  </si>
  <si>
    <t>Kastala</t>
  </si>
  <si>
    <t>Rama.singaraju@gmail.com</t>
  </si>
  <si>
    <t>Rama Lingeswar</t>
  </si>
  <si>
    <t>Singaraju</t>
  </si>
  <si>
    <t>girija.vadlamani@gmail.com</t>
  </si>
  <si>
    <t>Girija</t>
  </si>
  <si>
    <t>Vadlamani</t>
  </si>
  <si>
    <t>NC</t>
  </si>
  <si>
    <t>rao.vadlamani@gmail.com</t>
  </si>
  <si>
    <t>Subramanyamm@hotmail.com</t>
  </si>
  <si>
    <t>Subra</t>
  </si>
  <si>
    <t>Meda</t>
  </si>
  <si>
    <t>pamidimalleswari@gmail.com</t>
  </si>
  <si>
    <t>Malleswari</t>
  </si>
  <si>
    <t>Pamidi</t>
  </si>
  <si>
    <t>p.prasadu@gmail.com</t>
  </si>
  <si>
    <t>Prasadu</t>
  </si>
  <si>
    <t>avatapallychandra@gmail.com</t>
  </si>
  <si>
    <t>Chandrakala</t>
  </si>
  <si>
    <t>Avatapally</t>
  </si>
  <si>
    <t>gangadherade@gmail.com</t>
  </si>
  <si>
    <t>Ganagadhar</t>
  </si>
  <si>
    <t>Ade</t>
  </si>
  <si>
    <t>jalajapeechu@gmail.com</t>
  </si>
  <si>
    <t>Jalaja</t>
  </si>
  <si>
    <t>Peechu</t>
  </si>
  <si>
    <t>shashi.jakkipally@gmail.com</t>
  </si>
  <si>
    <t>Shashi</t>
  </si>
  <si>
    <t>Jakkipally</t>
  </si>
  <si>
    <t>sphurthyg@gmail.com</t>
  </si>
  <si>
    <t>Sphurthy</t>
  </si>
  <si>
    <t>raaviamarnath@gmail.com</t>
  </si>
  <si>
    <t>Amarnath</t>
  </si>
  <si>
    <t>renuraavi@gmail.com</t>
  </si>
  <si>
    <t>vkchowdari@gmail.com</t>
  </si>
  <si>
    <t>Chowadari</t>
  </si>
  <si>
    <t>jvnsuneetha@gmail.com</t>
  </si>
  <si>
    <t>Suneetha</t>
  </si>
  <si>
    <t>Jangam</t>
  </si>
  <si>
    <t>challa.lakshmi@gmail.com</t>
  </si>
  <si>
    <t>Pokkunuri</t>
  </si>
  <si>
    <t>vyshnavyshnavi.sravanya@gmail.com</t>
  </si>
  <si>
    <t>Vyshnavi</t>
  </si>
  <si>
    <t>Tirumalapeddinti</t>
  </si>
  <si>
    <t>vyshnavi.sravanya@gmail.com</t>
  </si>
  <si>
    <t>Ranganath</t>
  </si>
  <si>
    <t>jyothikrishna3190@gmail.com</t>
  </si>
  <si>
    <t>Maddeboina</t>
  </si>
  <si>
    <t>Krishnaiah</t>
  </si>
  <si>
    <t>medratna@gmail.com</t>
  </si>
  <si>
    <t>Ratna</t>
  </si>
  <si>
    <t>SC</t>
  </si>
  <si>
    <t>smitha.anchoori@gmail.com</t>
  </si>
  <si>
    <t>Smitha</t>
  </si>
  <si>
    <t>Anchoori</t>
  </si>
  <si>
    <t>vganchoori@gmail.com</t>
  </si>
  <si>
    <t>Venu</t>
  </si>
  <si>
    <t>sureshkota2652@gmail.com</t>
  </si>
  <si>
    <t>Kota</t>
  </si>
  <si>
    <t>skgali@gmail.com</t>
  </si>
  <si>
    <t>Gali</t>
  </si>
  <si>
    <t>sunilravula48@gmail.com</t>
  </si>
  <si>
    <t>Sunil</t>
  </si>
  <si>
    <t>Ravulapalli</t>
  </si>
  <si>
    <t>Shanthi Priya</t>
  </si>
  <si>
    <t>mxatyam@hotmail.com</t>
  </si>
  <si>
    <t>Atyam</t>
  </si>
  <si>
    <t>raghavenih@gmail.com</t>
  </si>
  <si>
    <t>Raghaveni</t>
  </si>
  <si>
    <t>Lalaji</t>
  </si>
  <si>
    <t>251-227-5359</t>
  </si>
  <si>
    <t>VA</t>
  </si>
  <si>
    <t>balaklalaji@gmail.com</t>
  </si>
  <si>
    <t>251-767-0421</t>
  </si>
  <si>
    <t>sakethramvk@gmail.com</t>
  </si>
  <si>
    <t>Lalitha</t>
  </si>
  <si>
    <t>Vakkalanka</t>
  </si>
  <si>
    <t>412-805-1854</t>
  </si>
  <si>
    <t>Ganesh</t>
  </si>
  <si>
    <t>412-818-4191</t>
  </si>
  <si>
    <t>kodthiwada@gmail.com</t>
  </si>
  <si>
    <t>Sai Shankar</t>
  </si>
  <si>
    <t>Kodithwada</t>
  </si>
  <si>
    <t>703-303-4856</t>
  </si>
  <si>
    <t>Raghavendar</t>
  </si>
  <si>
    <t>470-399-2306</t>
  </si>
  <si>
    <t>Vimala</t>
  </si>
  <si>
    <t>571-526-8906</t>
  </si>
  <si>
    <t>komalaallam@gmail.com</t>
  </si>
  <si>
    <t>Komala</t>
  </si>
  <si>
    <t>Allam</t>
  </si>
  <si>
    <t>703-434-3169</t>
  </si>
  <si>
    <t>satyaveni.d@gmail.com</t>
  </si>
  <si>
    <t>Satyaveni</t>
  </si>
  <si>
    <t>Allu</t>
  </si>
  <si>
    <t>571-324-5335</t>
  </si>
  <si>
    <t>Rallabandi</t>
  </si>
  <si>
    <t>757-272-9255</t>
  </si>
  <si>
    <t>srilaxmirao@yahoo.com</t>
  </si>
  <si>
    <t>Srilaxmi</t>
  </si>
  <si>
    <t>V</t>
  </si>
  <si>
    <t>703-459-3477</t>
  </si>
  <si>
    <t>Haritha</t>
  </si>
  <si>
    <t>571-331-7555</t>
  </si>
  <si>
    <t>Prasanna</t>
  </si>
  <si>
    <t>Karnam</t>
  </si>
  <si>
    <t>703-991-9772</t>
  </si>
  <si>
    <t>Nishitha</t>
  </si>
  <si>
    <t>Adamala</t>
  </si>
  <si>
    <t>703-717-8590</t>
  </si>
  <si>
    <t>Vijay Babers1</t>
  </si>
  <si>
    <t>Sankarsh</t>
  </si>
  <si>
    <t>Vemuganti</t>
  </si>
  <si>
    <t>Vijay Babers2</t>
  </si>
  <si>
    <t>Ritesh Raj</t>
  </si>
  <si>
    <t>Chakraraj</t>
  </si>
  <si>
    <t>Vijay Babers3</t>
  </si>
  <si>
    <t>Raghu</t>
  </si>
  <si>
    <t>Vijay Babers4</t>
  </si>
  <si>
    <t>Venkat Krishna</t>
  </si>
  <si>
    <t>Vijay Babers5</t>
  </si>
  <si>
    <t>Karthik</t>
  </si>
  <si>
    <t>Pamaraju</t>
  </si>
  <si>
    <t>Vijay Babers6</t>
  </si>
  <si>
    <t>Sravan</t>
  </si>
  <si>
    <t>Kancha</t>
  </si>
  <si>
    <t>Vijay Babers7</t>
  </si>
  <si>
    <t>Vijay Babers8</t>
  </si>
  <si>
    <t>Sai Abhign</t>
  </si>
  <si>
    <t>Vishnudas</t>
  </si>
  <si>
    <t>Vijay Babers9</t>
  </si>
  <si>
    <t>Sai Ram</t>
  </si>
  <si>
    <t>Yaramadhi</t>
  </si>
  <si>
    <t>Vijay Babers10</t>
  </si>
  <si>
    <t>Venkata Sai Kiran</t>
  </si>
  <si>
    <t>Kureti</t>
  </si>
  <si>
    <t>Vijay Babers11</t>
  </si>
  <si>
    <t>Koushik</t>
  </si>
  <si>
    <t>Voggu</t>
  </si>
  <si>
    <t>Vijay Babers12</t>
  </si>
  <si>
    <t>Uttam</t>
  </si>
  <si>
    <t>Kotadiya</t>
  </si>
  <si>
    <t>Vijay Babers13</t>
  </si>
  <si>
    <t>Siddanth</t>
  </si>
  <si>
    <t>Bhatia</t>
  </si>
  <si>
    <t>Vijay Babers14</t>
  </si>
  <si>
    <t>Siddhartha</t>
  </si>
  <si>
    <t>Pamulaparthi</t>
  </si>
  <si>
    <t>Vijay Babers15</t>
  </si>
  <si>
    <t>Rishik</t>
  </si>
  <si>
    <t>Karnakanti</t>
  </si>
  <si>
    <t>Vijay Babers16</t>
  </si>
  <si>
    <t>Rishab</t>
  </si>
  <si>
    <t>Chawla</t>
  </si>
  <si>
    <t>Vijay Babers17</t>
  </si>
  <si>
    <t>Anita</t>
  </si>
  <si>
    <t>Sharma</t>
  </si>
  <si>
    <t>Vijay Babers18</t>
  </si>
  <si>
    <t>Vijay Babers19</t>
  </si>
  <si>
    <t>Mannogna</t>
  </si>
  <si>
    <t>Birampally</t>
  </si>
  <si>
    <t>Vijay Babers20</t>
  </si>
  <si>
    <t>Susmitha</t>
  </si>
  <si>
    <t>Mangaraju</t>
  </si>
  <si>
    <t>Vijay Babers21</t>
  </si>
  <si>
    <t>Himanshu</t>
  </si>
  <si>
    <t>Bhosen</t>
  </si>
  <si>
    <t>Vijay Babers22</t>
  </si>
  <si>
    <t>Shravan</t>
  </si>
  <si>
    <t>Kalvakota</t>
  </si>
  <si>
    <t>Vijay Babers23</t>
  </si>
  <si>
    <t>Bhaskar Rao</t>
  </si>
  <si>
    <t>Kothakonda</t>
  </si>
  <si>
    <t>Vijay Babers24</t>
  </si>
  <si>
    <t>Dhruv</t>
  </si>
  <si>
    <t>Patel</t>
  </si>
  <si>
    <t>Vijay Babers25</t>
  </si>
  <si>
    <t>Vijay Babers26</t>
  </si>
  <si>
    <t>Lakshminaraya Ponnaganti1</t>
  </si>
  <si>
    <t>Lakshminaraya Ponnaganti2</t>
  </si>
  <si>
    <t>Lakshminaraya Ponnaganti3</t>
  </si>
  <si>
    <t>Basavaiah</t>
  </si>
  <si>
    <t>Raavi</t>
  </si>
  <si>
    <t>Lakshminaraya Ponnaganti4</t>
  </si>
  <si>
    <t>Lakshminaraya Ponnaganti5</t>
  </si>
  <si>
    <t>Lakshminarayana</t>
  </si>
  <si>
    <t>Ponnaganti</t>
  </si>
  <si>
    <t>Lakshminaraya Ponnaganti6</t>
  </si>
  <si>
    <t>Uma Mahesh</t>
  </si>
  <si>
    <t>Uppada</t>
  </si>
  <si>
    <t>Lakshminaraya Ponnaganti7</t>
  </si>
  <si>
    <t>Paaleru</t>
  </si>
  <si>
    <t>Lakshminaraya Ponnaganti8</t>
  </si>
  <si>
    <t>Sreenivas</t>
  </si>
  <si>
    <t>Lakshminaraya Ponnaganti9</t>
  </si>
  <si>
    <t>Duplicate</t>
  </si>
  <si>
    <t>Lakshminaraya Ponnaganti10</t>
  </si>
  <si>
    <t>Kakumanu</t>
  </si>
  <si>
    <t>Priya</t>
  </si>
  <si>
    <t>Sankaran</t>
  </si>
  <si>
    <t>(713) 302-6481</t>
  </si>
  <si>
    <t>Dallas</t>
  </si>
  <si>
    <t>Harsha</t>
  </si>
  <si>
    <t>Ananya</t>
  </si>
  <si>
    <t>NOT REGISTERED</t>
  </si>
  <si>
    <t>Naren</t>
  </si>
  <si>
    <t>(650) 387-0850</t>
  </si>
  <si>
    <t>Mullapudi</t>
  </si>
  <si>
    <t>Rallapali</t>
  </si>
  <si>
    <t>Avinash</t>
  </si>
  <si>
    <t>Kolluru</t>
  </si>
  <si>
    <t>Viswanadan</t>
  </si>
  <si>
    <t>Jain Mandit setup</t>
  </si>
  <si>
    <t>Mats setup Now</t>
  </si>
  <si>
    <t>Shyamala</t>
  </si>
  <si>
    <t>Ramakanth</t>
  </si>
  <si>
    <t>Vemperala</t>
  </si>
  <si>
    <t>Javvadi</t>
  </si>
  <si>
    <t>Pratibha</t>
  </si>
  <si>
    <t>GTS</t>
  </si>
  <si>
    <t>Sarath</t>
  </si>
  <si>
    <t>Attaluri</t>
  </si>
  <si>
    <t>(609) 558-3210</t>
  </si>
  <si>
    <t>(952) 334-9990</t>
  </si>
  <si>
    <t/>
  </si>
  <si>
    <t>Shakuntala</t>
  </si>
  <si>
    <t>Srikar</t>
  </si>
  <si>
    <t>Venue - Stage Setup</t>
  </si>
  <si>
    <t>Parayana Coordination Team</t>
  </si>
  <si>
    <t>Akshar</t>
  </si>
  <si>
    <t>Shreya</t>
  </si>
  <si>
    <t>Shyam</t>
  </si>
  <si>
    <t>Pothukuchi</t>
  </si>
  <si>
    <t>Pothookuchi</t>
  </si>
  <si>
    <t>Vijayashree</t>
  </si>
  <si>
    <t>Vishnu</t>
  </si>
  <si>
    <t>Parcha</t>
  </si>
  <si>
    <t>(267) 994-2446</t>
  </si>
  <si>
    <t>Sivaram</t>
  </si>
  <si>
    <t>Veerubhotla</t>
  </si>
  <si>
    <t>Yamuna</t>
  </si>
  <si>
    <t>Rangasamy</t>
  </si>
  <si>
    <t>(610) 888-5751</t>
  </si>
  <si>
    <t>(469) 247-1910</t>
  </si>
  <si>
    <t>Tanmaye</t>
  </si>
  <si>
    <t>Rajesh Yarlagadda</t>
  </si>
  <si>
    <t>(201) 685-4568</t>
  </si>
  <si>
    <t>Rajesh</t>
  </si>
  <si>
    <t>capricona79@gmail.com</t>
  </si>
  <si>
    <t>Aalla</t>
  </si>
  <si>
    <t>630-915-9365</t>
  </si>
  <si>
    <t>Lsavula@gmail.com</t>
  </si>
  <si>
    <t>Avula</t>
  </si>
  <si>
    <t>Manjula.upadrashta@gmail.com</t>
  </si>
  <si>
    <t>Manjula</t>
  </si>
  <si>
    <t>Bhamidi</t>
  </si>
  <si>
    <t>Ybukaraju@gmail.com</t>
  </si>
  <si>
    <t>Yamini</t>
  </si>
  <si>
    <t>Bukkaraju</t>
  </si>
  <si>
    <t>1 (847) 691-3312</t>
  </si>
  <si>
    <t>Releases</t>
  </si>
  <si>
    <t>MURALIK.DASARI@GMAIL.COM</t>
  </si>
  <si>
    <t>MURALI</t>
  </si>
  <si>
    <t>KRISHNA DASARI</t>
  </si>
  <si>
    <t>gowrijayaraman@gmail.com</t>
  </si>
  <si>
    <t>Gowrishankar</t>
  </si>
  <si>
    <t>Jayaraman</t>
  </si>
  <si>
    <t>skandimalla89@gmail.com</t>
  </si>
  <si>
    <t>Kandimalla</t>
  </si>
  <si>
    <t>suma710@gmail.com</t>
  </si>
  <si>
    <t>Suma</t>
  </si>
  <si>
    <t>Prasu431@gmail.com</t>
  </si>
  <si>
    <t>Kandukuri</t>
  </si>
  <si>
    <t>Sriramoju</t>
  </si>
  <si>
    <t>Kanurivenkat@yahoo.com</t>
  </si>
  <si>
    <t>stalasil@gmail.com</t>
  </si>
  <si>
    <t>Sreya</t>
  </si>
  <si>
    <t>Talasila</t>
  </si>
  <si>
    <t>Mpchakravarthy@gmail.com</t>
  </si>
  <si>
    <t>sailajasingh@yahoo.com</t>
  </si>
  <si>
    <t>Manchikalapati</t>
  </si>
  <si>
    <t>Vidya.vemula@gmail.com</t>
  </si>
  <si>
    <t>Vidya</t>
  </si>
  <si>
    <t>Maram</t>
  </si>
  <si>
    <t>Mkchakravarthy@hotmail.com</t>
  </si>
  <si>
    <t>Medikundam</t>
  </si>
  <si>
    <t>Bg.neelima@gmail.com</t>
  </si>
  <si>
    <t>Neelima</t>
  </si>
  <si>
    <t>Cheikycharla</t>
  </si>
  <si>
    <t>Siva.charla@gmail.com</t>
  </si>
  <si>
    <t>Kumar Cheikycharla</t>
  </si>
  <si>
    <t>Harika.ck@gmail.com</t>
  </si>
  <si>
    <t>Chidara</t>
  </si>
  <si>
    <t>401-749-7101</t>
  </si>
  <si>
    <t>Nprami83@gmail.com</t>
  </si>
  <si>
    <t>Niraj</t>
  </si>
  <si>
    <t>Rami</t>
  </si>
  <si>
    <t>Jayanthi_m69@yahoo.com</t>
  </si>
  <si>
    <t>Mohan</t>
  </si>
  <si>
    <t>Venue Maintenance</t>
  </si>
  <si>
    <t>Murali@trinitydyc.org</t>
  </si>
  <si>
    <t>Murthy</t>
  </si>
  <si>
    <t>Sowmya.paluri29@gmail.com</t>
  </si>
  <si>
    <t>Nparikh1698@gmail.com</t>
  </si>
  <si>
    <t>Parikh</t>
  </si>
  <si>
    <t>rkpendem@gmail.com</t>
  </si>
  <si>
    <t>Pendem</t>
  </si>
  <si>
    <t>yashesvini@gmail.com</t>
  </si>
  <si>
    <t>Yashesvini</t>
  </si>
  <si>
    <t>Ram</t>
  </si>
  <si>
    <t>Nada@trinitydyc.org</t>
  </si>
  <si>
    <t>Janani</t>
  </si>
  <si>
    <t>Pradeep.podila@gmail.com</t>
  </si>
  <si>
    <t>Pradeep</t>
  </si>
  <si>
    <t>Podila</t>
  </si>
  <si>
    <t>sudha.korupuri@gmail.com</t>
  </si>
  <si>
    <t>Sivani</t>
  </si>
  <si>
    <t>Potnuru</t>
  </si>
  <si>
    <t>Pmsgupta@gmail.com</t>
  </si>
  <si>
    <t>Vandana Nicchenametla</t>
  </si>
  <si>
    <t>Madhusudhana</t>
  </si>
  <si>
    <t>Gupta</t>
  </si>
  <si>
    <t>Manjariratho@gmail.com</t>
  </si>
  <si>
    <t>Manjari</t>
  </si>
  <si>
    <t>Ratho</t>
  </si>
  <si>
    <t>224-363-9793</t>
  </si>
  <si>
    <t>jatinfrost@gmail.com</t>
  </si>
  <si>
    <t>Jatin</t>
  </si>
  <si>
    <t>Vasa</t>
  </si>
  <si>
    <t>vcvamsi@gmail.com</t>
  </si>
  <si>
    <t>Anushka</t>
  </si>
  <si>
    <t>Deepak</t>
  </si>
  <si>
    <t>Mahikodukula@yahoo.com</t>
  </si>
  <si>
    <t>Mahalakshmi</t>
  </si>
  <si>
    <t>Chalasani.sashi@gmail.com</t>
  </si>
  <si>
    <t>Alaikya</t>
  </si>
  <si>
    <t>Kns</t>
  </si>
  <si>
    <t>Manne (Mini Van)</t>
  </si>
  <si>
    <t>Bhaskar</t>
  </si>
  <si>
    <t>Raju Kalidindi</t>
  </si>
  <si>
    <t>Ponnaganti (3Mini Van)</t>
  </si>
  <si>
    <t>NOT Registered</t>
  </si>
  <si>
    <t>Silpa</t>
  </si>
  <si>
    <t>Bhamidipati</t>
  </si>
  <si>
    <t>Vivek</t>
  </si>
  <si>
    <t>Immidesitti</t>
  </si>
  <si>
    <t>Mrs Srinivas</t>
  </si>
  <si>
    <t>Arjun</t>
  </si>
  <si>
    <t>Shravya</t>
  </si>
  <si>
    <t>Chikoti</t>
  </si>
  <si>
    <t>Kaligotla</t>
  </si>
  <si>
    <t>Chandra son</t>
  </si>
  <si>
    <t>Kris.chakrav@gmail.com</t>
  </si>
  <si>
    <t>Krishnan</t>
  </si>
  <si>
    <t>Chakravarthi</t>
  </si>
  <si>
    <t>haripriya.ygss@gmail.com</t>
  </si>
  <si>
    <t>Haripriya</t>
  </si>
  <si>
    <t>Chaganti</t>
  </si>
  <si>
    <t>kavibandi@gmail.com</t>
  </si>
  <si>
    <t>Bandi</t>
  </si>
  <si>
    <t>kasah.2008@gmail.com</t>
  </si>
  <si>
    <t>Hansika</t>
  </si>
  <si>
    <t xml:space="preserve">Cleveland </t>
  </si>
  <si>
    <t>Anshikavirupakshi65@gmail.com</t>
  </si>
  <si>
    <t xml:space="preserve">Anshika </t>
  </si>
  <si>
    <t>madhavi_kmr@yahoo.co.in</t>
  </si>
  <si>
    <t>Madhavi rani</t>
  </si>
  <si>
    <t>Kollepara</t>
  </si>
  <si>
    <t>kalyan_c_b@yahoo.com</t>
  </si>
  <si>
    <t>njbukkaraju@gmail.com</t>
  </si>
  <si>
    <t>Nandini</t>
  </si>
  <si>
    <t>Somchandu@gmail.com</t>
  </si>
  <si>
    <t xml:space="preserve">Somalatha </t>
  </si>
  <si>
    <t xml:space="preserve">Yanamandhala </t>
  </si>
  <si>
    <t>archureddy_p@yahoo.com</t>
  </si>
  <si>
    <t>Archana</t>
  </si>
  <si>
    <t>jsr_7@yahoo.com</t>
  </si>
  <si>
    <t xml:space="preserve">Sreenivasa Rao </t>
  </si>
  <si>
    <t>Jaligama</t>
  </si>
  <si>
    <t>raj.dandolu@gmail.com</t>
  </si>
  <si>
    <t>Dandolu</t>
  </si>
  <si>
    <t>Write2radhika@yahoo.com</t>
  </si>
  <si>
    <t xml:space="preserve">Radhika </t>
  </si>
  <si>
    <t xml:space="preserve">Vupputuri </t>
  </si>
  <si>
    <t>rithvik.mandumula@hotmail.com</t>
  </si>
  <si>
    <t>Rithvik</t>
  </si>
  <si>
    <t>Mandumula</t>
  </si>
  <si>
    <t>sateesh_reddy@hotmail.com</t>
  </si>
  <si>
    <t>Sateesh</t>
  </si>
  <si>
    <t>rajanisarath@gmail.com</t>
  </si>
  <si>
    <t>Sarat</t>
  </si>
  <si>
    <t>Ramana.gangasani@gmail.com</t>
  </si>
  <si>
    <t>Venkataramana</t>
  </si>
  <si>
    <t>Gangasani</t>
  </si>
  <si>
    <t>Rvemulapa@gmail.com</t>
  </si>
  <si>
    <t xml:space="preserve">Vemulapalli </t>
  </si>
  <si>
    <t>find.shashi@gmail.com</t>
  </si>
  <si>
    <t xml:space="preserve">Shashidhar </t>
  </si>
  <si>
    <t xml:space="preserve">Kallur </t>
  </si>
  <si>
    <t>voruganti.sreenivasa@gmail.com</t>
  </si>
  <si>
    <t>Voruganti</t>
  </si>
  <si>
    <t>Bhasrv@yahoo.com</t>
  </si>
  <si>
    <t xml:space="preserve">Bhaskar </t>
  </si>
  <si>
    <t xml:space="preserve">Vontikommu </t>
  </si>
  <si>
    <t>847-912-1504</t>
  </si>
  <si>
    <t>Kotamreddyswetha@gmail.com</t>
  </si>
  <si>
    <t>Kotamreddy</t>
  </si>
  <si>
    <t>jyothi.vangara@gmail.com</t>
  </si>
  <si>
    <t>Vangara</t>
  </si>
  <si>
    <t xml:space="preserve">Pravallika </t>
  </si>
  <si>
    <t xml:space="preserve">Bendalam </t>
  </si>
  <si>
    <t>kiranm@yahoo.com</t>
  </si>
  <si>
    <t>Mattey</t>
  </si>
  <si>
    <t>Mail_for_madhu@yahoo.com</t>
  </si>
  <si>
    <t>Sappa</t>
  </si>
  <si>
    <t>Anuhya</t>
  </si>
  <si>
    <t>224-434-9762</t>
  </si>
  <si>
    <t>hs.gangasani@gmail.com</t>
  </si>
  <si>
    <t>Harshasree</t>
  </si>
  <si>
    <t>Challuri</t>
  </si>
  <si>
    <t>Klakkireddy@outlook.com</t>
  </si>
  <si>
    <t>Lakkireddy</t>
  </si>
  <si>
    <t>madhavi.kanuri@gmail.com</t>
  </si>
  <si>
    <t>hjain75@gmail.com</t>
  </si>
  <si>
    <t>Jain</t>
  </si>
  <si>
    <t>Shalu799@gmail.com</t>
  </si>
  <si>
    <t xml:space="preserve">Shalini </t>
  </si>
  <si>
    <t xml:space="preserve">Kandamuri </t>
  </si>
  <si>
    <t>suneetha003@gmail.com</t>
  </si>
  <si>
    <t>Konjeti</t>
  </si>
  <si>
    <t>umamaheswaras@gmail.com</t>
  </si>
  <si>
    <t>Umamaheswara</t>
  </si>
  <si>
    <t>Bodepudi</t>
  </si>
  <si>
    <t>Pratik.tanna83@gmail.com</t>
  </si>
  <si>
    <t>Pratik</t>
  </si>
  <si>
    <t>Tanna</t>
  </si>
  <si>
    <t>Dbhavna.sharma@gmail.com</t>
  </si>
  <si>
    <t>Bhawna</t>
  </si>
  <si>
    <t>mt.anuradha@gmail.com</t>
  </si>
  <si>
    <t>Modak</t>
  </si>
  <si>
    <t>91 7386677795</t>
  </si>
  <si>
    <t xml:space="preserve">Cleveland,Ohio </t>
  </si>
  <si>
    <t>kswadhika@gmail.com</t>
  </si>
  <si>
    <t>Kalpana Swadhika</t>
  </si>
  <si>
    <t>Krishnamurthy</t>
  </si>
  <si>
    <t>Pallavi.prabhala@gmail.com</t>
  </si>
  <si>
    <t>Prabhala</t>
  </si>
  <si>
    <t>Padma Naidu</t>
  </si>
  <si>
    <t>COUNTA of First Name</t>
  </si>
  <si>
    <t>Grand Total</t>
  </si>
  <si>
    <t>Date</t>
  </si>
  <si>
    <t>Volunteer Availability Count</t>
  </si>
  <si>
    <t>Requirement</t>
  </si>
  <si>
    <t>Variance</t>
  </si>
  <si>
    <t>Location</t>
  </si>
  <si>
    <t>Volunteer Signup</t>
  </si>
  <si>
    <t>Greater Chicago</t>
  </si>
  <si>
    <t>Others</t>
  </si>
  <si>
    <t>By Seva and Session Report</t>
  </si>
  <si>
    <t>In Progress</t>
  </si>
  <si>
    <t>Date / Seva Area</t>
  </si>
  <si>
    <t>Volunteers</t>
  </si>
  <si>
    <t>17th AM</t>
  </si>
  <si>
    <t>17th PM - KDHT</t>
  </si>
  <si>
    <t>17th PM - Jain M</t>
  </si>
  <si>
    <t>18th AM (KDHT)</t>
  </si>
  <si>
    <t>18th (Jain) AM</t>
  </si>
  <si>
    <t>18th (Jain) PM</t>
  </si>
  <si>
    <t xml:space="preserve">18th PM (Now Arena) </t>
  </si>
  <si>
    <t>19th (AM) KDHT</t>
  </si>
  <si>
    <t>19th (AM) NOWArena</t>
  </si>
  <si>
    <t>19th (PM) NOWArena</t>
  </si>
  <si>
    <t>20th (AM) KDHT</t>
  </si>
  <si>
    <t>20th (AM) NOWArena</t>
  </si>
  <si>
    <t>20th (PM) NOWArena</t>
  </si>
  <si>
    <t>21th (AM) KDHT</t>
  </si>
  <si>
    <t>21th (AM) NOWArena</t>
  </si>
  <si>
    <t>21th (PM) NOWArena</t>
  </si>
  <si>
    <t>13AM</t>
  </si>
  <si>
    <t>13PM</t>
  </si>
  <si>
    <t>14AM</t>
  </si>
  <si>
    <t>14PM</t>
  </si>
  <si>
    <t>15AM</t>
  </si>
  <si>
    <t>15PM</t>
  </si>
  <si>
    <t>Available</t>
  </si>
  <si>
    <t>Required</t>
  </si>
  <si>
    <t>Place Holder (to be repurposed)</t>
  </si>
  <si>
    <t>Batch9</t>
  </si>
  <si>
    <t>Other Batches</t>
  </si>
  <si>
    <t>Non BG</t>
  </si>
  <si>
    <t>18th July (Friday) - Morning</t>
  </si>
  <si>
    <t>18th July (Friday) - Evening</t>
  </si>
  <si>
    <t>18th July (Friday) - ALL DAY</t>
  </si>
  <si>
    <t>To Assign(20% Buffer)</t>
  </si>
  <si>
    <t>Seva Areas</t>
  </si>
  <si>
    <t>Tasks</t>
  </si>
  <si>
    <t>Priority</t>
  </si>
  <si>
    <t>Planning</t>
  </si>
  <si>
    <t>Execution</t>
  </si>
  <si>
    <t>Gita Primary Lead</t>
  </si>
  <si>
    <t>Gita Secondary Lead</t>
  </si>
  <si>
    <t>KDHT Primary Lead</t>
  </si>
  <si>
    <t>KDHT Secondary Lead</t>
  </si>
  <si>
    <t>Seva Team Members</t>
  </si>
  <si>
    <t>15th AM</t>
  </si>
  <si>
    <t>15th PM</t>
  </si>
  <si>
    <t>16th AM</t>
  </si>
  <si>
    <t>16th PM (KDHT)</t>
  </si>
  <si>
    <t xml:space="preserve">18th (Now Arena) </t>
  </si>
  <si>
    <t>Teams (DONT DELETE)</t>
  </si>
  <si>
    <t>Crowd Management</t>
  </si>
  <si>
    <t>1) Identify areas where crowd management is required
 2)Plan for each area for crowd management, plan for sessions, flows at center
 3)Plan fovolunteer requirements for each day/session/venue and have volunteer seva placements plan. Conduct Orientation, and assign leads/volunteers.
 4) Manage entry &amp; exit points, gates the at Venue and  at temple with checking of badges/pass/ticket as needed
 5) All required places crowd management activities needs to be performed in a smooth specificcifc to the program &amp; schedule
Seva Venues; KDHT, Now Arena, Jain Temple</t>
  </si>
  <si>
    <t>KDHT
 SGS Gita Foundation</t>
  </si>
  <si>
    <t>Sankaran, Satya</t>
  </si>
  <si>
    <t>Sridhar Gona</t>
  </si>
  <si>
    <t>Shanti N</t>
  </si>
  <si>
    <t>SGS Gita Foundation</t>
  </si>
  <si>
    <t>Aishwarya</t>
  </si>
  <si>
    <t>NONE</t>
  </si>
  <si>
    <t>Mahaprasadam - Distribution</t>
  </si>
  <si>
    <t>Plan # of stations, Leads, volunteers, Lines etc by table
Execute
Cleaning at end  
Ref Mahaprasad team doc</t>
  </si>
  <si>
    <t>P3</t>
  </si>
  <si>
    <t>Vijay Polineni 732-423-5571</t>
  </si>
  <si>
    <t>Jeevan G 469-756-9014
Santosh 732-763-8623
Pattabhi K 201-658-0377
Srinivas Bhamidipaty 817-456-7093</t>
  </si>
  <si>
    <t>Venkat K</t>
  </si>
  <si>
    <t>Ramana Reddy Gangaswami</t>
  </si>
  <si>
    <t xml:space="preserve">Rahul Kirani
Sharadha Krishna
Vijay Djokovic
Jyoti
Manjula B
Sindhu Kandimalla
Sowmya Paluri
Srinu
Beema
Chandra Sekhar Gaddam
Naveen CVS
Sateesh Mandumul
Rajasekhar Dandolu
Chandrasekhar Mannava
Ramana Reddy Gangaswami
</t>
  </si>
  <si>
    <t>Mahaprasadam - prepacking</t>
  </si>
  <si>
    <t>Mahaprasadam - Transportation</t>
  </si>
  <si>
    <t>Plan food truck loading, transportation, unloading from Kitchen to Venue
Plan Taking food from Venue docks to stations and fillings stations</t>
  </si>
  <si>
    <t>Mahaprasadam - Kitchen</t>
  </si>
  <si>
    <t>Identify Kitchen and sing contact as needed
Estimate day-wise counts by session
Finalize Menu
List Grossary and supplies inventory. Storage area for all supplies 2 weeks before event.
Identify Chefs &amp; Key Volunteers to help in kitchen</t>
  </si>
  <si>
    <t xml:space="preserve">P1 </t>
  </si>
  <si>
    <t>Parking - Temple</t>
  </si>
  <si>
    <t>1)Estimate parking spots near temple
 2)Schedule medal recipients accordingly</t>
  </si>
  <si>
    <t>P2</t>
  </si>
  <si>
    <t>KDHT 
 SGS Gita Foundation</t>
  </si>
  <si>
    <t>Naren Vemuri</t>
  </si>
  <si>
    <t>Karthik Parvataneni</t>
  </si>
  <si>
    <t>Lakshminarayana P</t>
  </si>
  <si>
    <t>All Other Teams</t>
  </si>
  <si>
    <t>Concourse Setup - Venue &amp; Maintenance</t>
  </si>
  <si>
    <t>1. Get the dimensions of the Concourse
 2. Identify all stations to be setup - Annadanam, bookstall, doctors room, front desk etc.
 3. Create a concourse map with all stations and review
 4. Design &amp; Order Station banners by July 1st
 4. Share with Venue and check on tables &amp; pipe/drape
 5. Have the venue setup all stations on 19th morning. 
 6. Designate a Volunteer to ensure all stations setup and work with Venue Coordination team as needed.</t>
  </si>
  <si>
    <t>P1</t>
  </si>
  <si>
    <t>Madan Reddy</t>
  </si>
  <si>
    <t>Hospitality - Accomodation, PickupDrops, Food</t>
  </si>
  <si>
    <t>1. Reach out to International Center Teachers to get list of students and their families attending
 2. Capture the counts, arrival/departure dates
 3. Send Form to Chicago families to capture who can host international students locally
 4. Plan for transportation of students &amp; families from airport to host house, to venue and back to host house, airport dropoff
 5. Plan for food on non-event days
 6. Prepare welcome package for international families
For Gita families (US) - Hotels and Transport from Dallas
Provide Hotels list 
Provide Transport details - Bus/Flight etc
Reserve &amp; complete booking and make sure all arrangements are fulfilled</t>
  </si>
  <si>
    <t>P1 - P2</t>
  </si>
  <si>
    <t>Vijaysree Venkat</t>
  </si>
  <si>
    <t>Srinivas Thimmaraju</t>
  </si>
  <si>
    <t>SreeVidya A</t>
  </si>
  <si>
    <t>Ritesh A</t>
  </si>
  <si>
    <t>Book Stall (CD, books) - Venue</t>
  </si>
  <si>
    <t>Inventory of list of books/CDs to be taken to Venue (Concert related, Gita text books, meanings, Gita Swara Prasthara)
 Order as needed
 Books/CD Transport on 19th morning
 Table setup, payment setup, standing banners
 Leftover books pickup from Venue to temple</t>
  </si>
  <si>
    <t>Vishnu Parch</t>
  </si>
  <si>
    <t>Chandra Muvva</t>
  </si>
  <si>
    <t>Srinivas Katragadda</t>
  </si>
  <si>
    <t>Transportation - Venues/Temple</t>
  </si>
  <si>
    <t>Local transport of All event related including, stage decoration, Green room etc</t>
  </si>
  <si>
    <t>Sucharan Jandhyala</t>
  </si>
  <si>
    <t>Shrey Desai</t>
  </si>
  <si>
    <t>Help desk setup needs to be done at KSHT (6th - 13th) /AEC (10th - 13th)
 1)Provide information about Sahasragala Program &amp; schedules
 2)Provide Health center information &amp; Guidance 
 3)Provide information about local rides / pickup / dropoff / accomodation for international participants
 4)Any other information or guidance that can be provided to participants 
 5) Provide Handbook training to help desk volunteers
 6)Lost and Found to be handled by Help Desk team
 7). Expected to be aware of certain rules/guidelines/standards/policies like:
  a. PIckup/Dropoff are only available to International guests.
  b. Wristband is required to enter the main event on Aug 13th
  c. Event Hall Address: Credit Union of Texas Event Center, 
  200 E Stacy Rd #1350, Allen, TX 75002
  d. Parking is available only on the South Parking lot just next block to "Banfield Pet Hospital or Havertys Furniture" on Event Center Dr and/or South-West Corner of Andrews Pkwy and Event Center Dr.
  e. No parking allowed in the Retail shopping parking area. Subject to tow at owner's cost.
  f. The following are Event Hall imposed Clear-bag policy:
  APPROVED BAGS INCLUDE:
  1. Clear bags no larger than 14" x 14" x 6"
 2. Wallet-sized clutch purses (with or without strap) no larger than 5.5" x 8.5"
 3. One-gallon Ziploc style bag
 4.Exceptions can be made for medically necessary items. 
 5.Please contact Guest Services at 972.912.1051 with any questions or concerns.</t>
  </si>
  <si>
    <t>Srinivas Jayanthi</t>
  </si>
  <si>
    <t>Padmaja Maroju</t>
  </si>
  <si>
    <t>Sarada Avadhanula</t>
  </si>
  <si>
    <t>Baby Sitting Planning &amp; Coordination (Concert &amp; Parayana)</t>
  </si>
  <si>
    <t>Liability Form (2yr - 4yr only) for Gita families
 List of all items needed for the room, tables
 Kids Food (arranged by parents with kids name on the food bags)
 Kids tracking with tags/tickets
 Order all the needed items
 Sanitize room before the event day and schedule cleaning after event is done for 2 days
 Setup room
Gita Evening only we will support?
Concert evening just oversee !!</t>
  </si>
  <si>
    <t>Yamuna Rangasamy</t>
  </si>
  <si>
    <t>Suma Raman</t>
  </si>
  <si>
    <t>Cultural Programs - Temple</t>
  </si>
  <si>
    <t>"1)Identify cultural events and planned Date and Time
 2)Identify Artists
 3) Timings and venue to perform
 4) Identify and confirm Artists and arrange necessary transport and stay requirements as needed 
 5)Make sure all logistics are arranged"</t>
  </si>
  <si>
    <t>Shyamala Ravi</t>
  </si>
  <si>
    <t>Book Stall (CD, books) - Temple</t>
  </si>
  <si>
    <t>Accounting</t>
  </si>
  <si>
    <t>Chakri Terlapu  402-850-4348</t>
  </si>
  <si>
    <t>Prasad Maram</t>
  </si>
  <si>
    <t>Shriya Desai</t>
  </si>
  <si>
    <t>1. Now Arena capacity by area (floor, 1st, 2nd gallary)
 2. Map ticket types to Arena seating
 3. Get counts - famlies attending from each center, Teacher families, Alumni, Datta Devotees, Local Chicago crowd
 4. Identify the area where each group sits by area
5. Reconscile capacity vs registrations Vs Actuals (Program time)</t>
  </si>
  <si>
    <t>Srinivas Ch. &amp; Raj J.</t>
  </si>
  <si>
    <t>Center Teachers Coordination &amp; Communication</t>
  </si>
  <si>
    <t>Malathi Kandarpa  734-945-3578</t>
  </si>
  <si>
    <t>Cultural Programs - Guru Purnima</t>
  </si>
  <si>
    <t>1)Identify cultural events and planned Date and Time
 2)Identify Artists
 3) Timings and venue to perform
 4) Identify and confirm Artists and arrange necessary transport and stay requirements as needed 
 5)Make sure all logistics are arranged</t>
  </si>
  <si>
    <t>Radhika Kodela 214-454-2229</t>
  </si>
  <si>
    <t>Daily Communication - Gita families</t>
  </si>
  <si>
    <t>1. Build the group of all families attending in Constant Contact
 2. Design the slides in advance of daily communications with the events
 3. Update the slides as needed and finalize
 4. Send the daily event schedule</t>
  </si>
  <si>
    <t>Shyam Sreedhara</t>
  </si>
  <si>
    <t>Daily Communication - Non-Gita families</t>
  </si>
  <si>
    <t>1. Build the group of all non gita families attending in Constant Contact
 2. Design the slides in advance of daily communications with the events
 3. Update the slides as needed and finalize
 4. Send the daily event schedule</t>
  </si>
  <si>
    <t>Vamsi Virupaksha</t>
  </si>
  <si>
    <t>Dresses - Gita students</t>
  </si>
  <si>
    <t>Sunanda Polineni 732-947-6611</t>
  </si>
  <si>
    <t>Sankari Jai 214-587-7370</t>
  </si>
  <si>
    <t>Facility Management</t>
  </si>
  <si>
    <t>1. Pre Check facility readiness for each session 
2. Coordinate with Event center for any requirements for any team 
3. Have backup plans in case of any issues
4. Escalte and resolve issues</t>
  </si>
  <si>
    <t>Chakri Terlapu</t>
  </si>
  <si>
    <t>Ravi Jayaraman</t>
  </si>
  <si>
    <t>Flowers &amp; Garlands</t>
  </si>
  <si>
    <t>1. Identify how many garlands are needed by session
 2. Loose Jasmine flowers in a basket are needed on parayana day for Sri Swamiji to bless students
 3. Order all garlands and plan for delivery accordingly to respective venues
 4. Check at begining of every session that all garlands are available at Venue</t>
  </si>
  <si>
    <t>Pavani Thakkar</t>
  </si>
  <si>
    <t>Srinivas Gollamudi</t>
  </si>
  <si>
    <t>Green Room - Venue, Hotel, Jain Temple</t>
  </si>
  <si>
    <t>"KDHT,NOWArena,Hotel, jain temple all 4 places need to setup for Appaji stay from 19th to 21st
  1) Identify the best path from parking to green Room at AEC for Appaji,
  2) Procure red carpet
  3) ararnge all required stuff for Green Room
 4)Hotel room arrangements"
 5) Reserve Appaji car parking</t>
  </si>
  <si>
    <t>Suchenra Parvataneni</t>
  </si>
  <si>
    <t>Bhuvana Bhadrinathan</t>
  </si>
  <si>
    <t>Hamsa</t>
  </si>
  <si>
    <t>Homa - Guru Purnima (Now Arena)</t>
  </si>
  <si>
    <t>KDHT,
 SGS Gita Foundation</t>
  </si>
  <si>
    <t>KDHT, 
SGS Gita Foundation</t>
  </si>
  <si>
    <t>Sivaram V</t>
  </si>
  <si>
    <t>Sumitra M</t>
  </si>
  <si>
    <t>Homa</t>
  </si>
  <si>
    <t>Guru Nilayam</t>
  </si>
  <si>
    <t>630-506-4846</t>
  </si>
  <si>
    <t>Event Hand book preparation</t>
  </si>
  <si>
    <t xml:space="preserve">Kalyan Chatrathi   248-269-3525 </t>
  </si>
  <si>
    <t>Health Center - Venue, Temple</t>
  </si>
  <si>
    <t>1)First Aid help to any needy during program venue
  2)Emergency guidance for any needy
  3)Should be at onsite while programs are going (setup table)
  4)Pediatric doctors also prefered along with General
  5)Information on Covid related precautions needs to documented and shared to participants
  Emergency Services to be provided during Homa Time - may need Ambulance</t>
  </si>
  <si>
    <t>Dr. Sree Lakshmi Pothukoochi</t>
  </si>
  <si>
    <t xml:space="preserve">Dr. Praveena Iduru
</t>
  </si>
  <si>
    <t>Nidhi P</t>
  </si>
  <si>
    <t>NIdhi P
Jyoti Daggupati 
 Kinzal</t>
  </si>
  <si>
    <t xml:space="preserve">1)Identify VoIP provider and Signup for Free VoIP virtual phone 
3)Preapare FAQ by devoteees and answers
4)Familiar with the Handbook with all required info 
5)Followup with Centers coordinator lead and make sure communication went to all participants regarding Hotels, Dress pickup, TIckets Pickup etc..
6)Volunteer requirements
</t>
  </si>
  <si>
    <t>Padmaja Maroju  440-832-0769</t>
  </si>
  <si>
    <t>Rama Murty</t>
  </si>
  <si>
    <t>KDHT Temple support during Events at NowArena
 SriChakra Puja all Days (NowArena, TDYC)</t>
  </si>
  <si>
    <t>NA</t>
  </si>
  <si>
    <t>Murali M</t>
  </si>
  <si>
    <t>Srinivas G</t>
  </si>
  <si>
    <t xml:space="preserve">KDHT Temple support </t>
  </si>
  <si>
    <t>Livestream - Temple</t>
  </si>
  <si>
    <t>Shashi Beesu</t>
  </si>
  <si>
    <t>Livestream - Venue</t>
  </si>
  <si>
    <t>Ramakrishna Rallapali</t>
  </si>
  <si>
    <t>Chandan</t>
  </si>
  <si>
    <t>Lobby Art Gallery - Venue</t>
  </si>
  <si>
    <t>1. Identify areas to decorate (entrance, lobby and any other areas)
 2. Come up with designs to decorate by area, engage vendors as needed
 3. Finalize design and vendor
 4. Setup on 19th morning at respective areas
 5. Take down of all decorations by 21st night</t>
  </si>
  <si>
    <t>Vidya Maram</t>
  </si>
  <si>
    <t>Prasanna Kandukuri
Hema Kanuri
Sravanthi Mandamula
Lavanya Dandolu
Shuba Kirani</t>
  </si>
  <si>
    <t xml:space="preserve">Lobby Art Gallery </t>
  </si>
  <si>
    <t>Publicity, Media, Local Organizations</t>
  </si>
  <si>
    <t>Ref Publicity team docs
Engage Telephone Ramesh garu, TV9, Bhakti Tv etc.
  Provide consistent content to different media channels in different languages.
  Content to be coordinated by Jahnavi Jayanthi
 1)Prepare Influencers  lists and contact them and plan for publicity
 2)Coordinate Organizers, VIPs thru Phone, Email, Mail for invitations
 3)Receive at Events</t>
  </si>
  <si>
    <t>Srinivas Cheemakurti 609-903-9951
Raj Jayanthi - 972-814-3543</t>
  </si>
  <si>
    <t xml:space="preserve">
Kalyan Chatrathi,  248-269-3525 
Srinivas Kathoju -  732-216-6721
</t>
  </si>
  <si>
    <t>Srinivas Katragadda
 Jagan Bukkaraju
 Praveen Medikundam</t>
  </si>
  <si>
    <t>Karthik Kandamuri
Haripriya Medikundam</t>
  </si>
  <si>
    <t>Publicity</t>
  </si>
  <si>
    <t>MC - Gita</t>
  </si>
  <si>
    <t>1)Minutes of the event day 
 2)Indetify MC</t>
  </si>
  <si>
    <t>MC</t>
  </si>
  <si>
    <t>MC - Concert/GP/KDHT</t>
  </si>
  <si>
    <t>Medals &amp; Certificates Distribution</t>
  </si>
  <si>
    <t>1) Keep ready all required medals ,certifications and some blank certifiactes
 2) Order certificate folders ~1500 to support all batch 7 memorizers and all 5 &amp; 6 out of DFW memorizers.
 3) Check - need to print &amp; laminate Reader's certificates??? If yes, need list of Fluent Readers.
 4) Identify criteria for batches of 500 for medal distribution. Since certicates are printed based on centers, can we call them in the center's alphabetical order? 
 5)Inform student/teachers/corodinators for Medal distribution schedule and program details
 6) Arrange students and ceritificates in the same order.
 7) Stage setup for Medals</t>
  </si>
  <si>
    <t>Raj J.</t>
  </si>
  <si>
    <t>Medals Certificates</t>
  </si>
  <si>
    <t>Musician Transport and Coordination</t>
  </si>
  <si>
    <t>1)Collect Parivaram arrival details
 2)Arrange transport to airport and local all days</t>
  </si>
  <si>
    <t>Photography</t>
  </si>
  <si>
    <t>Satish Karra</t>
  </si>
  <si>
    <t>Gana Raman</t>
  </si>
  <si>
    <t>Production Coordination (Audio, Video, LED Wall, Lighting, Photography)</t>
  </si>
  <si>
    <t>1)Identify the team's requirements which need production like Stage, Audio, LCD, etc
 2)Coordinate with Venue production team/Vendors</t>
  </si>
  <si>
    <t>Sridhar Kodela</t>
  </si>
  <si>
    <t>Ramakrishna Rallapalli</t>
  </si>
  <si>
    <t>Kalyan Medikundam</t>
  </si>
  <si>
    <t>Production Coordination</t>
  </si>
  <si>
    <t>1)Identify release
2) Brief description about release
3) Know the release date and times
4) pack for release
5) Identify teams</t>
  </si>
  <si>
    <t>Sankari Jai</t>
  </si>
  <si>
    <t>Nishanth Bala</t>
  </si>
  <si>
    <t>Shoe Stand - NowArena</t>
  </si>
  <si>
    <t>Tents at KDHT, inside shoe stands at NOW Arena</t>
  </si>
  <si>
    <t>Sankaran Hariharan</t>
  </si>
  <si>
    <t>Sekhar @Venue</t>
  </si>
  <si>
    <t>Nitin
Nikhil</t>
  </si>
  <si>
    <t>Shoe Stand</t>
  </si>
  <si>
    <t>Shoe stand - Temple</t>
  </si>
  <si>
    <t>Murali M?</t>
  </si>
  <si>
    <t>Stage Setup/Decoration - Concert - Venue</t>
  </si>
  <si>
    <t>1. Brainstorm on ideas of decoration
 2. Come up with designs, engage vendors as needed
 3. Finalize Design and vendor
 4. Order decoration items as needed by July 1st
 4. Plan for delivery from Vendor on 19th morning.</t>
  </si>
  <si>
    <t>Srikar Chunduri</t>
  </si>
  <si>
    <t>Lavanya Allam</t>
  </si>
  <si>
    <t>Madhuri, Nandini, Jyoti</t>
  </si>
  <si>
    <t>Stage Setup Decoration</t>
  </si>
  <si>
    <t>Stage Setup/Decoration - Gita</t>
  </si>
  <si>
    <t>Stage Setup/Decoration - Guru Purnima - Venue</t>
  </si>
  <si>
    <t>1. Brainstorm on ideas of decoration
 2. Come up with designs, engage vendors as needed
 3. Finalize Design and vendor
 4. Order decoration items as needed by July 1st
 4. Plan for delivery from Vendor on 20th morning and plan for setup on 20th night</t>
  </si>
  <si>
    <t>Stage Setup - Medal distribution</t>
  </si>
  <si>
    <t>T Shirts - Concert/Volunteers</t>
  </si>
  <si>
    <t>KDHT SGS Gita Foundation</t>
  </si>
  <si>
    <t>Srinivas Kathoju</t>
  </si>
  <si>
    <t>T Shirts</t>
  </si>
  <si>
    <t>Wristbands &amp; Badges</t>
  </si>
  <si>
    <t>1)Desing Tshirts and Badges
 2)Identify Vendor and quantity
 3)Order and Pickup and distribute</t>
  </si>
  <si>
    <t>Badges</t>
  </si>
  <si>
    <t>Talent Show Team</t>
  </si>
  <si>
    <t>Jahnavi J</t>
  </si>
  <si>
    <t>Valli</t>
  </si>
  <si>
    <t>Tents - Now Arena</t>
  </si>
  <si>
    <t>Tents</t>
  </si>
  <si>
    <t>Tents - Temple</t>
  </si>
  <si>
    <t>KDHT 
  SGS Gita Foundation</t>
  </si>
  <si>
    <t>KDHT
  SGS Gita Foundation</t>
  </si>
  <si>
    <t>Ticket Distribution</t>
  </si>
  <si>
    <t>1. Determine ticket types. Estimate total tickets to print by ticket type
 2. Print sample tickets, review and approve. 
 3. Print all tickets
 4. Create distribution plan including how to collect unused tickets, backup list, color coding for seating at Venue
 5. Plan to distribute all centers, DYC centers, Sponsors, Guests, Gita teachers, Volunteers etc</t>
  </si>
  <si>
    <t>Srinivas Cheemakurthi</t>
  </si>
  <si>
    <t>Siva Kumar C</t>
  </si>
  <si>
    <t>Venue - Stage Setup - Gita</t>
  </si>
  <si>
    <t>Bring Foam Mats from Dallas to Chicago
 Bring to Venue on 19th
 Setup Foam Mats on 20th morning
 20th night load all foam mats into the truck
 Bring foams mats back to Dallas</t>
  </si>
  <si>
    <t>Venue Setup</t>
  </si>
  <si>
    <t>1. Identify Swamiji entrances for different events. 
 2. Identify where to put Red carpet for each session at Venue 
 3. Check if we have enough Red Carpet, if not order
 4. Bring Red Carpet from Dallas to Chicago
 5. Bring to Venue on 19th morning 
 6. Plan for setup of red carpet for different sessions
 7. After the events load Red Carpet into truck and bring to Dallas</t>
  </si>
  <si>
    <t>Chakri T</t>
  </si>
  <si>
    <t>Vinayak Ram</t>
  </si>
  <si>
    <t>Volunteer Coordination</t>
  </si>
  <si>
    <t>Identify and assign Volunteer leads for each seva area
Identify tasks at a high level
Collaboration by team
Estimate volunteer requirements by team by date by venue
Nail down tasks and prepare planning and track progress
Register B9 Volunteers, Alumni, and Other Volunteers
Assign volunteers to respective teams
Preparations and track progress
Execution</t>
  </si>
  <si>
    <t>Kishore Dola  203-524-9442</t>
  </si>
  <si>
    <t>Vijaya Kollapaneni  818-325-9576</t>
  </si>
  <si>
    <t>Sripada Chandrasekhar</t>
  </si>
  <si>
    <t>Swaroop</t>
  </si>
  <si>
    <t>Souvier</t>
  </si>
  <si>
    <t>1. Previous Events Data collection
2. Identify Business Ads Opportunities
3. Book specifications and designer info.</t>
  </si>
  <si>
    <t>Tulasi C- 248-817-0000</t>
  </si>
  <si>
    <t>Hari Priya 847-848-4618</t>
  </si>
  <si>
    <t>Shekhar, Murali Murty, Venkat E</t>
  </si>
  <si>
    <t>KDHT Decoration</t>
  </si>
  <si>
    <t>Parayana Snack</t>
  </si>
  <si>
    <t xml:space="preserve">Reserved 3 schools near school
Jain Mandir - 800 cars parking needed, Temple handles 360, if no rain another 200 cars
No Issues at Now Arena
Need Procure required ligistic items
Cops needed, Buses need to finalize 4@50 should be fine
17th at KDHT and 18th AM at temple
</t>
  </si>
  <si>
    <t>Gita Stage Seating &amp; Rehearsals</t>
  </si>
  <si>
    <t>Name</t>
  </si>
  <si>
    <t>City</t>
  </si>
  <si>
    <t>Phone</t>
  </si>
  <si>
    <t>Email</t>
  </si>
  <si>
    <t>Abhishek Mundra</t>
  </si>
  <si>
    <t>Chicago</t>
  </si>
  <si>
    <t>Adi Lakshmi Pilla</t>
  </si>
  <si>
    <t>Aditya Maroju</t>
  </si>
  <si>
    <t>Aditya Velamuri</t>
  </si>
  <si>
    <t>Ajay Singh</t>
  </si>
  <si>
    <t>Ajith kumar Vadegadde</t>
  </si>
  <si>
    <t>Akila Sriram</t>
  </si>
  <si>
    <t>Alaikya Kns</t>
  </si>
  <si>
    <t>Aloksai Choudari</t>
  </si>
  <si>
    <t>Alpa Maru</t>
  </si>
  <si>
    <t>Amarnath Ravi</t>
  </si>
  <si>
    <t>Amit Chhatbar</t>
  </si>
  <si>
    <t>Amogh Datta Maroju</t>
  </si>
  <si>
    <t>Amulya Bollineni</t>
  </si>
  <si>
    <t>Anchit Balulmath</t>
  </si>
  <si>
    <t>Anil Kumar Thridandapani</t>
  </si>
  <si>
    <t>Anish Konakalla</t>
  </si>
  <si>
    <t>Anita Sharma</t>
  </si>
  <si>
    <t>Anitha Vyza</t>
  </si>
  <si>
    <t>Anjali Devi Annavarapu</t>
  </si>
  <si>
    <t>Anu Vijay</t>
  </si>
  <si>
    <t>Anu Virupakshi</t>
  </si>
  <si>
    <t>Anupama Chennupati</t>
  </si>
  <si>
    <t>Anupama Goparaju</t>
  </si>
  <si>
    <t>Anuradha Kanakagiri</t>
  </si>
  <si>
    <t>Anushka Hebbar</t>
  </si>
  <si>
    <t>Aparna Gouri</t>
  </si>
  <si>
    <t>Aparna Gourisetty</t>
  </si>
  <si>
    <t>Arun Vellingiri</t>
  </si>
  <si>
    <t>Aruna Narayanan</t>
  </si>
  <si>
    <t>Aruna Ramadgu</t>
  </si>
  <si>
    <t>Aruna Salagala</t>
  </si>
  <si>
    <t>Ashish Yadav</t>
  </si>
  <si>
    <t>Ashok Kolachina</t>
  </si>
  <si>
    <t>Ashwini Bapat</t>
  </si>
  <si>
    <t>Aswani kumar Vallabhaneni</t>
  </si>
  <si>
    <t>Avinash Kolluru</t>
  </si>
  <si>
    <t>Bala Jonnavithula</t>
  </si>
  <si>
    <t>Bala Murali Akula</t>
  </si>
  <si>
    <t>Bala.akula@live.com</t>
  </si>
  <si>
    <t>Bala Salagala</t>
  </si>
  <si>
    <t>Bala Upadrashta</t>
  </si>
  <si>
    <t>Balakrishna Lalaji</t>
  </si>
  <si>
    <t>Basavaiah Paaleru</t>
  </si>
  <si>
    <t>Basavaiah Raavi</t>
  </si>
  <si>
    <t>Bhanu Agarwal</t>
  </si>
  <si>
    <t>Bhanu Kalvala</t>
  </si>
  <si>
    <t>Bharathi Mylavarapu</t>
  </si>
  <si>
    <t>Bhaskar Raju Kalidindi</t>
  </si>
  <si>
    <t>Bhaskar Rao Kothakonda</t>
  </si>
  <si>
    <t>Bhaskara Raju Kalidindi</t>
  </si>
  <si>
    <t>Bindu Lanka</t>
  </si>
  <si>
    <t>Buchireddy Mudireddy</t>
  </si>
  <si>
    <t>Chaitanya Wuppalapati</t>
  </si>
  <si>
    <t>Chandra Kollapaneni</t>
  </si>
  <si>
    <t>Chandra Manubothu</t>
  </si>
  <si>
    <t>Chandra Mummadi</t>
  </si>
  <si>
    <t>Chandra Sripada</t>
  </si>
  <si>
    <t>Chandrakala Avatapally</t>
  </si>
  <si>
    <t>Chenchu Ranjit Kumar Devatha</t>
  </si>
  <si>
    <t>Chetana Thimmireddy</t>
  </si>
  <si>
    <t>chidananda chitta</t>
  </si>
  <si>
    <t>Chinmaya ranjan Sahoo</t>
  </si>
  <si>
    <t>Deepa Srigopal</t>
  </si>
  <si>
    <t>Deepak Hebbar</t>
  </si>
  <si>
    <t>Deepthi Malakapeta</t>
  </si>
  <si>
    <t>Deepthi Suram</t>
  </si>
  <si>
    <t>Devender</t>
  </si>
  <si>
    <t>Devendra Manam</t>
  </si>
  <si>
    <t>Dhana Lakshmi Goduguluri</t>
  </si>
  <si>
    <t>Dhinakar Parcha</t>
  </si>
  <si>
    <t>Dhruv Patel</t>
  </si>
  <si>
    <t>Dhruva Kumar Dussa</t>
  </si>
  <si>
    <t>Divya kovelamudi</t>
  </si>
  <si>
    <t>Diya Raman</t>
  </si>
  <si>
    <t>Durga Challa</t>
  </si>
  <si>
    <t>DURGA DAGUPATI</t>
  </si>
  <si>
    <t>Eswar Burra</t>
  </si>
  <si>
    <t>Ganagadhar Ade</t>
  </si>
  <si>
    <t>Ganesh Vakkalanka</t>
  </si>
  <si>
    <t>Geeta Thotakura</t>
  </si>
  <si>
    <t>Geetha Darisipudi</t>
  </si>
  <si>
    <t>Geetha Papineni</t>
  </si>
  <si>
    <t>Geethanjali Karanam</t>
  </si>
  <si>
    <t>Girija Vadlamani</t>
  </si>
  <si>
    <t>Gopalakrishnan Natarajan</t>
  </si>
  <si>
    <t>Gopi Manne</t>
  </si>
  <si>
    <t>Gouthami Upadhyayula</t>
  </si>
  <si>
    <t>Gowrishankar Jayaraman</t>
  </si>
  <si>
    <t>Gowtham Hariharan</t>
  </si>
  <si>
    <t>Gupta Nagubandi</t>
  </si>
  <si>
    <t>Hanu Cherukuri</t>
  </si>
  <si>
    <t>HARANI ATHWALE</t>
  </si>
  <si>
    <t>Harika Badisa</t>
  </si>
  <si>
    <t>Harika Chidara</t>
  </si>
  <si>
    <t>Harsha Rajesh Yarlagadda</t>
  </si>
  <si>
    <t>Harshali Asai</t>
  </si>
  <si>
    <t>HECTOR DATTA</t>
  </si>
  <si>
    <t>Hema Kanuri</t>
  </si>
  <si>
    <t>Hema Satya Alaikya Kalidindi</t>
  </si>
  <si>
    <t>Hema Somanchi</t>
  </si>
  <si>
    <t>Hema Sundararaman</t>
  </si>
  <si>
    <t>Hemaraja Chetty Gurram</t>
  </si>
  <si>
    <t>Hetalcj@outlook.com</t>
  </si>
  <si>
    <t>Himanshu Bhosen</t>
  </si>
  <si>
    <t>Hymavathi Mylavarapu</t>
  </si>
  <si>
    <t>Indiara Ayyalavarrapu</t>
  </si>
  <si>
    <t>Indira Ayalavarapu</t>
  </si>
  <si>
    <t>Jagannath Padhy</t>
  </si>
  <si>
    <t>Jahnavi Jayanthi</t>
  </si>
  <si>
    <t>Jalaja Peechu</t>
  </si>
  <si>
    <t>Janani Raman</t>
  </si>
  <si>
    <t>Jatin Vasa</t>
  </si>
  <si>
    <t>Jaya Shankar</t>
  </si>
  <si>
    <t>Jayalakshmi Adapa</t>
  </si>
  <si>
    <t>Jayanthi Mohan</t>
  </si>
  <si>
    <t>Jayasree Sayana</t>
  </si>
  <si>
    <t>Jhansi Darapu</t>
  </si>
  <si>
    <t>Jyothi Jasti</t>
  </si>
  <si>
    <t>Jyothi Maddeboina</t>
  </si>
  <si>
    <t>Kala Narra</t>
  </si>
  <si>
    <t>Kali Srivani Bokka</t>
  </si>
  <si>
    <t>Kalpana Reddy GOna</t>
  </si>
  <si>
    <t>KANAKA KAMBHAMPATI</t>
  </si>
  <si>
    <t>Kanthirekha Velavarthipati</t>
  </si>
  <si>
    <t>Karishma Sookdeo</t>
  </si>
  <si>
    <t>937) 244-2235</t>
  </si>
  <si>
    <t>Karthik Pamaraju</t>
  </si>
  <si>
    <t>Kavita Kolluri</t>
  </si>
  <si>
    <t>Kavitha Casula</t>
  </si>
  <si>
    <t>Kavitha Gollamudi</t>
  </si>
  <si>
    <t>Kesava Ethamukkala</t>
  </si>
  <si>
    <t>Kiran Konakalla</t>
  </si>
  <si>
    <t>Kiran Manchikanti</t>
  </si>
  <si>
    <t>Kishore Javvaji</t>
  </si>
  <si>
    <t>Kishore rani Rajulapudi</t>
  </si>
  <si>
    <t>Komala Allam</t>
  </si>
  <si>
    <t>Kotesh Kothapalli</t>
  </si>
  <si>
    <t>Koushik Voggu</t>
  </si>
  <si>
    <t>Krishna Avadhanula</t>
  </si>
  <si>
    <t>Krishna Ayyalavarapu</t>
  </si>
  <si>
    <t>Krishna Hemadri</t>
  </si>
  <si>
    <t>Krishna Mouli Gunnam</t>
  </si>
  <si>
    <t>Krishna Vyakaranam</t>
  </si>
  <si>
    <t>Krishnaiah Maddeboina</t>
  </si>
  <si>
    <t>Kruthik Mylavarapu</t>
  </si>
  <si>
    <t>Kumar Narala</t>
  </si>
  <si>
    <t>Laasya Kasa</t>
  </si>
  <si>
    <t>Lahari Rani</t>
  </si>
  <si>
    <t>Lakshmana Murthy Ayyalasomayajula</t>
  </si>
  <si>
    <t>Lakshmi durga Chintamaneni</t>
  </si>
  <si>
    <t>Lakshmi N Malladi</t>
  </si>
  <si>
    <t>Lakshmi Pilla</t>
  </si>
  <si>
    <t>Lakshmi Pokkunuri</t>
  </si>
  <si>
    <t>Lakshmi Pothookuchi</t>
  </si>
  <si>
    <t>Lakshmi Rudraraju</t>
  </si>
  <si>
    <t>Lakshminarayana Ponnaganti</t>
  </si>
  <si>
    <t>Lakshmiprabha Ghantasala</t>
  </si>
  <si>
    <t>Lalitha Vakkalanka</t>
  </si>
  <si>
    <t>Latha Padmanabhan</t>
  </si>
  <si>
    <t>Lavanya Aalla</t>
  </si>
  <si>
    <t>Lavanya Avula</t>
  </si>
  <si>
    <t>Lavanya Kalla</t>
  </si>
  <si>
    <t>Lavanya Karnati</t>
  </si>
  <si>
    <t>Madhavi Atyam</t>
  </si>
  <si>
    <t>Madhavi Kodukula</t>
  </si>
  <si>
    <t>219-671-0256</t>
  </si>
  <si>
    <t>Madhavi rani Kollepara</t>
  </si>
  <si>
    <t>Madhuri Namuduri</t>
  </si>
  <si>
    <t>Madhuri Upadrashta</t>
  </si>
  <si>
    <t>Madhusudhana Gupta</t>
  </si>
  <si>
    <t>Mahalakshmi Kodukula</t>
  </si>
  <si>
    <t>Mahalakshmi Menta</t>
  </si>
  <si>
    <t>Mahesh Balabathula</t>
  </si>
  <si>
    <t>Mahesh Doppalapudi</t>
  </si>
  <si>
    <t>Maheshwar Yellapragada</t>
  </si>
  <si>
    <t>Maheswaraiah Y</t>
  </si>
  <si>
    <t>Maheswaraiah Yasarapu</t>
  </si>
  <si>
    <t>734-945-3578</t>
  </si>
  <si>
    <t>Mallesh Dasari</t>
  </si>
  <si>
    <t>Malleswari Pamidi</t>
  </si>
  <si>
    <t>Mallikarjunarao Devireddy</t>
  </si>
  <si>
    <t>Mani Kumar</t>
  </si>
  <si>
    <t>Mani Vemuri</t>
  </si>
  <si>
    <t>Manish Agarwal</t>
  </si>
  <si>
    <t>Manish Dobhal</t>
  </si>
  <si>
    <t>Manjari Ratho</t>
  </si>
  <si>
    <t>Manjula Bhamidi</t>
  </si>
  <si>
    <t>Mannogna Birampally</t>
  </si>
  <si>
    <t>Manogna Yellapragada</t>
  </si>
  <si>
    <t>Manoj Malla</t>
  </si>
  <si>
    <t>Mrs Srinivas Mrs Srinivas</t>
  </si>
  <si>
    <t>Mrudula Gollu</t>
  </si>
  <si>
    <t>Murali Atyam</t>
  </si>
  <si>
    <t>MURALI KRISHNA DASARI</t>
  </si>
  <si>
    <t>Murali Murthy</t>
  </si>
  <si>
    <t>Murali Paladugu</t>
  </si>
  <si>
    <t>Naga Prasanna Veluri</t>
  </si>
  <si>
    <t>Nagalalithanjani Vellala</t>
  </si>
  <si>
    <t>Nagarajan Gopalsamy</t>
  </si>
  <si>
    <t>Nalini Shey</t>
  </si>
  <si>
    <t>Nani Koduri</t>
  </si>
  <si>
    <t>Naresh Chakilam</t>
  </si>
  <si>
    <t>Naveen Mallareddi</t>
  </si>
  <si>
    <t>Neelima Cheikycharla</t>
  </si>
  <si>
    <t>Nidhi Parikh</t>
  </si>
  <si>
    <t>Niraj Rami</t>
  </si>
  <si>
    <t>Nishitha Adamala</t>
  </si>
  <si>
    <t>Padma Kasa</t>
  </si>
  <si>
    <t>Padmasree Muddana</t>
  </si>
  <si>
    <t>Pallavi Chunduri</t>
  </si>
  <si>
    <t>Parin Mandya Raghavendra</t>
  </si>
  <si>
    <t>Parmeshwar Meegada</t>
  </si>
  <si>
    <t>Pattabi Kannappah</t>
  </si>
  <si>
    <t>Pavan Jonnalagadda</t>
  </si>
  <si>
    <t>Pavan Kumar</t>
  </si>
  <si>
    <t>Pavan Parimisetty</t>
  </si>
  <si>
    <t>Pavan Peddireddy</t>
  </si>
  <si>
    <t>Pavan Vankamamidi</t>
  </si>
  <si>
    <t>Pavani Tanikella</t>
  </si>
  <si>
    <t>Phani Govindaraju</t>
  </si>
  <si>
    <t>Phaniraj Aryasomayajula</t>
  </si>
  <si>
    <t>pooja gecka</t>
  </si>
  <si>
    <t>Poornima Chalasani</t>
  </si>
  <si>
    <t>Poornima Kadiri</t>
  </si>
  <si>
    <t>Poornima Rallabandi</t>
  </si>
  <si>
    <t>Pradeep Podila</t>
  </si>
  <si>
    <t>Pramod Surve</t>
  </si>
  <si>
    <t>Pranathi Sannidhanam</t>
  </si>
  <si>
    <t>Prasad Athanikar</t>
  </si>
  <si>
    <t>Prasad Kundeti</t>
  </si>
  <si>
    <t>Prasadu Pamidi</t>
  </si>
  <si>
    <t>Prasanna Kandukuri</t>
  </si>
  <si>
    <t>Prasanna Karnam</t>
  </si>
  <si>
    <t>Prasanthi Madineni</t>
  </si>
  <si>
    <t>Prashanth Upadrashta</t>
  </si>
  <si>
    <t>Prathibha Babers</t>
  </si>
  <si>
    <t>Prathibha Lingampeta</t>
  </si>
  <si>
    <t>Prathima Polasi</t>
  </si>
  <si>
    <t>Pratibha Javvadi</t>
  </si>
  <si>
    <t>Praveen M</t>
  </si>
  <si>
    <t>Praveen Sannidhanam</t>
  </si>
  <si>
    <t>Praveena Puttareddy</t>
  </si>
  <si>
    <t>Pravin Chunduru</t>
  </si>
  <si>
    <t>Prema Perkari</t>
  </si>
  <si>
    <t>Perkari.prema@gmail.com</t>
  </si>
  <si>
    <t>Priya Sankaran</t>
  </si>
  <si>
    <t>PUNITH KUMAR PANTHALA</t>
  </si>
  <si>
    <t>Purnasai Gaddam</t>
  </si>
  <si>
    <t>‪+1 (224) 284‑9375‬</t>
  </si>
  <si>
    <t>Radhika Kodela</t>
  </si>
  <si>
    <t>RAdhika Palli</t>
  </si>
  <si>
    <t>Raghavendar Kodithwada</t>
  </si>
  <si>
    <t>Raghavendra Mandya Srinivasaiah</t>
  </si>
  <si>
    <t>Raghavendra Suravajjala</t>
  </si>
  <si>
    <t>Raghaveni Lalaji</t>
  </si>
  <si>
    <t>Raghu Chakraraj</t>
  </si>
  <si>
    <t>Raghuram Akkaraju</t>
  </si>
  <si>
    <t>RAHULA KIRANI</t>
  </si>
  <si>
    <t>Raj Jayanthi</t>
  </si>
  <si>
    <t>Raj Kandula</t>
  </si>
  <si>
    <t>Raj Pochiraju</t>
  </si>
  <si>
    <t>Raj Venuturupalli</t>
  </si>
  <si>
    <t>Raja Balasubramanian</t>
  </si>
  <si>
    <t>Raja Rajeswari Grandhi</t>
  </si>
  <si>
    <t>Raja Suram</t>
  </si>
  <si>
    <t>Raja Tamma</t>
  </si>
  <si>
    <t>Rajagopalan Raman</t>
  </si>
  <si>
    <t>Rakesh Eleti</t>
  </si>
  <si>
    <t>Ram Ravipati</t>
  </si>
  <si>
    <t>Rama kasaram</t>
  </si>
  <si>
    <t>Rama Lingeswar Singaraju</t>
  </si>
  <si>
    <t>Rama Prasad Paleti</t>
  </si>
  <si>
    <t>RamaJanardhana Adapa</t>
  </si>
  <si>
    <t>Ramakanth Middela</t>
  </si>
  <si>
    <t>Ramakanth Vemperala</t>
  </si>
  <si>
    <t>Ramesh Kadur</t>
  </si>
  <si>
    <t>Ramya Sudha Kamineni</t>
  </si>
  <si>
    <t>Ramyasudha Kamineni</t>
  </si>
  <si>
    <t>Ranganath Tirumalapeddinti</t>
  </si>
  <si>
    <t>Rao Papineni</t>
  </si>
  <si>
    <t>Rao Vadlamani</t>
  </si>
  <si>
    <t>Rathi Simhan</t>
  </si>
  <si>
    <t>Ratna Meda</t>
  </si>
  <si>
    <t>Ravi Kadiri</t>
  </si>
  <si>
    <t>Ravi Kolluri</t>
  </si>
  <si>
    <t>Ravi Pokkunuri</t>
  </si>
  <si>
    <t>Ravikanth Chavali</t>
  </si>
  <si>
    <t>Ravikanth Pendem</t>
  </si>
  <si>
    <t>Ravish Sikha</t>
  </si>
  <si>
    <t>Rayan mala Satti</t>
  </si>
  <si>
    <t>Rekha Vemuri</t>
  </si>
  <si>
    <t>Rengarajan Ramasamy</t>
  </si>
  <si>
    <t>Renuka Ravi</t>
  </si>
  <si>
    <t>Renuka Sukhu</t>
  </si>
  <si>
    <t>Rishab Chawla</t>
  </si>
  <si>
    <t>Rishik Karnakanti</t>
  </si>
  <si>
    <t>Ritesh Athwale</t>
  </si>
  <si>
    <t>Ritesh Raj Chakraraj</t>
  </si>
  <si>
    <t>Rithwik Charla</t>
  </si>
  <si>
    <t>Roja Adepu</t>
  </si>
  <si>
    <t>Ruchi Gandhi</t>
  </si>
  <si>
    <t>(201) 835-2665</t>
  </si>
  <si>
    <t>Rupa G</t>
  </si>
  <si>
    <t>Snacks</t>
  </si>
  <si>
    <t>Saanvi Reddy Gona</t>
  </si>
  <si>
    <t>Sachin Parsa</t>
  </si>
  <si>
    <t>Sai Abhign Vishnudas</t>
  </si>
  <si>
    <t>Sai Burra Burra</t>
  </si>
  <si>
    <t>Sai GULLAPALLI</t>
  </si>
  <si>
    <t>YM</t>
  </si>
  <si>
    <t>Sai Ram Yaramadhi</t>
  </si>
  <si>
    <t>Sai Ramaraju</t>
  </si>
  <si>
    <t>Sai sayyaparaju</t>
  </si>
  <si>
    <t>Sai Shankar Kodithwada</t>
  </si>
  <si>
    <t>Sai Srinivas Grandhi</t>
  </si>
  <si>
    <t>Sai Swaroopa Jakka</t>
  </si>
  <si>
    <t>Sailaja &amp; Surya Saripalli</t>
  </si>
  <si>
    <t>sailaja Bhamidipaty</t>
  </si>
  <si>
    <t>Sailaja Manchikalapati</t>
  </si>
  <si>
    <t>Sailaja Sailaja</t>
  </si>
  <si>
    <t>Sailaja Saripalli</t>
  </si>
  <si>
    <t>SaiRekha Chavalam</t>
  </si>
  <si>
    <t>Sairoopa chavalam</t>
  </si>
  <si>
    <t>Sakuntala Paluri</t>
  </si>
  <si>
    <t>Sandeep Bhargava</t>
  </si>
  <si>
    <t>Sandya Sripathi</t>
  </si>
  <si>
    <t>Sangeeta Hebbar</t>
  </si>
  <si>
    <t>Sanjana Venkatesh</t>
  </si>
  <si>
    <t>Sankarsh Vemuganti</t>
  </si>
  <si>
    <t>Santan Katragadda</t>
  </si>
  <si>
    <t>Santha Kumari Gurram</t>
  </si>
  <si>
    <t>Santi Kanumalla</t>
  </si>
  <si>
    <t>Sarada Sambu</t>
  </si>
  <si>
    <t>Sarath Attaluri</t>
  </si>
  <si>
    <t>Sarma Vemparala</t>
  </si>
  <si>
    <t>Sashikanth Chalasani</t>
  </si>
  <si>
    <t>Sathya Mallipudi</t>
  </si>
  <si>
    <t>Satish Ravuri</t>
  </si>
  <si>
    <t>Satya Koganti</t>
  </si>
  <si>
    <t>Satya Mullapudi</t>
  </si>
  <si>
    <t>Satya Nidamarti</t>
  </si>
  <si>
    <t>Satya Sri Sripada</t>
  </si>
  <si>
    <t>Satyaveni Allu</t>
  </si>
  <si>
    <t>SESHAGIRI VULLIKANTI</t>
  </si>
  <si>
    <t>Shakuntala Movva</t>
  </si>
  <si>
    <t>Shanthi Priya Thotakura</t>
  </si>
  <si>
    <t>Sharath Arra</t>
  </si>
  <si>
    <t>Shashi Jakkipally</t>
  </si>
  <si>
    <t>Shashikumar Beesu</t>
  </si>
  <si>
    <t>Shashikumaarb@gmail.com</t>
  </si>
  <si>
    <t>Shiv Rana</t>
  </si>
  <si>
    <t>Shiva Palli</t>
  </si>
  <si>
    <t>Shivakumar Ramadgu</t>
  </si>
  <si>
    <t>Shravan Kalvakota</t>
  </si>
  <si>
    <t>Shreya Kodela</t>
  </si>
  <si>
    <t>Shubha Kirani</t>
  </si>
  <si>
    <t>Shyam Pothookuchi</t>
  </si>
  <si>
    <t>Shyam Vanga</t>
  </si>
  <si>
    <t>Shyamala Sastry</t>
  </si>
  <si>
    <t>Siddanth Bhatia</t>
  </si>
  <si>
    <t>Siddhartha Pamulaparthi</t>
  </si>
  <si>
    <t>Silpa Kastala</t>
  </si>
  <si>
    <t>Sindhu Kandimalla</t>
  </si>
  <si>
    <t>Sindhu Tadiparthi</t>
  </si>
  <si>
    <t>Siri Dolla</t>
  </si>
  <si>
    <t>Sirisha Banala</t>
  </si>
  <si>
    <t>Sirisha Kavalipati</t>
  </si>
  <si>
    <t>Sirisha Vangala</t>
  </si>
  <si>
    <t>Sita Bhattarai</t>
  </si>
  <si>
    <t>Siva Charla</t>
  </si>
  <si>
    <t>Siva Kumar Cheikycharla</t>
  </si>
  <si>
    <t>Siva Pondugula</t>
  </si>
  <si>
    <t>Sivani Potnuru</t>
  </si>
  <si>
    <t>Sivaram Veerubhotla</t>
  </si>
  <si>
    <t>Siya Jariwala</t>
  </si>
  <si>
    <t>Smitha Anchoori</t>
  </si>
  <si>
    <t>Sneha Chaturvedula</t>
  </si>
  <si>
    <t>Soumya Madala</t>
  </si>
  <si>
    <t>Sowmya Lakshmi Devarapalli</t>
  </si>
  <si>
    <t>Sowmya Yaddanapudi</t>
  </si>
  <si>
    <t>Spandana Pullela</t>
  </si>
  <si>
    <t>Sphurthy Jakkipally</t>
  </si>
  <si>
    <t>Sravan Dagupati</t>
  </si>
  <si>
    <t>Sravan Kancha</t>
  </si>
  <si>
    <t>Sravana Dagupati</t>
  </si>
  <si>
    <t>Sravanthi Mandumula</t>
  </si>
  <si>
    <t>Sravya Gandu</t>
  </si>
  <si>
    <t>Sreelatha Surapaneni</t>
  </si>
  <si>
    <t>Sreeni Inturi</t>
  </si>
  <si>
    <t>Sreenivas Muvva</t>
  </si>
  <si>
    <t>Sreya Talasila</t>
  </si>
  <si>
    <t>Sri Lakshmi Ayyalasomayajula</t>
  </si>
  <si>
    <t>SriCharanaDatta Middela</t>
  </si>
  <si>
    <t>Sridevi Nimishakavi</t>
  </si>
  <si>
    <t>Sridhar / Saraswathi Swargam</t>
  </si>
  <si>
    <t>Sridhar Koppuravuri</t>
  </si>
  <si>
    <t>Sridhar Mahankali</t>
  </si>
  <si>
    <t>Sridhar Samudrala</t>
  </si>
  <si>
    <t>Sriharsha Popuri</t>
  </si>
  <si>
    <t>Sriharsha Yarlagadda</t>
  </si>
  <si>
    <t>Srikanth Akula</t>
  </si>
  <si>
    <t>Srikanth Gali</t>
  </si>
  <si>
    <t>Srikanth Mankal</t>
  </si>
  <si>
    <t>Srikanth Marti</t>
  </si>
  <si>
    <t>(678) 451-5454</t>
  </si>
  <si>
    <t>Srilaxmi V</t>
  </si>
  <si>
    <t>Srinija Chaturvedula</t>
  </si>
  <si>
    <t>Srinivas Atluri</t>
  </si>
  <si>
    <t>Srinivas Bhimanapally</t>
  </si>
  <si>
    <t>Srinivas Javvadi</t>
  </si>
  <si>
    <t>Srinivas Maroju</t>
  </si>
  <si>
    <t>Srinivas Srinivas</t>
  </si>
  <si>
    <t>Srinivas Timmaraju</t>
  </si>
  <si>
    <t>(323) 859-5994</t>
  </si>
  <si>
    <t>Srinivas Vadrevu</t>
  </si>
  <si>
    <t>Srinivasa Morthala</t>
  </si>
  <si>
    <t>Srinivasa Rao Cheemakurthi Cheemakurthi</t>
  </si>
  <si>
    <t>Srinivasa rao Muvva</t>
  </si>
  <si>
    <t>Srinivasulu Kasa</t>
  </si>
  <si>
    <t>Sripallavi Appalakutti</t>
  </si>
  <si>
    <t>Sriram Ayalavarapu</t>
  </si>
  <si>
    <t>SRIRAM Ayyalavarrapu</t>
  </si>
  <si>
    <t>Sriram Katragadda</t>
  </si>
  <si>
    <t>Srireesh Nidimukkala</t>
  </si>
  <si>
    <t>(414) 779-6655</t>
  </si>
  <si>
    <t>Srividya Jandhyala</t>
  </si>
  <si>
    <t>vidya.ravishankar@gmail.com</t>
  </si>
  <si>
    <t>SriVidya Suravajjala</t>
  </si>
  <si>
    <t>Sruthi Garimella</t>
  </si>
  <si>
    <t>Subra Meda</t>
  </si>
  <si>
    <t>Suchendra Parvataneni</t>
  </si>
  <si>
    <t>Sudharani Korupuri</t>
  </si>
  <si>
    <t>Sudheeshna Nune</t>
  </si>
  <si>
    <t>Sudhir Nune</t>
  </si>
  <si>
    <t>Sudhir Samudrala</t>
  </si>
  <si>
    <t>Sujaya Setty</t>
  </si>
  <si>
    <t>Sumedh Garimella</t>
  </si>
  <si>
    <t>Sumitra Murali</t>
  </si>
  <si>
    <t>Sumitra.murali2004@gmail.com</t>
  </si>
  <si>
    <t>Sundar Matpadi</t>
  </si>
  <si>
    <t>Suneel Jakka</t>
  </si>
  <si>
    <t>Suneetha Jangam</t>
  </si>
  <si>
    <t>Sunil Ravulapalli</t>
  </si>
  <si>
    <t>Sunilkumar Sripathi</t>
  </si>
  <si>
    <t>Sunita Parcha</t>
  </si>
  <si>
    <t>Supriya L</t>
  </si>
  <si>
    <t>Supriya Lingareddy</t>
  </si>
  <si>
    <t>Surabhi Dudani</t>
  </si>
  <si>
    <t>Surendra Pothula</t>
  </si>
  <si>
    <t>Suresh Kota</t>
  </si>
  <si>
    <t>Suresh Swargam</t>
  </si>
  <si>
    <t>Surya Prakash</t>
  </si>
  <si>
    <t>Surya Ram Hareesh Vemula</t>
  </si>
  <si>
    <t>Surya Teja Vemulapalli</t>
  </si>
  <si>
    <t>Surya Velmauri</t>
  </si>
  <si>
    <t>Susheel Madasu</t>
  </si>
  <si>
    <t>Susmitha Mangaraju</t>
  </si>
  <si>
    <t>Swapna Aradhyula</t>
  </si>
  <si>
    <t>SWARNA Chitturi</t>
  </si>
  <si>
    <t>Swarna Konda</t>
  </si>
  <si>
    <t>Swarna Raju</t>
  </si>
  <si>
    <t>SWAROOP BHAGAVATHULA</t>
  </si>
  <si>
    <t>Swathi Pandiri</t>
  </si>
  <si>
    <t>Swathi Subedae</t>
  </si>
  <si>
    <t>Swetha Kandukoori</t>
  </si>
  <si>
    <t>Swetha Sarabu</t>
  </si>
  <si>
    <t>Swetha Sriramoju</t>
  </si>
  <si>
    <t>Tanmai Potluri</t>
  </si>
  <si>
    <t>Teja Chitta</t>
  </si>
  <si>
    <t>Thiru Nakka</t>
  </si>
  <si>
    <t>Uday Cherukupalli</t>
  </si>
  <si>
    <t>Uday nandan .Malakapeta</t>
  </si>
  <si>
    <t>Uday nandan Malakapeta</t>
  </si>
  <si>
    <t>Uma Bellampalli</t>
  </si>
  <si>
    <t>Uma Mahesh Uppada</t>
  </si>
  <si>
    <t>Lakshminaraya Ponnaganti</t>
  </si>
  <si>
    <t>Uma Swargam</t>
  </si>
  <si>
    <t>Umakanth Reddy Chinthapanti</t>
  </si>
  <si>
    <t>Umamaheswari Vadamalai</t>
  </si>
  <si>
    <t>Upasna Tomer</t>
  </si>
  <si>
    <t>Uttam Kotadiya</t>
  </si>
  <si>
    <t>Vaishnavi Kishore Dola</t>
  </si>
  <si>
    <t>Vaishnavi Movva</t>
  </si>
  <si>
    <t>Vaishnavi Pamulaparthi</t>
  </si>
  <si>
    <t>Vamsi Mylavarapu</t>
  </si>
  <si>
    <t>Vamsi Virupakshi</t>
  </si>
  <si>
    <t>Transport</t>
  </si>
  <si>
    <t>Vani Venkatesh</t>
  </si>
  <si>
    <t>Varshini Babers</t>
  </si>
  <si>
    <t>Vasavi Patha</t>
  </si>
  <si>
    <t>Veena Palla</t>
  </si>
  <si>
    <t>Veera Nanduri</t>
  </si>
  <si>
    <t>Venkat Ayalavarapu</t>
  </si>
  <si>
    <t>Venkat Ghatti</t>
  </si>
  <si>
    <t>Venkat Kanuri</t>
  </si>
  <si>
    <t>Venkat Krishna Chakraraj</t>
  </si>
  <si>
    <t>Venkata Goparaju</t>
  </si>
  <si>
    <t>Venkata Gudlavalleti</t>
  </si>
  <si>
    <t>Venkata Javvaji</t>
  </si>
  <si>
    <t>Venkata Sai Kiran Kureti</t>
  </si>
  <si>
    <t>Venkata Sujitha Boggavarapu</t>
  </si>
  <si>
    <t>Venu Anchoori</t>
  </si>
  <si>
    <t>Venu Kakumanu</t>
  </si>
  <si>
    <t>Vijay Chemudupati</t>
  </si>
  <si>
    <t>Vijay Chowadari</t>
  </si>
  <si>
    <t>Vijay Kollapaneni</t>
  </si>
  <si>
    <t>Vijay Polineni</t>
  </si>
  <si>
    <t>Vijay Tomer</t>
  </si>
  <si>
    <t>Vijay Yellapragada</t>
  </si>
  <si>
    <t>Vijaya Kumari Kalidindi</t>
  </si>
  <si>
    <t>Vijaya Nadimpalli</t>
  </si>
  <si>
    <t>Vijaya Pachava</t>
  </si>
  <si>
    <t>Vijaya Seelam</t>
  </si>
  <si>
    <t>Vijayakumar Velmurugan</t>
  </si>
  <si>
    <t>Vijayalakshmi Rengarajan</t>
  </si>
  <si>
    <t>Vikyath Suram</t>
  </si>
  <si>
    <t>Vimala G</t>
  </si>
  <si>
    <t>Vineela Mandapati</t>
  </si>
  <si>
    <t>Vinitha Podduturi</t>
  </si>
  <si>
    <t>Vinod Jujjuri</t>
  </si>
  <si>
    <t>Vinodleo@gmail.com</t>
  </si>
  <si>
    <t>Virat Reddy Chinthapanti</t>
  </si>
  <si>
    <t>Visala Marni</t>
  </si>
  <si>
    <t>Vishnu Parcha</t>
  </si>
  <si>
    <t>Vishnu Vandana Nicchenametla</t>
  </si>
  <si>
    <t>Vishnu Vardhan Goduguluri</t>
  </si>
  <si>
    <t>Visweswara Rao rajulapudi</t>
  </si>
  <si>
    <t xml:space="preserve">Vivek  Vivek </t>
  </si>
  <si>
    <t>Vjaya Seelam</t>
  </si>
  <si>
    <t>Vrishan Kanuri</t>
  </si>
  <si>
    <t>Vyshnavi Tirumalapeddinti</t>
  </si>
  <si>
    <t>Yamini Bukkaraju</t>
  </si>
  <si>
    <t>Yamuna Arun</t>
  </si>
  <si>
    <t>Yashesvini Ram</t>
  </si>
  <si>
    <t>Anuja Dande</t>
  </si>
  <si>
    <t>Madhavi Sankaramanchi</t>
  </si>
  <si>
    <t>Anuradha Kesavarapu</t>
  </si>
  <si>
    <t>Vasu Ketavarapu</t>
  </si>
  <si>
    <t>Pranil Thatavarthy</t>
  </si>
  <si>
    <t>Kanakadurga Govindaraju</t>
  </si>
  <si>
    <t>Srinivas Bhamidipati</t>
  </si>
  <si>
    <t>Sailaja Bhamidipati</t>
  </si>
  <si>
    <t>Vivek Immidesitti</t>
  </si>
  <si>
    <t>Srinivas Immidesitti</t>
  </si>
  <si>
    <t>Mrs Srinivas Immidesitti</t>
  </si>
  <si>
    <t>Srinivasa Chunduri</t>
  </si>
  <si>
    <t>Available vs Required Variance Per Session</t>
  </si>
  <si>
    <t>Location Wise Availability Per Session</t>
  </si>
  <si>
    <t>Location Wise Volunteer Availability</t>
  </si>
  <si>
    <t>13 AM</t>
  </si>
  <si>
    <t>13 PM</t>
  </si>
  <si>
    <t>14 AM</t>
  </si>
  <si>
    <t>14 PM</t>
  </si>
  <si>
    <t>15 AM</t>
  </si>
  <si>
    <t>15 PM</t>
  </si>
  <si>
    <t>16 AM</t>
  </si>
  <si>
    <t>16 PM</t>
  </si>
  <si>
    <t>17 AM</t>
  </si>
  <si>
    <t>17 PM</t>
  </si>
  <si>
    <t>18 AM</t>
  </si>
  <si>
    <t>18 PM</t>
  </si>
  <si>
    <t>19 AM</t>
  </si>
  <si>
    <t>19 PM</t>
  </si>
  <si>
    <t>20 AM</t>
  </si>
  <si>
    <t>20 PM</t>
  </si>
  <si>
    <t>21 AM</t>
  </si>
  <si>
    <t>21 PM</t>
  </si>
  <si>
    <t>Concourse</t>
  </si>
  <si>
    <t>Totals</t>
  </si>
  <si>
    <t>Family Count</t>
  </si>
  <si>
    <t>Sessions</t>
  </si>
  <si>
    <t>Malathi1</t>
  </si>
  <si>
    <t>Malathi2</t>
  </si>
  <si>
    <t>Malathi3</t>
  </si>
  <si>
    <t>Malathi4</t>
  </si>
  <si>
    <t xml:space="preserve">cheersrama@gmail.com </t>
  </si>
  <si>
    <t>Ravi Kolluru</t>
  </si>
  <si>
    <t xml:space="preserve"> Sastry</t>
  </si>
  <si>
    <t>Shyamala  Sastry</t>
  </si>
  <si>
    <t>Srikanth1</t>
  </si>
  <si>
    <t>Srikanth2</t>
  </si>
  <si>
    <t>Srikanth3</t>
  </si>
  <si>
    <t>Srikanth4</t>
  </si>
  <si>
    <t xml:space="preserve"> Movva</t>
  </si>
  <si>
    <t>Shakuntala  Movva</t>
  </si>
  <si>
    <t>Ayyalavarapu</t>
  </si>
  <si>
    <t>Pooja</t>
  </si>
  <si>
    <t>Ayyalavarrapu</t>
  </si>
  <si>
    <t>Indira Ayyalavarrapu</t>
  </si>
  <si>
    <t>SRIRAM</t>
  </si>
  <si>
    <t>Srinivas1</t>
  </si>
  <si>
    <t>Srinivas2</t>
  </si>
  <si>
    <t>Devender1</t>
  </si>
  <si>
    <t>Devender2</t>
  </si>
  <si>
    <t>Devender3</t>
  </si>
  <si>
    <t>Shyam1</t>
  </si>
  <si>
    <t>Vanga</t>
  </si>
  <si>
    <t>Shyam2</t>
  </si>
  <si>
    <t>Shyam3</t>
  </si>
  <si>
    <t>Shyam4</t>
  </si>
  <si>
    <t>Dhinakar</t>
  </si>
  <si>
    <t>Sunita</t>
  </si>
  <si>
    <t>VELLINGIRI</t>
  </si>
  <si>
    <t>Arun VELLINGIRI</t>
  </si>
  <si>
    <t>Srireesh</t>
  </si>
  <si>
    <t>Nidimukkala</t>
  </si>
  <si>
    <t>Ramya</t>
  </si>
  <si>
    <t>Sudha Kamineni</t>
  </si>
  <si>
    <t>Murali Akula</t>
  </si>
  <si>
    <t>Atluri</t>
  </si>
  <si>
    <t>getsrininow@gmail.com</t>
  </si>
  <si>
    <t>Beesu</t>
  </si>
  <si>
    <t xml:space="preserve"> Bukkaraju </t>
  </si>
  <si>
    <t xml:space="preserve">Yamini  Bukkaraju </t>
  </si>
  <si>
    <t xml:space="preserve">Ybukaraju@gmail.com </t>
  </si>
  <si>
    <t xml:space="preserve">Vinod Jujjuri </t>
  </si>
  <si>
    <t xml:space="preserve"> Kandukuri</t>
  </si>
  <si>
    <t>Prasanna  Kandukuri</t>
  </si>
  <si>
    <t>rani Kollepara</t>
  </si>
  <si>
    <t xml:space="preserve"> Kodukula </t>
  </si>
  <si>
    <t xml:space="preserve">Madhavi  Kodukula </t>
  </si>
  <si>
    <t xml:space="preserve">219-671-0256 </t>
  </si>
  <si>
    <t xml:space="preserve"> Madala </t>
  </si>
  <si>
    <t xml:space="preserve">Soumya  Madala </t>
  </si>
  <si>
    <t xml:space="preserve">Neelima Cheikycharla </t>
  </si>
  <si>
    <t xml:space="preserve">Kumar  Cheikycharla </t>
  </si>
  <si>
    <t xml:space="preserve">Siva Kumar  Cheikycharla </t>
  </si>
  <si>
    <t>Rajeswari Grandhi</t>
  </si>
  <si>
    <t>rrgrandhi@yahoo.com</t>
  </si>
  <si>
    <t xml:space="preserve">Nidamarti </t>
  </si>
  <si>
    <t xml:space="preserve">Satya Nidamarti </t>
  </si>
  <si>
    <t xml:space="preserve"> Paluri </t>
  </si>
  <si>
    <t xml:space="preserve">Sakuntala  Paluri </t>
  </si>
  <si>
    <t xml:space="preserve"> Pendem </t>
  </si>
  <si>
    <t xml:space="preserve">Ravikanth  Pendem </t>
  </si>
  <si>
    <t xml:space="preserve">Vandana  Nicchenametla </t>
  </si>
  <si>
    <t xml:space="preserve">Vishnu Vandana  Nicchenametla </t>
  </si>
  <si>
    <t xml:space="preserve"> Gupta</t>
  </si>
  <si>
    <t>Madhusudhana  Gupta</t>
  </si>
  <si>
    <t xml:space="preserve"> Surapaneni </t>
  </si>
  <si>
    <t xml:space="preserve">Sreelatha  Surapaneni </t>
  </si>
  <si>
    <t>Prema</t>
  </si>
  <si>
    <t>Perkari</t>
  </si>
  <si>
    <t xml:space="preserve"> Kodukula</t>
  </si>
  <si>
    <t>Mahalakshmi  Kodukula</t>
  </si>
  <si>
    <t>Sowmya</t>
  </si>
  <si>
    <t xml:space="preserve"> Yaddanapudi </t>
  </si>
  <si>
    <t xml:space="preserve">Sowmya  Yaddanapudi </t>
  </si>
  <si>
    <t xml:space="preserve"> Chalasani</t>
  </si>
  <si>
    <t>Poornima  Chalasani</t>
  </si>
  <si>
    <t>Srinivas  Grandhi</t>
  </si>
  <si>
    <t>Sai Srinivas  Grandhi</t>
  </si>
  <si>
    <t>Online</t>
  </si>
  <si>
    <t xml:space="preserve"> Suram</t>
  </si>
  <si>
    <t>Deepthi  Suram</t>
  </si>
  <si>
    <t>Kali</t>
  </si>
  <si>
    <t>Srivani  Bokka</t>
  </si>
  <si>
    <t>Kali Srivani  Bokka</t>
  </si>
  <si>
    <t xml:space="preserve"> Doppalapudi </t>
  </si>
  <si>
    <t xml:space="preserve">Mahesh  Doppalapudi </t>
  </si>
  <si>
    <t xml:space="preserve"> Javvaji</t>
  </si>
  <si>
    <t>Venkata  Javvaji</t>
  </si>
  <si>
    <t>+14408414208</t>
  </si>
  <si>
    <t xml:space="preserve"> Gandhi</t>
  </si>
  <si>
    <t>Ruchi  Gandhi</t>
  </si>
  <si>
    <t xml:space="preserve">Msruchigandhi@gmail.com </t>
  </si>
  <si>
    <t>Chenchu</t>
  </si>
  <si>
    <t>Ranjit Kumar Devatha</t>
  </si>
  <si>
    <t>Dolla</t>
  </si>
  <si>
    <t>Amruta</t>
  </si>
  <si>
    <t>SRITHA</t>
  </si>
  <si>
    <t>TANIKELLA</t>
  </si>
  <si>
    <t>SRITHA TANIKELLA</t>
  </si>
  <si>
    <t>TULASI</t>
  </si>
  <si>
    <t>RYALI</t>
  </si>
  <si>
    <t>TULASI RYALI</t>
  </si>
  <si>
    <t>SHRINARAYANEE</t>
  </si>
  <si>
    <t>RENGARAJAN</t>
  </si>
  <si>
    <t>SHRINARAYANEE RENGARAJAN</t>
  </si>
  <si>
    <t>SAISNEHA</t>
  </si>
  <si>
    <t>GHATTI</t>
  </si>
  <si>
    <t>SAISNEHA GHATTI</t>
  </si>
  <si>
    <t>SRIHARSHA</t>
  </si>
  <si>
    <t xml:space="preserve"> YARLAGADDA</t>
  </si>
  <si>
    <t>SRIHARSHA  YARLAGADDA</t>
  </si>
  <si>
    <t>SRAVANA</t>
  </si>
  <si>
    <t>DAGUPATI</t>
  </si>
  <si>
    <t>SRAVANA DAGUPATI</t>
  </si>
  <si>
    <t>DURGA</t>
  </si>
  <si>
    <t>Sukhu</t>
  </si>
  <si>
    <t>Gopi Manne (Mini Van)</t>
  </si>
  <si>
    <t>Lakshminarayana Ponnaganti (3Mini Van)</t>
  </si>
  <si>
    <t>Mahesh Uppada</t>
  </si>
  <si>
    <t>Jhansi</t>
  </si>
  <si>
    <t>nandan Malakapeta</t>
  </si>
  <si>
    <t>Shanthi</t>
  </si>
  <si>
    <t>Priya Thotakura</t>
  </si>
  <si>
    <t>Rao Rao</t>
  </si>
  <si>
    <t xml:space="preserve">Silpa  Silpa </t>
  </si>
  <si>
    <t>Rama Lingeswar Rama Lingeswar</t>
  </si>
  <si>
    <t xml:space="preserve">Vivek </t>
  </si>
  <si>
    <t>Seva Area</t>
  </si>
  <si>
    <t>Session</t>
  </si>
  <si>
    <t>Time</t>
  </si>
  <si>
    <t>Session Name</t>
  </si>
  <si>
    <t>4:00 PM - 9:00 PM</t>
  </si>
  <si>
    <t>8:00 AM - 1:00 PM</t>
  </si>
  <si>
    <t>2:00 PM - 6:00 PM</t>
  </si>
  <si>
    <t>8:00 AM - 10:00 PM</t>
  </si>
  <si>
    <t>9:30 AM - 12:00 PM</t>
  </si>
  <si>
    <t>5:00 PM - 7:00 PM</t>
  </si>
  <si>
    <t>8:00 AM - 12:00 PM</t>
  </si>
  <si>
    <t>2:00 PM - 4:30 PM</t>
  </si>
  <si>
    <t>8:30 PM - 10:30 PM</t>
  </si>
  <si>
    <t>7:30 AM - 8:00 PM</t>
  </si>
  <si>
    <t>HelpDesk</t>
  </si>
  <si>
    <t>Morning</t>
  </si>
  <si>
    <t>Evening</t>
  </si>
  <si>
    <t>FULL NAME</t>
  </si>
  <si>
    <t>Phone Number (to be added to Whatsapp group)</t>
  </si>
  <si>
    <t>Mahāyajña Center</t>
  </si>
  <si>
    <t>Association with the Mahāyajña Program. All volunteers should be 18 years and older.</t>
  </si>
  <si>
    <t>Mahāyajña Student Name (First &amp; Last Name)</t>
  </si>
  <si>
    <t>Seva Dates for Mahāyajña Parents (KSHT - Karya Siddhi Hanuman Temple; CUTX - Credit Union of Texas Center, Allen)</t>
  </si>
  <si>
    <t>Seva Dates for Mahāyajña Students (KSHT - Karya Siddhi Hanuman Temple; CUTX - Credit Union of Texas Center, Allen)</t>
  </si>
  <si>
    <t>Please answer "How did you find about Mahāyajña event volunteering opportunity? "</t>
  </si>
  <si>
    <t>Seva Dates for Volunteers (KSHT - Karya Siddhi Hanuman Temple; CUTX - Credit Union of Texas Center, Allen)</t>
  </si>
  <si>
    <t>I have read this waiver form and understand that I fully acknowledge it by checking the below box.</t>
  </si>
  <si>
    <t>Gender</t>
  </si>
  <si>
    <t>ALL EVENT DAYS - June 29th to July 4th - FULL TIME</t>
  </si>
  <si>
    <t>29th June (Thursday) - KSHT - Evening</t>
  </si>
  <si>
    <t>30th June (Friday) - CUTX - ALL DAY</t>
  </si>
  <si>
    <t>30th June (Friday) - CUTX - Morning</t>
  </si>
  <si>
    <t>30th June (Friday) - CUTX - Evening</t>
  </si>
  <si>
    <t>1st July (Saturday) - CUTX - ALL DAY</t>
  </si>
  <si>
    <t>1st July (Saturday) - CUTX - Morning</t>
  </si>
  <si>
    <t>1st July (Saturday) - CUTX - Evening</t>
  </si>
  <si>
    <t>2nd July (Sunday) - CUTX - ALL DAY</t>
  </si>
  <si>
    <t>3rd July (Monday) - KSHT - ALL DAY</t>
  </si>
  <si>
    <t>3rd July (Monday) - KSHT - Morning</t>
  </si>
  <si>
    <t>3rd July (Monday) - KSHT - Evening</t>
  </si>
  <si>
    <t>4th July (Tuesday) - KSHT - Evening</t>
  </si>
  <si>
    <t>Seva Name</t>
  </si>
  <si>
    <t>Welcome</t>
  </si>
  <si>
    <t>30th AM</t>
  </si>
  <si>
    <t>Talent Show</t>
  </si>
  <si>
    <t>1st AM</t>
  </si>
  <si>
    <t>Concert</t>
  </si>
  <si>
    <t>2nd AM</t>
  </si>
  <si>
    <t>Gita</t>
  </si>
  <si>
    <t>GP AM</t>
  </si>
  <si>
    <t>GP PM</t>
  </si>
  <si>
    <t>4th AM</t>
  </si>
  <si>
    <t>4th PM</t>
  </si>
  <si>
    <t>SG Seva</t>
  </si>
  <si>
    <t>Shirt</t>
  </si>
  <si>
    <t>Badge</t>
  </si>
  <si>
    <t>SG Email</t>
  </si>
  <si>
    <t>SG SevaName</t>
  </si>
  <si>
    <t>SG First Name</t>
  </si>
  <si>
    <t>SG Last Name</t>
  </si>
  <si>
    <t>SG PhoneNumber</t>
  </si>
  <si>
    <t>SG Center</t>
  </si>
  <si>
    <t>SG Region</t>
  </si>
  <si>
    <t>In B8?</t>
  </si>
  <si>
    <t>in B8_1?</t>
  </si>
  <si>
    <t>raghavendra.kamalakar@hotmail.com</t>
  </si>
  <si>
    <t>Shet</t>
  </si>
  <si>
    <t>Devendra Prasad Gurram</t>
  </si>
  <si>
    <t>29th June (Thursday) - KSHT - Evening, 30th June (Friday) - CUTX - Evening, 1st July (Saturday) - CUTX - Evening, 2nd July (Sunday) - CUTX - ALL DAY, 3rd July (Monday) - KSHT - Evening, 4th July (Tuesday) - KSHT - Evening</t>
  </si>
  <si>
    <t>CM</t>
  </si>
  <si>
    <t>Categories</t>
  </si>
  <si>
    <t>rjayanthi@hotmail.com</t>
  </si>
  <si>
    <t>Checkin</t>
  </si>
  <si>
    <t>Book Stall</t>
  </si>
  <si>
    <t>krishna2171@yahoo.com</t>
  </si>
  <si>
    <t>Amin</t>
  </si>
  <si>
    <t>MP</t>
  </si>
  <si>
    <t>Capacity</t>
  </si>
  <si>
    <t>1st July (Saturday) - CUTX - Morning, 2nd July (Sunday) - CUTX - ALL DAY</t>
  </si>
  <si>
    <t>Event AM</t>
  </si>
  <si>
    <t>vlnpanth@gmail.com</t>
  </si>
  <si>
    <t>Panth</t>
  </si>
  <si>
    <t>Voruganty</t>
  </si>
  <si>
    <t xml:space="preserve">My daughter was batch 5 mahayajna </t>
  </si>
  <si>
    <t>30th June (Friday) - CUTX - Evening, 1st July (Saturday) - CUTX - Evening, 3rd July (Monday) - KSHT - Evening</t>
  </si>
  <si>
    <t>ramchander.jakkula@gmail.com</t>
  </si>
  <si>
    <t xml:space="preserve">Ramchander </t>
  </si>
  <si>
    <t>Jakkula</t>
  </si>
  <si>
    <t>1st July (Saturday) - CUTX - Morning, 3rd July (Monday) - KSHT - Morning</t>
  </si>
  <si>
    <t>pallavi.Velamakanni@gmail.com</t>
  </si>
  <si>
    <t xml:space="preserve">Akshar </t>
  </si>
  <si>
    <t xml:space="preserve">Chunduri </t>
  </si>
  <si>
    <t>+1 (972) 369-2982</t>
  </si>
  <si>
    <t>Event YM</t>
  </si>
  <si>
    <t>XL</t>
  </si>
  <si>
    <t>Ranjani and Ramya</t>
  </si>
  <si>
    <t xml:space="preserve">Eashan </t>
  </si>
  <si>
    <t>+1 (972) 370-7257</t>
  </si>
  <si>
    <t>29th June (Thursday) - KSHT - Evening, 30th June (Friday) - CUTX - Evening, 1st July (Saturday) - CUTX - ALL DAY, 2nd July (Sunday) - CUTX - ALL DAY, 3rd July (Monday) - KSHT - ALL DAY, 4th July (Tuesday) - KSHT - Evening</t>
  </si>
  <si>
    <t>Mobile Monitor</t>
  </si>
  <si>
    <t>tchakradhar@gmail.com</t>
  </si>
  <si>
    <t>CHAKRADHAR</t>
  </si>
  <si>
    <t>THUTUPALLI</t>
  </si>
  <si>
    <t>30th June (Friday) - CUTX - Evening, 1st July (Saturday) - CUTX - Morning</t>
  </si>
  <si>
    <t>sbonalas@yahoo.com</t>
  </si>
  <si>
    <t>Bonala</t>
  </si>
  <si>
    <t>Sritan Bonala</t>
  </si>
  <si>
    <t>30th June (Friday) - CUTX - Evening, 1st July (Saturday) - CUTX - ALL DAY, 2nd July (Sunday) - CUTX - ALL DAY, 3rd July (Monday) - KSHT - Evening, 4th July (Tuesday) - KSHT - Evening</t>
  </si>
  <si>
    <t>PickupDrop</t>
  </si>
  <si>
    <t>velaga.sudhir@gmail.com</t>
  </si>
  <si>
    <t>Velaga</t>
  </si>
  <si>
    <t>Navani</t>
  </si>
  <si>
    <t>29th June (Thursday) - KSHT - Evening, 30th June (Friday) - CUTX - Evening, 1st July (Saturday) - CUTX - Evening, 3rd July (Monday) - KSHT - Evening, 4th July (Tuesday) - KSHT - Evening</t>
  </si>
  <si>
    <t>Velavarthipati</t>
  </si>
  <si>
    <t>29th June (Thursday) - KSHT - Evening, 30th June (Friday) - CUTX - Evening, 1st July (Saturday) - CUTX - ALL DAY, 2nd July (Sunday) - CUTX - ALL DAY, 3rd July (Monday) - KSHT - Evening, 4th July (Tuesday) - KSHT - Evening</t>
  </si>
  <si>
    <t>SGS Datta Mobile</t>
  </si>
  <si>
    <t>prarush07@gmail.com</t>
  </si>
  <si>
    <t>Pranav</t>
  </si>
  <si>
    <t>Bharadwaj</t>
  </si>
  <si>
    <t>2nd July (Sunday) - CUTX - ALL DAY, 3rd July (Monday) - KSHT - Evening</t>
  </si>
  <si>
    <t>SNACKS</t>
  </si>
  <si>
    <t>subbukvs@gmail.com</t>
  </si>
  <si>
    <t>Subbu</t>
  </si>
  <si>
    <t>Katralapalli</t>
  </si>
  <si>
    <t>401-465-3869</t>
  </si>
  <si>
    <t xml:space="preserve">Volunteer </t>
  </si>
  <si>
    <t>1st July (Saturday) - CUTX - ALL DAY, 3rd July (Monday) - KSHT - Evening</t>
  </si>
  <si>
    <t>Stage</t>
  </si>
  <si>
    <t>srikar_chunduri@yahoo.com</t>
  </si>
  <si>
    <t>Tents / Dine-in Arrangement</t>
  </si>
  <si>
    <t xml:space="preserve">Ranjit </t>
  </si>
  <si>
    <t>Volunteered last year</t>
  </si>
  <si>
    <t>ALL EVENT DAYS - June 29th to July 4th - FULL TIME, 29th June (Thursday) - KSHT - Evening, 1st July (Saturday) - CUTX - ALL DAY, 2nd July (Sunday) - CUTX - ALL DAY, 3rd July (Monday) - KSHT - Evening, 4th July (Tuesday) - KSHT - Evening</t>
  </si>
  <si>
    <t>Tents / Table Setup</t>
  </si>
  <si>
    <t>syamkonala30@gmail.com</t>
  </si>
  <si>
    <t>Syam</t>
  </si>
  <si>
    <t>Konala</t>
  </si>
  <si>
    <t>Ishaan Konala</t>
  </si>
  <si>
    <t>1st July (Saturday) - CUTX - ALL DAY, 1st July (Saturday) - CUTX - Morning, 1st July (Saturday) - CUTX - Evening, 2nd July (Sunday) - CUTX - ALL DAY</t>
  </si>
  <si>
    <t>charysj@gmail.com</t>
  </si>
  <si>
    <t>Chary</t>
  </si>
  <si>
    <t>Jonnada</t>
  </si>
  <si>
    <t>Medha Jonnada</t>
  </si>
  <si>
    <t>30th June (Friday) - CUTX - Evening, 1st July (Saturday) - CUTX - ALL DAY, 2nd July (Sunday) - CUTX - ALL DAY, 3rd July (Monday) - KSHT - ALL DAY, 4th July (Tuesday) - KSHT - Evening</t>
  </si>
  <si>
    <t>beherabc@gmail.com</t>
  </si>
  <si>
    <t>Babaji</t>
  </si>
  <si>
    <t>Behera</t>
  </si>
  <si>
    <t>29th June (Thursday) - KSHT - Evening, 30th June (Friday) - CUTX - Evening, 1st July (Saturday) - CUTX - ALL DAY, 2nd July (Sunday) - CUTX - ALL DAY, 4th July (Tuesday) - KSHT - Evening</t>
  </si>
  <si>
    <t>panchamukhi_vb@yahoo.com</t>
  </si>
  <si>
    <t xml:space="preserve">Varadendra </t>
  </si>
  <si>
    <t xml:space="preserve">Panchamukhi </t>
  </si>
  <si>
    <t>30th June (Friday) - CUTX - Evening, 1st July (Saturday) - CUTX - ALL DAY, 2nd July (Sunday) - CUTX - ALL DAY</t>
  </si>
  <si>
    <t>apramodk@gmail.com</t>
  </si>
  <si>
    <t>Pramod</t>
  </si>
  <si>
    <t>Almeti</t>
  </si>
  <si>
    <t>732-589-6890</t>
  </si>
  <si>
    <t>Sai Sudhay Almeti</t>
  </si>
  <si>
    <t>30th June (Friday) - CUTX - Morning, 2nd July (Sunday) - CUTX - ALL DAY, 3rd July (Monday) - KSHT - Morning</t>
  </si>
  <si>
    <t>skoosam@gmail.com</t>
  </si>
  <si>
    <t>Koosam</t>
  </si>
  <si>
    <t>29th June (Thursday) - KSHT - Evening, 30th June (Friday) - CUTX - Evening, 1st July (Saturday) - CUTX - ALL DAY, 2nd July (Sunday) - CUTX - ALL DAY, 3rd July (Monday) - KSHT - ALL DAY</t>
  </si>
  <si>
    <t>Facility Volunteers</t>
  </si>
  <si>
    <t>29th June (Thursday) - KSHT - Evening, 30th June (Friday) - CUTX - Evening, 2nd July (Sunday) - CUTX - ALL DAY</t>
  </si>
  <si>
    <t>vinaya.lkakarla@gmail.com</t>
  </si>
  <si>
    <t xml:space="preserve">Vinaya </t>
  </si>
  <si>
    <t xml:space="preserve">Kakarla </t>
  </si>
  <si>
    <t>309-826-2079</t>
  </si>
  <si>
    <t>30th June (Friday) - CUTX - ALL DAY, 1st July (Saturday) - CUTX - ALL DAY, 2nd July (Sunday) - CUTX - ALL DAY, 3rd July (Monday) - KSHT - ALL DAY</t>
  </si>
  <si>
    <t>469-269-2588</t>
  </si>
  <si>
    <t>S</t>
  </si>
  <si>
    <t>parameshj.sudhan@gmail.com</t>
  </si>
  <si>
    <t>Parameswaran</t>
  </si>
  <si>
    <t>29th June (Thursday) - KSHT - Evening, 30th June (Friday) - CUTX - Evening, 1st July (Saturday) - CUTX - Evening, 4th July (Tuesday) - KSHT - Evening</t>
  </si>
  <si>
    <t>Tanmai</t>
  </si>
  <si>
    <t>Potluri</t>
  </si>
  <si>
    <t>Kishoredola9@gmail.com</t>
  </si>
  <si>
    <t>Siri &amp; Venkata</t>
  </si>
  <si>
    <t>ALL EVENT DAYS - June 29th to July 4th - FULL TIME, 3rd July (Monday) - KSHT - ALL DAY</t>
  </si>
  <si>
    <t>pruthvidhar@yahoo.com</t>
  </si>
  <si>
    <t>Pruthvidhar</t>
  </si>
  <si>
    <t xml:space="preserve">Kallem </t>
  </si>
  <si>
    <t>30th June (Friday) - CUTX - ALL DAY, 1st July (Saturday) - CUTX - ALL DAY, 3rd July (Monday) - KSHT - Evening</t>
  </si>
  <si>
    <t>Volunteering for  Bhagavadgeeta</t>
  </si>
  <si>
    <t>diwakarmouli@gmail.com</t>
  </si>
  <si>
    <t>Diwakar</t>
  </si>
  <si>
    <t>Chandramouli</t>
  </si>
  <si>
    <t>30th June (Friday) - CUTX - Evening, 1st July (Saturday) - CUTX - ALL DAY</t>
  </si>
  <si>
    <t>Vankamamidi</t>
  </si>
  <si>
    <t>Vaibhav Sai</t>
  </si>
  <si>
    <t>sri.nyala@gmail.com</t>
  </si>
  <si>
    <t xml:space="preserve">Nyalamadugula </t>
  </si>
  <si>
    <t xml:space="preserve">770-378-2942 </t>
  </si>
  <si>
    <t xml:space="preserve">Rayhan Nyalamadugula </t>
  </si>
  <si>
    <t>1st July (Saturday) - CUTX - Evening, 2nd July (Sunday) - CUTX - ALL DAY</t>
  </si>
  <si>
    <t>csarma@yahoo.com</t>
  </si>
  <si>
    <t xml:space="preserve">Cheemalamarri </t>
  </si>
  <si>
    <t>3rd July (Monday) - KSHT - Evening, 4th July (Tuesday) - KSHT - Evening</t>
  </si>
  <si>
    <t>chandranjani@gmail.com</t>
  </si>
  <si>
    <t>guruseva@msn.com</t>
  </si>
  <si>
    <t>Madisetty</t>
  </si>
  <si>
    <t>Bala Datta</t>
  </si>
  <si>
    <t>30th June (Friday) - CUTX - Evening, 1st July (Saturday) - CUTX - ALL DAY, 2nd July (Sunday) - CUTX - ALL DAY, 3rd July (Monday) - KSHT - Evening</t>
  </si>
  <si>
    <t>siva.agnoor@gmail.com</t>
  </si>
  <si>
    <t>Agnoor</t>
  </si>
  <si>
    <t>1st July (Saturday) - CUTX - ALL DAY, 1st July (Saturday) - CUTX - Evening, 2nd July (Sunday) - CUTX - ALL DAY</t>
  </si>
  <si>
    <t>Devang.v.trivedi@gmail.com</t>
  </si>
  <si>
    <t>Devang</t>
  </si>
  <si>
    <t>Trivedi</t>
  </si>
  <si>
    <t>Naavya Trivedi</t>
  </si>
  <si>
    <t>29th June (Thursday) - KSHT - Evening, 30th June (Friday) - CUTX - Evening, 1st July (Saturday) - CUTX - ALL DAY, 2nd July (Sunday) - CUTX - ALL DAY</t>
  </si>
  <si>
    <t>anna.shri.mane@gmail.com</t>
  </si>
  <si>
    <t>Sudheendra</t>
  </si>
  <si>
    <t>Mujamadar</t>
  </si>
  <si>
    <t>Shrinandan Mujamadar</t>
  </si>
  <si>
    <t>1st July (Saturday) - CUTX - ALL DAY, 2nd July (Sunday) - CUTX - ALL DAY, 4th July (Tuesday) - KSHT - Evening</t>
  </si>
  <si>
    <t>Amogh</t>
  </si>
  <si>
    <t xml:space="preserve">MAROJU </t>
  </si>
  <si>
    <t>(469) 971-8273</t>
  </si>
  <si>
    <t xml:space="preserve">Padmaja maroju </t>
  </si>
  <si>
    <t>ALL EVENT DAYS - June 29th to July 4th - FULL TIME, 29th June (Thursday) - KSHT - Evening, 1st July (Saturday) - CUTX - ALL DAY, 2nd July (Sunday) - CUTX - ALL DAY, 3rd July (Monday) - KSHT - ALL DAY</t>
  </si>
  <si>
    <t>jandhyala</t>
  </si>
  <si>
    <t>Phani Sri Datta Jandhyala</t>
  </si>
  <si>
    <t>Srinivas Rao</t>
  </si>
  <si>
    <t>srikantpappu@gmail.com</t>
  </si>
  <si>
    <t>Srikant</t>
  </si>
  <si>
    <t>Padma Priya Rambhatla</t>
  </si>
  <si>
    <t>29th June (Thursday) - KSHT - Evening, 30th June (Friday) - CUTX - ALL DAY, 1st July (Saturday) - CUTX - ALL DAY, 3rd July (Monday) - KSHT - Evening, 4th July (Tuesday) - KSHT - Evening</t>
  </si>
  <si>
    <t>ssantoshkarthik@gmail.com</t>
  </si>
  <si>
    <t>Santosh Karthik</t>
  </si>
  <si>
    <t>Sunnath</t>
  </si>
  <si>
    <t>Aarush Sunnath</t>
  </si>
  <si>
    <t>29th June (Thursday) - KSHT - Evening, 30th June (Friday) - CUTX - Evening, 1st July (Saturday) - CUTX - Morning, 3rd July (Monday) - KSHT - ALL DAY, 4th July (Tuesday) - KSHT - Evening</t>
  </si>
  <si>
    <t xml:space="preserve">Aditya </t>
  </si>
  <si>
    <t>(440) 876-7493</t>
  </si>
  <si>
    <t>1st July (Saturday) - CUTX - ALL DAY, 2nd July (Sunday) - CUTX - ALL DAY, 3rd July (Monday) - KSHT - ALL DAY</t>
  </si>
  <si>
    <t>484-343-3178</t>
  </si>
  <si>
    <t>30th June (Friday) - CUTX - Evening, 1st July (Saturday) - CUTX - Evening, 2nd July (Sunday) - CUTX - ALL DAY, 3rd July (Monday) - KSHT - ALL DAY, 4th July (Tuesday) - KSHT - Evening</t>
  </si>
  <si>
    <t>aparna.biochem@gmail.com</t>
  </si>
  <si>
    <t xml:space="preserve">Anil kumar </t>
  </si>
  <si>
    <t>Gottimukkula</t>
  </si>
  <si>
    <t xml:space="preserve">Anishwar Gottimukkala </t>
  </si>
  <si>
    <t>937 776 5195</t>
  </si>
  <si>
    <t>KSHT</t>
  </si>
  <si>
    <t>ghkumar87@gmail.com</t>
  </si>
  <si>
    <t>Harish</t>
  </si>
  <si>
    <t>Gattupally</t>
  </si>
  <si>
    <t>Chhatbar</t>
  </si>
  <si>
    <t>chandroos@gmail.com</t>
  </si>
  <si>
    <t>Chandra Sekhar</t>
  </si>
  <si>
    <t>Chidatma Chaganti</t>
  </si>
  <si>
    <t xml:space="preserve">Mayuresh Mhaskar </t>
  </si>
  <si>
    <t>29th June (Thursday) - KSHT - Evening, 30th June (Friday) - CUTX - Evening, 1st July (Saturday) - CUTX - ALL DAY</t>
  </si>
  <si>
    <t>chnaveens@gmail.com</t>
  </si>
  <si>
    <t xml:space="preserve">Naveen </t>
  </si>
  <si>
    <t xml:space="preserve">Email </t>
  </si>
  <si>
    <t>30th June (Friday) - CUTX - Evening, 1st July (Saturday) - CUTX - Evening, 2nd July (Sunday) - CUTX - ALL DAY</t>
  </si>
  <si>
    <t>GOLIPRABHAKAR@GMAIL.COM</t>
  </si>
  <si>
    <t>Prabhakar</t>
  </si>
  <si>
    <t>Shripad Goli</t>
  </si>
  <si>
    <t>venkat.m1009@gmail.com</t>
  </si>
  <si>
    <t>Mallipudi</t>
  </si>
  <si>
    <t xml:space="preserve">Timmaraju </t>
  </si>
  <si>
    <t>L+M</t>
  </si>
  <si>
    <t>srinibora@gmail.com</t>
  </si>
  <si>
    <t>Bora</t>
  </si>
  <si>
    <t>m_parasar@yahoo.com</t>
  </si>
  <si>
    <t>Kshera Sagar Parasar</t>
  </si>
  <si>
    <t>Mudunuri</t>
  </si>
  <si>
    <t>30th June (Friday) - CUTX - Evening, 1st July (Saturday) - CUTX - Morning, 1st July (Saturday) - CUTX - Evening, 2nd July (Sunday) - CUTX - ALL DAY</t>
  </si>
  <si>
    <t>nagesh346@gmail.com</t>
  </si>
  <si>
    <t xml:space="preserve">Nageswara </t>
  </si>
  <si>
    <t>Kondraganti</t>
  </si>
  <si>
    <t>Srilakshmi Devarapalli</t>
  </si>
  <si>
    <t>amallepalli21@gmail.com</t>
  </si>
  <si>
    <t>Anoohya</t>
  </si>
  <si>
    <t xml:space="preserve">Reddy </t>
  </si>
  <si>
    <t>Vandana Reddy</t>
  </si>
  <si>
    <t>29th June (Thursday) - KSHT - Evening, 30th June (Friday) - CUTX - ALL DAY, 1st July (Saturday) - CUTX - Morning, 2nd July (Sunday) - CUTX - ALL DAY, 3rd July (Monday) - KSHT - ALL DAY, 4th July (Tuesday) - KSHT - Evening</t>
  </si>
  <si>
    <t>N/A</t>
  </si>
  <si>
    <t>tanmay.bv07@gmail.com</t>
  </si>
  <si>
    <t>Tanmay</t>
  </si>
  <si>
    <t>Bogguram Vasudev</t>
  </si>
  <si>
    <t>(469)-618-2505</t>
  </si>
  <si>
    <t>Siva9800@yahoo.ca</t>
  </si>
  <si>
    <t xml:space="preserve">Sivarajah </t>
  </si>
  <si>
    <t xml:space="preserve">Balasubramaniam </t>
  </si>
  <si>
    <t xml:space="preserve">In the group already </t>
  </si>
  <si>
    <t>sarma.a.r@gmail.com</t>
  </si>
  <si>
    <t xml:space="preserve">Hitendra </t>
  </si>
  <si>
    <t>469-891-2575</t>
  </si>
  <si>
    <t xml:space="preserve">My friend shared it to me. </t>
  </si>
  <si>
    <t>sanjeevi.cars@gmail.com</t>
  </si>
  <si>
    <t>RUIZ</t>
  </si>
  <si>
    <t>WhatsApp and e-mail invitation</t>
  </si>
  <si>
    <t>30th June (Friday) - CUTX - ALL DAY, 1st July (Saturday) - CUTX - ALL DAY, 2nd July (Sunday) - CUTX - ALL DAY</t>
  </si>
  <si>
    <t>dharmeshphysio@yahoo.co.in</t>
  </si>
  <si>
    <t xml:space="preserve">Dharmesh </t>
  </si>
  <si>
    <t xml:space="preserve">Prajapati </t>
  </si>
  <si>
    <t xml:space="preserve">Through other volunteers </t>
  </si>
  <si>
    <t>1st July (Saturday) - CUTX - Evening, 3rd July (Monday) - KSHT - Evening</t>
  </si>
  <si>
    <t>Srianshu MANKAL</t>
  </si>
  <si>
    <t>XL + L</t>
  </si>
  <si>
    <t>srikanth6428@gmail.com</t>
  </si>
  <si>
    <t xml:space="preserve">Nagavarapu </t>
  </si>
  <si>
    <t>Friend</t>
  </si>
  <si>
    <t>1st July (Saturday) - CUTX - ALL DAY, 2nd July (Sunday) - CUTX - ALL DAY</t>
  </si>
  <si>
    <t>sduggi@hotmail.com</t>
  </si>
  <si>
    <t>Duggi</t>
  </si>
  <si>
    <t>972-743-9686</t>
  </si>
  <si>
    <t>Temple Volunteer</t>
  </si>
  <si>
    <t>sahipra35@gmail.com</t>
  </si>
  <si>
    <t>GOPIKRISHNA</t>
  </si>
  <si>
    <t>NEMALIKANTI</t>
  </si>
  <si>
    <t>srisahithi nemalikanti</t>
  </si>
  <si>
    <t>30th June (Friday) - CUTX - Evening, 1st July (Saturday) - CUTX - Morning, 1st July (Saturday) - CUTX - Evening, 3rd July (Monday) - KSHT - Evening, 4th July (Tuesday) - KSHT - Evening</t>
  </si>
  <si>
    <t>`</t>
  </si>
  <si>
    <t>Rambabu</t>
  </si>
  <si>
    <t>Yella</t>
  </si>
  <si>
    <t xml:space="preserve">Anuj Yella and Akshaj Yella </t>
  </si>
  <si>
    <t>29th June (Thursday) - KSHT - Evening, 30th June (Friday) - CUTX - ALL DAY, 30th June (Friday) - CUTX - Morning, 30th June (Friday) - CUTX - Evening, 1st July (Saturday) - CUTX - ALL DAY, 1st July (Saturday) - CUTX - Morning, 1st July (Saturday) - CUTX - Evening, 2nd July (Sunday) - CUTX - ALL DAY, 3rd July (Monday) - KSHT - ALL DAY, 3rd July (Monday) - KSHT - Morning, 3rd July (Monday) - KSHT - Evening</t>
  </si>
  <si>
    <t>rengsankar1986@gmail.com</t>
  </si>
  <si>
    <t>Renganathan</t>
  </si>
  <si>
    <t>Sankaranarayanan</t>
  </si>
  <si>
    <t>Advaith Renganathan</t>
  </si>
  <si>
    <t>naveen.vemulapati@gmail.com</t>
  </si>
  <si>
    <t>Vemulapati</t>
  </si>
  <si>
    <t>+919032944009</t>
  </si>
  <si>
    <t>jalaiahalapati@gmail.com</t>
  </si>
  <si>
    <t>Jalaiah</t>
  </si>
  <si>
    <t>Alapati</t>
  </si>
  <si>
    <t>Mohnish Seyon Alapati, Bhavish Alapati</t>
  </si>
  <si>
    <t>Participated in the past</t>
  </si>
  <si>
    <t>svaranasi55@gmail.com</t>
  </si>
  <si>
    <t xml:space="preserve">Vijay Bhaskar </t>
  </si>
  <si>
    <t xml:space="preserve">Varanasi </t>
  </si>
  <si>
    <t>Temple</t>
  </si>
  <si>
    <t>29th June (Thursday) - KSHT - Evening, 3rd July (Monday) - KSHT - Evening</t>
  </si>
  <si>
    <t xml:space="preserve">Karthik </t>
  </si>
  <si>
    <t>SKANDA VULLIKANTI</t>
  </si>
  <si>
    <t>1st July (Saturday) - CUTX - Evening, 2nd July (Sunday) - CUTX - ALL DAY, 3rd July (Monday) - KSHT - Evening, 4th July (Tuesday) - KSHT - Evening</t>
  </si>
  <si>
    <t>siri.navi@gmail.com</t>
  </si>
  <si>
    <t>Advani</t>
  </si>
  <si>
    <t>Vrishank Naveen</t>
  </si>
  <si>
    <t xml:space="preserve">Dagupati </t>
  </si>
  <si>
    <t>Temple volunteer</t>
  </si>
  <si>
    <t>29th June (Thursday) - KSHT - Evening, 30th June (Friday) - CUTX - ALL DAY, 1st July (Saturday) - CUTX - ALL DAY, 2nd July (Sunday) - CUTX - ALL DAY, 3rd July (Monday) - KSHT - ALL DAY, 4th July (Tuesday) - KSHT - Evening</t>
  </si>
  <si>
    <t>Sai Jeevan</t>
  </si>
  <si>
    <t>Divya Kovelanudi</t>
  </si>
  <si>
    <t>ALL EVENT DAYS - June 29th to July 4th - FULL TIME, 29th June (Thursday) - KSHT - Evening, 30th June (Friday) - CUTX - ALL DAY, 30th June (Friday) - CUTX - Morning, 30th June (Friday) - CUTX - Evening, 1st July (Saturday) - CUTX - ALL DAY, 1st July (Saturday) - CUTX - Morning, 1st July (Saturday) - CUTX - Evening, 2nd July (Sunday) - CUTX - ALL DAY, 3rd July (Monday) - KSHT - ALL DAY, 3rd July (Monday) - KSHT - Morning, 3rd July (Monday) - KSHT - Evening, 4th July (Tuesday) - KSHT - Evening</t>
  </si>
  <si>
    <t>Punith</t>
  </si>
  <si>
    <t>Kumar Panthala</t>
  </si>
  <si>
    <t>+521-3316814305</t>
  </si>
  <si>
    <t>VanaraSena</t>
  </si>
  <si>
    <t>bronco-teas-07@icloud.com</t>
  </si>
  <si>
    <t xml:space="preserve">Rajaneesh </t>
  </si>
  <si>
    <t xml:space="preserve">Koratamaddi </t>
  </si>
  <si>
    <t xml:space="preserve">Sarmada koratamaddi </t>
  </si>
  <si>
    <t>2nd July (Sunday) - CUTX - ALL DAY, 3rd July (Monday) - KSHT - Evening, 4th July (Tuesday) - KSHT - Evening</t>
  </si>
  <si>
    <t>svetcha@gmail.com</t>
  </si>
  <si>
    <t>sreedhar</t>
  </si>
  <si>
    <t>vetcha</t>
  </si>
  <si>
    <t>Mythili Vetcha</t>
  </si>
  <si>
    <t>smaganti999@gmail.com</t>
  </si>
  <si>
    <t>KSHT website</t>
  </si>
  <si>
    <t>1st July (Saturday) - CUTX - ALL DAY, 2nd July (Sunday) - CUTX - ALL DAY, 3rd July (Monday) - KSHT - ALL DAY, 4th July (Tuesday) - KSHT - Evening</t>
  </si>
  <si>
    <t>myrxicd@gmail.com</t>
  </si>
  <si>
    <t>Nagi</t>
  </si>
  <si>
    <t>Anumandla</t>
  </si>
  <si>
    <t>vrenukareddy@gmail.com</t>
  </si>
  <si>
    <t>Rishyanthsai ( Rishi)</t>
  </si>
  <si>
    <t>Renuka Anumandla</t>
  </si>
  <si>
    <t xml:space="preserve">Anumandla </t>
  </si>
  <si>
    <t>cvrachak@gmail.com</t>
  </si>
  <si>
    <t>Chandrasekhar</t>
  </si>
  <si>
    <t>Rachakonda</t>
  </si>
  <si>
    <t>Samanvi Rachakonda</t>
  </si>
  <si>
    <t>neelakantamg@gmail.com</t>
  </si>
  <si>
    <t>Neelakantam</t>
  </si>
  <si>
    <t>Gudla</t>
  </si>
  <si>
    <t>Lalitchandra Gudla</t>
  </si>
  <si>
    <t>bkrajub@gmail.com</t>
  </si>
  <si>
    <t xml:space="preserve">Balakrishna </t>
  </si>
  <si>
    <t>Bobburu</t>
  </si>
  <si>
    <t>Aadhya Bobburu, Rishith Bobburu</t>
  </si>
  <si>
    <t>vpradude@gmail.com</t>
  </si>
  <si>
    <t xml:space="preserve">Pradhyuth </t>
  </si>
  <si>
    <t>30th June (Friday) - CUTX - Morning, 1st July (Saturday) - CUTX - Morning</t>
  </si>
  <si>
    <t>vsshyam@yahoo.com</t>
  </si>
  <si>
    <t>682-234-1294</t>
  </si>
  <si>
    <t>29th June (Thursday) - KSHT - Evening, 30th June (Friday) - CUTX - Evening, 1st July (Saturday) - CUTX - Morning, 2nd July (Sunday) - CUTX - ALL DAY, 3rd July (Monday) - KSHT - Evening, 4th July (Tuesday) - KSHT - Evening</t>
  </si>
  <si>
    <t>br.srikanthreddy@gmail.com</t>
  </si>
  <si>
    <t>Srikanth Reddy</t>
  </si>
  <si>
    <t>Boddireddy</t>
  </si>
  <si>
    <t>+919642426464</t>
  </si>
  <si>
    <t>Through family member</t>
  </si>
  <si>
    <t>srinivas03usa@gmail.com</t>
  </si>
  <si>
    <t>Kola</t>
  </si>
  <si>
    <t>Srinivas Kola</t>
  </si>
  <si>
    <t>1st July (Saturday) - CUTX - Morning, 1st July (Saturday) - CUTX - Evening</t>
  </si>
  <si>
    <t>nethi_prasanna@yahoo.com</t>
  </si>
  <si>
    <t xml:space="preserve">Lakshmiprasanna </t>
  </si>
  <si>
    <t xml:space="preserve">Kommuri </t>
  </si>
  <si>
    <t>309-6607546</t>
  </si>
  <si>
    <t>Through sister</t>
  </si>
  <si>
    <t>Middela@yahoo.com</t>
  </si>
  <si>
    <t xml:space="preserve">Middela </t>
  </si>
  <si>
    <t>30th June (Friday) - CUTX - Evening, 1st July (Saturday) - CUTX - Evening, 3rd July (Monday) - KSHT - ALL DAY</t>
  </si>
  <si>
    <t>30th June (Friday) - CUTX - Evening, 1st July (Saturday) - CUTX - Morning, 2nd July (Sunday) - CUTX - ALL DAY, 4th July (Tuesday) - KSHT - Evening</t>
  </si>
  <si>
    <t>ganesh.mahadevan08@gmail.com</t>
  </si>
  <si>
    <t>friend</t>
  </si>
  <si>
    <t xml:space="preserve">Prashanth </t>
  </si>
  <si>
    <t>29th June (Thursday) - KSHT - Evening, 1st July (Saturday) - CUTX - Evening, 3rd July (Monday) - KSHT - ALL DAY</t>
  </si>
  <si>
    <t>maddurivaji@gmail.com</t>
  </si>
  <si>
    <t>Madduri</t>
  </si>
  <si>
    <t>chopperla.vasudha@gmail.com</t>
  </si>
  <si>
    <t xml:space="preserve">Hari Virinchi </t>
  </si>
  <si>
    <t xml:space="preserve">Vellampalli </t>
  </si>
  <si>
    <t>karuna.makam@gmail.com</t>
  </si>
  <si>
    <t>Karuna</t>
  </si>
  <si>
    <t>Makam</t>
  </si>
  <si>
    <t>pavan.thakkar93@gmail.com</t>
  </si>
  <si>
    <t>1st July (Saturday) - CUTX - Morning, 1st July (Saturday) - CUTX - Evening, 2nd July (Sunday) - CUTX - ALL DAY</t>
  </si>
  <si>
    <t>vasudev.bv@gmail.com</t>
  </si>
  <si>
    <t>Vasudev</t>
  </si>
  <si>
    <t xml:space="preserve">Bogguram </t>
  </si>
  <si>
    <t xml:space="preserve">469-910-7017 </t>
  </si>
  <si>
    <t xml:space="preserve">Tanmay  Bogguram </t>
  </si>
  <si>
    <t>Shri Saanvi Jakka</t>
  </si>
  <si>
    <t>praveens19@gmail.com</t>
  </si>
  <si>
    <t>Praveen kumar</t>
  </si>
  <si>
    <t xml:space="preserve">Somisetty </t>
  </si>
  <si>
    <t>srd856@gmail.com</t>
  </si>
  <si>
    <t>Rama Dheeraj</t>
  </si>
  <si>
    <t>Sourapu</t>
  </si>
  <si>
    <t>Garden team volunteer at KSHT</t>
  </si>
  <si>
    <t>Gohri81@gmail.com</t>
  </si>
  <si>
    <t>Gaurav</t>
  </si>
  <si>
    <t>Ohri</t>
  </si>
  <si>
    <t>Vanarasena Team Member</t>
  </si>
  <si>
    <t>29th June (Thursday) - KSHT - Evening, 30th June (Friday) - CUTX - Evening, 1st July (Saturday) - CUTX - ALL DAY, 3rd July (Monday) - KSHT - Evening, 4th July (Tuesday) - KSHT - Evening</t>
  </si>
  <si>
    <t xml:space="preserve">Devarapalli Srilakshmi </t>
  </si>
  <si>
    <t>anne.saidivya@gmail.com</t>
  </si>
  <si>
    <t>Sai Divya</t>
  </si>
  <si>
    <t>Anne</t>
  </si>
  <si>
    <t>217-412-5049</t>
  </si>
  <si>
    <t>shirivenu@gmail.com</t>
  </si>
  <si>
    <t>Padmashiri</t>
  </si>
  <si>
    <t>Koneru</t>
  </si>
  <si>
    <t>chintan2171@yahoo.com</t>
  </si>
  <si>
    <t xml:space="preserve">Chintan </t>
  </si>
  <si>
    <t>gutta.gayathri@gmail.com</t>
  </si>
  <si>
    <t>Gayathri</t>
  </si>
  <si>
    <t>Gutta</t>
  </si>
  <si>
    <t>karavadip@gmail.com</t>
  </si>
  <si>
    <t>Prabha</t>
  </si>
  <si>
    <t>Karavadi</t>
  </si>
  <si>
    <t>30th June (Friday) - CUTX - Evening, 1st July (Saturday) - CUTX - Morning, 3rd July (Monday) - KSHT - Morning, 3rd July (Monday) - KSHT - Evening, 4th July (Tuesday) - KSHT - Evening</t>
  </si>
  <si>
    <t>vannareddy25@gmail.com</t>
  </si>
  <si>
    <t xml:space="preserve">Vandana </t>
  </si>
  <si>
    <t>adilekha@gmail.com</t>
  </si>
  <si>
    <t>Mayukha</t>
  </si>
  <si>
    <t xml:space="preserve">Bhandaru </t>
  </si>
  <si>
    <t>29th June (Thursday) - KSHT - Evening, 30th June (Friday) - CUTX - ALL DAY, 30th June (Friday) - CUTX - Morning, 30th June (Friday) - CUTX - Evening, 1st July (Saturday) - CUTX - ALL DAY, 1st July (Saturday) - CUTX - Morning, 1st July (Saturday) - CUTX - Evening, 2nd July (Sunday) - CUTX - ALL DAY, 3rd July (Monday) - KSHT - ALL DAY, 3rd July (Monday) - KSHT - Morning, 3rd July (Monday) - KSHT - Evening, 4th July (Tuesday) - KSHT - Evening</t>
  </si>
  <si>
    <t xml:space="preserve">Padmasree </t>
  </si>
  <si>
    <t>30th June (Friday) - CUTX - Morning, 30th June (Friday) - CUTX - Evening, 1st July (Saturday) - CUTX - Morning, 2nd July (Sunday) - CUTX - ALL DAY, 3rd July (Monday) - KSHT - Morning</t>
  </si>
  <si>
    <t>Rashmi</t>
  </si>
  <si>
    <t>avanikodali87@gmail.com</t>
  </si>
  <si>
    <t xml:space="preserve">Avani </t>
  </si>
  <si>
    <t xml:space="preserve">Kodali </t>
  </si>
  <si>
    <t xml:space="preserve">Kokila vemuri </t>
  </si>
  <si>
    <t>ushagummadapu@gmail.com</t>
  </si>
  <si>
    <t>Usha</t>
  </si>
  <si>
    <t xml:space="preserve">Gummadapu </t>
  </si>
  <si>
    <t>akshara.anipindi@gmail.com</t>
  </si>
  <si>
    <t>Anipindi</t>
  </si>
  <si>
    <t>swapna.kalla0711@gmail.com</t>
  </si>
  <si>
    <t>B</t>
  </si>
  <si>
    <t xml:space="preserve">Krithik Kalla </t>
  </si>
  <si>
    <t>29th June (Thursday) - KSHT - Evening, 30th June (Friday) - CUTX - Morning, 1st July (Saturday) - CUTX - ALL DAY, 2nd July (Sunday) - CUTX - ALL DAY, 3rd July (Monday) - KSHT - Morning</t>
  </si>
  <si>
    <t>469-269-2645</t>
  </si>
  <si>
    <t>rupa</t>
  </si>
  <si>
    <t>g</t>
  </si>
  <si>
    <t>lalitha kanneganti</t>
  </si>
  <si>
    <t>29th June (Thursday) - KSHT - Evening, 30th June (Friday) - CUTX - Morning, 1st July (Saturday) - CUTX - Evening, 3rd July (Monday) - KSHT - Morning</t>
  </si>
  <si>
    <t>JayaLakshmi</t>
  </si>
  <si>
    <t xml:space="preserve">RamaJanardhan </t>
  </si>
  <si>
    <t>Swarnalatha</t>
  </si>
  <si>
    <t>yamunapattabi@gmail.com</t>
  </si>
  <si>
    <t xml:space="preserve">Pattabi </t>
  </si>
  <si>
    <t>29th June (Thursday) - KSHT - Evening, 30th June (Friday) - CUTX - Evening, 1st July (Saturday) - CUTX - Evening, 3rd July (Monday) - KSHT - Evening</t>
  </si>
  <si>
    <t>na</t>
  </si>
  <si>
    <t>sowjanya.prakash@gmail.com</t>
  </si>
  <si>
    <t>Sowjanya</t>
  </si>
  <si>
    <t>952-457-1427</t>
  </si>
  <si>
    <t>Prakash Garimella</t>
  </si>
  <si>
    <t>mythili.vetcha@gmail.com</t>
  </si>
  <si>
    <t>Mythili</t>
  </si>
  <si>
    <t xml:space="preserve">Vetcha </t>
  </si>
  <si>
    <t>30th June (Friday) - CUTX - Morning, 1st July (Saturday) - CUTX - ALL DAY, 3rd July (Monday) - KSHT - ALL DAY</t>
  </si>
  <si>
    <t>prathi783@gmail.com</t>
  </si>
  <si>
    <t xml:space="preserve">Prathima </t>
  </si>
  <si>
    <t xml:space="preserve">Ramadugu </t>
  </si>
  <si>
    <t>Prathima ramadugu</t>
  </si>
  <si>
    <t>30th June (Friday) - CUTX - Morning, 3rd July (Monday) - KSHT - Morning</t>
  </si>
  <si>
    <t>484-478-2566</t>
  </si>
  <si>
    <t>29th June (Thursday) - KSHT - Evening, 30th June (Friday) - CUTX - Evening, 1st July (Saturday) - CUTX - Evening, 2nd July (Sunday) - CUTX - ALL DAY, 3rd July (Monday) - KSHT - ALL DAY, 3rd July (Monday) - KSHT - Evening, 4th July (Tuesday) - KSHT - Evening</t>
  </si>
  <si>
    <t>Anusai kutada</t>
  </si>
  <si>
    <t>prameelagali@gmail.com</t>
  </si>
  <si>
    <t>Prameela</t>
  </si>
  <si>
    <t>Busireddy</t>
  </si>
  <si>
    <t>srilalithaa@gmail.com</t>
  </si>
  <si>
    <t xml:space="preserve">Lalitha </t>
  </si>
  <si>
    <t>Shriyansh M</t>
  </si>
  <si>
    <t>1st July (Saturday) - CUTX - Evening, 2nd July (Sunday) - CUTX - ALL DAY, 4th July (Tuesday) - KSHT - Evening</t>
  </si>
  <si>
    <t>30th June (Friday) - CUTX - Evening, 1st July (Saturday) - CUTX - Evening, 3rd July (Monday) - KSHT - Evening, 4th July (Tuesday) - KSHT - Evening</t>
  </si>
  <si>
    <t>jgaya3@gmail.com</t>
  </si>
  <si>
    <t>brightonoaks777@gmail.com</t>
  </si>
  <si>
    <t>Vasanti</t>
  </si>
  <si>
    <t>Lanneau</t>
  </si>
  <si>
    <t>29th June (Thursday) - KSHT - Evening, 30th June (Friday) - CUTX - Evening</t>
  </si>
  <si>
    <t>manishasarode2007@gmail.com</t>
  </si>
  <si>
    <t>Sarode</t>
  </si>
  <si>
    <t>30th June (Friday) - CUTX - Evening, 1st July (Saturday) - CUTX - Evening</t>
  </si>
  <si>
    <t xml:space="preserve">Vyshnavi </t>
  </si>
  <si>
    <t>Madabushi</t>
  </si>
  <si>
    <t xml:space="preserve">Vihaan Tirumalapeddinti </t>
  </si>
  <si>
    <t>Lauren</t>
  </si>
  <si>
    <t>KeerthiPraveen.N@gmail.com</t>
  </si>
  <si>
    <t xml:space="preserve">Keerthi </t>
  </si>
  <si>
    <t>NICHENAMETLA</t>
  </si>
  <si>
    <t xml:space="preserve">Volunteer last year </t>
  </si>
  <si>
    <t>29th June (Thursday) - KSHT - Evening, 30th June (Friday) - CUTX - Evening, 1st July (Saturday) - CUTX - ALL DAY, 1st July (Saturday) - CUTX - Morning, 1st July (Saturday) - CUTX - Evening, 2nd July (Sunday) - CUTX - ALL DAY, 3rd July (Monday) - KSHT - ALL DAY, 3rd July (Monday) - KSHT - Morning, 3rd July (Monday) - KSHT - Evening, 4th July (Tuesday) - KSHT - Evening</t>
  </si>
  <si>
    <t>kanch_v@yahoo.com</t>
  </si>
  <si>
    <t>Kanchana</t>
  </si>
  <si>
    <t>Pratika</t>
  </si>
  <si>
    <t>Eswaran</t>
  </si>
  <si>
    <t>469 388 3435</t>
  </si>
  <si>
    <t>Kanchana Viswanathan</t>
  </si>
  <si>
    <t>30th June (Friday) - CUTX - ALL DAY, 1st July (Saturday) - CUTX - ALL DAY, 3rd July (Monday) - KSHT - Morning, 3rd July (Monday) - KSHT - Evening, 4th July (Tuesday) - KSHT - Evening</t>
  </si>
  <si>
    <t>swetha2t@gmail.com</t>
  </si>
  <si>
    <t>Mandala</t>
  </si>
  <si>
    <t>+61475240655</t>
  </si>
  <si>
    <t>Aneek Reddy thooti</t>
  </si>
  <si>
    <t>29th June (Thursday) - KSHT - Evening, 1st July (Saturday) - CUTX - Morning, 3rd July (Monday) - KSHT - Evening</t>
  </si>
  <si>
    <t>sandhyarao.talluri@gnail.com</t>
  </si>
  <si>
    <t xml:space="preserve">Sandhya </t>
  </si>
  <si>
    <t>Arnav Talluri</t>
  </si>
  <si>
    <t>29th June (Thursday) - KSHT - Evening, 3rd July (Monday) - KSHT - Evening, 4th July (Tuesday) - KSHT - Evening</t>
  </si>
  <si>
    <t>Suprathik</t>
  </si>
  <si>
    <t>prasuna99@gmail.com</t>
  </si>
  <si>
    <t xml:space="preserve">Prasuna </t>
  </si>
  <si>
    <t xml:space="preserve">Parvataneni </t>
  </si>
  <si>
    <t>617-447-8559</t>
  </si>
  <si>
    <t>Shobha5118@gmail.com</t>
  </si>
  <si>
    <t>Shobha</t>
  </si>
  <si>
    <t>Gudooru</t>
  </si>
  <si>
    <t>30th June (Friday) - CUTX - Morning, 1st July (Saturday) - CUTX - Morning, 1st July (Saturday) - CUTX - Evening, 3rd July (Monday) - KSHT - Morning</t>
  </si>
  <si>
    <t>Kovelamudi</t>
  </si>
  <si>
    <t>ALL EVENT DAYS - June 29th to July 4th - FULL TIME, 29th June (Thursday) - KSHT - Evening, 30th June (Friday) - CUTX - ALL DAY, 1st July (Saturday) - CUTX - ALL DAY, 2nd July (Sunday) - CUTX - ALL DAY, 3rd July (Monday) - KSHT - ALL DAY, 4th July (Tuesday) - KSHT - Evening</t>
  </si>
  <si>
    <t xml:space="preserve">Sai Swaroopa </t>
  </si>
  <si>
    <t>saviawake@gmail.com</t>
  </si>
  <si>
    <t>Savitha</t>
  </si>
  <si>
    <t>supriyasastri91@gmail.com</t>
  </si>
  <si>
    <t>Sastri</t>
  </si>
  <si>
    <t>29th June (Thursday) - KSHT - Evening, 30th June (Friday) - CUTX - Morning, 1st July (Saturday) - CUTX - Evening, 2nd July (Sunday) - CUTX - ALL DAY</t>
  </si>
  <si>
    <t>sush_ma89@hotmail.com</t>
  </si>
  <si>
    <t>Sushma</t>
  </si>
  <si>
    <t xml:space="preserve">K Veera </t>
  </si>
  <si>
    <t>1st July (Saturday) - CUTX - Evening, 3rd July (Monday) - KSHT - ALL DAY</t>
  </si>
  <si>
    <t xml:space="preserve">Kalpana Swadhika </t>
  </si>
  <si>
    <t>1st July (Saturday) - CUTX - Evening, 3rd July (Monday) - KSHT - Evening, 4th July (Tuesday) - KSHT - Evening</t>
  </si>
  <si>
    <t>sushmadatla@gmail.com</t>
  </si>
  <si>
    <t>Datla</t>
  </si>
  <si>
    <t>480-455-9434</t>
  </si>
  <si>
    <t>Aadhya Datla</t>
  </si>
  <si>
    <t>29th June (Thursday) - KSHT - Evening, 30th June (Friday) - CUTX - ALL DAY, 1st July (Saturday) - CUTX - ALL DAY, 2nd July (Sunday) - CUTX - ALL DAY, 3rd July (Monday) - KSHT - Morning</t>
  </si>
  <si>
    <t xml:space="preserve">Vasudha </t>
  </si>
  <si>
    <t xml:space="preserve">Chopperla </t>
  </si>
  <si>
    <t>rajni040@gmail.com</t>
  </si>
  <si>
    <t xml:space="preserve">Rajani </t>
  </si>
  <si>
    <t xml:space="preserve">Jeevangikar </t>
  </si>
  <si>
    <t>cvsrlalitha@gmail.com</t>
  </si>
  <si>
    <t>Turimella</t>
  </si>
  <si>
    <t>khushi.hiremath.1@gmail.com</t>
  </si>
  <si>
    <t>Khushi</t>
  </si>
  <si>
    <t>Hiremath</t>
  </si>
  <si>
    <t>I do not have Whatsapp.</t>
  </si>
  <si>
    <t>rakeshkumar4uhere@gmail.com</t>
  </si>
  <si>
    <t>Rakesh Kumar</t>
  </si>
  <si>
    <t>Vakkalagadda</t>
  </si>
  <si>
    <t>29th June (Thursday) - KSHT - Evening, 30th June (Friday) - CUTX - Morning, 30th June (Friday) - CUTX - Evening, 1st July (Saturday) - CUTX - ALL DAY, 1st July (Saturday) - CUTX - Morning, 1st July (Saturday) - CUTX - Evening, 2nd July (Sunday) - CUTX - ALL DAY</t>
  </si>
  <si>
    <t>vkr.ishwarya@gmail.com</t>
  </si>
  <si>
    <t>Ishwarya</t>
  </si>
  <si>
    <t>Vankayala kanaka raju</t>
  </si>
  <si>
    <t>29th June (Thursday) - KSHT - Evening, 1st July (Saturday) - CUTX - ALL DAY, 1st July (Saturday) - CUTX - Evening, 2nd July (Sunday) - CUTX - ALL DAY, 3rd July (Monday) - KSHT - Evening, 4th July (Tuesday) - KSHT - Evening</t>
  </si>
  <si>
    <t>sriramcvn@gmail.com</t>
  </si>
  <si>
    <t>Chintalapati</t>
  </si>
  <si>
    <t>30th June (Friday) - CUTX - Evening, 1st July (Saturday) - CUTX - Morning, 4th July (Tuesday) - KSHT - Evening</t>
  </si>
  <si>
    <t>Bkusha22@yahoo.com</t>
  </si>
  <si>
    <t xml:space="preserve">Usha </t>
  </si>
  <si>
    <t>Anuhya Chintalapati</t>
  </si>
  <si>
    <t>Rkagolanu@gmail.com</t>
  </si>
  <si>
    <t xml:space="preserve">Radha </t>
  </si>
  <si>
    <t xml:space="preserve">Kagolanu </t>
  </si>
  <si>
    <t xml:space="preserve">972 658 5168 </t>
  </si>
  <si>
    <t>My husband was a student of batch 6</t>
  </si>
  <si>
    <t>29th June (Thursday) - KSHT - Evening, 3rd July (Monday) - KSHT - Morning, 3rd July (Monday) - KSHT - Evening, 4th July (Tuesday) - KSHT - Evening</t>
  </si>
  <si>
    <t xml:space="preserve">Venuturupalli </t>
  </si>
  <si>
    <t>ALL EVENT DAYS - June 29th to July 4th - FULL TIME, 30th June (Friday) - CUTX - Morning, 3rd July (Monday) - KSHT - Morning</t>
  </si>
  <si>
    <t>CheckIn</t>
  </si>
  <si>
    <t>jayustech@gmail.com</t>
  </si>
  <si>
    <t xml:space="preserve">Jayanthy </t>
  </si>
  <si>
    <t xml:space="preserve">Nadarajan </t>
  </si>
  <si>
    <t>STALASIL@GMAIL.COM</t>
  </si>
  <si>
    <t>A</t>
  </si>
  <si>
    <t>Yeshasvi Devaki</t>
  </si>
  <si>
    <t>30th June (Friday) - CUTX - Morning, 1st July (Saturday) - CUTX - Morning, 3rd July (Monday) - KSHT - ALL DAY, 4th July (Tuesday) - KSHT - Evening</t>
  </si>
  <si>
    <t>kpgollapalli@gmail.com</t>
  </si>
  <si>
    <t>Padmini</t>
  </si>
  <si>
    <t>Gollapalli</t>
  </si>
  <si>
    <t>svpanchamukhi8@gmail.com</t>
  </si>
  <si>
    <t>Panchamukhi</t>
  </si>
  <si>
    <t>vedha.almeti@outlook.com</t>
  </si>
  <si>
    <t>Vedha</t>
  </si>
  <si>
    <t xml:space="preserve">Almeti </t>
  </si>
  <si>
    <t>Sireesh</t>
  </si>
  <si>
    <t xml:space="preserve">Nidumukkala </t>
  </si>
  <si>
    <t>Nidumukkala Sireesh</t>
  </si>
  <si>
    <t>millergaby12@gmail.com</t>
  </si>
  <si>
    <t xml:space="preserve">Gabriella </t>
  </si>
  <si>
    <t>Miller</t>
  </si>
  <si>
    <t xml:space="preserve">Through a friend </t>
  </si>
  <si>
    <t>diyashah55@yahoo.com</t>
  </si>
  <si>
    <t>Shah</t>
  </si>
  <si>
    <t>preethi1327@gmail.com</t>
  </si>
  <si>
    <t>Preethi</t>
  </si>
  <si>
    <t>Anantharaman</t>
  </si>
  <si>
    <t>baburaoseelam@gmail.com</t>
  </si>
  <si>
    <t>Baburao</t>
  </si>
  <si>
    <t>I am Vanarasena</t>
  </si>
  <si>
    <t xml:space="preserve">Sundararaman </t>
  </si>
  <si>
    <t>1st July (Saturday) - CUTX - Morning, 1st July (Saturday) - CUTX - Evening, 3rd July (Monday) - KSHT - Morning</t>
  </si>
  <si>
    <t>soundarya.sunil@gmail.com</t>
  </si>
  <si>
    <t xml:space="preserve">Soundarya </t>
  </si>
  <si>
    <t>Satvik Avadhanam</t>
  </si>
  <si>
    <t>sreedevi.chakka@gmail.com</t>
  </si>
  <si>
    <t>Sreedevi</t>
  </si>
  <si>
    <t>Chakka</t>
  </si>
  <si>
    <t>Mohan chakka</t>
  </si>
  <si>
    <t>29th June (Thursday) - KSHT - Evening, 30th June (Friday) - CUTX - Evening, 1st July (Saturday) - CUTX - Evening, 3rd July (Monday) - KSHT - ALL DAY, 4th July (Tuesday) - KSHT - Evening</t>
  </si>
  <si>
    <t>pinnamaneni.sriharsha@gmail.com</t>
  </si>
  <si>
    <t>Sriharsha</t>
  </si>
  <si>
    <t>hemant.sativada@gmail.com</t>
  </si>
  <si>
    <t>Hemant</t>
  </si>
  <si>
    <t>Sativada</t>
  </si>
  <si>
    <t>440-832-0769</t>
  </si>
  <si>
    <t>29th June (Thursday) - KSHT - Evening, 30th June (Friday) - CUTX - Evening, 1st July (Saturday) - CUTX - Evening, 3rd July (Monday) - KSHT - ALL DAY</t>
  </si>
  <si>
    <t>N</t>
  </si>
  <si>
    <t>kalyana.kamakshi@gmail.com</t>
  </si>
  <si>
    <t>Kalyani</t>
  </si>
  <si>
    <t xml:space="preserve">Dhulipala </t>
  </si>
  <si>
    <t xml:space="preserve">Shanmukha Sreekaree Tangirala </t>
  </si>
  <si>
    <t xml:space="preserve">Aparna </t>
  </si>
  <si>
    <t xml:space="preserve">Gottimukkala </t>
  </si>
  <si>
    <t>vasusouji@gmail.com</t>
  </si>
  <si>
    <t>Lakshmi Sowjanya</t>
  </si>
  <si>
    <t>vasudevsunitha@gmail.com</t>
  </si>
  <si>
    <t xml:space="preserve">Sunithavasudev </t>
  </si>
  <si>
    <t>Bogguram</t>
  </si>
  <si>
    <t xml:space="preserve">Tanmay Bogguram Vasudev </t>
  </si>
  <si>
    <t>kavitha.yarlagadda@gmail.com</t>
  </si>
  <si>
    <t>29th June (Thursday) - KSHT - Evening, 30th June (Friday) - CUTX - Evening, 1st July (Saturday) - CUTX - Evening, 2nd July (Sunday) - CUTX - ALL DAY</t>
  </si>
  <si>
    <t>varenya006@gmail.com</t>
  </si>
  <si>
    <t xml:space="preserve">Varenya </t>
  </si>
  <si>
    <t xml:space="preserve">Bandaru </t>
  </si>
  <si>
    <t xml:space="preserve">Gargeyi Bandaru </t>
  </si>
  <si>
    <t>bhargavav70@gmail.com</t>
  </si>
  <si>
    <t>Bose</t>
  </si>
  <si>
    <t>padma.th@gmail.com</t>
  </si>
  <si>
    <t>Th</t>
  </si>
  <si>
    <t xml:space="preserve">Pranil Thatavarthy </t>
  </si>
  <si>
    <t>vaishnavi.poornachandran@gmail.com</t>
  </si>
  <si>
    <t xml:space="preserve">Vaishnavi </t>
  </si>
  <si>
    <t>Kandhalu</t>
  </si>
  <si>
    <t>29th June (Thursday) - KSHT - Evening, 1st July (Saturday) - CUTX - Morning, 3rd July (Monday) - KSHT - Morning</t>
  </si>
  <si>
    <t xml:space="preserve">Sujitha </t>
  </si>
  <si>
    <t xml:space="preserve">Boggavarapu </t>
  </si>
  <si>
    <t>sreelathanagineni@yahoo.com</t>
  </si>
  <si>
    <t>Nagineni</t>
  </si>
  <si>
    <t>pranavamallipeddi@gmail.com</t>
  </si>
  <si>
    <t>Pranava jyothi</t>
  </si>
  <si>
    <t>Mallipeddi</t>
  </si>
  <si>
    <t>+91 84648 88782</t>
  </si>
  <si>
    <t>From a friend Devendar garu who is batch 8 student</t>
  </si>
  <si>
    <t>Baby Sitting</t>
  </si>
  <si>
    <t>Bhanushree</t>
  </si>
  <si>
    <t>Nemalikanti</t>
  </si>
  <si>
    <t>30th June (Friday) - CUTX - Evening, 1st July (Saturday) - CUTX - Morning, 1st July (Saturday) - CUTX - Evening, 2nd July (Sunday) - CUTX - ALL DAY, 3rd July (Monday) - KSHT - Evening, 4th July (Tuesday) - KSHT - Evening</t>
  </si>
  <si>
    <t>mailprs@gmail.com</t>
  </si>
  <si>
    <t>Parthasarathy</t>
  </si>
  <si>
    <t>Vishuddha Parama</t>
  </si>
  <si>
    <t>1st July (Saturday) - CUTX - Morning, 3rd July (Monday) - KSHT - Morning, 3rd July (Monday) - KSHT - Evening, 4th July (Tuesday) - KSHT - Evening</t>
  </si>
  <si>
    <t>suresh81.sap@gmail.com</t>
  </si>
  <si>
    <t>Gone</t>
  </si>
  <si>
    <t>1st July (Saturday) - CUTX - Morning, 3rd July (Monday) - KSHT - Evening</t>
  </si>
  <si>
    <t>harikakeshetty@gmail.com</t>
  </si>
  <si>
    <t>Dara</t>
  </si>
  <si>
    <t>Srihaas Dara</t>
  </si>
  <si>
    <t>29th June (Thursday) - KSHT - Evening, 30th June (Friday) - CUTX - Evening, 3rd July (Monday) - KSHT - Morning</t>
  </si>
  <si>
    <t>forpadma@yahoo.com</t>
  </si>
  <si>
    <t>Bhairavi</t>
  </si>
  <si>
    <t>30th June (Friday) - CUTX - Morning, 1st July (Saturday) - CUTX - Morning, 3rd July (Monday) - KSHT - Evening</t>
  </si>
  <si>
    <t>psgvani@gmail.con</t>
  </si>
  <si>
    <t xml:space="preserve">Srijalagirijavani </t>
  </si>
  <si>
    <t>Panda</t>
  </si>
  <si>
    <t>Got to know from friend Devendra batch 8 student</t>
  </si>
  <si>
    <t>aparna.akshara2007@gmail.com</t>
  </si>
  <si>
    <t>ssolipuram9@yahoo.com</t>
  </si>
  <si>
    <t>Sandeep</t>
  </si>
  <si>
    <t>Solipuram</t>
  </si>
  <si>
    <t>29th June (Thursday) - KSHT - Evening, 30th June (Friday) - CUTX - Morning, 1st July (Saturday) - CUTX - Morning, 3rd July (Monday) - KSHT - Evening</t>
  </si>
  <si>
    <t>malathyjay@yahoo.com</t>
  </si>
  <si>
    <t>Malathy</t>
  </si>
  <si>
    <t xml:space="preserve">Madabusi </t>
  </si>
  <si>
    <t>603-661-1488</t>
  </si>
  <si>
    <t>parvathisunku@gmail.com</t>
  </si>
  <si>
    <t xml:space="preserve">Parvathi </t>
  </si>
  <si>
    <t>Sunku</t>
  </si>
  <si>
    <t xml:space="preserve">From email and Laddu Seva group </t>
  </si>
  <si>
    <t>30th June (Friday) - CUTX - ALL DAY, 30th June (Friday) - CUTX - Evening, 1st July (Saturday) - CUTX - Evening, 3rd July (Monday) - KSHT - ALL DAY</t>
  </si>
  <si>
    <t>vallabhasarraju@gmail.com</t>
  </si>
  <si>
    <t>Srivallabha Datt</t>
  </si>
  <si>
    <t>Sarraju</t>
  </si>
  <si>
    <t>ALL EVENT DAYS - June 29th to July 4th - FULL TIME, 29th June (Thursday) - KSHT - Evening, 30th June (Friday) - CUTX - ALL DAY, 1st July (Saturday) - CUTX - ALL DAY, 2nd July (Sunday) - CUTX - ALL DAY</t>
  </si>
  <si>
    <t>shahlar@gmail.com</t>
  </si>
  <si>
    <t>Shahla</t>
  </si>
  <si>
    <t>Ramachandar</t>
  </si>
  <si>
    <t>rj.niraj23@gmail.com</t>
  </si>
  <si>
    <t>R</t>
  </si>
  <si>
    <t xml:space="preserve">Great initiative and doing our apart of volunteering </t>
  </si>
  <si>
    <t>29th June (Thursday) - KSHT - Evening, 1st July (Saturday) - CUTX - Morning, 1st July (Saturday) - CUTX - Evening, 3rd July (Monday) - KSHT - Morning, 3rd July (Monday) - KSHT - Evening</t>
  </si>
  <si>
    <t>seshufullstackdev@gmail.com</t>
  </si>
  <si>
    <t xml:space="preserve">Sesha Sai </t>
  </si>
  <si>
    <t xml:space="preserve">Pamulapati </t>
  </si>
  <si>
    <t>30th June (Friday) - CUTX - Evening, 1st July (Saturday) - CUTX - ALL DAY, 1st July (Saturday) - CUTX - Morning, 1st July (Saturday) - CUTX - Evening, 2nd July (Sunday) - CUTX - ALL DAY</t>
  </si>
  <si>
    <t>Malathy Madabusi</t>
  </si>
  <si>
    <t>upagna.vedantham@gmail.com</t>
  </si>
  <si>
    <t xml:space="preserve">Upagna </t>
  </si>
  <si>
    <t xml:space="preserve">Vedantham </t>
  </si>
  <si>
    <t xml:space="preserve">Bagavad gita old student </t>
  </si>
  <si>
    <t>gopal.candurala@gmail.com</t>
  </si>
  <si>
    <t>Gopal</t>
  </si>
  <si>
    <t xml:space="preserve">Candurala </t>
  </si>
  <si>
    <t>646-812-1518</t>
  </si>
  <si>
    <t>Aatreya</t>
  </si>
  <si>
    <t>29th June (Thursday) - KSHT - Evening, 30th June (Friday) - CUTX - ALL DAY, 1st July (Saturday) - CUTX - ALL DAY</t>
  </si>
  <si>
    <t>neelimachenta@gmail.com</t>
  </si>
  <si>
    <t>Chenta</t>
  </si>
  <si>
    <t>Through temple</t>
  </si>
  <si>
    <t xml:space="preserve">Harshita </t>
  </si>
  <si>
    <t xml:space="preserve">Temple </t>
  </si>
  <si>
    <t>SWATHI</t>
  </si>
  <si>
    <t>SUBEDAR</t>
  </si>
  <si>
    <t>+521-3324172210</t>
  </si>
  <si>
    <t>bindu.pondugula@yahoo.com</t>
  </si>
  <si>
    <t>469 999 8190</t>
  </si>
  <si>
    <t>ritetosug@gmail.com</t>
  </si>
  <si>
    <t xml:space="preserve">Suguna </t>
  </si>
  <si>
    <t xml:space="preserve">Tumpala </t>
  </si>
  <si>
    <t>29th June (Thursday) - KSHT - Evening, 30th June (Friday) - CUTX - ALL DAY, 1st July (Saturday) - CUTX - ALL DAY, 2nd July (Sunday) - CUTX - ALL DAY</t>
  </si>
  <si>
    <t>ksarithabtech@gmail.com</t>
  </si>
  <si>
    <t>Saritha</t>
  </si>
  <si>
    <t xml:space="preserve">Kannaiahgari </t>
  </si>
  <si>
    <t xml:space="preserve">Shriya parachuri </t>
  </si>
  <si>
    <t>prasuna.pendyala@gmail.com</t>
  </si>
  <si>
    <t>Prasuna</t>
  </si>
  <si>
    <t xml:space="preserve">Pendyala </t>
  </si>
  <si>
    <t>Prasunamba Pendu</t>
  </si>
  <si>
    <t>bommusowmya7@gmail.com</t>
  </si>
  <si>
    <t>Bommu</t>
  </si>
  <si>
    <t>From other volunteer (Mr.Kishore)</t>
  </si>
  <si>
    <t xml:space="preserve">Srividya </t>
  </si>
  <si>
    <t>naishat3@gmail.com</t>
  </si>
  <si>
    <t>Naisha</t>
  </si>
  <si>
    <t xml:space="preserve">Trivedi </t>
  </si>
  <si>
    <t>469-213-9355</t>
  </si>
  <si>
    <t>Foram Trivedi</t>
  </si>
  <si>
    <t>29th June (Thursday) - KSHT - Evening, 2nd July (Sunday) - CUTX - ALL DAY</t>
  </si>
  <si>
    <t>ramya.bobburu@googlemail.com</t>
  </si>
  <si>
    <t>Rishith</t>
  </si>
  <si>
    <t xml:space="preserve">Bobburu </t>
  </si>
  <si>
    <t>30th June (Friday) - CUTX - ALL DAY, 1st July (Saturday) - CUTX - ALL DAY, 2nd July (Sunday) - CUTX - ALL DAY, 3rd July (Monday) - KSHT - Evening, 4th July (Tuesday) - KSHT - Evening</t>
  </si>
  <si>
    <t>30th June (Friday) - CUTX - Morning, 1st July (Saturday) - CUTX - Evening, 3rd July (Monday) - KSHT - Morning, 4th July (Tuesday) - KSHT - Evening</t>
  </si>
  <si>
    <t>saricham@yahoo.com</t>
  </si>
  <si>
    <t xml:space="preserve">Saritha </t>
  </si>
  <si>
    <t>Kundur</t>
  </si>
  <si>
    <t>Vyshnavi sravanya</t>
  </si>
  <si>
    <t>M N</t>
  </si>
  <si>
    <t>±91 7680054656</t>
  </si>
  <si>
    <t>vijayabarani.gopathy@gmail.com</t>
  </si>
  <si>
    <t>Vijayabarani</t>
  </si>
  <si>
    <t>Gopathy</t>
  </si>
  <si>
    <t>Na</t>
  </si>
  <si>
    <t>Bollam</t>
  </si>
  <si>
    <t xml:space="preserve">Krithik </t>
  </si>
  <si>
    <t>29th June (Thursday) - KSHT - Evening, 30th June (Friday) - CUTX - Morning</t>
  </si>
  <si>
    <t>divyaram02@gmail.com</t>
  </si>
  <si>
    <t xml:space="preserve">Parameswaran Jayaraman </t>
  </si>
  <si>
    <t>thanuja1311.alapati@gmail.com</t>
  </si>
  <si>
    <t>Thanuja</t>
  </si>
  <si>
    <t>jalaja.koteeswaran@gmail.com</t>
  </si>
  <si>
    <t xml:space="preserve">Koteeswaran </t>
  </si>
  <si>
    <t>Abirami Koteeswaran</t>
  </si>
  <si>
    <t>Amrutha</t>
  </si>
  <si>
    <t>Koteeswaran</t>
  </si>
  <si>
    <t>vrapaka9@gmail.com</t>
  </si>
  <si>
    <t xml:space="preserve">Sarvepalli </t>
  </si>
  <si>
    <t>Rhea Rapaka</t>
  </si>
  <si>
    <t>arathi.koel@gmail.com</t>
  </si>
  <si>
    <t>Arathi</t>
  </si>
  <si>
    <t>Sridarr</t>
  </si>
  <si>
    <t>v.ushajayanthi@gmail.com</t>
  </si>
  <si>
    <t>Usha Jayanthi</t>
  </si>
  <si>
    <t xml:space="preserve">Vangipuram </t>
  </si>
  <si>
    <t>slk346@gmail.com</t>
  </si>
  <si>
    <t>Srilakshmi</t>
  </si>
  <si>
    <t>sravani.allamm@gmail.com</t>
  </si>
  <si>
    <t>Sravani</t>
  </si>
  <si>
    <t>Saanvi Yernagula</t>
  </si>
  <si>
    <t>satwika.vasepalli@gmail.com</t>
  </si>
  <si>
    <t xml:space="preserve">Satwika </t>
  </si>
  <si>
    <t>Vasepalli</t>
  </si>
  <si>
    <t>mithilesh.choppari@gmail.com</t>
  </si>
  <si>
    <t>Mithilesh</t>
  </si>
  <si>
    <t>Choppari</t>
  </si>
  <si>
    <t>469 237 1554</t>
  </si>
  <si>
    <t>I learned about it from a friend.</t>
  </si>
  <si>
    <t>kanth797@gmail.com</t>
  </si>
  <si>
    <t>SRIKANTH</t>
  </si>
  <si>
    <t>APPALARAJU</t>
  </si>
  <si>
    <t>HARITHA KARANAM</t>
  </si>
  <si>
    <t>purnima.kandra@gmail.com</t>
  </si>
  <si>
    <t>Purnima</t>
  </si>
  <si>
    <t>Adusupalli</t>
  </si>
  <si>
    <t>Abhiram kandra</t>
  </si>
  <si>
    <t>shravani.me@gmail.com</t>
  </si>
  <si>
    <t>Shravani</t>
  </si>
  <si>
    <t xml:space="preserve">Bheemisetty </t>
  </si>
  <si>
    <t xml:space="preserve">Sai yashvin laghuvaram </t>
  </si>
  <si>
    <t>prasad.perepu@gmail.com</t>
  </si>
  <si>
    <t>Perepu</t>
  </si>
  <si>
    <t>VENKAT.IYENGAR1@GMAIL.COM</t>
  </si>
  <si>
    <t>Venkatesan</t>
  </si>
  <si>
    <t>Iyengar</t>
  </si>
  <si>
    <t>Adhityaven@gmail.com</t>
  </si>
  <si>
    <t>Adhitya</t>
  </si>
  <si>
    <t>Venkatesan Iyengar</t>
  </si>
  <si>
    <t>vijayven11@gmail.com</t>
  </si>
  <si>
    <t>pinky.kasturi@gmail.com</t>
  </si>
  <si>
    <t xml:space="preserve">Priyanka </t>
  </si>
  <si>
    <t>Ankam</t>
  </si>
  <si>
    <t xml:space="preserve">From friends </t>
  </si>
  <si>
    <t>pwrg16@gmail.com</t>
  </si>
  <si>
    <t>Sa</t>
  </si>
  <si>
    <t>sdutt2004@yahoo.com</t>
  </si>
  <si>
    <t>srinivasa</t>
  </si>
  <si>
    <t>pulipaka</t>
  </si>
  <si>
    <t>Rajabaksh</t>
  </si>
  <si>
    <t>29th June (Thursday) - KSHT - Evening, 30th June (Friday) - CUTX - ALL DAY, 30th June (Friday) - CUTX - Morning, 30th June (Friday) - CUTX - Evening, 1st July (Saturday) - CUTX - Morning, 1st July (Saturday) - CUTX - Evening</t>
  </si>
  <si>
    <t>maddydhulipala@gmail.com</t>
  </si>
  <si>
    <t>Dhulipala</t>
  </si>
  <si>
    <t>29th June (Thursday) - KSHT - Evening, 1st July (Saturday) - CUTX - Morning, 2nd July (Sunday) - CUTX - ALL DAY, 3rd July (Monday) - KSHT - Morning</t>
  </si>
  <si>
    <t>bupadrashta2@gmail.com</t>
  </si>
  <si>
    <t>612-387-1516</t>
  </si>
  <si>
    <t>29th June (Thursday) - KSHT - Evening, 30th June (Friday) - CUTX - Evening, 1st July (Saturday) - CUTX - ALL DAY, 2nd July (Sunday) - CUTX - ALL DAY, 3rd July (Monday) - KSHT - Morning, 4th July (Tuesday) - KSHT - Evening</t>
  </si>
  <si>
    <t>jadisrikrishna@gmail.com</t>
  </si>
  <si>
    <t>Srikrishna</t>
  </si>
  <si>
    <t>Jadi</t>
  </si>
  <si>
    <t>Blessed to volunteer.</t>
  </si>
  <si>
    <t>1st July (Saturday) - CUTX - ALL DAY, 1st July (Saturday) - CUTX - Morning, 1st July (Saturday) - CUTX - Evening, 2nd July (Sunday) - CUTX - ALL DAY, 3rd July (Monday) - KSHT - ALL DAY, 3rd July (Monday) - KSHT - Morning, 3rd July (Monday) - KSHT - Evening, 4th July (Tuesday) - KSHT - Evening</t>
  </si>
  <si>
    <t>ashaeluri@gmail.com</t>
  </si>
  <si>
    <t>Eluri9727465917</t>
  </si>
  <si>
    <t xml:space="preserve">My friend </t>
  </si>
  <si>
    <t>vamsiarya@gmail.com</t>
  </si>
  <si>
    <t>Arya</t>
  </si>
  <si>
    <t>Aravind arya</t>
  </si>
  <si>
    <t>1st July (Saturday) - CUTX - Evening, 2nd July (Sunday) - CUTX - ALL DAY, 3rd July (Monday) - KSHT - ALL DAY</t>
  </si>
  <si>
    <t>jaychan1177@gmail.com</t>
  </si>
  <si>
    <t>Jaya chandra</t>
  </si>
  <si>
    <t>Vytla</t>
  </si>
  <si>
    <t>Volunteered for Gita sahatragala</t>
  </si>
  <si>
    <t>swapnadevib@gmail.com</t>
  </si>
  <si>
    <t>Bommi</t>
  </si>
  <si>
    <t>Shashish  Vasireddi</t>
  </si>
  <si>
    <t>Lekha</t>
  </si>
  <si>
    <t>kirthi.raghuram@googlemail.com</t>
  </si>
  <si>
    <t>Keerthi</t>
  </si>
  <si>
    <t>Samavedam</t>
  </si>
  <si>
    <t>29th June (Thursday) - KSHT - Evening, 1st July (Saturday) - CUTX - ALL DAY, 2nd July (Sunday) - CUTX - ALL DAY, 3rd July (Monday) - KSHT - Evening, 4th July (Tuesday) - KSHT - Evening</t>
  </si>
  <si>
    <t>Mom and Sister are Batch 8 students</t>
  </si>
  <si>
    <t>29th June (Thursday) - KSHT - Evening, 30th June (Friday) - CUTX - ALL DAY, 1st July (Saturday) - CUTX - ALL DAY, 2nd July (Sunday) - CUTX - ALL DAY, 3rd July (Monday) - KSHT - Evening</t>
  </si>
  <si>
    <t>datta.rajesh@gmail.com</t>
  </si>
  <si>
    <t>srividhya1207@gmail.com</t>
  </si>
  <si>
    <t>Suresh Kumar</t>
  </si>
  <si>
    <t>Kaliyur Mannar</t>
  </si>
  <si>
    <t>Vedhashree Kaliyur Mannar</t>
  </si>
  <si>
    <t>sgs.tulasi@gmail.com</t>
  </si>
  <si>
    <t>nreddynm@gmail.com</t>
  </si>
  <si>
    <t xml:space="preserve">NagiReddy </t>
  </si>
  <si>
    <t xml:space="preserve">Mandala </t>
  </si>
  <si>
    <t>Nikhil Mandala</t>
  </si>
  <si>
    <t>rohini.renduchintala@gmail.com</t>
  </si>
  <si>
    <t>Rohini</t>
  </si>
  <si>
    <t>Renduchintala</t>
  </si>
  <si>
    <t>Dashavatara Yoga center Fremont Bay Area group</t>
  </si>
  <si>
    <t>1st July (Saturday) - CUTX - Morning, 2nd July (Sunday) - CUTX - ALL DAY, 3rd July (Monday) - KSHT - ALL DAY</t>
  </si>
  <si>
    <t>satvik.datta@gmail.com</t>
  </si>
  <si>
    <t>Satvik</t>
  </si>
  <si>
    <t>bvandhana@gmail.com</t>
  </si>
  <si>
    <t xml:space="preserve">Vandhana </t>
  </si>
  <si>
    <t>Raaga Mullangi</t>
  </si>
  <si>
    <t>sivap2005@yahoo.com</t>
  </si>
  <si>
    <t>Sivarama</t>
  </si>
  <si>
    <t>Penumarthi</t>
  </si>
  <si>
    <t>Anish Penumarthi , Manas Penumarthi</t>
  </si>
  <si>
    <t>30th June (Friday) - CUTX - Evening, 1st July (Saturday) - CUTX - Morning, 1st July (Saturday) - CUTX - Evening, 2nd July (Sunday) - CUTX - ALL DAY, 3rd July (Monday) - KSHT - Evening</t>
  </si>
  <si>
    <t>lathabeeram@gmail.com</t>
  </si>
  <si>
    <t xml:space="preserve">Kanakalatha </t>
  </si>
  <si>
    <t>Padavala</t>
  </si>
  <si>
    <t>Shrivas Ravi</t>
  </si>
  <si>
    <t>sanjeev.aparna09@gmail.com</t>
  </si>
  <si>
    <t xml:space="preserve">Sanjeev </t>
  </si>
  <si>
    <t>sornaot@outlook.com</t>
  </si>
  <si>
    <t>Sorna</t>
  </si>
  <si>
    <t xml:space="preserve">Saravana Perumal </t>
  </si>
  <si>
    <t>smukthapuram@gmail.com</t>
  </si>
  <si>
    <t>Mukthapuram</t>
  </si>
  <si>
    <t>asharani.bora@gmail.com</t>
  </si>
  <si>
    <t xml:space="preserve">Kishore Dola Garu </t>
  </si>
  <si>
    <t>Nageswara</t>
  </si>
  <si>
    <t xml:space="preserve">Kondraganti </t>
  </si>
  <si>
    <t>30th June (Friday) - CUTX - ALL DAY, 30th June (Friday) - CUTX - Morning, 30th June (Friday) - CUTX - Evening, 1st July (Saturday) - CUTX - ALL DAY, 1st July (Saturday) - CUTX - Morning, 1st July (Saturday) - CUTX - Evening, 2nd July (Sunday) - CUTX - ALL DAY, 3rd July (Monday) - KSHT - ALL DAY, 3rd July (Monday) - KSHT - Morning, 3rd July (Monday) - KSHT - Evening</t>
  </si>
  <si>
    <t>emailmouli@gmail.com</t>
  </si>
  <si>
    <t xml:space="preserve">Padmasolala </t>
  </si>
  <si>
    <t>Baburaoseelam@gmail.com</t>
  </si>
  <si>
    <t xml:space="preserve">Baburao Seelam </t>
  </si>
  <si>
    <t>preethichintam@gmail.com</t>
  </si>
  <si>
    <t>Chintam</t>
  </si>
  <si>
    <t>From the volunteering group</t>
  </si>
  <si>
    <t>swathikiran999@gmail.com</t>
  </si>
  <si>
    <t>Tanmayi Vinapamula</t>
  </si>
  <si>
    <t>30th June (Friday) - CUTX - Morning, 30th June (Friday) - CUTX - Evening, 1st July (Saturday) - CUTX - Morning, 1st July (Saturday) - CUTX - Evening, 2nd July (Sunday) - CUTX - ALL DAY, 3rd July (Monday) - KSHT - Evening</t>
  </si>
  <si>
    <t>anuj.yella@gmail.com</t>
  </si>
  <si>
    <t>Anuj</t>
  </si>
  <si>
    <t>469-924-4912</t>
  </si>
  <si>
    <t>aparna.guhan@gmail.com</t>
  </si>
  <si>
    <t>Aparn</t>
  </si>
  <si>
    <t>Guhan</t>
  </si>
  <si>
    <t>2srinivas@gmail.com</t>
  </si>
  <si>
    <t>Samita</t>
  </si>
  <si>
    <t>Swapna Samita</t>
  </si>
  <si>
    <t>30th June (Friday) - CUTX - Evening, 1st July (Saturday) - CUTX - ALL DAY, 1st July (Saturday) - CUTX - Morning, 1st July (Saturday) - CUTX - Evening, 2nd July (Sunday) - CUTX - ALL DAY, 3rd July (Monday) - KSHT - ALL DAY, 3rd July (Monday) - KSHT - Morning, 3rd July (Monday) - KSHT - Evening</t>
  </si>
  <si>
    <t>Thota</t>
  </si>
  <si>
    <t>By AAPTA group</t>
  </si>
  <si>
    <t>chandrika.g456@gmail.com</t>
  </si>
  <si>
    <t>Chandrika</t>
  </si>
  <si>
    <t>Ganduri</t>
  </si>
  <si>
    <t>ramnik@diamandel.com</t>
  </si>
  <si>
    <t>Ramnik</t>
  </si>
  <si>
    <t>Modha</t>
  </si>
  <si>
    <t>30th June (Friday) - CUTX - Morning, 1st July (Saturday) - CUTX - Evening, 3rd July (Monday) - KSHT - Morning, 3rd July (Monday) - KSHT - Evening</t>
  </si>
  <si>
    <t>sudhanshu100@msn.com</t>
  </si>
  <si>
    <t xml:space="preserve">214-476-8130 </t>
  </si>
  <si>
    <t>Chandana Datta</t>
  </si>
  <si>
    <t>varalakshmireddy@gmail.com</t>
  </si>
  <si>
    <t>Varalakshmi</t>
  </si>
  <si>
    <t>Vanteddu</t>
  </si>
  <si>
    <t>2nd July (Sunday) - CUTX - ALL DAY, 3rd July (Monday) - KSHT - ALL DAY</t>
  </si>
  <si>
    <t>samyan.chennamaneni.656@gmail.com</t>
  </si>
  <si>
    <t>Samyan</t>
  </si>
  <si>
    <t>Chennamaneni</t>
  </si>
  <si>
    <t xml:space="preserve">My uncle </t>
  </si>
  <si>
    <t>santhosh.padigala@gmail.com</t>
  </si>
  <si>
    <t>Shreyaj</t>
  </si>
  <si>
    <t>Padigala</t>
  </si>
  <si>
    <t xml:space="preserve">Friends who already volunteer </t>
  </si>
  <si>
    <t>taruntornala@gmail.com</t>
  </si>
  <si>
    <t>Tarun</t>
  </si>
  <si>
    <t>Tornala</t>
  </si>
  <si>
    <t xml:space="preserve">Found out from a close friend </t>
  </si>
  <si>
    <t>nischaykmath@gmail.com</t>
  </si>
  <si>
    <t>Nischay</t>
  </si>
  <si>
    <t xml:space="preserve">Kumbargirimath </t>
  </si>
  <si>
    <t>Friends who volunteered.</t>
  </si>
  <si>
    <t>shailajajonnada@yahoo.com</t>
  </si>
  <si>
    <t>30th June (Friday) - CUTX - Evening, 1st July (Saturday) - CUTX - ALL DAY, 2nd July (Sunday) - CUTX - ALL DAY, 3rd July (Monday) - KSHT - ALL DAY</t>
  </si>
  <si>
    <t>Sricharan</t>
  </si>
  <si>
    <t>vsrikar1015@gmail.com</t>
  </si>
  <si>
    <t>30th June (Friday) - CUTX - Morning, 30th June (Friday) - CUTX - Evening, 1st July (Saturday) - CUTX - Morning, 1st July (Saturday) - CUTX - Evening, 3rd July (Monday) - KSHT - Morning, 3rd July (Monday) - KSHT - Evening</t>
  </si>
  <si>
    <t>sudha_n_bellary@yahoo.com</t>
  </si>
  <si>
    <t xml:space="preserve">Bellary </t>
  </si>
  <si>
    <t xml:space="preserve">Sudha Bellary </t>
  </si>
  <si>
    <t>ALL EVENT DAYS - June 29th to July 4th - FULL TIME, 30th June (Friday) - CUTX - Morning, 1st July (Saturday) - CUTX - ALL DAY, 3rd July (Monday) - KSHT - ALL DAY</t>
  </si>
  <si>
    <t>anu_radha18@yahoo.com</t>
  </si>
  <si>
    <t xml:space="preserve">badithela </t>
  </si>
  <si>
    <t>maribetshop@gmail.com</t>
  </si>
  <si>
    <t>Maribet</t>
  </si>
  <si>
    <t>Ortiz-Quigley</t>
  </si>
  <si>
    <t xml:space="preserve">Friend </t>
  </si>
  <si>
    <t>rganduri@gmail.com</t>
  </si>
  <si>
    <t>(813) 922-9820</t>
  </si>
  <si>
    <t>parvisri@yahoo.com</t>
  </si>
  <si>
    <t>Parvathi</t>
  </si>
  <si>
    <t>tanmayisriv@gmail.com</t>
  </si>
  <si>
    <t>Tanmayi</t>
  </si>
  <si>
    <t>Vinapamula</t>
  </si>
  <si>
    <t>Group</t>
  </si>
  <si>
    <t>yashaspadigala@gmail.com</t>
  </si>
  <si>
    <t>Yashas</t>
  </si>
  <si>
    <t>govnd487@gmail.com</t>
  </si>
  <si>
    <t>Govinda</t>
  </si>
  <si>
    <t>From volunteer</t>
  </si>
  <si>
    <t>sukanyasree@gmail.com</t>
  </si>
  <si>
    <t>Sukanya</t>
  </si>
  <si>
    <t>614-507-8248</t>
  </si>
  <si>
    <t>Venkat and Sriram Ayalavarapu</t>
  </si>
  <si>
    <t>30th June (Friday) - CUTX - Morning, 30th June (Friday) - CUTX - Evening, 1st July (Saturday) - CUTX - ALL DAY, 2nd July (Sunday) - CUTX - ALL DAY, 3rd July (Monday) - KSHT - ALL DAY</t>
  </si>
  <si>
    <t>anandtd@gmail.com</t>
  </si>
  <si>
    <t>Durganand</t>
  </si>
  <si>
    <t>prakash.kattula@gmail.com</t>
  </si>
  <si>
    <t>Kattula</t>
  </si>
  <si>
    <t>Tanvisri Kattula</t>
  </si>
  <si>
    <t>ravikiranmadabhushi@gmail.com</t>
  </si>
  <si>
    <t>RaviKiran</t>
  </si>
  <si>
    <t>Madabhushi</t>
  </si>
  <si>
    <t>sunitha.vaidyula@gmail.com</t>
  </si>
  <si>
    <t>Vaidyula</t>
  </si>
  <si>
    <t xml:space="preserve">Diya vaidyula </t>
  </si>
  <si>
    <t>DIVYA404@GMAIL.COM</t>
  </si>
  <si>
    <t>Dhruhith Vanga and Mahith Vanga</t>
  </si>
  <si>
    <t>vamseekris@yahoo.com</t>
  </si>
  <si>
    <t>30th June (Friday) - CUTX - ALL DAY, 1st July (Saturday) - CUTX - Evening, 3rd July (Monday) - KSHT - ALL DAY</t>
  </si>
  <si>
    <t>Sai Yashvin Laghuvaram</t>
  </si>
  <si>
    <t>sneha.a@gmail.com</t>
  </si>
  <si>
    <t>Amuda</t>
  </si>
  <si>
    <t>Swarit Amuda</t>
  </si>
  <si>
    <t>emailshanvi@gmail.com</t>
  </si>
  <si>
    <t>Sanvi</t>
  </si>
  <si>
    <t>Mathur</t>
  </si>
  <si>
    <t>lohithpanidepu@gmail.com</t>
  </si>
  <si>
    <t xml:space="preserve">Lohithaksha </t>
  </si>
  <si>
    <t>Panidepu</t>
  </si>
  <si>
    <t>30th June (Friday) - CUTX - Morning, 1st July (Saturday) - CUTX - Morning, 2nd July (Sunday) - CUTX - ALL DAY, 3rd July (Monday) - KSHT - Morning</t>
  </si>
  <si>
    <t>spattabik@gmail.com</t>
  </si>
  <si>
    <t>Shreyas</t>
  </si>
  <si>
    <t>aaravaddanki@gmail.com</t>
  </si>
  <si>
    <t>Aarav</t>
  </si>
  <si>
    <t>Addanki</t>
  </si>
  <si>
    <t>214-836-3500</t>
  </si>
  <si>
    <t>Recommendation from family member</t>
  </si>
  <si>
    <t>S.mamidenna@gmail.com</t>
  </si>
  <si>
    <t>MAMIDENNA</t>
  </si>
  <si>
    <t>601-918-9512</t>
  </si>
  <si>
    <t xml:space="preserve">Sandeep Mamidenna </t>
  </si>
  <si>
    <t>Sri</t>
  </si>
  <si>
    <t xml:space="preserve">Mamidenna </t>
  </si>
  <si>
    <t>30th June (Friday) - CUTX - ALL DAY, 1st July (Saturday) - CUTX - ALL DAY</t>
  </si>
  <si>
    <t>lkmurthy@gmail.com</t>
  </si>
  <si>
    <t>Latchupatula</t>
  </si>
  <si>
    <t>Gagana Latcupatula</t>
  </si>
  <si>
    <t>rnarani1@gmail.com</t>
  </si>
  <si>
    <t>Udbhav narani</t>
  </si>
  <si>
    <t>L+S</t>
  </si>
  <si>
    <t>sirish567@gmail.com</t>
  </si>
  <si>
    <t>Sirish</t>
  </si>
  <si>
    <t>Shivaprakash</t>
  </si>
  <si>
    <t xml:space="preserve">Sushma </t>
  </si>
  <si>
    <t>1st July (Saturday) - CUTX - Morning, 1st July (Saturday) - CUTX - Evening, 3rd July (Monday) - KSHT - Morning, 3rd July (Monday) - KSHT - Evening</t>
  </si>
  <si>
    <t>alapati.vedavalli@gmail.com</t>
  </si>
  <si>
    <t>Lakshmi Vedavalli Tayaramma</t>
  </si>
  <si>
    <t>Lakshmi Vedavalli Tayaramma Alapati</t>
  </si>
  <si>
    <t>Chintan</t>
  </si>
  <si>
    <t>sesha@siripurapu.net</t>
  </si>
  <si>
    <t>Sesha</t>
  </si>
  <si>
    <t>Siripurapu</t>
  </si>
  <si>
    <t>2nd July (Sunday) - CUTX - ALL DAY, 3rd July (Monday) - KSHT - Morning</t>
  </si>
  <si>
    <t>30th June (Friday) - CUTX - Evening, 1st July (Saturday) - CUTX - Evening, 2nd July (Sunday) - CUTX - ALL DAY, 3rd July (Monday) - KSHT - ALL DAY</t>
  </si>
  <si>
    <t>pavithravaid@gmail.com</t>
  </si>
  <si>
    <t>Pavi</t>
  </si>
  <si>
    <t>Vaideeswaran</t>
  </si>
  <si>
    <t>geeta@diamandel.com</t>
  </si>
  <si>
    <t>30th June (Friday) - CUTX - Morning, 30th June (Friday) - CUTX - Evening, 1st July (Saturday) - CUTX - Evening, 3rd July (Monday) - KSHT - Evening</t>
  </si>
  <si>
    <t>chakupatel85@gmail.com</t>
  </si>
  <si>
    <t>Aadi</t>
  </si>
  <si>
    <t>334-672-4046</t>
  </si>
  <si>
    <t>Vedantika</t>
  </si>
  <si>
    <t>tanuja271286@gmail.com</t>
  </si>
  <si>
    <t xml:space="preserve">321-316-1468 </t>
  </si>
  <si>
    <t>mshariharan@hotmail.com</t>
  </si>
  <si>
    <t xml:space="preserve">Meenakshi Sundaram </t>
  </si>
  <si>
    <t>mail2sivakumarp@gmail.com</t>
  </si>
  <si>
    <t>Panchapakesay</t>
  </si>
  <si>
    <t>Samhithaa Sivakumar</t>
  </si>
  <si>
    <t>kanchvaidee@gmail.com</t>
  </si>
  <si>
    <t>kishoredodda@gmail.com</t>
  </si>
  <si>
    <t>Dodda</t>
  </si>
  <si>
    <t>201-208-5823</t>
  </si>
  <si>
    <t>subrahmanyam.ponnuru@gmail.com</t>
  </si>
  <si>
    <t>Subrahmanyam</t>
  </si>
  <si>
    <t>Ponnuru</t>
  </si>
  <si>
    <t>KSHT Volunteer</t>
  </si>
  <si>
    <t>1st July (Saturday) - CUTX - Evening, 2nd July (Sunday) - CUTX - ALL DAY, 3rd July (Monday) - KSHT - Morning</t>
  </si>
  <si>
    <t>siri.teddy@gmail.com</t>
  </si>
  <si>
    <t>Anirvin Rudravajhala</t>
  </si>
  <si>
    <t>saikrishna.sheshagiri@gmail.com</t>
  </si>
  <si>
    <t>SaiKrishna</t>
  </si>
  <si>
    <t>Sheshagiri</t>
  </si>
  <si>
    <t>SouthBrunswick- NJ</t>
  </si>
  <si>
    <t>vishkavi@gmail.com</t>
  </si>
  <si>
    <t>Viswanatham</t>
  </si>
  <si>
    <t>Srinivas794@yahoo.co.in</t>
  </si>
  <si>
    <t>Banda</t>
  </si>
  <si>
    <t>padmalatab@yahoo.com</t>
  </si>
  <si>
    <t>Padmalata</t>
  </si>
  <si>
    <t>Bondalapati</t>
  </si>
  <si>
    <t>408-204-9982</t>
  </si>
  <si>
    <t>ppadmaja.531@gmail.com</t>
  </si>
  <si>
    <t>Pinnamaraju</t>
  </si>
  <si>
    <t>+91=830-9614-380</t>
  </si>
  <si>
    <t>rjonnadu@gmail.com</t>
  </si>
  <si>
    <t>Jonnadula</t>
  </si>
  <si>
    <t>6095102365</t>
  </si>
  <si>
    <t>sriniborusu@gmail.com</t>
  </si>
  <si>
    <t>Srinivasarao</t>
  </si>
  <si>
    <t>Borusu</t>
  </si>
  <si>
    <t>3478912244</t>
  </si>
  <si>
    <t>rgp.balaji@gmail.com</t>
  </si>
  <si>
    <t>Balaji</t>
  </si>
  <si>
    <t>4083936384</t>
  </si>
  <si>
    <t>anudkolluri@gmail.com</t>
  </si>
  <si>
    <t>Annapurna</t>
  </si>
  <si>
    <t>avaneeshpkolluri@gmail.com</t>
  </si>
  <si>
    <t>Avaneesh</t>
  </si>
  <si>
    <t>emailphani@gmail.com</t>
  </si>
  <si>
    <t>Thipparaju</t>
  </si>
  <si>
    <t>harigkp@yahoo.com</t>
  </si>
  <si>
    <t>Harikrishna</t>
  </si>
  <si>
    <t>Gundla</t>
  </si>
  <si>
    <t>jkrishnakumar@hotmail.com</t>
  </si>
  <si>
    <t>Krishna Kumar</t>
  </si>
  <si>
    <t>Josyula</t>
  </si>
  <si>
    <t>kalyanijosyula@yahoo.com</t>
  </si>
  <si>
    <t>Josuyla</t>
  </si>
  <si>
    <t>hrkosuru@gmail.com</t>
  </si>
  <si>
    <t>NAG</t>
  </si>
  <si>
    <t>Kosuru</t>
  </si>
  <si>
    <t>jayasree.ivaturi@gmail.com</t>
  </si>
  <si>
    <t>Jayashree</t>
  </si>
  <si>
    <t>Ivaturi</t>
  </si>
  <si>
    <t>Monroe-NJ</t>
  </si>
  <si>
    <t>manusaniswathi@gmail.com</t>
  </si>
  <si>
    <t>Swati</t>
  </si>
  <si>
    <t>sandhya.meeenakshi@gmail.com</t>
  </si>
  <si>
    <t xml:space="preserve">Kalaga </t>
  </si>
  <si>
    <t>Savitri</t>
  </si>
  <si>
    <t>balaji.satish1@gmail.com</t>
  </si>
  <si>
    <t>saikumar.vyakaranam@gmail.com</t>
  </si>
  <si>
    <t>Saikumar</t>
  </si>
  <si>
    <t>Vyakaranam</t>
  </si>
  <si>
    <t>susmitha.vuppala@gmail.com</t>
  </si>
  <si>
    <t>Vuppala</t>
  </si>
  <si>
    <t>PA</t>
  </si>
  <si>
    <t>srinu.nitw@gmail.com</t>
  </si>
  <si>
    <t>PANDEPM@GMAIL.COM</t>
  </si>
  <si>
    <t>Parag</t>
  </si>
  <si>
    <t>Pande</t>
  </si>
  <si>
    <t>muralinagaraju@gmail.com</t>
  </si>
  <si>
    <t>Nagarauju</t>
  </si>
  <si>
    <t>Sathiyaramesh@gmail.com</t>
  </si>
  <si>
    <t>Sathiya</t>
  </si>
  <si>
    <t>aruna.salagala@gmail.com</t>
  </si>
  <si>
    <t>girishbabu_rs@yahoo.com</t>
  </si>
  <si>
    <t>Girish</t>
  </si>
  <si>
    <t>Rayakota</t>
  </si>
  <si>
    <t>ARUNSUNDARESH@GMAIL.COM</t>
  </si>
  <si>
    <t>Sundaresh</t>
  </si>
  <si>
    <t>deephk@hotmail.com</t>
  </si>
  <si>
    <t>Santosh</t>
  </si>
  <si>
    <t>sunnath</t>
  </si>
  <si>
    <t>MEGHARAJ.SINGH@GMAIL.COM</t>
  </si>
  <si>
    <t>MEGHARAJ</t>
  </si>
  <si>
    <t>SINGH</t>
  </si>
  <si>
    <t>dhanvee@gmail.com</t>
  </si>
  <si>
    <t>Dhanvantri</t>
  </si>
  <si>
    <t>deevi</t>
  </si>
  <si>
    <t>kprasad5@yahoo.com</t>
  </si>
  <si>
    <t>prasad</t>
  </si>
  <si>
    <t>kandarpa</t>
  </si>
  <si>
    <t>pushkar.rudravajhala@gmail.com</t>
  </si>
  <si>
    <t>Pushkar</t>
  </si>
  <si>
    <t>Rudravajhala</t>
  </si>
  <si>
    <t>kbhavishi@gmail.com</t>
  </si>
  <si>
    <t>Bhavishya</t>
  </si>
  <si>
    <t>KAKOLLU</t>
  </si>
  <si>
    <t>chilukurims@gmail.com</t>
  </si>
  <si>
    <t>Unassigned</t>
  </si>
  <si>
    <t>Madhav</t>
  </si>
  <si>
    <t>DFW</t>
  </si>
  <si>
    <t>jyothirami@gmail.com</t>
  </si>
  <si>
    <t>devathachenchurajasekhar@gmail.com</t>
  </si>
  <si>
    <t>Rajasekhar</t>
  </si>
  <si>
    <t>Das</t>
  </si>
  <si>
    <t>Houston Team</t>
  </si>
  <si>
    <t>tejuranjit@gmail.com</t>
  </si>
  <si>
    <t>Tejaswini</t>
  </si>
  <si>
    <t>Aduri</t>
  </si>
  <si>
    <t>vanimedishetti@gmail.com</t>
  </si>
  <si>
    <t>Medishetti</t>
  </si>
  <si>
    <t>818-585-2368</t>
  </si>
  <si>
    <t>Houston</t>
  </si>
  <si>
    <t>bamulyareddy@gmail.com</t>
  </si>
  <si>
    <t>amulya</t>
  </si>
  <si>
    <t>Bhadauria</t>
  </si>
  <si>
    <t>prasanthpharma@gmail.com</t>
  </si>
  <si>
    <t>Prasanth</t>
  </si>
  <si>
    <t>Naidu</t>
  </si>
  <si>
    <t>972-743-5206</t>
  </si>
  <si>
    <t>manda.vnkiran@gmail.com</t>
  </si>
  <si>
    <t>sailavanyaps@gmail.com</t>
  </si>
  <si>
    <t>Pagadala</t>
  </si>
  <si>
    <t>513-628-0123</t>
  </si>
  <si>
    <t>Check-In</t>
  </si>
  <si>
    <t>Madhavapeddi</t>
  </si>
  <si>
    <t>nallaswetha1@gmail.com</t>
  </si>
  <si>
    <t>Nalla</t>
  </si>
  <si>
    <t>281-258-6578</t>
  </si>
  <si>
    <t>kalkunte.adithya@gmail.com</t>
  </si>
  <si>
    <t>Adithya</t>
  </si>
  <si>
    <t>Chilukuri</t>
  </si>
  <si>
    <t>geethatumathi@gmail.com</t>
  </si>
  <si>
    <t xml:space="preserve">Hari </t>
  </si>
  <si>
    <t>Regula</t>
  </si>
  <si>
    <t>309-660-7722</t>
  </si>
  <si>
    <t>yaskames14@gmail.com</t>
  </si>
  <si>
    <t>Satyavathi</t>
  </si>
  <si>
    <t>281-730-7679</t>
  </si>
  <si>
    <t>srigowriswari@gmail.com</t>
  </si>
  <si>
    <t>Gowri</t>
  </si>
  <si>
    <t>Nangineni</t>
  </si>
  <si>
    <t>972-646-0356</t>
  </si>
  <si>
    <t>Ranjithkomati@gmail.com</t>
  </si>
  <si>
    <t>Ranjit</t>
  </si>
  <si>
    <t>Komati</t>
  </si>
  <si>
    <t>pervelav@gmail.com</t>
  </si>
  <si>
    <t>Pervela</t>
  </si>
  <si>
    <t>Boston</t>
  </si>
  <si>
    <t>r.jhansi@gmail.com</t>
  </si>
  <si>
    <t>anumula</t>
  </si>
  <si>
    <t>pavan.prabhala515@gmail.com</t>
  </si>
  <si>
    <t>Ellicott City</t>
  </si>
  <si>
    <t>Phanip2101@gmail.com</t>
  </si>
  <si>
    <t>Murukutla</t>
  </si>
  <si>
    <t>Suresh.pagadala@outlook.com</t>
  </si>
  <si>
    <t>510-556-7902</t>
  </si>
  <si>
    <t>KSHT - Manual</t>
  </si>
  <si>
    <t>s.karamsetty@gmail.com</t>
  </si>
  <si>
    <t>Satyanarayana</t>
  </si>
  <si>
    <t>Karamsetty</t>
  </si>
  <si>
    <t>Baltimore</t>
  </si>
  <si>
    <t>ramesh.jagannathan.connection@gmail.com</t>
  </si>
  <si>
    <t>Jagannathan</t>
  </si>
  <si>
    <t>prasad_y16@yahoo.co.in</t>
  </si>
  <si>
    <t>Yada</t>
  </si>
  <si>
    <t>Hyderabad</t>
  </si>
  <si>
    <t>ashoknatht@gmail.com</t>
  </si>
  <si>
    <t>Thokala</t>
  </si>
  <si>
    <t>Rajashree</t>
  </si>
  <si>
    <t>Sruta</t>
  </si>
  <si>
    <t>Niyati</t>
  </si>
  <si>
    <t>Cheravu</t>
  </si>
  <si>
    <t>welcome team</t>
  </si>
  <si>
    <t>manual - PARKING</t>
  </si>
  <si>
    <t>BALAJI.RP@GMAIL.COM</t>
  </si>
  <si>
    <t>BALAJI</t>
  </si>
  <si>
    <t>PARTHASARATHY</t>
  </si>
  <si>
    <t>ANJANI - 3RD JULY</t>
  </si>
  <si>
    <t>KSHT - MANUAL - ANNADANA VOLUNTEER</t>
  </si>
  <si>
    <t>PRAVEEN</t>
  </si>
  <si>
    <t>SAMBU</t>
  </si>
  <si>
    <t>KSHT - PARKING - SAT</t>
  </si>
  <si>
    <t>STangudu@gmail.com</t>
  </si>
  <si>
    <t>SURESH</t>
  </si>
  <si>
    <t xml:space="preserve">KSHT - MANUAL - FRI EVE, SAT &amp; SUN FULL </t>
  </si>
  <si>
    <t>HANSSUJA</t>
  </si>
  <si>
    <t>KSHT - MANUAL</t>
  </si>
  <si>
    <t>naveen's email id</t>
  </si>
  <si>
    <t>Sharada</t>
  </si>
  <si>
    <t>CHITTURI</t>
  </si>
  <si>
    <t>lakshmipriya.vasan@gmail.com</t>
  </si>
  <si>
    <t xml:space="preserve">Lakshmipriya </t>
  </si>
  <si>
    <t>Srinivasan</t>
  </si>
  <si>
    <t>Shrikruti Ramesh</t>
  </si>
  <si>
    <t>Krishna Salagala</t>
  </si>
  <si>
    <t>sgshanbhag@gmail.com</t>
  </si>
  <si>
    <t>Subramanya</t>
  </si>
  <si>
    <t>Shanbhag</t>
  </si>
  <si>
    <t>Anika</t>
  </si>
  <si>
    <t>Vihan</t>
  </si>
  <si>
    <t>cbergson@fastmail.fm</t>
  </si>
  <si>
    <t>Clare (Anjana)</t>
  </si>
  <si>
    <t>Bergson</t>
  </si>
  <si>
    <t xml:space="preserve">Gautham Kesarinath </t>
  </si>
  <si>
    <t>1st July (Saturday) - CUTX - Evening, 3rd July (Monday) - KSHT - Morning</t>
  </si>
  <si>
    <t>vsdevata@gmail.com</t>
  </si>
  <si>
    <t xml:space="preserve">Veda </t>
  </si>
  <si>
    <t>Devata</t>
  </si>
  <si>
    <t xml:space="preserve">469-403-8198 </t>
  </si>
  <si>
    <t>Himabindu Devata</t>
  </si>
  <si>
    <t xml:space="preserve">Shreyas Pattabi </t>
  </si>
  <si>
    <t>aishwarya.harkara@gmail.com</t>
  </si>
  <si>
    <t>Harkara</t>
  </si>
  <si>
    <t>Rajyalakshmi Cherala</t>
  </si>
  <si>
    <t>omisha075@gmail.com</t>
  </si>
  <si>
    <t>Omisha</t>
  </si>
  <si>
    <t>Cherala</t>
  </si>
  <si>
    <t>bajjuri@gmail.com</t>
  </si>
  <si>
    <t>Bajjuri</t>
  </si>
  <si>
    <t>nagarjuna.reddy032@gmail.com</t>
  </si>
  <si>
    <t xml:space="preserve">Nagarjuna Reddy </t>
  </si>
  <si>
    <t>Yarava</t>
  </si>
  <si>
    <t>I did volunteering before at the temple I am interested in doing it</t>
  </si>
  <si>
    <t>karavadir@gmail.com</t>
  </si>
  <si>
    <t>Subba</t>
  </si>
  <si>
    <t>Rajesh Karavadi</t>
  </si>
  <si>
    <t>aneesh.karavadi@gmail.com</t>
  </si>
  <si>
    <t>Aneesh</t>
  </si>
  <si>
    <t>motumarri.santhi@gmail.com</t>
  </si>
  <si>
    <t>Motumarri</t>
  </si>
  <si>
    <t xml:space="preserve">From volunteers </t>
  </si>
  <si>
    <t>Rutesh</t>
  </si>
  <si>
    <t>ramlanka2008@gmail.com</t>
  </si>
  <si>
    <t xml:space="preserve">Sharadha Lanka </t>
  </si>
  <si>
    <t>123lankas@gmail.com</t>
  </si>
  <si>
    <t xml:space="preserve">Sharadha </t>
  </si>
  <si>
    <t>skumar1976@gmail.com</t>
  </si>
  <si>
    <t>Sarabha Kumar</t>
  </si>
  <si>
    <t>Kankipati</t>
  </si>
  <si>
    <t>Aditi Kankipati</t>
  </si>
  <si>
    <t>AV Team</t>
  </si>
  <si>
    <t>L - 8
M - 1
S - 1</t>
  </si>
  <si>
    <t>Maha Prasadam Team</t>
  </si>
  <si>
    <t>CUTX - Manual</t>
  </si>
  <si>
    <t>sushma.devaki@gmail.com</t>
  </si>
  <si>
    <t>susibtech@gmail.com</t>
  </si>
  <si>
    <t>Susmithee</t>
  </si>
  <si>
    <t>Namala</t>
  </si>
  <si>
    <t>harshaartsy@gmail.com</t>
  </si>
  <si>
    <t>jayagurudattaladdu@gmail.com</t>
  </si>
  <si>
    <t>suhruthn@gmail.com</t>
  </si>
  <si>
    <t>Suhruth</t>
  </si>
  <si>
    <t>Nelapatla</t>
  </si>
  <si>
    <t>aaryamaanrao99@gmail.com</t>
  </si>
  <si>
    <t>Aaryamaan</t>
  </si>
  <si>
    <t>tejaswinseelam@gmail.com</t>
  </si>
  <si>
    <t>Tejaswin</t>
  </si>
  <si>
    <t>shashidhar.bhandare@gmail.com</t>
  </si>
  <si>
    <t>Shashidhar</t>
  </si>
  <si>
    <t>Bhandare</t>
  </si>
  <si>
    <t>Sankari</t>
  </si>
  <si>
    <t>Chakri</t>
  </si>
  <si>
    <t>Terlapu</t>
  </si>
  <si>
    <t>Amruthavalli</t>
  </si>
  <si>
    <t>Kavi</t>
  </si>
  <si>
    <t>sduggu@hotmail.com</t>
  </si>
  <si>
    <t>dahagam@yahoo.com</t>
  </si>
  <si>
    <t>Shravanthi</t>
  </si>
  <si>
    <t>Dhagam</t>
  </si>
  <si>
    <t>Count of Student Name</t>
  </si>
  <si>
    <t>Category</t>
  </si>
  <si>
    <t>Center Name</t>
  </si>
  <si>
    <t>Family Name</t>
  </si>
  <si>
    <t>FR</t>
  </si>
  <si>
    <t>MA</t>
  </si>
  <si>
    <t>Alabama</t>
  </si>
  <si>
    <t>Athan</t>
  </si>
  <si>
    <t>Chada</t>
  </si>
  <si>
    <t>Chadalawada</t>
  </si>
  <si>
    <t>Donti</t>
  </si>
  <si>
    <t>Maddela</t>
  </si>
  <si>
    <t>Meesala</t>
  </si>
  <si>
    <t>Sambamurthy</t>
  </si>
  <si>
    <t>Vadlakonda</t>
  </si>
  <si>
    <t>Yeleswarapu</t>
  </si>
  <si>
    <t>Bellampalli</t>
  </si>
  <si>
    <t>Munjuluri</t>
  </si>
  <si>
    <t>Nekkalapudi</t>
  </si>
  <si>
    <t>California South-SoCal</t>
  </si>
  <si>
    <t>Addepalli</t>
  </si>
  <si>
    <t>Adiraju</t>
  </si>
  <si>
    <t>Aluru</t>
  </si>
  <si>
    <t>Bhandari</t>
  </si>
  <si>
    <t>Chandrabhatta</t>
  </si>
  <si>
    <t>Cherukupalli</t>
  </si>
  <si>
    <t>Gidvani</t>
  </si>
  <si>
    <t>Konduri</t>
  </si>
  <si>
    <t>Kothamasu</t>
  </si>
  <si>
    <t>Mamillapalli</t>
  </si>
  <si>
    <t>Mishra</t>
  </si>
  <si>
    <t>Munukutla</t>
  </si>
  <si>
    <t>Nibhanpudi</t>
  </si>
  <si>
    <t>Nitturkar</t>
  </si>
  <si>
    <t>Pakalapati</t>
  </si>
  <si>
    <t>Pallerla</t>
  </si>
  <si>
    <t>Prajapathi</t>
  </si>
  <si>
    <t>Radhakrishnan</t>
  </si>
  <si>
    <t>Tontalpur</t>
  </si>
  <si>
    <t>Vulchi</t>
  </si>
  <si>
    <t>California-Bay Area</t>
  </si>
  <si>
    <t>Battar</t>
  </si>
  <si>
    <t>Dandamudi</t>
  </si>
  <si>
    <t>Frolova</t>
  </si>
  <si>
    <t>Garrepalli</t>
  </si>
  <si>
    <t>Janmanchi</t>
  </si>
  <si>
    <t>Jayaprakash</t>
  </si>
  <si>
    <t>Nagboth</t>
  </si>
  <si>
    <t>Neti</t>
  </si>
  <si>
    <t>Pathaneni</t>
  </si>
  <si>
    <t>Peyyeti</t>
  </si>
  <si>
    <t>Polnati</t>
  </si>
  <si>
    <t>Satzoda</t>
  </si>
  <si>
    <t>Siriki</t>
  </si>
  <si>
    <t>SURAVAJJALA</t>
  </si>
  <si>
    <t>Athmaraman</t>
  </si>
  <si>
    <t>Chintalapelly</t>
  </si>
  <si>
    <t>Goel</t>
  </si>
  <si>
    <t>Kowligi</t>
  </si>
  <si>
    <t xml:space="preserve">Kumaran </t>
  </si>
  <si>
    <t>Nowduri</t>
  </si>
  <si>
    <t>Osti</t>
  </si>
  <si>
    <t>Seenath</t>
  </si>
  <si>
    <t>Shahukar</t>
  </si>
  <si>
    <t>Sivalenka</t>
  </si>
  <si>
    <t>Vaddadi</t>
  </si>
  <si>
    <t>Yelamanchili</t>
  </si>
  <si>
    <t>Dubai</t>
  </si>
  <si>
    <t>(blank)</t>
  </si>
  <si>
    <t>Florida</t>
  </si>
  <si>
    <t>Ammu</t>
  </si>
  <si>
    <t>Andavarapu</t>
  </si>
  <si>
    <t>Bhat</t>
  </si>
  <si>
    <t>Chapalamadugu</t>
  </si>
  <si>
    <t>Guntupalli</t>
  </si>
  <si>
    <t>Hesaraghatta</t>
  </si>
  <si>
    <t>Ketepalle</t>
  </si>
  <si>
    <t>Palakurthi</t>
  </si>
  <si>
    <t>Ramalingam</t>
  </si>
  <si>
    <t>Georgia</t>
  </si>
  <si>
    <t>Bikkumalla</t>
  </si>
  <si>
    <t>Iguturi</t>
  </si>
  <si>
    <t>Korlepara</t>
  </si>
  <si>
    <t>Machavolu</t>
  </si>
  <si>
    <t>Medicherla</t>
  </si>
  <si>
    <t>Parsi</t>
  </si>
  <si>
    <t>Poli</t>
  </si>
  <si>
    <t>Pusurla</t>
  </si>
  <si>
    <t>Reguri</t>
  </si>
  <si>
    <t>Sreenivasula</t>
  </si>
  <si>
    <t>Thaker</t>
  </si>
  <si>
    <t>Vaddiparthi</t>
  </si>
  <si>
    <t>Yemmela</t>
  </si>
  <si>
    <t>Germany</t>
  </si>
  <si>
    <t>Brattig</t>
  </si>
  <si>
    <t>Krämer</t>
  </si>
  <si>
    <t>Reiber</t>
  </si>
  <si>
    <t>Veyssiere</t>
  </si>
  <si>
    <t>Illinois</t>
  </si>
  <si>
    <t>Adarasupally</t>
  </si>
  <si>
    <t>Badrinath</t>
  </si>
  <si>
    <t>Bhagavathula</t>
  </si>
  <si>
    <t>Chiluveru</t>
  </si>
  <si>
    <t>Devaraju</t>
  </si>
  <si>
    <t>Dokka</t>
  </si>
  <si>
    <t>Gayam</t>
  </si>
  <si>
    <t>Gharpure</t>
  </si>
  <si>
    <t>Ily</t>
  </si>
  <si>
    <t>Jagarlamudi</t>
  </si>
  <si>
    <t>Kandhala</t>
  </si>
  <si>
    <t>Karra</t>
  </si>
  <si>
    <t>Malpani</t>
  </si>
  <si>
    <t>Narayanam</t>
  </si>
  <si>
    <t>Ramadugu</t>
  </si>
  <si>
    <t>Ramadugu_2</t>
  </si>
  <si>
    <t>Repaka</t>
  </si>
  <si>
    <t>Vadde</t>
  </si>
  <si>
    <t>Vengunta</t>
  </si>
  <si>
    <t>Vinayak</t>
  </si>
  <si>
    <t>Indiana</t>
  </si>
  <si>
    <t>Banuru</t>
  </si>
  <si>
    <t>Burla</t>
  </si>
  <si>
    <t>Chodavarapu</t>
  </si>
  <si>
    <t>Kondury</t>
  </si>
  <si>
    <t>Kansas</t>
  </si>
  <si>
    <t>Kadiyala</t>
  </si>
  <si>
    <t>Kattanil</t>
  </si>
  <si>
    <t>Koduru</t>
  </si>
  <si>
    <t>Madhavankutty</t>
  </si>
  <si>
    <t>Rajavaram</t>
  </si>
  <si>
    <t>Srikanth Rao</t>
  </si>
  <si>
    <t>Maryland - Ellicott City</t>
  </si>
  <si>
    <t>Cheemalamarri</t>
  </si>
  <si>
    <t>Jonnalagadda</t>
  </si>
  <si>
    <t>Palakaladinna</t>
  </si>
  <si>
    <t>Puttagunta</t>
  </si>
  <si>
    <t>Vema</t>
  </si>
  <si>
    <t>Yerubandi</t>
  </si>
  <si>
    <t>Maryland-Clarksburg</t>
  </si>
  <si>
    <t>Bodipudi</t>
  </si>
  <si>
    <t>Burepalli</t>
  </si>
  <si>
    <t>Gunti</t>
  </si>
  <si>
    <t>Muthukrishnan</t>
  </si>
  <si>
    <t>Puppala</t>
  </si>
  <si>
    <t>Routhu</t>
  </si>
  <si>
    <t>Saripalle</t>
  </si>
  <si>
    <t>Vungutur</t>
  </si>
  <si>
    <t>Massachusetts</t>
  </si>
  <si>
    <t>Bobbili</t>
  </si>
  <si>
    <t>Kammila</t>
  </si>
  <si>
    <t>Macha</t>
  </si>
  <si>
    <t>Adhikari</t>
  </si>
  <si>
    <t>Chekuri</t>
  </si>
  <si>
    <t>Kelkar</t>
  </si>
  <si>
    <t>Kokatam</t>
  </si>
  <si>
    <t>Minnakanti</t>
  </si>
  <si>
    <t>Narapusetty</t>
  </si>
  <si>
    <t>Sanam</t>
  </si>
  <si>
    <t>Shastry</t>
  </si>
  <si>
    <t>Srivatsan</t>
  </si>
  <si>
    <t>Vinnakota</t>
  </si>
  <si>
    <t>Minnesota</t>
  </si>
  <si>
    <t>Ayyappankutty</t>
  </si>
  <si>
    <t>Ganti</t>
  </si>
  <si>
    <t>Kanduri</t>
  </si>
  <si>
    <t>Palagiri</t>
  </si>
  <si>
    <t>Missouri</t>
  </si>
  <si>
    <t>Karuparthi</t>
  </si>
  <si>
    <t>Padhye</t>
  </si>
  <si>
    <t>Paruchuri</t>
  </si>
  <si>
    <t>Pitta</t>
  </si>
  <si>
    <t>Thokachichu</t>
  </si>
  <si>
    <t>Varahabhotla</t>
  </si>
  <si>
    <t>New Jersey - Edison</t>
  </si>
  <si>
    <t>Aaraadhya</t>
  </si>
  <si>
    <t>Kakollu</t>
  </si>
  <si>
    <t>Kannegundla</t>
  </si>
  <si>
    <t>Mandava</t>
  </si>
  <si>
    <t>Puri</t>
  </si>
  <si>
    <t>Rayapati</t>
  </si>
  <si>
    <t>Shenoy</t>
  </si>
  <si>
    <t>Yellemraju</t>
  </si>
  <si>
    <t>Yerramreddy</t>
  </si>
  <si>
    <t>New Jersey - Monroe</t>
  </si>
  <si>
    <t>Biyani</t>
  </si>
  <si>
    <t>Grandhe</t>
  </si>
  <si>
    <t>Iyer</t>
  </si>
  <si>
    <t>kanikicharla</t>
  </si>
  <si>
    <t>Katta</t>
  </si>
  <si>
    <t>Katta1</t>
  </si>
  <si>
    <t>Madapati</t>
  </si>
  <si>
    <t>Malyala</t>
  </si>
  <si>
    <t>Mudumbai</t>
  </si>
  <si>
    <t>Peddibhotla</t>
  </si>
  <si>
    <t>Plakode</t>
  </si>
  <si>
    <t>Salian</t>
  </si>
  <si>
    <t>New Jersey - North, Remote</t>
  </si>
  <si>
    <t>Agnohotram</t>
  </si>
  <si>
    <t>Avala</t>
  </si>
  <si>
    <t>Chanamolu</t>
  </si>
  <si>
    <t>chillara</t>
  </si>
  <si>
    <t>chunduru</t>
  </si>
  <si>
    <t>konchada</t>
  </si>
  <si>
    <t>vajrrkan</t>
  </si>
  <si>
    <t>New Jersey - South Brunswick</t>
  </si>
  <si>
    <t>Adivi</t>
  </si>
  <si>
    <t>AmritaRajkumar</t>
  </si>
  <si>
    <t>Balasubramanian</t>
  </si>
  <si>
    <t>Chakaravarthi</t>
  </si>
  <si>
    <t>Chandekar</t>
  </si>
  <si>
    <t>Grama</t>
  </si>
  <si>
    <t>Kattamuri</t>
  </si>
  <si>
    <t>Makwana</t>
  </si>
  <si>
    <t>Rapelli</t>
  </si>
  <si>
    <t>Shiva Shankar</t>
  </si>
  <si>
    <t>Sivathanu</t>
  </si>
  <si>
    <t>Sollety</t>
  </si>
  <si>
    <t>Swami</t>
  </si>
  <si>
    <t>Thoppey</t>
  </si>
  <si>
    <t>North Carolina</t>
  </si>
  <si>
    <t>Alluri</t>
  </si>
  <si>
    <t>Chowdari</t>
  </si>
  <si>
    <t>Confirmed Not Coming</t>
  </si>
  <si>
    <t>Kota_1</t>
  </si>
  <si>
    <t>Kota_2</t>
  </si>
  <si>
    <t>Meka</t>
  </si>
  <si>
    <t>Mulakaluri</t>
  </si>
  <si>
    <t>Parepalli</t>
  </si>
  <si>
    <t>Sakhamuri</t>
  </si>
  <si>
    <t>Sunkara</t>
  </si>
  <si>
    <t>Ohio_Columbus</t>
  </si>
  <si>
    <t>Jadcherla 1</t>
  </si>
  <si>
    <t>Jadcherla 2</t>
  </si>
  <si>
    <t>Phhuyal</t>
  </si>
  <si>
    <t>Pydimarry</t>
  </si>
  <si>
    <t>Rachakonda 1</t>
  </si>
  <si>
    <t>Rachakonda 2</t>
  </si>
  <si>
    <t>Ohio-Cleveland</t>
  </si>
  <si>
    <t>Adiga</t>
  </si>
  <si>
    <t>Andoju</t>
  </si>
  <si>
    <t>Bukkawar</t>
  </si>
  <si>
    <t>Kodavati</t>
  </si>
  <si>
    <t>Madiraju</t>
  </si>
  <si>
    <t>Poloju</t>
  </si>
  <si>
    <t>Siriparapu</t>
  </si>
  <si>
    <t>Sriparapu</t>
  </si>
  <si>
    <t>Vijaya Kumar</t>
  </si>
  <si>
    <t>Pennsylvania - Philladelphia</t>
  </si>
  <si>
    <t>Gagrani</t>
  </si>
  <si>
    <t>Goriparthy</t>
  </si>
  <si>
    <t>Kodenkila</t>
  </si>
  <si>
    <t>Kolli</t>
  </si>
  <si>
    <t>Mupparaju</t>
  </si>
  <si>
    <t>Nitchenakolla</t>
  </si>
  <si>
    <t>Somisetty</t>
  </si>
  <si>
    <t>Sreekanth</t>
  </si>
  <si>
    <t>Varanasi</t>
  </si>
  <si>
    <t>Vennu</t>
  </si>
  <si>
    <t>Pennsylvania - Pittsburg</t>
  </si>
  <si>
    <t>Balajee</t>
  </si>
  <si>
    <t>Laird</t>
  </si>
  <si>
    <t>Nakul</t>
  </si>
  <si>
    <t>Yeri Lakshmi Narasimhan</t>
  </si>
  <si>
    <t>South Carolina</t>
  </si>
  <si>
    <t>Parupudi</t>
  </si>
  <si>
    <t>Shivakumar-1</t>
  </si>
  <si>
    <t>Shivakumar-2</t>
  </si>
  <si>
    <t>Vitta</t>
  </si>
  <si>
    <t>T&amp;T</t>
  </si>
  <si>
    <t>Andrew</t>
  </si>
  <si>
    <t>Gaindilal</t>
  </si>
  <si>
    <t>Heeralal-Singh</t>
  </si>
  <si>
    <t>Lall</t>
  </si>
  <si>
    <t>Mahadeo</t>
  </si>
  <si>
    <t>Maharaj</t>
  </si>
  <si>
    <t>Mootoor-Seepersad</t>
  </si>
  <si>
    <t>Orie</t>
  </si>
  <si>
    <t>Rajaram</t>
  </si>
  <si>
    <t>Ramjug</t>
  </si>
  <si>
    <t>Seepersad</t>
  </si>
  <si>
    <t>Siew</t>
  </si>
  <si>
    <t>Sirju</t>
  </si>
  <si>
    <t>Texas - Austin</t>
  </si>
  <si>
    <t>Arvishetty</t>
  </si>
  <si>
    <t>Borishetty</t>
  </si>
  <si>
    <t>Chandrasekar</t>
  </si>
  <si>
    <t>Chintala</t>
  </si>
  <si>
    <t>Ganta</t>
  </si>
  <si>
    <t>Gorthy</t>
  </si>
  <si>
    <t>Govindaraju</t>
  </si>
  <si>
    <t>Gudlavalleti</t>
  </si>
  <si>
    <t>Kalmankar</t>
  </si>
  <si>
    <t>Kichili</t>
  </si>
  <si>
    <t>Kolakota</t>
  </si>
  <si>
    <t>konduru</t>
  </si>
  <si>
    <t>Kotamaraju</t>
  </si>
  <si>
    <t>Nemmani</t>
  </si>
  <si>
    <t>Pokkula</t>
  </si>
  <si>
    <t>Rajeev</t>
  </si>
  <si>
    <t>Sombhotla</t>
  </si>
  <si>
    <t>Swati Tammana</t>
  </si>
  <si>
    <t>Vitala</t>
  </si>
  <si>
    <t>Texas - Dallas</t>
  </si>
  <si>
    <t>Achi</t>
  </si>
  <si>
    <t>Aleti</t>
  </si>
  <si>
    <t>Arroju</t>
  </si>
  <si>
    <t>Bachu</t>
  </si>
  <si>
    <t>Bhaskarapandit</t>
  </si>
  <si>
    <t>Bonda</t>
  </si>
  <si>
    <t>Botte</t>
  </si>
  <si>
    <t>Chakravarthy</t>
  </si>
  <si>
    <t>Chekumuki</t>
  </si>
  <si>
    <t>Chintamaneni</t>
  </si>
  <si>
    <t>Chitturi</t>
  </si>
  <si>
    <t>Dahagam</t>
  </si>
  <si>
    <t>Deshpathi</t>
  </si>
  <si>
    <t>Desu</t>
  </si>
  <si>
    <t>Duddu</t>
  </si>
  <si>
    <t>Duggirala</t>
  </si>
  <si>
    <t>Ethamukkala</t>
  </si>
  <si>
    <t>Gada</t>
  </si>
  <si>
    <t>Gade</t>
  </si>
  <si>
    <t>Gande</t>
  </si>
  <si>
    <t>Ganesan</t>
  </si>
  <si>
    <t>Garlapati</t>
  </si>
  <si>
    <t>Gonuguntla</t>
  </si>
  <si>
    <t>Govu</t>
  </si>
  <si>
    <t>Gu</t>
  </si>
  <si>
    <t>Guin</t>
  </si>
  <si>
    <t>Gullapalli1</t>
  </si>
  <si>
    <t>Gurram1</t>
  </si>
  <si>
    <t>Jaladi</t>
  </si>
  <si>
    <t>Janath</t>
  </si>
  <si>
    <t>Jukanti</t>
  </si>
  <si>
    <t>Juttiga</t>
  </si>
  <si>
    <t>Kallem</t>
  </si>
  <si>
    <t>Kandregula</t>
  </si>
  <si>
    <t>kantipudi</t>
  </si>
  <si>
    <t>Kapidi</t>
  </si>
  <si>
    <t>Karaguppi</t>
  </si>
  <si>
    <t>Karamcheti</t>
  </si>
  <si>
    <t>Karanam</t>
  </si>
  <si>
    <t>Karanam1</t>
  </si>
  <si>
    <t>KASANAGOTTU</t>
  </si>
  <si>
    <t>Kolla</t>
  </si>
  <si>
    <t>Kolli1</t>
  </si>
  <si>
    <t>Kongara</t>
  </si>
  <si>
    <t>Korakandla</t>
  </si>
  <si>
    <t>Krishnan1</t>
  </si>
  <si>
    <t>Kuchipudi</t>
  </si>
  <si>
    <t>Kulkarni</t>
  </si>
  <si>
    <t>Kunduru</t>
  </si>
  <si>
    <t>Kuntumalla</t>
  </si>
  <si>
    <t>Lal</t>
  </si>
  <si>
    <t>Lingampeta</t>
  </si>
  <si>
    <t>Maddineni</t>
  </si>
  <si>
    <t>Mahalingam</t>
  </si>
  <si>
    <t>Malakapalli</t>
  </si>
  <si>
    <t>Malisetty</t>
  </si>
  <si>
    <t>Mamidi</t>
  </si>
  <si>
    <t>Meduri</t>
  </si>
  <si>
    <t>Metla</t>
  </si>
  <si>
    <t>Mohata</t>
  </si>
  <si>
    <t>Muddara</t>
  </si>
  <si>
    <t>Musunuru</t>
  </si>
  <si>
    <t>Muthyala</t>
  </si>
  <si>
    <t>NALLAGONI</t>
  </si>
  <si>
    <t>Nanjundappa</t>
  </si>
  <si>
    <t>Narayana1</t>
  </si>
  <si>
    <t>NATARAJAN</t>
  </si>
  <si>
    <t>Nimishakavi</t>
  </si>
  <si>
    <t>Nitin</t>
  </si>
  <si>
    <t>Nuvvula</t>
  </si>
  <si>
    <t>Pabbathi</t>
  </si>
  <si>
    <t>Parasa</t>
  </si>
  <si>
    <t>Pemmasani</t>
  </si>
  <si>
    <t>Pera</t>
  </si>
  <si>
    <t>Peravali</t>
  </si>
  <si>
    <t>Perumal</t>
  </si>
  <si>
    <t>Posinasetty</t>
  </si>
  <si>
    <t>Pottipati</t>
  </si>
  <si>
    <t>Pratapa</t>
  </si>
  <si>
    <t>Puravant</t>
  </si>
  <si>
    <t>Rajagopal</t>
  </si>
  <si>
    <t>Ramachandrula</t>
  </si>
  <si>
    <t>Ramavajhala</t>
  </si>
  <si>
    <t>Ramprabhu</t>
  </si>
  <si>
    <t>Rekapalli</t>
  </si>
  <si>
    <t>sarva</t>
  </si>
  <si>
    <t>Satigari</t>
  </si>
  <si>
    <t>Satyan</t>
  </si>
  <si>
    <t>Seetharam</t>
  </si>
  <si>
    <t>Shetty</t>
  </si>
  <si>
    <t>Sirangi</t>
  </si>
  <si>
    <t>Skanda</t>
  </si>
  <si>
    <t>Soanker</t>
  </si>
  <si>
    <t>Sreedhara</t>
  </si>
  <si>
    <t>Sugguna</t>
  </si>
  <si>
    <t>Tadimeti</t>
  </si>
  <si>
    <t>Tangella</t>
  </si>
  <si>
    <t>Tejwani</t>
  </si>
  <si>
    <t>Thirnathi</t>
  </si>
  <si>
    <t>Thotapalle</t>
  </si>
  <si>
    <t>Tipirneni</t>
  </si>
  <si>
    <t>Unnam</t>
  </si>
  <si>
    <t>Upadhyay</t>
  </si>
  <si>
    <t>Vadamalai</t>
  </si>
  <si>
    <t>Vadapalli</t>
  </si>
  <si>
    <t>Vadegadde</t>
  </si>
  <si>
    <t>Vegesena</t>
  </si>
  <si>
    <t>Vempati</t>
  </si>
  <si>
    <t>Venkata1</t>
  </si>
  <si>
    <t>Yeruva</t>
  </si>
  <si>
    <t>Texas - Houston</t>
  </si>
  <si>
    <t>Bhavanam</t>
  </si>
  <si>
    <t>Majeti</t>
  </si>
  <si>
    <t>Marneni</t>
  </si>
  <si>
    <t>Para Srinivas</t>
  </si>
  <si>
    <t>Sista</t>
  </si>
  <si>
    <t>Sista1</t>
  </si>
  <si>
    <t>Thottempudi</t>
  </si>
  <si>
    <t>Uppaluru</t>
  </si>
  <si>
    <t>Vodnala</t>
  </si>
  <si>
    <t>Texas - Irving</t>
  </si>
  <si>
    <t>Bandaru</t>
  </si>
  <si>
    <t>Borra</t>
  </si>
  <si>
    <t>Botcha1</t>
  </si>
  <si>
    <t>Botcha2</t>
  </si>
  <si>
    <t>Chavala</t>
  </si>
  <si>
    <t>Dahal</t>
  </si>
  <si>
    <t>Dikkala</t>
  </si>
  <si>
    <t>Gandham</t>
  </si>
  <si>
    <t>Gopaluni</t>
  </si>
  <si>
    <t>KambhamPati</t>
  </si>
  <si>
    <t>Kantamraju</t>
  </si>
  <si>
    <t>Koppuravuri</t>
  </si>
  <si>
    <t>Lakshmanan</t>
  </si>
  <si>
    <t>Machavaram</t>
  </si>
  <si>
    <t>Nadella</t>
  </si>
  <si>
    <t>Nagindla</t>
  </si>
  <si>
    <t>Namilakonda</t>
  </si>
  <si>
    <t>Nandyalam</t>
  </si>
  <si>
    <t>Nethi</t>
  </si>
  <si>
    <t>Pillai</t>
  </si>
  <si>
    <t>Pocham</t>
  </si>
  <si>
    <t>Polaki</t>
  </si>
  <si>
    <t>Pradhan</t>
  </si>
  <si>
    <t>Rachiraju</t>
  </si>
  <si>
    <t>Salla</t>
  </si>
  <si>
    <t>Vuppaladadium</t>
  </si>
  <si>
    <t>UK</t>
  </si>
  <si>
    <t>Chintaphanti</t>
  </si>
  <si>
    <t>Kommalapati</t>
  </si>
  <si>
    <t>Pagidigommula</t>
  </si>
  <si>
    <t>Prudhvi</t>
  </si>
  <si>
    <t>Virginia</t>
  </si>
  <si>
    <t>Admala</t>
  </si>
  <si>
    <t>Avasarala</t>
  </si>
  <si>
    <t>Chappidi</t>
  </si>
  <si>
    <t>Chilamkuru</t>
  </si>
  <si>
    <t>Chilapp</t>
  </si>
  <si>
    <t>Kamble</t>
  </si>
  <si>
    <t>Nemarugommula</t>
  </si>
  <si>
    <t>Pasham</t>
  </si>
  <si>
    <t>Peechara</t>
  </si>
  <si>
    <t>Pokalkar</t>
  </si>
  <si>
    <t>Rallabhandi</t>
  </si>
  <si>
    <t>Velichala</t>
  </si>
  <si>
    <t>Center</t>
  </si>
  <si>
    <t>Manjula Athan</t>
  </si>
  <si>
    <t>Mahendar Chada</t>
  </si>
  <si>
    <t>Sirisha Chada</t>
  </si>
  <si>
    <t>Rekha Chadalawada</t>
  </si>
  <si>
    <t>Sateesh Donti</t>
  </si>
  <si>
    <t>Shubha Donti</t>
  </si>
  <si>
    <t>Asha Grandhi</t>
  </si>
  <si>
    <t>Prathyusha Maddela</t>
  </si>
  <si>
    <t>Premkumar Meesala</t>
  </si>
  <si>
    <t>Samyuktha Reddy</t>
  </si>
  <si>
    <t>Suresh Sambamurthy</t>
  </si>
  <si>
    <t>Shyamala Suresh</t>
  </si>
  <si>
    <t>Satish Vadlakonda</t>
  </si>
  <si>
    <t>Gopi Yeleswarapu</t>
  </si>
  <si>
    <t>Shailaja Munjuluri</t>
  </si>
  <si>
    <t>Sowjanya Nekkalapudi</t>
  </si>
  <si>
    <t>Venkata Pranay Sree Nihal Vemuri</t>
  </si>
  <si>
    <t>Sai Addepalli</t>
  </si>
  <si>
    <t>Devi Kishore Adiraju</t>
  </si>
  <si>
    <t>Anivarth Reddy Aluru</t>
  </si>
  <si>
    <t>Archana Nutakki</t>
  </si>
  <si>
    <t>Amulya Devi Atluri</t>
  </si>
  <si>
    <t>Siri Krishna Atluri</t>
  </si>
  <si>
    <t>Somnath Bhandari</t>
  </si>
  <si>
    <t>Padma Chandrabhatta</t>
  </si>
  <si>
    <t>Ramalingeshwar Chandrabhatta</t>
  </si>
  <si>
    <t>Adarsh Chavali</t>
  </si>
  <si>
    <t>Aparna Cherukupalli</t>
  </si>
  <si>
    <t>Ritvik Gidvani</t>
  </si>
  <si>
    <t>Kiran Konduri</t>
  </si>
  <si>
    <t>Geetha Alampally</t>
  </si>
  <si>
    <t>Padma Kothamasu</t>
  </si>
  <si>
    <t>Venkata Siva Prasad Kothamasu</t>
  </si>
  <si>
    <t>Satya Prakash Kothamasu</t>
  </si>
  <si>
    <t>Krishna Chaitanya Kothamasu</t>
  </si>
  <si>
    <t>Lakshmi Kusuma Kothamasu</t>
  </si>
  <si>
    <t>Narasimha Raju krishna</t>
  </si>
  <si>
    <t>Anirudh Mamillapalli</t>
  </si>
  <si>
    <t>Pushpa Mishra</t>
  </si>
  <si>
    <t>Nihitha Munukutla</t>
  </si>
  <si>
    <t>Aravinda Munukutla</t>
  </si>
  <si>
    <t>Ravikumar Munukutla</t>
  </si>
  <si>
    <t>Satya Mutnuri</t>
  </si>
  <si>
    <t>Shakuntala Nitturkar</t>
  </si>
  <si>
    <t>Abhishek Pakalapati</t>
  </si>
  <si>
    <t>DHIYA PALLERLA</t>
  </si>
  <si>
    <t>Aria Prajapati</t>
  </si>
  <si>
    <t>Anusha Radhakrishnan</t>
  </si>
  <si>
    <t>Shivansh Reddi</t>
  </si>
  <si>
    <t>Narendra Sharma Tontalapur</t>
  </si>
  <si>
    <t>Vulchi Venkata Subramanya Chandra Kiran</t>
  </si>
  <si>
    <t>Chirapu</t>
  </si>
  <si>
    <t>Sandhya Chirapu</t>
  </si>
  <si>
    <t>Kona</t>
  </si>
  <si>
    <t>Sravanthi Kona</t>
  </si>
  <si>
    <t>Pranika Kona</t>
  </si>
  <si>
    <t>Umarani Akula</t>
  </si>
  <si>
    <t>Saatvik Sri Bharadwaj Aryasomayajula</t>
  </si>
  <si>
    <t>Vani Battar</t>
  </si>
  <si>
    <t>Rama Chemudupati</t>
  </si>
  <si>
    <t>Vijayram Chemudupati</t>
  </si>
  <si>
    <t>Shalini Krishna Dandamudi</t>
  </si>
  <si>
    <t>Inga Frolova</t>
  </si>
  <si>
    <t>Jyothsna Kumari Gurram</t>
  </si>
  <si>
    <t>Vedansh Janmanchi</t>
  </si>
  <si>
    <t>Raghavi Jayaprakash</t>
  </si>
  <si>
    <t>Smita Kaza</t>
  </si>
  <si>
    <t>Alpa Deven Maru</t>
  </si>
  <si>
    <t>Jahnavi Deven Maru</t>
  </si>
  <si>
    <t>Swathi Nagboth</t>
  </si>
  <si>
    <t>Vijayalaxmi Neti</t>
  </si>
  <si>
    <t>Radhika Rao Pathaneni</t>
  </si>
  <si>
    <t>Haritha Peyyeti</t>
  </si>
  <si>
    <t>Sriansh Polnati</t>
  </si>
  <si>
    <t>Swami Polnati</t>
  </si>
  <si>
    <t>Nachiket Ravikumar</t>
  </si>
  <si>
    <t>Ravi Kumar Satzoda</t>
  </si>
  <si>
    <t>Prasanna Siriki</t>
  </si>
  <si>
    <t>Aditya Ram Suravajjala</t>
  </si>
  <si>
    <t>Abhi Ram Suravajjala</t>
  </si>
  <si>
    <t>OTHER</t>
  </si>
  <si>
    <t>Jaya Pasumamula</t>
  </si>
  <si>
    <t>Kausthub Karthik Ammu</t>
  </si>
  <si>
    <t>Sri Kireeti Ammu</t>
  </si>
  <si>
    <t>Neelima Andavarapu</t>
  </si>
  <si>
    <t>Mridula Pai Bhat</t>
  </si>
  <si>
    <t>Karishma Chapalamadugu</t>
  </si>
  <si>
    <t>Sneha Kivlekar</t>
  </si>
  <si>
    <t>Sreedevi Guntupalli</t>
  </si>
  <si>
    <t>Vardhan Hesaraghatta</t>
  </si>
  <si>
    <t>Janardhan Ketepalle</t>
  </si>
  <si>
    <t>Siva Kumar Palakurthi</t>
  </si>
  <si>
    <t>Lalitha Ramalingam</t>
  </si>
  <si>
    <t>Viswabharati Anne</t>
  </si>
  <si>
    <t>Vijaya laxmi Bikkumalla</t>
  </si>
  <si>
    <t>Anish Bikkumalla</t>
  </si>
  <si>
    <t>Kalyani Chitta</t>
  </si>
  <si>
    <t>Leela Chitta</t>
  </si>
  <si>
    <t>SARVA VENKATA SANTOSHI DEVATA</t>
  </si>
  <si>
    <t>Madhavi latha Iguturi</t>
  </si>
  <si>
    <t>sree divya korlepara</t>
  </si>
  <si>
    <t>Venkata Machavolu</t>
  </si>
  <si>
    <t>Laxmi Manikya Subhadra Medicherla</t>
  </si>
  <si>
    <t>Shreyas Medicherla</t>
  </si>
  <si>
    <t>Deetya Mylavarapu</t>
  </si>
  <si>
    <t>Laxmishalini Parsi</t>
  </si>
  <si>
    <t>Shobha Rani Poli</t>
  </si>
  <si>
    <t>VIHAAN TEJAS PUSARLA</t>
  </si>
  <si>
    <t>Murali Rajagopalan</t>
  </si>
  <si>
    <t>Sumedha Ramadgu</t>
  </si>
  <si>
    <t>Shanvi Reguri</t>
  </si>
  <si>
    <t>Swapna Sreenivasula</t>
  </si>
  <si>
    <t>Sejal Sthanki</t>
  </si>
  <si>
    <t>Rajeshri Thaker</t>
  </si>
  <si>
    <t>Sriharini  N Vaddiparthi</t>
  </si>
  <si>
    <t>Murthy Vaddiparthi</t>
  </si>
  <si>
    <t>RANI RAMAIAH YEMMELA</t>
  </si>
  <si>
    <t>Krishna chaitanya Adarasupally</t>
  </si>
  <si>
    <t>Bhuvana Hopkins</t>
  </si>
  <si>
    <t>Sri Lakshmi Bhagavathuala</t>
  </si>
  <si>
    <t>Keerthana Bhagavathuala</t>
  </si>
  <si>
    <t>Nagasri Swaroop Bhagavathula</t>
  </si>
  <si>
    <t>Ajitesh Chaturvedula</t>
  </si>
  <si>
    <t>Aadhya Chikoti</t>
  </si>
  <si>
    <t>Priyanka Chiluveru</t>
  </si>
  <si>
    <t>Harshini Devaraju</t>
  </si>
  <si>
    <t>Seshadri Sekharan Devarapalli</t>
  </si>
  <si>
    <t>Madhuri Tirumala Kanduri</t>
  </si>
  <si>
    <t>Aruna Tirumala Kanduri</t>
  </si>
  <si>
    <t>Sunitha Dokka</t>
  </si>
  <si>
    <t>Ramadevi Gangasani</t>
  </si>
  <si>
    <t>Dharani Gayam</t>
  </si>
  <si>
    <t>Madhavi Kondamadugula</t>
  </si>
  <si>
    <t>Maya Gharpure</t>
  </si>
  <si>
    <t>Prakeerthi Hari</t>
  </si>
  <si>
    <t>Madhurika ILY</t>
  </si>
  <si>
    <t>Vedhasri Jagarlamudi</t>
  </si>
  <si>
    <t>Arun Jayaraman</t>
  </si>
  <si>
    <t>Swapnika Kandhala</t>
  </si>
  <si>
    <t>Hamsa Karra</t>
  </si>
  <si>
    <t>Pranava Karra</t>
  </si>
  <si>
    <t>Praveen Kumar Kothakonda</t>
  </si>
  <si>
    <t>Ajay Malpani</t>
  </si>
  <si>
    <t>Vaishali Malpani</t>
  </si>
  <si>
    <t>Dhana Lakshmi Veluri</t>
  </si>
  <si>
    <t>Shanthi Sri Nanduri</t>
  </si>
  <si>
    <t>Anagha Narayanam</t>
  </si>
  <si>
    <t>Deepika Narayanam</t>
  </si>
  <si>
    <t>Krithvik Nidamarti</t>
  </si>
  <si>
    <t>Sundari Nidamarti</t>
  </si>
  <si>
    <t>Abhinay Ramadugu</t>
  </si>
  <si>
    <t>Archana Nitturi</t>
  </si>
  <si>
    <t>Ramki S. Ramakrishnan</t>
  </si>
  <si>
    <t>Sree Raman</t>
  </si>
  <si>
    <t>Mrs. Krish Raman</t>
  </si>
  <si>
    <t>Venkat Raman</t>
  </si>
  <si>
    <t>Navneetha Reddy Repaka</t>
  </si>
  <si>
    <t>Srishti Sahoo</t>
  </si>
  <si>
    <t>Chandrasekhar Sripada</t>
  </si>
  <si>
    <t>Sudiksha Vadde</t>
  </si>
  <si>
    <t>Suresh Babu Vemula</t>
  </si>
  <si>
    <t>Rithika Vemuri</t>
  </si>
  <si>
    <t>Ragasree Ram</t>
  </si>
  <si>
    <t>Yashesvini Vinayak Ram</t>
  </si>
  <si>
    <t>Sunitha Banuru</t>
  </si>
  <si>
    <t>Bhamidiapti</t>
  </si>
  <si>
    <t>Venkataramana Rao Bhamidipati</t>
  </si>
  <si>
    <t>Divya Burla</t>
  </si>
  <si>
    <t>Sai Vaishnavi Chodavarapu</t>
  </si>
  <si>
    <t>Guntur</t>
  </si>
  <si>
    <t>Lokeshkumar S Guntur</t>
  </si>
  <si>
    <t>Lakshmi Prashanti Kondury</t>
  </si>
  <si>
    <t>Lata Shukla Mishra</t>
  </si>
  <si>
    <t>Sudha N Thota</t>
  </si>
  <si>
    <t>Saritha Kadiyala</t>
  </si>
  <si>
    <t>Pranav Menon Kattanil</t>
  </si>
  <si>
    <t>Parvathi Menon Kattanil</t>
  </si>
  <si>
    <t>Swetha Koduru</t>
  </si>
  <si>
    <t>Sreedha Madhavankutty</t>
  </si>
  <si>
    <t>Priya Rajavaram</t>
  </si>
  <si>
    <t>Madhu Srikantarao</t>
  </si>
  <si>
    <t>Srinivasa Rao Cheemalamarri</t>
  </si>
  <si>
    <t>Karthikeya Jonnalagadda</t>
  </si>
  <si>
    <t>Swathi Jonnalagadda</t>
  </si>
  <si>
    <t>Yashaswi Palakaladinna</t>
  </si>
  <si>
    <t>Ramajyothi Pilla</t>
  </si>
  <si>
    <t>Srijan Ram Puttagunta</t>
  </si>
  <si>
    <t>Sundar Ramaraju</t>
  </si>
  <si>
    <t>Soujanya Sai Ramaraju</t>
  </si>
  <si>
    <t>Krishnatejaswi Reddi</t>
  </si>
  <si>
    <t>Surya Kumar Reddi</t>
  </si>
  <si>
    <t>Ruthvik Sannidhanam</t>
  </si>
  <si>
    <t>Revathi Sannidhanam</t>
  </si>
  <si>
    <t>Bharathi Vema</t>
  </si>
  <si>
    <t>Anavi Yerubandi</t>
  </si>
  <si>
    <t>Chaitra Bodipudi</t>
  </si>
  <si>
    <t>MUKUND BUREPALLI</t>
  </si>
  <si>
    <t>Lakshmi Gunti</t>
  </si>
  <si>
    <t>Mira Muthukrishnan</t>
  </si>
  <si>
    <t>Bhakirathi Muthukrishnan</t>
  </si>
  <si>
    <t>Hima Puppala</t>
  </si>
  <si>
    <t>Jotika Routhu</t>
  </si>
  <si>
    <t>Madhavi Routhu</t>
  </si>
  <si>
    <t>Ushodaya Saripalle</t>
  </si>
  <si>
    <t>Sarvajna Vemparala</t>
  </si>
  <si>
    <t>Sreedevi Vungutur</t>
  </si>
  <si>
    <t>Jampani</t>
  </si>
  <si>
    <t>Sushama Jampani</t>
  </si>
  <si>
    <t>Nemani</t>
  </si>
  <si>
    <t>Kriti Nemani</t>
  </si>
  <si>
    <t>Mallika Iyengar</t>
  </si>
  <si>
    <t>Aneesh Bobbili</t>
  </si>
  <si>
    <t>Suneetha Kammila</t>
  </si>
  <si>
    <t>Dhruv Macha</t>
  </si>
  <si>
    <t>Janaki Mohan</t>
  </si>
  <si>
    <t>DAMODARI KAFLEY</t>
  </si>
  <si>
    <t>Srivalli challa</t>
  </si>
  <si>
    <t>PADMAJA CHEKURI</t>
  </si>
  <si>
    <t>SANDHYA RANI GUTTA</t>
  </si>
  <si>
    <t>Vishakha Kelkar</t>
  </si>
  <si>
    <t>SRILATA KOKATAM</t>
  </si>
  <si>
    <t>VIJAYASREE MINNAKANTI</t>
  </si>
  <si>
    <t>Saivyominisree Grandhe</t>
  </si>
  <si>
    <t>Vijaya Narapusetty</t>
  </si>
  <si>
    <t>Karthik Narayanan</t>
  </si>
  <si>
    <t>Padma Sanam</t>
  </si>
  <si>
    <t>Sushil Shastry</t>
  </si>
  <si>
    <t>Shreya Srivatsan</t>
  </si>
  <si>
    <t>Srivatsan Santhanam</t>
  </si>
  <si>
    <t>Datta Anirudh Vinnakota</t>
  </si>
  <si>
    <t>Datta Asritha Vinnakota</t>
  </si>
  <si>
    <t>Sunil Ayyappankutty</t>
  </si>
  <si>
    <t>Vijaya Sekhar Chennupati</t>
  </si>
  <si>
    <t>Krishnaveni Dasari</t>
  </si>
  <si>
    <t>Arnav Ganti</t>
  </si>
  <si>
    <t>Karunakshi Kanduri</t>
  </si>
  <si>
    <t>Tejaswi Surya Kanduri</t>
  </si>
  <si>
    <t>Meera Sridhar</t>
  </si>
  <si>
    <t>Venkata Sai Varun Chinni</t>
  </si>
  <si>
    <t>Vijaya Lakshmi Alapati</t>
  </si>
  <si>
    <t>Nikhil Karuparthi</t>
  </si>
  <si>
    <t>Sudha Maganti</t>
  </si>
  <si>
    <t>Naveena Mullapudi</t>
  </si>
  <si>
    <t>Amruta Padhye</t>
  </si>
  <si>
    <t>Pooja Paruchuri</t>
  </si>
  <si>
    <t>Sridevi Pitta</t>
  </si>
  <si>
    <t>Deepthi Rao</t>
  </si>
  <si>
    <t>Tulasi Devi Siripurapu</t>
  </si>
  <si>
    <t>Saathvi Thokachichu</t>
  </si>
  <si>
    <t>Venkata Varahabhotla</t>
  </si>
  <si>
    <t>Arora</t>
  </si>
  <si>
    <t>Shirish Arora</t>
  </si>
  <si>
    <t>Sivasarana Lokesh Aaraadhya</t>
  </si>
  <si>
    <t>Tanishqa Bhatia</t>
  </si>
  <si>
    <t>Sasikalaa Rajamani</t>
  </si>
  <si>
    <t>Sreenivasulu Kakollu</t>
  </si>
  <si>
    <t>Bhavishya Kakollu</t>
  </si>
  <si>
    <t>Divya Kannegundla</t>
  </si>
  <si>
    <t>Kamala Krishnamurthy</t>
  </si>
  <si>
    <t>Kidambi Chakravarthi Krishnamurthy</t>
  </si>
  <si>
    <t>Chinmayee Mandava</t>
  </si>
  <si>
    <t>Divit patel</t>
  </si>
  <si>
    <t>Naavya Patel</t>
  </si>
  <si>
    <t>Vihaan Puri</t>
  </si>
  <si>
    <t>Tejashree Rayapati</t>
  </si>
  <si>
    <t>Jaasritha Repaka</t>
  </si>
  <si>
    <t>Sreelakshmi Samudrala</t>
  </si>
  <si>
    <t>Savitha Samudrala</t>
  </si>
  <si>
    <t>Sudarshan Samudrala</t>
  </si>
  <si>
    <t>Nalini Shenoy</t>
  </si>
  <si>
    <t>Susmitha Vuppala</t>
  </si>
  <si>
    <t>Aanvi Yada</t>
  </si>
  <si>
    <t>Haripriya Chaganti</t>
  </si>
  <si>
    <t>Sri Sukumar Yellemraju</t>
  </si>
  <si>
    <t>Koushya Yellemraju</t>
  </si>
  <si>
    <t>Maya Yerramreddy</t>
  </si>
  <si>
    <t>Vedahasini Allam</t>
  </si>
  <si>
    <t>Pardhiv Sai Subhash Reddy Allam</t>
  </si>
  <si>
    <t>Maanvi Badisa</t>
  </si>
  <si>
    <t>Urmila Biyani</t>
  </si>
  <si>
    <t>Himaja Darisipudi</t>
  </si>
  <si>
    <t>Chinmay Darisipudi</t>
  </si>
  <si>
    <t>Hema Varshini Grandhe</t>
  </si>
  <si>
    <t>Rohith Iyer</t>
  </si>
  <si>
    <t>Sadhana Iyer</t>
  </si>
  <si>
    <t>Uma Kanikicharla</t>
  </si>
  <si>
    <t>Kush Katta</t>
  </si>
  <si>
    <t>Bindi Patel</t>
  </si>
  <si>
    <t>Advaith Katta</t>
  </si>
  <si>
    <t>Srivani Konduri</t>
  </si>
  <si>
    <t>Rammohan Madapati</t>
  </si>
  <si>
    <t>Snigdha Malakapeta</t>
  </si>
  <si>
    <t>Shresta Malakapeta</t>
  </si>
  <si>
    <t>Saroja Malyala</t>
  </si>
  <si>
    <t>Swathi Manusani</t>
  </si>
  <si>
    <t>Amukthamalyada Mudumbai</t>
  </si>
  <si>
    <t>Sri Haripriya Mudumbai</t>
  </si>
  <si>
    <t>Harathi Peddibhotla</t>
  </si>
  <si>
    <t>Sridevi Keelamathur</t>
  </si>
  <si>
    <t>Sridhar Plakode</t>
  </si>
  <si>
    <t>Niranjan Sridhar</t>
  </si>
  <si>
    <t>Supraja Reddy</t>
  </si>
  <si>
    <t>Balakrishna Salian</t>
  </si>
  <si>
    <t>Ratanmala Satti</t>
  </si>
  <si>
    <t>Padma Sikha</t>
  </si>
  <si>
    <t>Giri Sikha</t>
  </si>
  <si>
    <t>Amogh Swargam</t>
  </si>
  <si>
    <t>Ved Vijayakumar</t>
  </si>
  <si>
    <t>Darji</t>
  </si>
  <si>
    <t>Alpa Darji</t>
  </si>
  <si>
    <t>Saanvi Darji</t>
  </si>
  <si>
    <t>Agnihotram</t>
  </si>
  <si>
    <t>Lakshmi Gayathri Agnihotram</t>
  </si>
  <si>
    <t>Indira Avala</t>
  </si>
  <si>
    <t>Kavitha Bandi</t>
  </si>
  <si>
    <t>Nagesh Bandi</t>
  </si>
  <si>
    <t>Sarvani Chanamolu</t>
  </si>
  <si>
    <t>Kamala Chillara</t>
  </si>
  <si>
    <t>Lakshya Chunduru</t>
  </si>
  <si>
    <t>Aumnshi Dobhal</t>
  </si>
  <si>
    <t>Sthanu Ganesh</t>
  </si>
  <si>
    <t>Nandan Javvaji</t>
  </si>
  <si>
    <t>Akhila Konchada</t>
  </si>
  <si>
    <t>Parnavi Madala</t>
  </si>
  <si>
    <t>Nayana Pothula</t>
  </si>
  <si>
    <t>Reyaansh Rana</t>
  </si>
  <si>
    <t>Oviya Senthil</t>
  </si>
  <si>
    <t>vajrkan</t>
  </si>
  <si>
    <t>Sanshethaa Vijay</t>
  </si>
  <si>
    <t>Uppiretla</t>
  </si>
  <si>
    <t>Sai Uppiretla batch 8</t>
  </si>
  <si>
    <t>Anuradha Goli</t>
  </si>
  <si>
    <t>Akkineni</t>
  </si>
  <si>
    <t>Karuna Devi Akkineni</t>
  </si>
  <si>
    <t>Valasa</t>
  </si>
  <si>
    <t>Kavitha Valasa</t>
  </si>
  <si>
    <t>Viswanatham Rapelli</t>
  </si>
  <si>
    <t>Bhadra Shanmukhi Adivi</t>
  </si>
  <si>
    <t>Niranjan Amritha Rajkumar</t>
  </si>
  <si>
    <t>Lavanya Balasubramanian</t>
  </si>
  <si>
    <t>Prahlad Varadhan Chakravarthi</t>
  </si>
  <si>
    <t>Raghavasimhan K Chakravarthi</t>
  </si>
  <si>
    <t>Pranav Chakravarthi</t>
  </si>
  <si>
    <t>Nitin  S Chandekar</t>
  </si>
  <si>
    <t>Madhuri Doppalapudi</t>
  </si>
  <si>
    <t>Dusi</t>
  </si>
  <si>
    <t>Karthik Dusi</t>
  </si>
  <si>
    <t>Divya Grama</t>
  </si>
  <si>
    <t>Vidya Harish</t>
  </si>
  <si>
    <t>Ramesh Jonnadula</t>
  </si>
  <si>
    <t>Vani Kadur</t>
  </si>
  <si>
    <t>Ramakrishna Kattamuri</t>
  </si>
  <si>
    <t>Vaishnavi Kattamuri</t>
  </si>
  <si>
    <t>Vijay Kolachina</t>
  </si>
  <si>
    <t>Swara Hiten Makwana</t>
  </si>
  <si>
    <t>Prutha Hiten Makwana</t>
  </si>
  <si>
    <t>Kiran Hiten Makwana</t>
  </si>
  <si>
    <t>SriBhavagnya Paladugu</t>
  </si>
  <si>
    <t>Samanyu Rapelli</t>
  </si>
  <si>
    <t>Kavya Rapelli</t>
  </si>
  <si>
    <t>Usha Sankaran</t>
  </si>
  <si>
    <t>Vijay Sankaran</t>
  </si>
  <si>
    <t>Sanjana Shiva-Shankar</t>
  </si>
  <si>
    <t>Krish Sivathanu</t>
  </si>
  <si>
    <t>Tanmai Sollety</t>
  </si>
  <si>
    <t>Aayush Sunnath</t>
  </si>
  <si>
    <t>Deepak Swamy</t>
  </si>
  <si>
    <t>Gokila Thoppey</t>
  </si>
  <si>
    <t>Sumanth</t>
  </si>
  <si>
    <t>Ashwini Sumanth</t>
  </si>
  <si>
    <t>Raghava</t>
  </si>
  <si>
    <t>Prathima A Raghava</t>
  </si>
  <si>
    <t>New Zealand-TJ</t>
  </si>
  <si>
    <t>Jhanvi Singh Thakur</t>
  </si>
  <si>
    <t>Ravinder</t>
  </si>
  <si>
    <t>Agastya Ravindar</t>
  </si>
  <si>
    <t>Sai Sankeerthana Ade</t>
  </si>
  <si>
    <t>Daksha Varma Alluri</t>
  </si>
  <si>
    <t>Vamsee Datla</t>
  </si>
  <si>
    <t>Muralidhar Avatapally</t>
  </si>
  <si>
    <t>Snigdhasree Avatapally</t>
  </si>
  <si>
    <t>Srihitha Chowdari</t>
  </si>
  <si>
    <t>Annapurna Gali</t>
  </si>
  <si>
    <t>Padmavathy Bolisetty</t>
  </si>
  <si>
    <t>Swetha Kota</t>
  </si>
  <si>
    <t>Venkata Haricharish Maddeboina</t>
  </si>
  <si>
    <t>Sreevallivyshnavisarayu Maddeboina</t>
  </si>
  <si>
    <t>Vasantha Manusani</t>
  </si>
  <si>
    <t>Keerthi Meka</t>
  </si>
  <si>
    <t>Indira Devireddy</t>
  </si>
  <si>
    <t>Manjula Manasa Mulakaluri</t>
  </si>
  <si>
    <t>Sridhar Parepalli</t>
  </si>
  <si>
    <t>Madhav Subramanya Pokkunuri</t>
  </si>
  <si>
    <t>Manognya Ravi</t>
  </si>
  <si>
    <t>Haritha Sakhamuri</t>
  </si>
  <si>
    <t>Chandra Sookdeo</t>
  </si>
  <si>
    <t>Vasumathy Srinivasan</t>
  </si>
  <si>
    <t>Srikeerthi Tirumalapeddinti</t>
  </si>
  <si>
    <t>Naga Vyshnavi Sravanya Madabushi</t>
  </si>
  <si>
    <t>Hemavathi Goli</t>
  </si>
  <si>
    <t>Malireddy</t>
  </si>
  <si>
    <t>Shanmukhi Malireddy (Batch #7 Student ID 8321) Coming to attend parayana, to recieve Medal from Pujya Swamiji</t>
  </si>
  <si>
    <t>Samhitha Adiga</t>
  </si>
  <si>
    <t>Madhavi Andoju</t>
  </si>
  <si>
    <t>Anmay Bukkawar</t>
  </si>
  <si>
    <t>Charishnu Gurram</t>
  </si>
  <si>
    <t>Swetha kalyani Kodavati</t>
  </si>
  <si>
    <t>Lasyasree Kodavati</t>
  </si>
  <si>
    <t>Naaraayani Madiraju</t>
  </si>
  <si>
    <t>Laasya Poloju</t>
  </si>
  <si>
    <t>Poorvi Poloju</t>
  </si>
  <si>
    <t>Aravinda Chary Poloju</t>
  </si>
  <si>
    <t>Rishil Siriparapu</t>
  </si>
  <si>
    <t>Ramesh Siriparapu</t>
  </si>
  <si>
    <t>Lagudu</t>
  </si>
  <si>
    <t>Sushma Lagudu</t>
  </si>
  <si>
    <t>Jyotsnah Vijaya Kumar</t>
  </si>
  <si>
    <t>Dhruv A Jadcherla</t>
  </si>
  <si>
    <t>Shirish R Jadcherla</t>
  </si>
  <si>
    <t>Srinidhi Jadcherla</t>
  </si>
  <si>
    <t>Srinath Jadcherla</t>
  </si>
  <si>
    <t>Satish Kandarpa</t>
  </si>
  <si>
    <t>Rani Krishnan</t>
  </si>
  <si>
    <t>Tila Rupa Phuyal</t>
  </si>
  <si>
    <t>Shloka Pydimarry</t>
  </si>
  <si>
    <t>Rama Devi Rachakonda</t>
  </si>
  <si>
    <t>Ananya Rachakonda</t>
  </si>
  <si>
    <t>Supratheek Vemula</t>
  </si>
  <si>
    <t>Kanamarlapudi</t>
  </si>
  <si>
    <t>Kanakadurga Kanamarlapudi</t>
  </si>
  <si>
    <t>Aditi Sreenivas Jayaraman</t>
  </si>
  <si>
    <t>Arjun Sreenivas Jayaraman</t>
  </si>
  <si>
    <t>India</t>
  </si>
  <si>
    <t>Dasaka.rama@gmail.com</t>
  </si>
  <si>
    <t>Rama Devi Dasaka</t>
  </si>
  <si>
    <t>Om Vaibhav Gagrani</t>
  </si>
  <si>
    <t>Jai Vaibhav Gagrani</t>
  </si>
  <si>
    <t>Kaustubh Goriparthy</t>
  </si>
  <si>
    <t>Saranya Lakshmi Gunnam</t>
  </si>
  <si>
    <t>Shriya Kodenkila</t>
  </si>
  <si>
    <t>Ravishanker Kodenkila</t>
  </si>
  <si>
    <t>Nihanth Kolli</t>
  </si>
  <si>
    <t>Madhogarhia</t>
  </si>
  <si>
    <t>Pawan Madhogarhia</t>
  </si>
  <si>
    <t>Govindamma Mupparaju</t>
  </si>
  <si>
    <t>Thirumala Rao Nakka</t>
  </si>
  <si>
    <t>Pereswari Devi Nitchenakolla</t>
  </si>
  <si>
    <t>Laasya Rudraraju</t>
  </si>
  <si>
    <t>Jatin Shah</t>
  </si>
  <si>
    <t>Aneesh Somisetty</t>
  </si>
  <si>
    <t>Savita Sreekanth</t>
  </si>
  <si>
    <t>Marudhwathi Varanasi</t>
  </si>
  <si>
    <t>Hhema vennu</t>
  </si>
  <si>
    <t>Anupama Balajee</t>
  </si>
  <si>
    <t>John Laird</t>
  </si>
  <si>
    <t>Diya Nakul</t>
  </si>
  <si>
    <t>Sai Krupa Yeri Lakshmi Narasimhan</t>
  </si>
  <si>
    <t>Usha Parupudi</t>
  </si>
  <si>
    <t>Maya Shivakumar</t>
  </si>
  <si>
    <t>Shilpa Shivakumar</t>
  </si>
  <si>
    <t>Udithi Vitta</t>
  </si>
  <si>
    <t>Pravalika Maram</t>
  </si>
  <si>
    <t>Hrudai Rajeev</t>
  </si>
  <si>
    <t>Sai Aishani Ganta</t>
  </si>
  <si>
    <t>Ananthanag Nemmani</t>
  </si>
  <si>
    <t>Mugdha Sri Nemmani</t>
  </si>
  <si>
    <t>Chitkala Kolachina</t>
  </si>
  <si>
    <t>Priyanka Suresh</t>
  </si>
  <si>
    <t>Venkata Siva Rama Krishna Prasad Gudlavalleti</t>
  </si>
  <si>
    <t>Bhamini Sundararaman</t>
  </si>
  <si>
    <t>Vaishnavee Sundararaman</t>
  </si>
  <si>
    <t>Venkataraman Sundararaman</t>
  </si>
  <si>
    <t>Danapur</t>
  </si>
  <si>
    <t>SAANVI DANAPUR</t>
  </si>
  <si>
    <t>Jayasree Borishetty</t>
  </si>
  <si>
    <t>Manvika Sayana</t>
  </si>
  <si>
    <t>Jayasree Pillarisetti Sayana</t>
  </si>
  <si>
    <t>Jyothirmayi Raju</t>
  </si>
  <si>
    <t>Aarav konduru</t>
  </si>
  <si>
    <t>Murali Krishna Konduru</t>
  </si>
  <si>
    <t>Krishna M Kolluri</t>
  </si>
  <si>
    <t>Adilakshmi Gudlavalleti</t>
  </si>
  <si>
    <t>Vedasri Madasu</t>
  </si>
  <si>
    <t>Siddarth Arvishetty</t>
  </si>
  <si>
    <t>Nandini Chintala</t>
  </si>
  <si>
    <t>Palvish Kundeti</t>
  </si>
  <si>
    <t>Neeraja Kundeti</t>
  </si>
  <si>
    <t>Pharda Nagendra Prasad Kundeti</t>
  </si>
  <si>
    <t>Poornima Pokkula</t>
  </si>
  <si>
    <t>Jayadeva Datta Popuri</t>
  </si>
  <si>
    <t>Lalith Krishna Datta Popuri</t>
  </si>
  <si>
    <t>Venkataramana Kichili</t>
  </si>
  <si>
    <t>Rithvika Chandrasekar</t>
  </si>
  <si>
    <t>Vijaya Lakshmi Sombhotla</t>
  </si>
  <si>
    <t>Aadvik  Reddy Eleti</t>
  </si>
  <si>
    <t>Sabatini Gaddam</t>
  </si>
  <si>
    <t>Anand Krishna Gorthy</t>
  </si>
  <si>
    <t>Sailusha Gorthy</t>
  </si>
  <si>
    <t>Saanvi Sundeep Kalmankar</t>
  </si>
  <si>
    <t>Satvika Voruganti</t>
  </si>
  <si>
    <t>Lakshmi Narasamma Velamuri</t>
  </si>
  <si>
    <t>Vagdevi Vitala</t>
  </si>
  <si>
    <t>Harihar Vadrevu</t>
  </si>
  <si>
    <t>Shubha Vadrevu</t>
  </si>
  <si>
    <t>Tammana</t>
  </si>
  <si>
    <t>Naga Venkata Swati Popuri</t>
  </si>
  <si>
    <t>Rishanth Rudraraju</t>
  </si>
  <si>
    <t>Vijaya Vemulapalli</t>
  </si>
  <si>
    <t>Shanmukha Sastry Ayyalasomayajula</t>
  </si>
  <si>
    <t>Pradyumna Cherukupalli</t>
  </si>
  <si>
    <t>Vinaya Madhuri Nallagulla</t>
  </si>
  <si>
    <t>Soumya sree Vitala</t>
  </si>
  <si>
    <t>Suresh Srinivas</t>
  </si>
  <si>
    <t>Balaji Narasimmachari</t>
  </si>
  <si>
    <t>Samhita Balaji</t>
  </si>
  <si>
    <t>Shripoorn Kulkarni</t>
  </si>
  <si>
    <t>Akshara Lingampeta</t>
  </si>
  <si>
    <t>Aarya Lingampeta</t>
  </si>
  <si>
    <t>Sindhu Aleti</t>
  </si>
  <si>
    <t>Krithi Perabattula</t>
  </si>
  <si>
    <t>Anika Guin</t>
  </si>
  <si>
    <t>Aneesh Kaarthikeya Vadapalli</t>
  </si>
  <si>
    <t>Archana Sathyanarayana Rao</t>
  </si>
  <si>
    <t>Arjun Nanjundappa</t>
  </si>
  <si>
    <t>Madhu Harika Arra</t>
  </si>
  <si>
    <t>Abhiram Arra</t>
  </si>
  <si>
    <t>Aarohi Arra</t>
  </si>
  <si>
    <t>Aadya Surve</t>
  </si>
  <si>
    <t>Vijaya Sthanki</t>
  </si>
  <si>
    <t>Preeti Kulkarni</t>
  </si>
  <si>
    <t>Ramyaa Balaji</t>
  </si>
  <si>
    <t>Balaji Meka</t>
  </si>
  <si>
    <t>Pallavi Anipindi</t>
  </si>
  <si>
    <t>Sreeram Chandra Ayyagari</t>
  </si>
  <si>
    <t>Jyothirmayi Seelam</t>
  </si>
  <si>
    <t>BHARGAVA NANDINI VORUGANTI</t>
  </si>
  <si>
    <t>Ameya Chintalapati</t>
  </si>
  <si>
    <t>Usha Kameshwari Chintalapati</t>
  </si>
  <si>
    <t>Nandana Posinasetty</t>
  </si>
  <si>
    <t>Venkata Hima Teja Chekumuki</t>
  </si>
  <si>
    <t>Chaitanya Chintala</t>
  </si>
  <si>
    <t>Hriday Reddy Pottipati</t>
  </si>
  <si>
    <t>Chandrashekhar Peri</t>
  </si>
  <si>
    <t>Riaan Suryansh Mamidi</t>
  </si>
  <si>
    <t>RaghuRam Tadimeti</t>
  </si>
  <si>
    <t>Darshanaben Upadhyay</t>
  </si>
  <si>
    <t>Deepika Kommula</t>
  </si>
  <si>
    <t>Sreshta Thirnathi</t>
  </si>
  <si>
    <t>Shivaansh Deshpathi</t>
  </si>
  <si>
    <t>Sunil Deshpathi</t>
  </si>
  <si>
    <t>Dheeraj Gurram</t>
  </si>
  <si>
    <t>Kumari Kiranmai Gali</t>
  </si>
  <si>
    <t>Srimayi Manaswini Gali</t>
  </si>
  <si>
    <t>Divya Allam</t>
  </si>
  <si>
    <t>Divya Kovelamudi</t>
  </si>
  <si>
    <t>Sathya Narayana Duddu</t>
  </si>
  <si>
    <t>Lakshmi Duggirala</t>
  </si>
  <si>
    <t>Eswar Krishna Gade</t>
  </si>
  <si>
    <t>Gangadhar Puravant</t>
  </si>
  <si>
    <t>Geetha Narayana</t>
  </si>
  <si>
    <t>Vikranth Reddy Jukanti</t>
  </si>
  <si>
    <t>Revathy Govu</t>
  </si>
  <si>
    <t>Hariharan Ganesan</t>
  </si>
  <si>
    <t>Harika Gurram</t>
  </si>
  <si>
    <t>Arjun Garimella</t>
  </si>
  <si>
    <t>Haripriya Palley</t>
  </si>
  <si>
    <t>Naveena Advani Narayana</t>
  </si>
  <si>
    <t>Indhresh Achi</t>
  </si>
  <si>
    <t>Sreekar Thotapalle</t>
  </si>
  <si>
    <t>Jayesh Upadhyay</t>
  </si>
  <si>
    <t>Mahesh Jangam</t>
  </si>
  <si>
    <t>Nivida Agarwal</t>
  </si>
  <si>
    <t>Kamakshi Pratapa</t>
  </si>
  <si>
    <t>Padmaja Thatavarthy</t>
  </si>
  <si>
    <t>Raghu Karamcheti</t>
  </si>
  <si>
    <t>Lasya Karamcheti</t>
  </si>
  <si>
    <t>Ravi kasaram</t>
  </si>
  <si>
    <t>Kavitha Kapidi</t>
  </si>
  <si>
    <t>Tanay Ketan Patel</t>
  </si>
  <si>
    <t>Sahasra Sai Ethamukkala</t>
  </si>
  <si>
    <t>Kishore Doppalapudi</t>
  </si>
  <si>
    <t>Sai Daksh Karra</t>
  </si>
  <si>
    <t>Lavanya Kunduru</t>
  </si>
  <si>
    <t>Medha Korakandla</t>
  </si>
  <si>
    <t>Konchada</t>
  </si>
  <si>
    <t>Sri Rakshith Konchada</t>
  </si>
  <si>
    <t>Archish Bommu</t>
  </si>
  <si>
    <t>Krishna veni Bommu</t>
  </si>
  <si>
    <t>Krishna Kuntumalla</t>
  </si>
  <si>
    <t>krishna sarva</t>
  </si>
  <si>
    <t>Rama Mohana Mauna Dahagam</t>
  </si>
  <si>
    <t>Vijaya kantipudi</t>
  </si>
  <si>
    <t>Purandara Datta Chaganti</t>
  </si>
  <si>
    <t>Lakshmi Desu</t>
  </si>
  <si>
    <t>Lunaasha Kandregula</t>
  </si>
  <si>
    <t>Charisha Kandregula</t>
  </si>
  <si>
    <t>Lalitha Bhaskarapandit</t>
  </si>
  <si>
    <t>Sreekara Vishal Ramavajhala</t>
  </si>
  <si>
    <t>Lakshminarayana Gonuguntla</t>
  </si>
  <si>
    <t>Bindu Madhavi Manusani</t>
  </si>
  <si>
    <t>Shanvi yadav</t>
  </si>
  <si>
    <t>Rishith Ramprabhu</t>
  </si>
  <si>
    <t>Ramya Ravichandran</t>
  </si>
  <si>
    <t>Prasanna Parthasarathy</t>
  </si>
  <si>
    <t>Arjun Popuri</t>
  </si>
  <si>
    <t>Nithya Popuri</t>
  </si>
  <si>
    <t>Mamta Jangid</t>
  </si>
  <si>
    <t>Ihrah Sharma</t>
  </si>
  <si>
    <t>Advay Nitin</t>
  </si>
  <si>
    <t>Manjula Avula</t>
  </si>
  <si>
    <t>Aryan Reddy Garlapati</t>
  </si>
  <si>
    <t>Buchi Reddy Mudireddy</t>
  </si>
  <si>
    <t>Ayush Reddy Mudireddy</t>
  </si>
  <si>
    <t>Kiranmayi Kamineni</t>
  </si>
  <si>
    <t>keerthi Mandati</t>
  </si>
  <si>
    <t>Dhrithi Sirangi</t>
  </si>
  <si>
    <t>Mohan Kolli</t>
  </si>
  <si>
    <t>Hansika Musunuru</t>
  </si>
  <si>
    <t>Naga Gande</t>
  </si>
  <si>
    <t>Sushanth Gande</t>
  </si>
  <si>
    <t>Sai Kautik Gande</t>
  </si>
  <si>
    <t>Nagh Shreyass Anala</t>
  </si>
  <si>
    <t>Varsha Juttiga</t>
  </si>
  <si>
    <t>Akul  Arjun Jakkula</t>
  </si>
  <si>
    <t>Jyoshika Jakkula</t>
  </si>
  <si>
    <t>Naliny Srinivasan</t>
  </si>
  <si>
    <t>Neelakantam Gudla</t>
  </si>
  <si>
    <t>Neelima Gudla</t>
  </si>
  <si>
    <t>Karthik Neel Govula</t>
  </si>
  <si>
    <t>Nandana Reddy Mapakshi</t>
  </si>
  <si>
    <t>Lakshmi durga chintamaneni</t>
  </si>
  <si>
    <t>Mallika Nuvvula</t>
  </si>
  <si>
    <t>Anish Nimishakavi</t>
  </si>
  <si>
    <t>Omkareshwar Vuppala</t>
  </si>
  <si>
    <t>Yashvanth Kumar Pabbathi</t>
  </si>
  <si>
    <t>Anirudh Suresh</t>
  </si>
  <si>
    <t>Samarth Ramadugu</t>
  </si>
  <si>
    <t>Naveena Parasa</t>
  </si>
  <si>
    <t>Prasanna Chakravarthy</t>
  </si>
  <si>
    <t>Samanvi Peddireddy</t>
  </si>
  <si>
    <t>Ananya Govindaraju</t>
  </si>
  <si>
    <t>Adarsh Krishnan</t>
  </si>
  <si>
    <t>Reshmi Parameswaran</t>
  </si>
  <si>
    <t>Arun Krishnan</t>
  </si>
  <si>
    <t>Pragathi Kongara</t>
  </si>
  <si>
    <t xml:space="preserve">
Atchuta Rama Srilakshmi Nandam</t>
  </si>
  <si>
    <t>Bala Venkata Surya Prakash Kattula</t>
  </si>
  <si>
    <t>Sushil Tejwani</t>
  </si>
  <si>
    <t>Puneeth Kumar Reddy Satigari</t>
  </si>
  <si>
    <t>Sai Prabhav Vankamamidi</t>
  </si>
  <si>
    <t>Kalpana ARAVABHUMI</t>
  </si>
  <si>
    <t>Pavan Kumar Vankamamidi</t>
  </si>
  <si>
    <t>GOPALAKRISHNAN NATARAJAN</t>
  </si>
  <si>
    <t>RADHA RAMAMOORTHY</t>
  </si>
  <si>
    <t>Saanvi Dasari</t>
  </si>
  <si>
    <t>Aadya Dasari</t>
  </si>
  <si>
    <t>Radhika Dasari</t>
  </si>
  <si>
    <t>Shravya Palli</t>
  </si>
  <si>
    <t>Prakash Datta Raghavan</t>
  </si>
  <si>
    <t>Sai Vihaan Reddy Datla</t>
  </si>
  <si>
    <t>Rajkumar Malakapalli</t>
  </si>
  <si>
    <t>Rajveer Mohata</t>
  </si>
  <si>
    <t>Rajni Mohata</t>
  </si>
  <si>
    <t>Ram Maddineni</t>
  </si>
  <si>
    <t>SUDEEKSHA NALLAGONI</t>
  </si>
  <si>
    <t>Ramya Bachu</t>
  </si>
  <si>
    <t>Akhil Krishna Bachu</t>
  </si>
  <si>
    <t>Ramya Krishna Gada</t>
  </si>
  <si>
    <t>Ramya Swaminathan</t>
  </si>
  <si>
    <t>RANAPRATAP KASANAGOTTU</t>
  </si>
  <si>
    <t>Chenchu Sai Sourish Devatha</t>
  </si>
  <si>
    <t>Khushal Skanda</t>
  </si>
  <si>
    <t>Sai rekha Chavalam</t>
  </si>
  <si>
    <t>Rajeswar Jayanthi</t>
  </si>
  <si>
    <t>Rupa Gullapalli</t>
  </si>
  <si>
    <t>Aghan Murari Sivakumar</t>
  </si>
  <si>
    <t>Mughan Vihari Sivakumar</t>
  </si>
  <si>
    <t>Sai Roopa Chavalam</t>
  </si>
  <si>
    <t>Sudiksha Sripathi</t>
  </si>
  <si>
    <t>Aishwarya Viswanathan</t>
  </si>
  <si>
    <t>Sankar Mahalingam</t>
  </si>
  <si>
    <t>Shriram Sankar</t>
  </si>
  <si>
    <t>SAI LOHITH KOTHA VENKATA</t>
  </si>
  <si>
    <t>Sekhar Bonala</t>
  </si>
  <si>
    <t>VarunAditya Devireddy</t>
  </si>
  <si>
    <t>Nishanth Reddy Kadiri</t>
  </si>
  <si>
    <t>Sharan Kumar Paratala Rajagopal</t>
  </si>
  <si>
    <t>Shekar Meduri</t>
  </si>
  <si>
    <t>Shital Nangare</t>
  </si>
  <si>
    <t>Aishwarya Manchikanti</t>
  </si>
  <si>
    <t>Suhrit Ramachandrula</t>
  </si>
  <si>
    <t>Vegesana</t>
  </si>
  <si>
    <t>Siva Vegesana</t>
  </si>
  <si>
    <t>Naga Satya Alaikya Kalidindi</t>
  </si>
  <si>
    <t>Havisha Jampana</t>
  </si>
  <si>
    <t>Sannihita Malakapalli</t>
  </si>
  <si>
    <t>Shailaja Muthyala</t>
  </si>
  <si>
    <t>Saiharini Saravana Perumal</t>
  </si>
  <si>
    <t>Saishruti Saravana Perumal</t>
  </si>
  <si>
    <t>Tanvi Krishnan</t>
  </si>
  <si>
    <t>Gagan Kumar Reddy Yeruva</t>
  </si>
  <si>
    <t>Laahir Bonda</t>
  </si>
  <si>
    <t>Suryaprakash Kavalipati</t>
  </si>
  <si>
    <t>Amrita Rao Tipirneni</t>
  </si>
  <si>
    <t>Sri Lakshmi Tipirneni</t>
  </si>
  <si>
    <t>Harsha Tangella</t>
  </si>
  <si>
    <t>Harish Tangella</t>
  </si>
  <si>
    <t>Usharani Tangella</t>
  </si>
  <si>
    <t>RamyaSudha Kamineni</t>
  </si>
  <si>
    <t>Gautam Muddara</t>
  </si>
  <si>
    <t>Kalyani Tadimeti</t>
  </si>
  <si>
    <t>Spoorthi Soanker</t>
  </si>
  <si>
    <t>Sai Rama Raju Sayyaparaju</t>
  </si>
  <si>
    <t>subrahmanyam Ghantasala</t>
  </si>
  <si>
    <t>Mehul Umamahesh Sugguna</t>
  </si>
  <si>
    <t>SURYAPRASAD VADLAMANI</t>
  </si>
  <si>
    <t>Dhruva Aditya Chitturi</t>
  </si>
  <si>
    <t>Yuva Kishan Chitturi</t>
  </si>
  <si>
    <t>Navakiran Chitturi</t>
  </si>
  <si>
    <t>Swarna Chitturi</t>
  </si>
  <si>
    <t>Suvarchala Kollapaneni</t>
  </si>
  <si>
    <t>Swetha Kollapaneni</t>
  </si>
  <si>
    <t>Samanyu Reddy Ravula</t>
  </si>
  <si>
    <t>Tejaswini Kuchipudi</t>
  </si>
  <si>
    <t>Dattatreya Thaman Eswar Sarva</t>
  </si>
  <si>
    <t>Anupkumar Shetty</t>
  </si>
  <si>
    <t>Sreekriti Kolli</t>
  </si>
  <si>
    <t>Hema Unnam</t>
  </si>
  <si>
    <t>gouthami upadhyayula</t>
  </si>
  <si>
    <t>vanipriya kallem</t>
  </si>
  <si>
    <t>Anja Reddy kallem</t>
  </si>
  <si>
    <t>VEDHA JONNADA</t>
  </si>
  <si>
    <t>Anvika Shahukar</t>
  </si>
  <si>
    <t>Veena Arroju</t>
  </si>
  <si>
    <t>Niya Abhishta Goparaju</t>
  </si>
  <si>
    <t>Vidhya Ramesh</t>
  </si>
  <si>
    <t>Shilpa Karaguppi</t>
  </si>
  <si>
    <t>Srihitha Vanshika Rekapalli</t>
  </si>
  <si>
    <t>Vinay Bhaskar Rekapalli</t>
  </si>
  <si>
    <t>Vindhya Baddela</t>
  </si>
  <si>
    <t>Vihaan Sai Malisetty</t>
  </si>
  <si>
    <t>Aadhya Pradha Malisetty</t>
  </si>
  <si>
    <t>Anagha Pragya Malisetty</t>
  </si>
  <si>
    <t>Shritan Yadav Botte</t>
  </si>
  <si>
    <t>Vinod Kumar</t>
  </si>
  <si>
    <t>Saranya Subbarao</t>
  </si>
  <si>
    <t>Sraddha Jaladi</t>
  </si>
  <si>
    <t>Medha Jaladi</t>
  </si>
  <si>
    <t>Srikar Bhogaraju</t>
  </si>
  <si>
    <t>Krishna Kumari Bhogaraju</t>
  </si>
  <si>
    <t>Vasundhara Ketavarapu</t>
  </si>
  <si>
    <t>Rajasekhar Paidipalli</t>
  </si>
  <si>
    <t>Aadhya Paidipalli</t>
  </si>
  <si>
    <t>Vishnu Datta</t>
  </si>
  <si>
    <t>Ajith Kumar Vadegadde</t>
  </si>
  <si>
    <t>Nakshathra Podapati</t>
  </si>
  <si>
    <t>Srividya Seetharam</t>
  </si>
  <si>
    <t>Venkata Bhargav ram Pemmasani</t>
  </si>
  <si>
    <t>Shyama Satyan</t>
  </si>
  <si>
    <t>Saisaranya Metla</t>
  </si>
  <si>
    <t>Sirishadatta Vempati</t>
  </si>
  <si>
    <t>Keya Gaurish Atre</t>
  </si>
  <si>
    <t>Jyothika Kolla</t>
  </si>
  <si>
    <t>Tarun Kolla</t>
  </si>
  <si>
    <t>Rajalakshmi Sekhar</t>
  </si>
  <si>
    <t>Srinivasa Rajaditya Kolluru</t>
  </si>
  <si>
    <t>Nagalalithanjani vellala</t>
  </si>
  <si>
    <t>Nutan Lal</t>
  </si>
  <si>
    <t>Jayashree Thotapalle</t>
  </si>
  <si>
    <t>Prathap Thotapalle</t>
  </si>
  <si>
    <t>Hayagreev Ramakrishnan</t>
  </si>
  <si>
    <t>Karumuru</t>
  </si>
  <si>
    <t>Sahasra Karumuru</t>
  </si>
  <si>
    <t>Smaran Karumuru</t>
  </si>
  <si>
    <t>Kodeboyina</t>
  </si>
  <si>
    <t>Swarna Latha Kodeboyina</t>
  </si>
  <si>
    <t>Nidhi Atluri</t>
  </si>
  <si>
    <t>Nagalakshmi Akula</t>
  </si>
  <si>
    <t>Sujith Thottempudi</t>
  </si>
  <si>
    <t>Agastya  Naga Datta Uppaluru</t>
  </si>
  <si>
    <t>Nina Sudhakar Vemulapalli</t>
  </si>
  <si>
    <t>Lavanya Para Srinivas</t>
  </si>
  <si>
    <t>Omna Swargam</t>
  </si>
  <si>
    <t>Samhith Krishnasai Ravi</t>
  </si>
  <si>
    <t>Satyalatha Koganti</t>
  </si>
  <si>
    <t>Shailaja Sista</t>
  </si>
  <si>
    <t>Sravani Majeti</t>
  </si>
  <si>
    <t>Aadya Nandini Sree Majeti</t>
  </si>
  <si>
    <t>Srivardhan Reddy Bhavanam</t>
  </si>
  <si>
    <t>Nihali Perkari</t>
  </si>
  <si>
    <t>Sadrush Vodnala</t>
  </si>
  <si>
    <t>Naga Venkata Krishna Prasanth Naidu</t>
  </si>
  <si>
    <t>Suneel Nangineni</t>
  </si>
  <si>
    <t>Archish Krishna Naidu</t>
  </si>
  <si>
    <t>Eesha Marneni</t>
  </si>
  <si>
    <t>Texas- Irving</t>
  </si>
  <si>
    <t>Lalbahadur Reddy Bandaru</t>
  </si>
  <si>
    <t>Vijay Bejugam</t>
  </si>
  <si>
    <t>Soundarya Lahari Bhaskara</t>
  </si>
  <si>
    <t>Aastik Bhattarai</t>
  </si>
  <si>
    <t>Bhagya Sikhara Borra</t>
  </si>
  <si>
    <t>Sai Shreyan Borra</t>
  </si>
  <si>
    <t>Pardha Saradhy Botcha</t>
  </si>
  <si>
    <t>Sharvi Durga Botcha</t>
  </si>
  <si>
    <t>Sireesha Botcha</t>
  </si>
  <si>
    <t>Sreyanshi Botcha</t>
  </si>
  <si>
    <t>Hasika Chavala</t>
  </si>
  <si>
    <t>Anchita Dahal</t>
  </si>
  <si>
    <t>Nar Dahal</t>
  </si>
  <si>
    <t>Tara Dahal</t>
  </si>
  <si>
    <t>Venkata Datta Manoj Gowtham Devaki</t>
  </si>
  <si>
    <t>Sudha Dikkala</t>
  </si>
  <si>
    <t>Madhavi Latha Gopaluni</t>
  </si>
  <si>
    <t>Sai Kumar Gopaluni</t>
  </si>
  <si>
    <t>Saketh Ram Kambhampati</t>
  </si>
  <si>
    <t>Divya Anasuya Pasumarthi</t>
  </si>
  <si>
    <t>Mithra Shanmuk Kantamraju</t>
  </si>
  <si>
    <t>Chaitanya Khanikekar</t>
  </si>
  <si>
    <t>Gouri Khanikekar</t>
  </si>
  <si>
    <t>Satyanarayana Khanikekar</t>
  </si>
  <si>
    <t>Jayanth Koppuravuri</t>
  </si>
  <si>
    <t>Nisha Lakshmanan</t>
  </si>
  <si>
    <t>Anika Srivalli Machavaram</t>
  </si>
  <si>
    <t>Advaith Mummadi</t>
  </si>
  <si>
    <t>Lavanya Nadella</t>
  </si>
  <si>
    <t>Ramesh Nagindla</t>
  </si>
  <si>
    <t>Harini Namilakonda</t>
  </si>
  <si>
    <t>Sreenidhi Namilakonda</t>
  </si>
  <si>
    <t>Srivardhan Namilakonda</t>
  </si>
  <si>
    <t>Vidya Nandyalam</t>
  </si>
  <si>
    <t>Vikas Nandyalam</t>
  </si>
  <si>
    <t>Vijaya Lakshmi Nethi</t>
  </si>
  <si>
    <t>Pilla Syama Sundara Ramamurty</t>
  </si>
  <si>
    <t>Akshara Pocham</t>
  </si>
  <si>
    <t>Bindu Samala</t>
  </si>
  <si>
    <t>Parameshwar Pocham</t>
  </si>
  <si>
    <t>Roshni Polaki</t>
  </si>
  <si>
    <t>Sravani Polaki</t>
  </si>
  <si>
    <t>Sriharsha Polaki</t>
  </si>
  <si>
    <t>Prastuti Pradhan</t>
  </si>
  <si>
    <t>Sree Aaradhya Rachiraju</t>
  </si>
  <si>
    <t>Sree Anagha Rachiraju</t>
  </si>
  <si>
    <t>Sreelalitha Rachiraju</t>
  </si>
  <si>
    <t>Kiranmayee Ravi</t>
  </si>
  <si>
    <t>Saanvi Ravi</t>
  </si>
  <si>
    <t>Supraja Salla</t>
  </si>
  <si>
    <t>Ridhi Kanika Vemuri</t>
  </si>
  <si>
    <t>Dhanya Vuppaladadium</t>
  </si>
  <si>
    <t>Ishanth Vyakaranam</t>
  </si>
  <si>
    <t>Nishitha Seri</t>
  </si>
  <si>
    <t>Suguna Avasarala</t>
  </si>
  <si>
    <t>Nagapratima Chappidi</t>
  </si>
  <si>
    <t>Viswa Praveena Chilamkuru</t>
  </si>
  <si>
    <t>Swapna Chilapp</t>
  </si>
  <si>
    <t>prathima kamble</t>
  </si>
  <si>
    <t>Prasanna Karanam</t>
  </si>
  <si>
    <t>Vibhav Lalaji</t>
  </si>
  <si>
    <t>Mahi Nadimpalli</t>
  </si>
  <si>
    <t>Haritha Nemarugommula</t>
  </si>
  <si>
    <t>sreenidhi pasham</t>
  </si>
  <si>
    <t>smitha pasham</t>
  </si>
  <si>
    <t>Neelima Peechara</t>
  </si>
  <si>
    <t>Prisha Pokalkar</t>
  </si>
  <si>
    <t>Kalpna Prasad</t>
  </si>
  <si>
    <t>Sanjana Rallabhandi</t>
  </si>
  <si>
    <t>Siddharth Rallabhandi</t>
  </si>
  <si>
    <t>Poornima Rallabhandi</t>
  </si>
  <si>
    <t>Sivani Vakkalanka</t>
  </si>
  <si>
    <t>Srilaxmi Velichala</t>
  </si>
  <si>
    <t>Malla</t>
  </si>
  <si>
    <t>Deepak Malla</t>
  </si>
  <si>
    <t>Aruna Ankam</t>
  </si>
  <si>
    <t>Panchanadam Athmaraman</t>
  </si>
  <si>
    <t>Deepa Sahasranaman</t>
  </si>
  <si>
    <t>Srujana Reddy Chintalapelly</t>
  </si>
  <si>
    <t>Sateesh Kumar Chintalapelly</t>
  </si>
  <si>
    <t>Sankeerth Chintalapelly</t>
  </si>
  <si>
    <t>Charmaine Goel</t>
  </si>
  <si>
    <t>Sriyaan Kowligi</t>
  </si>
  <si>
    <t>Kumaran</t>
  </si>
  <si>
    <t>KRISH KUMARAN</t>
  </si>
  <si>
    <t>ARJUNA KUMARAN</t>
  </si>
  <si>
    <t>Indira Nowduri</t>
  </si>
  <si>
    <t>Rashmi Osti</t>
  </si>
  <si>
    <t>Rishav Osti</t>
  </si>
  <si>
    <t>Rashik Osti</t>
  </si>
  <si>
    <t>Annie Seenath</t>
  </si>
  <si>
    <t>Nirav Shahukar</t>
  </si>
  <si>
    <t>Deepti Sivalenka</t>
  </si>
  <si>
    <t>Sai Srinitya Sivalenka</t>
  </si>
  <si>
    <t>Eshwar Sivalenka</t>
  </si>
  <si>
    <t>Akhil Sai Sivalenka</t>
  </si>
  <si>
    <t>Karthikeya Vaddadi</t>
  </si>
  <si>
    <t>Suresh Yelamanchili</t>
  </si>
  <si>
    <t>Rampersad</t>
  </si>
  <si>
    <t>Leela Rampersad</t>
  </si>
  <si>
    <t>UMABHARATHI SELVARAJ</t>
  </si>
  <si>
    <t>Supraja Sampath</t>
  </si>
  <si>
    <t>Kamala</t>
  </si>
  <si>
    <t>Brahma</t>
  </si>
  <si>
    <t>Mira Meera</t>
  </si>
  <si>
    <t>Datta Deevyan Kumar</t>
  </si>
  <si>
    <t>Frederic Aniruddha</t>
  </si>
  <si>
    <t>Kavita Andrew</t>
  </si>
  <si>
    <t>Sintra Sharmila Gaindilal</t>
  </si>
  <si>
    <t>Indrani Heeralal-Singh</t>
  </si>
  <si>
    <t>Kaloutie Lall</t>
  </si>
  <si>
    <t>Avisha Mahadeo</t>
  </si>
  <si>
    <t>Gaitrie Maharaj</t>
  </si>
  <si>
    <t>Sasha Mootoor-Seepersad</t>
  </si>
  <si>
    <t>Shivanand Orie (NOT ATTENDING)</t>
  </si>
  <si>
    <t>Soondardai Rajaram</t>
  </si>
  <si>
    <t>Vyjantie Ramjug</t>
  </si>
  <si>
    <t>Hardai Seepersad</t>
  </si>
  <si>
    <t>Lilawatie Siew</t>
  </si>
  <si>
    <t>Yogita Sirju</t>
  </si>
  <si>
    <t>Shylaja Chintaphanti</t>
  </si>
  <si>
    <t>Madhavi Kommalapati</t>
  </si>
  <si>
    <t>Savitha Rani Pagidigommula</t>
  </si>
  <si>
    <t>Usha Rani Prudhvi</t>
  </si>
  <si>
    <t>S.No</t>
  </si>
  <si>
    <t xml:space="preserve">Name of the Person </t>
  </si>
  <si>
    <t xml:space="preserve">Phone Number </t>
  </si>
  <si>
    <t xml:space="preserve">Comments </t>
  </si>
  <si>
    <t>Kiran Lakkireddy</t>
  </si>
  <si>
    <t>630-596-6792</t>
  </si>
  <si>
    <t xml:space="preserve">Prasad Tummala </t>
  </si>
  <si>
    <t>630-670-4123</t>
  </si>
  <si>
    <t xml:space="preserve">Vijay Ananad </t>
  </si>
  <si>
    <t>314-550-1720</t>
  </si>
  <si>
    <t>Naveen Nagilla</t>
  </si>
  <si>
    <t>224-805-2669</t>
  </si>
  <si>
    <t>Hari Annapragada</t>
  </si>
  <si>
    <t>224-717-1767</t>
  </si>
  <si>
    <t xml:space="preserve">Vadi </t>
  </si>
  <si>
    <t>847-502-1476</t>
  </si>
  <si>
    <t>Sugunakar Vangala</t>
  </si>
  <si>
    <t>847-899-5574</t>
  </si>
  <si>
    <t>Naga Rajan</t>
  </si>
  <si>
    <t>224-676-8896</t>
  </si>
  <si>
    <t>Rahul Patet</t>
  </si>
  <si>
    <t>718-971-3161</t>
  </si>
  <si>
    <t xml:space="preserve">Mahesh Bodepudi </t>
  </si>
  <si>
    <t>847-306-0729</t>
  </si>
  <si>
    <t>847-284-9259</t>
  </si>
  <si>
    <t xml:space="preserve">Vijay Vel </t>
  </si>
  <si>
    <t>904-613-7580</t>
  </si>
  <si>
    <t>312-804-1393</t>
  </si>
  <si>
    <t>He already covered with Venkat - Food team</t>
  </si>
  <si>
    <t>Mahesh Lakshmanan</t>
  </si>
  <si>
    <t>224-775-5881</t>
  </si>
  <si>
    <t>Kesavan Jagadessan</t>
  </si>
  <si>
    <t>224-360-7386</t>
  </si>
  <si>
    <t>Arvind Ramesh</t>
  </si>
  <si>
    <t>224-532-7730</t>
  </si>
  <si>
    <t>Senthil Kumar</t>
  </si>
  <si>
    <t>847-417-5857</t>
  </si>
  <si>
    <t>847-505-4171</t>
  </si>
  <si>
    <t>Satheesh Mandumula</t>
  </si>
  <si>
    <t>980-939-5489</t>
  </si>
  <si>
    <t xml:space="preserve">Subbarao Moganti </t>
  </si>
  <si>
    <t>903-905-1687</t>
  </si>
  <si>
    <t xml:space="preserve">Srinivas Challuri </t>
  </si>
  <si>
    <t>224-277-5097</t>
  </si>
  <si>
    <t>Bhal</t>
  </si>
  <si>
    <t>224-499-5692</t>
  </si>
  <si>
    <t>Raja sekhar Reddy</t>
  </si>
  <si>
    <t>312-215-7252</t>
  </si>
  <si>
    <t xml:space="preserve">Srujan Emmadi </t>
  </si>
  <si>
    <t>479-321-0846</t>
  </si>
  <si>
    <t xml:space="preserve">Pavan Jammula </t>
  </si>
  <si>
    <t>331-305-4686</t>
  </si>
  <si>
    <t>Roopa and Sharat Prasad</t>
  </si>
  <si>
    <t>Sat and Sunday only ( Chaitanya)</t>
  </si>
  <si>
    <t xml:space="preserve">Vishal and Bushan </t>
  </si>
  <si>
    <t>Pavithra and Kalyan</t>
  </si>
  <si>
    <t xml:space="preserve">Ponni and Senthil </t>
  </si>
  <si>
    <t xml:space="preserve">Bheema </t>
  </si>
  <si>
    <t>609-678-7189</t>
  </si>
  <si>
    <t xml:space="preserve">Hemanth Pappu </t>
  </si>
  <si>
    <t>Ravi Merneedi</t>
  </si>
  <si>
    <t>803-467-8318</t>
  </si>
  <si>
    <t>Raghu Kommana</t>
  </si>
  <si>
    <t>857-205-7262</t>
  </si>
  <si>
    <t>Pruthivi</t>
  </si>
  <si>
    <t>603-867-6497</t>
  </si>
  <si>
    <t xml:space="preserve">Vamsi Rallabandi </t>
  </si>
  <si>
    <t>224-772-4427</t>
  </si>
  <si>
    <t xml:space="preserve">Srinu Inturi </t>
  </si>
  <si>
    <t>847-227-7906</t>
  </si>
  <si>
    <t>Uma Shankar</t>
  </si>
  <si>
    <t>732-397-4261</t>
  </si>
  <si>
    <t xml:space="preserve">Satheesh Macha </t>
  </si>
  <si>
    <t>248-558-9179</t>
  </si>
  <si>
    <t>He is bringing 10 members from NRIVA group. I will share the list by this Friday</t>
  </si>
  <si>
    <t xml:space="preserve">Raj Pochiraju </t>
  </si>
  <si>
    <t>630-947-3622</t>
  </si>
  <si>
    <t xml:space="preserve">Kalyan Pinagadi </t>
  </si>
  <si>
    <t>224-504-7296</t>
  </si>
  <si>
    <t>Raju Baladatta</t>
  </si>
  <si>
    <t>412-576-8731</t>
  </si>
  <si>
    <t xml:space="preserve">Surrendar Murkuti </t>
  </si>
  <si>
    <t>224-520-2214</t>
  </si>
  <si>
    <t xml:space="preserve">Hiremath Mruttu </t>
  </si>
  <si>
    <t>312-213-0328</t>
  </si>
  <si>
    <t>Bhaskar Vontikommu</t>
  </si>
  <si>
    <t>He already covered in food team with venkat</t>
  </si>
  <si>
    <t>Please select the date/session the volunteer is available to offer Seva</t>
  </si>
  <si>
    <t>Primary Contact - Name</t>
  </si>
  <si>
    <t>Volunteer Email Address</t>
  </si>
  <si>
    <t>Volunteer First Name</t>
  </si>
  <si>
    <t>Volunteer Last Name</t>
  </si>
  <si>
    <t>Volunteer Phone Number (to be added to Whatsapp group)</t>
  </si>
  <si>
    <r>
      <rPr>
        <b/>
        <sz val="11"/>
        <color theme="1"/>
        <rFont val="Arial"/>
      </rPr>
      <t>19th July (Friday) -</t>
    </r>
    <r>
      <rPr>
        <sz val="11"/>
        <color theme="1"/>
        <rFont val="Arial"/>
      </rPr>
      <t xml:space="preserve"> Now Arena -Morning</t>
    </r>
  </si>
  <si>
    <t>19th July (Friday) - Now Arena -Evening</t>
  </si>
  <si>
    <t>20th July (Saturday) - Now Arena -Morning</t>
  </si>
  <si>
    <t>20th July (Saturday) - Now Arena -Evening</t>
  </si>
  <si>
    <t>21st July (Sunday) - Now Arena -Morning</t>
  </si>
  <si>
    <t>21st July (Sunday) - Now Arena -Evening</t>
  </si>
  <si>
    <t>email</t>
  </si>
  <si>
    <t>Start Dates</t>
  </si>
  <si>
    <t>End Date</t>
  </si>
  <si>
    <t>Family Volunteers</t>
  </si>
  <si>
    <t>PTeam</t>
  </si>
  <si>
    <t>Chakri Terlapu family</t>
  </si>
  <si>
    <t>Raj Jayanthi Family</t>
  </si>
  <si>
    <t>Kishore Dola Family</t>
  </si>
  <si>
    <t>Srinivas Cheemakurthi Famiy</t>
  </si>
  <si>
    <t>Srinivas Kathoju Family</t>
  </si>
  <si>
    <t>Santosh Family</t>
  </si>
  <si>
    <t>Shyam Sreedhara family</t>
  </si>
  <si>
    <t>Vijay Polineni Family</t>
  </si>
  <si>
    <t>Jeevan Gullipalli</t>
  </si>
  <si>
    <t>Pattabi Kannapa</t>
  </si>
  <si>
    <t>Sankari Jaivadivel</t>
  </si>
  <si>
    <t>Shyamala Shastry</t>
  </si>
  <si>
    <t>Srinivas Bhamidipatti</t>
  </si>
  <si>
    <t>Mangesh Maskar</t>
  </si>
  <si>
    <t>Chandan Datta</t>
  </si>
  <si>
    <t>Praveen Narra</t>
  </si>
  <si>
    <t>15th AM KDHT</t>
  </si>
  <si>
    <t>15th PM KDHT</t>
  </si>
  <si>
    <t>16th AM KDHT</t>
  </si>
  <si>
    <t>16th PM KDHT</t>
  </si>
  <si>
    <t>16th PM Jain M</t>
  </si>
  <si>
    <t>17th AM
KDHT</t>
  </si>
  <si>
    <t>17th AM
Jain M</t>
  </si>
  <si>
    <t>18th (Now Arena)</t>
  </si>
  <si>
    <t>GTS &amp; Parayana + Seating Setup</t>
  </si>
  <si>
    <t>Dates</t>
  </si>
  <si>
    <t>Timeslot</t>
  </si>
  <si>
    <t>Venue</t>
  </si>
  <si>
    <t>Maha Prasadam</t>
  </si>
  <si>
    <t>Slot By Venue Total</t>
  </si>
  <si>
    <t>Slot Total</t>
  </si>
  <si>
    <t>Venues</t>
  </si>
  <si>
    <t>Signup</t>
  </si>
  <si>
    <t>Buffer / Shortfall</t>
  </si>
  <si>
    <t>Distribution</t>
  </si>
  <si>
    <t>15th July (Mon) - Morning</t>
  </si>
  <si>
    <t>15th July (Monday)</t>
  </si>
  <si>
    <t>AM</t>
  </si>
  <si>
    <t>15th July (Mon) - Evening</t>
  </si>
  <si>
    <t>PM</t>
  </si>
  <si>
    <t>16th July (Tue) - Morning</t>
  </si>
  <si>
    <t>16th July (Tuesday)</t>
  </si>
  <si>
    <t>16th July (Tue) - Evening</t>
  </si>
  <si>
    <t>KDHT, Jain Temple</t>
  </si>
  <si>
    <t>Jain Temple</t>
  </si>
  <si>
    <t>17th July (Wed) - Morning</t>
  </si>
  <si>
    <t>17th July (Wed) - Evening</t>
  </si>
  <si>
    <t>17th July (Wednesday)</t>
  </si>
  <si>
    <t>18th July (Thu) - Morning</t>
  </si>
  <si>
    <t>KDHT, Jain Temple, NOW Arena</t>
  </si>
  <si>
    <t>18th July (Thu) - Evening</t>
  </si>
  <si>
    <t>Jain Temple, NOW Arena</t>
  </si>
  <si>
    <t>19th July (Fri) - Morning</t>
  </si>
  <si>
    <t>KDHT, NOW Arena</t>
  </si>
  <si>
    <t>19th July (Fri) - Evening</t>
  </si>
  <si>
    <t>NOW Arena</t>
  </si>
  <si>
    <t>18th July (Thursday)</t>
  </si>
  <si>
    <t>20th July (Sat) - Morning</t>
  </si>
  <si>
    <t>20th July (Sat) - Evening</t>
  </si>
  <si>
    <t>21st July (Sun) - Morning</t>
  </si>
  <si>
    <t>21st July (Sun) - Evening</t>
  </si>
  <si>
    <t>Pre Packing</t>
  </si>
  <si>
    <t>19th July (Friday)</t>
  </si>
  <si>
    <t>20th July (Saturday)</t>
  </si>
  <si>
    <t>16th PM</t>
  </si>
  <si>
    <t>vijay@siritek.com</t>
  </si>
  <si>
    <t xml:space="preserve">Anuradha  Kanakagiri </t>
  </si>
  <si>
    <t xml:space="preserve">Bala Upadrashta </t>
  </si>
  <si>
    <t xml:space="preserve">Bhargavi  Gurram </t>
  </si>
  <si>
    <t xml:space="preserve">Geetha Papineni </t>
  </si>
  <si>
    <t xml:space="preserve">Geethanjali  Karanam </t>
  </si>
  <si>
    <t>Gupta  Nagubandi</t>
  </si>
  <si>
    <t xml:space="preserve">Jyothi Daggubati </t>
  </si>
  <si>
    <t>maha prasad</t>
  </si>
  <si>
    <t xml:space="preserve">Kavitha  Gollamudi </t>
  </si>
  <si>
    <t>Kishore rani  Rajulapudi</t>
  </si>
  <si>
    <t>Mahalakshmi  Menta</t>
  </si>
  <si>
    <t xml:space="preserve">Naga Prasanna  Veluri </t>
  </si>
  <si>
    <t>Nagalalithanjani  Vellala</t>
  </si>
  <si>
    <t xml:space="preserve">Nagarajan  Gopalsamy </t>
  </si>
  <si>
    <t>Praveena  Puttareddy</t>
  </si>
  <si>
    <t>Purnasai  Gaddam</t>
  </si>
  <si>
    <t xml:space="preserve">Raja Rajeswari  Grandhi </t>
  </si>
  <si>
    <t>Sandeep  Bhargava</t>
  </si>
  <si>
    <t>Satya Sri  Sripada</t>
  </si>
  <si>
    <t>Shashikumar  Beesu</t>
  </si>
  <si>
    <t>Spandana  Pullela</t>
  </si>
  <si>
    <t xml:space="preserve">Sravanthi  Mandumula </t>
  </si>
  <si>
    <t>Srinivas  Gollamudi</t>
  </si>
  <si>
    <t>Srinivas ATLURI</t>
  </si>
  <si>
    <t>Sudheeshna  Nune</t>
  </si>
  <si>
    <t xml:space="preserve">Sundaravalli  Shankar </t>
  </si>
  <si>
    <t xml:space="preserve">Surabhi  Dudani </t>
  </si>
  <si>
    <t>surabhidudani@gmail.com</t>
  </si>
  <si>
    <t xml:space="preserve">SWAROOP BHAGAVATHULA </t>
  </si>
  <si>
    <t xml:space="preserve">Vijayakumar Velmurugan </t>
  </si>
  <si>
    <t>decoration</t>
  </si>
  <si>
    <t xml:space="preserve">Ybukkaraju@gmail.com </t>
  </si>
  <si>
    <t># of slots</t>
  </si>
  <si>
    <t># of people</t>
  </si>
  <si>
    <t>Accounting (approval process, tracking, expense reimbursement)</t>
  </si>
  <si>
    <t>Birthday Cake - Venue</t>
  </si>
  <si>
    <t>Concourse Setup - Venue</t>
  </si>
  <si>
    <t>MC - KDHT</t>
  </si>
  <si>
    <t>MC - Gita/Concert/GP</t>
  </si>
  <si>
    <t>#ERROR!</t>
  </si>
  <si>
    <t>Phone2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</si>
</sst>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m/d/yyyy\ h:mm:ss"/>
    <numFmt numFmtId="165" formatCode="#,##0;\(#,##0\)"/>
    <numFmt numFmtId="166" formatCode="mm/dd/yyyy"/>
  </numFmts>
  <fonts count="68">
    <font>
      <sz val="10"/>
      <color rgb="FF000000"/>
      <name val="Arial"/>
      <scheme val="minor"/>
    </font>
    <font>
      <sz val="10"/>
      <color theme="1"/>
      <name val="Arial"/>
      <scheme val="minor"/>
    </font>
    <font>
      <b/>
      <sz val="10"/>
      <color theme="1"/>
      <name val="Arial"/>
      <scheme val="minor"/>
    </font>
    <font>
      <sz val="10"/>
      <color theme="1"/>
      <name val="Arial"/>
    </font>
    <font>
      <b/>
      <sz val="10"/>
      <color theme="1"/>
      <name val="Arial"/>
    </font>
    <font>
      <sz val="9"/>
      <color rgb="FF1F1F1F"/>
      <name val="&quot;Google Sans&quot;"/>
    </font>
    <font>
      <sz val="11"/>
      <color rgb="FF1F1F1F"/>
      <name val="&quot;Google Sans&quot;"/>
    </font>
    <font>
      <sz val="16"/>
      <color theme="1"/>
      <name val="Spectral"/>
    </font>
    <font>
      <sz val="12"/>
      <color rgb="FF101518"/>
      <name val="Roboto"/>
    </font>
    <font>
      <sz val="9"/>
      <color rgb="FF000000"/>
      <name val="&quot;Google Sans Mono&quot;"/>
    </font>
    <font>
      <sz val="11"/>
      <color rgb="FF000000"/>
      <name val="Calibri"/>
    </font>
    <font>
      <sz val="12"/>
      <color rgb="FF000000"/>
      <name val="&quot;Google Sans Mono&quot;"/>
    </font>
    <font>
      <sz val="9"/>
      <color theme="1"/>
      <name val="&quot;Google Sans Mono&quot;"/>
    </font>
    <font>
      <sz val="12"/>
      <color theme="1"/>
      <name val="Arial"/>
      <scheme val="minor"/>
    </font>
    <font>
      <b/>
      <sz val="9"/>
      <color rgb="FF000000"/>
      <name val="&quot;Google Sans Mono&quot;"/>
    </font>
    <font>
      <sz val="11"/>
      <color theme="1"/>
      <name val="Arial"/>
    </font>
    <font>
      <b/>
      <sz val="11"/>
      <color theme="1"/>
      <name val="Arial"/>
    </font>
    <font>
      <sz val="11"/>
      <color theme="1"/>
      <name val="Calibri"/>
    </font>
    <font>
      <sz val="12"/>
      <color theme="1"/>
      <name val="&quot;Google Sans Mono&quot;"/>
    </font>
    <font>
      <b/>
      <sz val="11"/>
      <color theme="1"/>
      <name val="Calibri"/>
    </font>
    <font>
      <sz val="11"/>
      <color rgb="FF000000"/>
      <name val="Docs-Calibri"/>
    </font>
    <font>
      <sz val="11"/>
      <color rgb="FF000000"/>
      <name val="Arial"/>
    </font>
    <font>
      <u/>
      <sz val="11"/>
      <color rgb="FF0563C1"/>
      <name val="Calibri"/>
    </font>
    <font>
      <strike/>
      <sz val="10"/>
      <color theme="1"/>
      <name val="Arial"/>
      <scheme val="minor"/>
    </font>
    <font>
      <sz val="10"/>
      <color rgb="FF000000"/>
      <name val="Arial"/>
    </font>
    <font>
      <sz val="11"/>
      <color rgb="FF1F1F1F"/>
      <name val="Calibri"/>
    </font>
    <font>
      <b/>
      <sz val="11"/>
      <color rgb="FF000000"/>
      <name val="Calibri"/>
    </font>
    <font>
      <u/>
      <sz val="10"/>
      <color rgb="FF0000FF"/>
      <name val="Arial"/>
    </font>
    <font>
      <b/>
      <sz val="10"/>
      <color rgb="FFFFFFFF"/>
      <name val="Arial"/>
    </font>
    <font>
      <sz val="10"/>
      <name val="Arial"/>
    </font>
    <font>
      <b/>
      <sz val="10"/>
      <color theme="1"/>
      <name val="Calibri"/>
    </font>
    <font>
      <sz val="10"/>
      <color theme="1"/>
      <name val="Calibri"/>
    </font>
    <font>
      <b/>
      <sz val="10"/>
      <color rgb="FF00B050"/>
      <name val="Calibri"/>
    </font>
    <font>
      <b/>
      <sz val="10"/>
      <color rgb="FF000000"/>
      <name val="Calibri"/>
    </font>
    <font>
      <b/>
      <sz val="15"/>
      <color rgb="FFFF0000"/>
      <name val="Calibri"/>
    </font>
    <font>
      <sz val="10"/>
      <color rgb="FF00B050"/>
      <name val="Calibri"/>
    </font>
    <font>
      <b/>
      <sz val="10"/>
      <color rgb="FF000000"/>
      <name val="Arial"/>
    </font>
    <font>
      <b/>
      <sz val="12"/>
      <color theme="1"/>
      <name val="Spectral"/>
    </font>
    <font>
      <sz val="11"/>
      <color rgb="FF11734B"/>
      <name val="Calibri"/>
    </font>
    <font>
      <u/>
      <sz val="11"/>
      <color rgb="FF000000"/>
      <name val="Calibri"/>
    </font>
    <font>
      <sz val="12"/>
      <color theme="1"/>
      <name val="Spectral"/>
    </font>
    <font>
      <u/>
      <sz val="11"/>
      <color theme="1"/>
      <name val="Calibri"/>
    </font>
    <font>
      <u/>
      <sz val="11"/>
      <color theme="1"/>
      <name val="Calibri"/>
    </font>
    <font>
      <sz val="11"/>
      <color rgb="FF000000"/>
      <name val="&quot;Aptos Narrow&quot;"/>
    </font>
    <font>
      <sz val="7"/>
      <color rgb="FF1F1F1F"/>
      <name val="Arial"/>
    </font>
    <font>
      <u/>
      <sz val="11"/>
      <color rgb="FF467886"/>
      <name val="&quot;Aptos Narrow&quot;"/>
    </font>
    <font>
      <u/>
      <sz val="11"/>
      <color rgb="FF467886"/>
      <name val="&quot;Aptos Narrow&quot;"/>
    </font>
    <font>
      <u/>
      <sz val="11"/>
      <color rgb="FF467886"/>
      <name val="&quot;Aptos Narrow&quot;"/>
    </font>
    <font>
      <u/>
      <sz val="11"/>
      <color rgb="FF467886"/>
      <name val="&quot;Aptos Narrow&quot;"/>
    </font>
    <font>
      <sz val="12"/>
      <color rgb="FF000000"/>
      <name val="Calibri"/>
    </font>
    <font>
      <sz val="11"/>
      <color theme="1"/>
      <name val="Arial"/>
      <scheme val="minor"/>
    </font>
    <font>
      <sz val="10"/>
      <color theme="1"/>
      <name val="Spectral"/>
    </font>
    <font>
      <b/>
      <sz val="10"/>
      <color theme="1"/>
      <name val="Spectral"/>
    </font>
    <font>
      <b/>
      <sz val="4"/>
      <color theme="1"/>
      <name val="Spectral"/>
    </font>
    <font>
      <b/>
      <sz val="16"/>
      <color theme="1"/>
      <name val="Spectral"/>
    </font>
    <font>
      <sz val="14"/>
      <color theme="1"/>
      <name val="Spectral"/>
    </font>
    <font>
      <sz val="11"/>
      <color theme="1"/>
      <name val="Spectral"/>
    </font>
    <font>
      <sz val="10"/>
      <color rgb="FF9C0006"/>
      <name val="Spectral"/>
    </font>
    <font>
      <b/>
      <sz val="12"/>
      <color theme="1"/>
      <name val="Aptos narrow"/>
    </font>
    <font>
      <sz val="10"/>
      <color theme="1"/>
      <name val="Aptos narrow"/>
    </font>
    <font>
      <b/>
      <sz val="10"/>
      <color theme="1"/>
      <name val="Arial"/>
    </font>
    <font>
      <sz val="11"/>
      <color theme="1"/>
      <name val="&quot;Aptos Narrow&quot;"/>
    </font>
    <font>
      <b/>
      <sz val="9"/>
      <color rgb="FF000000"/>
      <name val="Spectral"/>
    </font>
    <font>
      <sz val="9"/>
      <color theme="1"/>
      <name val="Spectral"/>
    </font>
    <font>
      <sz val="9"/>
      <color rgb="FF000000"/>
      <name val="Spectral"/>
    </font>
    <font>
      <b/>
      <sz val="10"/>
      <color rgb="FF000000"/>
      <name val="Spectral"/>
    </font>
    <font>
      <b/>
      <sz val="11"/>
      <color rgb="FF000000"/>
      <name val="Spectral"/>
    </font>
    <font>
      <b/>
      <sz val="10"/>
      <color rgb="FFFFFFFF"/>
      <name val="Arial"/>
      <scheme val="minor"/>
    </font>
  </fonts>
  <fills count="44">
    <fill>
      <patternFill patternType="none"/>
    </fill>
    <fill>
      <patternFill patternType="gray125"/>
    </fill>
    <fill>
      <patternFill patternType="solid">
        <fgColor rgb="FFFFFF00"/>
        <bgColor rgb="FFFFFF00"/>
      </patternFill>
    </fill>
    <fill>
      <patternFill patternType="solid">
        <fgColor theme="0"/>
        <bgColor theme="0"/>
      </patternFill>
    </fill>
    <fill>
      <patternFill patternType="solid">
        <fgColor rgb="FFFFFFFF"/>
        <bgColor rgb="FFFFFFFF"/>
      </patternFill>
    </fill>
    <fill>
      <patternFill patternType="solid">
        <fgColor rgb="FF6AA84F"/>
        <bgColor rgb="FF6AA84F"/>
      </patternFill>
    </fill>
    <fill>
      <patternFill patternType="solid">
        <fgColor rgb="FFEA9999"/>
        <bgColor rgb="FFEA9999"/>
      </patternFill>
    </fill>
    <fill>
      <patternFill patternType="solid">
        <fgColor rgb="FF6FA8DC"/>
        <bgColor rgb="FF6FA8DC"/>
      </patternFill>
    </fill>
    <fill>
      <patternFill patternType="solid">
        <fgColor rgb="FFFF0000"/>
        <bgColor rgb="FFFF0000"/>
      </patternFill>
    </fill>
    <fill>
      <patternFill patternType="solid">
        <fgColor rgb="FFF3F3F3"/>
        <bgColor rgb="FFF3F3F3"/>
      </patternFill>
    </fill>
    <fill>
      <patternFill patternType="solid">
        <fgColor rgb="FFD9D9D9"/>
        <bgColor rgb="FFD9D9D9"/>
      </patternFill>
    </fill>
    <fill>
      <patternFill patternType="solid">
        <fgColor rgb="FFFFE599"/>
        <bgColor rgb="FFFFE599"/>
      </patternFill>
    </fill>
    <fill>
      <patternFill patternType="solid">
        <fgColor rgb="FF4A86E8"/>
        <bgColor rgb="FF4A86E8"/>
      </patternFill>
    </fill>
    <fill>
      <patternFill patternType="solid">
        <fgColor rgb="FFB6D7A8"/>
        <bgColor rgb="FFB6D7A8"/>
      </patternFill>
    </fill>
    <fill>
      <patternFill patternType="solid">
        <fgColor rgb="FFA4C2F4"/>
        <bgColor rgb="FFA4C2F4"/>
      </patternFill>
    </fill>
    <fill>
      <patternFill patternType="solid">
        <fgColor rgb="FFCFE2F3"/>
        <bgColor rgb="FFCFE2F3"/>
      </patternFill>
    </fill>
    <fill>
      <patternFill patternType="solid">
        <fgColor rgb="FFFFF2CC"/>
        <bgColor rgb="FFFFF2CC"/>
      </patternFill>
    </fill>
    <fill>
      <patternFill patternType="solid">
        <fgColor rgb="FF00FF00"/>
        <bgColor rgb="FF00FF00"/>
      </patternFill>
    </fill>
    <fill>
      <patternFill patternType="solid">
        <fgColor rgb="FFFF9900"/>
        <bgColor rgb="FFFF9900"/>
      </patternFill>
    </fill>
    <fill>
      <patternFill patternType="solid">
        <fgColor rgb="FFA2C4C9"/>
        <bgColor rgb="FFA2C4C9"/>
      </patternFill>
    </fill>
    <fill>
      <patternFill patternType="solid">
        <fgColor rgb="FFF6B26B"/>
        <bgColor rgb="FFF6B26B"/>
      </patternFill>
    </fill>
    <fill>
      <patternFill patternType="solid">
        <fgColor rgb="FFD9EAD3"/>
        <bgColor rgb="FFD9EAD3"/>
      </patternFill>
    </fill>
    <fill>
      <patternFill patternType="solid">
        <fgColor rgb="FFFFC000"/>
        <bgColor rgb="FFFFC000"/>
      </patternFill>
    </fill>
    <fill>
      <patternFill patternType="solid">
        <fgColor rgb="FF70AD47"/>
        <bgColor rgb="FF70AD47"/>
      </patternFill>
    </fill>
    <fill>
      <patternFill patternType="solid">
        <fgColor rgb="FFEFEFEF"/>
        <bgColor rgb="FFEFEFEF"/>
      </patternFill>
    </fill>
    <fill>
      <patternFill patternType="solid">
        <fgColor rgb="FFCCCCCC"/>
        <bgColor rgb="FFCCCCCC"/>
      </patternFill>
    </fill>
    <fill>
      <patternFill patternType="solid">
        <fgColor rgb="FFA9D08E"/>
        <bgColor rgb="FFA9D08E"/>
      </patternFill>
    </fill>
    <fill>
      <patternFill patternType="solid">
        <fgColor rgb="FF00FFFF"/>
        <bgColor rgb="FF00FFFF"/>
      </patternFill>
    </fill>
    <fill>
      <patternFill patternType="solid">
        <fgColor rgb="FF8E7CC3"/>
        <bgColor rgb="FF8E7CC3"/>
      </patternFill>
    </fill>
    <fill>
      <patternFill patternType="solid">
        <fgColor rgb="FF93C47D"/>
        <bgColor rgb="FF93C47D"/>
      </patternFill>
    </fill>
    <fill>
      <patternFill patternType="solid">
        <fgColor rgb="FFFFC7CE"/>
        <bgColor rgb="FFFFC7CE"/>
      </patternFill>
    </fill>
    <fill>
      <patternFill patternType="solid">
        <fgColor rgb="FF92D050"/>
        <bgColor rgb="FF92D050"/>
      </patternFill>
    </fill>
    <fill>
      <patternFill patternType="solid">
        <fgColor rgb="FFD8D8D8"/>
        <bgColor rgb="FFD8D8D8"/>
      </patternFill>
    </fill>
    <fill>
      <patternFill patternType="solid">
        <fgColor rgb="FFB7E1CD"/>
        <bgColor rgb="FFB7E1CD"/>
      </patternFill>
    </fill>
    <fill>
      <patternFill patternType="solid">
        <fgColor rgb="FFFBBC04"/>
        <bgColor rgb="FFFBBC04"/>
      </patternFill>
    </fill>
    <fill>
      <patternFill patternType="solid">
        <fgColor rgb="FFF9CB9C"/>
        <bgColor rgb="FFF9CB9C"/>
      </patternFill>
    </fill>
    <fill>
      <patternFill patternType="solid">
        <fgColor rgb="FFC9DAF8"/>
        <bgColor rgb="FFC9DAF8"/>
      </patternFill>
    </fill>
    <fill>
      <patternFill patternType="solid">
        <fgColor rgb="FF9FC5E8"/>
        <bgColor rgb="FF9FC5E8"/>
      </patternFill>
    </fill>
    <fill>
      <patternFill patternType="solid">
        <fgColor rgb="FFF4CCCC"/>
        <bgColor rgb="FFF4CCCC"/>
      </patternFill>
    </fill>
    <fill>
      <patternFill patternType="solid">
        <fgColor rgb="FFE6B8AF"/>
        <bgColor rgb="FFE6B8AF"/>
      </patternFill>
    </fill>
    <fill>
      <patternFill patternType="solid">
        <fgColor rgb="FFB4A7D6"/>
        <bgColor rgb="FFB4A7D6"/>
      </patternFill>
    </fill>
    <fill>
      <patternFill patternType="solid">
        <fgColor rgb="FFFCE5CD"/>
        <bgColor rgb="FFFCE5CD"/>
      </patternFill>
    </fill>
    <fill>
      <patternFill patternType="solid">
        <fgColor rgb="FFD9D2E9"/>
        <bgColor rgb="FFD9D2E9"/>
      </patternFill>
    </fill>
    <fill>
      <patternFill patternType="solid">
        <fgColor rgb="FFD0E0E3"/>
        <bgColor rgb="FFD0E0E3"/>
      </patternFill>
    </fill>
  </fills>
  <borders count="80">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bottom/>
      <diagonal/>
    </border>
    <border>
      <left/>
      <right/>
      <top/>
      <bottom style="thin">
        <color rgb="FF000000"/>
      </bottom>
      <diagonal/>
    </border>
    <border>
      <left style="thin">
        <color rgb="FF000000"/>
      </left>
      <right/>
      <top/>
      <bottom/>
      <diagonal/>
    </border>
    <border>
      <left/>
      <right style="thin">
        <color rgb="FF000000"/>
      </right>
      <top/>
      <bottom/>
      <diagonal/>
    </border>
    <border>
      <left/>
      <right/>
      <top/>
      <bottom/>
      <diagonal/>
    </border>
    <border>
      <left/>
      <right/>
      <top style="thin">
        <color rgb="FF000000"/>
      </top>
      <bottom style="thin">
        <color rgb="FF000000"/>
      </bottom>
      <diagonal/>
    </border>
    <border>
      <left style="medium">
        <color rgb="FFCCCCCC"/>
      </left>
      <right style="medium">
        <color rgb="FFCCCCCC"/>
      </right>
      <top style="medium">
        <color rgb="FFCCCCCC"/>
      </top>
      <bottom style="medium">
        <color rgb="FFCCCCCC"/>
      </bottom>
      <diagonal/>
    </border>
    <border>
      <left style="medium">
        <color rgb="FFCCCCCC"/>
      </left>
      <right/>
      <top style="medium">
        <color rgb="FFCCCCCC"/>
      </top>
      <bottom style="medium">
        <color rgb="FFCCCCCC"/>
      </bottom>
      <diagonal/>
    </border>
    <border>
      <left/>
      <right style="medium">
        <color rgb="FFCCCCCC"/>
      </right>
      <top style="medium">
        <color rgb="FFCCCCCC"/>
      </top>
      <bottom style="medium">
        <color rgb="FFCCCCCC"/>
      </bottom>
      <diagonal/>
    </border>
    <border>
      <left style="thick">
        <color rgb="FF000000"/>
      </left>
      <right style="thick">
        <color rgb="FF000000"/>
      </right>
      <top style="thick">
        <color rgb="FF000000"/>
      </top>
      <bottom style="thick">
        <color rgb="FF000000"/>
      </bottom>
      <diagonal/>
    </border>
    <border>
      <left style="thick">
        <color rgb="FF000000"/>
      </left>
      <right style="thin">
        <color rgb="FF000000"/>
      </right>
      <top/>
      <bottom style="thin">
        <color rgb="FF000000"/>
      </bottom>
      <diagonal/>
    </border>
    <border>
      <left style="thin">
        <color rgb="FF000000"/>
      </left>
      <right style="thick">
        <color rgb="FF000000"/>
      </right>
      <top/>
      <bottom style="thin">
        <color rgb="FF000000"/>
      </bottom>
      <diagonal/>
    </border>
    <border>
      <left style="thick">
        <color rgb="FF000000"/>
      </left>
      <right style="thin">
        <color rgb="FF000000"/>
      </right>
      <top style="thin">
        <color rgb="FF000000"/>
      </top>
      <bottom style="thin">
        <color rgb="FF000000"/>
      </bottom>
      <diagonal/>
    </border>
    <border>
      <left style="thin">
        <color rgb="FF000000"/>
      </left>
      <right style="thick">
        <color rgb="FF000000"/>
      </right>
      <top style="thin">
        <color rgb="FF000000"/>
      </top>
      <bottom style="thin">
        <color rgb="FF000000"/>
      </bottom>
      <diagonal/>
    </border>
    <border>
      <left style="thick">
        <color rgb="FF000000"/>
      </left>
      <right style="thin">
        <color rgb="FF000000"/>
      </right>
      <top style="thin">
        <color rgb="FF000000"/>
      </top>
      <bottom style="thick">
        <color rgb="FF000000"/>
      </bottom>
      <diagonal/>
    </border>
    <border>
      <left style="thin">
        <color rgb="FF000000"/>
      </left>
      <right style="thin">
        <color rgb="FF000000"/>
      </right>
      <top style="thin">
        <color rgb="FF000000"/>
      </top>
      <bottom style="thick">
        <color rgb="FF000000"/>
      </bottom>
      <diagonal/>
    </border>
    <border>
      <left style="thin">
        <color rgb="FF000000"/>
      </left>
      <right style="thick">
        <color rgb="FF000000"/>
      </right>
      <top style="thin">
        <color rgb="FF000000"/>
      </top>
      <bottom style="thick">
        <color rgb="FF000000"/>
      </bottom>
      <diagonal/>
    </border>
    <border>
      <left style="thick">
        <color rgb="FF000000"/>
      </left>
      <right/>
      <top style="thick">
        <color rgb="FF000000"/>
      </top>
      <bottom style="thick">
        <color rgb="FF000000"/>
      </bottom>
      <diagonal/>
    </border>
    <border>
      <left/>
      <right style="thick">
        <color rgb="FF000000"/>
      </right>
      <top style="thick">
        <color rgb="FF000000"/>
      </top>
      <bottom style="thick">
        <color rgb="FF000000"/>
      </bottom>
      <diagonal/>
    </border>
    <border>
      <left/>
      <right/>
      <top style="thick">
        <color rgb="FF000000"/>
      </top>
      <bottom style="thick">
        <color rgb="FF000000"/>
      </bottom>
      <diagonal/>
    </border>
    <border>
      <left style="medium">
        <color rgb="FF000000"/>
      </left>
      <right style="thin">
        <color rgb="FF000000"/>
      </right>
      <top/>
      <bottom style="thin">
        <color rgb="FF000000"/>
      </bottom>
      <diagonal/>
    </border>
    <border>
      <left style="thin">
        <color rgb="FF000000"/>
      </left>
      <right style="medium">
        <color rgb="FF000000"/>
      </right>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diagonal/>
    </border>
    <border>
      <left style="thin">
        <color rgb="FF000000"/>
      </left>
      <right/>
      <top style="thick">
        <color rgb="FF000000"/>
      </top>
      <bottom style="thick">
        <color rgb="FF000000"/>
      </bottom>
      <diagonal/>
    </border>
    <border>
      <left style="thin">
        <color rgb="FF000000"/>
      </left>
      <right style="thick">
        <color rgb="FF000000"/>
      </right>
      <top style="thick">
        <color rgb="FF000000"/>
      </top>
      <bottom style="thick">
        <color rgb="FF000000"/>
      </bottom>
      <diagonal/>
    </border>
    <border>
      <left style="medium">
        <color rgb="FF000000"/>
      </left>
      <right style="medium">
        <color rgb="FF000000"/>
      </right>
      <top style="medium">
        <color rgb="FF000000"/>
      </top>
      <bottom/>
      <diagonal/>
    </border>
    <border>
      <left style="medium">
        <color rgb="FF000000"/>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thin">
        <color rgb="FF000000"/>
      </right>
      <top style="medium">
        <color rgb="FF000000"/>
      </top>
      <bottom style="medium">
        <color rgb="FF000000"/>
      </bottom>
      <diagonal/>
    </border>
    <border>
      <left style="thin">
        <color rgb="FF000000"/>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style="thin">
        <color rgb="FF000000"/>
      </bottom>
      <diagonal/>
    </border>
    <border>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medium">
        <color rgb="FF000000"/>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medium">
        <color rgb="FF000000"/>
      </right>
      <top/>
      <bottom/>
      <diagonal/>
    </border>
    <border>
      <left style="medium">
        <color rgb="FF000000"/>
      </left>
      <right style="medium">
        <color rgb="FF000000"/>
      </right>
      <top style="thin">
        <color rgb="FF000000"/>
      </top>
      <bottom/>
      <diagonal/>
    </border>
    <border>
      <left style="thin">
        <color rgb="FF000000"/>
      </left>
      <right style="medium">
        <color rgb="FF000000"/>
      </right>
      <top/>
      <bottom style="medium">
        <color rgb="FF000000"/>
      </bottom>
      <diagonal/>
    </border>
    <border>
      <left style="thin">
        <color rgb="FF000000"/>
      </left>
      <right style="medium">
        <color rgb="FF000000"/>
      </right>
      <top style="medium">
        <color rgb="FF000000"/>
      </top>
      <bottom/>
      <diagonal/>
    </border>
    <border>
      <left style="medium">
        <color rgb="FF000000"/>
      </left>
      <right style="medium">
        <color rgb="FF000000"/>
      </right>
      <top/>
      <bottom style="thin">
        <color rgb="FF000000"/>
      </bottom>
      <diagonal/>
    </border>
    <border>
      <left style="thin">
        <color rgb="FF000000"/>
      </left>
      <right style="medium">
        <color rgb="FF000000"/>
      </right>
      <top/>
      <bottom/>
      <diagonal/>
    </border>
    <border>
      <left style="medium">
        <color rgb="FF000000"/>
      </left>
      <right style="thin">
        <color rgb="FF000000"/>
      </right>
      <top style="medium">
        <color rgb="FF000000"/>
      </top>
      <bottom/>
      <diagonal/>
    </border>
    <border>
      <left style="thin">
        <color rgb="FF000000"/>
      </left>
      <right style="thin">
        <color rgb="FF000000"/>
      </right>
      <top style="medium">
        <color rgb="FF000000"/>
      </top>
      <bottom/>
      <diagonal/>
    </border>
    <border>
      <left style="thin">
        <color rgb="FF000000"/>
      </left>
      <right/>
      <top style="medium">
        <color rgb="FF000000"/>
      </top>
      <bottom style="thin">
        <color rgb="FF000000"/>
      </bottom>
      <diagonal/>
    </border>
    <border>
      <left/>
      <right/>
      <top style="medium">
        <color rgb="FF000000"/>
      </top>
      <bottom style="thin">
        <color rgb="FF000000"/>
      </bottom>
      <diagonal/>
    </border>
    <border>
      <left style="medium">
        <color rgb="FF000000"/>
      </left>
      <right style="thin">
        <color rgb="FF000000"/>
      </right>
      <top/>
      <bottom style="medium">
        <color rgb="FF000000"/>
      </bottom>
      <diagonal/>
    </border>
    <border>
      <left style="thin">
        <color rgb="FF000000"/>
      </left>
      <right style="thin">
        <color rgb="FF000000"/>
      </right>
      <top/>
      <bottom style="medium">
        <color rgb="FF000000"/>
      </bottom>
      <diagonal/>
    </border>
    <border>
      <left style="medium">
        <color rgb="FF000000"/>
      </left>
      <right style="thin">
        <color rgb="FF000000"/>
      </right>
      <top/>
      <bottom/>
      <diagonal/>
    </border>
    <border>
      <left/>
      <right style="thin">
        <color rgb="FFFFFFFF"/>
      </right>
      <top/>
      <bottom style="thin">
        <color rgb="FFA3B2CC"/>
      </bottom>
      <diagonal/>
    </border>
    <border>
      <left style="thin">
        <color rgb="FFFFFFFF"/>
      </left>
      <right style="thin">
        <color rgb="FFFFFFFF"/>
      </right>
      <top/>
      <bottom style="thin">
        <color rgb="FFA3B2CC"/>
      </bottom>
      <diagonal/>
    </border>
    <border>
      <left style="thin">
        <color rgb="FFFFFFFF"/>
      </left>
      <right/>
      <top/>
      <bottom style="thin">
        <color rgb="FFA3B2CC"/>
      </bottom>
      <diagonal/>
    </border>
    <border>
      <left/>
      <right style="thin">
        <color rgb="FFFFFFFF"/>
      </right>
      <top style="thin">
        <color rgb="FFA3B2CC"/>
      </top>
      <bottom style="thin">
        <color rgb="FFA3B2CC"/>
      </bottom>
      <diagonal/>
    </border>
    <border>
      <left style="thin">
        <color rgb="FFFFFFFF"/>
      </left>
      <right style="thin">
        <color rgb="FFFFFFFF"/>
      </right>
      <top style="thin">
        <color rgb="FFA3B2CC"/>
      </top>
      <bottom style="thin">
        <color rgb="FFA3B2CC"/>
      </bottom>
      <diagonal/>
    </border>
    <border>
      <left style="thin">
        <color rgb="FFFFFFFF"/>
      </left>
      <right/>
      <top style="thin">
        <color rgb="FFA3B2CC"/>
      </top>
      <bottom style="thin">
        <color rgb="FFA3B2CC"/>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right/>
      <top style="thin">
        <color rgb="FF999999"/>
      </top>
      <bottom/>
      <diagonal/>
    </border>
    <border>
      <left style="thin">
        <color rgb="FF999999"/>
      </left>
      <right style="thin">
        <color rgb="FF999999"/>
      </right>
      <top style="thin">
        <color rgb="FF999999"/>
      </top>
      <bottom/>
      <diagonal/>
    </border>
    <border>
      <left style="thin">
        <color rgb="FF999999"/>
      </left>
      <right/>
      <top/>
      <bottom/>
      <diagonal/>
    </border>
    <border>
      <left style="thin">
        <color rgb="FF999999"/>
      </left>
      <right style="thin">
        <color rgb="FF999999"/>
      </right>
      <top/>
      <bottom/>
      <diagonal/>
    </border>
    <border>
      <left style="thin">
        <color rgb="FF999999"/>
      </left>
      <right/>
      <top style="thin">
        <color rgb="FF999999"/>
      </top>
      <bottom style="thin">
        <color rgb="FF999999"/>
      </bottom>
      <diagonal/>
    </border>
    <border>
      <left/>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s>
  <cellStyleXfs count="1">
    <xf numFmtId="0" fontId="0" fillId="0" borderId="0"/>
  </cellStyleXfs>
  <cellXfs count="584">
    <xf numFmtId="0" fontId="0" fillId="0" borderId="0" xfId="0"/>
    <xf numFmtId="0" fontId="1" fillId="0" borderId="0" xfId="0" applyFont="1"/>
    <xf numFmtId="164" fontId="1" fillId="0" borderId="0" xfId="0" applyNumberFormat="1" applyFont="1"/>
    <xf numFmtId="0" fontId="2" fillId="0" borderId="0" xfId="0" applyFont="1"/>
    <xf numFmtId="0" fontId="1" fillId="0" borderId="0" xfId="0" quotePrefix="1" applyFont="1"/>
    <xf numFmtId="164" fontId="1" fillId="2" borderId="0" xfId="0" applyNumberFormat="1" applyFont="1" applyFill="1"/>
    <xf numFmtId="164" fontId="1" fillId="3" borderId="0" xfId="0" applyNumberFormat="1" applyFont="1" applyFill="1"/>
    <xf numFmtId="164" fontId="3" fillId="0" borderId="0" xfId="0" applyNumberFormat="1" applyFont="1" applyAlignment="1">
      <alignment horizontal="center"/>
    </xf>
    <xf numFmtId="0" fontId="3" fillId="0" borderId="0" xfId="0" applyFont="1" applyAlignment="1">
      <alignment horizontal="center"/>
    </xf>
    <xf numFmtId="164" fontId="3" fillId="4" borderId="0" xfId="0" applyNumberFormat="1" applyFont="1" applyFill="1" applyAlignment="1">
      <alignment horizontal="center"/>
    </xf>
    <xf numFmtId="164" fontId="4" fillId="4" borderId="0" xfId="0" applyNumberFormat="1" applyFont="1" applyFill="1" applyAlignment="1">
      <alignment horizontal="center"/>
    </xf>
    <xf numFmtId="164" fontId="3" fillId="4" borderId="0" xfId="0" applyNumberFormat="1" applyFont="1" applyFill="1"/>
    <xf numFmtId="0" fontId="5" fillId="4" borderId="0" xfId="0" applyFont="1" applyFill="1"/>
    <xf numFmtId="0" fontId="6" fillId="4" borderId="0" xfId="0" applyFont="1" applyFill="1" applyAlignment="1">
      <alignment horizontal="center"/>
    </xf>
    <xf numFmtId="0" fontId="6" fillId="4" borderId="0" xfId="0" applyFont="1" applyFill="1"/>
    <xf numFmtId="0" fontId="7" fillId="0" borderId="0" xfId="0" applyFont="1" applyAlignment="1">
      <alignment horizontal="center" wrapText="1"/>
    </xf>
    <xf numFmtId="164" fontId="1" fillId="3" borderId="0" xfId="0" applyNumberFormat="1" applyFont="1" applyFill="1" applyAlignment="1">
      <alignment horizontal="center"/>
    </xf>
    <xf numFmtId="164" fontId="1" fillId="3" borderId="0" xfId="0" applyNumberFormat="1" applyFont="1" applyFill="1" applyAlignment="1">
      <alignment horizontal="left"/>
    </xf>
    <xf numFmtId="164" fontId="8" fillId="3" borderId="0" xfId="0" applyNumberFormat="1" applyFont="1" applyFill="1" applyAlignment="1">
      <alignment horizontal="center"/>
    </xf>
    <xf numFmtId="0" fontId="9" fillId="3" borderId="0" xfId="0" applyFont="1" applyFill="1"/>
    <xf numFmtId="0" fontId="10" fillId="0" borderId="0" xfId="0" applyFont="1" applyAlignment="1">
      <alignment horizontal="center"/>
    </xf>
    <xf numFmtId="0" fontId="9" fillId="3" borderId="0" xfId="0" applyFont="1" applyFill="1" applyAlignment="1">
      <alignment horizontal="center"/>
    </xf>
    <xf numFmtId="0" fontId="9" fillId="3" borderId="0" xfId="0" applyFont="1" applyFill="1" applyAlignment="1">
      <alignment horizontal="left"/>
    </xf>
    <xf numFmtId="0" fontId="11" fillId="3" borderId="0" xfId="0" applyFont="1" applyFill="1"/>
    <xf numFmtId="0" fontId="12" fillId="3" borderId="0" xfId="0" applyFont="1" applyFill="1" applyAlignment="1">
      <alignment horizontal="center"/>
    </xf>
    <xf numFmtId="0" fontId="1" fillId="0" borderId="0" xfId="0" applyFont="1" applyAlignment="1">
      <alignment horizontal="center"/>
    </xf>
    <xf numFmtId="0" fontId="11" fillId="4" borderId="0" xfId="0" applyFont="1" applyFill="1"/>
    <xf numFmtId="0" fontId="8" fillId="4" borderId="0" xfId="0" applyFont="1" applyFill="1" applyAlignment="1">
      <alignment horizontal="center"/>
    </xf>
    <xf numFmtId="0" fontId="2" fillId="0" borderId="0" xfId="0" applyFont="1" applyAlignment="1">
      <alignment horizontal="center"/>
    </xf>
    <xf numFmtId="164" fontId="1" fillId="5" borderId="0" xfId="0" applyNumberFormat="1" applyFont="1" applyFill="1"/>
    <xf numFmtId="164" fontId="8" fillId="4" borderId="0" xfId="0" applyNumberFormat="1" applyFont="1" applyFill="1" applyAlignment="1">
      <alignment horizontal="center"/>
    </xf>
    <xf numFmtId="164" fontId="2" fillId="3" borderId="0" xfId="0" applyNumberFormat="1" applyFont="1" applyFill="1" applyAlignment="1">
      <alignment horizontal="center"/>
    </xf>
    <xf numFmtId="0" fontId="9" fillId="2" borderId="0" xfId="0" applyFont="1" applyFill="1"/>
    <xf numFmtId="164" fontId="1" fillId="6" borderId="0" xfId="0" applyNumberFormat="1" applyFont="1" applyFill="1"/>
    <xf numFmtId="0" fontId="1" fillId="6" borderId="0" xfId="0" applyFont="1" applyFill="1" applyAlignment="1">
      <alignment horizontal="center"/>
    </xf>
    <xf numFmtId="0" fontId="8" fillId="6" borderId="0" xfId="0" applyFont="1" applyFill="1" applyAlignment="1">
      <alignment horizontal="center"/>
    </xf>
    <xf numFmtId="0" fontId="10" fillId="3" borderId="0" xfId="0" applyFont="1" applyFill="1" applyAlignment="1">
      <alignment horizontal="left"/>
    </xf>
    <xf numFmtId="0" fontId="2" fillId="2" borderId="0" xfId="0" applyFont="1" applyFill="1" applyAlignment="1">
      <alignment horizontal="center"/>
    </xf>
    <xf numFmtId="164" fontId="1" fillId="5" borderId="0" xfId="0" applyNumberFormat="1" applyFont="1" applyFill="1" applyAlignment="1">
      <alignment horizontal="center"/>
    </xf>
    <xf numFmtId="164" fontId="8" fillId="2" borderId="0" xfId="0" applyNumberFormat="1" applyFont="1" applyFill="1" applyAlignment="1">
      <alignment horizontal="center"/>
    </xf>
    <xf numFmtId="0" fontId="13" fillId="2" borderId="0" xfId="0" applyFont="1" applyFill="1"/>
    <xf numFmtId="0" fontId="14" fillId="3" borderId="0" xfId="0" applyFont="1" applyFill="1"/>
    <xf numFmtId="0" fontId="1" fillId="2" borderId="0" xfId="0" applyFont="1" applyFill="1" applyAlignment="1">
      <alignment horizontal="center"/>
    </xf>
    <xf numFmtId="0" fontId="8" fillId="2" borderId="0" xfId="0" applyFont="1" applyFill="1" applyAlignment="1">
      <alignment horizontal="center"/>
    </xf>
    <xf numFmtId="0" fontId="13" fillId="0" borderId="0" xfId="0" applyFont="1"/>
    <xf numFmtId="164" fontId="2" fillId="5" borderId="0" xfId="0" applyNumberFormat="1" applyFont="1" applyFill="1" applyAlignment="1">
      <alignment horizontal="center"/>
    </xf>
    <xf numFmtId="0" fontId="13" fillId="6" borderId="0" xfId="0" applyFont="1" applyFill="1"/>
    <xf numFmtId="0" fontId="1" fillId="3" borderId="0" xfId="0" applyFont="1" applyFill="1" applyAlignment="1">
      <alignment horizontal="center"/>
    </xf>
    <xf numFmtId="0" fontId="1" fillId="0" borderId="0" xfId="0" applyFont="1" applyAlignment="1">
      <alignment horizontal="left"/>
    </xf>
    <xf numFmtId="0" fontId="15" fillId="4" borderId="0" xfId="0" applyFont="1" applyFill="1" applyAlignment="1">
      <alignment horizontal="center"/>
    </xf>
    <xf numFmtId="0" fontId="16" fillId="7" borderId="0" xfId="0" applyFont="1" applyFill="1" applyAlignment="1">
      <alignment horizontal="center"/>
    </xf>
    <xf numFmtId="164" fontId="17" fillId="4" borderId="0" xfId="0" applyNumberFormat="1" applyFont="1" applyFill="1" applyAlignment="1">
      <alignment horizontal="left"/>
    </xf>
    <xf numFmtId="164" fontId="17" fillId="4" borderId="0" xfId="0" applyNumberFormat="1" applyFont="1" applyFill="1" applyAlignment="1">
      <alignment horizontal="center"/>
    </xf>
    <xf numFmtId="0" fontId="17" fillId="4" borderId="0" xfId="0" applyFont="1" applyFill="1" applyAlignment="1">
      <alignment horizontal="center"/>
    </xf>
    <xf numFmtId="0" fontId="18" fillId="0" borderId="0" xfId="0" applyFont="1"/>
    <xf numFmtId="0" fontId="17" fillId="0" borderId="0" xfId="0" applyFont="1" applyAlignment="1">
      <alignment horizontal="center"/>
    </xf>
    <xf numFmtId="0" fontId="17" fillId="0" borderId="0" xfId="0" applyFont="1" applyAlignment="1">
      <alignment horizontal="left"/>
    </xf>
    <xf numFmtId="0" fontId="19" fillId="7" borderId="0" xfId="0" applyFont="1" applyFill="1" applyAlignment="1">
      <alignment horizontal="center"/>
    </xf>
    <xf numFmtId="0" fontId="19" fillId="0" borderId="0" xfId="0" applyFont="1" applyAlignment="1">
      <alignment horizontal="center"/>
    </xf>
    <xf numFmtId="0" fontId="10" fillId="4" borderId="0" xfId="0" applyFont="1" applyFill="1" applyAlignment="1">
      <alignment horizontal="left"/>
    </xf>
    <xf numFmtId="0" fontId="17" fillId="0" borderId="0" xfId="0" applyFont="1"/>
    <xf numFmtId="0" fontId="15" fillId="0" borderId="0" xfId="0" applyFont="1" applyAlignment="1">
      <alignment horizontal="center"/>
    </xf>
    <xf numFmtId="0" fontId="20" fillId="4" borderId="0" xfId="0" applyFont="1" applyFill="1" applyAlignment="1">
      <alignment horizontal="left"/>
    </xf>
    <xf numFmtId="0" fontId="16" fillId="0" borderId="0" xfId="0" applyFont="1" applyAlignment="1">
      <alignment horizontal="center"/>
    </xf>
    <xf numFmtId="0" fontId="1" fillId="3" borderId="0" xfId="0" applyFont="1" applyFill="1"/>
    <xf numFmtId="0" fontId="15" fillId="3" borderId="0" xfId="0" applyFont="1" applyFill="1" applyAlignment="1">
      <alignment horizontal="center"/>
    </xf>
    <xf numFmtId="0" fontId="1" fillId="3" borderId="0" xfId="0" applyFont="1" applyFill="1" applyAlignment="1">
      <alignment horizontal="left"/>
    </xf>
    <xf numFmtId="0" fontId="17" fillId="3" borderId="0" xfId="0" applyFont="1" applyFill="1" applyAlignment="1">
      <alignment horizontal="center"/>
    </xf>
    <xf numFmtId="0" fontId="21" fillId="3" borderId="0" xfId="0" applyFont="1" applyFill="1" applyAlignment="1">
      <alignment horizontal="center"/>
    </xf>
    <xf numFmtId="0" fontId="20" fillId="3" borderId="0" xfId="0" applyFont="1" applyFill="1" applyAlignment="1">
      <alignment horizontal="left"/>
    </xf>
    <xf numFmtId="0" fontId="16" fillId="3" borderId="0" xfId="0" applyFont="1" applyFill="1" applyAlignment="1">
      <alignment horizontal="center"/>
    </xf>
    <xf numFmtId="0" fontId="17" fillId="0" borderId="0" xfId="0" applyFont="1" applyAlignment="1">
      <alignment horizontal="center" wrapText="1"/>
    </xf>
    <xf numFmtId="164" fontId="17" fillId="0" borderId="0" xfId="0" applyNumberFormat="1" applyFont="1" applyAlignment="1">
      <alignment horizontal="left"/>
    </xf>
    <xf numFmtId="0" fontId="22" fillId="0" borderId="0" xfId="0" applyFont="1" applyAlignment="1">
      <alignment horizontal="center"/>
    </xf>
    <xf numFmtId="0" fontId="23" fillId="0" borderId="0" xfId="0" applyFont="1" applyAlignment="1">
      <alignment horizontal="center"/>
    </xf>
    <xf numFmtId="0" fontId="1" fillId="8" borderId="0" xfId="0" applyFont="1" applyFill="1"/>
    <xf numFmtId="0" fontId="1" fillId="8" borderId="0" xfId="0" applyFont="1" applyFill="1" applyAlignment="1">
      <alignment horizontal="center"/>
    </xf>
    <xf numFmtId="0" fontId="1" fillId="8" borderId="0" xfId="0" applyFont="1" applyFill="1" applyAlignment="1">
      <alignment horizontal="left"/>
    </xf>
    <xf numFmtId="0" fontId="9" fillId="8" borderId="0" xfId="0" applyFont="1" applyFill="1" applyAlignment="1">
      <alignment horizontal="center"/>
    </xf>
    <xf numFmtId="0" fontId="10" fillId="8" borderId="0" xfId="0" applyFont="1" applyFill="1" applyAlignment="1">
      <alignment horizontal="center"/>
    </xf>
    <xf numFmtId="0" fontId="13" fillId="8" borderId="0" xfId="0" applyFont="1" applyFill="1"/>
    <xf numFmtId="0" fontId="9" fillId="8" borderId="0" xfId="0" applyFont="1" applyFill="1"/>
    <xf numFmtId="0" fontId="10" fillId="0" borderId="0" xfId="0" applyFont="1" applyAlignment="1">
      <alignment horizontal="left"/>
    </xf>
    <xf numFmtId="0" fontId="24" fillId="0" borderId="0" xfId="0" applyFont="1" applyAlignment="1">
      <alignment horizontal="center"/>
    </xf>
    <xf numFmtId="0" fontId="24" fillId="0" borderId="0" xfId="0" applyFont="1"/>
    <xf numFmtId="0" fontId="25" fillId="4" borderId="0" xfId="0" applyFont="1" applyFill="1" applyAlignment="1">
      <alignment horizontal="left"/>
    </xf>
    <xf numFmtId="0" fontId="25" fillId="4" borderId="0" xfId="0" applyFont="1" applyFill="1" applyAlignment="1">
      <alignment horizontal="center"/>
    </xf>
    <xf numFmtId="0" fontId="10" fillId="2" borderId="0" xfId="0" applyFont="1" applyFill="1" applyAlignment="1">
      <alignment horizontal="left"/>
    </xf>
    <xf numFmtId="0" fontId="24" fillId="2" borderId="0" xfId="0" applyFont="1" applyFill="1"/>
    <xf numFmtId="0" fontId="26" fillId="2" borderId="0" xfId="0" applyFont="1" applyFill="1" applyAlignment="1">
      <alignment horizontal="left"/>
    </xf>
    <xf numFmtId="0" fontId="26" fillId="0" borderId="0" xfId="0" applyFont="1" applyAlignment="1">
      <alignment horizontal="left"/>
    </xf>
    <xf numFmtId="0" fontId="24" fillId="0" borderId="0" xfId="0" applyFont="1" applyAlignment="1">
      <alignment horizontal="left"/>
    </xf>
    <xf numFmtId="0" fontId="10" fillId="9" borderId="0" xfId="0" applyFont="1" applyFill="1" applyAlignment="1">
      <alignment horizontal="left"/>
    </xf>
    <xf numFmtId="0" fontId="10" fillId="10" borderId="0" xfId="0" applyFont="1" applyFill="1" applyAlignment="1">
      <alignment horizontal="left"/>
    </xf>
    <xf numFmtId="0" fontId="15" fillId="0" borderId="0" xfId="0" applyFont="1"/>
    <xf numFmtId="0" fontId="3" fillId="11" borderId="0" xfId="0" applyFont="1" applyFill="1"/>
    <xf numFmtId="0" fontId="3" fillId="0" borderId="0" xfId="0" applyFont="1"/>
    <xf numFmtId="0" fontId="3" fillId="0" borderId="0" xfId="0" applyFont="1" applyAlignment="1">
      <alignment horizontal="right"/>
    </xf>
    <xf numFmtId="0" fontId="21" fillId="0" borderId="0" xfId="0" applyFont="1"/>
    <xf numFmtId="0" fontId="27" fillId="0" borderId="0" xfId="0" applyFont="1"/>
    <xf numFmtId="0" fontId="28" fillId="12" borderId="1" xfId="0" applyFont="1" applyFill="1" applyBorder="1" applyAlignment="1">
      <alignment horizontal="center"/>
    </xf>
    <xf numFmtId="0" fontId="28" fillId="12" borderId="2" xfId="0" applyFont="1" applyFill="1" applyBorder="1" applyAlignment="1">
      <alignment horizontal="center"/>
    </xf>
    <xf numFmtId="0" fontId="3" fillId="0" borderId="3" xfId="0" applyFont="1" applyBorder="1"/>
    <xf numFmtId="0" fontId="3" fillId="0" borderId="4" xfId="0" applyFont="1" applyBorder="1" applyAlignment="1">
      <alignment horizontal="center"/>
    </xf>
    <xf numFmtId="165" fontId="3" fillId="0" borderId="1" xfId="0" applyNumberFormat="1" applyFont="1" applyBorder="1" applyAlignment="1">
      <alignment horizontal="center"/>
    </xf>
    <xf numFmtId="0" fontId="2" fillId="13" borderId="1" xfId="0" applyFont="1" applyFill="1" applyBorder="1"/>
    <xf numFmtId="0" fontId="2" fillId="13" borderId="1" xfId="0" applyFont="1" applyFill="1" applyBorder="1" applyAlignment="1">
      <alignment horizontal="center"/>
    </xf>
    <xf numFmtId="0" fontId="1" fillId="0" borderId="1" xfId="0" applyFont="1" applyBorder="1"/>
    <xf numFmtId="0" fontId="1" fillId="0" borderId="1" xfId="0" applyFont="1" applyBorder="1" applyAlignment="1">
      <alignment horizontal="center"/>
    </xf>
    <xf numFmtId="0" fontId="2" fillId="0" borderId="1" xfId="0" applyFont="1" applyBorder="1"/>
    <xf numFmtId="0" fontId="2" fillId="0" borderId="1" xfId="0" applyFont="1" applyBorder="1" applyAlignment="1">
      <alignment horizontal="center"/>
    </xf>
    <xf numFmtId="0" fontId="3" fillId="0" borderId="1" xfId="0" applyFont="1" applyBorder="1" applyAlignment="1">
      <alignment horizontal="center"/>
    </xf>
    <xf numFmtId="0" fontId="3" fillId="0" borderId="1" xfId="0" applyFont="1" applyBorder="1" applyAlignment="1">
      <alignment horizontal="left"/>
    </xf>
    <xf numFmtId="0" fontId="28" fillId="12" borderId="1" xfId="0" applyFont="1" applyFill="1" applyBorder="1" applyAlignment="1">
      <alignment horizontal="center" wrapText="1"/>
    </xf>
    <xf numFmtId="0" fontId="3" fillId="0" borderId="6" xfId="0" applyFont="1" applyBorder="1" applyAlignment="1">
      <alignment horizontal="center"/>
    </xf>
    <xf numFmtId="0" fontId="30" fillId="15" borderId="1" xfId="0" applyFont="1" applyFill="1" applyBorder="1" applyAlignment="1">
      <alignment horizontal="center" wrapText="1"/>
    </xf>
    <xf numFmtId="0" fontId="3" fillId="0" borderId="2" xfId="0" applyFont="1" applyBorder="1"/>
    <xf numFmtId="0" fontId="30" fillId="0" borderId="2" xfId="0" applyFont="1" applyBorder="1" applyAlignment="1">
      <alignment horizontal="center"/>
    </xf>
    <xf numFmtId="0" fontId="4" fillId="2" borderId="0" xfId="0" applyFont="1" applyFill="1" applyAlignment="1">
      <alignment horizontal="left"/>
    </xf>
    <xf numFmtId="0" fontId="4" fillId="2" borderId="0" xfId="0" applyFont="1" applyFill="1"/>
    <xf numFmtId="0" fontId="31" fillId="4" borderId="3" xfId="0" applyFont="1" applyFill="1" applyBorder="1" applyAlignment="1">
      <alignment wrapText="1"/>
    </xf>
    <xf numFmtId="0" fontId="3" fillId="4" borderId="4" xfId="0" applyFont="1" applyFill="1" applyBorder="1"/>
    <xf numFmtId="14" fontId="3" fillId="4" borderId="4" xfId="0" applyNumberFormat="1" applyFont="1" applyFill="1" applyBorder="1"/>
    <xf numFmtId="0" fontId="31" fillId="16" borderId="4" xfId="0" applyFont="1" applyFill="1" applyBorder="1" applyAlignment="1">
      <alignment horizontal="center"/>
    </xf>
    <xf numFmtId="0" fontId="3" fillId="0" borderId="0" xfId="0" applyFont="1" applyAlignment="1">
      <alignment horizontal="left"/>
    </xf>
    <xf numFmtId="0" fontId="30" fillId="15" borderId="3" xfId="0" applyFont="1" applyFill="1" applyBorder="1" applyAlignment="1">
      <alignment wrapText="1"/>
    </xf>
    <xf numFmtId="0" fontId="30" fillId="15" borderId="4" xfId="0" applyFont="1" applyFill="1" applyBorder="1" applyAlignment="1">
      <alignment wrapText="1"/>
    </xf>
    <xf numFmtId="0" fontId="30" fillId="15" borderId="4" xfId="0" applyFont="1" applyFill="1" applyBorder="1"/>
    <xf numFmtId="14" fontId="30" fillId="15" borderId="4" xfId="0" applyNumberFormat="1" applyFont="1" applyFill="1" applyBorder="1" applyAlignment="1">
      <alignment horizontal="center"/>
    </xf>
    <xf numFmtId="0" fontId="30" fillId="15" borderId="4" xfId="0" applyFont="1" applyFill="1" applyBorder="1" applyAlignment="1">
      <alignment horizontal="center"/>
    </xf>
    <xf numFmtId="0" fontId="31" fillId="4" borderId="4" xfId="0" applyFont="1" applyFill="1" applyBorder="1" applyAlignment="1">
      <alignment wrapText="1"/>
    </xf>
    <xf numFmtId="0" fontId="31" fillId="4" borderId="4" xfId="0" applyFont="1" applyFill="1" applyBorder="1"/>
    <xf numFmtId="14" fontId="31" fillId="4" borderId="4" xfId="0" applyNumberFormat="1" applyFont="1" applyFill="1" applyBorder="1"/>
    <xf numFmtId="14" fontId="32" fillId="4" borderId="4" xfId="0" applyNumberFormat="1" applyFont="1" applyFill="1" applyBorder="1" applyAlignment="1">
      <alignment horizontal="center"/>
    </xf>
    <xf numFmtId="0" fontId="32" fillId="4" borderId="4" xfId="0" applyFont="1" applyFill="1" applyBorder="1" applyAlignment="1">
      <alignment horizontal="center"/>
    </xf>
    <xf numFmtId="0" fontId="3" fillId="4" borderId="4" xfId="0" applyFont="1" applyFill="1" applyBorder="1" applyAlignment="1">
      <alignment horizontal="center"/>
    </xf>
    <xf numFmtId="0" fontId="30" fillId="17" borderId="4" xfId="0" applyFont="1" applyFill="1" applyBorder="1" applyAlignment="1">
      <alignment horizontal="center"/>
    </xf>
    <xf numFmtId="0" fontId="31" fillId="17" borderId="4" xfId="0" applyFont="1" applyFill="1" applyBorder="1" applyAlignment="1">
      <alignment horizontal="center"/>
    </xf>
    <xf numFmtId="0" fontId="3" fillId="18" borderId="4" xfId="0" applyFont="1" applyFill="1" applyBorder="1" applyAlignment="1">
      <alignment horizontal="center"/>
    </xf>
    <xf numFmtId="0" fontId="3" fillId="17" borderId="4" xfId="0" applyFont="1" applyFill="1" applyBorder="1" applyAlignment="1">
      <alignment horizontal="center"/>
    </xf>
    <xf numFmtId="0" fontId="33" fillId="17" borderId="4" xfId="0" applyFont="1" applyFill="1" applyBorder="1" applyAlignment="1">
      <alignment horizontal="center"/>
    </xf>
    <xf numFmtId="0" fontId="34" fillId="17" borderId="4" xfId="0" applyFont="1" applyFill="1" applyBorder="1" applyAlignment="1">
      <alignment horizontal="center"/>
    </xf>
    <xf numFmtId="0" fontId="30" fillId="4" borderId="4" xfId="0" applyFont="1" applyFill="1" applyBorder="1" applyAlignment="1">
      <alignment horizontal="center"/>
    </xf>
    <xf numFmtId="0" fontId="31" fillId="9" borderId="3" xfId="0" applyFont="1" applyFill="1" applyBorder="1" applyAlignment="1">
      <alignment wrapText="1"/>
    </xf>
    <xf numFmtId="0" fontId="31" fillId="9" borderId="4" xfId="0" applyFont="1" applyFill="1" applyBorder="1"/>
    <xf numFmtId="14" fontId="31" fillId="9" borderId="4" xfId="0" applyNumberFormat="1" applyFont="1" applyFill="1" applyBorder="1"/>
    <xf numFmtId="0" fontId="32" fillId="9" borderId="4" xfId="0" applyFont="1" applyFill="1" applyBorder="1" applyAlignment="1">
      <alignment horizontal="center"/>
    </xf>
    <xf numFmtId="0" fontId="31" fillId="9" borderId="4" xfId="0" applyFont="1" applyFill="1" applyBorder="1" applyAlignment="1">
      <alignment horizontal="center"/>
    </xf>
    <xf numFmtId="0" fontId="3" fillId="9" borderId="4" xfId="0" applyFont="1" applyFill="1" applyBorder="1" applyAlignment="1">
      <alignment horizontal="center"/>
    </xf>
    <xf numFmtId="0" fontId="31" fillId="4" borderId="4" xfId="0" applyFont="1" applyFill="1" applyBorder="1" applyAlignment="1">
      <alignment horizontal="center"/>
    </xf>
    <xf numFmtId="0" fontId="31" fillId="9" borderId="4" xfId="0" applyFont="1" applyFill="1" applyBorder="1" applyAlignment="1">
      <alignment wrapText="1"/>
    </xf>
    <xf numFmtId="0" fontId="30" fillId="9" borderId="4" xfId="0" applyFont="1" applyFill="1" applyBorder="1"/>
    <xf numFmtId="14" fontId="32" fillId="9" borderId="4" xfId="0" applyNumberFormat="1" applyFont="1" applyFill="1" applyBorder="1" applyAlignment="1">
      <alignment horizontal="center"/>
    </xf>
    <xf numFmtId="0" fontId="3" fillId="9" borderId="4" xfId="0" applyFont="1" applyFill="1" applyBorder="1"/>
    <xf numFmtId="0" fontId="30" fillId="4" borderId="3" xfId="0" applyFont="1" applyFill="1" applyBorder="1" applyAlignment="1">
      <alignment wrapText="1"/>
    </xf>
    <xf numFmtId="0" fontId="3" fillId="19" borderId="4" xfId="0" applyFont="1" applyFill="1" applyBorder="1"/>
    <xf numFmtId="0" fontId="30" fillId="19" borderId="4" xfId="0" applyFont="1" applyFill="1" applyBorder="1" applyAlignment="1">
      <alignment horizontal="center"/>
    </xf>
    <xf numFmtId="14" fontId="3" fillId="9" borderId="4" xfId="0" applyNumberFormat="1" applyFont="1" applyFill="1" applyBorder="1"/>
    <xf numFmtId="0" fontId="31" fillId="20" borderId="4" xfId="0" applyFont="1" applyFill="1" applyBorder="1" applyAlignment="1">
      <alignment horizontal="center"/>
    </xf>
    <xf numFmtId="0" fontId="30" fillId="4" borderId="4" xfId="0" applyFont="1" applyFill="1" applyBorder="1"/>
    <xf numFmtId="0" fontId="30" fillId="9" borderId="3" xfId="0" applyFont="1" applyFill="1" applyBorder="1" applyAlignment="1">
      <alignment wrapText="1"/>
    </xf>
    <xf numFmtId="0" fontId="31" fillId="9" borderId="4" xfId="0" applyFont="1" applyFill="1" applyBorder="1" applyAlignment="1">
      <alignment horizontal="right"/>
    </xf>
    <xf numFmtId="14" fontId="30" fillId="9" borderId="4" xfId="0" applyNumberFormat="1" applyFont="1" applyFill="1" applyBorder="1" applyAlignment="1">
      <alignment horizontal="center"/>
    </xf>
    <xf numFmtId="0" fontId="30" fillId="9" borderId="4" xfId="0" applyFont="1" applyFill="1" applyBorder="1" applyAlignment="1">
      <alignment horizontal="center"/>
    </xf>
    <xf numFmtId="14" fontId="31" fillId="4" borderId="4" xfId="0" applyNumberFormat="1" applyFont="1" applyFill="1" applyBorder="1" applyAlignment="1">
      <alignment horizontal="center"/>
    </xf>
    <xf numFmtId="0" fontId="35" fillId="9" borderId="4" xfId="0" applyFont="1" applyFill="1" applyBorder="1" applyAlignment="1">
      <alignment horizontal="center"/>
    </xf>
    <xf numFmtId="0" fontId="3" fillId="2" borderId="0" xfId="0" applyFont="1" applyFill="1" applyAlignment="1">
      <alignment horizontal="left"/>
    </xf>
    <xf numFmtId="0" fontId="3" fillId="2" borderId="0" xfId="0" applyFont="1" applyFill="1"/>
    <xf numFmtId="0" fontId="4" fillId="0" borderId="0" xfId="0" applyFont="1" applyAlignment="1">
      <alignment horizontal="center"/>
    </xf>
    <xf numFmtId="0" fontId="31" fillId="18" borderId="3" xfId="0" applyFont="1" applyFill="1" applyBorder="1" applyAlignment="1">
      <alignment wrapText="1"/>
    </xf>
    <xf numFmtId="0" fontId="36" fillId="0" borderId="0" xfId="0" applyFont="1" applyAlignment="1">
      <alignment horizontal="left"/>
    </xf>
    <xf numFmtId="0" fontId="36" fillId="0" borderId="0" xfId="0" applyFont="1" applyAlignment="1">
      <alignment horizontal="center"/>
    </xf>
    <xf numFmtId="0" fontId="37" fillId="0" borderId="0" xfId="0" applyFont="1" applyAlignment="1">
      <alignment horizontal="center"/>
    </xf>
    <xf numFmtId="0" fontId="36" fillId="21" borderId="0" xfId="0" applyFont="1" applyFill="1" applyAlignment="1">
      <alignment horizontal="center"/>
    </xf>
    <xf numFmtId="0" fontId="10" fillId="21" borderId="0" xfId="0" applyFont="1" applyFill="1" applyAlignment="1">
      <alignment horizontal="center"/>
    </xf>
    <xf numFmtId="0" fontId="24" fillId="4" borderId="0" xfId="0" applyFont="1" applyFill="1" applyAlignment="1">
      <alignment horizontal="left"/>
    </xf>
    <xf numFmtId="0" fontId="24" fillId="4" borderId="0" xfId="0" applyFont="1" applyFill="1" applyAlignment="1">
      <alignment horizontal="center"/>
    </xf>
    <xf numFmtId="0" fontId="10" fillId="22" borderId="0" xfId="0" applyFont="1" applyFill="1" applyAlignment="1">
      <alignment horizontal="left"/>
    </xf>
    <xf numFmtId="0" fontId="10" fillId="0" borderId="0" xfId="0" applyFont="1"/>
    <xf numFmtId="0" fontId="38" fillId="0" borderId="0" xfId="0" applyFont="1" applyAlignment="1">
      <alignment horizontal="left"/>
    </xf>
    <xf numFmtId="11" fontId="10" fillId="0" borderId="0" xfId="0" applyNumberFormat="1" applyFont="1" applyAlignment="1">
      <alignment horizontal="center"/>
    </xf>
    <xf numFmtId="0" fontId="39" fillId="0" borderId="0" xfId="0" applyFont="1" applyAlignment="1">
      <alignment horizontal="left"/>
    </xf>
    <xf numFmtId="0" fontId="10" fillId="23" borderId="0" xfId="0" applyFont="1" applyFill="1" applyAlignment="1">
      <alignment horizontal="left"/>
    </xf>
    <xf numFmtId="0" fontId="28" fillId="12" borderId="0" xfId="0" applyFont="1" applyFill="1" applyAlignment="1">
      <alignment horizontal="center"/>
    </xf>
    <xf numFmtId="0" fontId="4" fillId="0" borderId="4" xfId="0" applyFont="1" applyBorder="1" applyAlignment="1">
      <alignment horizontal="center"/>
    </xf>
    <xf numFmtId="0" fontId="4" fillId="0" borderId="0" xfId="0" applyFont="1" applyAlignment="1">
      <alignment horizontal="left"/>
    </xf>
    <xf numFmtId="0" fontId="4" fillId="0" borderId="0" xfId="0" applyFont="1"/>
    <xf numFmtId="0" fontId="2" fillId="0" borderId="0" xfId="0" applyFont="1" applyAlignment="1">
      <alignment horizontal="left"/>
    </xf>
    <xf numFmtId="0" fontId="2" fillId="21" borderId="0" xfId="0" applyFont="1" applyFill="1" applyAlignment="1">
      <alignment horizontal="center"/>
    </xf>
    <xf numFmtId="0" fontId="2" fillId="3" borderId="0" xfId="0" applyFont="1" applyFill="1" applyAlignment="1">
      <alignment horizontal="center"/>
    </xf>
    <xf numFmtId="0" fontId="1" fillId="21" borderId="0" xfId="0" applyFont="1" applyFill="1" applyAlignment="1">
      <alignment horizontal="center"/>
    </xf>
    <xf numFmtId="0" fontId="40" fillId="0" borderId="0" xfId="0" applyFont="1" applyAlignment="1">
      <alignment horizontal="center" wrapText="1"/>
    </xf>
    <xf numFmtId="0" fontId="17" fillId="21" borderId="0" xfId="0" applyFont="1" applyFill="1" applyAlignment="1">
      <alignment horizontal="center"/>
    </xf>
    <xf numFmtId="0" fontId="10" fillId="3" borderId="0" xfId="0" applyFont="1" applyFill="1"/>
    <xf numFmtId="164" fontId="17" fillId="0" borderId="0" xfId="0" applyNumberFormat="1" applyFont="1"/>
    <xf numFmtId="0" fontId="17" fillId="2" borderId="0" xfId="0" applyFont="1" applyFill="1" applyAlignment="1">
      <alignment horizontal="left"/>
    </xf>
    <xf numFmtId="0" fontId="17" fillId="2" borderId="0" xfId="0" applyFont="1" applyFill="1"/>
    <xf numFmtId="0" fontId="17" fillId="21" borderId="0" xfId="0" applyFont="1" applyFill="1"/>
    <xf numFmtId="0" fontId="17" fillId="4" borderId="0" xfId="0" applyFont="1" applyFill="1"/>
    <xf numFmtId="0" fontId="19" fillId="2" borderId="0" xfId="0" applyFont="1" applyFill="1" applyAlignment="1">
      <alignment horizontal="left"/>
    </xf>
    <xf numFmtId="0" fontId="19" fillId="2" borderId="0" xfId="0" applyFont="1" applyFill="1"/>
    <xf numFmtId="0" fontId="17" fillId="2" borderId="0" xfId="0" applyFont="1" applyFill="1" applyAlignment="1">
      <alignment horizontal="center"/>
    </xf>
    <xf numFmtId="0" fontId="10" fillId="2" borderId="0" xfId="0" applyFont="1" applyFill="1"/>
    <xf numFmtId="0" fontId="41" fillId="0" borderId="0" xfId="0" applyFont="1" applyAlignment="1">
      <alignment horizontal="left"/>
    </xf>
    <xf numFmtId="0" fontId="42" fillId="0" borderId="0" xfId="0" applyFont="1" applyAlignment="1">
      <alignment horizontal="left"/>
    </xf>
    <xf numFmtId="0" fontId="5" fillId="4" borderId="0" xfId="0" applyFont="1" applyFill="1" applyAlignment="1">
      <alignment horizontal="center"/>
    </xf>
    <xf numFmtId="0" fontId="43" fillId="4" borderId="0" xfId="0" applyFont="1" applyFill="1" applyAlignment="1">
      <alignment horizontal="left" vertical="top"/>
    </xf>
    <xf numFmtId="0" fontId="43" fillId="4" borderId="0" xfId="0" applyFont="1" applyFill="1" applyAlignment="1">
      <alignment horizontal="center" vertical="top"/>
    </xf>
    <xf numFmtId="0" fontId="44" fillId="4" borderId="0" xfId="0" applyFont="1" applyFill="1" applyAlignment="1">
      <alignment horizontal="center" vertical="top"/>
    </xf>
    <xf numFmtId="0" fontId="45" fillId="4" borderId="0" xfId="0" applyFont="1" applyFill="1" applyAlignment="1">
      <alignment horizontal="left" vertical="top"/>
    </xf>
    <xf numFmtId="0" fontId="10" fillId="4" borderId="0" xfId="0" applyFont="1" applyFill="1" applyAlignment="1">
      <alignment horizontal="left" vertical="top"/>
    </xf>
    <xf numFmtId="0" fontId="10" fillId="4" borderId="0" xfId="0" applyFont="1" applyFill="1" applyAlignment="1">
      <alignment horizontal="center" vertical="top"/>
    </xf>
    <xf numFmtId="0" fontId="46" fillId="4" borderId="0" xfId="0" applyFont="1" applyFill="1" applyAlignment="1">
      <alignment horizontal="left" vertical="top"/>
    </xf>
    <xf numFmtId="0" fontId="10" fillId="4" borderId="8" xfId="0" applyFont="1" applyFill="1" applyBorder="1" applyAlignment="1">
      <alignment horizontal="center" vertical="top"/>
    </xf>
    <xf numFmtId="0" fontId="47" fillId="4" borderId="8" xfId="0" applyFont="1" applyFill="1" applyBorder="1" applyAlignment="1">
      <alignment horizontal="left" vertical="top"/>
    </xf>
    <xf numFmtId="0" fontId="10" fillId="4" borderId="9" xfId="0" applyFont="1" applyFill="1" applyBorder="1" applyAlignment="1">
      <alignment horizontal="left" vertical="top"/>
    </xf>
    <xf numFmtId="0" fontId="10" fillId="4" borderId="3" xfId="0" applyFont="1" applyFill="1" applyBorder="1" applyAlignment="1">
      <alignment horizontal="center" vertical="top"/>
    </xf>
    <xf numFmtId="0" fontId="48" fillId="4" borderId="4" xfId="0" applyFont="1" applyFill="1" applyBorder="1" applyAlignment="1">
      <alignment horizontal="left" vertical="top"/>
    </xf>
    <xf numFmtId="0" fontId="49" fillId="4" borderId="0" xfId="0" applyFont="1" applyFill="1" applyAlignment="1">
      <alignment horizontal="left" vertical="top"/>
    </xf>
    <xf numFmtId="0" fontId="49" fillId="4" borderId="0" xfId="0" applyFont="1" applyFill="1" applyAlignment="1">
      <alignment horizontal="center" vertical="top"/>
    </xf>
    <xf numFmtId="0" fontId="17" fillId="9" borderId="0" xfId="0" applyFont="1" applyFill="1"/>
    <xf numFmtId="0" fontId="17" fillId="10" borderId="0" xfId="0" applyFont="1" applyFill="1"/>
    <xf numFmtId="0" fontId="17" fillId="9" borderId="0" xfId="0" applyFont="1" applyFill="1" applyAlignment="1">
      <alignment horizontal="center"/>
    </xf>
    <xf numFmtId="0" fontId="17" fillId="0" borderId="0" xfId="0" applyFont="1" applyAlignment="1">
      <alignment wrapText="1"/>
    </xf>
    <xf numFmtId="164" fontId="1" fillId="2" borderId="0" xfId="0" applyNumberFormat="1" applyFont="1" applyFill="1" applyAlignment="1">
      <alignment horizontal="left"/>
    </xf>
    <xf numFmtId="0" fontId="17" fillId="21" borderId="0" xfId="0" applyFont="1" applyFill="1" applyAlignment="1">
      <alignment horizontal="left"/>
    </xf>
    <xf numFmtId="0" fontId="17" fillId="3" borderId="0" xfId="0" applyFont="1" applyFill="1" applyAlignment="1">
      <alignment horizontal="left"/>
    </xf>
    <xf numFmtId="0" fontId="50" fillId="0" borderId="0" xfId="0" applyFont="1" applyAlignment="1">
      <alignment horizontal="left"/>
    </xf>
    <xf numFmtId="0" fontId="50" fillId="0" borderId="0" xfId="0" applyFont="1"/>
    <xf numFmtId="0" fontId="50" fillId="0" borderId="0" xfId="0" applyFont="1" applyAlignment="1">
      <alignment horizontal="center"/>
    </xf>
    <xf numFmtId="0" fontId="50" fillId="21" borderId="0" xfId="0" applyFont="1" applyFill="1" applyAlignment="1">
      <alignment horizontal="center"/>
    </xf>
    <xf numFmtId="0" fontId="50" fillId="3" borderId="0" xfId="0" applyFont="1" applyFill="1" applyAlignment="1">
      <alignment horizontal="center"/>
    </xf>
    <xf numFmtId="0" fontId="2" fillId="18" borderId="1" xfId="0" applyFont="1" applyFill="1" applyBorder="1"/>
    <xf numFmtId="0" fontId="2" fillId="18" borderId="0" xfId="0" applyFont="1" applyFill="1"/>
    <xf numFmtId="164" fontId="1" fillId="0" borderId="1" xfId="0" applyNumberFormat="1" applyFont="1" applyBorder="1"/>
    <xf numFmtId="0" fontId="51" fillId="0" borderId="0" xfId="0" applyFont="1" applyAlignment="1">
      <alignment wrapText="1"/>
    </xf>
    <xf numFmtId="0" fontId="52" fillId="0" borderId="0" xfId="0" applyFont="1" applyAlignment="1">
      <alignment horizontal="left" wrapText="1"/>
    </xf>
    <xf numFmtId="0" fontId="51" fillId="0" borderId="0" xfId="0" applyFont="1" applyAlignment="1">
      <alignment horizontal="center" wrapText="1"/>
    </xf>
    <xf numFmtId="0" fontId="52" fillId="0" borderId="0" xfId="0" applyFont="1" applyAlignment="1">
      <alignment wrapText="1"/>
    </xf>
    <xf numFmtId="0" fontId="53" fillId="24" borderId="0" xfId="0" applyFont="1" applyFill="1" applyAlignment="1">
      <alignment horizontal="center" wrapText="1"/>
    </xf>
    <xf numFmtId="0" fontId="53" fillId="0" borderId="0" xfId="0" applyFont="1" applyAlignment="1">
      <alignment horizontal="center" wrapText="1"/>
    </xf>
    <xf numFmtId="0" fontId="53" fillId="25" borderId="0" xfId="0" applyFont="1" applyFill="1" applyAlignment="1">
      <alignment horizontal="center" wrapText="1"/>
    </xf>
    <xf numFmtId="0" fontId="54" fillId="0" borderId="0" xfId="0" applyFont="1" applyAlignment="1">
      <alignment horizontal="center" wrapText="1"/>
    </xf>
    <xf numFmtId="0" fontId="54" fillId="26" borderId="0" xfId="0" applyFont="1" applyFill="1" applyAlignment="1">
      <alignment horizontal="center" wrapText="1"/>
    </xf>
    <xf numFmtId="0" fontId="54" fillId="19" borderId="0" xfId="0" applyFont="1" applyFill="1" applyAlignment="1">
      <alignment horizontal="center" wrapText="1"/>
    </xf>
    <xf numFmtId="0" fontId="52" fillId="15" borderId="0" xfId="0" applyFont="1" applyFill="1" applyAlignment="1">
      <alignment wrapText="1"/>
    </xf>
    <xf numFmtId="0" fontId="52" fillId="15" borderId="0" xfId="0" applyFont="1" applyFill="1"/>
    <xf numFmtId="0" fontId="51" fillId="15" borderId="0" xfId="0" applyFont="1" applyFill="1" applyAlignment="1">
      <alignment wrapText="1"/>
    </xf>
    <xf numFmtId="0" fontId="3" fillId="15" borderId="0" xfId="0" applyFont="1" applyFill="1"/>
    <xf numFmtId="164" fontId="51" fillId="0" borderId="0" xfId="0" applyNumberFormat="1" applyFont="1" applyAlignment="1">
      <alignment horizontal="right"/>
    </xf>
    <xf numFmtId="0" fontId="51" fillId="0" borderId="0" xfId="0" applyFont="1"/>
    <xf numFmtId="0" fontId="51" fillId="24" borderId="0" xfId="0" applyFont="1" applyFill="1"/>
    <xf numFmtId="0" fontId="51" fillId="0" borderId="0" xfId="0" applyFont="1" applyAlignment="1">
      <alignment horizontal="left"/>
    </xf>
    <xf numFmtId="0" fontId="51" fillId="0" borderId="0" xfId="0" applyFont="1" applyAlignment="1">
      <alignment horizontal="right"/>
    </xf>
    <xf numFmtId="0" fontId="55" fillId="0" borderId="0" xfId="0" applyFont="1" applyAlignment="1">
      <alignment horizontal="center" wrapText="1"/>
    </xf>
    <xf numFmtId="0" fontId="3" fillId="24" borderId="0" xfId="0" applyFont="1" applyFill="1"/>
    <xf numFmtId="0" fontId="51" fillId="26" borderId="0" xfId="0" applyFont="1" applyFill="1" applyAlignment="1">
      <alignment wrapText="1"/>
    </xf>
    <xf numFmtId="0" fontId="51" fillId="19" borderId="0" xfId="0" applyFont="1" applyFill="1" applyAlignment="1">
      <alignment wrapText="1"/>
    </xf>
    <xf numFmtId="0" fontId="55" fillId="24" borderId="0" xfId="0" applyFont="1" applyFill="1" applyAlignment="1">
      <alignment horizontal="center" wrapText="1"/>
    </xf>
    <xf numFmtId="164" fontId="51" fillId="0" borderId="0" xfId="0" applyNumberFormat="1" applyFont="1" applyAlignment="1">
      <alignment horizontal="right" wrapText="1"/>
    </xf>
    <xf numFmtId="0" fontId="51" fillId="2" borderId="0" xfId="0" applyFont="1" applyFill="1" applyAlignment="1">
      <alignment wrapText="1"/>
    </xf>
    <xf numFmtId="0" fontId="51" fillId="2" borderId="0" xfId="0" applyFont="1" applyFill="1"/>
    <xf numFmtId="0" fontId="3" fillId="26" borderId="0" xfId="0" applyFont="1" applyFill="1"/>
    <xf numFmtId="0" fontId="51" fillId="24" borderId="0" xfId="0" applyFont="1" applyFill="1" applyAlignment="1">
      <alignment wrapText="1"/>
    </xf>
    <xf numFmtId="0" fontId="3" fillId="19" borderId="0" xfId="0" applyFont="1" applyFill="1"/>
    <xf numFmtId="0" fontId="52" fillId="0" borderId="0" xfId="0" applyFont="1"/>
    <xf numFmtId="0" fontId="52" fillId="24" borderId="0" xfId="0" applyFont="1" applyFill="1"/>
    <xf numFmtId="0" fontId="51" fillId="17" borderId="0" xfId="0" applyFont="1" applyFill="1"/>
    <xf numFmtId="0" fontId="51" fillId="27" borderId="0" xfId="0" applyFont="1" applyFill="1" applyAlignment="1">
      <alignment wrapText="1"/>
    </xf>
    <xf numFmtId="0" fontId="52" fillId="2" borderId="0" xfId="0" applyFont="1" applyFill="1"/>
    <xf numFmtId="0" fontId="52" fillId="28" borderId="0" xfId="0" applyFont="1" applyFill="1"/>
    <xf numFmtId="0" fontId="51" fillId="17" borderId="0" xfId="0" applyFont="1" applyFill="1" applyAlignment="1">
      <alignment wrapText="1"/>
    </xf>
    <xf numFmtId="0" fontId="51" fillId="29" borderId="0" xfId="0" applyFont="1" applyFill="1"/>
    <xf numFmtId="0" fontId="51" fillId="0" borderId="0" xfId="0" applyFont="1" applyAlignment="1">
      <alignment horizontal="right" wrapText="1"/>
    </xf>
    <xf numFmtId="0" fontId="51" fillId="29" borderId="0" xfId="0" applyFont="1" applyFill="1" applyAlignment="1">
      <alignment wrapText="1"/>
    </xf>
    <xf numFmtId="0" fontId="51" fillId="19" borderId="0" xfId="0" applyFont="1" applyFill="1"/>
    <xf numFmtId="0" fontId="55" fillId="0" borderId="0" xfId="0" applyFont="1" applyAlignment="1">
      <alignment horizontal="center"/>
    </xf>
    <xf numFmtId="0" fontId="56" fillId="0" borderId="0" xfId="0" applyFont="1"/>
    <xf numFmtId="0" fontId="56" fillId="26" borderId="0" xfId="0" applyFont="1" applyFill="1"/>
    <xf numFmtId="0" fontId="56" fillId="19" borderId="0" xfId="0" applyFont="1" applyFill="1"/>
    <xf numFmtId="0" fontId="51" fillId="28" borderId="0" xfId="0" applyFont="1" applyFill="1"/>
    <xf numFmtId="164" fontId="3" fillId="0" borderId="0" xfId="0" applyNumberFormat="1" applyFont="1" applyAlignment="1">
      <alignment horizontal="right"/>
    </xf>
    <xf numFmtId="164" fontId="3" fillId="12" borderId="0" xfId="0" applyNumberFormat="1" applyFont="1" applyFill="1" applyAlignment="1">
      <alignment horizontal="right"/>
    </xf>
    <xf numFmtId="0" fontId="3" fillId="12" borderId="0" xfId="0" applyFont="1" applyFill="1"/>
    <xf numFmtId="0" fontId="3" fillId="12" borderId="0" xfId="0" applyFont="1" applyFill="1" applyAlignment="1">
      <alignment horizontal="right"/>
    </xf>
    <xf numFmtId="0" fontId="4" fillId="10" borderId="0" xfId="0" applyFont="1" applyFill="1"/>
    <xf numFmtId="0" fontId="3" fillId="29" borderId="0" xfId="0" applyFont="1" applyFill="1"/>
    <xf numFmtId="0" fontId="3" fillId="18" borderId="0" xfId="0" applyFont="1" applyFill="1"/>
    <xf numFmtId="0" fontId="3" fillId="17" borderId="0" xfId="0" applyFont="1" applyFill="1"/>
    <xf numFmtId="0" fontId="56" fillId="0" borderId="0" xfId="0" applyFont="1" applyAlignment="1">
      <alignment horizontal="right"/>
    </xf>
    <xf numFmtId="0" fontId="56" fillId="2" borderId="0" xfId="0" applyFont="1" applyFill="1"/>
    <xf numFmtId="0" fontId="56" fillId="0" borderId="0" xfId="0" applyFont="1" applyAlignment="1">
      <alignment wrapText="1"/>
    </xf>
    <xf numFmtId="0" fontId="40" fillId="0" borderId="0" xfId="0" applyFont="1"/>
    <xf numFmtId="0" fontId="56" fillId="0" borderId="0" xfId="0" quotePrefix="1" applyFont="1"/>
    <xf numFmtId="11" fontId="3" fillId="0" borderId="0" xfId="0" applyNumberFormat="1" applyFont="1"/>
    <xf numFmtId="0" fontId="57" fillId="30" borderId="0" xfId="0" applyFont="1" applyFill="1"/>
    <xf numFmtId="0" fontId="51" fillId="8" borderId="0" xfId="0" applyFont="1" applyFill="1"/>
    <xf numFmtId="0" fontId="40" fillId="0" borderId="8" xfId="0" applyFont="1" applyBorder="1"/>
    <xf numFmtId="0" fontId="56" fillId="0" borderId="10" xfId="0" applyFont="1" applyBorder="1"/>
    <xf numFmtId="0" fontId="56" fillId="0" borderId="4" xfId="0" applyFont="1" applyBorder="1"/>
    <xf numFmtId="0" fontId="56" fillId="18" borderId="0" xfId="0" applyFont="1" applyFill="1"/>
    <xf numFmtId="0" fontId="40" fillId="0" borderId="4" xfId="0" applyFont="1" applyBorder="1"/>
    <xf numFmtId="0" fontId="57" fillId="30" borderId="0" xfId="0" applyFont="1" applyFill="1" applyAlignment="1">
      <alignment horizontal="right"/>
    </xf>
    <xf numFmtId="0" fontId="17" fillId="0" borderId="0" xfId="0" applyFont="1" applyAlignment="1">
      <alignment horizontal="right"/>
    </xf>
    <xf numFmtId="0" fontId="17" fillId="0" borderId="8" xfId="0" applyFont="1" applyBorder="1"/>
    <xf numFmtId="0" fontId="19" fillId="0" borderId="0" xfId="0" applyFont="1"/>
    <xf numFmtId="0" fontId="51" fillId="2" borderId="0" xfId="0" applyFont="1" applyFill="1" applyAlignment="1">
      <alignment horizontal="right"/>
    </xf>
    <xf numFmtId="0" fontId="51" fillId="26" borderId="0" xfId="0" applyFont="1" applyFill="1"/>
    <xf numFmtId="0" fontId="51" fillId="18" borderId="0" xfId="0" applyFont="1" applyFill="1"/>
    <xf numFmtId="0" fontId="3" fillId="4" borderId="0" xfId="0" applyFont="1" applyFill="1"/>
    <xf numFmtId="0" fontId="58" fillId="31" borderId="11" xfId="0" applyFont="1" applyFill="1" applyBorder="1" applyAlignment="1">
      <alignment horizontal="center"/>
    </xf>
    <xf numFmtId="0" fontId="59" fillId="0" borderId="0" xfId="0" applyFont="1"/>
    <xf numFmtId="0" fontId="60" fillId="32" borderId="0" xfId="0" applyFont="1" applyFill="1" applyAlignment="1">
      <alignment vertical="center" wrapText="1"/>
    </xf>
    <xf numFmtId="0" fontId="60" fillId="32" borderId="0" xfId="0" applyFont="1" applyFill="1" applyAlignment="1">
      <alignment horizontal="center" vertical="center" wrapText="1"/>
    </xf>
    <xf numFmtId="0" fontId="15" fillId="0" borderId="0" xfId="0" applyFont="1" applyAlignment="1">
      <alignment horizontal="center" vertical="center" wrapText="1"/>
    </xf>
    <xf numFmtId="0" fontId="60" fillId="32" borderId="13" xfId="0" applyFont="1" applyFill="1" applyBorder="1" applyAlignment="1">
      <alignment vertical="center" wrapText="1"/>
    </xf>
    <xf numFmtId="0" fontId="60" fillId="32" borderId="14" xfId="0" applyFont="1" applyFill="1" applyBorder="1" applyAlignment="1">
      <alignment horizontal="center" vertical="center" wrapText="1"/>
    </xf>
    <xf numFmtId="0" fontId="16" fillId="32" borderId="1" xfId="0" applyFont="1" applyFill="1" applyBorder="1" applyAlignment="1">
      <alignment horizontal="center" vertical="center" wrapText="1"/>
    </xf>
    <xf numFmtId="0" fontId="15" fillId="0" borderId="15" xfId="0" applyFont="1" applyBorder="1" applyAlignment="1">
      <alignment horizontal="center" vertical="center" wrapText="1"/>
    </xf>
    <xf numFmtId="0" fontId="4" fillId="33" borderId="0" xfId="0" applyFont="1" applyFill="1"/>
    <xf numFmtId="166" fontId="3" fillId="33" borderId="0" xfId="0" applyNumberFormat="1" applyFont="1" applyFill="1" applyAlignment="1">
      <alignment horizontal="right"/>
    </xf>
    <xf numFmtId="166" fontId="3" fillId="0" borderId="0" xfId="0" applyNumberFormat="1" applyFont="1" applyAlignment="1">
      <alignment horizontal="right"/>
    </xf>
    <xf numFmtId="14" fontId="3" fillId="0" borderId="0" xfId="0" applyNumberFormat="1" applyFont="1"/>
    <xf numFmtId="166" fontId="3" fillId="0" borderId="0" xfId="0" applyNumberFormat="1" applyFont="1"/>
    <xf numFmtId="14" fontId="3" fillId="34" borderId="0" xfId="0" applyNumberFormat="1" applyFont="1" applyFill="1" applyAlignment="1">
      <alignment horizontal="right"/>
    </xf>
    <xf numFmtId="166" fontId="3" fillId="35" borderId="0" xfId="0" applyNumberFormat="1" applyFont="1" applyFill="1" applyAlignment="1">
      <alignment horizontal="right"/>
    </xf>
    <xf numFmtId="14" fontId="3" fillId="0" borderId="0" xfId="0" applyNumberFormat="1" applyFont="1" applyAlignment="1">
      <alignment horizontal="right"/>
    </xf>
    <xf numFmtId="14" fontId="3" fillId="33" borderId="0" xfId="0" applyNumberFormat="1" applyFont="1" applyFill="1" applyAlignment="1">
      <alignment horizontal="right"/>
    </xf>
    <xf numFmtId="14" fontId="61" fillId="33" borderId="0" xfId="0" applyNumberFormat="1" applyFont="1" applyFill="1" applyAlignment="1">
      <alignment horizontal="right"/>
    </xf>
    <xf numFmtId="0" fontId="61" fillId="0" borderId="0" xfId="0" applyFont="1" applyAlignment="1">
      <alignment horizontal="right"/>
    </xf>
    <xf numFmtId="0" fontId="62" fillId="0" borderId="16" xfId="0" applyFont="1" applyBorder="1"/>
    <xf numFmtId="0" fontId="62" fillId="0" borderId="16" xfId="0" applyFont="1" applyBorder="1" applyAlignment="1">
      <alignment horizontal="center"/>
    </xf>
    <xf numFmtId="0" fontId="51" fillId="0" borderId="0" xfId="0" applyFont="1" applyAlignment="1">
      <alignment vertical="center"/>
    </xf>
    <xf numFmtId="0" fontId="62" fillId="0" borderId="17" xfId="0" applyFont="1" applyBorder="1"/>
    <xf numFmtId="0" fontId="63" fillId="0" borderId="3" xfId="0" applyFont="1" applyBorder="1"/>
    <xf numFmtId="0" fontId="64" fillId="0" borderId="3" xfId="0" applyFont="1" applyBorder="1" applyAlignment="1">
      <alignment horizontal="center"/>
    </xf>
    <xf numFmtId="0" fontId="63" fillId="0" borderId="18" xfId="0" applyFont="1" applyBorder="1"/>
    <xf numFmtId="0" fontId="62" fillId="0" borderId="19" xfId="0" applyFont="1" applyBorder="1"/>
    <xf numFmtId="0" fontId="63" fillId="0" borderId="1" xfId="0" applyFont="1" applyBorder="1"/>
    <xf numFmtId="0" fontId="64" fillId="0" borderId="1" xfId="0" applyFont="1" applyBorder="1" applyAlignment="1">
      <alignment horizontal="center"/>
    </xf>
    <xf numFmtId="0" fontId="63" fillId="0" borderId="20" xfId="0" applyFont="1" applyBorder="1" applyAlignment="1">
      <alignment horizontal="center"/>
    </xf>
    <xf numFmtId="0" fontId="63" fillId="0" borderId="1" xfId="0" applyFont="1" applyBorder="1" applyAlignment="1">
      <alignment horizontal="center"/>
    </xf>
    <xf numFmtId="0" fontId="64" fillId="2" borderId="1" xfId="0" applyFont="1" applyFill="1" applyBorder="1" applyAlignment="1">
      <alignment horizontal="center"/>
    </xf>
    <xf numFmtId="0" fontId="63" fillId="0" borderId="20" xfId="0" applyFont="1" applyBorder="1"/>
    <xf numFmtId="0" fontId="64" fillId="0" borderId="20" xfId="0" applyFont="1" applyBorder="1" applyAlignment="1">
      <alignment horizontal="center"/>
    </xf>
    <xf numFmtId="0" fontId="62" fillId="0" borderId="21" xfId="0" applyFont="1" applyBorder="1"/>
    <xf numFmtId="0" fontId="62" fillId="0" borderId="22" xfId="0" applyFont="1" applyBorder="1" applyAlignment="1">
      <alignment horizontal="center"/>
    </xf>
    <xf numFmtId="0" fontId="62" fillId="0" borderId="23" xfId="0" applyFont="1" applyBorder="1" applyAlignment="1">
      <alignment horizontal="center"/>
    </xf>
    <xf numFmtId="0" fontId="64" fillId="0" borderId="16" xfId="0" applyFont="1" applyBorder="1" applyAlignment="1">
      <alignment horizontal="center"/>
    </xf>
    <xf numFmtId="0" fontId="62" fillId="0" borderId="27" xfId="0" applyFont="1" applyBorder="1"/>
    <xf numFmtId="0" fontId="51" fillId="0" borderId="3" xfId="0" applyFont="1" applyBorder="1"/>
    <xf numFmtId="0" fontId="64" fillId="0" borderId="28" xfId="0" applyFont="1" applyBorder="1" applyAlignment="1">
      <alignment horizontal="center"/>
    </xf>
    <xf numFmtId="0" fontId="62" fillId="0" borderId="29" xfId="0" applyFont="1" applyBorder="1"/>
    <xf numFmtId="0" fontId="51" fillId="0" borderId="1" xfId="0" applyFont="1" applyBorder="1"/>
    <xf numFmtId="0" fontId="51" fillId="0" borderId="1" xfId="0" applyFont="1" applyBorder="1" applyAlignment="1">
      <alignment horizontal="center"/>
    </xf>
    <xf numFmtId="0" fontId="51" fillId="0" borderId="30" xfId="0" applyFont="1" applyBorder="1"/>
    <xf numFmtId="0" fontId="64" fillId="0" borderId="30" xfId="0" applyFont="1" applyBorder="1" applyAlignment="1">
      <alignment horizontal="center"/>
    </xf>
    <xf numFmtId="0" fontId="62" fillId="0" borderId="31" xfId="0" applyFont="1" applyBorder="1"/>
    <xf numFmtId="0" fontId="62" fillId="0" borderId="5" xfId="0" applyFont="1" applyBorder="1" applyAlignment="1">
      <alignment horizontal="center"/>
    </xf>
    <xf numFmtId="0" fontId="62" fillId="0" borderId="32" xfId="0" applyFont="1" applyBorder="1" applyAlignment="1">
      <alignment horizontal="center"/>
    </xf>
    <xf numFmtId="0" fontId="62" fillId="0" borderId="33" xfId="0" applyFont="1" applyBorder="1" applyAlignment="1">
      <alignment horizontal="center"/>
    </xf>
    <xf numFmtId="0" fontId="62" fillId="0" borderId="34" xfId="0" applyFont="1" applyBorder="1" applyAlignment="1">
      <alignment horizontal="center"/>
    </xf>
    <xf numFmtId="0" fontId="51" fillId="0" borderId="0" xfId="0" applyFont="1" applyAlignment="1">
      <alignment horizontal="center" vertical="center"/>
    </xf>
    <xf numFmtId="0" fontId="52" fillId="21" borderId="38" xfId="0" applyFont="1" applyFill="1" applyBorder="1" applyAlignment="1">
      <alignment horizontal="center" vertical="center"/>
    </xf>
    <xf numFmtId="0" fontId="52" fillId="21" borderId="39" xfId="0" applyFont="1" applyFill="1" applyBorder="1" applyAlignment="1">
      <alignment horizontal="center" vertical="center"/>
    </xf>
    <xf numFmtId="0" fontId="52" fillId="21" borderId="40" xfId="0" applyFont="1" applyFill="1" applyBorder="1" applyAlignment="1">
      <alignment horizontal="center" vertical="center"/>
    </xf>
    <xf numFmtId="0" fontId="65" fillId="21" borderId="42" xfId="0" applyFont="1" applyFill="1" applyBorder="1" applyAlignment="1">
      <alignment horizontal="center" vertical="center" wrapText="1"/>
    </xf>
    <xf numFmtId="0" fontId="51" fillId="0" borderId="27" xfId="0" applyFont="1" applyBorder="1" applyAlignment="1">
      <alignment vertical="center"/>
    </xf>
    <xf numFmtId="0" fontId="51" fillId="0" borderId="3" xfId="0" applyFont="1" applyBorder="1" applyAlignment="1">
      <alignment vertical="center"/>
    </xf>
    <xf numFmtId="38" fontId="51" fillId="0" borderId="3" xfId="0" applyNumberFormat="1" applyFont="1" applyBorder="1" applyAlignment="1">
      <alignment horizontal="center" vertical="center"/>
    </xf>
    <xf numFmtId="38" fontId="51" fillId="0" borderId="28" xfId="0" applyNumberFormat="1" applyFont="1" applyBorder="1" applyAlignment="1">
      <alignment horizontal="center" vertical="center"/>
    </xf>
    <xf numFmtId="0" fontId="62" fillId="0" borderId="43" xfId="0" applyFont="1" applyBorder="1" applyAlignment="1">
      <alignment horizontal="center" vertical="center"/>
    </xf>
    <xf numFmtId="0" fontId="62" fillId="0" borderId="44" xfId="0" applyFont="1" applyBorder="1" applyAlignment="1">
      <alignment horizontal="center" vertical="center"/>
    </xf>
    <xf numFmtId="0" fontId="63" fillId="0" borderId="45" xfId="0" applyFont="1" applyBorder="1" applyAlignment="1">
      <alignment vertical="center"/>
    </xf>
    <xf numFmtId="0" fontId="64" fillId="0" borderId="45" xfId="0" applyFont="1" applyBorder="1" applyAlignment="1">
      <alignment horizontal="center" vertical="center"/>
    </xf>
    <xf numFmtId="0" fontId="63" fillId="0" borderId="45" xfId="0" applyFont="1" applyBorder="1" applyAlignment="1">
      <alignment horizontal="center" vertical="center"/>
    </xf>
    <xf numFmtId="0" fontId="66" fillId="0" borderId="45" xfId="0" applyFont="1" applyBorder="1" applyAlignment="1">
      <alignment horizontal="center" vertical="center"/>
    </xf>
    <xf numFmtId="0" fontId="66" fillId="36" borderId="46" xfId="0" applyFont="1" applyFill="1" applyBorder="1" applyAlignment="1">
      <alignment horizontal="center" vertical="center"/>
    </xf>
    <xf numFmtId="0" fontId="51" fillId="0" borderId="29" xfId="0" applyFont="1" applyBorder="1" applyAlignment="1">
      <alignment vertical="center"/>
    </xf>
    <xf numFmtId="0" fontId="51" fillId="0" borderId="1" xfId="0" applyFont="1" applyBorder="1" applyAlignment="1">
      <alignment vertical="center"/>
    </xf>
    <xf numFmtId="38" fontId="51" fillId="0" borderId="1" xfId="0" applyNumberFormat="1" applyFont="1" applyBorder="1" applyAlignment="1">
      <alignment horizontal="center" vertical="center"/>
    </xf>
    <xf numFmtId="38" fontId="51" fillId="0" borderId="30" xfId="0" applyNumberFormat="1" applyFont="1" applyBorder="1" applyAlignment="1">
      <alignment horizontal="center" vertical="center"/>
    </xf>
    <xf numFmtId="0" fontId="62" fillId="0" borderId="47" xfId="0" applyFont="1" applyBorder="1" applyAlignment="1">
      <alignment horizontal="center" vertical="center"/>
    </xf>
    <xf numFmtId="0" fontId="62" fillId="0" borderId="48" xfId="0" applyFont="1" applyBorder="1" applyAlignment="1">
      <alignment horizontal="center" vertical="center"/>
    </xf>
    <xf numFmtId="0" fontId="63" fillId="0" borderId="49" xfId="0" applyFont="1" applyBorder="1" applyAlignment="1">
      <alignment vertical="center"/>
    </xf>
    <xf numFmtId="0" fontId="63" fillId="0" borderId="49" xfId="0" applyFont="1" applyBorder="1" applyAlignment="1">
      <alignment horizontal="center" vertical="center"/>
    </xf>
    <xf numFmtId="0" fontId="64" fillId="0" borderId="49" xfId="0" applyFont="1" applyBorder="1" applyAlignment="1">
      <alignment horizontal="center" vertical="center"/>
    </xf>
    <xf numFmtId="0" fontId="66" fillId="0" borderId="49" xfId="0" applyFont="1" applyBorder="1" applyAlignment="1">
      <alignment horizontal="center" vertical="center"/>
    </xf>
    <xf numFmtId="0" fontId="66" fillId="36" borderId="50" xfId="0" applyFont="1" applyFill="1" applyBorder="1" applyAlignment="1">
      <alignment horizontal="center" vertical="center"/>
    </xf>
    <xf numFmtId="0" fontId="62" fillId="0" borderId="2" xfId="0" applyFont="1" applyBorder="1" applyAlignment="1">
      <alignment horizontal="center" vertical="center"/>
    </xf>
    <xf numFmtId="0" fontId="64" fillId="0" borderId="1" xfId="0" applyFont="1" applyBorder="1" applyAlignment="1">
      <alignment horizontal="center" vertical="center"/>
    </xf>
    <xf numFmtId="0" fontId="66" fillId="0" borderId="1" xfId="0" applyFont="1" applyBorder="1" applyAlignment="1">
      <alignment horizontal="center" vertical="center"/>
    </xf>
    <xf numFmtId="0" fontId="51" fillId="35" borderId="29" xfId="0" applyFont="1" applyFill="1" applyBorder="1" applyAlignment="1">
      <alignment vertical="center"/>
    </xf>
    <xf numFmtId="0" fontId="51" fillId="35" borderId="1" xfId="0" applyFont="1" applyFill="1" applyBorder="1" applyAlignment="1">
      <alignment vertical="center"/>
    </xf>
    <xf numFmtId="38" fontId="51" fillId="35" borderId="1" xfId="0" applyNumberFormat="1" applyFont="1" applyFill="1" applyBorder="1" applyAlignment="1">
      <alignment horizontal="center" vertical="center"/>
    </xf>
    <xf numFmtId="38" fontId="51" fillId="35" borderId="30" xfId="0" applyNumberFormat="1" applyFont="1" applyFill="1" applyBorder="1" applyAlignment="1">
      <alignment horizontal="center" vertical="center"/>
    </xf>
    <xf numFmtId="0" fontId="63" fillId="0" borderId="1" xfId="0" applyFont="1" applyBorder="1" applyAlignment="1">
      <alignment vertical="center"/>
    </xf>
    <xf numFmtId="0" fontId="63" fillId="0" borderId="1" xfId="0" applyFont="1" applyBorder="1" applyAlignment="1">
      <alignment horizontal="center" vertical="center"/>
    </xf>
    <xf numFmtId="0" fontId="62" fillId="0" borderId="4" xfId="0" applyFont="1" applyBorder="1" applyAlignment="1">
      <alignment horizontal="center" vertical="center"/>
    </xf>
    <xf numFmtId="0" fontId="64" fillId="2" borderId="49" xfId="0" applyFont="1" applyFill="1" applyBorder="1" applyAlignment="1">
      <alignment horizontal="center" vertical="center"/>
    </xf>
    <xf numFmtId="0" fontId="64" fillId="0" borderId="3" xfId="0" applyFont="1" applyBorder="1" applyAlignment="1">
      <alignment horizontal="center" vertical="center"/>
    </xf>
    <xf numFmtId="0" fontId="63" fillId="0" borderId="3" xfId="0" applyFont="1" applyBorder="1" applyAlignment="1">
      <alignment vertical="center"/>
    </xf>
    <xf numFmtId="0" fontId="66" fillId="0" borderId="3" xfId="0" applyFont="1" applyBorder="1" applyAlignment="1">
      <alignment horizontal="center" vertical="center"/>
    </xf>
    <xf numFmtId="0" fontId="51" fillId="0" borderId="31" xfId="0" applyFont="1" applyBorder="1" applyAlignment="1">
      <alignment vertical="center"/>
    </xf>
    <xf numFmtId="0" fontId="51" fillId="0" borderId="49" xfId="0" applyFont="1" applyBorder="1" applyAlignment="1">
      <alignment vertical="center"/>
    </xf>
    <xf numFmtId="38" fontId="51" fillId="0" borderId="49" xfId="0" applyNumberFormat="1" applyFont="1" applyBorder="1" applyAlignment="1">
      <alignment horizontal="center" vertical="center"/>
    </xf>
    <xf numFmtId="38" fontId="51" fillId="0" borderId="50" xfId="0" applyNumberFormat="1" applyFont="1" applyBorder="1" applyAlignment="1">
      <alignment horizontal="center" vertical="center"/>
    </xf>
    <xf numFmtId="0" fontId="65" fillId="21" borderId="45" xfId="0" applyFont="1" applyFill="1" applyBorder="1" applyAlignment="1">
      <alignment horizontal="center" vertical="center" wrapText="1"/>
    </xf>
    <xf numFmtId="0" fontId="65" fillId="21" borderId="49" xfId="0" applyFont="1" applyFill="1" applyBorder="1" applyAlignment="1">
      <alignment horizontal="center" vertical="center" wrapText="1"/>
    </xf>
    <xf numFmtId="0" fontId="62" fillId="0" borderId="3" xfId="0" applyFont="1" applyBorder="1" applyAlignment="1">
      <alignment horizontal="center" vertical="center"/>
    </xf>
    <xf numFmtId="0" fontId="62" fillId="0" borderId="1" xfId="0" applyFont="1" applyBorder="1" applyAlignment="1">
      <alignment horizontal="center" vertical="center"/>
    </xf>
    <xf numFmtId="0" fontId="51" fillId="0" borderId="1" xfId="0" applyFont="1" applyBorder="1" applyAlignment="1">
      <alignment horizontal="center" vertical="center"/>
    </xf>
    <xf numFmtId="0" fontId="66" fillId="36" borderId="30" xfId="0" applyFont="1" applyFill="1" applyBorder="1" applyAlignment="1">
      <alignment horizontal="center" vertical="center"/>
    </xf>
    <xf numFmtId="0" fontId="62" fillId="36" borderId="29" xfId="0" applyFont="1" applyFill="1" applyBorder="1" applyAlignment="1">
      <alignment horizontal="center" vertical="center"/>
    </xf>
    <xf numFmtId="0" fontId="62" fillId="36" borderId="31" xfId="0" applyFont="1" applyFill="1" applyBorder="1" applyAlignment="1">
      <alignment horizontal="center" vertical="center"/>
    </xf>
    <xf numFmtId="0" fontId="62" fillId="0" borderId="49" xfId="0" applyFont="1" applyBorder="1" applyAlignment="1">
      <alignment horizontal="center" vertical="center"/>
    </xf>
    <xf numFmtId="0" fontId="66" fillId="0" borderId="62" xfId="0" applyFont="1" applyBorder="1" applyAlignment="1">
      <alignment horizontal="center" vertical="center"/>
    </xf>
    <xf numFmtId="0" fontId="2" fillId="37" borderId="1" xfId="0" applyFont="1" applyFill="1" applyBorder="1"/>
    <xf numFmtId="0" fontId="2" fillId="37" borderId="1" xfId="0" applyFont="1" applyFill="1" applyBorder="1" applyAlignment="1">
      <alignment horizontal="center"/>
    </xf>
    <xf numFmtId="0" fontId="4" fillId="5" borderId="0" xfId="0" applyFont="1" applyFill="1"/>
    <xf numFmtId="0" fontId="4" fillId="5" borderId="0" xfId="0" applyFont="1" applyFill="1" applyAlignment="1">
      <alignment horizontal="center"/>
    </xf>
    <xf numFmtId="0" fontId="4" fillId="5" borderId="0" xfId="0" applyFont="1" applyFill="1" applyAlignment="1">
      <alignment horizontal="left"/>
    </xf>
    <xf numFmtId="0" fontId="37" fillId="5" borderId="0" xfId="0" applyFont="1" applyFill="1" applyAlignment="1">
      <alignment horizontal="center" wrapText="1"/>
    </xf>
    <xf numFmtId="164" fontId="10" fillId="37" borderId="0" xfId="0" applyNumberFormat="1" applyFont="1" applyFill="1"/>
    <xf numFmtId="0" fontId="10" fillId="37" borderId="0" xfId="0" applyFont="1" applyFill="1"/>
    <xf numFmtId="164" fontId="1" fillId="37" borderId="0" xfId="0" applyNumberFormat="1" applyFont="1" applyFill="1"/>
    <xf numFmtId="0" fontId="1" fillId="37" borderId="0" xfId="0" applyFont="1" applyFill="1"/>
    <xf numFmtId="164" fontId="10" fillId="38" borderId="0" xfId="0" applyNumberFormat="1" applyFont="1" applyFill="1"/>
    <xf numFmtId="0" fontId="10" fillId="38" borderId="0" xfId="0" applyFont="1" applyFill="1"/>
    <xf numFmtId="0" fontId="1" fillId="38" borderId="0" xfId="0" applyFont="1" applyFill="1"/>
    <xf numFmtId="0" fontId="17" fillId="37" borderId="0" xfId="0" applyFont="1" applyFill="1"/>
    <xf numFmtId="0" fontId="17" fillId="37" borderId="0" xfId="0" applyFont="1" applyFill="1" applyAlignment="1">
      <alignment horizontal="center"/>
    </xf>
    <xf numFmtId="0" fontId="17" fillId="37" borderId="0" xfId="0" applyFont="1" applyFill="1" applyAlignment="1">
      <alignment horizontal="left"/>
    </xf>
    <xf numFmtId="164" fontId="10" fillId="14" borderId="0" xfId="0" applyNumberFormat="1" applyFont="1" applyFill="1"/>
    <xf numFmtId="0" fontId="10" fillId="14" borderId="0" xfId="0" applyFont="1" applyFill="1"/>
    <xf numFmtId="0" fontId="1" fillId="14" borderId="0" xfId="0" applyFont="1" applyFill="1"/>
    <xf numFmtId="0" fontId="17" fillId="39" borderId="0" xfId="0" applyFont="1" applyFill="1"/>
    <xf numFmtId="0" fontId="17" fillId="39" borderId="0" xfId="0" applyFont="1" applyFill="1" applyAlignment="1">
      <alignment horizontal="center"/>
    </xf>
    <xf numFmtId="0" fontId="17" fillId="39" borderId="0" xfId="0" applyFont="1" applyFill="1" applyAlignment="1">
      <alignment horizontal="left"/>
    </xf>
    <xf numFmtId="0" fontId="1" fillId="39" borderId="0" xfId="0" applyFont="1" applyFill="1"/>
    <xf numFmtId="164" fontId="10" fillId="15" borderId="0" xfId="0" applyNumberFormat="1" applyFont="1" applyFill="1"/>
    <xf numFmtId="0" fontId="10" fillId="15" borderId="0" xfId="0" applyFont="1" applyFill="1"/>
    <xf numFmtId="164" fontId="1" fillId="15" borderId="0" xfId="0" applyNumberFormat="1" applyFont="1" applyFill="1"/>
    <xf numFmtId="0" fontId="1" fillId="15" borderId="0" xfId="0" applyFont="1" applyFill="1"/>
    <xf numFmtId="164" fontId="10" fillId="13" borderId="0" xfId="0" applyNumberFormat="1" applyFont="1" applyFill="1"/>
    <xf numFmtId="0" fontId="10" fillId="13" borderId="0" xfId="0" applyFont="1" applyFill="1"/>
    <xf numFmtId="0" fontId="1" fillId="13" borderId="0" xfId="0" applyFont="1" applyFill="1"/>
    <xf numFmtId="164" fontId="10" fillId="39" borderId="0" xfId="0" applyNumberFormat="1" applyFont="1" applyFill="1"/>
    <xf numFmtId="0" fontId="10" fillId="39" borderId="0" xfId="0" applyFont="1" applyFill="1"/>
    <xf numFmtId="0" fontId="17" fillId="13" borderId="0" xfId="0" applyFont="1" applyFill="1"/>
    <xf numFmtId="0" fontId="17" fillId="13" borderId="0" xfId="0" applyFont="1" applyFill="1" applyAlignment="1">
      <alignment horizontal="center"/>
    </xf>
    <xf numFmtId="0" fontId="17" fillId="13" borderId="0" xfId="0" applyFont="1" applyFill="1" applyAlignment="1">
      <alignment horizontal="left"/>
    </xf>
    <xf numFmtId="164" fontId="10" fillId="20" borderId="0" xfId="0" applyNumberFormat="1" applyFont="1" applyFill="1"/>
    <xf numFmtId="0" fontId="10" fillId="20" borderId="0" xfId="0" applyFont="1" applyFill="1"/>
    <xf numFmtId="164" fontId="1" fillId="20" borderId="0" xfId="0" applyNumberFormat="1" applyFont="1" applyFill="1"/>
    <xf numFmtId="0" fontId="1" fillId="20" borderId="0" xfId="0" applyFont="1" applyFill="1"/>
    <xf numFmtId="164" fontId="10" fillId="40" borderId="0" xfId="0" applyNumberFormat="1" applyFont="1" applyFill="1"/>
    <xf numFmtId="0" fontId="10" fillId="40" borderId="0" xfId="0" applyFont="1" applyFill="1"/>
    <xf numFmtId="0" fontId="1" fillId="40" borderId="0" xfId="0" applyFont="1" applyFill="1"/>
    <xf numFmtId="0" fontId="17" fillId="15" borderId="0" xfId="0" applyFont="1" applyFill="1"/>
    <xf numFmtId="0" fontId="17" fillId="15" borderId="0" xfId="0" applyFont="1" applyFill="1" applyAlignment="1">
      <alignment horizontal="center"/>
    </xf>
    <xf numFmtId="0" fontId="17" fillId="15" borderId="0" xfId="0" applyFont="1" applyFill="1" applyAlignment="1">
      <alignment horizontal="left"/>
    </xf>
    <xf numFmtId="0" fontId="17" fillId="20" borderId="0" xfId="0" applyFont="1" applyFill="1"/>
    <xf numFmtId="0" fontId="17" fillId="20" borderId="0" xfId="0" applyFont="1" applyFill="1" applyAlignment="1">
      <alignment horizontal="center"/>
    </xf>
    <xf numFmtId="0" fontId="17" fillId="20" borderId="0" xfId="0" applyFont="1" applyFill="1" applyAlignment="1">
      <alignment horizontal="left"/>
    </xf>
    <xf numFmtId="0" fontId="17" fillId="41" borderId="0" xfId="0" applyFont="1" applyFill="1"/>
    <xf numFmtId="0" fontId="17" fillId="41" borderId="0" xfId="0" applyFont="1" applyFill="1" applyAlignment="1">
      <alignment horizontal="center"/>
    </xf>
    <xf numFmtId="0" fontId="17" fillId="41" borderId="0" xfId="0" applyFont="1" applyFill="1" applyAlignment="1">
      <alignment horizontal="left"/>
    </xf>
    <xf numFmtId="0" fontId="1" fillId="41" borderId="0" xfId="0" applyFont="1" applyFill="1"/>
    <xf numFmtId="0" fontId="23" fillId="38" borderId="0" xfId="0" applyFont="1" applyFill="1"/>
    <xf numFmtId="0" fontId="17" fillId="42" borderId="0" xfId="0" applyFont="1" applyFill="1"/>
    <xf numFmtId="0" fontId="17" fillId="42" borderId="0" xfId="0" applyFont="1" applyFill="1" applyAlignment="1">
      <alignment horizontal="center"/>
    </xf>
    <xf numFmtId="0" fontId="17" fillId="42" borderId="0" xfId="0" applyFont="1" applyFill="1" applyAlignment="1">
      <alignment horizontal="left"/>
    </xf>
    <xf numFmtId="0" fontId="1" fillId="42" borderId="0" xfId="0" applyFont="1" applyFill="1"/>
    <xf numFmtId="164" fontId="10" fillId="43" borderId="0" xfId="0" applyNumberFormat="1" applyFont="1" applyFill="1"/>
    <xf numFmtId="0" fontId="10" fillId="43" borderId="0" xfId="0" applyFont="1" applyFill="1"/>
    <xf numFmtId="0" fontId="1" fillId="43" borderId="0" xfId="0" applyFont="1" applyFill="1"/>
    <xf numFmtId="0" fontId="17" fillId="38" borderId="0" xfId="0" applyFont="1" applyFill="1"/>
    <xf numFmtId="0" fontId="17" fillId="38" borderId="0" xfId="0" applyFont="1" applyFill="1" applyAlignment="1">
      <alignment horizontal="center"/>
    </xf>
    <xf numFmtId="0" fontId="17" fillId="38" borderId="0" xfId="0" applyFont="1" applyFill="1" applyAlignment="1">
      <alignment horizontal="left"/>
    </xf>
    <xf numFmtId="0" fontId="17" fillId="8" borderId="0" xfId="0" applyFont="1" applyFill="1"/>
    <xf numFmtId="0" fontId="23" fillId="15" borderId="0" xfId="0" applyFont="1" applyFill="1"/>
    <xf numFmtId="0" fontId="1" fillId="21" borderId="0" xfId="0" applyFont="1" applyFill="1"/>
    <xf numFmtId="164" fontId="1" fillId="40" borderId="0" xfId="0" applyNumberFormat="1" applyFont="1" applyFill="1"/>
    <xf numFmtId="0" fontId="17" fillId="14" borderId="0" xfId="0" applyFont="1" applyFill="1"/>
    <xf numFmtId="0" fontId="17" fillId="14" borderId="0" xfId="0" applyFont="1" applyFill="1" applyAlignment="1">
      <alignment horizontal="center"/>
    </xf>
    <xf numFmtId="0" fontId="17" fillId="14" borderId="0" xfId="0" applyFont="1" applyFill="1" applyAlignment="1">
      <alignment horizontal="left"/>
    </xf>
    <xf numFmtId="164" fontId="1" fillId="14" borderId="0" xfId="0" applyNumberFormat="1" applyFont="1" applyFill="1"/>
    <xf numFmtId="164" fontId="1" fillId="13" borderId="0" xfId="0" applyNumberFormat="1" applyFont="1" applyFill="1"/>
    <xf numFmtId="164" fontId="10" fillId="11" borderId="0" xfId="0" applyNumberFormat="1" applyFont="1" applyFill="1"/>
    <xf numFmtId="0" fontId="10" fillId="11" borderId="0" xfId="0" applyFont="1" applyFill="1"/>
    <xf numFmtId="0" fontId="1" fillId="11" borderId="0" xfId="0" applyFont="1" applyFill="1"/>
    <xf numFmtId="164" fontId="10" fillId="42" borderId="0" xfId="0" applyNumberFormat="1" applyFont="1" applyFill="1"/>
    <xf numFmtId="0" fontId="10" fillId="42" borderId="0" xfId="0" applyFont="1" applyFill="1"/>
    <xf numFmtId="164" fontId="1" fillId="42" borderId="0" xfId="0" applyNumberFormat="1" applyFont="1" applyFill="1"/>
    <xf numFmtId="0" fontId="23" fillId="37" borderId="0" xfId="0" applyFont="1" applyFill="1"/>
    <xf numFmtId="0" fontId="1" fillId="2" borderId="0" xfId="0" applyFont="1" applyFill="1"/>
    <xf numFmtId="0" fontId="67" fillId="0" borderId="64" xfId="0" applyFont="1" applyBorder="1" applyAlignment="1">
      <alignment horizontal="center"/>
    </xf>
    <xf numFmtId="0" fontId="67" fillId="0" borderId="65" xfId="0" applyFont="1" applyBorder="1" applyAlignment="1">
      <alignment horizontal="center"/>
    </xf>
    <xf numFmtId="0" fontId="67" fillId="0" borderId="66" xfId="0" applyFont="1" applyBorder="1" applyAlignment="1">
      <alignment horizontal="center"/>
    </xf>
    <xf numFmtId="0" fontId="1" fillId="0" borderId="67" xfId="0" applyFont="1" applyBorder="1"/>
    <xf numFmtId="0" fontId="1" fillId="0" borderId="68" xfId="0" applyFont="1" applyBorder="1"/>
    <xf numFmtId="0" fontId="1" fillId="0" borderId="69" xfId="0" applyFont="1" applyBorder="1"/>
    <xf numFmtId="0" fontId="0" fillId="0" borderId="70" xfId="0" pivotButton="1" applyBorder="1"/>
    <xf numFmtId="0" fontId="0" fillId="0" borderId="71" xfId="0" applyBorder="1"/>
    <xf numFmtId="0" fontId="0" fillId="0" borderId="72" xfId="0" applyBorder="1"/>
    <xf numFmtId="0" fontId="0" fillId="0" borderId="70" xfId="0" applyBorder="1"/>
    <xf numFmtId="0" fontId="0" fillId="0" borderId="73" xfId="0" applyBorder="1"/>
    <xf numFmtId="0" fontId="0" fillId="0" borderId="74" xfId="0" applyBorder="1"/>
    <xf numFmtId="0" fontId="0" fillId="0" borderId="75" xfId="0" applyBorder="1"/>
    <xf numFmtId="0" fontId="0" fillId="0" borderId="77" xfId="0" applyBorder="1"/>
    <xf numFmtId="49" fontId="1" fillId="3" borderId="0" xfId="0" applyNumberFormat="1" applyFont="1" applyFill="1" applyAlignment="1">
      <alignment horizontal="center"/>
    </xf>
    <xf numFmtId="49" fontId="3" fillId="4" borderId="0" xfId="0" applyNumberFormat="1" applyFont="1" applyFill="1" applyAlignment="1">
      <alignment horizontal="center"/>
    </xf>
    <xf numFmtId="49" fontId="1" fillId="0" borderId="0" xfId="0" applyNumberFormat="1" applyFont="1" applyAlignment="1">
      <alignment horizontal="center"/>
    </xf>
    <xf numFmtId="49" fontId="15" fillId="4" borderId="0" xfId="0" applyNumberFormat="1" applyFont="1" applyFill="1" applyAlignment="1">
      <alignment horizontal="center"/>
    </xf>
    <xf numFmtId="49" fontId="17" fillId="0" borderId="0" xfId="0" applyNumberFormat="1" applyFont="1" applyAlignment="1">
      <alignment horizontal="center"/>
    </xf>
    <xf numFmtId="49" fontId="15" fillId="0" borderId="0" xfId="0" applyNumberFormat="1" applyFont="1" applyAlignment="1">
      <alignment horizontal="center"/>
    </xf>
    <xf numFmtId="49" fontId="15" fillId="3" borderId="0" xfId="0" applyNumberFormat="1" applyFont="1" applyFill="1" applyAlignment="1">
      <alignment horizontal="center"/>
    </xf>
    <xf numFmtId="49" fontId="1" fillId="0" borderId="0" xfId="0" applyNumberFormat="1" applyFont="1"/>
    <xf numFmtId="49" fontId="1" fillId="8" borderId="0" xfId="0" applyNumberFormat="1" applyFont="1" applyFill="1" applyAlignment="1">
      <alignment horizontal="center"/>
    </xf>
    <xf numFmtId="49" fontId="10" fillId="0" borderId="0" xfId="0" applyNumberFormat="1" applyFont="1" applyAlignment="1">
      <alignment horizontal="center"/>
    </xf>
    <xf numFmtId="49" fontId="25" fillId="4" borderId="0" xfId="0" applyNumberFormat="1" applyFont="1" applyFill="1" applyAlignment="1">
      <alignment horizontal="center"/>
    </xf>
    <xf numFmtId="49" fontId="10" fillId="4" borderId="0" xfId="0" applyNumberFormat="1" applyFont="1" applyFill="1" applyAlignment="1">
      <alignment horizontal="center"/>
    </xf>
    <xf numFmtId="49" fontId="24" fillId="0" borderId="0" xfId="0" applyNumberFormat="1" applyFont="1"/>
    <xf numFmtId="49" fontId="10" fillId="9" borderId="0" xfId="0" applyNumberFormat="1" applyFont="1" applyFill="1" applyAlignment="1">
      <alignment horizontal="center"/>
    </xf>
    <xf numFmtId="49" fontId="15" fillId="0" borderId="0" xfId="0" applyNumberFormat="1" applyFont="1" applyAlignment="1">
      <alignment horizontal="right"/>
    </xf>
    <xf numFmtId="49" fontId="3" fillId="0" borderId="0" xfId="0" applyNumberFormat="1" applyFont="1" applyAlignment="1">
      <alignment horizontal="right"/>
    </xf>
    <xf numFmtId="49" fontId="3" fillId="0" borderId="0" xfId="0" applyNumberFormat="1" applyFont="1"/>
    <xf numFmtId="49" fontId="0" fillId="0" borderId="0" xfId="0" applyNumberFormat="1"/>
    <xf numFmtId="0" fontId="19" fillId="14" borderId="5" xfId="0" applyFont="1" applyFill="1" applyBorder="1" applyAlignment="1">
      <alignment horizontal="left" vertical="center"/>
    </xf>
    <xf numFmtId="0" fontId="29" fillId="0" borderId="7" xfId="0" applyFont="1" applyBorder="1"/>
    <xf numFmtId="0" fontId="29" fillId="0" borderId="3" xfId="0" applyFont="1" applyBorder="1"/>
    <xf numFmtId="0" fontId="3" fillId="0" borderId="6" xfId="0" applyFont="1" applyBorder="1" applyAlignment="1">
      <alignment horizontal="center"/>
    </xf>
    <xf numFmtId="0" fontId="29" fillId="0" borderId="2" xfId="0" applyFont="1" applyBorder="1"/>
    <xf numFmtId="165" fontId="3" fillId="0" borderId="6" xfId="0" applyNumberFormat="1" applyFont="1" applyBorder="1" applyAlignment="1">
      <alignment horizontal="center"/>
    </xf>
    <xf numFmtId="0" fontId="28" fillId="12" borderId="0" xfId="0" applyFont="1" applyFill="1" applyAlignment="1">
      <alignment horizontal="center"/>
    </xf>
    <xf numFmtId="0" fontId="0" fillId="0" borderId="0" xfId="0"/>
    <xf numFmtId="0" fontId="2" fillId="13" borderId="0" xfId="0" applyFont="1" applyFill="1"/>
    <xf numFmtId="0" fontId="16" fillId="2" borderId="6" xfId="0" applyFont="1" applyFill="1" applyBorder="1" applyAlignment="1">
      <alignment horizontal="center" vertical="center" wrapText="1"/>
    </xf>
    <xf numFmtId="0" fontId="29" fillId="0" borderId="12" xfId="0" applyFont="1" applyBorder="1"/>
    <xf numFmtId="0" fontId="51" fillId="0" borderId="0" xfId="0" applyFont="1" applyAlignment="1">
      <alignment vertical="center"/>
    </xf>
    <xf numFmtId="0" fontId="66" fillId="36" borderId="32" xfId="0" applyFont="1" applyFill="1" applyBorder="1" applyAlignment="1">
      <alignment horizontal="center" vertical="center"/>
    </xf>
    <xf numFmtId="0" fontId="29" fillId="0" borderId="53" xfId="0" applyFont="1" applyBorder="1"/>
    <xf numFmtId="0" fontId="66" fillId="36" borderId="54" xfId="0" applyFont="1" applyFill="1" applyBorder="1" applyAlignment="1">
      <alignment horizontal="center" vertical="center"/>
    </xf>
    <xf numFmtId="0" fontId="29" fillId="0" borderId="28" xfId="0" applyFont="1" applyBorder="1"/>
    <xf numFmtId="0" fontId="65" fillId="21" borderId="57" xfId="0" applyFont="1" applyFill="1" applyBorder="1" applyAlignment="1">
      <alignment horizontal="center" vertical="center" wrapText="1"/>
    </xf>
    <xf numFmtId="0" fontId="29" fillId="0" borderId="61" xfId="0" applyFont="1" applyBorder="1"/>
    <xf numFmtId="0" fontId="65" fillId="21" borderId="58" xfId="0" applyFont="1" applyFill="1" applyBorder="1" applyAlignment="1">
      <alignment horizontal="center" vertical="center" wrapText="1"/>
    </xf>
    <xf numFmtId="0" fontId="29" fillId="0" borderId="62" xfId="0" applyFont="1" applyBorder="1"/>
    <xf numFmtId="0" fontId="65" fillId="21" borderId="59" xfId="0" applyFont="1" applyFill="1" applyBorder="1" applyAlignment="1">
      <alignment horizontal="center" vertical="center" wrapText="1"/>
    </xf>
    <xf numFmtId="0" fontId="29" fillId="0" borderId="60" xfId="0" applyFont="1" applyBorder="1"/>
    <xf numFmtId="0" fontId="29" fillId="0" borderId="44" xfId="0" applyFont="1" applyBorder="1"/>
    <xf numFmtId="0" fontId="65" fillId="21" borderId="54" xfId="0" applyFont="1" applyFill="1" applyBorder="1" applyAlignment="1">
      <alignment horizontal="center" vertical="center" wrapText="1"/>
    </xf>
    <xf numFmtId="0" fontId="66" fillId="36" borderId="56" xfId="0" applyFont="1" applyFill="1" applyBorder="1" applyAlignment="1">
      <alignment horizontal="center" vertical="center"/>
    </xf>
    <xf numFmtId="0" fontId="65" fillId="21" borderId="35" xfId="0" applyFont="1" applyFill="1" applyBorder="1" applyAlignment="1">
      <alignment horizontal="center" vertical="center" wrapText="1"/>
    </xf>
    <xf numFmtId="0" fontId="29" fillId="0" borderId="41" xfId="0" applyFont="1" applyBorder="1"/>
    <xf numFmtId="0" fontId="29" fillId="0" borderId="56" xfId="0" applyFont="1" applyBorder="1"/>
    <xf numFmtId="0" fontId="62" fillId="0" borderId="24" xfId="0" applyFont="1" applyBorder="1" applyAlignment="1">
      <alignment horizontal="center"/>
    </xf>
    <xf numFmtId="0" fontId="29" fillId="0" borderId="25" xfId="0" applyFont="1" applyBorder="1"/>
    <xf numFmtId="0" fontId="65" fillId="21" borderId="36" xfId="0" applyFont="1" applyFill="1" applyBorder="1" applyAlignment="1">
      <alignment horizontal="center" vertical="center" wrapText="1"/>
    </xf>
    <xf numFmtId="0" fontId="29" fillId="0" borderId="37" xfId="0" applyFont="1" applyBorder="1"/>
    <xf numFmtId="0" fontId="29" fillId="0" borderId="26" xfId="0" applyFont="1" applyBorder="1"/>
    <xf numFmtId="0" fontId="62" fillId="36" borderId="35" xfId="0" applyFont="1" applyFill="1" applyBorder="1" applyAlignment="1">
      <alignment horizontal="center" vertical="center"/>
    </xf>
    <xf numFmtId="0" fontId="29" fillId="0" borderId="51" xfId="0" applyFont="1" applyBorder="1"/>
    <xf numFmtId="0" fontId="62" fillId="0" borderId="52" xfId="0" applyFont="1" applyBorder="1" applyAlignment="1">
      <alignment horizontal="center" vertical="center"/>
    </xf>
    <xf numFmtId="0" fontId="62" fillId="0" borderId="35" xfId="0" applyFont="1" applyBorder="1" applyAlignment="1">
      <alignment horizontal="center" vertical="center"/>
    </xf>
    <xf numFmtId="0" fontId="29" fillId="0" borderId="55" xfId="0" applyFont="1" applyBorder="1"/>
    <xf numFmtId="0" fontId="62" fillId="0" borderId="51" xfId="0" applyFont="1" applyBorder="1" applyAlignment="1">
      <alignment horizontal="center" vertical="center"/>
    </xf>
    <xf numFmtId="0" fontId="62" fillId="36" borderId="63" xfId="0" applyFont="1" applyFill="1" applyBorder="1" applyAlignment="1">
      <alignment horizontal="center" vertical="center"/>
    </xf>
    <xf numFmtId="0" fontId="29" fillId="0" borderId="63" xfId="0" applyFont="1" applyBorder="1"/>
    <xf numFmtId="0" fontId="29" fillId="0" borderId="27" xfId="0" applyFont="1" applyBorder="1"/>
    <xf numFmtId="0" fontId="62" fillId="0" borderId="7" xfId="0" applyFont="1" applyBorder="1" applyAlignment="1">
      <alignment horizontal="center" vertical="center"/>
    </xf>
    <xf numFmtId="0" fontId="62" fillId="36" borderId="51" xfId="0" applyFont="1" applyFill="1" applyBorder="1" applyAlignment="1">
      <alignment horizontal="center" vertical="center"/>
    </xf>
    <xf numFmtId="0" fontId="67" fillId="7" borderId="6" xfId="0" applyFont="1" applyFill="1" applyBorder="1" applyAlignment="1">
      <alignment horizontal="center"/>
    </xf>
    <xf numFmtId="0" fontId="0" fillId="0" borderId="70" xfId="0" applyNumberFormat="1" applyBorder="1"/>
    <xf numFmtId="0" fontId="0" fillId="0" borderId="73" xfId="0" applyNumberFormat="1" applyBorder="1"/>
    <xf numFmtId="0" fontId="0" fillId="0" borderId="74" xfId="0" applyNumberFormat="1" applyBorder="1"/>
    <xf numFmtId="0" fontId="0" fillId="0" borderId="75" xfId="0" applyNumberFormat="1" applyBorder="1"/>
    <xf numFmtId="0" fontId="0" fillId="0" borderId="11" xfId="0" applyNumberFormat="1" applyBorder="1"/>
    <xf numFmtId="0" fontId="0" fillId="0" borderId="76" xfId="0" applyNumberFormat="1" applyBorder="1"/>
    <xf numFmtId="0" fontId="0" fillId="0" borderId="77" xfId="0" applyNumberFormat="1" applyBorder="1"/>
    <xf numFmtId="0" fontId="0" fillId="0" borderId="78" xfId="0" applyNumberFormat="1" applyBorder="1"/>
    <xf numFmtId="0" fontId="0" fillId="0" borderId="79" xfId="0" applyNumberFormat="1" applyBorder="1"/>
    <xf numFmtId="0" fontId="3" fillId="0" borderId="0" xfId="0" applyFont="1" applyAlignment="1">
      <alignment vertical="center" wrapText="1"/>
    </xf>
  </cellXfs>
  <cellStyles count="1">
    <cellStyle name="Normal" xfId="0" builtinId="0"/>
  </cellStyles>
  <dxfs count="11">
    <dxf>
      <font>
        <b/>
        <color rgb="FFFF0000"/>
      </font>
      <fill>
        <patternFill patternType="none"/>
      </fill>
    </dxf>
    <dxf>
      <font>
        <b/>
        <color rgb="FF38761D"/>
      </font>
      <fill>
        <patternFill patternType="none"/>
      </fill>
    </dxf>
    <dxf>
      <font>
        <b/>
        <color rgb="FFFF0000"/>
      </font>
      <fill>
        <patternFill patternType="none"/>
      </fill>
    </dxf>
    <dxf>
      <font>
        <b/>
        <color rgb="FF38761D"/>
      </font>
      <fill>
        <patternFill patternType="none"/>
      </fill>
    </dxf>
    <dxf>
      <fill>
        <patternFill patternType="solid">
          <fgColor rgb="FFB7E1CD"/>
          <bgColor rgb="FFB7E1CD"/>
        </patternFill>
      </fill>
    </dxf>
    <dxf>
      <font>
        <b/>
        <color rgb="FFFF0000"/>
      </font>
      <fill>
        <patternFill patternType="none"/>
      </fill>
    </dxf>
    <dxf>
      <font>
        <b/>
        <color rgb="FF38761D"/>
      </font>
      <fill>
        <patternFill patternType="none"/>
      </fill>
    </dxf>
    <dxf>
      <numFmt numFmtId="30" formatCode="@"/>
    </dxf>
    <dxf>
      <fill>
        <patternFill patternType="solid">
          <fgColor rgb="FFFFFFFF"/>
          <bgColor rgb="FFFFFFFF"/>
        </patternFill>
      </fill>
    </dxf>
    <dxf>
      <fill>
        <patternFill patternType="solid">
          <fgColor rgb="FFEBEFF1"/>
          <bgColor rgb="FFEBEFF1"/>
        </patternFill>
      </fill>
    </dxf>
    <dxf>
      <fill>
        <patternFill patternType="solid">
          <fgColor rgb="FF6C7687"/>
          <bgColor rgb="FF6C7687"/>
        </patternFill>
      </fill>
    </dxf>
  </dxfs>
  <tableStyles count="1">
    <tableStyle name="Detail6-Chicago-style" pivot="0" count="3" xr9:uid="{00000000-0011-0000-FFFF-FFFF00000000}">
      <tableStyleElement type="headerRow" dxfId="10"/>
      <tableStyleElement type="firstRowStripe" dxfId="9"/>
      <tableStyleElement type="secondRowStripe" dxfId="8"/>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pivotCacheDefinition" Target="pivotCache/pivotCacheDefinition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microsoft.com/office/2007/relationships/slicerCache" Target="slicerCaches/slicerCache1.xml"/><Relationship Id="rId30"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757575"/>
                </a:solidFill>
                <a:latin typeface="serif"/>
              </a:defRPr>
            </a:pPr>
            <a:r>
              <a:rPr b="0">
                <a:solidFill>
                  <a:srgbClr val="757575"/>
                </a:solidFill>
                <a:latin typeface="serif"/>
              </a:rPr>
              <a:t>Volunteer Availability vs Requirement</a:t>
            </a:r>
          </a:p>
        </c:rich>
      </c:tx>
      <c:overlay val="0"/>
    </c:title>
    <c:autoTitleDeleted val="0"/>
    <c:plotArea>
      <c:layout/>
      <c:barChart>
        <c:barDir val="col"/>
        <c:grouping val="clustered"/>
        <c:varyColors val="1"/>
        <c:ser>
          <c:idx val="0"/>
          <c:order val="0"/>
          <c:tx>
            <c:strRef>
              <c:f>'Graphs &amp; Reports'!$B$23</c:f>
              <c:strCache>
                <c:ptCount val="1"/>
                <c:pt idx="0">
                  <c:v>Volunteer Availability Count</c:v>
                </c:pt>
              </c:strCache>
            </c:strRef>
          </c:tx>
          <c:spPr>
            <a:solidFill>
              <a:srgbClr val="4285F4"/>
            </a:solidFill>
            <a:ln cmpd="sng">
              <a:solidFill>
                <a:srgbClr val="000000"/>
              </a:solidFill>
            </a:ln>
          </c:spPr>
          <c:invertIfNegative val="1"/>
          <c:dLbls>
            <c:spPr>
              <a:noFill/>
              <a:ln>
                <a:noFill/>
              </a:ln>
              <a:effectLst/>
            </c:spPr>
            <c:txPr>
              <a:bodyPr/>
              <a:lstStyle/>
              <a:p>
                <a:pPr lvl="0">
                  <a:defRPr>
                    <a:latin typeface="serif"/>
                  </a:defRPr>
                </a:pPr>
                <a:endParaRPr lang="te-IN"/>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'Graphs &amp; Reports'!$A$24:$A$29</c:f>
              <c:strCache>
                <c:ptCount val="6"/>
                <c:pt idx="0">
                  <c:v>19th July (Friday) - Morning</c:v>
                </c:pt>
                <c:pt idx="1">
                  <c:v>19th July (Friday) - Evening</c:v>
                </c:pt>
                <c:pt idx="2">
                  <c:v>20th July (Saturday) - Morning</c:v>
                </c:pt>
                <c:pt idx="3">
                  <c:v>20th July (Saturday) - Evening</c:v>
                </c:pt>
                <c:pt idx="4">
                  <c:v>21st July (Sunday) - Morning</c:v>
                </c:pt>
                <c:pt idx="5">
                  <c:v>21st July (Sunday) - Evening</c:v>
                </c:pt>
              </c:strCache>
            </c:strRef>
          </c:cat>
          <c:val>
            <c:numRef>
              <c:f>'Graphs &amp; Reports'!$B$24:$B$29</c:f>
              <c:numCache>
                <c:formatCode>General</c:formatCode>
                <c:ptCount val="6"/>
                <c:pt idx="0">
                  <c:v>293</c:v>
                </c:pt>
                <c:pt idx="1">
                  <c:v>336</c:v>
                </c:pt>
                <c:pt idx="2">
                  <c:v>334</c:v>
                </c:pt>
                <c:pt idx="3">
                  <c:v>307</c:v>
                </c:pt>
                <c:pt idx="4">
                  <c:v>303</c:v>
                </c:pt>
                <c:pt idx="5">
                  <c:v>228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914-4DAB-9D8B-EA30C36BB58F}"/>
            </c:ext>
          </c:extLst>
        </c:ser>
        <c:ser>
          <c:idx val="1"/>
          <c:order val="1"/>
          <c:tx>
            <c:strRef>
              <c:f>'Graphs &amp; Reports'!$C$23</c:f>
              <c:strCache>
                <c:ptCount val="1"/>
                <c:pt idx="0">
                  <c:v>Requirement</c:v>
                </c:pt>
              </c:strCache>
            </c:strRef>
          </c:tx>
          <c:spPr>
            <a:solidFill>
              <a:srgbClr val="93C47D"/>
            </a:solidFill>
            <a:ln cmpd="sng">
              <a:solidFill>
                <a:srgbClr val="000000"/>
              </a:solidFill>
            </a:ln>
          </c:spPr>
          <c:invertIfNegative val="1"/>
          <c:dLbls>
            <c:spPr>
              <a:noFill/>
              <a:ln>
                <a:noFill/>
              </a:ln>
              <a:effectLst/>
            </c:spPr>
            <c:txPr>
              <a:bodyPr/>
              <a:lstStyle/>
              <a:p>
                <a:pPr lvl="0">
                  <a:defRPr>
                    <a:latin typeface="serif"/>
                  </a:defRPr>
                </a:pPr>
                <a:endParaRPr lang="te-IN"/>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'Graphs &amp; Reports'!$A$24:$A$29</c:f>
              <c:strCache>
                <c:ptCount val="6"/>
                <c:pt idx="0">
                  <c:v>19th July (Friday) - Morning</c:v>
                </c:pt>
                <c:pt idx="1">
                  <c:v>19th July (Friday) - Evening</c:v>
                </c:pt>
                <c:pt idx="2">
                  <c:v>20th July (Saturday) - Morning</c:v>
                </c:pt>
                <c:pt idx="3">
                  <c:v>20th July (Saturday) - Evening</c:v>
                </c:pt>
                <c:pt idx="4">
                  <c:v>21st July (Sunday) - Morning</c:v>
                </c:pt>
                <c:pt idx="5">
                  <c:v>21st July (Sunday) - Evening</c:v>
                </c:pt>
              </c:strCache>
            </c:strRef>
          </c:cat>
          <c:val>
            <c:numRef>
              <c:f>'Graphs &amp; Reports'!$C$24:$C$29</c:f>
              <c:numCache>
                <c:formatCode>General</c:formatCode>
                <c:ptCount val="6"/>
                <c:pt idx="0">
                  <c:v>259</c:v>
                </c:pt>
                <c:pt idx="1">
                  <c:v>312</c:v>
                </c:pt>
                <c:pt idx="2">
                  <c:v>171</c:v>
                </c:pt>
                <c:pt idx="3">
                  <c:v>320</c:v>
                </c:pt>
                <c:pt idx="4">
                  <c:v>268</c:v>
                </c:pt>
                <c:pt idx="5">
                  <c:v>190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A914-4DAB-9D8B-EA30C36BB58F}"/>
            </c:ext>
          </c:extLst>
        </c:ser>
        <c:ser>
          <c:idx val="2"/>
          <c:order val="2"/>
          <c:tx>
            <c:strRef>
              <c:f>'Graphs &amp; Reports'!$D$23</c:f>
              <c:strCache>
                <c:ptCount val="1"/>
                <c:pt idx="0">
                  <c:v>Variance</c:v>
                </c:pt>
              </c:strCache>
            </c:strRef>
          </c:tx>
          <c:spPr>
            <a:solidFill>
              <a:srgbClr val="F1C232"/>
            </a:solidFill>
            <a:ln cmpd="sng">
              <a:solidFill>
                <a:srgbClr val="000000"/>
              </a:solidFill>
            </a:ln>
          </c:spPr>
          <c:invertIfNegative val="1"/>
          <c:dLbls>
            <c:spPr>
              <a:noFill/>
              <a:ln>
                <a:noFill/>
              </a:ln>
              <a:effectLst/>
            </c:spPr>
            <c:txPr>
              <a:bodyPr/>
              <a:lstStyle/>
              <a:p>
                <a:pPr lvl="0">
                  <a:defRPr b="0">
                    <a:latin typeface="serif"/>
                  </a:defRPr>
                </a:pPr>
                <a:endParaRPr lang="te-IN"/>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'Graphs &amp; Reports'!$A$24:$A$29</c:f>
              <c:strCache>
                <c:ptCount val="6"/>
                <c:pt idx="0">
                  <c:v>19th July (Friday) - Morning</c:v>
                </c:pt>
                <c:pt idx="1">
                  <c:v>19th July (Friday) - Evening</c:v>
                </c:pt>
                <c:pt idx="2">
                  <c:v>20th July (Saturday) - Morning</c:v>
                </c:pt>
                <c:pt idx="3">
                  <c:v>20th July (Saturday) - Evening</c:v>
                </c:pt>
                <c:pt idx="4">
                  <c:v>21st July (Sunday) - Morning</c:v>
                </c:pt>
                <c:pt idx="5">
                  <c:v>21st July (Sunday) - Evening</c:v>
                </c:pt>
              </c:strCache>
            </c:strRef>
          </c:cat>
          <c:val>
            <c:numRef>
              <c:f>'Graphs &amp; Reports'!$D$24:$D$29</c:f>
              <c:numCache>
                <c:formatCode>#,##0;\(#,##0\)</c:formatCode>
                <c:ptCount val="6"/>
                <c:pt idx="0">
                  <c:v>34</c:v>
                </c:pt>
                <c:pt idx="1">
                  <c:v>24</c:v>
                </c:pt>
                <c:pt idx="2">
                  <c:v>163</c:v>
                </c:pt>
                <c:pt idx="3">
                  <c:v>-13</c:v>
                </c:pt>
                <c:pt idx="4">
                  <c:v>35</c:v>
                </c:pt>
                <c:pt idx="5">
                  <c:v>38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A914-4DAB-9D8B-EA30C36BB58F}"/>
            </c:ext>
          </c:extLst>
        </c:ser>
        <c:dLbls>
          <c:showLegendKey val="0"/>
          <c:showVal val="0"/>
          <c:showCatName val="0"/>
          <c:showSerName val="0"/>
          <c:showPercent val="0"/>
          <c:showBubbleSize val="0"/>
        </c:dLbls>
        <c:gapWidth val="150"/>
        <c:axId val="1337276984"/>
        <c:axId val="1898314822"/>
      </c:barChart>
      <c:catAx>
        <c:axId val="1337276984"/>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b="0">
                <a:solidFill>
                  <a:srgbClr val="000000"/>
                </a:solidFill>
                <a:latin typeface="serif"/>
              </a:defRPr>
            </a:pPr>
            <a:endParaRPr lang="te-IN"/>
          </a:p>
        </c:txPr>
        <c:crossAx val="1898314822"/>
        <c:crosses val="autoZero"/>
        <c:auto val="1"/>
        <c:lblAlgn val="ctr"/>
        <c:lblOffset val="100"/>
        <c:noMultiLvlLbl val="1"/>
      </c:catAx>
      <c:valAx>
        <c:axId val="189831482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a:solidFill>
                  <a:srgbClr val="000000"/>
                </a:solidFill>
                <a:latin typeface="serif"/>
              </a:defRPr>
            </a:pPr>
            <a:endParaRPr lang="te-IN"/>
          </a:p>
        </c:txPr>
        <c:crossAx val="1337276984"/>
        <c:crosses val="autoZero"/>
        <c:crossBetween val="between"/>
      </c:valAx>
    </c:plotArea>
    <c:legend>
      <c:legendPos val="r"/>
      <c:overlay val="0"/>
      <c:txPr>
        <a:bodyPr/>
        <a:lstStyle/>
        <a:p>
          <a:pPr lvl="0">
            <a:defRPr b="0">
              <a:solidFill>
                <a:srgbClr val="1A1A1A"/>
              </a:solidFill>
              <a:latin typeface="serif"/>
            </a:defRPr>
          </a:pPr>
          <a:endParaRPr lang="te-IN"/>
        </a:p>
      </c:txPr>
    </c:legend>
    <c:plotVisOnly val="1"/>
    <c:dispBlanksAs val="zero"/>
    <c:showDLblsOverMax val="1"/>
  </c:chart>
  <c:spPr>
    <a:solidFill>
      <a:srgbClr val="FFFFFF">
        <a:alpha val="0"/>
      </a:srgbClr>
    </a:solidFill>
  </c:sp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757575"/>
                </a:solidFill>
                <a:latin typeface="serif"/>
              </a:defRPr>
            </a:pPr>
            <a:r>
              <a:rPr b="0">
                <a:solidFill>
                  <a:srgbClr val="757575"/>
                </a:solidFill>
                <a:latin typeface="serif"/>
              </a:rPr>
              <a:t>Location Wise Volunteers</a:t>
            </a:r>
          </a:p>
        </c:rich>
      </c:tx>
      <c:overlay val="0"/>
    </c:title>
    <c:autoTitleDeleted val="0"/>
    <c:plotArea>
      <c:layout/>
      <c:barChart>
        <c:barDir val="col"/>
        <c:grouping val="stacked"/>
        <c:varyColors val="1"/>
        <c:ser>
          <c:idx val="3"/>
          <c:order val="3"/>
          <c:tx>
            <c:strRef>
              <c:f>'Graphs &amp; Reports'!$E$46</c:f>
              <c:strCache>
                <c:ptCount val="1"/>
                <c:pt idx="0">
                  <c:v>Total</c:v>
                </c:pt>
              </c:strCache>
            </c:strRef>
          </c:tx>
          <c:spPr>
            <a:solidFill>
              <a:srgbClr val="B7B7B7"/>
            </a:solidFill>
            <a:ln cmpd="sng">
              <a:solidFill>
                <a:srgbClr val="000000"/>
              </a:solidFill>
            </a:ln>
          </c:spPr>
          <c:invertIfNegative val="1"/>
          <c:dLbls>
            <c:spPr>
              <a:noFill/>
              <a:ln>
                <a:noFill/>
              </a:ln>
              <a:effectLst/>
            </c:spPr>
            <c:txPr>
              <a:bodyPr/>
              <a:lstStyle/>
              <a:p>
                <a:pPr lvl="0">
                  <a:defRPr>
                    <a:latin typeface="serif"/>
                  </a:defRPr>
                </a:pPr>
                <a:endParaRPr lang="te-IN"/>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'Graphs &amp; Reports'!$A$47:$A$52</c:f>
              <c:strCache>
                <c:ptCount val="6"/>
                <c:pt idx="0">
                  <c:v>19th July (Friday) - Morning</c:v>
                </c:pt>
                <c:pt idx="1">
                  <c:v>19th July (Friday) - Evening</c:v>
                </c:pt>
                <c:pt idx="2">
                  <c:v>20th July (Saturday) - Morning</c:v>
                </c:pt>
                <c:pt idx="3">
                  <c:v>20th July (Saturday) - Evening</c:v>
                </c:pt>
                <c:pt idx="4">
                  <c:v>21st July (Sunday) - Morning</c:v>
                </c:pt>
                <c:pt idx="5">
                  <c:v>21st July (Sunday) - Evening</c:v>
                </c:pt>
              </c:strCache>
            </c:strRef>
          </c:cat>
          <c:val>
            <c:numRef>
              <c:f>'Graphs &amp; Reports'!$E$47:$E$52</c:f>
              <c:numCache>
                <c:formatCode>General</c:formatCode>
                <c:ptCount val="6"/>
                <c:pt idx="0">
                  <c:v>293</c:v>
                </c:pt>
                <c:pt idx="1">
                  <c:v>336</c:v>
                </c:pt>
                <c:pt idx="2">
                  <c:v>334</c:v>
                </c:pt>
                <c:pt idx="3">
                  <c:v>307</c:v>
                </c:pt>
                <c:pt idx="4">
                  <c:v>303</c:v>
                </c:pt>
                <c:pt idx="5">
                  <c:v>228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E253-458C-A3BC-4E3B11038B14}"/>
            </c:ext>
          </c:extLst>
        </c:ser>
        <c:dLbls>
          <c:showLegendKey val="0"/>
          <c:showVal val="0"/>
          <c:showCatName val="0"/>
          <c:showSerName val="0"/>
          <c:showPercent val="0"/>
          <c:showBubbleSize val="0"/>
        </c:dLbls>
        <c:gapWidth val="150"/>
        <c:overlap val="100"/>
        <c:axId val="1986245637"/>
        <c:axId val="1655462853"/>
      </c:barChart>
      <c:lineChart>
        <c:grouping val="standard"/>
        <c:varyColors val="1"/>
        <c:ser>
          <c:idx val="0"/>
          <c:order val="0"/>
          <c:tx>
            <c:strRef>
              <c:f>'Graphs &amp; Reports'!$B$46</c:f>
              <c:strCache>
                <c:ptCount val="1"/>
                <c:pt idx="0">
                  <c:v>Texas</c:v>
                </c:pt>
              </c:strCache>
            </c:strRef>
          </c:tx>
          <c:spPr>
            <a:ln cmpd="sng">
              <a:solidFill>
                <a:srgbClr val="4285F4"/>
              </a:solidFill>
            </a:ln>
          </c:spPr>
          <c:marker>
            <c:symbol val="none"/>
          </c:marker>
          <c:dLbls>
            <c:spPr>
              <a:noFill/>
              <a:ln>
                <a:noFill/>
              </a:ln>
              <a:effectLst/>
            </c:spPr>
            <c:txPr>
              <a:bodyPr/>
              <a:lstStyle/>
              <a:p>
                <a:pPr lvl="0">
                  <a:defRPr>
                    <a:solidFill>
                      <a:srgbClr val="000000"/>
                    </a:solidFill>
                    <a:latin typeface="serif"/>
                  </a:defRPr>
                </a:pPr>
                <a:endParaRPr lang="te-IN"/>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'Graphs &amp; Reports'!$A$47:$A$52</c:f>
              <c:strCache>
                <c:ptCount val="6"/>
                <c:pt idx="0">
                  <c:v>19th July (Friday) - Morning</c:v>
                </c:pt>
                <c:pt idx="1">
                  <c:v>19th July (Friday) - Evening</c:v>
                </c:pt>
                <c:pt idx="2">
                  <c:v>20th July (Saturday) - Morning</c:v>
                </c:pt>
                <c:pt idx="3">
                  <c:v>20th July (Saturday) - Evening</c:v>
                </c:pt>
                <c:pt idx="4">
                  <c:v>21st July (Sunday) - Morning</c:v>
                </c:pt>
                <c:pt idx="5">
                  <c:v>21st July (Sunday) - Evening</c:v>
                </c:pt>
              </c:strCache>
            </c:strRef>
          </c:cat>
          <c:val>
            <c:numRef>
              <c:f>'Graphs &amp; Reports'!$B$47:$B$52</c:f>
              <c:numCache>
                <c:formatCode>General</c:formatCode>
                <c:ptCount val="6"/>
                <c:pt idx="0">
                  <c:v>138</c:v>
                </c:pt>
                <c:pt idx="1">
                  <c:v>152</c:v>
                </c:pt>
                <c:pt idx="2">
                  <c:v>150</c:v>
                </c:pt>
                <c:pt idx="3">
                  <c:v>141</c:v>
                </c:pt>
                <c:pt idx="4">
                  <c:v>140</c:v>
                </c:pt>
                <c:pt idx="5">
                  <c:v>111</c:v>
                </c:pt>
              </c:numCache>
            </c:numRef>
          </c:val>
          <c:smooth val="0"/>
          <c:extLst>
            <c:ext xmlns:c16="http://schemas.microsoft.com/office/drawing/2014/chart" uri="{C3380CC4-5D6E-409C-BE32-E72D297353CC}">
              <c16:uniqueId val="{00000001-E253-458C-A3BC-4E3B11038B14}"/>
            </c:ext>
          </c:extLst>
        </c:ser>
        <c:ser>
          <c:idx val="1"/>
          <c:order val="1"/>
          <c:tx>
            <c:strRef>
              <c:f>'Graphs &amp; Reports'!$C$46</c:f>
              <c:strCache>
                <c:ptCount val="1"/>
                <c:pt idx="0">
                  <c:v>Greater Chicago Region</c:v>
                </c:pt>
              </c:strCache>
            </c:strRef>
          </c:tx>
          <c:spPr>
            <a:ln cmpd="sng">
              <a:solidFill>
                <a:srgbClr val="00FF00">
                  <a:alpha val="100000"/>
                </a:srgbClr>
              </a:solidFill>
            </a:ln>
          </c:spPr>
          <c:marker>
            <c:symbol val="none"/>
          </c:marker>
          <c:dLbls>
            <c:spPr>
              <a:noFill/>
              <a:ln>
                <a:noFill/>
              </a:ln>
              <a:effectLst/>
            </c:spPr>
            <c:txPr>
              <a:bodyPr/>
              <a:lstStyle/>
              <a:p>
                <a:pPr lvl="0">
                  <a:defRPr>
                    <a:solidFill>
                      <a:srgbClr val="1F1F1F"/>
                    </a:solidFill>
                    <a:latin typeface="serif"/>
                  </a:defRPr>
                </a:pPr>
                <a:endParaRPr lang="te-IN"/>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'Graphs &amp; Reports'!$A$47:$A$52</c:f>
              <c:strCache>
                <c:ptCount val="6"/>
                <c:pt idx="0">
                  <c:v>19th July (Friday) - Morning</c:v>
                </c:pt>
                <c:pt idx="1">
                  <c:v>19th July (Friday) - Evening</c:v>
                </c:pt>
                <c:pt idx="2">
                  <c:v>20th July (Saturday) - Morning</c:v>
                </c:pt>
                <c:pt idx="3">
                  <c:v>20th July (Saturday) - Evening</c:v>
                </c:pt>
                <c:pt idx="4">
                  <c:v>21st July (Sunday) - Morning</c:v>
                </c:pt>
                <c:pt idx="5">
                  <c:v>21st July (Sunday) - Evening</c:v>
                </c:pt>
              </c:strCache>
            </c:strRef>
          </c:cat>
          <c:val>
            <c:numRef>
              <c:f>'Graphs &amp; Reports'!$C$47:$C$52</c:f>
              <c:numCache>
                <c:formatCode>General</c:formatCode>
                <c:ptCount val="6"/>
                <c:pt idx="0">
                  <c:v>62</c:v>
                </c:pt>
                <c:pt idx="1">
                  <c:v>99</c:v>
                </c:pt>
                <c:pt idx="2">
                  <c:v>90</c:v>
                </c:pt>
                <c:pt idx="3">
                  <c:v>88</c:v>
                </c:pt>
                <c:pt idx="4">
                  <c:v>84</c:v>
                </c:pt>
                <c:pt idx="5">
                  <c:v>74</c:v>
                </c:pt>
              </c:numCache>
            </c:numRef>
          </c:val>
          <c:smooth val="0"/>
          <c:extLst>
            <c:ext xmlns:c16="http://schemas.microsoft.com/office/drawing/2014/chart" uri="{C3380CC4-5D6E-409C-BE32-E72D297353CC}">
              <c16:uniqueId val="{00000002-E253-458C-A3BC-4E3B11038B14}"/>
            </c:ext>
          </c:extLst>
        </c:ser>
        <c:ser>
          <c:idx val="2"/>
          <c:order val="2"/>
          <c:tx>
            <c:strRef>
              <c:f>'Graphs &amp; Reports'!$D$46</c:f>
              <c:strCache>
                <c:ptCount val="1"/>
                <c:pt idx="0">
                  <c:v>Other locations</c:v>
                </c:pt>
              </c:strCache>
            </c:strRef>
          </c:tx>
          <c:spPr>
            <a:ln cmpd="sng">
              <a:solidFill>
                <a:srgbClr val="FBBC04"/>
              </a:solidFill>
            </a:ln>
          </c:spPr>
          <c:marker>
            <c:symbol val="none"/>
          </c:marker>
          <c:dPt>
            <c:idx val="5"/>
            <c:bubble3D val="0"/>
            <c:extLst>
              <c:ext xmlns:c16="http://schemas.microsoft.com/office/drawing/2014/chart" uri="{C3380CC4-5D6E-409C-BE32-E72D297353CC}">
                <c16:uniqueId val="{00000003-E253-458C-A3BC-4E3B11038B14}"/>
              </c:ext>
            </c:extLst>
          </c:dPt>
          <c:dLbls>
            <c:spPr>
              <a:noFill/>
              <a:ln>
                <a:noFill/>
              </a:ln>
              <a:effectLst/>
            </c:spPr>
            <c:txPr>
              <a:bodyPr/>
              <a:lstStyle/>
              <a:p>
                <a:pPr lvl="0">
                  <a:defRPr>
                    <a:solidFill>
                      <a:srgbClr val="000000"/>
                    </a:solidFill>
                    <a:latin typeface="serif"/>
                  </a:defRPr>
                </a:pPr>
                <a:endParaRPr lang="te-IN"/>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'Graphs &amp; Reports'!$A$47:$A$52</c:f>
              <c:strCache>
                <c:ptCount val="6"/>
                <c:pt idx="0">
                  <c:v>19th July (Friday) - Morning</c:v>
                </c:pt>
                <c:pt idx="1">
                  <c:v>19th July (Friday) - Evening</c:v>
                </c:pt>
                <c:pt idx="2">
                  <c:v>20th July (Saturday) - Morning</c:v>
                </c:pt>
                <c:pt idx="3">
                  <c:v>20th July (Saturday) - Evening</c:v>
                </c:pt>
                <c:pt idx="4">
                  <c:v>21st July (Sunday) - Morning</c:v>
                </c:pt>
                <c:pt idx="5">
                  <c:v>21st July (Sunday) - Evening</c:v>
                </c:pt>
              </c:strCache>
            </c:strRef>
          </c:cat>
          <c:val>
            <c:numRef>
              <c:f>'Graphs &amp; Reports'!$D$47:$D$52</c:f>
              <c:numCache>
                <c:formatCode>General</c:formatCode>
                <c:ptCount val="6"/>
                <c:pt idx="0">
                  <c:v>93</c:v>
                </c:pt>
                <c:pt idx="1">
                  <c:v>85</c:v>
                </c:pt>
                <c:pt idx="2">
                  <c:v>94</c:v>
                </c:pt>
                <c:pt idx="3">
                  <c:v>78</c:v>
                </c:pt>
                <c:pt idx="4">
                  <c:v>79</c:v>
                </c:pt>
                <c:pt idx="5">
                  <c:v>43</c:v>
                </c:pt>
              </c:numCache>
            </c:numRef>
          </c:val>
          <c:smooth val="0"/>
          <c:extLst>
            <c:ext xmlns:c16="http://schemas.microsoft.com/office/drawing/2014/chart" uri="{C3380CC4-5D6E-409C-BE32-E72D297353CC}">
              <c16:uniqueId val="{00000004-E253-458C-A3BC-4E3B11038B14}"/>
            </c:ext>
          </c:extLst>
        </c:ser>
        <c:dLbls>
          <c:showLegendKey val="0"/>
          <c:showVal val="0"/>
          <c:showCatName val="0"/>
          <c:showSerName val="0"/>
          <c:showPercent val="0"/>
          <c:showBubbleSize val="0"/>
        </c:dLbls>
        <c:marker val="1"/>
        <c:smooth val="0"/>
        <c:axId val="1986245637"/>
        <c:axId val="1655462853"/>
      </c:lineChart>
      <c:catAx>
        <c:axId val="198624563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Date</a:t>
                </a:r>
              </a:p>
            </c:rich>
          </c:tx>
          <c:overlay val="0"/>
        </c:title>
        <c:numFmt formatCode="General" sourceLinked="1"/>
        <c:majorTickMark val="none"/>
        <c:minorTickMark val="none"/>
        <c:tickLblPos val="nextTo"/>
        <c:txPr>
          <a:bodyPr/>
          <a:lstStyle/>
          <a:p>
            <a:pPr lvl="0">
              <a:defRPr b="0">
                <a:solidFill>
                  <a:srgbClr val="000000"/>
                </a:solidFill>
                <a:latin typeface="serif"/>
              </a:defRPr>
            </a:pPr>
            <a:endParaRPr lang="te-IN"/>
          </a:p>
        </c:txPr>
        <c:crossAx val="1655462853"/>
        <c:crosses val="autoZero"/>
        <c:auto val="1"/>
        <c:lblAlgn val="ctr"/>
        <c:lblOffset val="100"/>
        <c:noMultiLvlLbl val="1"/>
      </c:catAx>
      <c:valAx>
        <c:axId val="165546285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a:solidFill>
                  <a:srgbClr val="000000"/>
                </a:solidFill>
                <a:latin typeface="serif"/>
              </a:defRPr>
            </a:pPr>
            <a:endParaRPr lang="te-IN"/>
          </a:p>
        </c:txPr>
        <c:crossAx val="1986245637"/>
        <c:crosses val="autoZero"/>
        <c:crossBetween val="between"/>
      </c:valAx>
    </c:plotArea>
    <c:legend>
      <c:legendPos val="r"/>
      <c:legendEntry>
        <c:idx val="2"/>
        <c:txPr>
          <a:bodyPr/>
          <a:lstStyle/>
          <a:p>
            <a:pPr lvl="0">
              <a:defRPr>
                <a:latin typeface="serif"/>
              </a:defRPr>
            </a:pPr>
            <a:endParaRPr lang="te-IN"/>
          </a:p>
        </c:txPr>
      </c:legendEntry>
      <c:overlay val="0"/>
      <c:txPr>
        <a:bodyPr/>
        <a:lstStyle/>
        <a:p>
          <a:pPr lvl="0">
            <a:defRPr b="0">
              <a:solidFill>
                <a:srgbClr val="1A1A1A"/>
              </a:solidFill>
              <a:latin typeface="+mn-lt"/>
            </a:defRPr>
          </a:pPr>
          <a:endParaRPr lang="te-IN"/>
        </a:p>
      </c:txPr>
    </c:legend>
    <c:plotVisOnly val="1"/>
    <c:dispBlanksAs val="zero"/>
    <c:showDLblsOverMax val="1"/>
  </c:chart>
  <c:spPr>
    <a:solidFill>
      <a:srgbClr val="FFFFFF">
        <a:alpha val="0"/>
      </a:srgbClr>
    </a:solidFill>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757575"/>
                </a:solidFill>
                <a:latin typeface="serif"/>
              </a:defRPr>
            </a:pPr>
            <a:r>
              <a:rPr b="0">
                <a:solidFill>
                  <a:srgbClr val="757575"/>
                </a:solidFill>
                <a:latin typeface="serif"/>
              </a:rPr>
              <a:t>BG Batch Volunteers</a:t>
            </a:r>
          </a:p>
        </c:rich>
      </c:tx>
      <c:overlay val="0"/>
    </c:title>
    <c:autoTitleDeleted val="0"/>
    <c:plotArea>
      <c:layout/>
      <c:barChart>
        <c:barDir val="col"/>
        <c:grouping val="stacked"/>
        <c:varyColors val="1"/>
        <c:ser>
          <c:idx val="3"/>
          <c:order val="3"/>
          <c:tx>
            <c:strRef>
              <c:f>'Graphs &amp; Reports'!$E$66</c:f>
              <c:strCache>
                <c:ptCount val="1"/>
                <c:pt idx="0">
                  <c:v>Total</c:v>
                </c:pt>
              </c:strCache>
            </c:strRef>
          </c:tx>
          <c:spPr>
            <a:solidFill>
              <a:srgbClr val="6FA8DC"/>
            </a:solidFill>
            <a:ln cmpd="sng">
              <a:solidFill>
                <a:srgbClr val="000000"/>
              </a:solidFill>
            </a:ln>
          </c:spPr>
          <c:invertIfNegative val="1"/>
          <c:dLbls>
            <c:spPr>
              <a:noFill/>
              <a:ln>
                <a:noFill/>
              </a:ln>
              <a:effectLst/>
            </c:spPr>
            <c:txPr>
              <a:bodyPr/>
              <a:lstStyle/>
              <a:p>
                <a:pPr lvl="0">
                  <a:defRPr>
                    <a:latin typeface="serif"/>
                  </a:defRPr>
                </a:pPr>
                <a:endParaRPr lang="te-IN"/>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'Graphs &amp; Reports'!$A$67:$A$72</c:f>
              <c:strCache>
                <c:ptCount val="6"/>
                <c:pt idx="0">
                  <c:v>19th July (Friday) - Morning</c:v>
                </c:pt>
                <c:pt idx="1">
                  <c:v>19th July (Friday) - Evening</c:v>
                </c:pt>
                <c:pt idx="2">
                  <c:v>20th July (Saturday) - Morning</c:v>
                </c:pt>
                <c:pt idx="3">
                  <c:v>20th July (Saturday) - Evening</c:v>
                </c:pt>
                <c:pt idx="4">
                  <c:v>21st July (Sunday) - Morning</c:v>
                </c:pt>
                <c:pt idx="5">
                  <c:v>21st July (Sunday) - Evening</c:v>
                </c:pt>
              </c:strCache>
            </c:strRef>
          </c:cat>
          <c:val>
            <c:numRef>
              <c:f>'Graphs &amp; Reports'!$E$67:$E$72</c:f>
              <c:numCache>
                <c:formatCode>General</c:formatCode>
                <c:ptCount val="6"/>
                <c:pt idx="0">
                  <c:v>207</c:v>
                </c:pt>
                <c:pt idx="1">
                  <c:v>232</c:v>
                </c:pt>
                <c:pt idx="2">
                  <c:v>250</c:v>
                </c:pt>
                <c:pt idx="3">
                  <c:v>236</c:v>
                </c:pt>
                <c:pt idx="4">
                  <c:v>232</c:v>
                </c:pt>
                <c:pt idx="5">
                  <c:v>191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DFD9-4E1D-BF90-68B7B32DEB83}"/>
            </c:ext>
          </c:extLst>
        </c:ser>
        <c:dLbls>
          <c:showLegendKey val="0"/>
          <c:showVal val="0"/>
          <c:showCatName val="0"/>
          <c:showSerName val="0"/>
          <c:showPercent val="0"/>
          <c:showBubbleSize val="0"/>
        </c:dLbls>
        <c:gapWidth val="150"/>
        <c:overlap val="100"/>
        <c:axId val="1687913798"/>
        <c:axId val="707667492"/>
      </c:barChart>
      <c:lineChart>
        <c:grouping val="standard"/>
        <c:varyColors val="1"/>
        <c:ser>
          <c:idx val="0"/>
          <c:order val="0"/>
          <c:tx>
            <c:strRef>
              <c:f>'Graphs &amp; Reports'!$B$66</c:f>
              <c:strCache>
                <c:ptCount val="1"/>
                <c:pt idx="0">
                  <c:v>Batch9</c:v>
                </c:pt>
              </c:strCache>
            </c:strRef>
          </c:tx>
          <c:spPr>
            <a:ln cmpd="sng">
              <a:solidFill>
                <a:srgbClr val="FF9900">
                  <a:alpha val="100000"/>
                </a:srgbClr>
              </a:solidFill>
            </a:ln>
          </c:spPr>
          <c:marker>
            <c:symbol val="none"/>
          </c:marker>
          <c:dLbls>
            <c:spPr>
              <a:noFill/>
              <a:ln>
                <a:noFill/>
              </a:ln>
              <a:effectLst/>
            </c:spPr>
            <c:txPr>
              <a:bodyPr/>
              <a:lstStyle/>
              <a:p>
                <a:pPr lvl="0">
                  <a:defRPr>
                    <a:solidFill>
                      <a:srgbClr val="000000"/>
                    </a:solidFill>
                    <a:latin typeface="serif"/>
                  </a:defRPr>
                </a:pPr>
                <a:endParaRPr lang="te-IN"/>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'Graphs &amp; Reports'!$A$67:$A$72</c:f>
              <c:strCache>
                <c:ptCount val="6"/>
                <c:pt idx="0">
                  <c:v>19th July (Friday) - Morning</c:v>
                </c:pt>
                <c:pt idx="1">
                  <c:v>19th July (Friday) - Evening</c:v>
                </c:pt>
                <c:pt idx="2">
                  <c:v>20th July (Saturday) - Morning</c:v>
                </c:pt>
                <c:pt idx="3">
                  <c:v>20th July (Saturday) - Evening</c:v>
                </c:pt>
                <c:pt idx="4">
                  <c:v>21st July (Sunday) - Morning</c:v>
                </c:pt>
                <c:pt idx="5">
                  <c:v>21st July (Sunday) - Evening</c:v>
                </c:pt>
              </c:strCache>
            </c:strRef>
          </c:cat>
          <c:val>
            <c:numRef>
              <c:f>'Graphs &amp; Reports'!$B$67:$B$72</c:f>
              <c:numCache>
                <c:formatCode>General</c:formatCode>
                <c:ptCount val="6"/>
                <c:pt idx="0">
                  <c:v>88</c:v>
                </c:pt>
                <c:pt idx="1">
                  <c:v>89</c:v>
                </c:pt>
                <c:pt idx="2">
                  <c:v>88</c:v>
                </c:pt>
                <c:pt idx="3">
                  <c:v>72</c:v>
                </c:pt>
                <c:pt idx="4">
                  <c:v>79</c:v>
                </c:pt>
                <c:pt idx="5">
                  <c:v>56</c:v>
                </c:pt>
              </c:numCache>
            </c:numRef>
          </c:val>
          <c:smooth val="0"/>
          <c:extLst>
            <c:ext xmlns:c16="http://schemas.microsoft.com/office/drawing/2014/chart" uri="{C3380CC4-5D6E-409C-BE32-E72D297353CC}">
              <c16:uniqueId val="{00000001-DFD9-4E1D-BF90-68B7B32DEB83}"/>
            </c:ext>
          </c:extLst>
        </c:ser>
        <c:ser>
          <c:idx val="1"/>
          <c:order val="1"/>
          <c:tx>
            <c:strRef>
              <c:f>'Graphs &amp; Reports'!$C$66</c:f>
              <c:strCache>
                <c:ptCount val="1"/>
                <c:pt idx="0">
                  <c:v>Other Batches</c:v>
                </c:pt>
              </c:strCache>
            </c:strRef>
          </c:tx>
          <c:spPr>
            <a:ln cmpd="sng">
              <a:solidFill>
                <a:srgbClr val="741B47">
                  <a:alpha val="100000"/>
                </a:srgbClr>
              </a:solidFill>
            </a:ln>
          </c:spPr>
          <c:marker>
            <c:symbol val="none"/>
          </c:marker>
          <c:dLbls>
            <c:spPr>
              <a:noFill/>
              <a:ln>
                <a:noFill/>
              </a:ln>
              <a:effectLst/>
            </c:spPr>
            <c:txPr>
              <a:bodyPr/>
              <a:lstStyle/>
              <a:p>
                <a:pPr lvl="0">
                  <a:defRPr>
                    <a:solidFill>
                      <a:srgbClr val="000000"/>
                    </a:solidFill>
                    <a:latin typeface="serif"/>
                  </a:defRPr>
                </a:pPr>
                <a:endParaRPr lang="te-IN"/>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'Graphs &amp; Reports'!$A$67:$A$72</c:f>
              <c:strCache>
                <c:ptCount val="6"/>
                <c:pt idx="0">
                  <c:v>19th July (Friday) - Morning</c:v>
                </c:pt>
                <c:pt idx="1">
                  <c:v>19th July (Friday) - Evening</c:v>
                </c:pt>
                <c:pt idx="2">
                  <c:v>20th July (Saturday) - Morning</c:v>
                </c:pt>
                <c:pt idx="3">
                  <c:v>20th July (Saturday) - Evening</c:v>
                </c:pt>
                <c:pt idx="4">
                  <c:v>21st July (Sunday) - Morning</c:v>
                </c:pt>
                <c:pt idx="5">
                  <c:v>21st July (Sunday) - Evening</c:v>
                </c:pt>
              </c:strCache>
            </c:strRef>
          </c:cat>
          <c:val>
            <c:numRef>
              <c:f>'Graphs &amp; Reports'!$C$67:$C$72</c:f>
              <c:numCache>
                <c:formatCode>General</c:formatCode>
                <c:ptCount val="6"/>
                <c:pt idx="0">
                  <c:v>94</c:v>
                </c:pt>
                <c:pt idx="1">
                  <c:v>105</c:v>
                </c:pt>
                <c:pt idx="2">
                  <c:v>110</c:v>
                </c:pt>
                <c:pt idx="3">
                  <c:v>106</c:v>
                </c:pt>
                <c:pt idx="4">
                  <c:v>103</c:v>
                </c:pt>
                <c:pt idx="5">
                  <c:v>96</c:v>
                </c:pt>
              </c:numCache>
            </c:numRef>
          </c:val>
          <c:smooth val="0"/>
          <c:extLst>
            <c:ext xmlns:c16="http://schemas.microsoft.com/office/drawing/2014/chart" uri="{C3380CC4-5D6E-409C-BE32-E72D297353CC}">
              <c16:uniqueId val="{00000002-DFD9-4E1D-BF90-68B7B32DEB83}"/>
            </c:ext>
          </c:extLst>
        </c:ser>
        <c:ser>
          <c:idx val="2"/>
          <c:order val="2"/>
          <c:tx>
            <c:strRef>
              <c:f>'Graphs &amp; Reports'!$D$66</c:f>
              <c:strCache>
                <c:ptCount val="1"/>
                <c:pt idx="0">
                  <c:v>Non BG</c:v>
                </c:pt>
              </c:strCache>
            </c:strRef>
          </c:tx>
          <c:spPr>
            <a:ln cmpd="sng">
              <a:solidFill>
                <a:srgbClr val="1155CC">
                  <a:alpha val="100000"/>
                </a:srgbClr>
              </a:solidFill>
            </a:ln>
          </c:spPr>
          <c:marker>
            <c:symbol val="none"/>
          </c:marker>
          <c:dLbls>
            <c:spPr>
              <a:noFill/>
              <a:ln>
                <a:noFill/>
              </a:ln>
              <a:effectLst/>
            </c:spPr>
            <c:txPr>
              <a:bodyPr/>
              <a:lstStyle/>
              <a:p>
                <a:pPr lvl="0">
                  <a:defRPr>
                    <a:solidFill>
                      <a:srgbClr val="000000"/>
                    </a:solidFill>
                    <a:latin typeface="serif"/>
                  </a:defRPr>
                </a:pPr>
                <a:endParaRPr lang="te-IN"/>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'Graphs &amp; Reports'!$A$67:$A$72</c:f>
              <c:strCache>
                <c:ptCount val="6"/>
                <c:pt idx="0">
                  <c:v>19th July (Friday) - Morning</c:v>
                </c:pt>
                <c:pt idx="1">
                  <c:v>19th July (Friday) - Evening</c:v>
                </c:pt>
                <c:pt idx="2">
                  <c:v>20th July (Saturday) - Morning</c:v>
                </c:pt>
                <c:pt idx="3">
                  <c:v>20th July (Saturday) - Evening</c:v>
                </c:pt>
                <c:pt idx="4">
                  <c:v>21st July (Sunday) - Morning</c:v>
                </c:pt>
                <c:pt idx="5">
                  <c:v>21st July (Sunday) - Evening</c:v>
                </c:pt>
              </c:strCache>
            </c:strRef>
          </c:cat>
          <c:val>
            <c:numRef>
              <c:f>'Graphs &amp; Reports'!$D$67:$D$72</c:f>
              <c:numCache>
                <c:formatCode>General</c:formatCode>
                <c:ptCount val="6"/>
                <c:pt idx="0">
                  <c:v>25</c:v>
                </c:pt>
                <c:pt idx="1">
                  <c:v>38</c:v>
                </c:pt>
                <c:pt idx="2">
                  <c:v>52</c:v>
                </c:pt>
                <c:pt idx="3">
                  <c:v>58</c:v>
                </c:pt>
                <c:pt idx="4">
                  <c:v>50</c:v>
                </c:pt>
                <c:pt idx="5">
                  <c:v>39</c:v>
                </c:pt>
              </c:numCache>
            </c:numRef>
          </c:val>
          <c:smooth val="0"/>
          <c:extLst>
            <c:ext xmlns:c16="http://schemas.microsoft.com/office/drawing/2014/chart" uri="{C3380CC4-5D6E-409C-BE32-E72D297353CC}">
              <c16:uniqueId val="{00000003-DFD9-4E1D-BF90-68B7B32DEB83}"/>
            </c:ext>
          </c:extLst>
        </c:ser>
        <c:dLbls>
          <c:showLegendKey val="0"/>
          <c:showVal val="0"/>
          <c:showCatName val="0"/>
          <c:showSerName val="0"/>
          <c:showPercent val="0"/>
          <c:showBubbleSize val="0"/>
        </c:dLbls>
        <c:marker val="1"/>
        <c:smooth val="0"/>
        <c:axId val="1687913798"/>
        <c:axId val="707667492"/>
      </c:lineChart>
      <c:catAx>
        <c:axId val="1687913798"/>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b="0">
                <a:solidFill>
                  <a:srgbClr val="000000"/>
                </a:solidFill>
                <a:latin typeface="serif"/>
              </a:defRPr>
            </a:pPr>
            <a:endParaRPr lang="te-IN"/>
          </a:p>
        </c:txPr>
        <c:crossAx val="707667492"/>
        <c:crosses val="autoZero"/>
        <c:auto val="1"/>
        <c:lblAlgn val="ctr"/>
        <c:lblOffset val="100"/>
        <c:noMultiLvlLbl val="1"/>
      </c:catAx>
      <c:valAx>
        <c:axId val="70766749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a:solidFill>
                  <a:srgbClr val="000000"/>
                </a:solidFill>
                <a:latin typeface="serif"/>
              </a:defRPr>
            </a:pPr>
            <a:endParaRPr lang="te-IN"/>
          </a:p>
        </c:txPr>
        <c:crossAx val="1687913798"/>
        <c:crosses val="autoZero"/>
        <c:crossBetween val="between"/>
      </c:valAx>
    </c:plotArea>
    <c:legend>
      <c:legendPos val="r"/>
      <c:overlay val="0"/>
      <c:txPr>
        <a:bodyPr/>
        <a:lstStyle/>
        <a:p>
          <a:pPr lvl="0">
            <a:defRPr b="0">
              <a:solidFill>
                <a:srgbClr val="1A1A1A"/>
              </a:solidFill>
              <a:latin typeface="serif"/>
            </a:defRPr>
          </a:pPr>
          <a:endParaRPr lang="te-IN"/>
        </a:p>
      </c:txPr>
    </c:legend>
    <c:plotVisOnly val="1"/>
    <c:dispBlanksAs val="zero"/>
    <c:showDLblsOverMax val="1"/>
  </c:chart>
  <c:spPr>
    <a:solidFill>
      <a:srgbClr val="FFFFFF">
        <a:alpha val="0"/>
      </a:srgbClr>
    </a:solidFill>
  </c:spPr>
  <c:printSettings>
    <c:headerFooter/>
    <c:pageMargins b="0.75" l="0.7" r="0.7" t="0.75" header="0.3" footer="0.3"/>
    <c:pageSetup/>
  </c:printSettings>
</c:chartSpac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44</xdr:col>
      <xdr:colOff>133350</xdr:colOff>
      <xdr:row>6</xdr:row>
      <xdr:rowOff>171450</xdr:rowOff>
    </xdr:from>
    <xdr:ext cx="2857500" cy="2857500"/>
    <mc:AlternateContent xmlns:mc="http://schemas.openxmlformats.org/markup-compatibility/2006" xmlns:sle15="http://schemas.microsoft.com/office/drawing/2012/slicer">
      <mc:Choice Requires="sle15">
        <xdr:graphicFrame macro="">
          <xdr:nvGraphicFramePr>
            <xdr:cNvPr id="2" name="Timestamp_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microsoft.com/office/drawing/2010/slicer">
              <sle:slicer xmlns:sle="http://schemas.microsoft.com/office/drawing/2010/slicer" name="Timestamp_1"/>
            </a:graphicData>
          </a:graphic>
        </xdr:graphicFrame>
      </mc:Choice>
      <mc:Fallback xmlns="" xmlns:r="http://schemas.openxmlformats.org/officeDocument/2006/relationships" xmlns:c="http://schemas.openxmlformats.org/drawingml/2006/chart" xmlns:cx="http://schemas.microsoft.com/office/drawing/2014/chartex" xmlns:cx1="http://schemas.microsoft.com/office/drawing/2015/9/8/chartex" xmlns:dgm="http://schemas.openxmlformats.org/drawingml/2006/diagram" xmlns:x3Unk="http://schemas.microsoft.com/office/drawing/2010/slicer">
        <xdr:sp>
          <xdr:nvSpPr>
            <xdr:cNvPr id="1"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wsDr>
</file>

<file path=xl/drawings/drawing2.xml><?xml version="1.0" encoding="utf-8"?>
<xdr:wsDr xmlns:xdr="http://schemas.openxmlformats.org/drawingml/2006/spreadsheetDrawing" xmlns:a="http://schemas.openxmlformats.org/drawingml/2006/main">
  <xdr:oneCellAnchor>
    <xdr:from>
      <xdr:col>8</xdr:col>
      <xdr:colOff>276225</xdr:colOff>
      <xdr:row>18</xdr:row>
      <xdr:rowOff>152400</xdr:rowOff>
    </xdr:from>
    <xdr:ext cx="6848475" cy="3533775"/>
    <xdr:graphicFrame macro="">
      <xdr:nvGraphicFramePr>
        <xdr:cNvPr id="2" name="Chart 1" title="Chart">
          <a:extLst>
            <a:ext uri="{FF2B5EF4-FFF2-40B4-BE49-F238E27FC236}">
              <a16:creationId xmlns:a16="http://schemas.microsoft.com/office/drawing/2014/main" id="{00000000-0008-0000-1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5</xdr:col>
      <xdr:colOff>180975</xdr:colOff>
      <xdr:row>39</xdr:row>
      <xdr:rowOff>0</xdr:rowOff>
    </xdr:from>
    <xdr:ext cx="8143875" cy="4238625"/>
    <xdr:graphicFrame macro="">
      <xdr:nvGraphicFramePr>
        <xdr:cNvPr id="3" name="Chart 2" title="Chart">
          <a:extLst>
            <a:ext uri="{FF2B5EF4-FFF2-40B4-BE49-F238E27FC236}">
              <a16:creationId xmlns:a16="http://schemas.microsoft.com/office/drawing/2014/main" id="{00000000-0008-0000-13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5</xdr:col>
      <xdr:colOff>180975</xdr:colOff>
      <xdr:row>61</xdr:row>
      <xdr:rowOff>85725</xdr:rowOff>
    </xdr:from>
    <xdr:ext cx="7810500" cy="3533775"/>
    <xdr:graphicFrame macro="">
      <xdr:nvGraphicFramePr>
        <xdr:cNvPr id="4" name="Chart 3" title="Chart">
          <a:extLst>
            <a:ext uri="{FF2B5EF4-FFF2-40B4-BE49-F238E27FC236}">
              <a16:creationId xmlns:a16="http://schemas.microsoft.com/office/drawing/2014/main" id="{00000000-0008-0000-13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Rajesh Y" refreshedDate="45815.950996874999" refreshedVersion="8" recordCount="1045" xr:uid="{00000000-000A-0000-FFFF-FFFF01000000}">
  <cacheSource type="worksheet">
    <worksheetSource ref="A2:AS1047" sheet="PreEventTeam"/>
  </cacheSource>
  <cacheFields count="45">
    <cacheField name="First Name" numFmtId="0">
      <sharedItems containsBlank="1"/>
    </cacheField>
    <cacheField name="Last Name" numFmtId="0">
      <sharedItems containsBlank="1"/>
    </cacheField>
    <cacheField name="Name" numFmtId="0">
      <sharedItems containsBlank="1"/>
    </cacheField>
    <cacheField name="City" numFmtId="0">
      <sharedItems containsBlank="1" count="17">
        <s v="Dallas"/>
        <s v="NJ"/>
        <s v="Chicago"/>
        <s v="Online"/>
        <s v="South Brunswick"/>
        <s v="Edison"/>
        <s v="Philadelphia"/>
        <s v="Cleveland, Ohio"/>
        <s v="Cleveland "/>
        <s v="NC"/>
        <m/>
        <s v="Austin"/>
        <s v="Frisco"/>
        <s v="Arizona"/>
        <s v="Elliott City"/>
        <s v="Monroe"/>
        <s v="Greater Chicago Region"/>
      </sharedItems>
    </cacheField>
    <cacheField name="Family Count" numFmtId="0">
      <sharedItems containsString="0" containsBlank="1" containsNumber="1" containsInteger="1" minValue="1" maxValue="4"/>
    </cacheField>
    <cacheField name="Phone" numFmtId="0">
      <sharedItems containsBlank="1" containsMixedTypes="1" containsNumber="1" containsInteger="1" minValue="2017907895" maxValue="13129339730"/>
    </cacheField>
    <cacheField name="Email" numFmtId="0">
      <sharedItems containsBlank="1"/>
    </cacheField>
    <cacheField name="13AM" numFmtId="0">
      <sharedItems containsString="0" containsBlank="1" containsNumber="1" containsInteger="1" minValue="1" maxValue="1"/>
    </cacheField>
    <cacheField name="13PM" numFmtId="0">
      <sharedItems containsString="0" containsBlank="1" containsNumber="1" containsInteger="1" minValue="1" maxValue="1"/>
    </cacheField>
    <cacheField name="14AM" numFmtId="0">
      <sharedItems containsString="0" containsBlank="1" containsNumber="1" containsInteger="1" minValue="1" maxValue="1"/>
    </cacheField>
    <cacheField name="14PM" numFmtId="0">
      <sharedItems containsString="0" containsBlank="1" containsNumber="1" containsInteger="1" minValue="1" maxValue="1"/>
    </cacheField>
    <cacheField name="15AM" numFmtId="0">
      <sharedItems containsString="0" containsBlank="1" containsNumber="1" containsInteger="1" minValue="1" maxValue="1"/>
    </cacheField>
    <cacheField name="15PM" numFmtId="0">
      <sharedItems containsString="0" containsBlank="1" containsNumber="1" containsInteger="1" minValue="1" maxValue="1"/>
    </cacheField>
    <cacheField name="16AM" numFmtId="0">
      <sharedItems containsString="0" containsBlank="1" containsNumber="1" containsInteger="1" minValue="1" maxValue="1"/>
    </cacheField>
    <cacheField name="16PM" numFmtId="0">
      <sharedItems containsString="0" containsBlank="1" containsNumber="1" containsInteger="1" minValue="1" maxValue="1"/>
    </cacheField>
    <cacheField name="17AM" numFmtId="0">
      <sharedItems containsString="0" containsBlank="1" containsNumber="1" containsInteger="1" minValue="1" maxValue="1"/>
    </cacheField>
    <cacheField name="17PM" numFmtId="0">
      <sharedItems containsString="0" containsBlank="1" containsNumber="1" containsInteger="1" minValue="1" maxValue="1"/>
    </cacheField>
    <cacheField name="18AM" numFmtId="0">
      <sharedItems containsString="0" containsBlank="1" containsNumber="1" containsInteger="1" minValue="1" maxValue="1"/>
    </cacheField>
    <cacheField name="18PM" numFmtId="0">
      <sharedItems containsString="0" containsBlank="1" containsNumber="1" containsInteger="1" minValue="1" maxValue="1"/>
    </cacheField>
    <cacheField name="13AM2" numFmtId="0">
      <sharedItems containsBlank="1"/>
    </cacheField>
    <cacheField name="13PM2" numFmtId="0">
      <sharedItems containsBlank="1"/>
    </cacheField>
    <cacheField name="14AM2" numFmtId="0">
      <sharedItems containsBlank="1"/>
    </cacheField>
    <cacheField name="14PM2" numFmtId="0">
      <sharedItems containsBlank="1"/>
    </cacheField>
    <cacheField name="15AM2" numFmtId="0">
      <sharedItems containsBlank="1"/>
    </cacheField>
    <cacheField name="15PM2" numFmtId="0">
      <sharedItems containsBlank="1"/>
    </cacheField>
    <cacheField name="16AM2" numFmtId="0">
      <sharedItems containsBlank="1"/>
    </cacheField>
    <cacheField name="16PM2" numFmtId="0">
      <sharedItems containsBlank="1"/>
    </cacheField>
    <cacheField name="17AM2" numFmtId="0">
      <sharedItems containsBlank="1"/>
    </cacheField>
    <cacheField name="17PM2" numFmtId="0">
      <sharedItems containsBlank="1"/>
    </cacheField>
    <cacheField name="18AM2" numFmtId="0">
      <sharedItems containsBlank="1"/>
    </cacheField>
    <cacheField name="18PM2" numFmtId="0">
      <sharedItems containsBlank="1"/>
    </cacheField>
    <cacheField name="Sessions" numFmtId="0">
      <sharedItems containsString="0" containsBlank="1" containsNumber="1" containsInteger="1" minValue="0" maxValue="12"/>
    </cacheField>
    <cacheField name="Seva" numFmtId="0">
      <sharedItems containsBlank="1" count="24">
        <s v="Reserve"/>
        <m/>
        <s v="Crowd Mgmt"/>
        <s v="Decoration"/>
        <s v="Youth Mobile"/>
        <s v="Hospitality"/>
        <s v="Transportation"/>
        <s v="Maha Prasad"/>
        <s v="Mobile"/>
        <s v="Parking"/>
        <s v="Live Stream"/>
        <s v="GTS"/>
        <s v="Bookstall"/>
        <s v="Pooja"/>
        <s v="Cultural"/>
        <s v="Audio"/>
        <s v="Health"/>
        <s v="Helpdesk"/>
        <s v="Tickets"/>
        <s v="Puja/Homa"/>
        <s v="Volunteer Desk"/>
        <s v="KDHT"/>
        <s v="Venue Maintenance"/>
        <s v="Transport"/>
      </sharedItems>
    </cacheField>
    <cacheField name="13AM3" numFmtId="0">
      <sharedItems containsBlank="1"/>
    </cacheField>
    <cacheField name="13PM3" numFmtId="0">
      <sharedItems containsBlank="1"/>
    </cacheField>
    <cacheField name="14AM3" numFmtId="0">
      <sharedItems containsBlank="1"/>
    </cacheField>
    <cacheField name="14PM3" numFmtId="0">
      <sharedItems containsBlank="1"/>
    </cacheField>
    <cacheField name="15AM3" numFmtId="0">
      <sharedItems containsBlank="1"/>
    </cacheField>
    <cacheField name="15PM3" numFmtId="0">
      <sharedItems containsBlank="1"/>
    </cacheField>
    <cacheField name="16AM3" numFmtId="0">
      <sharedItems containsBlank="1"/>
    </cacheField>
    <cacheField name="16PM3" numFmtId="0">
      <sharedItems containsBlank="1" containsMixedTypes="1" containsNumber="1" containsInteger="1" minValue="0" maxValue="0"/>
    </cacheField>
    <cacheField name="17AM3" numFmtId="0">
      <sharedItems containsBlank="1" containsMixedTypes="1" containsNumber="1" containsInteger="1" minValue="0" maxValue="0"/>
    </cacheField>
    <cacheField name="17PM3" numFmtId="0">
      <sharedItems containsBlank="1" containsMixedTypes="1" containsNumber="1" containsInteger="1" minValue="0" maxValue="0"/>
    </cacheField>
    <cacheField name="18AM3" numFmtId="0">
      <sharedItems containsBlank="1" containsMixedTypes="1" containsNumber="1" containsInteger="1" minValue="0" maxValue="0"/>
    </cacheField>
    <cacheField name="18PM3" numFmtId="0">
      <sharedItems containsBlank="1" containsMixedTypes="1" containsNumber="1" containsInteger="1" minValue="0" maxValue="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45">
  <r>
    <s v="Malathi1"/>
    <s v="Kandarpa"/>
    <s v="Malathi Kandarpa"/>
    <x v="0"/>
    <n v="1"/>
    <s v="734-945-3578"/>
    <s v="mhkandarpa@gmail.com"/>
    <m/>
    <m/>
    <m/>
    <m/>
    <m/>
    <m/>
    <m/>
    <n v="1"/>
    <n v="1"/>
    <n v="1"/>
    <n v="1"/>
    <n v="1"/>
    <m/>
    <m/>
    <m/>
    <m/>
    <m/>
    <m/>
    <m/>
    <s v="Y"/>
    <s v="Y"/>
    <s v="Y"/>
    <s v="Y"/>
    <s v="Y"/>
    <n v="0"/>
    <x v="0"/>
    <s v=""/>
    <s v=""/>
    <s v=""/>
    <s v=""/>
    <s v=""/>
    <s v=""/>
    <s v=""/>
    <s v="Reserve"/>
    <s v="Reserve"/>
    <s v="Reserve"/>
    <s v="Reserve"/>
    <s v="Reserve"/>
  </r>
  <r>
    <s v="Malathi2"/>
    <s v="Kandarpa"/>
    <m/>
    <x v="0"/>
    <n v="1"/>
    <s v="734-945-3578"/>
    <s v="mhkandarpa@gmail.com"/>
    <m/>
    <m/>
    <m/>
    <m/>
    <m/>
    <m/>
    <m/>
    <n v="1"/>
    <n v="1"/>
    <n v="1"/>
    <n v="1"/>
    <n v="1"/>
    <m/>
    <m/>
    <m/>
    <m/>
    <m/>
    <m/>
    <m/>
    <s v="Y"/>
    <s v="Y"/>
    <s v="Y"/>
    <s v="Y"/>
    <s v="Y"/>
    <n v="0"/>
    <x v="1"/>
    <s v=""/>
    <s v=""/>
    <s v=""/>
    <s v=""/>
    <s v=""/>
    <s v=""/>
    <s v=""/>
    <n v="0"/>
    <n v="0"/>
    <n v="0"/>
    <n v="0"/>
    <n v="0"/>
  </r>
  <r>
    <s v="Malathi3"/>
    <s v="Kandarpa"/>
    <m/>
    <x v="0"/>
    <n v="1"/>
    <s v="734-945-3578"/>
    <s v="mhkandarpa@gmail.com"/>
    <m/>
    <m/>
    <m/>
    <m/>
    <m/>
    <m/>
    <m/>
    <n v="1"/>
    <n v="1"/>
    <n v="1"/>
    <n v="1"/>
    <n v="1"/>
    <m/>
    <m/>
    <m/>
    <m/>
    <m/>
    <m/>
    <m/>
    <s v="Y"/>
    <s v="Y"/>
    <s v="Y"/>
    <s v="Y"/>
    <s v="Y"/>
    <n v="0"/>
    <x v="1"/>
    <s v=""/>
    <s v=""/>
    <s v=""/>
    <s v=""/>
    <s v=""/>
    <s v=""/>
    <s v=""/>
    <n v="0"/>
    <n v="0"/>
    <n v="0"/>
    <n v="0"/>
    <n v="0"/>
  </r>
  <r>
    <s v="Malathi4"/>
    <s v="Kandarpa"/>
    <m/>
    <x v="0"/>
    <n v="1"/>
    <s v="734-945-3578"/>
    <s v="mhkandarpa@gmail.com"/>
    <m/>
    <m/>
    <m/>
    <m/>
    <m/>
    <m/>
    <m/>
    <n v="1"/>
    <n v="1"/>
    <n v="1"/>
    <n v="1"/>
    <n v="1"/>
    <m/>
    <m/>
    <m/>
    <m/>
    <m/>
    <m/>
    <m/>
    <s v="Y"/>
    <s v="Y"/>
    <s v="Y"/>
    <s v="Y"/>
    <s v="Y"/>
    <n v="0"/>
    <x v="1"/>
    <s v=""/>
    <s v=""/>
    <s v=""/>
    <s v=""/>
    <s v=""/>
    <s v=""/>
    <s v=""/>
    <n v="0"/>
    <n v="0"/>
    <n v="0"/>
    <n v="0"/>
    <n v="0"/>
  </r>
  <r>
    <s v="Sankaran"/>
    <s v="Hariharan"/>
    <s v="Sankaran Hariharan"/>
    <x v="0"/>
    <n v="1"/>
    <s v="(713) 302-6481"/>
    <s v="sankaranh@yahoo.com"/>
    <m/>
    <m/>
    <m/>
    <m/>
    <m/>
    <m/>
    <m/>
    <n v="1"/>
    <n v="1"/>
    <n v="1"/>
    <n v="1"/>
    <n v="1"/>
    <m/>
    <m/>
    <m/>
    <m/>
    <m/>
    <m/>
    <m/>
    <s v="Y"/>
    <s v="Y"/>
    <s v="Y"/>
    <s v="Y"/>
    <s v="Y"/>
    <n v="0"/>
    <x v="2"/>
    <s v=""/>
    <s v=""/>
    <s v=""/>
    <s v=""/>
    <s v=""/>
    <s v=""/>
    <s v=""/>
    <s v="Crowd Mgmt"/>
    <s v="Crowd Mgmt"/>
    <s v="Crowd Mgmt"/>
    <s v="Crowd Mgmt"/>
    <s v="Crowd Mgmt"/>
  </r>
  <r>
    <s v="Priya"/>
    <s v="Sankaran"/>
    <s v="Priya Sankaran"/>
    <x v="0"/>
    <n v="1"/>
    <s v="(713) 302-6481"/>
    <s v="sankaranh@yahoo.com"/>
    <m/>
    <m/>
    <m/>
    <m/>
    <m/>
    <m/>
    <m/>
    <n v="1"/>
    <n v="1"/>
    <n v="1"/>
    <n v="1"/>
    <n v="1"/>
    <m/>
    <m/>
    <m/>
    <m/>
    <m/>
    <m/>
    <m/>
    <s v="Y"/>
    <s v="Y"/>
    <s v="Y"/>
    <s v="Y"/>
    <s v="Y"/>
    <n v="0"/>
    <x v="3"/>
    <m/>
    <m/>
    <m/>
    <m/>
    <m/>
    <m/>
    <m/>
    <m/>
    <m/>
    <m/>
    <m/>
    <m/>
  </r>
  <r>
    <s v="Harsha"/>
    <s v=""/>
    <s v="Harsha"/>
    <x v="0"/>
    <n v="1"/>
    <s v="(713) 302-6481"/>
    <s v="sankaranh@yahoo.com"/>
    <m/>
    <m/>
    <m/>
    <m/>
    <m/>
    <m/>
    <m/>
    <n v="1"/>
    <n v="1"/>
    <n v="1"/>
    <n v="1"/>
    <n v="1"/>
    <m/>
    <m/>
    <m/>
    <m/>
    <m/>
    <m/>
    <m/>
    <s v="Y"/>
    <s v="Y"/>
    <s v="Y"/>
    <s v="Y"/>
    <s v="Y"/>
    <n v="0"/>
    <x v="4"/>
    <m/>
    <m/>
    <m/>
    <m/>
    <m/>
    <m/>
    <m/>
    <m/>
    <m/>
    <m/>
    <m/>
    <m/>
  </r>
  <r>
    <s v="Ananya"/>
    <s v=""/>
    <s v="Ananya"/>
    <x v="0"/>
    <n v="1"/>
    <s v="(713) 302-6481"/>
    <s v="sankaranh@yahoo.com"/>
    <m/>
    <m/>
    <m/>
    <m/>
    <m/>
    <m/>
    <m/>
    <n v="1"/>
    <n v="1"/>
    <n v="1"/>
    <n v="1"/>
    <n v="1"/>
    <m/>
    <m/>
    <m/>
    <m/>
    <m/>
    <m/>
    <m/>
    <s v="Y"/>
    <s v="Y"/>
    <s v="Y"/>
    <s v="Y"/>
    <s v="Y"/>
    <n v="0"/>
    <x v="4"/>
    <m/>
    <m/>
    <m/>
    <m/>
    <m/>
    <m/>
    <m/>
    <m/>
    <m/>
    <m/>
    <m/>
    <m/>
  </r>
  <r>
    <s v="Srinivas"/>
    <s v="Timmaraju"/>
    <s v="Srinivas Timmaraju"/>
    <x v="0"/>
    <n v="1"/>
    <s v="(323) 859-5994"/>
    <s v="timmarajucs@gmail.com"/>
    <m/>
    <n v="1"/>
    <n v="1"/>
    <n v="1"/>
    <n v="1"/>
    <n v="1"/>
    <n v="1"/>
    <n v="1"/>
    <n v="1"/>
    <n v="1"/>
    <n v="1"/>
    <n v="1"/>
    <m/>
    <s v="Y"/>
    <s v="Y"/>
    <s v="Y"/>
    <s v="Y"/>
    <s v="Y"/>
    <s v="Y"/>
    <s v="Y"/>
    <s v="Y"/>
    <s v="Y"/>
    <s v="Y"/>
    <s v="Y"/>
    <n v="0"/>
    <x v="5"/>
    <s v=""/>
    <s v="Hospitality"/>
    <s v="Hospitality"/>
    <s v="Hospitality"/>
    <s v="Hospitality"/>
    <s v="Hospitality"/>
    <s v="Hospitality"/>
    <s v="Hospitality"/>
    <s v="Hospitality"/>
    <s v="Hospitality"/>
    <s v="Hospitality"/>
    <s v="Hospitality"/>
  </r>
  <r>
    <s v="Sucharan"/>
    <s v=""/>
    <s v="Sucharan"/>
    <x v="0"/>
    <n v="1"/>
    <n v="8139537052"/>
    <s v="sucharan@gmail.com"/>
    <m/>
    <n v="1"/>
    <n v="1"/>
    <n v="1"/>
    <n v="1"/>
    <n v="1"/>
    <n v="1"/>
    <n v="1"/>
    <n v="1"/>
    <n v="1"/>
    <n v="1"/>
    <n v="1"/>
    <m/>
    <s v="Y"/>
    <s v="Y"/>
    <s v="Y"/>
    <s v="Y"/>
    <s v="Y"/>
    <s v="Y"/>
    <s v="Y"/>
    <s v="Y"/>
    <s v="Y"/>
    <s v="Y"/>
    <s v="Y"/>
    <n v="0"/>
    <x v="6"/>
    <s v=""/>
    <s v="Transportation"/>
    <s v="Transportation"/>
    <s v="Transportation"/>
    <s v="Transportation"/>
    <s v="Transportation"/>
    <s v="Transportation"/>
    <s v="Transportation"/>
    <s v="Transportation"/>
    <s v="Transportation"/>
    <s v="Transportation"/>
    <s v="Transportation"/>
  </r>
  <r>
    <s v="Srividya"/>
    <s v=""/>
    <s v="Srividya"/>
    <x v="0"/>
    <n v="1"/>
    <s v="NOT REGISTERED"/>
    <s v="srividya.ponnapalli@gmail.com"/>
    <m/>
    <m/>
    <m/>
    <m/>
    <m/>
    <m/>
    <m/>
    <m/>
    <m/>
    <m/>
    <m/>
    <m/>
    <m/>
    <m/>
    <m/>
    <m/>
    <m/>
    <m/>
    <m/>
    <m/>
    <m/>
    <m/>
    <m/>
    <m/>
    <m/>
    <x v="7"/>
    <m/>
    <m/>
    <m/>
    <m/>
    <m/>
    <m/>
    <m/>
    <m/>
    <m/>
    <m/>
    <m/>
    <m/>
  </r>
  <r>
    <s v="Mangesh"/>
    <s v="Mhaskar"/>
    <s v="Mangesh Mhaskar"/>
    <x v="0"/>
    <n v="1"/>
    <n v="2146808844"/>
    <s v="mtmhaskar@gmail.com"/>
    <m/>
    <m/>
    <m/>
    <m/>
    <m/>
    <m/>
    <m/>
    <m/>
    <m/>
    <m/>
    <m/>
    <m/>
    <m/>
    <m/>
    <m/>
    <m/>
    <m/>
    <m/>
    <m/>
    <m/>
    <m/>
    <m/>
    <m/>
    <m/>
    <m/>
    <x v="0"/>
    <m/>
    <m/>
    <m/>
    <m/>
    <m/>
    <m/>
    <m/>
    <m/>
    <m/>
    <m/>
    <m/>
    <m/>
  </r>
  <r>
    <s v="Mangesh"/>
    <s v="Mhaskar"/>
    <s v="Mangesh Mhaskar"/>
    <x v="0"/>
    <n v="1"/>
    <n v="2146808844"/>
    <s v="mtmhaskar@gmail.com"/>
    <m/>
    <m/>
    <m/>
    <m/>
    <m/>
    <m/>
    <m/>
    <m/>
    <m/>
    <m/>
    <m/>
    <m/>
    <m/>
    <m/>
    <m/>
    <m/>
    <m/>
    <m/>
    <m/>
    <m/>
    <m/>
    <m/>
    <m/>
    <m/>
    <m/>
    <x v="0"/>
    <m/>
    <m/>
    <m/>
    <m/>
    <m/>
    <m/>
    <m/>
    <m/>
    <m/>
    <m/>
    <m/>
    <m/>
  </r>
  <r>
    <s v="Mangesh"/>
    <s v="Mhaskar"/>
    <s v="Mangesh Mhaskar"/>
    <x v="0"/>
    <n v="1"/>
    <n v="2146808844"/>
    <s v="mtmhaskar@gmail.com"/>
    <m/>
    <n v="1"/>
    <n v="1"/>
    <n v="1"/>
    <n v="1"/>
    <n v="1"/>
    <n v="1"/>
    <n v="1"/>
    <n v="1"/>
    <n v="1"/>
    <n v="1"/>
    <n v="1"/>
    <m/>
    <s v="Y"/>
    <s v="Y"/>
    <s v="Y"/>
    <s v="Y"/>
    <s v="Y"/>
    <s v="Y"/>
    <s v="Y"/>
    <s v="Y"/>
    <s v="Y"/>
    <s v="Y"/>
    <s v="Y"/>
    <n v="0"/>
    <x v="8"/>
    <s v=""/>
    <s v="Mobile"/>
    <s v="Mobile"/>
    <s v="Mobile"/>
    <s v="Mobile"/>
    <s v="Mobile"/>
    <s v="Mobile"/>
    <s v="Mobile"/>
    <s v="Mobile"/>
    <s v="Mobile"/>
    <s v="Mobile"/>
    <s v="Mobile"/>
  </r>
  <r>
    <s v="Chandra"/>
    <s v="Peri"/>
    <s v="Chandra Peri"/>
    <x v="0"/>
    <n v="1"/>
    <n v="9202172926"/>
    <s v="chandranjanj@gmail.com"/>
    <m/>
    <m/>
    <m/>
    <n v="1"/>
    <n v="1"/>
    <n v="1"/>
    <n v="1"/>
    <n v="1"/>
    <n v="1"/>
    <n v="1"/>
    <n v="1"/>
    <n v="1"/>
    <m/>
    <m/>
    <m/>
    <s v="Y"/>
    <s v="Y"/>
    <s v="Y"/>
    <s v="Y"/>
    <s v="Y"/>
    <s v="Y"/>
    <s v="Y"/>
    <s v="Y"/>
    <s v="Y"/>
    <n v="0"/>
    <x v="8"/>
    <s v=""/>
    <s v=""/>
    <s v=""/>
    <s v="Mobile"/>
    <s v="Mobile"/>
    <s v="Mobile"/>
    <s v="Mobile"/>
    <s v="Mobile"/>
    <s v="Mobile"/>
    <s v="Mobile"/>
    <s v="Mobile"/>
    <s v="Mobile"/>
  </r>
  <r>
    <s v="Naren"/>
    <s v="Vemuri"/>
    <s v="Naren Vemuri"/>
    <x v="0"/>
    <n v="1"/>
    <s v="(650) 387-0850"/>
    <s v="NOT REGISTERED"/>
    <m/>
    <m/>
    <m/>
    <n v="1"/>
    <n v="1"/>
    <n v="1"/>
    <n v="1"/>
    <n v="1"/>
    <n v="1"/>
    <n v="1"/>
    <n v="1"/>
    <n v="1"/>
    <m/>
    <m/>
    <m/>
    <s v="Y"/>
    <s v="Y"/>
    <s v="Y"/>
    <s v="Y"/>
    <s v="Y"/>
    <s v="Y"/>
    <s v="Y"/>
    <s v="Y"/>
    <s v="Y"/>
    <n v="0"/>
    <x v="9"/>
    <s v=""/>
    <s v=""/>
    <s v=""/>
    <s v="Parking"/>
    <s v="Parking"/>
    <s v="Parking"/>
    <s v="Parking"/>
    <s v="Parking"/>
    <s v="Parking"/>
    <s v="Parking"/>
    <s v="Parking"/>
    <s v="Parking"/>
  </r>
  <r>
    <s v="Vijay"/>
    <s v="Kollapaneni"/>
    <s v="Vijay Kollapaneni"/>
    <x v="0"/>
    <n v="1"/>
    <n v="8193259576"/>
    <s v="kvijy@yahoo.com"/>
    <m/>
    <m/>
    <m/>
    <n v="1"/>
    <n v="1"/>
    <n v="1"/>
    <n v="1"/>
    <n v="1"/>
    <n v="1"/>
    <n v="1"/>
    <n v="1"/>
    <n v="1"/>
    <m/>
    <m/>
    <m/>
    <s v="Y"/>
    <s v="Y"/>
    <s v="Y"/>
    <s v="Y"/>
    <s v="Y"/>
    <s v="Y"/>
    <s v="Y"/>
    <s v="Y"/>
    <s v="Y"/>
    <n v="0"/>
    <x v="2"/>
    <s v=""/>
    <s v=""/>
    <s v=""/>
    <s v="Crowd Mgmt"/>
    <s v="Crowd Mgmt"/>
    <s v="Crowd Mgmt"/>
    <s v="Crowd Mgmt"/>
    <s v="Crowd Mgmt"/>
    <s v="Crowd Mgmt"/>
    <s v="Crowd Mgmt"/>
    <s v="Crowd Mgmt"/>
    <s v="Crowd Mgmt"/>
  </r>
  <r>
    <s v="Chandra"/>
    <s v="Kollapaneni"/>
    <s v="Chandra Kollapaneni"/>
    <x v="0"/>
    <n v="1"/>
    <s v="NOT REGISTERED"/>
    <s v="NOT REGISTERED"/>
    <m/>
    <m/>
    <m/>
    <m/>
    <m/>
    <m/>
    <m/>
    <n v="1"/>
    <n v="1"/>
    <n v="1"/>
    <n v="1"/>
    <n v="1"/>
    <m/>
    <m/>
    <m/>
    <m/>
    <m/>
    <m/>
    <m/>
    <s v="Y"/>
    <s v="Y"/>
    <s v="Y"/>
    <s v="Y"/>
    <s v="Y"/>
    <n v="0"/>
    <x v="7"/>
    <s v=""/>
    <s v=""/>
    <s v=""/>
    <s v=""/>
    <s v=""/>
    <s v=""/>
    <s v=""/>
    <s v="Maha Prasad"/>
    <s v="Maha Prasad"/>
    <s v="Maha Prasad"/>
    <s v="Maha Prasad"/>
    <s v="Maha Prasad"/>
  </r>
  <r>
    <s v="Satya"/>
    <s v="Mullapudi"/>
    <s v="Satya Mullapudi"/>
    <x v="0"/>
    <n v="1"/>
    <s v="NOT REGISTERED"/>
    <s v="NOT REGISTERED"/>
    <m/>
    <n v="1"/>
    <n v="1"/>
    <n v="1"/>
    <n v="1"/>
    <n v="1"/>
    <n v="1"/>
    <n v="1"/>
    <n v="1"/>
    <n v="1"/>
    <n v="1"/>
    <n v="1"/>
    <m/>
    <s v="Y"/>
    <s v="Y"/>
    <s v="Y"/>
    <s v="Y"/>
    <s v="Y"/>
    <s v="Y"/>
    <s v="Y"/>
    <s v="Y"/>
    <s v="Y"/>
    <s v="Y"/>
    <s v="Y"/>
    <n v="0"/>
    <x v="2"/>
    <s v=""/>
    <s v="Crowd Mgmt"/>
    <s v="Crowd Mgmt"/>
    <s v="Crowd Mgmt"/>
    <s v="Crowd Mgmt"/>
    <s v="Crowd Mgmt"/>
    <s v="Crowd Mgmt"/>
    <s v="Crowd Mgmt"/>
    <s v="Crowd Mgmt"/>
    <s v="Crowd Mgmt"/>
    <s v="Crowd Mgmt"/>
    <s v="Crowd Mgmt"/>
  </r>
  <r>
    <s v="Ramakrishna"/>
    <s v="Rallapali"/>
    <s v="Ramakrishna Rallapali"/>
    <x v="0"/>
    <n v="1"/>
    <n v="7138547097"/>
    <s v="cheersrama@gmail.com "/>
    <m/>
    <m/>
    <m/>
    <m/>
    <m/>
    <m/>
    <m/>
    <n v="1"/>
    <n v="1"/>
    <n v="1"/>
    <n v="1"/>
    <n v="1"/>
    <m/>
    <m/>
    <m/>
    <m/>
    <m/>
    <m/>
    <m/>
    <s v="Y"/>
    <s v="Y"/>
    <s v="Y"/>
    <s v="Y"/>
    <s v="Y"/>
    <n v="0"/>
    <x v="10"/>
    <s v=""/>
    <s v=""/>
    <s v=""/>
    <s v=""/>
    <s v=""/>
    <s v=""/>
    <s v=""/>
    <s v="Live Stream"/>
    <s v="Live Stream"/>
    <s v="Live Stream"/>
    <s v="Live Stream"/>
    <s v="Live Stream"/>
  </r>
  <r>
    <s v="Suchendra"/>
    <s v=""/>
    <s v="Suchendra"/>
    <x v="0"/>
    <n v="1"/>
    <n v="9377765195"/>
    <s v="suchendra@gmail.com"/>
    <m/>
    <m/>
    <m/>
    <m/>
    <m/>
    <m/>
    <m/>
    <m/>
    <m/>
    <n v="1"/>
    <n v="1"/>
    <n v="1"/>
    <m/>
    <m/>
    <m/>
    <m/>
    <m/>
    <m/>
    <m/>
    <m/>
    <m/>
    <s v="Y"/>
    <s v="Y"/>
    <s v="Y"/>
    <n v="0"/>
    <x v="8"/>
    <s v=""/>
    <s v=""/>
    <s v=""/>
    <s v=""/>
    <s v=""/>
    <s v=""/>
    <s v=""/>
    <s v=""/>
    <s v=""/>
    <s v="Mobile"/>
    <s v="Mobile"/>
    <s v="Mobile"/>
  </r>
  <r>
    <s v="Ravi"/>
    <s v="Kolluru"/>
    <s v="Ravi Kolluru"/>
    <x v="1"/>
    <n v="1"/>
    <n v="6096106362"/>
    <s v="apkolluri@gmail.com"/>
    <n v="1"/>
    <n v="1"/>
    <n v="1"/>
    <n v="1"/>
    <n v="1"/>
    <n v="1"/>
    <n v="1"/>
    <n v="1"/>
    <n v="1"/>
    <n v="1"/>
    <n v="1"/>
    <n v="1"/>
    <s v="Y"/>
    <s v="Y"/>
    <s v="Y"/>
    <s v="Y"/>
    <s v="Y"/>
    <s v="Y"/>
    <s v="Y"/>
    <s v="Y"/>
    <s v="Y"/>
    <s v="Y"/>
    <s v="Y"/>
    <s v="Y"/>
    <n v="0"/>
    <x v="7"/>
    <s v="Maha Prasad"/>
    <s v="Maha Prasad"/>
    <s v="Maha Prasad"/>
    <s v="Maha Prasad"/>
    <s v="Maha Prasad"/>
    <s v="Maha Prasad"/>
    <s v="Maha Prasad"/>
    <s v="Maha Prasad"/>
    <s v="Maha Prasad"/>
    <s v="Maha Prasad"/>
    <s v="Maha Prasad"/>
    <s v="Maha Prasad"/>
  </r>
  <r>
    <s v="Ravi"/>
    <s v="Kolluru"/>
    <s v="Ravi Kolluru"/>
    <x v="1"/>
    <n v="1"/>
    <n v="6096106362"/>
    <s v="apkolluri@gmail.com"/>
    <n v="1"/>
    <n v="1"/>
    <n v="1"/>
    <n v="1"/>
    <n v="1"/>
    <n v="1"/>
    <n v="1"/>
    <n v="1"/>
    <n v="1"/>
    <n v="1"/>
    <n v="1"/>
    <n v="1"/>
    <s v="Y"/>
    <s v="Y"/>
    <s v="Y"/>
    <s v="Y"/>
    <s v="Y"/>
    <s v="Y"/>
    <s v="Y"/>
    <s v="Y"/>
    <s v="Y"/>
    <s v="Y"/>
    <s v="Y"/>
    <s v="Y"/>
    <n v="0"/>
    <x v="7"/>
    <s v="Maha Prasad"/>
    <s v="Maha Prasad"/>
    <s v="Maha Prasad"/>
    <s v="Maha Prasad"/>
    <s v="Maha Prasad"/>
    <s v="Maha Prasad"/>
    <s v="Maha Prasad"/>
    <s v="Maha Prasad"/>
    <s v="Maha Prasad"/>
    <s v="Maha Prasad"/>
    <s v="Maha Prasad"/>
    <s v="Maha Prasad"/>
  </r>
  <r>
    <s v="Avinash"/>
    <s v="Kolluru"/>
    <s v="Avinash Kolluru"/>
    <x v="1"/>
    <n v="1"/>
    <n v="6096106362"/>
    <s v="apkolluri@gmail.com"/>
    <n v="1"/>
    <n v="1"/>
    <n v="1"/>
    <n v="1"/>
    <n v="1"/>
    <n v="1"/>
    <n v="1"/>
    <n v="1"/>
    <n v="1"/>
    <n v="1"/>
    <n v="1"/>
    <n v="1"/>
    <s v="Y"/>
    <s v="Y"/>
    <s v="Y"/>
    <s v="Y"/>
    <s v="Y"/>
    <s v="Y"/>
    <s v="Y"/>
    <s v="Y"/>
    <s v="Y"/>
    <s v="Y"/>
    <s v="Y"/>
    <s v="Y"/>
    <n v="0"/>
    <x v="4"/>
    <s v="Youth Mobile"/>
    <s v="Youth Mobile"/>
    <s v="Youth Mobile"/>
    <s v="Youth Mobile"/>
    <s v="Youth Mobile"/>
    <s v="Youth Mobile"/>
    <s v="Youth Mobile"/>
    <s v="Youth Mobile"/>
    <s v="Youth Mobile"/>
    <s v="Youth Mobile"/>
    <s v="Youth Mobile"/>
    <s v="Youth Mobile"/>
  </r>
  <r>
    <s v="Raja"/>
    <s v="Suram"/>
    <s v="Raja Suram"/>
    <x v="1"/>
    <n v="1"/>
    <n v="6097514006"/>
    <s v="deepthisuram@gmail.com"/>
    <n v="1"/>
    <n v="1"/>
    <n v="1"/>
    <n v="1"/>
    <n v="1"/>
    <n v="1"/>
    <n v="1"/>
    <n v="1"/>
    <n v="1"/>
    <n v="1"/>
    <n v="1"/>
    <n v="1"/>
    <s v="Y"/>
    <s v="Y"/>
    <s v="Y"/>
    <s v="Y"/>
    <s v="Y"/>
    <s v="Y"/>
    <s v="Y"/>
    <s v="Y"/>
    <s v="Y"/>
    <s v="Y"/>
    <s v="Y"/>
    <s v="Y"/>
    <n v="0"/>
    <x v="8"/>
    <s v="Mobile"/>
    <s v="Mobile"/>
    <s v="Mobile"/>
    <s v="Mobile"/>
    <s v="Mobile"/>
    <s v="Mobile"/>
    <s v="Mobile"/>
    <s v="Mobile"/>
    <s v="Mobile"/>
    <s v="Mobile"/>
    <s v="Maha Prasad Jain"/>
    <s v="Mobile"/>
  </r>
  <r>
    <s v="Vedhang"/>
    <s v="Suram"/>
    <s v="Vedhang Suram"/>
    <x v="1"/>
    <n v="1"/>
    <n v="6098744957"/>
    <s v="deepthisuram@gmail.com"/>
    <n v="1"/>
    <n v="1"/>
    <n v="1"/>
    <n v="1"/>
    <n v="1"/>
    <n v="1"/>
    <n v="1"/>
    <n v="1"/>
    <n v="1"/>
    <n v="1"/>
    <n v="1"/>
    <n v="1"/>
    <s v="Y"/>
    <s v="Y"/>
    <s v="Y"/>
    <s v="Y"/>
    <s v="Y"/>
    <s v="Y"/>
    <s v="Y"/>
    <s v="Y"/>
    <s v="Y"/>
    <s v="Y"/>
    <s v="Y"/>
    <s v="Y"/>
    <n v="0"/>
    <x v="4"/>
    <s v="Youth Mobile"/>
    <s v="Youth Mobile"/>
    <s v="Youth Mobile"/>
    <s v="Youth Mobile"/>
    <s v="Youth Mobile"/>
    <s v="Youth Mobile"/>
    <s v="Youth Mobile"/>
    <s v="Youth Mobile"/>
    <s v="Youth Mobile"/>
    <s v="Youth Mobile"/>
    <s v="Maha Prasad Jain"/>
    <s v="Youth Mobile"/>
  </r>
  <r>
    <s v="Vikyath"/>
    <s v="Suram"/>
    <s v="Vikyath Suram"/>
    <x v="1"/>
    <n v="1"/>
    <n v="6095585274"/>
    <s v="deepthisuram@gmail.com"/>
    <n v="1"/>
    <n v="1"/>
    <n v="1"/>
    <n v="1"/>
    <n v="1"/>
    <n v="1"/>
    <n v="1"/>
    <n v="1"/>
    <n v="1"/>
    <n v="1"/>
    <n v="1"/>
    <n v="1"/>
    <s v="Y"/>
    <s v="Y"/>
    <s v="Y"/>
    <s v="Y"/>
    <s v="Y"/>
    <s v="Y"/>
    <s v="Y"/>
    <s v="Y"/>
    <s v="Y"/>
    <s v="Y"/>
    <s v="Y"/>
    <s v="Y"/>
    <n v="0"/>
    <x v="4"/>
    <s v="Youth Mobile"/>
    <s v="Youth Mobile"/>
    <s v="Youth Mobile"/>
    <s v="Youth Mobile"/>
    <s v="Youth Mobile"/>
    <s v="Youth Mobile"/>
    <s v="Youth Mobile"/>
    <s v="Youth Mobile"/>
    <s v="Youth Mobile"/>
    <s v="Youth Mobile"/>
    <s v="Maha Prasad Jain"/>
    <s v="Youth Mobile"/>
  </r>
  <r>
    <s v="Deepthi"/>
    <s v="Suram"/>
    <s v="Deepthi Suram"/>
    <x v="1"/>
    <n v="1"/>
    <n v="6097514007"/>
    <s v="deepthisuram@gmail.com"/>
    <n v="1"/>
    <n v="1"/>
    <n v="1"/>
    <n v="1"/>
    <n v="1"/>
    <n v="1"/>
    <n v="1"/>
    <n v="1"/>
    <n v="1"/>
    <n v="1"/>
    <n v="1"/>
    <n v="1"/>
    <s v="Y"/>
    <s v="Y"/>
    <s v="Y"/>
    <s v="Y"/>
    <s v="Y"/>
    <s v="Y"/>
    <s v="Y"/>
    <s v="Y"/>
    <s v="Y"/>
    <s v="Y"/>
    <s v="Y"/>
    <s v="Y"/>
    <n v="0"/>
    <x v="2"/>
    <s v="Crowd Mgmt"/>
    <s v="Crowd Mgmt"/>
    <s v="Crowd Mgmt"/>
    <s v="Crowd Mgmt"/>
    <s v="Crowd Mgmt"/>
    <s v="Crowd Mgmt"/>
    <s v="Crowd Mgmt"/>
    <s v="Crowd Mgmt"/>
    <s v="Crowd Mgmt"/>
    <s v="Crowd Mgmt"/>
    <s v="Maha Prasad Jain"/>
    <s v="Crowd Mgmt"/>
  </r>
  <r>
    <s v="Sastry"/>
    <s v=""/>
    <s v="Sastry"/>
    <x v="1"/>
    <n v="1"/>
    <s v="NOT REGISTERED"/>
    <s v="NOT REGISTERED"/>
    <m/>
    <n v="1"/>
    <n v="1"/>
    <n v="1"/>
    <n v="1"/>
    <n v="1"/>
    <n v="1"/>
    <n v="1"/>
    <n v="1"/>
    <n v="1"/>
    <n v="1"/>
    <n v="1"/>
    <m/>
    <s v="Y"/>
    <s v="Y"/>
    <s v="Y"/>
    <s v="Y"/>
    <s v="Y"/>
    <s v="Y"/>
    <s v="Y"/>
    <s v="Y"/>
    <s v="Y"/>
    <s v="Y"/>
    <s v="Y"/>
    <n v="0"/>
    <x v="6"/>
    <s v=""/>
    <s v="Transportation"/>
    <s v="Transportation"/>
    <s v="Transportation"/>
    <s v="Transportation"/>
    <s v="Transportation"/>
    <s v="Transportation"/>
    <s v="Transportation"/>
    <s v="Transportation"/>
    <s v="Transportation"/>
    <s v="Transportation"/>
    <s v="Transportation"/>
  </r>
  <r>
    <s v="Shyamala"/>
    <s v=" Sastry"/>
    <s v="Shyamala  Sastry"/>
    <x v="1"/>
    <n v="1"/>
    <s v="NOT REGISTERED"/>
    <s v="NOT REGISTERED"/>
    <m/>
    <n v="1"/>
    <n v="1"/>
    <n v="1"/>
    <n v="1"/>
    <n v="1"/>
    <n v="1"/>
    <n v="1"/>
    <n v="1"/>
    <n v="1"/>
    <n v="1"/>
    <n v="1"/>
    <m/>
    <s v="Y"/>
    <s v="Y"/>
    <s v="Y"/>
    <s v="Y"/>
    <s v="Y"/>
    <s v="Y"/>
    <s v="Y"/>
    <s v="Y"/>
    <s v="Y"/>
    <s v="Y"/>
    <s v="Y"/>
    <n v="0"/>
    <x v="6"/>
    <s v=""/>
    <s v="Transportation"/>
    <s v="Transportation"/>
    <s v="Transportation"/>
    <s v="Transportation"/>
    <s v="Transportation"/>
    <s v="Transportation"/>
    <s v="Transportation"/>
    <s v="Transportation"/>
    <s v="Transportation"/>
    <s v="Maha Prasad Jain"/>
    <s v="Transportation"/>
  </r>
  <r>
    <s v="Shyamala"/>
    <s v=" Sastry"/>
    <s v="Shyamala  Sastry"/>
    <x v="1"/>
    <n v="1"/>
    <s v="NOT REGISTERED"/>
    <s v="NOT REGISTERED"/>
    <m/>
    <n v="1"/>
    <n v="1"/>
    <n v="1"/>
    <n v="1"/>
    <n v="1"/>
    <n v="1"/>
    <n v="1"/>
    <n v="1"/>
    <n v="1"/>
    <n v="1"/>
    <n v="1"/>
    <m/>
    <s v="Y"/>
    <s v="Y"/>
    <s v="Y"/>
    <s v="Y"/>
    <s v="Y"/>
    <s v="Y"/>
    <s v="Y"/>
    <s v="Y"/>
    <s v="Y"/>
    <s v="Y"/>
    <s v="Y"/>
    <n v="0"/>
    <x v="6"/>
    <s v=""/>
    <s v="Transportation"/>
    <s v="Transportation"/>
    <s v="Transportation"/>
    <s v="Transportation"/>
    <s v="Transportation"/>
    <s v="Transportation"/>
    <s v="Transportation"/>
    <s v="Transportation"/>
    <s v="Transportation"/>
    <s v="Maha Prasad Jain"/>
    <s v="Transportation"/>
  </r>
  <r>
    <s v="Shyamala"/>
    <s v=" Sastry"/>
    <s v="Shyamala  Sastry"/>
    <x v="1"/>
    <n v="1"/>
    <s v="NOT REGISTERED"/>
    <s v="NOT REGISTERED"/>
    <m/>
    <n v="1"/>
    <n v="1"/>
    <n v="1"/>
    <n v="1"/>
    <n v="1"/>
    <n v="1"/>
    <n v="1"/>
    <n v="1"/>
    <n v="1"/>
    <n v="1"/>
    <n v="1"/>
    <m/>
    <s v="Y"/>
    <s v="Y"/>
    <s v="Y"/>
    <s v="Y"/>
    <s v="Y"/>
    <s v="Y"/>
    <s v="Y"/>
    <s v="Y"/>
    <s v="Y"/>
    <s v="Y"/>
    <s v="Y"/>
    <n v="0"/>
    <x v="6"/>
    <s v=""/>
    <s v="Transportation"/>
    <s v="Transportation"/>
    <s v="Transportation"/>
    <s v="Transportation"/>
    <s v="Transportation"/>
    <s v="Transportation"/>
    <s v="Transportation"/>
    <s v="Transportation"/>
    <s v="Transportation"/>
    <s v="Maha Prasad Jain"/>
    <s v="Transportation"/>
  </r>
  <r>
    <s v="Srikanth1"/>
    <s v="Mankal"/>
    <s v="Srikanth Mankal"/>
    <x v="0"/>
    <n v="1"/>
    <n v="6789389396"/>
    <s v="smankal1@gmail.com"/>
    <m/>
    <m/>
    <m/>
    <m/>
    <m/>
    <m/>
    <m/>
    <m/>
    <n v="1"/>
    <n v="1"/>
    <n v="1"/>
    <n v="1"/>
    <m/>
    <m/>
    <m/>
    <m/>
    <m/>
    <m/>
    <m/>
    <m/>
    <s v="Y"/>
    <s v="Y"/>
    <s v="Y"/>
    <s v="Y"/>
    <n v="0"/>
    <x v="2"/>
    <s v=""/>
    <s v=""/>
    <s v=""/>
    <s v=""/>
    <s v=""/>
    <s v=""/>
    <s v=""/>
    <s v=""/>
    <s v="Crowd Mgmt"/>
    <s v="Crowd Mgmt"/>
    <s v="Crowd Mgmt"/>
    <s v="Crowd Mgmt"/>
  </r>
  <r>
    <s v="Srikanth2"/>
    <s v="Mankal"/>
    <s v="Srikanth Mankal"/>
    <x v="0"/>
    <n v="1"/>
    <n v="6789389396"/>
    <s v="smankal1@gmail.com"/>
    <m/>
    <m/>
    <m/>
    <m/>
    <m/>
    <m/>
    <m/>
    <m/>
    <n v="1"/>
    <n v="1"/>
    <n v="1"/>
    <n v="1"/>
    <m/>
    <m/>
    <m/>
    <m/>
    <m/>
    <m/>
    <m/>
    <m/>
    <s v="Y"/>
    <s v="Y"/>
    <s v="Y"/>
    <s v="Y"/>
    <n v="0"/>
    <x v="1"/>
    <m/>
    <m/>
    <m/>
    <m/>
    <m/>
    <m/>
    <m/>
    <m/>
    <m/>
    <m/>
    <m/>
    <m/>
  </r>
  <r>
    <s v="Srikanth3"/>
    <s v="Mankal"/>
    <s v="Srikanth Mankal"/>
    <x v="0"/>
    <n v="1"/>
    <n v="6789389396"/>
    <s v="smankal1@gmail.com"/>
    <m/>
    <m/>
    <m/>
    <m/>
    <m/>
    <m/>
    <m/>
    <m/>
    <n v="1"/>
    <n v="1"/>
    <n v="1"/>
    <n v="1"/>
    <m/>
    <m/>
    <m/>
    <m/>
    <m/>
    <m/>
    <m/>
    <m/>
    <s v="Y"/>
    <s v="Y"/>
    <s v="Y"/>
    <s v="Y"/>
    <n v="0"/>
    <x v="1"/>
    <m/>
    <m/>
    <m/>
    <m/>
    <m/>
    <m/>
    <m/>
    <m/>
    <m/>
    <m/>
    <m/>
    <m/>
  </r>
  <r>
    <s v="Srikanth4"/>
    <s v="Mankal"/>
    <s v="Srikanth Mankal"/>
    <x v="0"/>
    <n v="1"/>
    <n v="6789389396"/>
    <s v="smankal1@gmail.com"/>
    <m/>
    <m/>
    <m/>
    <m/>
    <m/>
    <m/>
    <m/>
    <m/>
    <n v="1"/>
    <n v="1"/>
    <n v="1"/>
    <n v="1"/>
    <m/>
    <m/>
    <m/>
    <m/>
    <m/>
    <m/>
    <m/>
    <m/>
    <s v="Y"/>
    <s v="Y"/>
    <s v="Y"/>
    <s v="Y"/>
    <n v="0"/>
    <x v="1"/>
    <m/>
    <m/>
    <m/>
    <m/>
    <m/>
    <m/>
    <m/>
    <m/>
    <m/>
    <m/>
    <m/>
    <m/>
  </r>
  <r>
    <s v="Karthik"/>
    <s v=""/>
    <s v="Karthik"/>
    <x v="0"/>
    <n v="1"/>
    <s v="937) 244-2235"/>
    <s v="NOT REGISTERED"/>
    <m/>
    <m/>
    <m/>
    <m/>
    <m/>
    <m/>
    <m/>
    <m/>
    <m/>
    <m/>
    <m/>
    <n v="1"/>
    <m/>
    <m/>
    <m/>
    <m/>
    <m/>
    <m/>
    <m/>
    <m/>
    <m/>
    <m/>
    <m/>
    <s v="Y"/>
    <n v="0"/>
    <x v="9"/>
    <s v=""/>
    <s v=""/>
    <s v=""/>
    <s v=""/>
    <s v=""/>
    <s v=""/>
    <s v=""/>
    <s v=""/>
    <s v=""/>
    <s v=""/>
    <s v=""/>
    <s v="Parking"/>
  </r>
  <r>
    <s v="Ramakanth"/>
    <s v="Vemperala"/>
    <s v="Ramakanth Vemperala"/>
    <x v="0"/>
    <n v="1"/>
    <s v="NOT REGISTERED"/>
    <s v="NOT REGISTERED"/>
    <m/>
    <m/>
    <m/>
    <m/>
    <m/>
    <m/>
    <m/>
    <m/>
    <m/>
    <n v="1"/>
    <n v="1"/>
    <n v="1"/>
    <m/>
    <m/>
    <m/>
    <m/>
    <m/>
    <m/>
    <m/>
    <m/>
    <m/>
    <s v="Y"/>
    <s v="Y"/>
    <s v="Y"/>
    <n v="0"/>
    <x v="7"/>
    <s v=""/>
    <s v=""/>
    <s v=""/>
    <s v=""/>
    <s v=""/>
    <s v=""/>
    <s v=""/>
    <s v=""/>
    <s v=""/>
    <s v="Maha Prasad"/>
    <s v="Maha Prasad"/>
    <s v="Maha Prasad"/>
  </r>
  <r>
    <s v="Srinivas"/>
    <s v="Javvadi"/>
    <s v="Srinivas Javvadi"/>
    <x v="0"/>
    <n v="1"/>
    <s v="NOT REGISTERED"/>
    <s v="NOT REGISTERED"/>
    <m/>
    <m/>
    <m/>
    <m/>
    <m/>
    <m/>
    <m/>
    <m/>
    <m/>
    <m/>
    <m/>
    <m/>
    <m/>
    <m/>
    <m/>
    <m/>
    <m/>
    <m/>
    <m/>
    <m/>
    <m/>
    <s v="Y"/>
    <s v="Y"/>
    <s v="Y"/>
    <n v="0"/>
    <x v="7"/>
    <s v=""/>
    <s v=""/>
    <s v=""/>
    <s v=""/>
    <s v=""/>
    <s v=""/>
    <s v=""/>
    <s v=""/>
    <s v=""/>
    <s v="Maha Prasad"/>
    <s v="Maha Prasad"/>
    <s v="Maha Prasad"/>
  </r>
  <r>
    <s v="Pratibha"/>
    <s v="Javvadi"/>
    <s v="Pratibha Javvadi"/>
    <x v="0"/>
    <n v="1"/>
    <s v="NOT REGISTERED"/>
    <s v="NOT REGISTERED"/>
    <m/>
    <m/>
    <m/>
    <m/>
    <m/>
    <m/>
    <m/>
    <m/>
    <m/>
    <m/>
    <m/>
    <m/>
    <m/>
    <m/>
    <m/>
    <m/>
    <m/>
    <m/>
    <m/>
    <m/>
    <m/>
    <s v="Y"/>
    <s v="Y"/>
    <s v="Y"/>
    <m/>
    <x v="11"/>
    <m/>
    <m/>
    <m/>
    <m/>
    <m/>
    <m/>
    <m/>
    <m/>
    <m/>
    <m/>
    <m/>
    <m/>
  </r>
  <r>
    <s v="Sarath"/>
    <s v="Attaluri"/>
    <s v="Sarath Attaluri"/>
    <x v="0"/>
    <n v="1"/>
    <s v="(609) 558-3210"/>
    <s v="NOT REGISTERED"/>
    <m/>
    <m/>
    <m/>
    <m/>
    <m/>
    <n v="1"/>
    <n v="1"/>
    <n v="1"/>
    <n v="1"/>
    <n v="1"/>
    <n v="1"/>
    <n v="1"/>
    <m/>
    <m/>
    <m/>
    <m/>
    <m/>
    <s v="Y"/>
    <s v="Y"/>
    <s v="Y"/>
    <s v="Y"/>
    <s v="Y"/>
    <s v="Y"/>
    <s v="Y"/>
    <n v="0"/>
    <x v="7"/>
    <s v=""/>
    <s v=""/>
    <s v=""/>
    <s v=""/>
    <s v=""/>
    <s v="Maha Prasad"/>
    <s v="Maha Prasad"/>
    <s v="Maha Prasad"/>
    <s v="Maha Prasad"/>
    <s v="Maha Prasad"/>
    <s v="Maha Prasad"/>
    <s v="Maha Prasad"/>
  </r>
  <r>
    <s v="Srikanth"/>
    <s v="Akula"/>
    <s v="Srikanth Akula"/>
    <x v="0"/>
    <n v="1"/>
    <s v="(952) 334-9990"/>
    <s v="NOT REGISTERED"/>
    <m/>
    <m/>
    <m/>
    <m/>
    <m/>
    <m/>
    <m/>
    <m/>
    <m/>
    <n v="1"/>
    <n v="1"/>
    <n v="1"/>
    <m/>
    <m/>
    <m/>
    <m/>
    <m/>
    <m/>
    <m/>
    <m/>
    <m/>
    <s v="Y"/>
    <s v="Y"/>
    <s v="Y"/>
    <n v="0"/>
    <x v="7"/>
    <s v=""/>
    <s v=""/>
    <s v=""/>
    <s v=""/>
    <s v=""/>
    <s v=""/>
    <s v=""/>
    <s v=""/>
    <s v=""/>
    <s v="Maha Prasad"/>
    <s v="Maha Prasad"/>
    <s v="Maha Prasad"/>
  </r>
  <r>
    <s v="Chandra"/>
    <s v="Movva"/>
    <s v="Chandra Movva"/>
    <x v="0"/>
    <n v="1"/>
    <n v="9726899145"/>
    <s v="csmovva99@gmail.com"/>
    <m/>
    <m/>
    <m/>
    <m/>
    <m/>
    <m/>
    <m/>
    <m/>
    <m/>
    <n v="1"/>
    <n v="1"/>
    <n v="1"/>
    <m/>
    <m/>
    <m/>
    <m/>
    <m/>
    <m/>
    <m/>
    <m/>
    <m/>
    <s v="Y"/>
    <s v="Y"/>
    <s v="Y"/>
    <n v="0"/>
    <x v="12"/>
    <s v=""/>
    <s v=""/>
    <s v=""/>
    <s v=""/>
    <s v=""/>
    <s v=""/>
    <s v=""/>
    <s v=""/>
    <s v=""/>
    <s v="Bookstall"/>
    <s v="Bookstall"/>
    <s v="Bookstall"/>
  </r>
  <r>
    <s v="Vaishnavi"/>
    <s v="Movva"/>
    <s v="Vaishnavi Movva"/>
    <x v="0"/>
    <n v="1"/>
    <n v="9726899145"/>
    <s v="csmovva99@gmail.com"/>
    <m/>
    <m/>
    <m/>
    <m/>
    <m/>
    <m/>
    <m/>
    <m/>
    <m/>
    <n v="1"/>
    <n v="1"/>
    <n v="1"/>
    <m/>
    <m/>
    <m/>
    <m/>
    <m/>
    <m/>
    <m/>
    <m/>
    <m/>
    <s v="Y"/>
    <s v="Y"/>
    <s v="Y"/>
    <n v="0"/>
    <x v="12"/>
    <s v=""/>
    <s v=""/>
    <s v=""/>
    <s v=""/>
    <s v=""/>
    <s v=""/>
    <s v=""/>
    <s v=""/>
    <s v=""/>
    <s v="Bookstall"/>
    <s v="Bookstall"/>
    <s v="Bookstall"/>
  </r>
  <r>
    <s v="Shakuntala"/>
    <s v=" Movva"/>
    <s v="Shakuntala  Movva"/>
    <x v="0"/>
    <n v="1"/>
    <n v="9726899145"/>
    <s v="csmovva99@gmail.com"/>
    <m/>
    <m/>
    <m/>
    <m/>
    <m/>
    <m/>
    <m/>
    <m/>
    <m/>
    <n v="1"/>
    <n v="1"/>
    <n v="1"/>
    <m/>
    <m/>
    <m/>
    <m/>
    <m/>
    <m/>
    <m/>
    <m/>
    <m/>
    <s v="Y"/>
    <s v="Y"/>
    <s v="Y"/>
    <n v="0"/>
    <x v="12"/>
    <s v=""/>
    <s v=""/>
    <s v=""/>
    <s v=""/>
    <s v=""/>
    <s v=""/>
    <s v=""/>
    <s v=""/>
    <s v=""/>
    <s v="Bookstall"/>
    <s v="Bookstall"/>
    <s v="Bookstall"/>
  </r>
  <r>
    <s v="Chandra"/>
    <s v="Movva"/>
    <s v="Chandra Movva"/>
    <x v="0"/>
    <n v="1"/>
    <n v="9726899145"/>
    <s v="csmovva99@gmail.com"/>
    <m/>
    <m/>
    <m/>
    <m/>
    <m/>
    <m/>
    <m/>
    <m/>
    <m/>
    <n v="1"/>
    <n v="1"/>
    <n v="1"/>
    <m/>
    <m/>
    <m/>
    <m/>
    <m/>
    <m/>
    <m/>
    <m/>
    <m/>
    <s v="Y"/>
    <s v="Y"/>
    <s v="Y"/>
    <n v="0"/>
    <x v="12"/>
    <s v=""/>
    <s v=""/>
    <s v=""/>
    <s v=""/>
    <s v=""/>
    <s v=""/>
    <s v=""/>
    <s v=""/>
    <s v=""/>
    <s v="Bookstall"/>
    <s v="Bookstall"/>
    <s v="Bookstall"/>
  </r>
  <r>
    <s v="Rupa"/>
    <s v=""/>
    <s v="Rupa"/>
    <x v="0"/>
    <n v="1"/>
    <s v="(201) 835-2665"/>
    <s v="rupag19@yahoo.co.in"/>
    <m/>
    <m/>
    <m/>
    <m/>
    <m/>
    <m/>
    <m/>
    <m/>
    <m/>
    <n v="1"/>
    <n v="1"/>
    <n v="1"/>
    <m/>
    <m/>
    <m/>
    <m/>
    <m/>
    <m/>
    <m/>
    <m/>
    <m/>
    <s v="Y"/>
    <s v="Y"/>
    <s v="Y"/>
    <n v="0"/>
    <x v="7"/>
    <s v=""/>
    <s v=""/>
    <s v=""/>
    <s v=""/>
    <s v=""/>
    <s v=""/>
    <s v=""/>
    <s v=""/>
    <s v=""/>
    <s v="Maha Prasad"/>
    <s v="Maha Prasad Jain"/>
    <s v="Maha Prasad"/>
  </r>
  <r>
    <s v="Krishna"/>
    <s v="Ayyalavarapu"/>
    <s v="Krishna Ayyalavarapu"/>
    <x v="0"/>
    <n v="1"/>
    <n v="5632090150"/>
    <s v="ayalavarapu@gmail.com"/>
    <m/>
    <m/>
    <m/>
    <m/>
    <m/>
    <m/>
    <m/>
    <m/>
    <m/>
    <n v="1"/>
    <n v="1"/>
    <n v="1"/>
    <m/>
    <m/>
    <m/>
    <m/>
    <m/>
    <m/>
    <m/>
    <m/>
    <m/>
    <s v="Y"/>
    <s v="Y"/>
    <s v="Y"/>
    <n v="0"/>
    <x v="13"/>
    <s v=""/>
    <s v=""/>
    <s v=""/>
    <s v=""/>
    <s v=""/>
    <s v=""/>
    <s v=""/>
    <s v=""/>
    <s v=""/>
    <s v="Pooja"/>
    <s v="Pooja"/>
    <s v="Pooja"/>
  </r>
  <r>
    <s v="Indira"/>
    <s v="Ayyalavarrapu"/>
    <s v="Indira Ayyalavarrapu"/>
    <x v="0"/>
    <n v="1"/>
    <n v="5632090151"/>
    <s v="pen_indu@yahoo.com"/>
    <m/>
    <m/>
    <m/>
    <m/>
    <m/>
    <m/>
    <m/>
    <m/>
    <m/>
    <n v="1"/>
    <n v="1"/>
    <n v="1"/>
    <m/>
    <m/>
    <m/>
    <m/>
    <m/>
    <m/>
    <m/>
    <m/>
    <m/>
    <s v="Y"/>
    <s v="Y"/>
    <s v="Y"/>
    <n v="0"/>
    <x v="7"/>
    <s v=""/>
    <s v=""/>
    <s v=""/>
    <s v=""/>
    <s v=""/>
    <s v=""/>
    <s v=""/>
    <s v=""/>
    <s v=""/>
    <s v="Maha Prasad"/>
    <s v="Maha Prasad Jain"/>
    <s v="Maha Prasad"/>
  </r>
  <r>
    <s v="SRIRAM"/>
    <s v="Ayyalavarrapu"/>
    <s v="SRIRAM Ayyalavarrapu"/>
    <x v="0"/>
    <n v="1"/>
    <n v="4699753488"/>
    <s v="sriram.ayalavarapu@gmail.com"/>
    <m/>
    <m/>
    <m/>
    <m/>
    <m/>
    <m/>
    <m/>
    <m/>
    <m/>
    <n v="1"/>
    <n v="1"/>
    <n v="1"/>
    <m/>
    <m/>
    <m/>
    <m/>
    <m/>
    <m/>
    <m/>
    <m/>
    <m/>
    <s v="Y"/>
    <s v="Y"/>
    <s v="Y"/>
    <n v="0"/>
    <x v="4"/>
    <s v=""/>
    <s v=""/>
    <s v=""/>
    <s v=""/>
    <s v=""/>
    <s v=""/>
    <s v=""/>
    <s v=""/>
    <s v=""/>
    <s v="Youth Mobile"/>
    <s v="Youth Mobile"/>
    <s v="Youth Mobile"/>
  </r>
  <r>
    <s v="Venkat"/>
    <s v="Ayyalavarrapu"/>
    <s v="Indiara Ayyalavarrapu"/>
    <x v="0"/>
    <n v="1"/>
    <n v="4699753488"/>
    <s v="sriram.ayalavarapu@gmail.com"/>
    <m/>
    <m/>
    <m/>
    <m/>
    <m/>
    <m/>
    <m/>
    <m/>
    <m/>
    <n v="1"/>
    <n v="1"/>
    <n v="1"/>
    <m/>
    <m/>
    <m/>
    <m/>
    <m/>
    <m/>
    <m/>
    <m/>
    <m/>
    <s v="Y"/>
    <s v="Y"/>
    <s v="Y"/>
    <n v="0"/>
    <x v="4"/>
    <s v=""/>
    <s v=""/>
    <s v=""/>
    <s v=""/>
    <s v=""/>
    <s v=""/>
    <s v=""/>
    <s v=""/>
    <s v=""/>
    <s v="Youth Mobile"/>
    <s v="Youth Mobile"/>
    <s v="Youth Mobile"/>
  </r>
  <r>
    <s v="Srikar"/>
    <s v="Chunduri"/>
    <s v="Srikar Chunduri"/>
    <x v="0"/>
    <n v="1"/>
    <s v="NOT REGISTERED"/>
    <s v="NOT REGISTERED"/>
    <m/>
    <m/>
    <m/>
    <n v="1"/>
    <n v="1"/>
    <n v="1"/>
    <n v="1"/>
    <n v="1"/>
    <n v="1"/>
    <n v="1"/>
    <n v="1"/>
    <n v="1"/>
    <m/>
    <m/>
    <m/>
    <s v="Y"/>
    <s v="Y"/>
    <s v="Y"/>
    <s v="Y"/>
    <s v="Y"/>
    <s v="Y"/>
    <s v="Y"/>
    <s v="Y"/>
    <s v="Y"/>
    <n v="0"/>
    <x v="0"/>
    <s v=""/>
    <s v=""/>
    <s v=""/>
    <s v="Reserve"/>
    <s v="Reserve"/>
    <s v="Reserve"/>
    <s v="Reserve"/>
    <s v="Reserve"/>
    <s v="Reserve"/>
    <s v="Reserve"/>
    <s v="Reserve"/>
    <s v="Reserve"/>
  </r>
  <r>
    <s v="Srikar"/>
    <s v="Chunduri"/>
    <s v="Srikar Chunduri"/>
    <x v="0"/>
    <n v="1"/>
    <s v="NOT REGISTERED"/>
    <s v="NOT REGISTERED"/>
    <m/>
    <m/>
    <m/>
    <n v="1"/>
    <n v="1"/>
    <n v="1"/>
    <n v="1"/>
    <n v="1"/>
    <n v="1"/>
    <n v="1"/>
    <n v="1"/>
    <n v="1"/>
    <m/>
    <m/>
    <m/>
    <s v="Y"/>
    <s v="Y"/>
    <s v="Y"/>
    <s v="Y"/>
    <s v="Y"/>
    <s v="Y"/>
    <s v="Y"/>
    <s v="Y"/>
    <s v="Y"/>
    <n v="0"/>
    <x v="0"/>
    <s v=""/>
    <s v=""/>
    <s v=""/>
    <s v="Reserve"/>
    <s v="Reserve"/>
    <s v="Reserve"/>
    <s v="Reserve"/>
    <s v="Reserve"/>
    <s v="Reserve"/>
    <s v="Reserve"/>
    <s v="Reserve"/>
    <s v="Reserve"/>
  </r>
  <r>
    <s v="Pallavi"/>
    <s v="Chunduri"/>
    <s v="Pallavi Chunduri"/>
    <x v="0"/>
    <n v="1"/>
    <s v="NOT REGISTERED"/>
    <s v="NOT REGISTERED"/>
    <m/>
    <m/>
    <m/>
    <n v="1"/>
    <n v="1"/>
    <n v="1"/>
    <n v="1"/>
    <n v="1"/>
    <n v="1"/>
    <n v="1"/>
    <n v="1"/>
    <n v="1"/>
    <m/>
    <m/>
    <m/>
    <s v="Y"/>
    <s v="Y"/>
    <s v="Y"/>
    <s v="Y"/>
    <s v="Y"/>
    <s v="Y"/>
    <s v="Y"/>
    <s v="Y"/>
    <s v="Y"/>
    <n v="0"/>
    <x v="0"/>
    <s v=""/>
    <s v=""/>
    <s v=""/>
    <s v="Reserve"/>
    <s v="Reserve"/>
    <s v="Reserve"/>
    <s v="Reserve"/>
    <s v="Reserve"/>
    <s v="Reserve"/>
    <s v="Reserve"/>
    <s v="Reserve"/>
    <s v="Reserve"/>
  </r>
  <r>
    <s v="Srikar"/>
    <s v="Chunduri"/>
    <s v="Srikar Chunduri"/>
    <x v="0"/>
    <n v="1"/>
    <s v="NOT REGISTERED"/>
    <s v="NOT REGISTERED"/>
    <m/>
    <m/>
    <m/>
    <n v="1"/>
    <n v="1"/>
    <n v="1"/>
    <n v="1"/>
    <n v="1"/>
    <n v="1"/>
    <n v="1"/>
    <n v="1"/>
    <n v="1"/>
    <m/>
    <m/>
    <m/>
    <s v="Y"/>
    <s v="Y"/>
    <s v="Y"/>
    <s v="Y"/>
    <s v="Y"/>
    <s v="Y"/>
    <s v="Y"/>
    <s v="Y"/>
    <s v="Y"/>
    <n v="0"/>
    <x v="0"/>
    <s v=""/>
    <s v=""/>
    <s v=""/>
    <s v="Reserve"/>
    <s v="Reserve"/>
    <s v="Reserve"/>
    <s v="Reserve"/>
    <s v="Reserve"/>
    <s v="Reserve"/>
    <s v="Reserve"/>
    <s v="Reserve"/>
    <s v="Reserve"/>
  </r>
  <r>
    <s v="Shreya"/>
    <s v="Kodela"/>
    <s v="Shreya Kodela"/>
    <x v="0"/>
    <n v="1"/>
    <n v="2149078552"/>
    <s v="skodela@gmail.com"/>
    <m/>
    <m/>
    <m/>
    <m/>
    <m/>
    <m/>
    <m/>
    <m/>
    <m/>
    <n v="1"/>
    <n v="1"/>
    <n v="1"/>
    <m/>
    <m/>
    <m/>
    <m/>
    <m/>
    <m/>
    <m/>
    <m/>
    <m/>
    <s v="Y"/>
    <s v="Y"/>
    <s v="Y"/>
    <n v="0"/>
    <x v="4"/>
    <s v=""/>
    <s v=""/>
    <s v=""/>
    <s v=""/>
    <s v=""/>
    <s v=""/>
    <s v=""/>
    <s v=""/>
    <s v=""/>
    <s v="Youth Mobile"/>
    <s v="Youth Mobile"/>
    <s v="Youth Mobile"/>
  </r>
  <r>
    <s v="Radhika"/>
    <s v="Kodela"/>
    <s v="Radhika Kodela"/>
    <x v="0"/>
    <n v="1"/>
    <n v="2149078552"/>
    <s v="skodela@gmail.com"/>
    <m/>
    <m/>
    <m/>
    <m/>
    <m/>
    <m/>
    <m/>
    <m/>
    <m/>
    <n v="1"/>
    <n v="1"/>
    <n v="1"/>
    <m/>
    <m/>
    <m/>
    <m/>
    <m/>
    <m/>
    <m/>
    <m/>
    <m/>
    <s v="Y"/>
    <s v="Y"/>
    <s v="Y"/>
    <n v="0"/>
    <x v="14"/>
    <s v=""/>
    <s v=""/>
    <s v=""/>
    <s v=""/>
    <s v=""/>
    <s v=""/>
    <s v=""/>
    <s v=""/>
    <s v=""/>
    <s v="Cultural"/>
    <s v="Cultural"/>
    <s v="Cultural"/>
  </r>
  <r>
    <s v="Sridhar"/>
    <s v="Kodela"/>
    <s v="Sridhar Kodela"/>
    <x v="0"/>
    <n v="1"/>
    <n v="2149078552"/>
    <s v="skodela@gmail.com"/>
    <m/>
    <m/>
    <m/>
    <m/>
    <m/>
    <m/>
    <m/>
    <m/>
    <m/>
    <n v="1"/>
    <n v="1"/>
    <n v="1"/>
    <m/>
    <m/>
    <m/>
    <m/>
    <m/>
    <m/>
    <m/>
    <m/>
    <m/>
    <s v="Y"/>
    <s v="Y"/>
    <s v="Y"/>
    <n v="0"/>
    <x v="15"/>
    <s v=""/>
    <s v=""/>
    <s v=""/>
    <s v=""/>
    <s v=""/>
    <s v=""/>
    <s v=""/>
    <s v=""/>
    <s v=""/>
    <s v="Audio"/>
    <s v="Audio"/>
    <s v="Audio"/>
  </r>
  <r>
    <s v="Shyam"/>
    <s v="Pothookuchi"/>
    <s v="Shyam Pothookuchi"/>
    <x v="0"/>
    <n v="1"/>
    <s v="NOT REGISTERED"/>
    <s v="NOT REGISTERED"/>
    <m/>
    <m/>
    <m/>
    <m/>
    <m/>
    <m/>
    <m/>
    <m/>
    <m/>
    <m/>
    <m/>
    <n v="1"/>
    <m/>
    <m/>
    <m/>
    <m/>
    <m/>
    <m/>
    <m/>
    <m/>
    <m/>
    <m/>
    <m/>
    <s v="Y"/>
    <n v="0"/>
    <x v="0"/>
    <s v=""/>
    <s v=""/>
    <s v=""/>
    <s v=""/>
    <s v=""/>
    <s v=""/>
    <s v=""/>
    <s v=""/>
    <s v=""/>
    <s v=""/>
    <s v=""/>
    <s v="Reserve"/>
  </r>
  <r>
    <s v="Lakshmi"/>
    <s v="Pothookuchi"/>
    <s v="Lakshmi Pothookuchi"/>
    <x v="0"/>
    <n v="1"/>
    <s v="NOT REGISTERED"/>
    <s v="NOT REGISTERED"/>
    <m/>
    <m/>
    <m/>
    <m/>
    <m/>
    <m/>
    <m/>
    <m/>
    <m/>
    <m/>
    <m/>
    <n v="1"/>
    <m/>
    <m/>
    <m/>
    <m/>
    <m/>
    <m/>
    <m/>
    <m/>
    <m/>
    <m/>
    <m/>
    <s v="Y"/>
    <n v="0"/>
    <x v="16"/>
    <s v=""/>
    <s v=""/>
    <s v=""/>
    <s v=""/>
    <s v=""/>
    <s v=""/>
    <s v=""/>
    <s v=""/>
    <s v=""/>
    <s v=""/>
    <s v=""/>
    <s v="Health"/>
  </r>
  <r>
    <s v="Srinivas"/>
    <s v="Maroju"/>
    <s v="Srinivas Maroju"/>
    <x v="0"/>
    <n v="1"/>
    <n v="4408320769"/>
    <s v="pmaroju02@gmail.com"/>
    <m/>
    <m/>
    <m/>
    <m/>
    <m/>
    <m/>
    <m/>
    <m/>
    <m/>
    <n v="1"/>
    <n v="1"/>
    <n v="1"/>
    <m/>
    <m/>
    <m/>
    <m/>
    <m/>
    <m/>
    <m/>
    <m/>
    <m/>
    <s v="Y"/>
    <s v="Y"/>
    <s v="Y"/>
    <n v="0"/>
    <x v="17"/>
    <s v=""/>
    <s v=""/>
    <s v=""/>
    <s v=""/>
    <s v=""/>
    <s v=""/>
    <s v=""/>
    <s v=""/>
    <s v=""/>
    <s v="Helpdesk"/>
    <s v="Helpdesk"/>
    <s v="Helpdesk"/>
  </r>
  <r>
    <s v="Padmaja"/>
    <s v="Maroju"/>
    <s v="Padmaja Maroju"/>
    <x v="0"/>
    <n v="1"/>
    <n v="4408320769"/>
    <s v="pmaroju02@gmail.com"/>
    <m/>
    <m/>
    <m/>
    <m/>
    <m/>
    <m/>
    <m/>
    <m/>
    <m/>
    <n v="1"/>
    <n v="1"/>
    <n v="1"/>
    <m/>
    <m/>
    <m/>
    <m/>
    <m/>
    <m/>
    <m/>
    <m/>
    <m/>
    <s v="Y"/>
    <s v="Y"/>
    <s v="Y"/>
    <n v="0"/>
    <x v="17"/>
    <s v=""/>
    <s v=""/>
    <s v=""/>
    <s v=""/>
    <s v=""/>
    <s v=""/>
    <s v=""/>
    <s v=""/>
    <s v=""/>
    <s v="Helpdesk"/>
    <s v="Helpdesk"/>
    <s v="Helpdesk"/>
  </r>
  <r>
    <s v="Padmaja"/>
    <s v="Maroju"/>
    <s v="Padmaja Maroju"/>
    <x v="0"/>
    <n v="1"/>
    <n v="4408320769"/>
    <s v="pmaroju02@gmail.com"/>
    <m/>
    <m/>
    <m/>
    <m/>
    <m/>
    <m/>
    <m/>
    <m/>
    <m/>
    <n v="1"/>
    <n v="1"/>
    <n v="1"/>
    <m/>
    <m/>
    <m/>
    <m/>
    <m/>
    <m/>
    <m/>
    <m/>
    <m/>
    <s v="Y"/>
    <s v="Y"/>
    <s v="Y"/>
    <n v="0"/>
    <x v="17"/>
    <s v=""/>
    <s v=""/>
    <s v=""/>
    <s v=""/>
    <s v=""/>
    <s v=""/>
    <s v=""/>
    <s v=""/>
    <s v=""/>
    <s v="Helpdesk"/>
    <s v="Helpdesk"/>
    <s v="Helpdesk"/>
  </r>
  <r>
    <s v="Padmaja"/>
    <s v="Maroju"/>
    <s v="Padmaja Maroju"/>
    <x v="0"/>
    <n v="1"/>
    <n v="4408320769"/>
    <s v="pmaroju02@gmail.com"/>
    <m/>
    <m/>
    <m/>
    <m/>
    <m/>
    <m/>
    <m/>
    <m/>
    <m/>
    <n v="1"/>
    <n v="1"/>
    <n v="1"/>
    <m/>
    <m/>
    <m/>
    <m/>
    <m/>
    <m/>
    <m/>
    <m/>
    <m/>
    <s v="Y"/>
    <s v="Y"/>
    <s v="Y"/>
    <n v="0"/>
    <x v="17"/>
    <s v=""/>
    <s v=""/>
    <s v=""/>
    <s v=""/>
    <s v=""/>
    <s v=""/>
    <s v=""/>
    <s v=""/>
    <s v=""/>
    <s v="Helpdesk"/>
    <s v="Helpdesk"/>
    <s v="Helpdesk"/>
  </r>
  <r>
    <s v="Srinivas1"/>
    <s v="Jayanthi"/>
    <s v="Srinivas Jayanthi"/>
    <x v="0"/>
    <n v="1"/>
    <n v="9492029692"/>
    <s v="srjayanthi@yahoo.com"/>
    <m/>
    <n v="1"/>
    <n v="1"/>
    <n v="1"/>
    <n v="1"/>
    <n v="1"/>
    <n v="1"/>
    <n v="1"/>
    <n v="1"/>
    <n v="1"/>
    <n v="1"/>
    <n v="1"/>
    <m/>
    <s v="Y"/>
    <s v="Y"/>
    <s v="Y"/>
    <s v="Y"/>
    <s v="Y"/>
    <s v="Y"/>
    <s v="Y"/>
    <s v="Y"/>
    <s v="Y"/>
    <s v="Y"/>
    <s v="Y"/>
    <n v="0"/>
    <x v="17"/>
    <s v=""/>
    <s v="Helpdesk"/>
    <s v="Helpdesk"/>
    <s v="Helpdesk"/>
    <s v="Helpdesk"/>
    <s v="Helpdesk"/>
    <s v="Helpdesk"/>
    <s v="Helpdesk"/>
    <s v="Helpdesk"/>
    <s v="Helpdesk"/>
    <s v="Helpdesk"/>
    <s v="Helpdesk"/>
  </r>
  <r>
    <s v="Srinivas2"/>
    <s v="Jayanthi"/>
    <s v="Srinivas Jayanthi"/>
    <x v="0"/>
    <n v="1"/>
    <n v="9492029692"/>
    <s v="srjayanthi@yahoo.com"/>
    <m/>
    <n v="1"/>
    <n v="1"/>
    <n v="1"/>
    <n v="1"/>
    <n v="1"/>
    <n v="1"/>
    <n v="1"/>
    <n v="1"/>
    <n v="1"/>
    <n v="1"/>
    <n v="1"/>
    <m/>
    <s v="Y"/>
    <s v="Y"/>
    <s v="Y"/>
    <s v="Y"/>
    <s v="Y"/>
    <s v="Y"/>
    <s v="Y"/>
    <s v="Y"/>
    <s v="Y"/>
    <s v="Y"/>
    <s v="Y"/>
    <n v="11"/>
    <x v="1"/>
    <m/>
    <m/>
    <m/>
    <m/>
    <m/>
    <m/>
    <m/>
    <m/>
    <m/>
    <m/>
    <m/>
    <m/>
  </r>
  <r>
    <s v="Vijayashree"/>
    <s v=""/>
    <s v="Vijayashree"/>
    <x v="0"/>
    <n v="1"/>
    <s v="NOT REGISTERED"/>
    <s v="NOT REGISTERED"/>
    <m/>
    <n v="1"/>
    <n v="1"/>
    <n v="1"/>
    <n v="1"/>
    <n v="1"/>
    <n v="1"/>
    <n v="1"/>
    <n v="1"/>
    <n v="1"/>
    <n v="1"/>
    <n v="1"/>
    <m/>
    <s v="Y"/>
    <s v="Y"/>
    <s v="Y"/>
    <s v="Y"/>
    <s v="Y"/>
    <s v="Y"/>
    <s v="Y"/>
    <s v="Y"/>
    <s v="Y"/>
    <s v="Y"/>
    <s v="Y"/>
    <n v="0"/>
    <x v="5"/>
    <s v=""/>
    <s v="Hospitality"/>
    <s v="Hospitality"/>
    <s v="Hospitality"/>
    <s v="Hospitality"/>
    <s v="Hospitality"/>
    <s v="Hospitality"/>
    <s v="Hospitality"/>
    <s v="Hospitality"/>
    <s v="Hospitality"/>
    <s v="Hospitality"/>
    <s v="Hospitality"/>
  </r>
  <r>
    <s v="Devender1"/>
    <s v=""/>
    <s v="Devender"/>
    <x v="0"/>
    <n v="1"/>
    <n v="6502246121"/>
    <s v="devendraprasad.gn@gmail.com"/>
    <m/>
    <m/>
    <m/>
    <m/>
    <m/>
    <m/>
    <m/>
    <m/>
    <m/>
    <n v="1"/>
    <n v="1"/>
    <n v="1"/>
    <m/>
    <m/>
    <m/>
    <m/>
    <m/>
    <m/>
    <m/>
    <m/>
    <m/>
    <s v="Y"/>
    <s v="Y"/>
    <s v="Y"/>
    <n v="0"/>
    <x v="12"/>
    <s v=""/>
    <s v=""/>
    <s v=""/>
    <s v=""/>
    <s v=""/>
    <s v=""/>
    <s v=""/>
    <s v=""/>
    <s v=""/>
    <s v="Bookstall"/>
    <s v="Bookstall"/>
    <s v="Bookstall"/>
  </r>
  <r>
    <s v="Devender2"/>
    <m/>
    <s v="Devender"/>
    <x v="0"/>
    <n v="1"/>
    <n v="6502246121"/>
    <s v="devendraprasad.gn@gmail.com"/>
    <m/>
    <m/>
    <m/>
    <m/>
    <m/>
    <m/>
    <m/>
    <m/>
    <m/>
    <n v="1"/>
    <n v="1"/>
    <n v="1"/>
    <m/>
    <m/>
    <m/>
    <m/>
    <m/>
    <m/>
    <m/>
    <m/>
    <m/>
    <s v="Y"/>
    <s v="Y"/>
    <s v="Y"/>
    <n v="0"/>
    <x v="1"/>
    <s v=""/>
    <s v=""/>
    <s v=""/>
    <s v=""/>
    <s v=""/>
    <s v=""/>
    <s v=""/>
    <s v=""/>
    <s v=""/>
    <n v="0"/>
    <n v="0"/>
    <n v="0"/>
  </r>
  <r>
    <s v="Devender3"/>
    <m/>
    <s v="Devender"/>
    <x v="0"/>
    <n v="1"/>
    <n v="6502246121"/>
    <s v="devendraprasad.gn@gmail.com"/>
    <m/>
    <m/>
    <m/>
    <m/>
    <m/>
    <m/>
    <m/>
    <m/>
    <m/>
    <n v="1"/>
    <n v="1"/>
    <n v="1"/>
    <m/>
    <m/>
    <m/>
    <m/>
    <m/>
    <m/>
    <m/>
    <m/>
    <m/>
    <s v="Y"/>
    <s v="Y"/>
    <s v="Y"/>
    <n v="0"/>
    <x v="1"/>
    <s v=""/>
    <s v=""/>
    <s v=""/>
    <s v=""/>
    <s v=""/>
    <s v=""/>
    <s v=""/>
    <s v=""/>
    <s v=""/>
    <n v="0"/>
    <n v="0"/>
    <n v="0"/>
  </r>
  <r>
    <s v="Shyam1"/>
    <s v="Vanga"/>
    <s v="Shyam Vanga"/>
    <x v="0"/>
    <n v="1"/>
    <s v="NOT REGISTERED"/>
    <s v="NOT REGISTERED"/>
    <m/>
    <n v="1"/>
    <n v="1"/>
    <n v="1"/>
    <n v="1"/>
    <n v="1"/>
    <n v="1"/>
    <n v="1"/>
    <n v="1"/>
    <n v="1"/>
    <n v="1"/>
    <n v="1"/>
    <m/>
    <s v="Y"/>
    <s v="Y"/>
    <s v="Y"/>
    <s v="Y"/>
    <s v="Y"/>
    <s v="Y"/>
    <s v="Y"/>
    <s v="Y"/>
    <s v="Y"/>
    <s v="Y"/>
    <s v="Y"/>
    <n v="0"/>
    <x v="0"/>
    <s v=""/>
    <s v="Reserve"/>
    <s v="Reserve"/>
    <s v="Reserve"/>
    <s v="Reserve"/>
    <s v="Reserve"/>
    <s v="Reserve"/>
    <s v="Reserve"/>
    <s v="Reserve"/>
    <s v="Reserve"/>
    <s v="Reserve"/>
    <s v="Reserve"/>
  </r>
  <r>
    <s v="Shyam2"/>
    <s v="Vanga"/>
    <s v="Shyam Vanga"/>
    <x v="0"/>
    <n v="1"/>
    <s v="NOT REGISTERED"/>
    <s v="NOT REGISTERED"/>
    <m/>
    <n v="1"/>
    <n v="1"/>
    <n v="1"/>
    <n v="1"/>
    <n v="1"/>
    <n v="1"/>
    <n v="1"/>
    <n v="1"/>
    <n v="1"/>
    <n v="1"/>
    <n v="1"/>
    <m/>
    <s v="Y"/>
    <s v="Y"/>
    <s v="Y"/>
    <s v="Y"/>
    <s v="Y"/>
    <s v="Y"/>
    <s v="Y"/>
    <s v="Y"/>
    <s v="Y"/>
    <s v="Y"/>
    <s v="Y"/>
    <n v="0"/>
    <x v="1"/>
    <m/>
    <m/>
    <m/>
    <m/>
    <m/>
    <m/>
    <m/>
    <m/>
    <m/>
    <m/>
    <m/>
    <m/>
  </r>
  <r>
    <s v="Shyam3"/>
    <s v="Vanga"/>
    <s v="Shyam Vanga"/>
    <x v="0"/>
    <n v="1"/>
    <s v="NOT REGISTERED"/>
    <s v="NOT REGISTERED"/>
    <m/>
    <n v="1"/>
    <n v="1"/>
    <n v="1"/>
    <n v="1"/>
    <n v="1"/>
    <n v="1"/>
    <n v="1"/>
    <n v="1"/>
    <n v="1"/>
    <n v="1"/>
    <n v="1"/>
    <m/>
    <s v="Y"/>
    <s v="Y"/>
    <s v="Y"/>
    <s v="Y"/>
    <s v="Y"/>
    <s v="Y"/>
    <s v="Y"/>
    <s v="Y"/>
    <s v="Y"/>
    <s v="Y"/>
    <s v="Y"/>
    <n v="0"/>
    <x v="1"/>
    <m/>
    <m/>
    <m/>
    <m/>
    <m/>
    <m/>
    <m/>
    <m/>
    <m/>
    <m/>
    <m/>
    <m/>
  </r>
  <r>
    <s v="Shyam4"/>
    <s v="Vanga"/>
    <s v="Shyam Vanga"/>
    <x v="0"/>
    <n v="1"/>
    <s v="NOT REGISTERED"/>
    <s v="NOT REGISTERED"/>
    <m/>
    <n v="1"/>
    <n v="1"/>
    <n v="1"/>
    <n v="1"/>
    <n v="1"/>
    <n v="1"/>
    <n v="1"/>
    <n v="1"/>
    <n v="1"/>
    <n v="1"/>
    <n v="1"/>
    <m/>
    <s v="Y"/>
    <s v="Y"/>
    <s v="Y"/>
    <s v="Y"/>
    <s v="Y"/>
    <s v="Y"/>
    <s v="Y"/>
    <s v="Y"/>
    <s v="Y"/>
    <s v="Y"/>
    <s v="Y"/>
    <n v="0"/>
    <x v="1"/>
    <m/>
    <m/>
    <m/>
    <m/>
    <m/>
    <m/>
    <m/>
    <m/>
    <m/>
    <m/>
    <m/>
    <m/>
  </r>
  <r>
    <s v="Raj"/>
    <s v="Venuturupalli"/>
    <s v="Raj Venuturupalli"/>
    <x v="0"/>
    <n v="1"/>
    <n v="5083802142"/>
    <s v="narunavamraju@gmail.com"/>
    <m/>
    <m/>
    <m/>
    <m/>
    <m/>
    <m/>
    <m/>
    <m/>
    <m/>
    <n v="1"/>
    <n v="1"/>
    <n v="1"/>
    <m/>
    <m/>
    <m/>
    <m/>
    <m/>
    <m/>
    <m/>
    <m/>
    <m/>
    <s v="Y"/>
    <s v="Y"/>
    <s v="Y"/>
    <n v="0"/>
    <x v="18"/>
    <s v=""/>
    <s v=""/>
    <s v=""/>
    <s v=""/>
    <s v=""/>
    <s v=""/>
    <s v=""/>
    <s v=""/>
    <s v=""/>
    <s v="Tickets"/>
    <s v="Tickets"/>
    <s v="Tickets"/>
  </r>
  <r>
    <s v="Raj"/>
    <s v="Venuturupalli"/>
    <s v="Raj Venuturupalli"/>
    <x v="0"/>
    <n v="1"/>
    <n v="5083802142"/>
    <s v="narunavamraju@gmail.com"/>
    <m/>
    <m/>
    <m/>
    <m/>
    <m/>
    <m/>
    <m/>
    <m/>
    <m/>
    <n v="1"/>
    <n v="1"/>
    <n v="1"/>
    <m/>
    <m/>
    <m/>
    <m/>
    <m/>
    <m/>
    <m/>
    <m/>
    <m/>
    <s v="Y"/>
    <s v="Y"/>
    <s v="Y"/>
    <n v="0"/>
    <x v="4"/>
    <s v=""/>
    <s v=""/>
    <s v=""/>
    <s v=""/>
    <s v=""/>
    <s v=""/>
    <s v=""/>
    <s v=""/>
    <s v=""/>
    <s v="Youth Mobile"/>
    <s v="Youth Mobile"/>
    <s v="Youth Mobile"/>
  </r>
  <r>
    <s v="Raj"/>
    <s v="Venuturupalli"/>
    <s v="Raj Venuturupalli"/>
    <x v="0"/>
    <n v="1"/>
    <n v="5083802142"/>
    <s v="narunavamraju@gmail.com"/>
    <m/>
    <m/>
    <m/>
    <m/>
    <m/>
    <m/>
    <m/>
    <m/>
    <m/>
    <n v="1"/>
    <n v="1"/>
    <n v="1"/>
    <m/>
    <m/>
    <m/>
    <m/>
    <m/>
    <m/>
    <m/>
    <m/>
    <m/>
    <s v="Y"/>
    <s v="Y"/>
    <s v="Y"/>
    <n v="0"/>
    <x v="4"/>
    <s v=""/>
    <s v=""/>
    <s v=""/>
    <s v=""/>
    <s v=""/>
    <s v=""/>
    <s v=""/>
    <s v=""/>
    <s v=""/>
    <s v="Youth Mobile"/>
    <s v="Youth Mobile"/>
    <s v="Youth Mobile"/>
  </r>
  <r>
    <s v="Raj"/>
    <s v="Venuturupalli"/>
    <s v="Raj Venuturupalli"/>
    <x v="0"/>
    <n v="1"/>
    <n v="5083802142"/>
    <s v="narunavamraju@gmail.com"/>
    <m/>
    <m/>
    <m/>
    <m/>
    <m/>
    <m/>
    <m/>
    <m/>
    <m/>
    <n v="1"/>
    <n v="1"/>
    <n v="1"/>
    <m/>
    <m/>
    <m/>
    <m/>
    <m/>
    <m/>
    <m/>
    <m/>
    <m/>
    <s v="Y"/>
    <s v="Y"/>
    <s v="Y"/>
    <n v="0"/>
    <x v="7"/>
    <s v=""/>
    <s v=""/>
    <s v=""/>
    <s v=""/>
    <s v=""/>
    <s v=""/>
    <s v=""/>
    <s v=""/>
    <s v=""/>
    <s v="Maha Prasad"/>
    <s v="Maha Prasad Jain"/>
    <s v="Maha Prasad"/>
  </r>
  <r>
    <s v="Dhinakar"/>
    <s v="Parcha"/>
    <s v="Dhinakar Parcha"/>
    <x v="0"/>
    <n v="1"/>
    <s v="(267) 994-2446"/>
    <s v="NOT REGISTERED"/>
    <m/>
    <m/>
    <m/>
    <m/>
    <m/>
    <m/>
    <m/>
    <m/>
    <m/>
    <m/>
    <m/>
    <n v="1"/>
    <m/>
    <m/>
    <m/>
    <m/>
    <m/>
    <m/>
    <m/>
    <m/>
    <m/>
    <m/>
    <m/>
    <s v="Y"/>
    <n v="0"/>
    <x v="4"/>
    <s v=""/>
    <s v=""/>
    <s v=""/>
    <s v=""/>
    <s v=""/>
    <s v=""/>
    <s v=""/>
    <s v=""/>
    <s v=""/>
    <s v=""/>
    <s v=""/>
    <s v="Youth Mobile"/>
  </r>
  <r>
    <s v="Sunita"/>
    <s v="Parcha"/>
    <s v="Sunita Parcha"/>
    <x v="0"/>
    <n v="1"/>
    <s v="(267) 994-2446"/>
    <s v="NOT REGISTERED"/>
    <m/>
    <m/>
    <m/>
    <m/>
    <m/>
    <m/>
    <m/>
    <m/>
    <m/>
    <m/>
    <m/>
    <n v="1"/>
    <m/>
    <m/>
    <m/>
    <m/>
    <m/>
    <m/>
    <m/>
    <m/>
    <m/>
    <m/>
    <m/>
    <s v="Y"/>
    <n v="0"/>
    <x v="7"/>
    <s v=""/>
    <s v=""/>
    <s v=""/>
    <s v=""/>
    <s v=""/>
    <s v=""/>
    <s v=""/>
    <s v=""/>
    <s v=""/>
    <s v=""/>
    <s v=""/>
    <s v="Maha Prasad"/>
  </r>
  <r>
    <s v="Vishnu"/>
    <s v="Parcha"/>
    <s v="Vishnu Parcha"/>
    <x v="0"/>
    <n v="1"/>
    <s v="(267) 994-2446"/>
    <s v="NOT REGISTERED"/>
    <m/>
    <m/>
    <m/>
    <m/>
    <m/>
    <m/>
    <m/>
    <m/>
    <m/>
    <m/>
    <m/>
    <n v="1"/>
    <m/>
    <m/>
    <m/>
    <m/>
    <m/>
    <m/>
    <m/>
    <m/>
    <m/>
    <m/>
    <m/>
    <s v="Y"/>
    <n v="0"/>
    <x v="12"/>
    <s v=""/>
    <s v=""/>
    <s v=""/>
    <s v=""/>
    <s v=""/>
    <s v=""/>
    <s v=""/>
    <s v=""/>
    <s v=""/>
    <s v=""/>
    <s v=""/>
    <s v="Bookstall"/>
  </r>
  <r>
    <s v="Sivaram"/>
    <s v="Veerubhotla"/>
    <s v="Sivaram Veerubhotla"/>
    <x v="0"/>
    <n v="1"/>
    <s v="NOT REGISTERED"/>
    <s v="NOT REGISTERED"/>
    <m/>
    <m/>
    <m/>
    <m/>
    <m/>
    <m/>
    <m/>
    <m/>
    <m/>
    <m/>
    <m/>
    <m/>
    <m/>
    <m/>
    <m/>
    <m/>
    <m/>
    <m/>
    <m/>
    <m/>
    <m/>
    <m/>
    <m/>
    <m/>
    <n v="0"/>
    <x v="19"/>
    <s v=""/>
    <s v=""/>
    <s v=""/>
    <s v=""/>
    <s v=""/>
    <s v=""/>
    <s v=""/>
    <s v=""/>
    <s v=""/>
    <s v=""/>
    <s v=""/>
    <s v=""/>
  </r>
  <r>
    <s v="Yamuna"/>
    <s v="Rangasamy"/>
    <s v="Yamuna Rangasamy"/>
    <x v="0"/>
    <n v="1"/>
    <s v="(610) 888-5751"/>
    <s v="NOT REGISTERED"/>
    <m/>
    <m/>
    <m/>
    <m/>
    <m/>
    <m/>
    <m/>
    <m/>
    <m/>
    <n v="1"/>
    <n v="1"/>
    <n v="1"/>
    <m/>
    <m/>
    <m/>
    <m/>
    <m/>
    <m/>
    <m/>
    <m/>
    <m/>
    <s v="Y"/>
    <s v="Y"/>
    <s v="Y"/>
    <n v="0"/>
    <x v="7"/>
    <s v=""/>
    <s v=""/>
    <s v=""/>
    <s v=""/>
    <s v=""/>
    <s v=""/>
    <s v=""/>
    <s v=""/>
    <s v=""/>
    <s v="Maha Prasad"/>
    <s v="Maha Prasad Jain"/>
    <s v="Maha Prasad"/>
  </r>
  <r>
    <s v="Arun"/>
    <s v="VELLINGIRI"/>
    <s v="Arun VELLINGIRI"/>
    <x v="0"/>
    <n v="1"/>
    <s v="(610) 888-5751"/>
    <s v="aryavith@gmail.com"/>
    <m/>
    <m/>
    <m/>
    <m/>
    <m/>
    <m/>
    <m/>
    <m/>
    <m/>
    <n v="1"/>
    <n v="1"/>
    <n v="1"/>
    <m/>
    <m/>
    <m/>
    <m/>
    <m/>
    <m/>
    <m/>
    <m/>
    <m/>
    <s v="Y"/>
    <s v="Y"/>
    <s v="Y"/>
    <n v="0"/>
    <x v="7"/>
    <m/>
    <m/>
    <m/>
    <m/>
    <m/>
    <m/>
    <m/>
    <m/>
    <m/>
    <m/>
    <m/>
    <m/>
  </r>
  <r>
    <s v="Srireesh"/>
    <s v="Nidimukkala"/>
    <s v="Srireesh Nidimukkala"/>
    <x v="0"/>
    <n v="1"/>
    <s v="(414) 779-6655"/>
    <s v="NOT REGISTERED"/>
    <m/>
    <m/>
    <m/>
    <m/>
    <m/>
    <m/>
    <m/>
    <m/>
    <m/>
    <m/>
    <m/>
    <n v="1"/>
    <m/>
    <m/>
    <m/>
    <m/>
    <m/>
    <m/>
    <m/>
    <m/>
    <m/>
    <m/>
    <m/>
    <s v="Y"/>
    <n v="0"/>
    <x v="20"/>
    <s v=""/>
    <s v=""/>
    <s v=""/>
    <s v=""/>
    <s v=""/>
    <s v=""/>
    <s v=""/>
    <s v=""/>
    <s v=""/>
    <s v=""/>
    <s v=""/>
    <s v="Volunteer Desk"/>
  </r>
  <r>
    <s v="Surya"/>
    <s v="Prakash"/>
    <s v="Surya Prakash"/>
    <x v="0"/>
    <n v="1"/>
    <s v="(469) 247-1910"/>
    <s v="NOT REGISTERED"/>
    <m/>
    <m/>
    <m/>
    <m/>
    <m/>
    <m/>
    <m/>
    <m/>
    <m/>
    <m/>
    <m/>
    <m/>
    <m/>
    <m/>
    <m/>
    <m/>
    <m/>
    <m/>
    <m/>
    <m/>
    <m/>
    <m/>
    <m/>
    <m/>
    <n v="0"/>
    <x v="0"/>
    <s v=""/>
    <s v=""/>
    <s v=""/>
    <s v=""/>
    <s v=""/>
    <s v=""/>
    <s v=""/>
    <s v=""/>
    <s v=""/>
    <s v=""/>
    <s v=""/>
    <s v=""/>
  </r>
  <r>
    <s v="Tanmaye"/>
    <s v=""/>
    <s v="Tanmaye"/>
    <x v="0"/>
    <n v="1"/>
    <n v="5624727371"/>
    <s v="tanmaip@gmail.com"/>
    <m/>
    <m/>
    <m/>
    <n v="1"/>
    <n v="1"/>
    <n v="1"/>
    <n v="1"/>
    <n v="1"/>
    <n v="1"/>
    <n v="1"/>
    <n v="1"/>
    <n v="1"/>
    <m/>
    <m/>
    <m/>
    <s v="Y"/>
    <s v="Y"/>
    <s v="Y"/>
    <s v="Y"/>
    <s v="Y"/>
    <s v="Y"/>
    <s v="Y"/>
    <s v="Y"/>
    <s v="Y"/>
    <n v="0"/>
    <x v="20"/>
    <s v=""/>
    <s v=""/>
    <s v=""/>
    <s v="Volunteer Desk"/>
    <s v="Volunteer Desk"/>
    <s v="Volunteer Desk"/>
    <s v="Volunteer Desk"/>
    <s v="Volunteer Desk"/>
    <s v="Volunteer Desk"/>
    <s v="Volunteer Desk"/>
    <s v="Parking"/>
    <s v="Volunteer Desk"/>
  </r>
  <r>
    <s v="Sravan"/>
    <s v="Dagupati"/>
    <s v="Sravan Dagupati"/>
    <x v="0"/>
    <n v="1"/>
    <s v="NOT REGISTERED"/>
    <s v="NOT REGISTERED"/>
    <m/>
    <m/>
    <m/>
    <m/>
    <m/>
    <m/>
    <m/>
    <n v="1"/>
    <n v="1"/>
    <n v="1"/>
    <n v="1"/>
    <n v="1"/>
    <m/>
    <m/>
    <m/>
    <m/>
    <m/>
    <m/>
    <m/>
    <s v="Y"/>
    <s v="Y"/>
    <s v="Y"/>
    <s v="Y"/>
    <s v="Y"/>
    <n v="0"/>
    <x v="7"/>
    <s v=""/>
    <s v=""/>
    <s v=""/>
    <s v=""/>
    <s v=""/>
    <s v=""/>
    <s v=""/>
    <s v="Maha Prasad"/>
    <s v="Maha Prasad"/>
    <s v="Maha Prasad"/>
    <s v="Maha Prasad Jain"/>
    <s v="Maha Prasad"/>
  </r>
  <r>
    <s v="Ramya"/>
    <s v="Sudha Kamineni"/>
    <s v="Ramya Sudha Kamineni"/>
    <x v="0"/>
    <n v="1"/>
    <n v="9088424078"/>
    <m/>
    <m/>
    <m/>
    <m/>
    <m/>
    <m/>
    <m/>
    <m/>
    <m/>
    <m/>
    <m/>
    <n v="1"/>
    <m/>
    <m/>
    <m/>
    <m/>
    <m/>
    <m/>
    <m/>
    <m/>
    <m/>
    <m/>
    <m/>
    <m/>
    <m/>
    <m/>
    <x v="0"/>
    <m/>
    <m/>
    <m/>
    <m/>
    <m/>
    <m/>
    <m/>
    <m/>
    <m/>
    <m/>
    <m/>
    <m/>
  </r>
  <r>
    <s v="Shiva"/>
    <s v="Palli"/>
    <s v="Shiva Palli"/>
    <x v="0"/>
    <n v="1"/>
    <n v="2403885481"/>
    <m/>
    <m/>
    <m/>
    <m/>
    <m/>
    <m/>
    <m/>
    <m/>
    <m/>
    <m/>
    <m/>
    <n v="1"/>
    <n v="1"/>
    <m/>
    <m/>
    <m/>
    <m/>
    <m/>
    <m/>
    <m/>
    <m/>
    <m/>
    <m/>
    <m/>
    <m/>
    <m/>
    <x v="0"/>
    <m/>
    <m/>
    <m/>
    <m/>
    <m/>
    <m/>
    <m/>
    <m/>
    <m/>
    <m/>
    <m/>
    <m/>
  </r>
  <r>
    <s v="Harsha"/>
    <s v="Rajesh Yarlagadda"/>
    <s v="Harsha Rajesh Yarlagadda"/>
    <x v="0"/>
    <n v="1"/>
    <s v="(201) 685-4568"/>
    <s v="Harshayarlagadda2@gmail.com"/>
    <m/>
    <m/>
    <m/>
    <m/>
    <m/>
    <m/>
    <m/>
    <m/>
    <m/>
    <n v="1"/>
    <n v="1"/>
    <n v="1"/>
    <m/>
    <m/>
    <m/>
    <m/>
    <m/>
    <m/>
    <m/>
    <m/>
    <m/>
    <s v="Y"/>
    <s v="Y"/>
    <s v="Y"/>
    <n v="0"/>
    <x v="7"/>
    <s v=""/>
    <s v=""/>
    <s v=""/>
    <s v=""/>
    <s v=""/>
    <s v=""/>
    <s v=""/>
    <s v=""/>
    <s v=""/>
    <s v="Maha Prasad"/>
    <s v="Maha Prasad Jain"/>
    <s v="Maha Prasad"/>
  </r>
  <r>
    <s v="Rajesh"/>
    <s v="Yarlagadda"/>
    <s v="Rajesh Yarlagadda"/>
    <x v="0"/>
    <n v="1"/>
    <s v="(201) 685-4568"/>
    <s v="NOT REGISTERED"/>
    <m/>
    <m/>
    <m/>
    <m/>
    <m/>
    <m/>
    <m/>
    <m/>
    <m/>
    <n v="1"/>
    <n v="1"/>
    <n v="1"/>
    <m/>
    <m/>
    <m/>
    <m/>
    <m/>
    <m/>
    <m/>
    <m/>
    <m/>
    <s v="Y"/>
    <s v="Y"/>
    <s v="Y"/>
    <n v="0"/>
    <x v="20"/>
    <s v=""/>
    <s v=""/>
    <s v=""/>
    <s v=""/>
    <s v=""/>
    <s v=""/>
    <s v=""/>
    <s v=""/>
    <s v=""/>
    <s v="Volunteer Desk"/>
    <s v="Volunteer Desk"/>
    <s v="Volunteer Desk"/>
  </r>
  <r>
    <s v="Lavanya"/>
    <s v="Aalla"/>
    <s v="Lavanya Aalla"/>
    <x v="2"/>
    <n v="1"/>
    <s v="630-915-9365"/>
    <s v="capricona79@gmail.com"/>
    <n v="1"/>
    <n v="1"/>
    <n v="1"/>
    <n v="1"/>
    <n v="1"/>
    <n v="1"/>
    <n v="1"/>
    <n v="1"/>
    <n v="1"/>
    <n v="1"/>
    <n v="1"/>
    <n v="1"/>
    <s v="Y"/>
    <s v="Y"/>
    <s v="Y"/>
    <s v="Y"/>
    <s v="Y"/>
    <s v="Y"/>
    <s v="Y"/>
    <s v="Y"/>
    <s v="Y"/>
    <s v="Y"/>
    <s v="Y"/>
    <s v="Y"/>
    <n v="0"/>
    <x v="3"/>
    <s v="Decoration"/>
    <s v="Decoration"/>
    <s v="Decoration"/>
    <s v="Decoration"/>
    <s v="Decoration"/>
    <s v="Decoration"/>
    <s v="Decoration"/>
    <s v="Decoration"/>
    <s v="Decoration"/>
    <s v="Decoration"/>
    <s v="Decoration"/>
    <s v="Decoration"/>
  </r>
  <r>
    <s v="Bala"/>
    <s v="Murali Akula"/>
    <s v="Bala Murali Akula"/>
    <x v="2"/>
    <n v="1"/>
    <n v="2172208765"/>
    <s v="Bala.akula@live.com"/>
    <m/>
    <m/>
    <m/>
    <m/>
    <m/>
    <n v="1"/>
    <m/>
    <n v="1"/>
    <m/>
    <n v="1"/>
    <m/>
    <n v="1"/>
    <m/>
    <m/>
    <m/>
    <m/>
    <m/>
    <s v="Y"/>
    <m/>
    <s v="Y"/>
    <m/>
    <s v="Y"/>
    <m/>
    <s v="Y"/>
    <n v="4"/>
    <x v="7"/>
    <s v=""/>
    <s v=""/>
    <s v=""/>
    <s v=""/>
    <s v=""/>
    <s v="Maha Prasad"/>
    <s v=""/>
    <s v="Maha Prasad"/>
    <s v=""/>
    <s v="Maha Prasad"/>
    <s v=""/>
    <s v="Maha Prasad"/>
  </r>
  <r>
    <s v="Srinivas"/>
    <s v="Atluri"/>
    <s v="Srinivas Atluri"/>
    <x v="2"/>
    <n v="1"/>
    <n v="6304323134"/>
    <s v="getsrininow@gmail.com"/>
    <m/>
    <m/>
    <m/>
    <m/>
    <m/>
    <m/>
    <m/>
    <m/>
    <m/>
    <m/>
    <m/>
    <m/>
    <s v="Y"/>
    <s v="Y"/>
    <s v="Y"/>
    <s v="Y"/>
    <s v="Y"/>
    <s v="Y"/>
    <s v="Y"/>
    <s v="Y"/>
    <s v="Y"/>
    <s v="Y"/>
    <s v="Y"/>
    <s v="Y"/>
    <n v="12"/>
    <x v="2"/>
    <s v="Crowd Mgmt"/>
    <s v="Crowd Mgmt"/>
    <s v="Crowd Mgmt"/>
    <s v="Crowd Mgmt"/>
    <s v="Crowd Mgmt"/>
    <s v="Crowd Mgmt"/>
    <s v="Crowd Mgmt"/>
    <s v="Crowd Mgmt"/>
    <s v="Crowd Mgmt"/>
    <s v="Crowd Mgmt"/>
    <s v="Crowd Mgmt"/>
    <s v="Crowd Mgmt"/>
  </r>
  <r>
    <s v="Lavanya"/>
    <s v="Avula"/>
    <s v="Lavanya Avula"/>
    <x v="2"/>
    <n v="1"/>
    <n v="8475325094"/>
    <s v="Lsavula@gmail.com"/>
    <m/>
    <m/>
    <m/>
    <m/>
    <m/>
    <m/>
    <m/>
    <m/>
    <m/>
    <m/>
    <m/>
    <m/>
    <m/>
    <m/>
    <m/>
    <m/>
    <m/>
    <m/>
    <m/>
    <m/>
    <m/>
    <m/>
    <m/>
    <m/>
    <n v="0"/>
    <x v="0"/>
    <s v=""/>
    <s v=""/>
    <s v=""/>
    <s v=""/>
    <s v=""/>
    <s v=""/>
    <s v=""/>
    <s v=""/>
    <s v=""/>
    <s v=""/>
    <s v=""/>
    <s v=""/>
  </r>
  <r>
    <s v="Shashikumar"/>
    <s v="Beesu"/>
    <s v="Shashikumar Beesu"/>
    <x v="2"/>
    <n v="1"/>
    <n v="6469324656"/>
    <s v="Shashikumaarb@gmail.com"/>
    <n v="1"/>
    <n v="1"/>
    <n v="1"/>
    <n v="1"/>
    <n v="1"/>
    <n v="1"/>
    <n v="1"/>
    <n v="1"/>
    <n v="1"/>
    <n v="1"/>
    <n v="1"/>
    <n v="1"/>
    <s v="Y"/>
    <s v="Y"/>
    <s v="Y"/>
    <s v="Y"/>
    <s v="Y"/>
    <s v="Y"/>
    <s v="Y"/>
    <s v="Y"/>
    <s v="Y"/>
    <s v="Y"/>
    <s v="Y"/>
    <s v="Y"/>
    <n v="0"/>
    <x v="15"/>
    <s v="Audio"/>
    <s v="Audio"/>
    <s v="Audio"/>
    <s v="Audio"/>
    <s v="Audio"/>
    <s v="Audio"/>
    <s v="Audio"/>
    <s v="Audio"/>
    <s v="Audio"/>
    <s v="Audio"/>
    <s v="Audio"/>
    <s v="Audio"/>
  </r>
  <r>
    <s v="Manjula"/>
    <s v="Bhamidi"/>
    <s v="Manjula Bhamidi"/>
    <x v="2"/>
    <n v="1"/>
    <n v="8478020406"/>
    <s v="Manjula.upadrashta@gmail.com"/>
    <n v="1"/>
    <n v="1"/>
    <n v="1"/>
    <n v="1"/>
    <m/>
    <n v="1"/>
    <m/>
    <n v="1"/>
    <m/>
    <n v="1"/>
    <m/>
    <n v="1"/>
    <s v="Y"/>
    <s v="Y"/>
    <s v="Y"/>
    <s v="Y"/>
    <m/>
    <s v="Y"/>
    <m/>
    <s v="Y"/>
    <m/>
    <s v="Y"/>
    <m/>
    <s v="Y"/>
    <n v="0"/>
    <x v="7"/>
    <s v="Maha Prasad"/>
    <s v="Maha Prasad"/>
    <s v="Maha Prasad"/>
    <s v="Maha Prasad"/>
    <s v=""/>
    <s v="Maha Prasad"/>
    <s v=""/>
    <s v="Maha Prasad"/>
    <s v=""/>
    <s v="Maha Prasad"/>
    <s v=""/>
    <s v="Maha Prasad"/>
  </r>
  <r>
    <s v="Yamini"/>
    <s v=" Bukkaraju "/>
    <s v="Yamini  Bukkaraju "/>
    <x v="2"/>
    <n v="1"/>
    <s v="1 (847) 691-3312"/>
    <s v="Ybukaraju@gmail.com "/>
    <n v="1"/>
    <n v="1"/>
    <n v="1"/>
    <n v="1"/>
    <m/>
    <n v="1"/>
    <m/>
    <n v="1"/>
    <m/>
    <n v="1"/>
    <m/>
    <n v="1"/>
    <s v="Y"/>
    <s v="Y"/>
    <s v="Y"/>
    <s v="Y"/>
    <m/>
    <s v="Y"/>
    <m/>
    <s v="Y"/>
    <m/>
    <s v="Y"/>
    <m/>
    <s v="Y"/>
    <n v="0"/>
    <x v="7"/>
    <s v="Maha Prasad"/>
    <s v="Maha Prasad"/>
    <s v="Maha Prasad"/>
    <s v="Maha Prasad"/>
    <s v=""/>
    <s v="Maha Prasad"/>
    <s v=""/>
    <s v="Maha Prasad"/>
    <s v=""/>
    <s v="Maha Prasad"/>
    <s v=""/>
    <s v="Maha Prasad"/>
  </r>
  <r>
    <s v="MURALI"/>
    <s v="KRISHNA DASARI"/>
    <s v="MURALI KRISHNA DASARI"/>
    <x v="2"/>
    <n v="1"/>
    <n v="2482387202"/>
    <s v="MURALIK.DASARI@GMAIL.COM"/>
    <m/>
    <m/>
    <m/>
    <m/>
    <m/>
    <m/>
    <m/>
    <m/>
    <m/>
    <m/>
    <m/>
    <m/>
    <m/>
    <m/>
    <m/>
    <m/>
    <m/>
    <m/>
    <m/>
    <m/>
    <m/>
    <m/>
    <m/>
    <m/>
    <n v="0"/>
    <x v="0"/>
    <s v=""/>
    <s v=""/>
    <s v=""/>
    <s v=""/>
    <s v=""/>
    <s v=""/>
    <s v=""/>
    <s v=""/>
    <s v=""/>
    <s v=""/>
    <s v=""/>
    <s v=""/>
  </r>
  <r>
    <s v="Aparna"/>
    <s v="Gourisetty"/>
    <s v="Aparna Gourisetty"/>
    <x v="2"/>
    <n v="1"/>
    <n v="13129339730"/>
    <s v="agouris@hotmail.com"/>
    <n v="1"/>
    <n v="1"/>
    <n v="1"/>
    <n v="1"/>
    <m/>
    <n v="1"/>
    <m/>
    <n v="1"/>
    <m/>
    <n v="1"/>
    <m/>
    <n v="1"/>
    <s v="Y"/>
    <s v="Y"/>
    <s v="Y"/>
    <s v="Y"/>
    <m/>
    <s v="Y"/>
    <m/>
    <s v="Y"/>
    <m/>
    <s v="Y"/>
    <m/>
    <s v="Y"/>
    <n v="0"/>
    <x v="7"/>
    <s v="Maha Prasad"/>
    <s v="Maha Prasad"/>
    <s v="Maha Prasad"/>
    <s v="Maha Prasad"/>
    <s v=""/>
    <s v="Maha Prasad"/>
    <s v=""/>
    <s v="Maha Prasad"/>
    <s v=""/>
    <s v="Maha Prasad"/>
    <s v=""/>
    <s v="Maha Prasad"/>
  </r>
  <r>
    <s v="Gowrishankar"/>
    <s v="Jayaraman"/>
    <s v="Gowrishankar Jayaraman"/>
    <x v="2"/>
    <n v="1"/>
    <n v="3232469694"/>
    <s v="gowrijayaraman@gmail.com"/>
    <n v="1"/>
    <n v="1"/>
    <n v="1"/>
    <n v="1"/>
    <n v="1"/>
    <n v="1"/>
    <n v="1"/>
    <n v="1"/>
    <n v="1"/>
    <n v="1"/>
    <n v="1"/>
    <n v="1"/>
    <s v="Y"/>
    <s v="Y"/>
    <s v="Y"/>
    <s v="Y"/>
    <s v="Y"/>
    <s v="Y"/>
    <s v="Y"/>
    <s v="Y"/>
    <s v="Y"/>
    <s v="Y"/>
    <s v="Y"/>
    <s v="Y"/>
    <n v="0"/>
    <x v="12"/>
    <s v="Bookstall"/>
    <s v="Bookstall"/>
    <s v="Bookstall"/>
    <s v="Bookstall"/>
    <s v="Bookstall"/>
    <s v="Bookstall"/>
    <s v="Bookstall"/>
    <s v="Bookstall"/>
    <s v="Bookstall"/>
    <s v="Bookstall"/>
    <s v="Bookstall"/>
    <s v="Bookstall"/>
  </r>
  <r>
    <s v="Hetal"/>
    <s v="Jariwala"/>
    <s v="Hetal Jariwala"/>
    <x v="2"/>
    <n v="1"/>
    <n v="8472713360"/>
    <s v="Hetalcj@outlook.com"/>
    <m/>
    <m/>
    <m/>
    <m/>
    <m/>
    <m/>
    <m/>
    <m/>
    <m/>
    <m/>
    <m/>
    <m/>
    <s v="Y"/>
    <s v="Y"/>
    <s v="Y"/>
    <s v="Y"/>
    <s v="Y"/>
    <s v="Y"/>
    <s v="Y"/>
    <s v="Y"/>
    <s v="Y"/>
    <s v="Y"/>
    <s v="Y"/>
    <s v="Y"/>
    <n v="0"/>
    <x v="7"/>
    <s v="Maha Prasad"/>
    <s v="Maha Prasad"/>
    <s v="Maha Prasad"/>
    <s v="Maha Prasad"/>
    <s v="Maha Prasad"/>
    <s v="Maha Prasad"/>
    <s v="Maha Prasad"/>
    <s v="Maha Prasad"/>
    <s v="Maha Prasad"/>
    <s v="Maha Prasad"/>
    <s v="Maha Prasad KDHT"/>
    <s v="Maha Prasad"/>
  </r>
  <r>
    <s v="Vinod"/>
    <s v="Jujjuri "/>
    <s v="Vinod Jujjuri "/>
    <x v="2"/>
    <n v="1"/>
    <n v="8192634983"/>
    <s v="Vinodleo@gmail.com"/>
    <n v="1"/>
    <n v="1"/>
    <n v="1"/>
    <n v="1"/>
    <n v="1"/>
    <n v="1"/>
    <n v="1"/>
    <n v="1"/>
    <n v="1"/>
    <n v="1"/>
    <n v="1"/>
    <n v="1"/>
    <s v="Y"/>
    <s v="Y"/>
    <s v="Y"/>
    <s v="Y"/>
    <s v="Y"/>
    <s v="Y"/>
    <s v="Y"/>
    <s v="Y"/>
    <s v="Y"/>
    <s v="Y"/>
    <s v="Y"/>
    <s v="Y"/>
    <n v="0"/>
    <x v="7"/>
    <s v="Maha Prasad"/>
    <s v="Maha Prasad"/>
    <s v="Maha Prasad"/>
    <s v="Maha Prasad"/>
    <s v="Maha Prasad"/>
    <s v="Maha Prasad"/>
    <s v="Maha Prasad"/>
    <s v="Maha Prasad"/>
    <s v="Maha Prasad"/>
    <s v="Maha Prasad"/>
    <s v="Maha Prasad KDHT"/>
    <s v="Maha Prasad"/>
  </r>
  <r>
    <s v="Sindhu"/>
    <s v="Kandimalla"/>
    <s v="Sindhu Kandimalla"/>
    <x v="2"/>
    <n v="1"/>
    <n v="6305424560"/>
    <s v="skandimalla89@gmail.com"/>
    <n v="1"/>
    <n v="1"/>
    <n v="1"/>
    <n v="1"/>
    <n v="1"/>
    <n v="1"/>
    <n v="1"/>
    <n v="1"/>
    <n v="1"/>
    <n v="1"/>
    <n v="1"/>
    <n v="1"/>
    <s v="Y"/>
    <s v="Y"/>
    <s v="Y"/>
    <s v="Y"/>
    <s v="Y"/>
    <s v="Y"/>
    <s v="Y"/>
    <s v="Y"/>
    <s v="Y"/>
    <s v="Y"/>
    <s v="Y"/>
    <s v="Y"/>
    <n v="0"/>
    <x v="3"/>
    <s v="Decoration"/>
    <s v="Decoration"/>
    <s v="Decoration"/>
    <s v="Decoration"/>
    <s v="Decoration"/>
    <s v="Decoration"/>
    <s v="Decoration"/>
    <s v="Decoration"/>
    <s v="Decoration"/>
    <s v="Decoration"/>
    <s v="Maha Prasad KDHT"/>
    <s v="Decoration"/>
  </r>
  <r>
    <s v="Suma"/>
    <s v="Raman"/>
    <s v="Suma Raman"/>
    <x v="2"/>
    <n v="1"/>
    <n v="8476443533"/>
    <s v="suma710@gmail.com"/>
    <n v="1"/>
    <n v="1"/>
    <n v="1"/>
    <n v="1"/>
    <n v="1"/>
    <n v="1"/>
    <n v="1"/>
    <n v="1"/>
    <n v="1"/>
    <n v="1"/>
    <n v="1"/>
    <n v="1"/>
    <s v="Y"/>
    <s v="Y"/>
    <s v="Y"/>
    <s v="Y"/>
    <s v="Y"/>
    <s v="Y"/>
    <s v="Y"/>
    <s v="Y"/>
    <s v="Y"/>
    <s v="Y"/>
    <s v="Y"/>
    <s v="Y"/>
    <n v="0"/>
    <x v="7"/>
    <s v="Maha Prasad"/>
    <s v="Maha Prasad"/>
    <s v="Maha Prasad"/>
    <s v="Maha Prasad"/>
    <s v="Maha Prasad"/>
    <s v="Maha Prasad"/>
    <s v="Maha Prasad"/>
    <s v="Maha Prasad"/>
    <s v="Maha Prasad"/>
    <s v="Maha Prasad"/>
    <s v="Maha Prasad KDHT"/>
    <s v="Maha Prasad"/>
  </r>
  <r>
    <s v="Prasanna"/>
    <s v=" Kandukuri"/>
    <s v="Prasanna  Kandukuri"/>
    <x v="2"/>
    <n v="1"/>
    <n v="9035179464"/>
    <s v="Prasu431@gmail.com"/>
    <m/>
    <m/>
    <m/>
    <m/>
    <m/>
    <m/>
    <m/>
    <m/>
    <m/>
    <m/>
    <m/>
    <m/>
    <m/>
    <m/>
    <m/>
    <m/>
    <m/>
    <m/>
    <m/>
    <m/>
    <m/>
    <m/>
    <m/>
    <m/>
    <n v="0"/>
    <x v="3"/>
    <s v=""/>
    <s v=""/>
    <s v=""/>
    <s v=""/>
    <s v=""/>
    <s v=""/>
    <s v=""/>
    <s v=""/>
    <s v=""/>
    <s v=""/>
    <s v=""/>
    <s v=""/>
  </r>
  <r>
    <s v="Swetha"/>
    <s v="Sriramoju"/>
    <s v="Swetha Sriramoju"/>
    <x v="2"/>
    <n v="1"/>
    <n v="3312036032"/>
    <s v="swethak75@gmail.com"/>
    <m/>
    <n v="1"/>
    <m/>
    <n v="1"/>
    <m/>
    <n v="1"/>
    <m/>
    <n v="1"/>
    <m/>
    <n v="1"/>
    <m/>
    <n v="1"/>
    <m/>
    <s v="Y"/>
    <m/>
    <s v="Y"/>
    <m/>
    <s v="Y"/>
    <m/>
    <s v="Y"/>
    <m/>
    <s v="Y"/>
    <m/>
    <s v="Y"/>
    <n v="0"/>
    <x v="7"/>
    <s v=""/>
    <s v="Maha Prasad"/>
    <s v=""/>
    <s v="Maha Prasad"/>
    <s v=""/>
    <s v="Maha Prasad"/>
    <s v=""/>
    <s v="Maha Prasad"/>
    <s v=""/>
    <s v="Maha Prasad"/>
    <s v=""/>
    <s v="Maha Prasad"/>
  </r>
  <r>
    <s v="Venkat"/>
    <s v="Kanuri"/>
    <s v="Venkat Kanuri"/>
    <x v="2"/>
    <n v="1"/>
    <n v="8472087856"/>
    <s v="Kanurivenkat@yahoo.com"/>
    <n v="1"/>
    <n v="1"/>
    <n v="1"/>
    <n v="1"/>
    <n v="1"/>
    <n v="1"/>
    <n v="1"/>
    <n v="1"/>
    <n v="1"/>
    <n v="1"/>
    <n v="1"/>
    <n v="1"/>
    <s v="Y"/>
    <s v="Y"/>
    <s v="Y"/>
    <s v="Y"/>
    <s v="Y"/>
    <s v="Y"/>
    <s v="Y"/>
    <s v="Y"/>
    <s v="Y"/>
    <s v="Y"/>
    <s v="Y"/>
    <s v="Y"/>
    <n v="0"/>
    <x v="7"/>
    <s v="Maha Prasad"/>
    <s v="Maha Prasad"/>
    <s v="Maha Prasad"/>
    <s v="Maha Prasad"/>
    <s v="Maha Prasad"/>
    <s v="Maha Prasad"/>
    <s v="Maha Prasad"/>
    <s v="Maha Prasad"/>
    <s v="Maha Prasad"/>
    <s v="Maha Prasad"/>
    <s v="Maha Prasad KDHT"/>
    <s v="Maha Prasad"/>
  </r>
  <r>
    <s v="RAHULA"/>
    <s v="KIRANI"/>
    <s v="RAHULA KIRANI"/>
    <x v="2"/>
    <n v="1"/>
    <n v="5132972967"/>
    <s v="krahula@gmail.com"/>
    <n v="1"/>
    <n v="1"/>
    <n v="1"/>
    <n v="1"/>
    <n v="1"/>
    <n v="1"/>
    <n v="1"/>
    <n v="1"/>
    <n v="1"/>
    <n v="1"/>
    <n v="1"/>
    <n v="1"/>
    <s v="Y"/>
    <s v="Y"/>
    <s v="Y"/>
    <s v="Y"/>
    <s v="Y"/>
    <s v="Y"/>
    <s v="Y"/>
    <s v="Y"/>
    <s v="Y"/>
    <s v="Y"/>
    <s v="Y"/>
    <s v="Y"/>
    <n v="0"/>
    <x v="7"/>
    <s v="Maha Prasad"/>
    <s v="Maha Prasad"/>
    <s v="Maha Prasad"/>
    <s v="Maha Prasad"/>
    <s v="Maha Prasad"/>
    <s v="Maha Prasad"/>
    <s v="Maha Prasad"/>
    <s v="Maha Prasad"/>
    <s v="Maha Prasad"/>
    <s v="Maha Prasad"/>
    <s v="Maha Prasad KDHT"/>
    <s v="Maha Prasad"/>
  </r>
  <r>
    <s v="Madhavi"/>
    <s v="rani Kollepara"/>
    <s v="Madhavi rani Kollepara"/>
    <x v="2"/>
    <n v="1"/>
    <n v="2244329092"/>
    <s v="madhavi_kmr@yahoo.co.in"/>
    <m/>
    <m/>
    <m/>
    <m/>
    <m/>
    <m/>
    <m/>
    <m/>
    <m/>
    <m/>
    <m/>
    <m/>
    <m/>
    <m/>
    <m/>
    <m/>
    <m/>
    <m/>
    <m/>
    <m/>
    <m/>
    <m/>
    <m/>
    <m/>
    <n v="0"/>
    <x v="3"/>
    <s v=""/>
    <s v=""/>
    <s v=""/>
    <s v=""/>
    <s v=""/>
    <s v=""/>
    <s v=""/>
    <s v=""/>
    <s v=""/>
    <s v=""/>
    <s v=""/>
    <s v=""/>
  </r>
  <r>
    <s v="Sreya"/>
    <s v="Talasila"/>
    <s v="Sreya Talasila"/>
    <x v="2"/>
    <n v="1"/>
    <n v="9892930804"/>
    <s v="stalasil@gmail.com"/>
    <m/>
    <m/>
    <m/>
    <m/>
    <m/>
    <m/>
    <m/>
    <m/>
    <m/>
    <m/>
    <m/>
    <m/>
    <m/>
    <m/>
    <m/>
    <m/>
    <m/>
    <m/>
    <m/>
    <m/>
    <m/>
    <m/>
    <m/>
    <m/>
    <n v="0"/>
    <x v="0"/>
    <s v=""/>
    <s v=""/>
    <s v=""/>
    <s v=""/>
    <s v=""/>
    <s v=""/>
    <s v=""/>
    <s v=""/>
    <s v=""/>
    <s v=""/>
    <s v=""/>
    <s v=""/>
  </r>
  <r>
    <s v="Praveen"/>
    <s v="M"/>
    <s v="Praveen M"/>
    <x v="2"/>
    <n v="1"/>
    <n v="2244360175"/>
    <s v="Mpchakravarthy@gmail.com"/>
    <n v="1"/>
    <n v="1"/>
    <n v="1"/>
    <n v="1"/>
    <n v="1"/>
    <n v="1"/>
    <n v="1"/>
    <n v="1"/>
    <n v="1"/>
    <n v="1"/>
    <n v="1"/>
    <n v="1"/>
    <s v="Y"/>
    <s v="Y"/>
    <s v="Y"/>
    <s v="Y"/>
    <s v="Y"/>
    <s v="Y"/>
    <s v="Y"/>
    <s v="Y"/>
    <s v="Y"/>
    <s v="Y"/>
    <s v="Y"/>
    <s v="Y"/>
    <n v="0"/>
    <x v="21"/>
    <s v="KDHT"/>
    <s v="KDHT"/>
    <s v="KDHT"/>
    <s v="KDHT"/>
    <s v="KDHT"/>
    <s v="KDHT"/>
    <s v="KDHT"/>
    <s v="KDHT"/>
    <s v="KDHT"/>
    <s v="KDHT"/>
    <s v="KDHT"/>
    <s v="KDHT"/>
  </r>
  <r>
    <s v="Sailaja"/>
    <s v="Manchikalapati"/>
    <s v="Sailaja Manchikalapati"/>
    <x v="2"/>
    <n v="1"/>
    <n v="8472083502"/>
    <s v="sailajasingh@yahoo.com"/>
    <m/>
    <n v="1"/>
    <m/>
    <n v="1"/>
    <m/>
    <n v="1"/>
    <m/>
    <n v="1"/>
    <m/>
    <n v="1"/>
    <m/>
    <n v="1"/>
    <m/>
    <s v="Y"/>
    <m/>
    <s v="Y"/>
    <m/>
    <s v="Y"/>
    <m/>
    <s v="Y"/>
    <m/>
    <s v="Y"/>
    <m/>
    <s v="Y"/>
    <n v="0"/>
    <x v="3"/>
    <s v=""/>
    <s v="Decoration"/>
    <s v=""/>
    <s v="Decoration"/>
    <s v=""/>
    <s v="Decoration"/>
    <s v=""/>
    <s v="Decoration"/>
    <s v=""/>
    <s v="Decoration"/>
    <s v=""/>
    <s v="Decoration"/>
  </r>
  <r>
    <s v="Vidya"/>
    <s v="Maram"/>
    <s v="Vidya Maram"/>
    <x v="2"/>
    <n v="1"/>
    <n v="8479128910"/>
    <s v="Vidya.vemula@gmail.com"/>
    <n v="1"/>
    <n v="1"/>
    <n v="1"/>
    <n v="1"/>
    <n v="1"/>
    <n v="1"/>
    <n v="1"/>
    <n v="1"/>
    <n v="1"/>
    <n v="1"/>
    <n v="1"/>
    <n v="1"/>
    <s v="Y"/>
    <s v="Y"/>
    <s v="Y"/>
    <s v="Y"/>
    <s v="Y"/>
    <s v="Y"/>
    <s v="Y"/>
    <s v="Y"/>
    <s v="Y"/>
    <s v="Y"/>
    <s v="Y"/>
    <s v="Y"/>
    <n v="0"/>
    <x v="3"/>
    <s v="Decoration"/>
    <s v="Decoration"/>
    <s v="Decoration"/>
    <s v="Decoration"/>
    <s v="Decoration"/>
    <s v="Decoration"/>
    <s v="Decoration"/>
    <s v="Decoration"/>
    <s v="Decoration"/>
    <s v="Decoration"/>
    <s v="Decoration"/>
    <s v="Decoration"/>
  </r>
  <r>
    <s v="Madhavi"/>
    <s v=" Kodukula "/>
    <s v="Madhavi  Kodukula "/>
    <x v="2"/>
    <n v="1"/>
    <s v="219-671-0256 "/>
    <s v="madhavikodukula@gmail.com"/>
    <m/>
    <m/>
    <m/>
    <m/>
    <m/>
    <m/>
    <m/>
    <m/>
    <m/>
    <m/>
    <m/>
    <m/>
    <m/>
    <m/>
    <m/>
    <m/>
    <m/>
    <m/>
    <m/>
    <m/>
    <m/>
    <m/>
    <m/>
    <m/>
    <n v="0"/>
    <x v="0"/>
    <s v=""/>
    <s v=""/>
    <s v=""/>
    <s v=""/>
    <s v=""/>
    <s v=""/>
    <s v=""/>
    <s v=""/>
    <s v=""/>
    <s v=""/>
    <s v=""/>
    <s v=""/>
  </r>
  <r>
    <s v="Kalyan"/>
    <s v="Medikundam"/>
    <s v="Kalyan Medikundam"/>
    <x v="2"/>
    <n v="1"/>
    <n v="8479174166"/>
    <s v="Mkchakravarthy@hotmail.com"/>
    <n v="1"/>
    <n v="1"/>
    <n v="1"/>
    <n v="1"/>
    <n v="1"/>
    <n v="1"/>
    <n v="1"/>
    <n v="1"/>
    <n v="1"/>
    <n v="1"/>
    <n v="1"/>
    <n v="1"/>
    <s v="Y"/>
    <s v="Y"/>
    <s v="Y"/>
    <s v="Y"/>
    <s v="Y"/>
    <s v="Y"/>
    <s v="Y"/>
    <s v="Y"/>
    <s v="Y"/>
    <s v="Y"/>
    <s v="Y"/>
    <s v="Y"/>
    <n v="0"/>
    <x v="15"/>
    <s v="Audio"/>
    <s v="Audio"/>
    <s v="Audio"/>
    <s v="Audio"/>
    <s v="Audio"/>
    <s v="Audio"/>
    <s v="Audio"/>
    <s v="Audio"/>
    <s v="Audio"/>
    <s v="Audio"/>
    <s v="Audio"/>
    <s v="Audio"/>
  </r>
  <r>
    <s v="Soumya"/>
    <s v=" Madala "/>
    <s v="Soumya  Madala "/>
    <x v="2"/>
    <n v="1"/>
    <n v="7342620376"/>
    <s v="talsou@yahoo.com"/>
    <m/>
    <m/>
    <m/>
    <m/>
    <m/>
    <m/>
    <m/>
    <m/>
    <m/>
    <m/>
    <m/>
    <m/>
    <m/>
    <m/>
    <m/>
    <m/>
    <m/>
    <m/>
    <m/>
    <m/>
    <m/>
    <m/>
    <m/>
    <m/>
    <n v="0"/>
    <x v="7"/>
    <s v=""/>
    <s v=""/>
    <s v=""/>
    <s v=""/>
    <s v=""/>
    <s v=""/>
    <s v=""/>
    <s v=""/>
    <s v=""/>
    <s v=""/>
    <s v=""/>
    <s v=""/>
  </r>
  <r>
    <s v="Neelima"/>
    <s v="Cheikycharla "/>
    <s v="Neelima Cheikycharla "/>
    <x v="2"/>
    <n v="1"/>
    <n v="7752750619"/>
    <s v="Bg.neelima@gmail.com"/>
    <m/>
    <m/>
    <m/>
    <m/>
    <m/>
    <m/>
    <m/>
    <m/>
    <m/>
    <m/>
    <m/>
    <m/>
    <m/>
    <m/>
    <m/>
    <m/>
    <m/>
    <m/>
    <m/>
    <m/>
    <m/>
    <m/>
    <m/>
    <m/>
    <n v="0"/>
    <x v="7"/>
    <s v=""/>
    <s v=""/>
    <s v=""/>
    <s v=""/>
    <s v=""/>
    <s v=""/>
    <s v=""/>
    <s v=""/>
    <s v=""/>
    <s v=""/>
    <s v=""/>
    <s v=""/>
  </r>
  <r>
    <s v="Siva"/>
    <s v="Kumar  Cheikycharla "/>
    <s v="Siva Kumar  Cheikycharla "/>
    <x v="2"/>
    <n v="1"/>
    <n v="2245956601"/>
    <s v="Siva.charla@gmail.com"/>
    <m/>
    <m/>
    <m/>
    <m/>
    <m/>
    <m/>
    <m/>
    <m/>
    <m/>
    <m/>
    <m/>
    <m/>
    <m/>
    <m/>
    <m/>
    <m/>
    <m/>
    <m/>
    <m/>
    <m/>
    <m/>
    <m/>
    <m/>
    <m/>
    <n v="0"/>
    <x v="7"/>
    <s v=""/>
    <s v=""/>
    <s v=""/>
    <s v=""/>
    <s v=""/>
    <s v=""/>
    <s v=""/>
    <s v=""/>
    <s v=""/>
    <s v=""/>
    <s v=""/>
    <s v=""/>
  </r>
  <r>
    <s v="Harika"/>
    <s v="Chidara"/>
    <s v="Harika Chidara"/>
    <x v="2"/>
    <n v="1"/>
    <s v="401-749-7101"/>
    <s v="Harika.ck@gmail.com"/>
    <m/>
    <m/>
    <m/>
    <m/>
    <m/>
    <m/>
    <m/>
    <m/>
    <m/>
    <m/>
    <m/>
    <m/>
    <m/>
    <m/>
    <m/>
    <m/>
    <m/>
    <m/>
    <m/>
    <m/>
    <m/>
    <m/>
    <m/>
    <m/>
    <n v="0"/>
    <x v="0"/>
    <s v=""/>
    <s v=""/>
    <s v=""/>
    <s v=""/>
    <s v=""/>
    <s v=""/>
    <s v=""/>
    <s v=""/>
    <s v=""/>
    <s v=""/>
    <s v=""/>
    <s v=""/>
  </r>
  <r>
    <s v="Niraj"/>
    <s v="Rami"/>
    <s v="Niraj Rami"/>
    <x v="2"/>
    <n v="1"/>
    <n v="8475084816"/>
    <s v="Nprami83@gmail.com"/>
    <n v="1"/>
    <n v="1"/>
    <n v="1"/>
    <n v="1"/>
    <n v="1"/>
    <n v="1"/>
    <n v="1"/>
    <n v="1"/>
    <n v="1"/>
    <n v="1"/>
    <n v="1"/>
    <n v="1"/>
    <s v="Y"/>
    <s v="Y"/>
    <s v="Y"/>
    <s v="Y"/>
    <s v="Y"/>
    <s v="Y"/>
    <s v="Y"/>
    <s v="Y"/>
    <s v="Y"/>
    <s v="Y"/>
    <s v="Y"/>
    <s v="Y"/>
    <n v="0"/>
    <x v="7"/>
    <s v="Maha Prasad"/>
    <s v="Maha Prasad"/>
    <s v="Maha Prasad"/>
    <s v="Maha Prasad"/>
    <s v="Maha Prasad"/>
    <s v="Maha Prasad"/>
    <s v="Maha Prasad"/>
    <s v="Maha Prasad"/>
    <s v="Maha Prasad"/>
    <s v="Maha Prasad"/>
    <s v="Maha Prasad KDHT"/>
    <s v="Maha Prasad"/>
  </r>
  <r>
    <s v="Raja"/>
    <s v="Rajeswari Grandhi"/>
    <s v="Raja Rajeswari Grandhi"/>
    <x v="2"/>
    <n v="1"/>
    <n v="8474712853"/>
    <s v="rrgrandhi@yahoo.com"/>
    <m/>
    <m/>
    <m/>
    <m/>
    <m/>
    <m/>
    <m/>
    <m/>
    <m/>
    <m/>
    <m/>
    <m/>
    <m/>
    <m/>
    <m/>
    <m/>
    <m/>
    <m/>
    <m/>
    <m/>
    <m/>
    <m/>
    <m/>
    <m/>
    <n v="0"/>
    <x v="0"/>
    <s v=""/>
    <s v=""/>
    <s v=""/>
    <s v=""/>
    <s v=""/>
    <s v=""/>
    <s v=""/>
    <s v=""/>
    <s v=""/>
    <s v=""/>
    <s v=""/>
    <s v=""/>
  </r>
  <r>
    <s v="Jayanthi"/>
    <s v="Mohan"/>
    <s v="Jayanthi Mohan"/>
    <x v="2"/>
    <n v="1"/>
    <n v="6309232731"/>
    <s v="Jayanthi_m69@yahoo.com"/>
    <n v="1"/>
    <n v="1"/>
    <n v="1"/>
    <n v="1"/>
    <n v="1"/>
    <n v="1"/>
    <n v="1"/>
    <n v="1"/>
    <n v="1"/>
    <n v="1"/>
    <n v="1"/>
    <n v="1"/>
    <s v="Y"/>
    <s v="Y"/>
    <s v="Y"/>
    <s v="Y"/>
    <s v="Y"/>
    <s v="Y"/>
    <s v="Y"/>
    <s v="Y"/>
    <s v="Y"/>
    <s v="Y"/>
    <s v="Y"/>
    <s v="Y"/>
    <n v="0"/>
    <x v="22"/>
    <s v="Venue Maintenance"/>
    <s v="Venue Maintenance"/>
    <s v="Venue Maintenance"/>
    <s v="Venue Maintenance"/>
    <s v="Venue Maintenance"/>
    <s v="Venue Maintenance"/>
    <s v="Venue Maintenance"/>
    <s v="Venue Maintenance"/>
    <s v="Venue Maintenance"/>
    <s v="Venue Maintenance"/>
    <s v="Venue Maintenance"/>
    <s v="Venue Maintenance"/>
  </r>
  <r>
    <s v="Sumitra"/>
    <s v="Murali"/>
    <s v="Sumitra Murali"/>
    <x v="2"/>
    <n v="1"/>
    <n v="6305064846"/>
    <s v="Sumitra.murali2004@gmail.com"/>
    <n v="1"/>
    <n v="1"/>
    <n v="1"/>
    <n v="1"/>
    <n v="1"/>
    <n v="1"/>
    <n v="1"/>
    <n v="1"/>
    <n v="1"/>
    <n v="1"/>
    <n v="1"/>
    <n v="1"/>
    <s v="Y"/>
    <s v="Y"/>
    <s v="Y"/>
    <s v="Y"/>
    <s v="Y"/>
    <s v="Y"/>
    <s v="Y"/>
    <s v="Y"/>
    <s v="Y"/>
    <s v="Y"/>
    <s v="Y"/>
    <s v="Y"/>
    <n v="0"/>
    <x v="19"/>
    <s v="Puja/Homa"/>
    <s v="Puja/Homa"/>
    <s v="Puja/Homa"/>
    <s v="Puja/Homa"/>
    <s v="Puja/Homa"/>
    <s v="Puja/Homa"/>
    <s v="Puja/Homa"/>
    <s v="Puja/Homa"/>
    <s v="Puja/Homa"/>
    <s v="Puja/Homa"/>
    <s v="Puja/Homa"/>
    <s v="Puja/Homa"/>
  </r>
  <r>
    <s v="Jayalakshmi"/>
    <s v="Murty"/>
    <s v="Jayalakshmi Murty"/>
    <x v="2"/>
    <n v="1"/>
    <n v="8593967437"/>
    <s v="jayalaxmimurty@gmail.com"/>
    <m/>
    <m/>
    <m/>
    <m/>
    <m/>
    <m/>
    <m/>
    <m/>
    <m/>
    <m/>
    <m/>
    <m/>
    <m/>
    <m/>
    <m/>
    <m/>
    <m/>
    <m/>
    <m/>
    <m/>
    <m/>
    <m/>
    <m/>
    <m/>
    <n v="0"/>
    <x v="0"/>
    <s v=""/>
    <s v=""/>
    <s v=""/>
    <s v=""/>
    <s v=""/>
    <s v=""/>
    <s v=""/>
    <s v=""/>
    <s v=""/>
    <s v=""/>
    <s v=""/>
    <s v=""/>
  </r>
  <r>
    <s v="Murali"/>
    <s v="Murthy"/>
    <s v="Murali Murthy"/>
    <x v="2"/>
    <n v="1"/>
    <n v="6307201149"/>
    <s v="Murali@trinitydyc.org"/>
    <n v="1"/>
    <n v="1"/>
    <n v="1"/>
    <n v="1"/>
    <n v="1"/>
    <n v="1"/>
    <n v="1"/>
    <n v="1"/>
    <n v="1"/>
    <n v="1"/>
    <n v="1"/>
    <n v="1"/>
    <s v="Y"/>
    <s v="Y"/>
    <s v="Y"/>
    <s v="Y"/>
    <s v="Y"/>
    <s v="Y"/>
    <s v="Y"/>
    <s v="Y"/>
    <s v="Y"/>
    <s v="Y"/>
    <s v="Y"/>
    <s v="Y"/>
    <n v="0"/>
    <x v="19"/>
    <s v="Puja/Homa"/>
    <s v="Puja/Homa"/>
    <s v="Puja/Homa"/>
    <s v="Puja/Homa"/>
    <s v="Puja/Homa"/>
    <s v="Puja/Homa"/>
    <s v="Puja/Homa"/>
    <s v="Puja/Homa"/>
    <s v="Puja/Homa"/>
    <s v="Puja/Homa"/>
    <s v="Puja/Homa"/>
    <s v="Puja/Homa"/>
  </r>
  <r>
    <s v="Satya"/>
    <s v="Nidamarti "/>
    <s v="Satya Nidamarti "/>
    <x v="2"/>
    <n v="1"/>
    <n v="2245789306"/>
    <s v="rrsatya@yahoo.com"/>
    <n v="1"/>
    <n v="1"/>
    <n v="1"/>
    <n v="1"/>
    <m/>
    <n v="1"/>
    <m/>
    <n v="1"/>
    <n v="1"/>
    <n v="1"/>
    <n v="1"/>
    <n v="1"/>
    <s v="Y"/>
    <s v="Y"/>
    <s v="Y"/>
    <s v="Y"/>
    <m/>
    <s v="Y"/>
    <m/>
    <s v="Y"/>
    <s v="Y"/>
    <s v="Y"/>
    <s v="Y"/>
    <s v="Y"/>
    <n v="0"/>
    <x v="7"/>
    <s v="Maha Prasad"/>
    <s v="Maha Prasad"/>
    <s v="Maha Prasad"/>
    <s v="Maha Prasad"/>
    <s v=""/>
    <s v="Maha Prasad"/>
    <s v=""/>
    <s v="Maha Prasad"/>
    <s v="Maha Prasad"/>
    <s v="Maha Prasad"/>
    <s v="Maha Prasad KDHT"/>
    <s v="Maha Prasad"/>
  </r>
  <r>
    <s v="Sudhir"/>
    <s v="Nune"/>
    <s v="Sudhir Nune"/>
    <x v="2"/>
    <n v="1"/>
    <n v="9728041996"/>
    <s v="sudhirnune@gmail.com"/>
    <n v="1"/>
    <n v="1"/>
    <n v="1"/>
    <n v="1"/>
    <m/>
    <n v="1"/>
    <m/>
    <n v="1"/>
    <m/>
    <n v="1"/>
    <m/>
    <n v="1"/>
    <s v="Y"/>
    <s v="Y"/>
    <s v="Y"/>
    <s v="Y"/>
    <m/>
    <s v="Y"/>
    <m/>
    <s v="Y"/>
    <m/>
    <s v="Y"/>
    <m/>
    <s v="Y"/>
    <n v="0"/>
    <x v="7"/>
    <s v="Maha Prasad"/>
    <s v="Maha Prasad"/>
    <s v="Maha Prasad"/>
    <s v="Maha Prasad"/>
    <s v=""/>
    <s v="Maha Prasad"/>
    <s v=""/>
    <s v="Maha Prasad"/>
    <s v=""/>
    <s v="Maha Prasad"/>
    <s v=""/>
    <s v="Maha Prasad"/>
  </r>
  <r>
    <s v="Sakuntala"/>
    <s v=" Paluri "/>
    <s v="Sakuntala  Paluri "/>
    <x v="2"/>
    <n v="1"/>
    <n v="8646439084"/>
    <s v="Sowmya.paluri29@gmail.com"/>
    <n v="1"/>
    <n v="1"/>
    <n v="1"/>
    <n v="1"/>
    <m/>
    <n v="1"/>
    <m/>
    <n v="1"/>
    <m/>
    <n v="1"/>
    <m/>
    <n v="1"/>
    <s v="Y"/>
    <s v="Y"/>
    <s v="Y"/>
    <s v="Y"/>
    <m/>
    <s v="Y"/>
    <m/>
    <s v="Y"/>
    <m/>
    <s v="Y"/>
    <m/>
    <s v="Y"/>
    <n v="0"/>
    <x v="22"/>
    <s v="Venue Maintenance"/>
    <s v="Venue Maintenance"/>
    <s v="Venue Maintenance"/>
    <s v="Venue Maintenance"/>
    <s v=""/>
    <s v="Venue Maintenance"/>
    <s v=""/>
    <s v="Venue Maintenance"/>
    <s v=""/>
    <s v="Venue Maintenance"/>
    <s v=""/>
    <s v="Venue Maintenance"/>
  </r>
  <r>
    <s v="Nidhi"/>
    <s v="Parikh"/>
    <s v="Nidhi Parikh"/>
    <x v="2"/>
    <n v="1"/>
    <n v="2178281143"/>
    <s v="Nparikh1698@gmail.com"/>
    <m/>
    <m/>
    <m/>
    <m/>
    <m/>
    <m/>
    <m/>
    <m/>
    <m/>
    <m/>
    <m/>
    <m/>
    <m/>
    <m/>
    <m/>
    <m/>
    <m/>
    <m/>
    <m/>
    <m/>
    <m/>
    <m/>
    <m/>
    <m/>
    <n v="0"/>
    <x v="0"/>
    <s v=""/>
    <s v=""/>
    <s v=""/>
    <s v=""/>
    <s v=""/>
    <s v=""/>
    <s v=""/>
    <s v=""/>
    <s v=""/>
    <s v=""/>
    <s v=""/>
    <s v=""/>
  </r>
  <r>
    <s v="Ravikanth"/>
    <s v=" Pendem "/>
    <s v="Ravikanth  Pendem "/>
    <x v="2"/>
    <n v="1"/>
    <n v="6097213407"/>
    <s v="rkpendem@gmail.com"/>
    <n v="1"/>
    <n v="1"/>
    <n v="1"/>
    <n v="1"/>
    <n v="1"/>
    <n v="1"/>
    <n v="1"/>
    <n v="1"/>
    <n v="1"/>
    <n v="1"/>
    <n v="1"/>
    <n v="1"/>
    <s v="Y"/>
    <s v="Y"/>
    <s v="Y"/>
    <s v="Y"/>
    <s v="Y"/>
    <s v="Y"/>
    <s v="Y"/>
    <s v="Y"/>
    <s v="Y"/>
    <s v="Y"/>
    <s v="Y"/>
    <s v="Y"/>
    <n v="0"/>
    <x v="2"/>
    <s v="Crowd Mgmt"/>
    <s v="Crowd Mgmt"/>
    <s v="Crowd Mgmt"/>
    <s v="Crowd Mgmt"/>
    <s v="Crowd Mgmt"/>
    <s v="Crowd Mgmt"/>
    <s v="Crowd Mgmt"/>
    <s v="Crowd Mgmt"/>
    <s v="Crowd Mgmt"/>
    <s v="Crowd Mgmt"/>
    <s v="Crowd Mgmt"/>
    <s v="Crowd Mgmt"/>
  </r>
  <r>
    <s v="Yashesvini"/>
    <s v="Ram"/>
    <s v="Yashesvini Ram"/>
    <x v="2"/>
    <n v="1"/>
    <n v="6304879710"/>
    <s v="yashesvini@gmail.com"/>
    <n v="1"/>
    <n v="1"/>
    <n v="1"/>
    <n v="1"/>
    <n v="1"/>
    <n v="1"/>
    <n v="1"/>
    <n v="1"/>
    <n v="1"/>
    <n v="1"/>
    <n v="1"/>
    <n v="1"/>
    <s v="Y"/>
    <s v="Y"/>
    <s v="Y"/>
    <s v="Y"/>
    <s v="Y"/>
    <s v="Y"/>
    <s v="Y"/>
    <s v="Y"/>
    <s v="Y"/>
    <s v="Y"/>
    <s v="Y"/>
    <s v="Y"/>
    <n v="0"/>
    <x v="21"/>
    <s v="KDHT"/>
    <s v="KDHT"/>
    <s v="KDHT"/>
    <s v="KDHT"/>
    <s v="KDHT"/>
    <s v="KDHT"/>
    <s v="KDHT"/>
    <s v="KDHT"/>
    <s v="KDHT"/>
    <s v="KDHT"/>
    <s v="KDHT"/>
    <s v="KDHT"/>
  </r>
  <r>
    <s v="Janani"/>
    <s v="Raman"/>
    <s v="Janani Raman"/>
    <x v="2"/>
    <n v="1"/>
    <n v="7733970451"/>
    <s v="Nada@trinitydyc.org"/>
    <n v="1"/>
    <n v="1"/>
    <n v="1"/>
    <n v="1"/>
    <n v="1"/>
    <n v="1"/>
    <n v="1"/>
    <n v="1"/>
    <n v="1"/>
    <n v="1"/>
    <n v="1"/>
    <n v="1"/>
    <s v="Y"/>
    <s v="Y"/>
    <s v="Y"/>
    <s v="Y"/>
    <s v="Y"/>
    <s v="Y"/>
    <s v="Y"/>
    <s v="Y"/>
    <s v="Y"/>
    <s v="Y"/>
    <s v="Y"/>
    <s v="Y"/>
    <n v="0"/>
    <x v="21"/>
    <s v="KDHT"/>
    <s v="KDHT"/>
    <s v="KDHT"/>
    <s v="KDHT"/>
    <s v="KDHT"/>
    <s v="KDHT"/>
    <s v="KDHT"/>
    <s v="KDHT"/>
    <s v="KDHT"/>
    <s v="KDHT"/>
    <s v="KDHT"/>
    <s v="KDHT"/>
  </r>
  <r>
    <s v="Pradeep"/>
    <s v="Podila"/>
    <s v="Pradeep Podila"/>
    <x v="2"/>
    <n v="1"/>
    <n v="9014967821"/>
    <s v="Pradeep.podila@gmail.com"/>
    <n v="1"/>
    <n v="1"/>
    <n v="1"/>
    <n v="1"/>
    <n v="1"/>
    <n v="1"/>
    <n v="1"/>
    <n v="1"/>
    <n v="1"/>
    <n v="1"/>
    <n v="1"/>
    <n v="1"/>
    <s v="Y"/>
    <s v="Y"/>
    <s v="Y"/>
    <s v="Y"/>
    <s v="Y"/>
    <s v="Y"/>
    <s v="Y"/>
    <s v="Y"/>
    <s v="Y"/>
    <s v="Y"/>
    <s v="Y"/>
    <s v="Y"/>
    <n v="0"/>
    <x v="7"/>
    <s v="Maha Prasad"/>
    <s v="Maha Prasad"/>
    <s v="Maha Prasad"/>
    <s v="Maha Prasad"/>
    <s v="Maha Prasad"/>
    <s v="Maha Prasad"/>
    <s v="Maha Prasad"/>
    <s v="Maha Prasad"/>
    <s v="Maha Prasad"/>
    <s v="Maha Prasad"/>
    <s v="Maha Prasad KDHT"/>
    <s v="Maha Prasad"/>
  </r>
  <r>
    <s v="Sudharani"/>
    <s v="Korupuri"/>
    <s v="Sudharani Korupuri"/>
    <x v="2"/>
    <n v="1"/>
    <n v="6514919151"/>
    <s v="Sudha.korupuri@gmail.com"/>
    <m/>
    <m/>
    <m/>
    <m/>
    <m/>
    <m/>
    <m/>
    <m/>
    <m/>
    <m/>
    <m/>
    <m/>
    <m/>
    <m/>
    <m/>
    <m/>
    <m/>
    <m/>
    <m/>
    <m/>
    <m/>
    <m/>
    <m/>
    <m/>
    <n v="0"/>
    <x v="0"/>
    <s v=""/>
    <s v=""/>
    <s v=""/>
    <s v=""/>
    <s v=""/>
    <s v=""/>
    <s v=""/>
    <s v=""/>
    <s v=""/>
    <s v=""/>
    <s v=""/>
    <s v=""/>
  </r>
  <r>
    <s v="Sivani"/>
    <s v="Potnuru"/>
    <s v="Sivani Potnuru"/>
    <x v="2"/>
    <n v="1"/>
    <n v="6514919151"/>
    <s v="sudha.korupuri@gmail.com"/>
    <m/>
    <m/>
    <m/>
    <m/>
    <m/>
    <m/>
    <m/>
    <m/>
    <m/>
    <m/>
    <m/>
    <m/>
    <m/>
    <m/>
    <m/>
    <m/>
    <m/>
    <m/>
    <m/>
    <m/>
    <m/>
    <m/>
    <m/>
    <m/>
    <n v="0"/>
    <x v="7"/>
    <s v=""/>
    <s v=""/>
    <s v=""/>
    <s v=""/>
    <s v=""/>
    <s v=""/>
    <s v=""/>
    <s v=""/>
    <s v=""/>
    <s v=""/>
    <s v=""/>
    <s v=""/>
  </r>
  <r>
    <s v="Sashikanth"/>
    <s v="Chalasani"/>
    <s v="Sashikanth Chalasani"/>
    <x v="2"/>
    <n v="1"/>
    <n v="5138007838"/>
    <s v="Chalasani.sashi@gmail.com"/>
    <n v="1"/>
    <n v="1"/>
    <n v="1"/>
    <n v="1"/>
    <m/>
    <n v="1"/>
    <m/>
    <n v="1"/>
    <m/>
    <n v="1"/>
    <m/>
    <n v="1"/>
    <s v="Y"/>
    <s v="Y"/>
    <s v="Y"/>
    <s v="Y"/>
    <m/>
    <s v="Y"/>
    <m/>
    <s v="Y"/>
    <m/>
    <s v="Y"/>
    <m/>
    <s v="Y"/>
    <n v="0"/>
    <x v="2"/>
    <s v="Crowd Mgmt"/>
    <s v="Crowd Mgmt"/>
    <s v="Crowd Mgmt"/>
    <s v="Crowd Mgmt"/>
    <s v=""/>
    <s v="Crowd Mgmt"/>
    <s v=""/>
    <s v="Crowd Mgmt"/>
    <s v=""/>
    <s v="Crowd Mgmt"/>
    <s v=""/>
    <s v="Crowd Mgmt"/>
  </r>
  <r>
    <s v="Vishnu"/>
    <s v="Vandana  Nicchenametla "/>
    <s v="Vishnu Vandana  Nicchenametla "/>
    <x v="2"/>
    <n v="1"/>
    <n v="8473380967"/>
    <s v="Pmsgupta@gmail.com"/>
    <m/>
    <m/>
    <m/>
    <m/>
    <m/>
    <m/>
    <m/>
    <m/>
    <m/>
    <m/>
    <m/>
    <m/>
    <m/>
    <m/>
    <m/>
    <m/>
    <m/>
    <m/>
    <m/>
    <m/>
    <m/>
    <m/>
    <m/>
    <m/>
    <n v="0"/>
    <x v="0"/>
    <s v=""/>
    <s v=""/>
    <s v=""/>
    <s v=""/>
    <s v=""/>
    <s v=""/>
    <s v=""/>
    <s v=""/>
    <s v=""/>
    <s v=""/>
    <s v=""/>
    <s v=""/>
  </r>
  <r>
    <s v="Madhusudhana"/>
    <s v=" Gupta"/>
    <s v="Madhusudhana  Gupta"/>
    <x v="2"/>
    <n v="1"/>
    <n v="7734194003"/>
    <s v="Pmsgupta@gmail.com"/>
    <m/>
    <m/>
    <m/>
    <m/>
    <m/>
    <m/>
    <m/>
    <m/>
    <m/>
    <m/>
    <m/>
    <m/>
    <m/>
    <m/>
    <m/>
    <m/>
    <m/>
    <m/>
    <m/>
    <m/>
    <m/>
    <m/>
    <m/>
    <m/>
    <n v="0"/>
    <x v="0"/>
    <s v=""/>
    <s v=""/>
    <s v=""/>
    <s v=""/>
    <s v=""/>
    <s v=""/>
    <s v=""/>
    <s v=""/>
    <s v=""/>
    <s v=""/>
    <s v=""/>
    <s v=""/>
  </r>
  <r>
    <s v="Manjari"/>
    <s v="Ratho"/>
    <s v="Manjari Ratho"/>
    <x v="2"/>
    <n v="1"/>
    <n v="7044517941"/>
    <s v="Manjariratho@gmail.com"/>
    <n v="1"/>
    <n v="1"/>
    <n v="1"/>
    <n v="1"/>
    <m/>
    <n v="1"/>
    <m/>
    <n v="1"/>
    <m/>
    <n v="1"/>
    <m/>
    <n v="1"/>
    <s v="Y"/>
    <s v="Y"/>
    <s v="Y"/>
    <s v="Y"/>
    <m/>
    <s v="Y"/>
    <m/>
    <s v="Y"/>
    <m/>
    <s v="Y"/>
    <m/>
    <s v="Y"/>
    <n v="0"/>
    <x v="7"/>
    <s v="Maha Prasad"/>
    <s v="Maha Prasad"/>
    <s v="Maha Prasad"/>
    <s v="Maha Prasad"/>
    <s v=""/>
    <s v="Maha Prasad"/>
    <s v=""/>
    <s v="Maha Prasad"/>
    <s v=""/>
    <s v="Maha Prasad"/>
    <s v=""/>
    <s v="Maha Prasad"/>
  </r>
  <r>
    <s v="Vijaya"/>
    <s v="Seelam"/>
    <s v="Vijaya Seelam"/>
    <x v="2"/>
    <n v="1"/>
    <s v="224-363-9793"/>
    <s v="seelamvijaya15@gmail.com"/>
    <n v="1"/>
    <n v="1"/>
    <n v="1"/>
    <n v="1"/>
    <n v="1"/>
    <n v="1"/>
    <n v="1"/>
    <n v="1"/>
    <n v="1"/>
    <n v="1"/>
    <n v="1"/>
    <n v="1"/>
    <s v="Y"/>
    <s v="Y"/>
    <s v="Y"/>
    <s v="Y"/>
    <s v="Y"/>
    <s v="Y"/>
    <s v="Y"/>
    <s v="Y"/>
    <s v="Y"/>
    <s v="Y"/>
    <s v="Y"/>
    <s v="Y"/>
    <n v="0"/>
    <x v="7"/>
    <s v="Maha Prasad"/>
    <s v="Maha Prasad"/>
    <s v="Maha Prasad"/>
    <s v="Maha Prasad"/>
    <s v="Maha Prasad"/>
    <s v="Maha Prasad"/>
    <s v="Maha Prasad"/>
    <s v="Maha Prasad"/>
    <s v="Maha Prasad"/>
    <s v="Maha Prasad"/>
    <s v="Maha Prasad KDHT"/>
    <s v="Maha Prasad"/>
  </r>
  <r>
    <s v="Sreelatha"/>
    <s v=" Surapaneni "/>
    <s v="Sreelatha  Surapaneni "/>
    <x v="2"/>
    <n v="1"/>
    <n v="6303622712"/>
    <s v="sreelatha.neni@gmail.com"/>
    <n v="1"/>
    <n v="1"/>
    <n v="1"/>
    <n v="1"/>
    <n v="1"/>
    <n v="1"/>
    <n v="1"/>
    <n v="1"/>
    <n v="1"/>
    <n v="1"/>
    <n v="1"/>
    <n v="1"/>
    <s v="Y"/>
    <s v="Y"/>
    <s v="Y"/>
    <s v="Y"/>
    <s v="Y"/>
    <s v="Y"/>
    <s v="Y"/>
    <s v="Y"/>
    <s v="Y"/>
    <s v="Y"/>
    <s v="Y"/>
    <s v="Y"/>
    <n v="0"/>
    <x v="7"/>
    <s v="Maha Prasad"/>
    <s v="Maha Prasad"/>
    <s v="Maha Prasad"/>
    <s v="Maha Prasad"/>
    <s v="Maha Prasad"/>
    <s v="Maha Prasad"/>
    <s v="Maha Prasad"/>
    <s v="Maha Prasad"/>
    <s v="Maha Prasad"/>
    <s v="Maha Prasad"/>
    <s v="Maha Prasad KDHT"/>
    <s v="Maha Prasad"/>
  </r>
  <r>
    <s v="Jatin"/>
    <s v="Vasa"/>
    <s v="Jatin Vasa"/>
    <x v="2"/>
    <n v="1"/>
    <n v="3128041393"/>
    <s v="jatinfrost@gmail.com"/>
    <m/>
    <m/>
    <m/>
    <m/>
    <m/>
    <m/>
    <m/>
    <m/>
    <m/>
    <m/>
    <m/>
    <m/>
    <m/>
    <m/>
    <m/>
    <m/>
    <m/>
    <m/>
    <m/>
    <m/>
    <m/>
    <m/>
    <m/>
    <m/>
    <n v="0"/>
    <x v="7"/>
    <s v=""/>
    <s v=""/>
    <s v=""/>
    <s v=""/>
    <s v=""/>
    <s v=""/>
    <s v=""/>
    <s v=""/>
    <s v=""/>
    <s v=""/>
    <s v=""/>
    <s v=""/>
  </r>
  <r>
    <s v="Vamsi"/>
    <s v="Virupakshi"/>
    <s v="Vamsi Virupakshi"/>
    <x v="2"/>
    <n v="1"/>
    <n v="6304978246"/>
    <s v="vcvamsi@gmail.com"/>
    <n v="1"/>
    <n v="1"/>
    <n v="1"/>
    <n v="1"/>
    <n v="1"/>
    <n v="1"/>
    <n v="1"/>
    <n v="1"/>
    <n v="1"/>
    <n v="1"/>
    <n v="1"/>
    <n v="1"/>
    <s v="Y"/>
    <s v="Y"/>
    <s v="Y"/>
    <s v="Y"/>
    <s v="Y"/>
    <s v="Y"/>
    <s v="Y"/>
    <s v="Y"/>
    <s v="Y"/>
    <s v="Y"/>
    <s v="Y"/>
    <s v="Y"/>
    <n v="0"/>
    <x v="23"/>
    <s v="Transport"/>
    <s v="Transport"/>
    <s v="Transport"/>
    <s v="Transport"/>
    <s v="Transport"/>
    <s v="Transport"/>
    <s v="Transport"/>
    <s v="Transport"/>
    <s v="Transport"/>
    <s v="Transport"/>
    <s v="Transport"/>
    <s v="Transport"/>
  </r>
  <r>
    <s v="Anu"/>
    <s v="Virupakshi"/>
    <s v="Anu Virupakshi"/>
    <x v="2"/>
    <n v="1"/>
    <s v="224-434-9762"/>
    <s v="anuv1354@gmail.com"/>
    <n v="1"/>
    <n v="1"/>
    <n v="1"/>
    <n v="1"/>
    <n v="1"/>
    <n v="1"/>
    <n v="1"/>
    <n v="1"/>
    <n v="1"/>
    <n v="1"/>
    <n v="1"/>
    <n v="1"/>
    <s v="Y"/>
    <s v="Y"/>
    <s v="Y"/>
    <s v="Y"/>
    <s v="Y"/>
    <s v="Y"/>
    <s v="Y"/>
    <s v="Y"/>
    <s v="Y"/>
    <s v="Y"/>
    <s v="Y"/>
    <s v="Y"/>
    <n v="0"/>
    <x v="7"/>
    <s v="Maha Prasad"/>
    <s v="Maha Prasad"/>
    <s v="Maha Prasad"/>
    <s v="Maha Prasad"/>
    <s v="Maha Prasad"/>
    <s v="Maha Prasad"/>
    <s v="Maha Prasad"/>
    <s v="Maha Prasad"/>
    <s v="Maha Prasad"/>
    <s v="Maha Prasad"/>
    <s v="Maha Prasad KDHT"/>
    <s v="Maha Prasad"/>
  </r>
  <r>
    <s v="Sangeeta"/>
    <s v="Hebbar"/>
    <s v="Sangeeta Hebbar"/>
    <x v="2"/>
    <n v="1"/>
    <n v="8478409730"/>
    <s v="hebbarsangeeta@gmail.com"/>
    <n v="1"/>
    <n v="1"/>
    <n v="1"/>
    <n v="1"/>
    <m/>
    <n v="1"/>
    <m/>
    <n v="1"/>
    <m/>
    <n v="1"/>
    <m/>
    <n v="1"/>
    <s v="Y"/>
    <s v="Y"/>
    <s v="Y"/>
    <s v="Y"/>
    <m/>
    <s v="Y"/>
    <m/>
    <s v="Y"/>
    <m/>
    <s v="Y"/>
    <m/>
    <s v="Y"/>
    <n v="0"/>
    <x v="7"/>
    <s v="Maha Prasad"/>
    <s v="Maha Prasad"/>
    <s v="Maha Prasad"/>
    <s v="Maha Prasad"/>
    <s v=""/>
    <s v="Maha Prasad"/>
    <s v=""/>
    <s v="Maha Prasad"/>
    <s v=""/>
    <s v="Maha Prasad"/>
    <s v=""/>
    <s v="Maha Prasad"/>
  </r>
  <r>
    <s v="Anushka"/>
    <s v="Hebbar"/>
    <s v="Anushka Hebbar"/>
    <x v="2"/>
    <n v="1"/>
    <n v="8478409730"/>
    <s v="hebbarsangeeta@gmail.com"/>
    <n v="1"/>
    <n v="1"/>
    <n v="1"/>
    <n v="1"/>
    <m/>
    <n v="1"/>
    <m/>
    <n v="1"/>
    <m/>
    <n v="1"/>
    <m/>
    <n v="1"/>
    <s v="Y"/>
    <s v="Y"/>
    <s v="Y"/>
    <s v="Y"/>
    <m/>
    <s v="Y"/>
    <m/>
    <s v="Y"/>
    <m/>
    <s v="Y"/>
    <m/>
    <s v="Y"/>
    <n v="0"/>
    <x v="7"/>
    <s v="Maha Prasad"/>
    <s v="Maha Prasad"/>
    <s v="Maha Prasad"/>
    <s v="Maha Prasad"/>
    <s v=""/>
    <s v="Maha Prasad"/>
    <s v=""/>
    <s v="Maha Prasad"/>
    <s v=""/>
    <s v="Maha Prasad"/>
    <s v=""/>
    <s v="Maha Prasad"/>
  </r>
  <r>
    <s v="Deepak"/>
    <s v="Hebbar"/>
    <s v="Deepak Hebbar"/>
    <x v="2"/>
    <n v="1"/>
    <n v="8478409730"/>
    <s v="hebbarsangeeta@gmail.com"/>
    <n v="1"/>
    <n v="1"/>
    <n v="1"/>
    <n v="1"/>
    <m/>
    <n v="1"/>
    <m/>
    <n v="1"/>
    <m/>
    <n v="1"/>
    <m/>
    <n v="1"/>
    <s v="Y"/>
    <s v="Y"/>
    <s v="Y"/>
    <s v="Y"/>
    <m/>
    <s v="Y"/>
    <m/>
    <s v="Y"/>
    <m/>
    <s v="Y"/>
    <m/>
    <s v="Y"/>
    <n v="0"/>
    <x v="7"/>
    <s v="Maha Prasad"/>
    <s v="Maha Prasad"/>
    <s v="Maha Prasad"/>
    <s v="Maha Prasad"/>
    <s v=""/>
    <s v="Maha Prasad"/>
    <s v=""/>
    <s v="Maha Prasad"/>
    <s v=""/>
    <s v="Maha Prasad"/>
    <s v=""/>
    <s v="Maha Prasad"/>
  </r>
  <r>
    <s v="Prema"/>
    <s v="Perkari"/>
    <s v="Prema Perkari"/>
    <x v="2"/>
    <n v="1"/>
    <n v="6124126351"/>
    <s v="Perkari.prema@gmail.com"/>
    <n v="1"/>
    <n v="1"/>
    <n v="1"/>
    <n v="1"/>
    <m/>
    <n v="1"/>
    <m/>
    <n v="1"/>
    <m/>
    <n v="1"/>
    <m/>
    <n v="1"/>
    <s v="Y"/>
    <s v="Y"/>
    <s v="Y"/>
    <s v="Y"/>
    <m/>
    <s v="Y"/>
    <m/>
    <s v="Y"/>
    <m/>
    <s v="Y"/>
    <m/>
    <s v="Y"/>
    <n v="0"/>
    <x v="7"/>
    <s v="Maha Prasad"/>
    <s v="Maha Prasad"/>
    <s v="Maha Prasad"/>
    <s v="Maha Prasad"/>
    <s v=""/>
    <s v="Maha Prasad"/>
    <s v=""/>
    <s v="Maha Prasad"/>
    <s v=""/>
    <s v="Maha Prasad"/>
    <s v=""/>
    <s v="Maha Prasad"/>
  </r>
  <r>
    <s v="Mahalakshmi"/>
    <s v=" Kodukula"/>
    <s v="Mahalakshmi  Kodukula"/>
    <x v="2"/>
    <n v="1"/>
    <n v="6307797099"/>
    <s v="Mahikodukula@yahoo.com"/>
    <n v="1"/>
    <n v="1"/>
    <n v="1"/>
    <n v="1"/>
    <m/>
    <n v="1"/>
    <m/>
    <n v="1"/>
    <m/>
    <n v="1"/>
    <m/>
    <n v="1"/>
    <s v="Y"/>
    <s v="Y"/>
    <s v="Y"/>
    <s v="Y"/>
    <m/>
    <s v="Y"/>
    <m/>
    <s v="Y"/>
    <m/>
    <s v="Y"/>
    <m/>
    <s v="Y"/>
    <n v="0"/>
    <x v="7"/>
    <s v="Maha Prasad"/>
    <s v="Maha Prasad"/>
    <s v="Maha Prasad"/>
    <s v="Maha Prasad"/>
    <s v=""/>
    <s v="Maha Prasad"/>
    <s v=""/>
    <s v="Maha Prasad"/>
    <s v=""/>
    <s v="Maha Prasad"/>
    <s v=""/>
    <s v="Maha Prasad"/>
  </r>
  <r>
    <s v="Sowmya"/>
    <s v=" Yaddanapudi "/>
    <s v="Sowmya  Yaddanapudi "/>
    <x v="2"/>
    <n v="1"/>
    <n v="8646439084"/>
    <s v="Sowmya.paluri29@gmail.com"/>
    <n v="1"/>
    <n v="1"/>
    <n v="1"/>
    <n v="1"/>
    <m/>
    <n v="1"/>
    <m/>
    <n v="1"/>
    <m/>
    <n v="1"/>
    <m/>
    <n v="1"/>
    <s v="Y"/>
    <s v="Y"/>
    <s v="Y"/>
    <s v="Y"/>
    <m/>
    <s v="Y"/>
    <m/>
    <s v="Y"/>
    <m/>
    <s v="Y"/>
    <m/>
    <s v="Y"/>
    <n v="0"/>
    <x v="7"/>
    <s v="Maha Prasad"/>
    <s v="Maha Prasad"/>
    <s v="Maha Prasad"/>
    <s v="Maha Prasad"/>
    <s v=""/>
    <s v="Maha Prasad"/>
    <s v=""/>
    <s v="Maha Prasad"/>
    <s v=""/>
    <s v="Maha Prasad"/>
    <s v=""/>
    <s v="Maha Prasad"/>
  </r>
  <r>
    <s v="Poornima"/>
    <s v=" Chalasani"/>
    <s v="Poornima  Chalasani"/>
    <x v="2"/>
    <n v="1"/>
    <n v="2247277987"/>
    <s v="Chalasani.sashi@gmail.com"/>
    <n v="1"/>
    <n v="1"/>
    <n v="1"/>
    <n v="1"/>
    <m/>
    <n v="1"/>
    <m/>
    <n v="1"/>
    <m/>
    <n v="1"/>
    <m/>
    <n v="1"/>
    <s v="Y"/>
    <s v="Y"/>
    <s v="Y"/>
    <s v="Y"/>
    <m/>
    <s v="Y"/>
    <m/>
    <s v="Y"/>
    <m/>
    <s v="Y"/>
    <m/>
    <s v="Y"/>
    <n v="0"/>
    <x v="7"/>
    <s v="Maha Prasad"/>
    <s v="Maha Prasad"/>
    <s v="Maha Prasad"/>
    <s v="Maha Prasad"/>
    <s v=""/>
    <s v="Maha Prasad"/>
    <s v=""/>
    <s v="Maha Prasad"/>
    <s v=""/>
    <s v="Maha Prasad"/>
    <s v=""/>
    <s v="Maha Prasad"/>
  </r>
  <r>
    <s v="Sai"/>
    <s v="Srinivas  Grandhi"/>
    <s v="Sai Srinivas  Grandhi"/>
    <x v="2"/>
    <n v="1"/>
    <n v="8474712853"/>
    <s v="rrgrandhi@yahoo.com"/>
    <n v="1"/>
    <n v="1"/>
    <n v="1"/>
    <n v="1"/>
    <m/>
    <n v="1"/>
    <m/>
    <n v="1"/>
    <m/>
    <n v="1"/>
    <m/>
    <n v="1"/>
    <s v="Y"/>
    <s v="Y"/>
    <s v="Y"/>
    <s v="Y"/>
    <m/>
    <s v="Y"/>
    <m/>
    <s v="Y"/>
    <m/>
    <s v="Y"/>
    <m/>
    <s v="Y"/>
    <n v="0"/>
    <x v="2"/>
    <s v="Crowd Mgmt"/>
    <s v="Crowd Mgmt"/>
    <s v="Crowd Mgmt"/>
    <s v="Crowd Mgmt"/>
    <s v=""/>
    <s v="Crowd Mgmt"/>
    <s v=""/>
    <s v="Crowd Mgmt"/>
    <s v=""/>
    <s v="Crowd Mgmt"/>
    <s v=""/>
    <s v="Crowd Mgmt"/>
  </r>
  <r>
    <s v="Pravin"/>
    <s v="Chunduru"/>
    <s v="Pravin Chunduru"/>
    <x v="3"/>
    <n v="1"/>
    <n v="9193451500"/>
    <s v="achunduru@outlook.com"/>
    <m/>
    <m/>
    <m/>
    <m/>
    <m/>
    <m/>
    <m/>
    <m/>
    <m/>
    <m/>
    <m/>
    <m/>
    <m/>
    <m/>
    <m/>
    <m/>
    <m/>
    <m/>
    <m/>
    <m/>
    <m/>
    <m/>
    <m/>
    <m/>
    <n v="0"/>
    <x v="0"/>
    <s v=""/>
    <s v=""/>
    <s v=""/>
    <s v=""/>
    <s v=""/>
    <s v=""/>
    <s v=""/>
    <s v=""/>
    <s v=""/>
    <s v=""/>
    <s v=""/>
    <s v=""/>
  </r>
  <r>
    <s v="Lahari"/>
    <s v="Rani"/>
    <s v="Lahari Rani"/>
    <x v="4"/>
    <n v="1"/>
    <n v="9084207986"/>
    <s v="vaishu.lahari9602@gmail.com"/>
    <m/>
    <m/>
    <m/>
    <m/>
    <m/>
    <m/>
    <m/>
    <m/>
    <m/>
    <m/>
    <m/>
    <m/>
    <m/>
    <m/>
    <m/>
    <m/>
    <m/>
    <m/>
    <m/>
    <m/>
    <m/>
    <m/>
    <m/>
    <m/>
    <m/>
    <x v="7"/>
    <s v=""/>
    <s v=""/>
    <s v=""/>
    <s v=""/>
    <s v=""/>
    <s v=""/>
    <s v=""/>
    <s v=""/>
    <s v=""/>
    <s v=""/>
    <s v=""/>
    <s v=""/>
  </r>
  <r>
    <s v="Parmeshwar"/>
    <s v="Meegada"/>
    <s v="Parmeshwar Meegada"/>
    <x v="4"/>
    <n v="1"/>
    <n v="6466325422"/>
    <s v="Parmeshwar@gmail.com"/>
    <m/>
    <m/>
    <m/>
    <m/>
    <m/>
    <m/>
    <m/>
    <m/>
    <m/>
    <m/>
    <m/>
    <m/>
    <m/>
    <m/>
    <m/>
    <m/>
    <m/>
    <m/>
    <m/>
    <m/>
    <m/>
    <m/>
    <m/>
    <m/>
    <m/>
    <x v="0"/>
    <s v=""/>
    <s v=""/>
    <s v=""/>
    <s v=""/>
    <s v=""/>
    <s v=""/>
    <s v=""/>
    <s v=""/>
    <s v=""/>
    <s v=""/>
    <s v=""/>
    <s v=""/>
  </r>
  <r>
    <s v="Aruna"/>
    <s v="Salagala"/>
    <s v="Aruna Salagala"/>
    <x v="4"/>
    <n v="1"/>
    <n v="6092130748"/>
    <s v="asalagala@icloud.com"/>
    <m/>
    <m/>
    <m/>
    <m/>
    <m/>
    <m/>
    <m/>
    <m/>
    <m/>
    <m/>
    <m/>
    <m/>
    <m/>
    <m/>
    <m/>
    <m/>
    <m/>
    <m/>
    <m/>
    <m/>
    <m/>
    <m/>
    <m/>
    <m/>
    <m/>
    <x v="0"/>
    <s v=""/>
    <s v=""/>
    <s v=""/>
    <s v=""/>
    <s v=""/>
    <s v=""/>
    <s v=""/>
    <s v=""/>
    <s v=""/>
    <s v=""/>
    <s v=""/>
    <s v=""/>
  </r>
  <r>
    <s v="Bala"/>
    <s v="Salagala"/>
    <s v="Bala Salagala"/>
    <x v="4"/>
    <n v="1"/>
    <n v="6092130735"/>
    <s v="bala.salagala@gmail.com"/>
    <m/>
    <m/>
    <m/>
    <m/>
    <m/>
    <m/>
    <m/>
    <m/>
    <m/>
    <m/>
    <m/>
    <m/>
    <m/>
    <m/>
    <m/>
    <m/>
    <m/>
    <m/>
    <m/>
    <m/>
    <m/>
    <m/>
    <m/>
    <m/>
    <m/>
    <x v="0"/>
    <s v=""/>
    <s v=""/>
    <s v=""/>
    <s v=""/>
    <s v=""/>
    <s v=""/>
    <s v=""/>
    <s v=""/>
    <s v=""/>
    <s v=""/>
    <s v=""/>
    <s v=""/>
  </r>
  <r>
    <s v="Deepthi"/>
    <s v=" Suram"/>
    <s v="Deepthi  Suram"/>
    <x v="4"/>
    <n v="1"/>
    <n v="6097514007"/>
    <s v="deepthisuram@gmail.com"/>
    <n v="1"/>
    <n v="1"/>
    <n v="1"/>
    <n v="1"/>
    <n v="1"/>
    <n v="1"/>
    <n v="1"/>
    <n v="1"/>
    <n v="1"/>
    <n v="1"/>
    <n v="1"/>
    <n v="1"/>
    <m/>
    <m/>
    <m/>
    <m/>
    <m/>
    <m/>
    <m/>
    <m/>
    <m/>
    <m/>
    <m/>
    <m/>
    <m/>
    <x v="0"/>
    <s v=""/>
    <s v=""/>
    <s v=""/>
    <s v=""/>
    <s v=""/>
    <s v=""/>
    <s v=""/>
    <s v=""/>
    <s v=""/>
    <s v=""/>
    <s v=""/>
    <s v=""/>
  </r>
  <r>
    <s v="Raja"/>
    <s v="Suram"/>
    <s v="Raja Suram"/>
    <x v="4"/>
    <n v="1"/>
    <n v="6097514006"/>
    <s v="deepthisuram@gmail.com"/>
    <n v="1"/>
    <n v="1"/>
    <n v="1"/>
    <n v="1"/>
    <n v="1"/>
    <n v="1"/>
    <n v="1"/>
    <n v="1"/>
    <n v="1"/>
    <n v="1"/>
    <n v="1"/>
    <n v="1"/>
    <m/>
    <m/>
    <m/>
    <m/>
    <m/>
    <m/>
    <m/>
    <m/>
    <m/>
    <m/>
    <m/>
    <m/>
    <m/>
    <x v="8"/>
    <s v=""/>
    <s v=""/>
    <s v=""/>
    <s v=""/>
    <s v=""/>
    <s v=""/>
    <s v=""/>
    <s v=""/>
    <s v=""/>
    <s v=""/>
    <s v=""/>
    <s v=""/>
  </r>
  <r>
    <s v="Vedhang"/>
    <s v="Suram"/>
    <s v="Vedhang Suram"/>
    <x v="4"/>
    <n v="1"/>
    <n v="6098744957"/>
    <s v="deepthisuram@gmail.com"/>
    <n v="1"/>
    <n v="1"/>
    <n v="1"/>
    <n v="1"/>
    <n v="1"/>
    <n v="1"/>
    <n v="1"/>
    <n v="1"/>
    <n v="1"/>
    <n v="1"/>
    <n v="1"/>
    <n v="1"/>
    <m/>
    <m/>
    <m/>
    <m/>
    <m/>
    <m/>
    <m/>
    <m/>
    <m/>
    <m/>
    <m/>
    <m/>
    <m/>
    <x v="7"/>
    <s v=""/>
    <s v=""/>
    <s v=""/>
    <s v=""/>
    <s v=""/>
    <s v=""/>
    <s v=""/>
    <s v=""/>
    <s v=""/>
    <s v=""/>
    <s v=""/>
    <s v=""/>
  </r>
  <r>
    <s v="Vikyath"/>
    <s v="Suram"/>
    <s v="Vikyath Suram"/>
    <x v="4"/>
    <n v="1"/>
    <n v="6095585274"/>
    <s v="deepthisuram@gmail.com"/>
    <n v="1"/>
    <n v="1"/>
    <n v="1"/>
    <n v="1"/>
    <n v="1"/>
    <n v="1"/>
    <n v="1"/>
    <n v="1"/>
    <n v="1"/>
    <n v="1"/>
    <n v="1"/>
    <n v="1"/>
    <m/>
    <m/>
    <m/>
    <m/>
    <m/>
    <m/>
    <m/>
    <m/>
    <m/>
    <m/>
    <m/>
    <m/>
    <m/>
    <x v="7"/>
    <s v=""/>
    <s v=""/>
    <s v=""/>
    <s v=""/>
    <s v=""/>
    <s v=""/>
    <s v=""/>
    <s v=""/>
    <s v=""/>
    <s v=""/>
    <s v=""/>
    <s v=""/>
  </r>
  <r>
    <s v="Kali"/>
    <s v="Srivani  Bokka"/>
    <s v="Kali Srivani  Bokka"/>
    <x v="4"/>
    <n v="1"/>
    <n v="9083356244"/>
    <s v="Srivani139@gmail.com"/>
    <m/>
    <m/>
    <m/>
    <m/>
    <m/>
    <m/>
    <m/>
    <m/>
    <m/>
    <m/>
    <m/>
    <m/>
    <m/>
    <m/>
    <m/>
    <m/>
    <m/>
    <m/>
    <m/>
    <m/>
    <m/>
    <m/>
    <m/>
    <m/>
    <m/>
    <x v="0"/>
    <s v=""/>
    <s v=""/>
    <s v=""/>
    <s v=""/>
    <s v=""/>
    <s v=""/>
    <s v=""/>
    <s v=""/>
    <s v=""/>
    <s v=""/>
    <s v=""/>
    <s v=""/>
  </r>
  <r>
    <s v="Mahesh"/>
    <s v=" Doppalapudi "/>
    <s v="Mahesh  Doppalapudi "/>
    <x v="4"/>
    <n v="1"/>
    <n v="4084209552"/>
    <s v="Mjam2001@yahoo.com"/>
    <m/>
    <m/>
    <m/>
    <m/>
    <m/>
    <m/>
    <m/>
    <m/>
    <m/>
    <m/>
    <m/>
    <m/>
    <m/>
    <m/>
    <m/>
    <m/>
    <m/>
    <m/>
    <m/>
    <m/>
    <m/>
    <m/>
    <m/>
    <m/>
    <m/>
    <x v="7"/>
    <s v=""/>
    <s v=""/>
    <s v=""/>
    <s v=""/>
    <s v=""/>
    <s v=""/>
    <s v=""/>
    <s v=""/>
    <s v=""/>
    <s v=""/>
    <s v=""/>
    <s v=""/>
  </r>
  <r>
    <s v="Venkata"/>
    <s v=" Javvaji"/>
    <s v="Venkata  Javvaji"/>
    <x v="3"/>
    <n v="1"/>
    <n v="2017907895"/>
    <s v="Seashore _ jvs@yahoo.com"/>
    <m/>
    <m/>
    <m/>
    <m/>
    <m/>
    <m/>
    <m/>
    <m/>
    <m/>
    <m/>
    <m/>
    <m/>
    <m/>
    <m/>
    <m/>
    <m/>
    <m/>
    <m/>
    <m/>
    <m/>
    <m/>
    <m/>
    <m/>
    <m/>
    <m/>
    <x v="0"/>
    <s v=""/>
    <s v=""/>
    <s v=""/>
    <s v=""/>
    <s v=""/>
    <s v=""/>
    <s v=""/>
    <s v=""/>
    <s v=""/>
    <s v=""/>
    <s v=""/>
    <s v=""/>
  </r>
  <r>
    <s v="Nalini"/>
    <s v="Shey"/>
    <s v="Nalini Shey"/>
    <x v="5"/>
    <n v="1"/>
    <n v="7326099669"/>
    <s v="nalinishey@gmail.com"/>
    <m/>
    <m/>
    <m/>
    <m/>
    <m/>
    <m/>
    <m/>
    <m/>
    <m/>
    <m/>
    <m/>
    <m/>
    <m/>
    <m/>
    <m/>
    <m/>
    <m/>
    <m/>
    <m/>
    <m/>
    <m/>
    <m/>
    <m/>
    <m/>
    <m/>
    <x v="0"/>
    <s v=""/>
    <s v=""/>
    <s v=""/>
    <s v=""/>
    <s v=""/>
    <s v=""/>
    <s v=""/>
    <s v=""/>
    <s v=""/>
    <s v=""/>
    <s v=""/>
    <s v=""/>
  </r>
  <r>
    <s v="Sridhar"/>
    <s v="Samudrala"/>
    <s v="Sridhar Samudrala"/>
    <x v="5"/>
    <n v="1"/>
    <n v="8594758949"/>
    <s v="Sridhar0828@gmail.com"/>
    <m/>
    <m/>
    <m/>
    <m/>
    <m/>
    <m/>
    <m/>
    <m/>
    <m/>
    <m/>
    <m/>
    <m/>
    <m/>
    <m/>
    <m/>
    <m/>
    <m/>
    <m/>
    <m/>
    <m/>
    <m/>
    <m/>
    <m/>
    <m/>
    <m/>
    <x v="0"/>
    <s v=""/>
    <s v=""/>
    <s v=""/>
    <s v=""/>
    <s v=""/>
    <s v=""/>
    <s v=""/>
    <s v=""/>
    <s v=""/>
    <s v=""/>
    <s v=""/>
    <s v=""/>
  </r>
  <r>
    <s v="Thiru"/>
    <s v="Nakka"/>
    <s v="Thiru Nakka"/>
    <x v="6"/>
    <n v="1"/>
    <n v="2487667835"/>
    <s v="thirunakka@gmail.com"/>
    <m/>
    <m/>
    <m/>
    <m/>
    <m/>
    <m/>
    <m/>
    <m/>
    <m/>
    <m/>
    <m/>
    <m/>
    <m/>
    <m/>
    <m/>
    <m/>
    <m/>
    <m/>
    <m/>
    <m/>
    <m/>
    <m/>
    <m/>
    <m/>
    <m/>
    <x v="0"/>
    <s v=""/>
    <s v=""/>
    <s v=""/>
    <s v=""/>
    <s v=""/>
    <s v=""/>
    <s v=""/>
    <s v=""/>
    <s v=""/>
    <s v=""/>
    <s v=""/>
    <s v=""/>
  </r>
  <r>
    <s v="Santi"/>
    <s v="Kanumalla"/>
    <s v="Santi Kanumalla"/>
    <x v="6"/>
    <n v="1"/>
    <n v="6103223181"/>
    <s v="santik1415@gmail.com"/>
    <m/>
    <m/>
    <m/>
    <m/>
    <m/>
    <m/>
    <m/>
    <m/>
    <m/>
    <m/>
    <m/>
    <m/>
    <m/>
    <m/>
    <m/>
    <m/>
    <m/>
    <m/>
    <m/>
    <m/>
    <m/>
    <m/>
    <m/>
    <m/>
    <m/>
    <x v="0"/>
    <s v=""/>
    <s v=""/>
    <s v=""/>
    <s v=""/>
    <s v=""/>
    <s v=""/>
    <s v=""/>
    <s v=""/>
    <s v=""/>
    <s v=""/>
    <s v=""/>
    <s v=""/>
  </r>
  <r>
    <s v="Pravin"/>
    <s v="Chunduru"/>
    <s v="Pravin Chunduru"/>
    <x v="3"/>
    <n v="1"/>
    <n v="9193451500"/>
    <s v="achunduru@outlook.com"/>
    <m/>
    <m/>
    <m/>
    <m/>
    <m/>
    <m/>
    <m/>
    <m/>
    <m/>
    <m/>
    <m/>
    <m/>
    <m/>
    <m/>
    <m/>
    <m/>
    <m/>
    <m/>
    <m/>
    <m/>
    <m/>
    <m/>
    <m/>
    <m/>
    <m/>
    <x v="0"/>
    <s v=""/>
    <s v=""/>
    <s v=""/>
    <s v=""/>
    <s v=""/>
    <s v=""/>
    <s v=""/>
    <s v=""/>
    <s v=""/>
    <s v=""/>
    <s v=""/>
    <s v=""/>
  </r>
  <r>
    <s v="Padma"/>
    <s v="Kasa"/>
    <s v="Padma Kasa"/>
    <x v="7"/>
    <n v="1"/>
    <s v="+14408414208"/>
    <s v="pmadasu14@gmail.com"/>
    <m/>
    <m/>
    <m/>
    <m/>
    <m/>
    <m/>
    <m/>
    <m/>
    <m/>
    <m/>
    <m/>
    <m/>
    <m/>
    <m/>
    <m/>
    <m/>
    <m/>
    <m/>
    <m/>
    <m/>
    <m/>
    <m/>
    <m/>
    <m/>
    <m/>
    <x v="0"/>
    <s v=""/>
    <s v=""/>
    <s v=""/>
    <s v=""/>
    <s v=""/>
    <s v=""/>
    <s v=""/>
    <s v=""/>
    <s v=""/>
    <s v=""/>
    <s v=""/>
    <s v=""/>
  </r>
  <r>
    <s v="Ruchi"/>
    <s v=" Gandhi"/>
    <s v="Ruchi  Gandhi"/>
    <x v="8"/>
    <n v="1"/>
    <s v="206-330-7260"/>
    <s v="Msruchigandhi@gmail.com "/>
    <m/>
    <m/>
    <m/>
    <m/>
    <m/>
    <m/>
    <m/>
    <m/>
    <m/>
    <m/>
    <m/>
    <m/>
    <m/>
    <m/>
    <m/>
    <m/>
    <m/>
    <m/>
    <m/>
    <m/>
    <m/>
    <m/>
    <m/>
    <m/>
    <m/>
    <x v="0"/>
    <s v=""/>
    <s v=""/>
    <s v=""/>
    <s v=""/>
    <s v=""/>
    <s v=""/>
    <s v=""/>
    <s v=""/>
    <s v=""/>
    <s v=""/>
    <s v=""/>
    <s v=""/>
  </r>
  <r>
    <s v="Jyothi"/>
    <s v="Maddeboina"/>
    <s v="Jyothi Maddeboina"/>
    <x v="9"/>
    <n v="1"/>
    <n v="5312105467"/>
    <s v="jyothikrishna3190@gmail.com"/>
    <m/>
    <m/>
    <m/>
    <m/>
    <m/>
    <m/>
    <m/>
    <m/>
    <m/>
    <m/>
    <m/>
    <m/>
    <m/>
    <m/>
    <m/>
    <m/>
    <m/>
    <m/>
    <m/>
    <m/>
    <m/>
    <m/>
    <m/>
    <m/>
    <m/>
    <x v="0"/>
    <s v=""/>
    <s v=""/>
    <s v=""/>
    <s v=""/>
    <s v=""/>
    <s v=""/>
    <s v=""/>
    <s v=""/>
    <s v=""/>
    <s v=""/>
    <s v=""/>
    <s v=""/>
  </r>
  <r>
    <s v="Krishnaiah"/>
    <s v="Maddeboina"/>
    <s v="Krishnaiah Maddeboina"/>
    <x v="10"/>
    <n v="1"/>
    <n v="4023214730"/>
    <s v="jyothikrishna3190@gmail.com"/>
    <m/>
    <m/>
    <m/>
    <m/>
    <m/>
    <m/>
    <m/>
    <m/>
    <m/>
    <m/>
    <m/>
    <m/>
    <m/>
    <m/>
    <m/>
    <m/>
    <m/>
    <m/>
    <m/>
    <m/>
    <m/>
    <m/>
    <m/>
    <m/>
    <m/>
    <x v="0"/>
    <s v=""/>
    <s v=""/>
    <s v=""/>
    <s v=""/>
    <s v=""/>
    <s v=""/>
    <s v=""/>
    <s v=""/>
    <s v=""/>
    <s v=""/>
    <s v=""/>
    <s v=""/>
  </r>
  <r>
    <s v="Raghavendra"/>
    <s v="Kalakota"/>
    <s v="Raghavendra Kalakota"/>
    <x v="11"/>
    <n v="1"/>
    <m/>
    <m/>
    <m/>
    <m/>
    <m/>
    <m/>
    <m/>
    <m/>
    <m/>
    <m/>
    <m/>
    <m/>
    <m/>
    <m/>
    <m/>
    <m/>
    <m/>
    <m/>
    <m/>
    <m/>
    <m/>
    <m/>
    <m/>
    <m/>
    <m/>
    <m/>
    <m/>
    <x v="9"/>
    <s v=""/>
    <s v=""/>
    <s v=""/>
    <s v=""/>
    <s v=""/>
    <s v=""/>
    <s v=""/>
    <s v=""/>
    <s v=""/>
    <s v=""/>
    <s v=""/>
    <s v=""/>
  </r>
  <r>
    <s v="Chenchu"/>
    <s v="Ranjit Kumar Devatha"/>
    <s v="Chenchu Ranjit Kumar Devatha"/>
    <x v="12"/>
    <n v="1"/>
    <n v="4253815106"/>
    <m/>
    <m/>
    <m/>
    <m/>
    <m/>
    <m/>
    <m/>
    <m/>
    <m/>
    <m/>
    <m/>
    <n v="1"/>
    <m/>
    <m/>
    <m/>
    <m/>
    <m/>
    <m/>
    <m/>
    <m/>
    <m/>
    <m/>
    <m/>
    <s v="Y"/>
    <m/>
    <m/>
    <x v="0"/>
    <s v=""/>
    <s v=""/>
    <s v=""/>
    <s v=""/>
    <s v=""/>
    <s v=""/>
    <s v=""/>
    <s v=""/>
    <s v=""/>
    <s v=""/>
    <s v="Reserve"/>
    <s v=""/>
  </r>
  <r>
    <s v="Siri"/>
    <s v="Dolla"/>
    <s v="Siri Dolla"/>
    <x v="12"/>
    <n v="1"/>
    <n v="2035249552"/>
    <s v="kishoredola9@gmail.com"/>
    <m/>
    <m/>
    <m/>
    <m/>
    <m/>
    <m/>
    <m/>
    <m/>
    <m/>
    <m/>
    <n v="1"/>
    <m/>
    <m/>
    <m/>
    <m/>
    <m/>
    <m/>
    <m/>
    <m/>
    <m/>
    <m/>
    <m/>
    <s v="Y"/>
    <m/>
    <m/>
    <x v="0"/>
    <s v=""/>
    <s v=""/>
    <s v=""/>
    <s v=""/>
    <s v=""/>
    <s v=""/>
    <s v=""/>
    <s v=""/>
    <s v=""/>
    <s v=""/>
    <s v="Reserve"/>
    <s v=""/>
  </r>
  <r>
    <s v="Amruta"/>
    <s v="Jayanthi"/>
    <s v="Amruta Jayanthi"/>
    <x v="12"/>
    <n v="1"/>
    <n v="9728143543"/>
    <s v="raj.r.jayanthi@gmail.com"/>
    <m/>
    <m/>
    <m/>
    <m/>
    <m/>
    <m/>
    <m/>
    <m/>
    <m/>
    <m/>
    <n v="1"/>
    <m/>
    <m/>
    <m/>
    <m/>
    <m/>
    <m/>
    <m/>
    <m/>
    <m/>
    <m/>
    <m/>
    <s v="Y"/>
    <m/>
    <m/>
    <x v="0"/>
    <s v=""/>
    <s v=""/>
    <s v=""/>
    <s v=""/>
    <s v=""/>
    <s v=""/>
    <s v=""/>
    <s v=""/>
    <s v=""/>
    <s v=""/>
    <s v="Reserve"/>
    <s v=""/>
  </r>
  <r>
    <s v="SRITHA"/>
    <s v="TANIKELLA"/>
    <s v="SRITHA TANIKELLA"/>
    <x v="12"/>
    <n v="1"/>
    <s v="972-370-7125"/>
    <s v="sritha.tanikella@gmail.com"/>
    <m/>
    <m/>
    <m/>
    <m/>
    <m/>
    <m/>
    <m/>
    <m/>
    <m/>
    <m/>
    <n v="1"/>
    <m/>
    <m/>
    <m/>
    <m/>
    <m/>
    <m/>
    <m/>
    <m/>
    <m/>
    <m/>
    <m/>
    <s v="Y"/>
    <m/>
    <m/>
    <x v="0"/>
    <s v=""/>
    <s v=""/>
    <s v=""/>
    <s v=""/>
    <s v=""/>
    <s v=""/>
    <s v=""/>
    <s v=""/>
    <s v=""/>
    <s v=""/>
    <s v="Reserve"/>
    <s v=""/>
  </r>
  <r>
    <s v="TULASI"/>
    <s v="RYALI"/>
    <s v="TULASI RYALI"/>
    <x v="12"/>
    <n v="1"/>
    <n v="2488170000"/>
    <s v="rtulasee@gmail.com"/>
    <m/>
    <m/>
    <m/>
    <m/>
    <m/>
    <m/>
    <m/>
    <m/>
    <m/>
    <m/>
    <n v="1"/>
    <m/>
    <m/>
    <m/>
    <m/>
    <m/>
    <m/>
    <m/>
    <m/>
    <m/>
    <m/>
    <m/>
    <s v="Y"/>
    <m/>
    <m/>
    <x v="0"/>
    <s v=""/>
    <s v=""/>
    <s v=""/>
    <s v=""/>
    <s v=""/>
    <s v=""/>
    <s v=""/>
    <s v=""/>
    <s v=""/>
    <s v=""/>
    <s v="Reserve"/>
    <s v=""/>
  </r>
  <r>
    <s v="SHRINARAYANEE"/>
    <s v="RENGARAJAN"/>
    <s v="SHRINARAYANEE RENGARAJAN"/>
    <x v="12"/>
    <n v="4"/>
    <n v="4692692588"/>
    <s v="shrinarayaneerengarajan@gmail.com"/>
    <m/>
    <m/>
    <m/>
    <m/>
    <m/>
    <m/>
    <m/>
    <m/>
    <m/>
    <m/>
    <n v="1"/>
    <m/>
    <m/>
    <m/>
    <m/>
    <m/>
    <m/>
    <m/>
    <m/>
    <m/>
    <m/>
    <m/>
    <s v="Y"/>
    <m/>
    <m/>
    <x v="0"/>
    <s v=""/>
    <s v=""/>
    <s v=""/>
    <s v=""/>
    <s v=""/>
    <s v=""/>
    <s v=""/>
    <s v=""/>
    <s v=""/>
    <s v=""/>
    <s v="Reserve"/>
    <s v=""/>
  </r>
  <r>
    <s v="SAISNEHA"/>
    <s v="GHATTI"/>
    <s v="SAISNEHA GHATTI"/>
    <x v="12"/>
    <n v="2"/>
    <n v="9726035536"/>
    <s v="saisnehaghatti@gmail.com"/>
    <m/>
    <m/>
    <m/>
    <m/>
    <m/>
    <m/>
    <m/>
    <m/>
    <m/>
    <m/>
    <n v="1"/>
    <m/>
    <m/>
    <m/>
    <m/>
    <m/>
    <m/>
    <m/>
    <m/>
    <m/>
    <m/>
    <m/>
    <s v="Y"/>
    <m/>
    <m/>
    <x v="0"/>
    <s v=""/>
    <s v=""/>
    <s v=""/>
    <s v=""/>
    <s v=""/>
    <s v=""/>
    <s v=""/>
    <s v=""/>
    <s v=""/>
    <s v=""/>
    <s v="Reserve"/>
    <s v=""/>
  </r>
  <r>
    <s v="SRIHARSHA"/>
    <s v=" YARLAGADDA"/>
    <s v="SRIHARSHA  YARLAGADDA"/>
    <x v="12"/>
    <n v="1"/>
    <n v="2018842716"/>
    <s v="Harshayarlagadda2@gmail.com"/>
    <m/>
    <m/>
    <m/>
    <m/>
    <m/>
    <m/>
    <m/>
    <m/>
    <m/>
    <m/>
    <n v="1"/>
    <m/>
    <m/>
    <m/>
    <m/>
    <m/>
    <m/>
    <m/>
    <m/>
    <m/>
    <m/>
    <m/>
    <s v="Y"/>
    <m/>
    <m/>
    <x v="0"/>
    <s v=""/>
    <s v=""/>
    <s v=""/>
    <s v=""/>
    <s v=""/>
    <s v=""/>
    <s v=""/>
    <s v=""/>
    <s v=""/>
    <s v=""/>
    <s v="Reserve"/>
    <s v=""/>
  </r>
  <r>
    <s v="SRAVANA"/>
    <s v="DAGUPATI"/>
    <s v="SRAVANA DAGUPATI"/>
    <x v="12"/>
    <n v="1"/>
    <n v="5105054060"/>
    <s v="daggupatisravan@gmail.com"/>
    <m/>
    <m/>
    <m/>
    <m/>
    <m/>
    <m/>
    <m/>
    <m/>
    <m/>
    <m/>
    <n v="1"/>
    <m/>
    <m/>
    <m/>
    <m/>
    <m/>
    <m/>
    <m/>
    <m/>
    <m/>
    <m/>
    <m/>
    <s v="Y"/>
    <m/>
    <m/>
    <x v="0"/>
    <s v=""/>
    <s v=""/>
    <s v=""/>
    <s v=""/>
    <s v=""/>
    <s v=""/>
    <s v=""/>
    <s v=""/>
    <s v=""/>
    <s v=""/>
    <s v="Reserve"/>
    <s v=""/>
  </r>
  <r>
    <s v="DURGA"/>
    <s v="DAGUPATI"/>
    <s v="DURGA DAGUPATI"/>
    <x v="12"/>
    <n v="1"/>
    <n v="5105054060"/>
    <s v="daggupatisravan@gmail.com"/>
    <m/>
    <m/>
    <m/>
    <m/>
    <m/>
    <m/>
    <m/>
    <m/>
    <m/>
    <m/>
    <n v="1"/>
    <m/>
    <m/>
    <m/>
    <m/>
    <m/>
    <m/>
    <m/>
    <m/>
    <m/>
    <m/>
    <m/>
    <s v="Y"/>
    <m/>
    <m/>
    <x v="0"/>
    <s v=""/>
    <s v=""/>
    <s v=""/>
    <s v=""/>
    <s v=""/>
    <s v=""/>
    <s v=""/>
    <s v=""/>
    <s v=""/>
    <s v=""/>
    <s v="Reserve"/>
    <s v=""/>
  </r>
  <r>
    <s v="Renuka"/>
    <s v="Sukhu"/>
    <s v="Renuka Sukhu"/>
    <x v="12"/>
    <n v="1"/>
    <n v="4698358003"/>
    <m/>
    <m/>
    <m/>
    <m/>
    <m/>
    <m/>
    <m/>
    <m/>
    <m/>
    <m/>
    <m/>
    <n v="1"/>
    <m/>
    <m/>
    <m/>
    <m/>
    <m/>
    <m/>
    <m/>
    <m/>
    <m/>
    <m/>
    <m/>
    <s v="Y"/>
    <m/>
    <m/>
    <x v="0"/>
    <s v=""/>
    <s v=""/>
    <s v=""/>
    <s v=""/>
    <s v=""/>
    <s v=""/>
    <s v=""/>
    <s v=""/>
    <s v=""/>
    <s v=""/>
    <s v="Reserve"/>
    <s v=""/>
  </r>
  <r>
    <s v="Alaikya"/>
    <s v="Kns"/>
    <s v="Alaikya Kns"/>
    <x v="12"/>
    <n v="1"/>
    <n v="5188981842"/>
    <s v="skalidindi28@gmail.com"/>
    <m/>
    <m/>
    <m/>
    <m/>
    <m/>
    <m/>
    <m/>
    <m/>
    <m/>
    <m/>
    <m/>
    <m/>
    <m/>
    <m/>
    <m/>
    <m/>
    <m/>
    <m/>
    <m/>
    <m/>
    <m/>
    <m/>
    <m/>
    <m/>
    <m/>
    <x v="0"/>
    <s v=""/>
    <s v=""/>
    <s v=""/>
    <s v=""/>
    <s v=""/>
    <s v=""/>
    <s v=""/>
    <s v=""/>
    <s v=""/>
    <s v=""/>
    <s v=""/>
    <s v=""/>
  </r>
  <r>
    <s v="Narendra"/>
    <s v="Pothineni"/>
    <s v="Narendra Pothineni"/>
    <x v="2"/>
    <n v="1"/>
    <m/>
    <s v="ponnagantiln@gmail.com"/>
    <n v="1"/>
    <n v="1"/>
    <n v="1"/>
    <n v="1"/>
    <n v="1"/>
    <n v="1"/>
    <n v="1"/>
    <n v="1"/>
    <n v="1"/>
    <n v="1"/>
    <n v="1"/>
    <n v="1"/>
    <s v="Y"/>
    <s v="Y"/>
    <s v="Y"/>
    <s v="Y"/>
    <s v="Y"/>
    <s v="Y"/>
    <s v="Y"/>
    <s v="Y"/>
    <s v="Y"/>
    <s v="Y"/>
    <s v="Y"/>
    <s v="Y"/>
    <m/>
    <x v="9"/>
    <s v="Parking"/>
    <s v="Parking"/>
    <s v="Parking"/>
    <s v="Parking"/>
    <s v="Parking"/>
    <s v="Parking"/>
    <s v="Parking"/>
    <s v="Parking"/>
    <s v="Parking"/>
    <s v="Parking"/>
    <s v="Parking"/>
    <s v="Parking"/>
  </r>
  <r>
    <s v="Gopi"/>
    <s v="Manne (Mini Van)"/>
    <s v="Gopi Manne (Mini Van)"/>
    <x v="2"/>
    <n v="1"/>
    <m/>
    <s v="ponnagantiln@gmail.com"/>
    <n v="1"/>
    <n v="1"/>
    <n v="1"/>
    <n v="1"/>
    <n v="1"/>
    <n v="1"/>
    <n v="1"/>
    <n v="1"/>
    <n v="1"/>
    <n v="1"/>
    <n v="1"/>
    <n v="1"/>
    <s v="Y"/>
    <s v="Y"/>
    <s v="Y"/>
    <s v="Y"/>
    <s v="Y"/>
    <s v="Y"/>
    <s v="Y"/>
    <s v="Y"/>
    <s v="Y"/>
    <s v="Y"/>
    <s v="Y"/>
    <s v="Y"/>
    <m/>
    <x v="9"/>
    <s v="Parking"/>
    <s v="Parking"/>
    <s v="Parking"/>
    <s v="Parking"/>
    <s v="Parking"/>
    <s v="Parking"/>
    <s v="Parking"/>
    <s v="Parking"/>
    <s v="Parking"/>
    <s v="Parking"/>
    <s v="Parking"/>
    <s v="Parking"/>
  </r>
  <r>
    <s v="Bhaskar"/>
    <s v="Raju Kalidindi"/>
    <s v="Bhaskar Raju Kalidindi"/>
    <x v="12"/>
    <n v="1"/>
    <m/>
    <m/>
    <m/>
    <m/>
    <m/>
    <m/>
    <m/>
    <m/>
    <m/>
    <m/>
    <m/>
    <n v="1"/>
    <n v="1"/>
    <n v="1"/>
    <m/>
    <m/>
    <m/>
    <m/>
    <m/>
    <m/>
    <m/>
    <m/>
    <m/>
    <s v="Y"/>
    <s v="Y"/>
    <s v="Y"/>
    <m/>
    <x v="0"/>
    <s v=""/>
    <s v=""/>
    <s v=""/>
    <s v=""/>
    <s v=""/>
    <s v=""/>
    <s v=""/>
    <s v=""/>
    <s v=""/>
    <s v="Reserve"/>
    <s v="Reserve"/>
    <s v="Reserve"/>
  </r>
  <r>
    <s v="Basavaiah"/>
    <s v="Raavi"/>
    <s v="Basavaiah Raavi"/>
    <x v="2"/>
    <n v="1"/>
    <m/>
    <s v="ponnagantiln@gmail.com"/>
    <n v="1"/>
    <n v="1"/>
    <n v="1"/>
    <n v="1"/>
    <n v="1"/>
    <n v="1"/>
    <n v="1"/>
    <n v="1"/>
    <n v="1"/>
    <n v="1"/>
    <n v="1"/>
    <n v="1"/>
    <s v="Y"/>
    <s v="Y"/>
    <s v="Y"/>
    <s v="Y"/>
    <s v="Y"/>
    <s v="Y"/>
    <s v="Y"/>
    <s v="Y"/>
    <s v="Y"/>
    <s v="Y"/>
    <s v="Y"/>
    <s v="Y"/>
    <m/>
    <x v="9"/>
    <s v="Parking"/>
    <s v="Parking"/>
    <s v="Parking"/>
    <s v="Parking"/>
    <s v="Parking"/>
    <s v="Parking"/>
    <s v="Parking"/>
    <s v="Parking"/>
    <s v="Parking"/>
    <s v="Parking"/>
    <s v="Parking"/>
    <s v="Parking"/>
  </r>
  <r>
    <s v="Raj"/>
    <s v="Kandula"/>
    <s v="Raj Kandula"/>
    <x v="2"/>
    <n v="1"/>
    <m/>
    <s v="ponnagantiln@gmail.com"/>
    <n v="1"/>
    <n v="1"/>
    <n v="1"/>
    <n v="1"/>
    <n v="1"/>
    <n v="1"/>
    <n v="1"/>
    <n v="1"/>
    <n v="1"/>
    <n v="1"/>
    <n v="1"/>
    <n v="1"/>
    <s v="Y"/>
    <s v="Y"/>
    <s v="Y"/>
    <s v="Y"/>
    <s v="Y"/>
    <s v="Y"/>
    <s v="Y"/>
    <s v="Y"/>
    <s v="Y"/>
    <s v="Y"/>
    <s v="Y"/>
    <s v="Y"/>
    <m/>
    <x v="9"/>
    <s v="Parking"/>
    <s v="Parking"/>
    <s v="Parking"/>
    <s v="Parking"/>
    <s v="Parking"/>
    <s v="Parking"/>
    <s v="Parking"/>
    <s v="Parking"/>
    <s v="Parking"/>
    <s v="Parking"/>
    <s v="Parking"/>
    <s v="Parking"/>
  </r>
  <r>
    <s v="Lakshminarayana"/>
    <s v="Ponnaganti (3Mini Van)"/>
    <s v="Lakshminarayana Ponnaganti (3Mini Van)"/>
    <x v="2"/>
    <n v="1"/>
    <m/>
    <s v="ponnagantiln@gmail.com"/>
    <n v="1"/>
    <n v="1"/>
    <n v="1"/>
    <n v="1"/>
    <n v="1"/>
    <n v="1"/>
    <n v="1"/>
    <n v="1"/>
    <n v="1"/>
    <n v="1"/>
    <n v="1"/>
    <n v="1"/>
    <s v="Y"/>
    <s v="Y"/>
    <s v="Y"/>
    <s v="Y"/>
    <s v="Y"/>
    <s v="Y"/>
    <s v="Y"/>
    <s v="Y"/>
    <s v="Y"/>
    <s v="Y"/>
    <s v="Y"/>
    <s v="Y"/>
    <m/>
    <x v="9"/>
    <s v="Parking"/>
    <s v="Parking"/>
    <s v="Parking"/>
    <s v="Parking"/>
    <s v="Parking"/>
    <s v="Parking"/>
    <s v="Parking"/>
    <s v="Parking"/>
    <s v="Parking"/>
    <s v="Parking"/>
    <s v="Parking"/>
    <s v="Parking"/>
  </r>
  <r>
    <s v="Uma"/>
    <s v="Mahesh Uppada"/>
    <s v="Uma Mahesh Uppada"/>
    <x v="2"/>
    <n v="1"/>
    <m/>
    <s v="ponnagantiln@gmail.com"/>
    <n v="1"/>
    <n v="1"/>
    <n v="1"/>
    <n v="1"/>
    <n v="1"/>
    <n v="1"/>
    <n v="1"/>
    <n v="1"/>
    <n v="1"/>
    <n v="1"/>
    <n v="1"/>
    <n v="1"/>
    <s v="Y"/>
    <s v="Y"/>
    <s v="Y"/>
    <s v="Y"/>
    <s v="Y"/>
    <s v="Y"/>
    <s v="Y"/>
    <s v="Y"/>
    <s v="Y"/>
    <s v="Y"/>
    <s v="Y"/>
    <s v="Y"/>
    <m/>
    <x v="9"/>
    <s v="Parking"/>
    <s v="Parking"/>
    <s v="Parking"/>
    <s v="Parking"/>
    <s v="Parking"/>
    <s v="Parking"/>
    <s v="Parking"/>
    <s v="Parking"/>
    <s v="Parking"/>
    <s v="Parking"/>
    <s v="Parking"/>
    <s v="Parking"/>
  </r>
  <r>
    <s v="Basavaiah"/>
    <s v="Paaleru"/>
    <s v="Basavaiah Paaleru"/>
    <x v="2"/>
    <n v="1"/>
    <m/>
    <s v="ponnagantiln@gmail.com"/>
    <n v="1"/>
    <n v="1"/>
    <n v="1"/>
    <n v="1"/>
    <n v="1"/>
    <n v="1"/>
    <n v="1"/>
    <n v="1"/>
    <n v="1"/>
    <n v="1"/>
    <n v="1"/>
    <n v="1"/>
    <s v="Y"/>
    <s v="Y"/>
    <s v="Y"/>
    <s v="Y"/>
    <s v="Y"/>
    <s v="Y"/>
    <s v="Y"/>
    <s v="Y"/>
    <s v="Y"/>
    <s v="Y"/>
    <s v="Y"/>
    <s v="Y"/>
    <m/>
    <x v="9"/>
    <s v="Parking"/>
    <s v="Parking"/>
    <s v="Parking"/>
    <s v="Parking"/>
    <s v="Parking"/>
    <s v="Parking"/>
    <s v="Parking"/>
    <s v="Parking"/>
    <s v="Parking"/>
    <s v="Parking"/>
    <s v="Parking"/>
    <s v="Parking"/>
  </r>
  <r>
    <s v="Sreenivas"/>
    <s v="Muvva"/>
    <s v="Sreenivas Muvva"/>
    <x v="2"/>
    <n v="1"/>
    <m/>
    <s v="ponnagantiln@gmail.com"/>
    <n v="1"/>
    <n v="1"/>
    <n v="1"/>
    <n v="1"/>
    <n v="1"/>
    <n v="1"/>
    <n v="1"/>
    <n v="1"/>
    <n v="1"/>
    <n v="1"/>
    <n v="1"/>
    <n v="1"/>
    <s v="Y"/>
    <s v="Y"/>
    <s v="Y"/>
    <s v="Y"/>
    <s v="Y"/>
    <s v="Y"/>
    <s v="Y"/>
    <s v="Y"/>
    <s v="Y"/>
    <s v="Y"/>
    <s v="Y"/>
    <s v="Y"/>
    <m/>
    <x v="9"/>
    <s v="Parking"/>
    <s v="Parking"/>
    <s v="Parking"/>
    <s v="Parking"/>
    <s v="Parking"/>
    <s v="Parking"/>
    <s v="Parking"/>
    <s v="Parking"/>
    <s v="Parking"/>
    <s v="Parking"/>
    <s v="Parking"/>
    <s v="Parking"/>
  </r>
  <r>
    <s v="Hanu"/>
    <s v="Cherukuri"/>
    <s v="Hanu Cherukuri"/>
    <x v="2"/>
    <n v="1"/>
    <m/>
    <s v="ponnagantiln@gmail.com"/>
    <n v="1"/>
    <n v="1"/>
    <n v="1"/>
    <n v="1"/>
    <n v="1"/>
    <n v="1"/>
    <n v="1"/>
    <n v="1"/>
    <n v="1"/>
    <n v="1"/>
    <n v="1"/>
    <n v="1"/>
    <s v="Y"/>
    <s v="Y"/>
    <s v="Y"/>
    <s v="Y"/>
    <s v="Y"/>
    <s v="Y"/>
    <s v="Y"/>
    <s v="Y"/>
    <s v="Y"/>
    <s v="Y"/>
    <s v="Y"/>
    <s v="Y"/>
    <m/>
    <x v="9"/>
    <s v="Parking"/>
    <s v="Parking"/>
    <s v="Parking"/>
    <s v="Parking"/>
    <s v="Parking"/>
    <s v="Parking"/>
    <s v="Parking"/>
    <s v="Parking"/>
    <s v="Parking"/>
    <s v="Parking"/>
    <s v="Parking"/>
    <s v="Parking"/>
  </r>
  <r>
    <s v="Venu"/>
    <s v="Kakumanu"/>
    <s v="Venu Kakumanu"/>
    <x v="2"/>
    <n v="1"/>
    <m/>
    <s v="ponnagantiln@gmail.com"/>
    <n v="1"/>
    <n v="1"/>
    <n v="1"/>
    <n v="1"/>
    <n v="1"/>
    <n v="1"/>
    <n v="1"/>
    <n v="1"/>
    <n v="1"/>
    <n v="1"/>
    <n v="1"/>
    <n v="1"/>
    <s v="Y"/>
    <s v="Y"/>
    <s v="Y"/>
    <s v="Y"/>
    <s v="Y"/>
    <s v="Y"/>
    <s v="Y"/>
    <s v="Y"/>
    <s v="Y"/>
    <s v="Y"/>
    <s v="Y"/>
    <s v="Y"/>
    <m/>
    <x v="9"/>
    <s v="Parking"/>
    <s v="Parking"/>
    <s v="Parking"/>
    <s v="Parking"/>
    <s v="Parking"/>
    <s v="Parking"/>
    <s v="Parking"/>
    <s v="Parking"/>
    <s v="Parking"/>
    <s v="Parking"/>
    <s v="Parking"/>
    <s v="Parking"/>
  </r>
  <r>
    <s v="Gowtham"/>
    <s v="Hariharan"/>
    <s v="Gowtham Hariharan"/>
    <x v="13"/>
    <n v="1"/>
    <n v="6235708672"/>
    <s v="hgowtham@gmail.com"/>
    <m/>
    <m/>
    <m/>
    <m/>
    <m/>
    <m/>
    <m/>
    <m/>
    <m/>
    <m/>
    <m/>
    <n v="1"/>
    <m/>
    <m/>
    <m/>
    <m/>
    <m/>
    <m/>
    <m/>
    <m/>
    <m/>
    <m/>
    <m/>
    <s v="Y"/>
    <m/>
    <x v="0"/>
    <s v=""/>
    <s v=""/>
    <s v=""/>
    <s v=""/>
    <s v=""/>
    <s v=""/>
    <s v=""/>
    <s v=""/>
    <s v=""/>
    <s v=""/>
    <s v=""/>
    <s v="Reserve"/>
  </r>
  <r>
    <s v="Jhansi"/>
    <s v="Darapu"/>
    <s v="Jhansi Darapu"/>
    <x v="13"/>
    <n v="1"/>
    <n v="4803904304"/>
    <s v="jhansidarapu8@gmail.com"/>
    <m/>
    <m/>
    <m/>
    <m/>
    <m/>
    <m/>
    <m/>
    <m/>
    <m/>
    <m/>
    <n v="1"/>
    <n v="1"/>
    <m/>
    <m/>
    <m/>
    <m/>
    <m/>
    <m/>
    <m/>
    <m/>
    <m/>
    <m/>
    <s v="Y"/>
    <s v="Y"/>
    <m/>
    <x v="0"/>
    <s v=""/>
    <s v=""/>
    <s v=""/>
    <s v=""/>
    <s v=""/>
    <s v=""/>
    <s v=""/>
    <s v=""/>
    <s v=""/>
    <s v=""/>
    <s v="Reserve"/>
    <s v="Reserve"/>
  </r>
  <r>
    <s v="Pranathi"/>
    <s v="Sannidhanam"/>
    <s v="Pranathi Sannidhanam"/>
    <x v="14"/>
    <n v="1"/>
    <n v="4438963908"/>
    <s v="Pranathi.sannidhanam@gmail.com"/>
    <m/>
    <m/>
    <m/>
    <m/>
    <m/>
    <m/>
    <m/>
    <m/>
    <m/>
    <n v="1"/>
    <n v="1"/>
    <m/>
    <m/>
    <m/>
    <m/>
    <m/>
    <m/>
    <m/>
    <m/>
    <m/>
    <m/>
    <s v="Y"/>
    <s v="Y"/>
    <m/>
    <m/>
    <x v="0"/>
    <s v=""/>
    <s v=""/>
    <s v=""/>
    <s v=""/>
    <s v=""/>
    <s v=""/>
    <s v=""/>
    <s v=""/>
    <s v=""/>
    <s v="Reserve"/>
    <s v="Reserve"/>
    <s v=""/>
  </r>
  <r>
    <s v="Sai"/>
    <s v="Ramaraju"/>
    <s v="Sai Ramaraju"/>
    <x v="14"/>
    <n v="1"/>
    <n v="9043148795"/>
    <s v="rsramaraju@gmail.com"/>
    <m/>
    <m/>
    <m/>
    <m/>
    <m/>
    <m/>
    <m/>
    <m/>
    <m/>
    <n v="1"/>
    <m/>
    <m/>
    <m/>
    <m/>
    <m/>
    <m/>
    <m/>
    <m/>
    <m/>
    <m/>
    <m/>
    <s v="Y"/>
    <m/>
    <m/>
    <m/>
    <x v="0"/>
    <s v=""/>
    <s v=""/>
    <s v=""/>
    <s v=""/>
    <s v=""/>
    <s v=""/>
    <s v=""/>
    <s v=""/>
    <s v=""/>
    <s v="Reserve"/>
    <s v=""/>
    <s v=""/>
  </r>
  <r>
    <s v="Uday"/>
    <s v="nandan Malakapeta"/>
    <s v="Uday nandan Malakapeta"/>
    <x v="15"/>
    <n v="1"/>
    <n v="4847441232"/>
    <s v="udaynandan@yahoo.com"/>
    <m/>
    <m/>
    <m/>
    <m/>
    <m/>
    <m/>
    <m/>
    <m/>
    <m/>
    <m/>
    <n v="1"/>
    <m/>
    <m/>
    <m/>
    <m/>
    <m/>
    <m/>
    <m/>
    <m/>
    <m/>
    <m/>
    <m/>
    <s v="Y"/>
    <m/>
    <m/>
    <x v="0"/>
    <s v=""/>
    <s v=""/>
    <s v=""/>
    <s v=""/>
    <s v=""/>
    <s v=""/>
    <s v=""/>
    <s v=""/>
    <s v=""/>
    <s v=""/>
    <s v="Reserve"/>
    <s v=""/>
  </r>
  <r>
    <s v="Deepthi"/>
    <s v="Malakapeta"/>
    <s v="Deepthi Malakapeta"/>
    <x v="15"/>
    <n v="1"/>
    <n v="7323105032"/>
    <s v="Deepthi.malakpeta@gmail.com"/>
    <m/>
    <m/>
    <m/>
    <m/>
    <m/>
    <m/>
    <m/>
    <m/>
    <m/>
    <m/>
    <n v="1"/>
    <m/>
    <m/>
    <m/>
    <m/>
    <m/>
    <m/>
    <m/>
    <m/>
    <m/>
    <m/>
    <m/>
    <s v="Y"/>
    <m/>
    <m/>
    <x v="0"/>
    <s v=""/>
    <s v=""/>
    <s v=""/>
    <s v=""/>
    <s v=""/>
    <s v=""/>
    <s v=""/>
    <s v=""/>
    <s v=""/>
    <s v=""/>
    <s v="Reserve"/>
    <s v=""/>
  </r>
  <r>
    <s v="Suresh"/>
    <s v="Swargam"/>
    <s v="Suresh Swargam"/>
    <x v="15"/>
    <n v="1"/>
    <n v="7327638538"/>
    <s v="swargasu@yahoo.com"/>
    <m/>
    <m/>
    <m/>
    <m/>
    <m/>
    <m/>
    <m/>
    <m/>
    <m/>
    <m/>
    <n v="1"/>
    <m/>
    <m/>
    <m/>
    <m/>
    <m/>
    <m/>
    <m/>
    <m/>
    <m/>
    <m/>
    <m/>
    <s v="Y"/>
    <m/>
    <m/>
    <x v="0"/>
    <s v=""/>
    <s v=""/>
    <s v=""/>
    <s v=""/>
    <s v=""/>
    <s v=""/>
    <s v=""/>
    <s v=""/>
    <s v=""/>
    <s v=""/>
    <s v="Reserve"/>
    <s v=""/>
  </r>
  <r>
    <s v="Suresh"/>
    <s v="Kota"/>
    <s v="Suresh Kota"/>
    <x v="9"/>
    <n v="1"/>
    <n v="9194341604"/>
    <s v="sureshkota2652@gmail.com"/>
    <m/>
    <m/>
    <m/>
    <m/>
    <m/>
    <m/>
    <m/>
    <m/>
    <m/>
    <m/>
    <m/>
    <m/>
    <m/>
    <m/>
    <m/>
    <m/>
    <m/>
    <m/>
    <m/>
    <m/>
    <m/>
    <s v="Y"/>
    <s v="Y"/>
    <s v="Y"/>
    <m/>
    <x v="0"/>
    <s v=""/>
    <s v=""/>
    <s v=""/>
    <s v=""/>
    <s v=""/>
    <s v=""/>
    <s v=""/>
    <s v=""/>
    <s v=""/>
    <s v="Reserve"/>
    <s v="Reserve"/>
    <s v="Reserve"/>
  </r>
  <r>
    <s v="Ranganath"/>
    <s v="Tirumalapeddinti"/>
    <s v="Ranganath Tirumalapeddinti"/>
    <x v="9"/>
    <n v="1"/>
    <n v="9257449284"/>
    <s v="vyshnavi.sravanya@gmail.com"/>
    <m/>
    <m/>
    <m/>
    <m/>
    <m/>
    <m/>
    <m/>
    <m/>
    <m/>
    <m/>
    <m/>
    <m/>
    <m/>
    <m/>
    <m/>
    <m/>
    <m/>
    <m/>
    <m/>
    <m/>
    <m/>
    <m/>
    <s v="Y"/>
    <s v="Y"/>
    <m/>
    <x v="0"/>
    <s v=""/>
    <s v=""/>
    <s v=""/>
    <s v=""/>
    <s v=""/>
    <s v=""/>
    <s v=""/>
    <s v=""/>
    <s v=""/>
    <s v=""/>
    <s v="Reserve"/>
    <s v="Reserve"/>
  </r>
  <r>
    <s v="Jyothi"/>
    <s v="Maddeboina"/>
    <s v="Jyothi Maddeboina"/>
    <x v="9"/>
    <n v="1"/>
    <n v="5312105467"/>
    <s v="jyothikrishna3190@gmail.com"/>
    <m/>
    <m/>
    <m/>
    <m/>
    <m/>
    <m/>
    <m/>
    <m/>
    <m/>
    <m/>
    <m/>
    <m/>
    <m/>
    <m/>
    <m/>
    <m/>
    <m/>
    <m/>
    <m/>
    <m/>
    <m/>
    <m/>
    <m/>
    <s v="Y"/>
    <m/>
    <x v="0"/>
    <s v=""/>
    <s v=""/>
    <s v=""/>
    <s v=""/>
    <s v=""/>
    <s v=""/>
    <s v=""/>
    <s v=""/>
    <s v=""/>
    <s v=""/>
    <s v=""/>
    <s v="Reserve"/>
  </r>
  <r>
    <s v="Krishnaiah"/>
    <s v="Maddeboina"/>
    <s v="Krishnaiah Maddeboina"/>
    <x v="9"/>
    <n v="1"/>
    <n v="4023214730"/>
    <s v="jyothikrishna3190@gmail.com"/>
    <m/>
    <m/>
    <m/>
    <m/>
    <m/>
    <m/>
    <m/>
    <m/>
    <m/>
    <m/>
    <m/>
    <m/>
    <m/>
    <m/>
    <m/>
    <m/>
    <m/>
    <m/>
    <m/>
    <m/>
    <m/>
    <m/>
    <m/>
    <s v="Y"/>
    <m/>
    <x v="0"/>
    <s v=""/>
    <s v=""/>
    <s v=""/>
    <s v=""/>
    <s v=""/>
    <s v=""/>
    <s v=""/>
    <s v=""/>
    <s v=""/>
    <s v=""/>
    <s v=""/>
    <s v="Reserve"/>
  </r>
  <r>
    <s v="Suresh"/>
    <s v="Kota"/>
    <s v="Suresh Kota"/>
    <x v="9"/>
    <n v="1"/>
    <n v="9194341604"/>
    <s v="sureshkota2652@gmail.com"/>
    <m/>
    <m/>
    <m/>
    <m/>
    <m/>
    <m/>
    <m/>
    <m/>
    <m/>
    <m/>
    <m/>
    <m/>
    <m/>
    <m/>
    <m/>
    <m/>
    <m/>
    <m/>
    <m/>
    <m/>
    <m/>
    <s v="Y"/>
    <s v="Y"/>
    <s v="Y"/>
    <m/>
    <x v="0"/>
    <s v=""/>
    <s v=""/>
    <s v=""/>
    <s v=""/>
    <s v=""/>
    <s v=""/>
    <s v=""/>
    <s v=""/>
    <s v=""/>
    <s v="Reserve"/>
    <s v="Reserve"/>
    <s v="Reserve"/>
  </r>
  <r>
    <s v="Sunil"/>
    <s v="Ravulapalli"/>
    <s v="Sunil Ravulapalli"/>
    <x v="9"/>
    <n v="1"/>
    <n v="4759883722"/>
    <s v="sunilravula48@gmail.com"/>
    <m/>
    <m/>
    <m/>
    <m/>
    <m/>
    <m/>
    <m/>
    <m/>
    <m/>
    <m/>
    <m/>
    <m/>
    <m/>
    <m/>
    <m/>
    <m/>
    <m/>
    <m/>
    <m/>
    <m/>
    <m/>
    <m/>
    <m/>
    <s v="Y"/>
    <m/>
    <x v="0"/>
    <s v=""/>
    <s v=""/>
    <s v=""/>
    <s v=""/>
    <s v=""/>
    <s v=""/>
    <s v=""/>
    <s v=""/>
    <s v=""/>
    <s v=""/>
    <s v=""/>
    <s v="Reserve"/>
  </r>
  <r>
    <s v="Shanthi"/>
    <s v="Priya Thotakura"/>
    <s v="Shanthi Priya Thotakura"/>
    <x v="9"/>
    <n v="1"/>
    <n v="5135103199"/>
    <s v="sunilravula48@gmail.com"/>
    <m/>
    <m/>
    <m/>
    <m/>
    <m/>
    <m/>
    <m/>
    <m/>
    <m/>
    <m/>
    <m/>
    <m/>
    <m/>
    <m/>
    <m/>
    <m/>
    <m/>
    <m/>
    <m/>
    <m/>
    <m/>
    <m/>
    <m/>
    <s v="Y"/>
    <m/>
    <x v="0"/>
    <s v=""/>
    <s v=""/>
    <s v=""/>
    <s v=""/>
    <s v=""/>
    <s v=""/>
    <s v=""/>
    <s v=""/>
    <s v=""/>
    <s v=""/>
    <s v=""/>
    <s v="Reserve"/>
  </r>
  <r>
    <s v="Rao"/>
    <s v="Bulusu"/>
    <s v="Rao Rao"/>
    <x v="12"/>
    <n v="1"/>
    <s v="NOT Registered"/>
    <s v="NOT Registered"/>
    <m/>
    <m/>
    <m/>
    <m/>
    <m/>
    <m/>
    <m/>
    <m/>
    <m/>
    <m/>
    <m/>
    <m/>
    <m/>
    <m/>
    <m/>
    <m/>
    <m/>
    <m/>
    <m/>
    <m/>
    <m/>
    <m/>
    <s v="Y"/>
    <s v="Y"/>
    <m/>
    <x v="0"/>
    <s v=""/>
    <s v=""/>
    <s v=""/>
    <s v=""/>
    <s v=""/>
    <s v=""/>
    <s v=""/>
    <s v=""/>
    <s v=""/>
    <s v=""/>
    <s v="Reserve"/>
    <s v="Reserve"/>
  </r>
  <r>
    <s v="Silpa "/>
    <s v="Kastala"/>
    <s v="Silpa  Silpa "/>
    <x v="13"/>
    <n v="1"/>
    <n v="3129252984"/>
    <s v="suravajjala.raghavendra@gmail.com"/>
    <m/>
    <m/>
    <m/>
    <m/>
    <m/>
    <m/>
    <m/>
    <m/>
    <m/>
    <m/>
    <m/>
    <m/>
    <m/>
    <m/>
    <m/>
    <m/>
    <m/>
    <m/>
    <m/>
    <m/>
    <m/>
    <m/>
    <s v="Y"/>
    <m/>
    <m/>
    <x v="0"/>
    <s v=""/>
    <s v=""/>
    <s v=""/>
    <s v=""/>
    <s v=""/>
    <s v=""/>
    <s v=""/>
    <s v=""/>
    <s v=""/>
    <s v=""/>
    <s v="Reserve"/>
    <s v=""/>
  </r>
  <r>
    <s v="Rama Lingeswar"/>
    <s v="Singaraju"/>
    <s v="Rama Lingeswar Rama Lingeswar"/>
    <x v="13"/>
    <n v="1"/>
    <n v="6026282790"/>
    <s v="alpamaru8@gmail.com"/>
    <m/>
    <m/>
    <m/>
    <m/>
    <m/>
    <m/>
    <m/>
    <m/>
    <m/>
    <m/>
    <m/>
    <m/>
    <m/>
    <m/>
    <m/>
    <m/>
    <m/>
    <m/>
    <m/>
    <m/>
    <m/>
    <m/>
    <s v="Y"/>
    <m/>
    <m/>
    <x v="12"/>
    <s v=""/>
    <s v=""/>
    <s v=""/>
    <s v=""/>
    <s v=""/>
    <s v=""/>
    <s v=""/>
    <s v=""/>
    <s v=""/>
    <s v=""/>
    <s v="Bookstall"/>
    <s v=""/>
  </r>
  <r>
    <s v="Srinivas"/>
    <s v="Bhamidipati"/>
    <s v="Srinivas Srinivas"/>
    <x v="9"/>
    <n v="1"/>
    <m/>
    <m/>
    <m/>
    <m/>
    <m/>
    <m/>
    <m/>
    <m/>
    <m/>
    <m/>
    <m/>
    <n v="1"/>
    <n v="1"/>
    <n v="1"/>
    <m/>
    <m/>
    <m/>
    <m/>
    <m/>
    <m/>
    <m/>
    <s v="Y"/>
    <s v="Y"/>
    <s v="Y"/>
    <s v="Y"/>
    <s v="Y"/>
    <m/>
    <x v="7"/>
    <s v=""/>
    <s v=""/>
    <s v=""/>
    <s v=""/>
    <s v=""/>
    <s v=""/>
    <s v=""/>
    <s v="Maha Prasad"/>
    <s v="Maha Prasad"/>
    <s v="Maha Prasad"/>
    <s v="Maha Prasad Jain"/>
    <s v="Maha Prasad"/>
  </r>
  <r>
    <s v="Sailaja"/>
    <s v="Bhamidipati"/>
    <s v="Sailaja Sailaja"/>
    <x v="9"/>
    <n v="1"/>
    <m/>
    <m/>
    <m/>
    <m/>
    <m/>
    <m/>
    <m/>
    <m/>
    <m/>
    <m/>
    <m/>
    <n v="1"/>
    <n v="1"/>
    <n v="1"/>
    <m/>
    <m/>
    <m/>
    <m/>
    <m/>
    <m/>
    <m/>
    <s v="Y"/>
    <s v="Y"/>
    <s v="Y"/>
    <s v="Y"/>
    <s v="Y"/>
    <m/>
    <x v="7"/>
    <s v=""/>
    <s v=""/>
    <s v=""/>
    <s v=""/>
    <s v=""/>
    <s v=""/>
    <s v=""/>
    <s v="Maha Prasad"/>
    <s v="Maha Prasad"/>
    <s v="Maha Prasad"/>
    <s v="Maha Prasad Jain"/>
    <s v="Maha Prasad"/>
  </r>
  <r>
    <s v="Vivek "/>
    <s v="Immidesitti"/>
    <s v="Vivek  Vivek "/>
    <x v="9"/>
    <n v="1"/>
    <m/>
    <m/>
    <m/>
    <m/>
    <m/>
    <m/>
    <m/>
    <m/>
    <m/>
    <m/>
    <m/>
    <n v="1"/>
    <n v="1"/>
    <n v="1"/>
    <m/>
    <m/>
    <m/>
    <m/>
    <m/>
    <m/>
    <m/>
    <s v="Y"/>
    <s v="Y"/>
    <s v="Y"/>
    <s v="Y"/>
    <s v="Y"/>
    <m/>
    <x v="7"/>
    <s v=""/>
    <s v=""/>
    <s v=""/>
    <s v=""/>
    <s v=""/>
    <s v=""/>
    <s v=""/>
    <s v="Maha Prasad"/>
    <s v="Maha Prasad"/>
    <s v="Maha Prasad"/>
    <s v="Maha Prasad Jain"/>
    <s v="Maha Prasad"/>
  </r>
  <r>
    <s v="Srinivas"/>
    <s v="Immidesitti"/>
    <s v="Srinivas Srinivas"/>
    <x v="9"/>
    <n v="1"/>
    <m/>
    <m/>
    <m/>
    <m/>
    <m/>
    <m/>
    <m/>
    <m/>
    <m/>
    <m/>
    <m/>
    <n v="1"/>
    <n v="1"/>
    <n v="1"/>
    <m/>
    <m/>
    <m/>
    <m/>
    <m/>
    <m/>
    <m/>
    <s v="Y"/>
    <s v="Y"/>
    <s v="Y"/>
    <s v="Y"/>
    <s v="Y"/>
    <m/>
    <x v="7"/>
    <s v=""/>
    <s v=""/>
    <s v=""/>
    <s v=""/>
    <s v=""/>
    <s v=""/>
    <s v=""/>
    <s v="Maha Prasad"/>
    <s v="Maha Prasad"/>
    <s v="Maha Prasad"/>
    <s v="Maha Prasad Jain"/>
    <s v="Maha Prasad"/>
  </r>
  <r>
    <s v="Mrs Srinivas"/>
    <s v="Immidesitti"/>
    <s v="Mrs Srinivas Mrs Srinivas"/>
    <x v="9"/>
    <n v="1"/>
    <m/>
    <m/>
    <m/>
    <m/>
    <m/>
    <m/>
    <m/>
    <m/>
    <m/>
    <m/>
    <m/>
    <n v="1"/>
    <n v="1"/>
    <n v="1"/>
    <m/>
    <m/>
    <m/>
    <m/>
    <m/>
    <m/>
    <m/>
    <s v="Y"/>
    <s v="Y"/>
    <s v="Y"/>
    <s v="Y"/>
    <s v="Y"/>
    <m/>
    <x v="7"/>
    <s v=""/>
    <s v=""/>
    <s v=""/>
    <s v=""/>
    <s v=""/>
    <s v=""/>
    <s v=""/>
    <s v="Maha Prasad"/>
    <s v="Maha Prasad"/>
    <s v="Maha Prasad"/>
    <s v="Maha Prasad Jain"/>
    <s v="Maha Prasad"/>
  </r>
  <r>
    <s v="Vjaya"/>
    <s v="Seelam"/>
    <m/>
    <x v="16"/>
    <n v="1"/>
    <s v="224-806-9779"/>
    <s v="seelamvijaya15@gmail.com"/>
    <m/>
    <m/>
    <m/>
    <m/>
    <m/>
    <m/>
    <m/>
    <n v="1"/>
    <n v="1"/>
    <n v="1"/>
    <n v="1"/>
    <n v="1"/>
    <m/>
    <m/>
    <m/>
    <m/>
    <m/>
    <m/>
    <m/>
    <s v="Y"/>
    <s v="Y"/>
    <s v="Y"/>
    <s v="Y"/>
    <s v="Y"/>
    <m/>
    <x v="7"/>
    <s v=""/>
    <s v=""/>
    <s v=""/>
    <s v=""/>
    <s v=""/>
    <s v=""/>
    <s v=""/>
    <s v="Maha Prasad"/>
    <s v="Maha Prasad"/>
    <s v="Maha Prasad"/>
    <s v="Maha Prasad"/>
    <s v="Maha Prasad"/>
  </r>
  <r>
    <m/>
    <m/>
    <m/>
    <x v="10"/>
    <m/>
    <m/>
    <m/>
    <m/>
    <m/>
    <m/>
    <m/>
    <m/>
    <m/>
    <m/>
    <m/>
    <m/>
    <m/>
    <m/>
    <m/>
    <m/>
    <m/>
    <m/>
    <m/>
    <m/>
    <m/>
    <m/>
    <m/>
    <m/>
    <m/>
    <m/>
    <m/>
    <m/>
    <x v="1"/>
    <s v=""/>
    <s v=""/>
    <s v=""/>
    <s v=""/>
    <s v=""/>
    <s v=""/>
    <s v=""/>
    <s v=""/>
    <s v=""/>
    <s v=""/>
    <s v=""/>
    <s v=""/>
  </r>
  <r>
    <m/>
    <m/>
    <m/>
    <x v="10"/>
    <m/>
    <m/>
    <m/>
    <m/>
    <m/>
    <m/>
    <m/>
    <m/>
    <m/>
    <m/>
    <m/>
    <m/>
    <m/>
    <m/>
    <m/>
    <m/>
    <m/>
    <m/>
    <m/>
    <m/>
    <m/>
    <m/>
    <m/>
    <m/>
    <m/>
    <m/>
    <m/>
    <m/>
    <x v="1"/>
    <s v=""/>
    <s v=""/>
    <s v=""/>
    <s v=""/>
    <s v=""/>
    <s v=""/>
    <s v=""/>
    <s v=""/>
    <s v=""/>
    <s v=""/>
    <s v=""/>
    <s v=""/>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r>
    <m/>
    <m/>
    <m/>
    <x v="10"/>
    <m/>
    <m/>
    <m/>
    <m/>
    <m/>
    <m/>
    <m/>
    <m/>
    <m/>
    <m/>
    <m/>
    <m/>
    <m/>
    <m/>
    <m/>
    <m/>
    <m/>
    <m/>
    <m/>
    <m/>
    <m/>
    <m/>
    <m/>
    <m/>
    <m/>
    <m/>
    <m/>
    <m/>
    <x v="1"/>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1100-000000000000}" name="Pre Event Pivot" cacheId="5" applyNumberFormats="0" applyBorderFormats="0" applyFontFormats="0" applyPatternFormats="0" applyAlignmentFormats="0" applyWidthHeightFormats="0" dataCaption="" updatedVersion="8" compact="0" compactData="0">
  <location ref="A1:Z20" firstHeaderRow="1" firstDataRow="2" firstDataCol="1"/>
  <pivotFields count="45">
    <pivotField name="First Name" dataField="1" compact="0" outline="0" multipleItemSelectionAllowed="1" showAll="0"/>
    <pivotField name="Last Name" compact="0" outline="0" multipleItemSelectionAllowed="1" showAll="0"/>
    <pivotField name="Name" compact="0" outline="0" multipleItemSelectionAllowed="1" showAll="0"/>
    <pivotField name="City" axis="axisRow" compact="0" outline="0" multipleItemSelectionAllowed="1" showAll="0" sortType="ascending">
      <items count="18">
        <item x="13"/>
        <item x="11"/>
        <item x="2"/>
        <item x="8"/>
        <item x="7"/>
        <item x="0"/>
        <item x="5"/>
        <item x="14"/>
        <item x="12"/>
        <item x="16"/>
        <item x="15"/>
        <item x="9"/>
        <item x="1"/>
        <item x="3"/>
        <item x="6"/>
        <item x="4"/>
        <item x="10"/>
        <item t="default"/>
      </items>
    </pivotField>
    <pivotField name="Family Count" compact="0" outline="0" multipleItemSelectionAllowed="1" showAll="0"/>
    <pivotField name="Phone" compact="0" outline="0" multipleItemSelectionAllowed="1" showAll="0"/>
    <pivotField name="Email" compact="0" outline="0" multipleItemSelectionAllowed="1" showAll="0"/>
    <pivotField name="13AM" compact="0" outline="0" multipleItemSelectionAllowed="1" showAll="0"/>
    <pivotField name="13PM" compact="0" outline="0" multipleItemSelectionAllowed="1" showAll="0"/>
    <pivotField name="14AM" compact="0" outline="0" multipleItemSelectionAllowed="1" showAll="0"/>
    <pivotField name="14PM" compact="0" outline="0" multipleItemSelectionAllowed="1" showAll="0"/>
    <pivotField name="15AM" compact="0" outline="0" multipleItemSelectionAllowed="1" showAll="0"/>
    <pivotField name="15PM" compact="0" outline="0" multipleItemSelectionAllowed="1" showAll="0"/>
    <pivotField name="16AM" compact="0" outline="0" multipleItemSelectionAllowed="1" showAll="0"/>
    <pivotField name="16PM" compact="0" outline="0" multipleItemSelectionAllowed="1" showAll="0"/>
    <pivotField name="17AM" compact="0" outline="0" multipleItemSelectionAllowed="1" showAll="0"/>
    <pivotField name="17PM" compact="0" outline="0" multipleItemSelectionAllowed="1" showAll="0"/>
    <pivotField name="18AM" compact="0" outline="0" multipleItemSelectionAllowed="1" showAll="0"/>
    <pivotField name="18PM" compact="0" outline="0" multipleItemSelectionAllowed="1" showAll="0"/>
    <pivotField name="13am2" compact="0" outline="0" multipleItemSelectionAllowed="1" showAll="0"/>
    <pivotField name="13pm2" compact="0" outline="0" multipleItemSelectionAllowed="1" showAll="0"/>
    <pivotField name="14am2" compact="0" outline="0" multipleItemSelectionAllowed="1" showAll="0"/>
    <pivotField name="14pm2" compact="0" outline="0" multipleItemSelectionAllowed="1" showAll="0"/>
    <pivotField name="15am2" compact="0" outline="0" multipleItemSelectionAllowed="1" showAll="0"/>
    <pivotField name="15pm2" compact="0" outline="0" multipleItemSelectionAllowed="1" showAll="0"/>
    <pivotField name="16am2" compact="0" outline="0" multipleItemSelectionAllowed="1" showAll="0"/>
    <pivotField name="16pm2" compact="0" outline="0" multipleItemSelectionAllowed="1" showAll="0"/>
    <pivotField name="17am2" compact="0" outline="0" multipleItemSelectionAllowed="1" showAll="0"/>
    <pivotField name="17pm2" compact="0" outline="0" multipleItemSelectionAllowed="1" showAll="0"/>
    <pivotField name="18am2" compact="0" outline="0" multipleItemSelectionAllowed="1" showAll="0"/>
    <pivotField name="18pm2" compact="0" outline="0" multipleItemSelectionAllowed="1" showAll="0"/>
    <pivotField name="Sessions" compact="0" outline="0" multipleItemSelectionAllowed="1" showAll="0"/>
    <pivotField name="Seva" axis="axisCol" compact="0" outline="0" multipleItemSelectionAllowed="1" showAll="0" sortType="ascending">
      <items count="25">
        <item x="15"/>
        <item x="12"/>
        <item x="2"/>
        <item x="14"/>
        <item x="3"/>
        <item x="11"/>
        <item x="16"/>
        <item x="17"/>
        <item x="5"/>
        <item x="21"/>
        <item x="10"/>
        <item x="7"/>
        <item x="8"/>
        <item x="9"/>
        <item x="13"/>
        <item x="19"/>
        <item x="0"/>
        <item x="18"/>
        <item x="23"/>
        <item x="6"/>
        <item x="22"/>
        <item x="20"/>
        <item x="4"/>
        <item x="1"/>
        <item t="default"/>
      </items>
    </pivotField>
    <pivotField name="13am3" compact="0" outline="0" multipleItemSelectionAllowed="1" showAll="0"/>
    <pivotField name="13pm3" compact="0" outline="0" multipleItemSelectionAllowed="1" showAll="0"/>
    <pivotField name="14am3" compact="0" outline="0" multipleItemSelectionAllowed="1" showAll="0"/>
    <pivotField name="14pm3" compact="0" outline="0" multipleItemSelectionAllowed="1" showAll="0"/>
    <pivotField name="15am3" compact="0" outline="0" multipleItemSelectionAllowed="1" showAll="0"/>
    <pivotField name="15pm3" compact="0" outline="0" multipleItemSelectionAllowed="1" showAll="0"/>
    <pivotField name="16am3" compact="0" outline="0" multipleItemSelectionAllowed="1" showAll="0"/>
    <pivotField name="16pm3" compact="0" outline="0" multipleItemSelectionAllowed="1" showAll="0"/>
    <pivotField name="17am3" compact="0" outline="0" multipleItemSelectionAllowed="1" showAll="0"/>
    <pivotField name="17pm3" compact="0" outline="0" multipleItemSelectionAllowed="1" showAll="0"/>
    <pivotField name="18am3" compact="0" outline="0" multipleItemSelectionAllowed="1" showAll="0"/>
    <pivotField name="18pm3" compact="0" outline="0" multipleItemSelectionAllowed="1" showAll="0"/>
  </pivotFields>
  <rowFields count="1">
    <field x="3"/>
  </rowFields>
  <rowItems count="18">
    <i>
      <x/>
    </i>
    <i>
      <x v="1"/>
    </i>
    <i>
      <x v="2"/>
    </i>
    <i>
      <x v="3"/>
    </i>
    <i>
      <x v="4"/>
    </i>
    <i>
      <x v="5"/>
    </i>
    <i>
      <x v="6"/>
    </i>
    <i>
      <x v="7"/>
    </i>
    <i>
      <x v="8"/>
    </i>
    <i>
      <x v="9"/>
    </i>
    <i>
      <x v="10"/>
    </i>
    <i>
      <x v="11"/>
    </i>
    <i>
      <x v="12"/>
    </i>
    <i>
      <x v="13"/>
    </i>
    <i>
      <x v="14"/>
    </i>
    <i>
      <x v="15"/>
    </i>
    <i>
      <x v="16"/>
    </i>
    <i t="grand">
      <x/>
    </i>
  </rowItems>
  <colFields count="1">
    <field x="32"/>
  </colFields>
  <colItems count="25">
    <i>
      <x/>
    </i>
    <i>
      <x v="1"/>
    </i>
    <i>
      <x v="2"/>
    </i>
    <i>
      <x v="3"/>
    </i>
    <i>
      <x v="4"/>
    </i>
    <i>
      <x v="5"/>
    </i>
    <i>
      <x v="6"/>
    </i>
    <i>
      <x v="7"/>
    </i>
    <i>
      <x v="8"/>
    </i>
    <i>
      <x v="9"/>
    </i>
    <i>
      <x v="10"/>
    </i>
    <i>
      <x v="11"/>
    </i>
    <i>
      <x v="12"/>
    </i>
    <i>
      <x v="13"/>
    </i>
    <i>
      <x v="14"/>
    </i>
    <i>
      <x v="15"/>
    </i>
    <i>
      <x v="16"/>
    </i>
    <i>
      <x v="17"/>
    </i>
    <i>
      <x v="18"/>
    </i>
    <i>
      <x v="19"/>
    </i>
    <i>
      <x v="20"/>
    </i>
    <i>
      <x v="21"/>
    </i>
    <i>
      <x v="22"/>
    </i>
    <i>
      <x v="23"/>
    </i>
    <i t="grand">
      <x/>
    </i>
  </colItems>
  <dataFields count="1">
    <dataField name="COUNTA of First Name" fld="0"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Cache_Table_1_Col_1" xr10:uid="{00000000-0013-0000-FFFF-FFFF01000000}" sourceName="Timestamp">
  <extLst>
    <x:ext xmlns:x15="http://schemas.microsoft.com/office/spreadsheetml/2010/11/main" uri="{2F2917AC-EB37-4324-AD4E-5DD8C200BD13}">
      <x15:tableSlicerCache tableId="1" column="1"/>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imestamp_1" xr10:uid="{00000000-0014-0000-FFFF-FFFF01000000}" cache="SlicerCache_Table_1_Col_1" caption="Timestamp"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N443">
  <autoFilter ref="A1:N443" xr:uid="{00000000-0009-0000-0100-000001000000}"/>
  <tableColumns count="14">
    <tableColumn id="1" xr3:uid="{00000000-0010-0000-0000-000001000000}" name="Timestamp"/>
    <tableColumn id="2" xr3:uid="{00000000-0010-0000-0000-000002000000}" name="Email"/>
    <tableColumn id="3" xr3:uid="{00000000-0010-0000-0000-000003000000}" name="First Name"/>
    <tableColumn id="4" xr3:uid="{00000000-0010-0000-0000-000004000000}" name="Last Name"/>
    <tableColumn id="5" xr3:uid="{00000000-0010-0000-0000-000005000000}" name="Phone" dataDxfId="7"/>
    <tableColumn id="6" xr3:uid="{00000000-0010-0000-0000-000006000000}" name="Phone2"/>
    <tableColumn id="7" xr3:uid="{00000000-0010-0000-0000-000007000000}" name="Center"/>
    <tableColumn id="8" xr3:uid="{00000000-0010-0000-0000-000008000000}" name="Are you  part of Gita Mahāyajña family ?"/>
    <tableColumn id="9" xr3:uid="{00000000-0010-0000-0000-000009000000}" name="Association with the Mahāyajña Program.                                                                     (All volunteers should be 18 years and older)"/>
    <tableColumn id="10" xr3:uid="{00000000-0010-0000-0000-00000A000000}" name="Mahāyajña Student Name (First &amp; Last Name) "/>
    <tableColumn id="11" xr3:uid="{00000000-0010-0000-0000-00000B000000}" name="Mahāyajña Student Batch Information"/>
    <tableColumn id="12" xr3:uid="{00000000-0010-0000-0000-00000C000000}" name="I have read this waiver form and understand that I fully acknowledge it by checking the below box. *"/>
    <tableColumn id="13" xr3:uid="{00000000-0010-0000-0000-00000D000000}" name="If you have selected &quot;Other Location&quot;, Please enter your City and State"/>
    <tableColumn id="14" xr3:uid="{00000000-0010-0000-0000-00000E000000}" name="Gender"/>
  </tableColumns>
  <tableStyleInfo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_2" displayName="Table_2" ref="A1:AS37" headerRowCount="0">
  <tableColumns count="45">
    <tableColumn id="1" xr3:uid="{00000000-0010-0000-0100-000001000000}" name="Column1"/>
    <tableColumn id="2" xr3:uid="{00000000-0010-0000-0100-000002000000}" name="Column2"/>
    <tableColumn id="3" xr3:uid="{00000000-0010-0000-0100-000003000000}" name="Column3"/>
    <tableColumn id="4" xr3:uid="{00000000-0010-0000-0100-000004000000}" name="Column4"/>
    <tableColumn id="5" xr3:uid="{00000000-0010-0000-0100-000005000000}" name="Column5"/>
    <tableColumn id="6" xr3:uid="{00000000-0010-0000-0100-000006000000}" name="Column6"/>
    <tableColumn id="7" xr3:uid="{00000000-0010-0000-0100-000007000000}" name="Column7"/>
    <tableColumn id="8" xr3:uid="{00000000-0010-0000-0100-000008000000}" name="Column8"/>
    <tableColumn id="9" xr3:uid="{00000000-0010-0000-0100-000009000000}" name="Column9"/>
    <tableColumn id="10" xr3:uid="{00000000-0010-0000-0100-00000A000000}" name="Column10"/>
    <tableColumn id="11" xr3:uid="{00000000-0010-0000-0100-00000B000000}" name="Column11"/>
    <tableColumn id="12" xr3:uid="{00000000-0010-0000-0100-00000C000000}" name="Column12"/>
    <tableColumn id="13" xr3:uid="{00000000-0010-0000-0100-00000D000000}" name="Column13"/>
    <tableColumn id="14" xr3:uid="{00000000-0010-0000-0100-00000E000000}" name="Column14"/>
    <tableColumn id="15" xr3:uid="{00000000-0010-0000-0100-00000F000000}" name="Column15"/>
    <tableColumn id="16" xr3:uid="{00000000-0010-0000-0100-000010000000}" name="Column16"/>
    <tableColumn id="17" xr3:uid="{00000000-0010-0000-0100-000011000000}" name="Column17"/>
    <tableColumn id="18" xr3:uid="{00000000-0010-0000-0100-000012000000}" name="Column18"/>
    <tableColumn id="19" xr3:uid="{00000000-0010-0000-0100-000013000000}" name="Column19"/>
    <tableColumn id="20" xr3:uid="{00000000-0010-0000-0100-000014000000}" name="Column20"/>
    <tableColumn id="21" xr3:uid="{00000000-0010-0000-0100-000015000000}" name="Column21"/>
    <tableColumn id="22" xr3:uid="{00000000-0010-0000-0100-000016000000}" name="Column22"/>
    <tableColumn id="23" xr3:uid="{00000000-0010-0000-0100-000017000000}" name="Column23"/>
    <tableColumn id="24" xr3:uid="{00000000-0010-0000-0100-000018000000}" name="Column24"/>
    <tableColumn id="25" xr3:uid="{00000000-0010-0000-0100-000019000000}" name="Column25"/>
    <tableColumn id="26" xr3:uid="{00000000-0010-0000-0100-00001A000000}" name="Column26"/>
    <tableColumn id="27" xr3:uid="{00000000-0010-0000-0100-00001B000000}" name="Column27"/>
    <tableColumn id="28" xr3:uid="{00000000-0010-0000-0100-00001C000000}" name="Column28"/>
    <tableColumn id="29" xr3:uid="{00000000-0010-0000-0100-00001D000000}" name="Column29"/>
    <tableColumn id="30" xr3:uid="{00000000-0010-0000-0100-00001E000000}" name="Column30"/>
    <tableColumn id="31" xr3:uid="{00000000-0010-0000-0100-00001F000000}" name="Column31"/>
    <tableColumn id="32" xr3:uid="{00000000-0010-0000-0100-000020000000}" name="Column32"/>
    <tableColumn id="33" xr3:uid="{00000000-0010-0000-0100-000021000000}" name="Column33"/>
    <tableColumn id="34" xr3:uid="{00000000-0010-0000-0100-000022000000}" name="Column34"/>
    <tableColumn id="35" xr3:uid="{00000000-0010-0000-0100-000023000000}" name="Column35"/>
    <tableColumn id="36" xr3:uid="{00000000-0010-0000-0100-000024000000}" name="Column36"/>
    <tableColumn id="37" xr3:uid="{00000000-0010-0000-0100-000025000000}" name="Column37"/>
    <tableColumn id="38" xr3:uid="{00000000-0010-0000-0100-000026000000}" name="Column38"/>
    <tableColumn id="39" xr3:uid="{00000000-0010-0000-0100-000027000000}" name="Column39"/>
    <tableColumn id="40" xr3:uid="{00000000-0010-0000-0100-000028000000}" name="Column40"/>
    <tableColumn id="41" xr3:uid="{00000000-0010-0000-0100-000029000000}" name="Column41"/>
    <tableColumn id="42" xr3:uid="{00000000-0010-0000-0100-00002A000000}" name="Column42"/>
    <tableColumn id="43" xr3:uid="{00000000-0010-0000-0100-00002B000000}" name="Column43"/>
    <tableColumn id="44" xr3:uid="{00000000-0010-0000-0100-00002C000000}" name="Column44"/>
    <tableColumn id="45" xr3:uid="{00000000-0010-0000-0100-00002D000000}" name="Column45"/>
  </tableColumns>
  <tableStyleInfo name="Detail6-Chicago-style" showFirstColumn="1" showLastColumn="1" showRowStripes="1" showColumnStripes="0"/>
  <extLst>
    <ext uri="GoogleSheetsCustomDataVersion1">
      <go:sheetsCustomData xmlns:go="http://customooxmlschemas.google.com/" headerRowCount="1"/>
    </ext>
  </extLst>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hyperlink" Target="mailto:Pallavi.prabhala@gmail.com" TargetMode="External"/><Relationship Id="rId6" Type="http://schemas.openxmlformats.org/officeDocument/2006/relationships/comments" Target="../comments2.xml"/><Relationship Id="rId5" Type="http://schemas.microsoft.com/office/2007/relationships/slicer" Target="../slicers/slicer1.xml"/><Relationship Id="rId4" Type="http://schemas.openxmlformats.org/officeDocument/2006/relationships/table" Target="../tables/table1.xml"/></Relationships>
</file>

<file path=xl/worksheets/_rels/sheet9.xml.rels><?xml version="1.0" encoding="UTF-8" standalone="yes"?>
<Relationships xmlns="http://schemas.openxmlformats.org/package/2006/relationships"><Relationship Id="rId1" Type="http://schemas.openxmlformats.org/officeDocument/2006/relationships/hyperlink" Target="mailto:kishoredola9@gmail.com"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mailto:sureshkota2652@gmail.com" TargetMode="External"/><Relationship Id="rId3" Type="http://schemas.openxmlformats.org/officeDocument/2006/relationships/hyperlink" Target="mailto:kishoredola9@gmail.com" TargetMode="External"/><Relationship Id="rId7" Type="http://schemas.openxmlformats.org/officeDocument/2006/relationships/hyperlink" Target="mailto:jyothikrishna3190@gmail.com" TargetMode="External"/><Relationship Id="rId2" Type="http://schemas.openxmlformats.org/officeDocument/2006/relationships/hyperlink" Target="mailto:jyothikrishna3190@gmail.com" TargetMode="External"/><Relationship Id="rId1" Type="http://schemas.openxmlformats.org/officeDocument/2006/relationships/hyperlink" Target="mailto:jyothikrishna3190@gmail.com" TargetMode="External"/><Relationship Id="rId6" Type="http://schemas.openxmlformats.org/officeDocument/2006/relationships/hyperlink" Target="mailto:jyothikrishna3190@gmail.com" TargetMode="External"/><Relationship Id="rId5" Type="http://schemas.openxmlformats.org/officeDocument/2006/relationships/hyperlink" Target="mailto:vyshnavi.sravanya@gmail.com" TargetMode="External"/><Relationship Id="rId10" Type="http://schemas.openxmlformats.org/officeDocument/2006/relationships/comments" Target="../comments3.xml"/><Relationship Id="rId4" Type="http://schemas.openxmlformats.org/officeDocument/2006/relationships/hyperlink" Target="mailto:sureshkota2652@gmail.com" TargetMode="External"/><Relationship Id="rId9" Type="http://schemas.openxmlformats.org/officeDocument/2006/relationships/vmlDrawing" Target="../drawings/vmlDrawing3.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9.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0.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B1"/>
  <sheetViews>
    <sheetView workbookViewId="0">
      <pane ySplit="1" topLeftCell="A189" activePane="bottomLeft" state="frozen"/>
      <selection pane="bottomLeft" activeCell="A2" sqref="A2"/>
    </sheetView>
  </sheetViews>
  <sheetFormatPr defaultColWidth="12.6640625" defaultRowHeight="15.75" customHeight="1"/>
  <cols>
    <col min="1" max="8" width="18.88671875" customWidth="1"/>
  </cols>
  <sheetData>
    <row r="1" spans="1:2">
      <c r="A1" s="1" t="s">
        <v>0</v>
      </c>
      <c r="B1" s="1" t="s">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outlinePr summaryBelow="0" summaryRight="0"/>
  </sheetPr>
  <dimension ref="A1:M449"/>
  <sheetViews>
    <sheetView topLeftCell="E1" zoomScale="62" workbookViewId="0">
      <pane ySplit="1" topLeftCell="A2" activePane="bottomLeft" state="frozen"/>
      <selection pane="bottomLeft" activeCell="E1" sqref="E1"/>
    </sheetView>
  </sheetViews>
  <sheetFormatPr defaultColWidth="12.6640625" defaultRowHeight="15.75" customHeight="1"/>
  <cols>
    <col min="1" max="1" width="15.33203125" customWidth="1"/>
    <col min="2" max="2" width="30.21875" customWidth="1"/>
    <col min="3" max="3" width="22.21875" customWidth="1"/>
    <col min="4" max="4" width="17.33203125" customWidth="1"/>
    <col min="5" max="5" width="37.6640625" customWidth="1"/>
    <col min="6" max="6" width="97.88671875" customWidth="1"/>
    <col min="7" max="7" width="20.88671875" customWidth="1"/>
    <col min="8" max="8" width="30.77734375" customWidth="1"/>
    <col min="9" max="9" width="21.21875" customWidth="1"/>
    <col min="10" max="10" width="30.33203125" customWidth="1"/>
    <col min="11" max="11" width="28.88671875" customWidth="1"/>
    <col min="12" max="12" width="74.109375" customWidth="1"/>
    <col min="13" max="13" width="53.21875" customWidth="1"/>
    <col min="14" max="19" width="18.88671875" customWidth="1"/>
  </cols>
  <sheetData>
    <row r="1" spans="1:13" ht="14.25" customHeight="1">
      <c r="A1" s="1" t="s">
        <v>0</v>
      </c>
      <c r="B1" s="1" t="s">
        <v>2</v>
      </c>
      <c r="C1" s="1" t="s">
        <v>3</v>
      </c>
      <c r="D1" s="1" t="s">
        <v>4</v>
      </c>
      <c r="E1" s="1" t="s">
        <v>5</v>
      </c>
      <c r="F1" s="1" t="s">
        <v>6</v>
      </c>
      <c r="G1" s="1" t="s">
        <v>7</v>
      </c>
      <c r="H1" s="1" t="s">
        <v>8</v>
      </c>
      <c r="I1" s="1" t="s">
        <v>9</v>
      </c>
      <c r="J1" s="1" t="s">
        <v>10</v>
      </c>
      <c r="K1" s="1" t="s">
        <v>11</v>
      </c>
      <c r="L1" s="1" t="s">
        <v>12</v>
      </c>
      <c r="M1" s="1" t="s">
        <v>13</v>
      </c>
    </row>
    <row r="2" spans="1:13" ht="13.2">
      <c r="A2" s="2">
        <v>45482.455805266203</v>
      </c>
      <c r="B2" s="3" t="s">
        <v>14</v>
      </c>
      <c r="C2" s="3" t="s">
        <v>15</v>
      </c>
      <c r="D2" s="1" t="s">
        <v>16</v>
      </c>
      <c r="E2" s="1">
        <v>2035249552</v>
      </c>
      <c r="F2" s="1" t="s">
        <v>17</v>
      </c>
      <c r="G2" s="1" t="s">
        <v>18</v>
      </c>
      <c r="H2" s="1" t="s">
        <v>19</v>
      </c>
      <c r="I2" s="1" t="s">
        <v>20</v>
      </c>
      <c r="J2" s="1" t="s">
        <v>21</v>
      </c>
      <c r="K2" s="1" t="s">
        <v>22</v>
      </c>
      <c r="L2" s="1" t="s">
        <v>23</v>
      </c>
    </row>
    <row r="3" spans="1:13" ht="13.2">
      <c r="A3" s="2">
        <v>45412.881847152777</v>
      </c>
      <c r="B3" s="1" t="s">
        <v>24</v>
      </c>
      <c r="C3" s="1" t="s">
        <v>25</v>
      </c>
      <c r="D3" s="1" t="s">
        <v>26</v>
      </c>
      <c r="E3" s="1">
        <v>3305033346</v>
      </c>
      <c r="F3" s="1" t="s">
        <v>27</v>
      </c>
      <c r="G3" s="1" t="s">
        <v>28</v>
      </c>
      <c r="H3" s="1" t="s">
        <v>19</v>
      </c>
      <c r="I3" s="1" t="s">
        <v>20</v>
      </c>
      <c r="J3" s="1" t="s">
        <v>29</v>
      </c>
      <c r="K3" s="1" t="s">
        <v>30</v>
      </c>
      <c r="L3" s="1" t="s">
        <v>23</v>
      </c>
    </row>
    <row r="4" spans="1:13" ht="13.2" hidden="1">
      <c r="A4" s="2">
        <v>45412.883819363429</v>
      </c>
      <c r="B4" s="1" t="s">
        <v>31</v>
      </c>
      <c r="C4" s="1" t="s">
        <v>32</v>
      </c>
      <c r="D4" s="1" t="s">
        <v>33</v>
      </c>
      <c r="E4" s="1">
        <v>5188981842</v>
      </c>
      <c r="F4" s="1" t="s">
        <v>34</v>
      </c>
      <c r="G4" s="1" t="s">
        <v>28</v>
      </c>
      <c r="H4" s="1" t="s">
        <v>19</v>
      </c>
      <c r="I4" s="1" t="s">
        <v>35</v>
      </c>
      <c r="J4" s="1" t="s">
        <v>36</v>
      </c>
      <c r="K4" s="1" t="s">
        <v>37</v>
      </c>
      <c r="L4" s="1" t="s">
        <v>23</v>
      </c>
    </row>
    <row r="5" spans="1:13" ht="13.2">
      <c r="A5" s="2">
        <v>45412.887498090276</v>
      </c>
      <c r="B5" s="1" t="s">
        <v>38</v>
      </c>
      <c r="C5" s="1" t="s">
        <v>39</v>
      </c>
      <c r="D5" s="1" t="s">
        <v>40</v>
      </c>
      <c r="E5" s="1" t="s">
        <v>41</v>
      </c>
      <c r="F5" s="1" t="s">
        <v>27</v>
      </c>
      <c r="G5" s="1" t="s">
        <v>18</v>
      </c>
      <c r="H5" s="1" t="s">
        <v>42</v>
      </c>
      <c r="L5" s="1" t="s">
        <v>23</v>
      </c>
    </row>
    <row r="6" spans="1:13" ht="13.2" hidden="1">
      <c r="A6" s="2">
        <v>45458.810801064814</v>
      </c>
      <c r="B6" s="3" t="s">
        <v>43</v>
      </c>
      <c r="C6" s="3" t="s">
        <v>44</v>
      </c>
      <c r="D6" s="1" t="s">
        <v>45</v>
      </c>
      <c r="E6" s="1">
        <v>5624727371</v>
      </c>
      <c r="F6" s="1" t="s">
        <v>46</v>
      </c>
      <c r="G6" s="1" t="s">
        <v>18</v>
      </c>
      <c r="H6" s="1" t="s">
        <v>19</v>
      </c>
      <c r="I6" s="1" t="s">
        <v>35</v>
      </c>
      <c r="J6" s="1" t="s">
        <v>47</v>
      </c>
      <c r="K6" s="1" t="s">
        <v>37</v>
      </c>
      <c r="L6" s="1" t="s">
        <v>23</v>
      </c>
    </row>
    <row r="7" spans="1:13" ht="13.2" hidden="1">
      <c r="A7" s="2">
        <v>45412.894832268517</v>
      </c>
      <c r="B7" s="1" t="s">
        <v>48</v>
      </c>
      <c r="C7" s="1" t="s">
        <v>49</v>
      </c>
      <c r="D7" s="1" t="s">
        <v>50</v>
      </c>
      <c r="E7" s="1">
        <v>7324076267</v>
      </c>
      <c r="F7" s="1" t="s">
        <v>34</v>
      </c>
      <c r="G7" s="1" t="s">
        <v>28</v>
      </c>
      <c r="H7" s="1" t="s">
        <v>19</v>
      </c>
      <c r="I7" s="1" t="s">
        <v>35</v>
      </c>
      <c r="J7" s="1" t="s">
        <v>51</v>
      </c>
      <c r="K7" s="1" t="s">
        <v>37</v>
      </c>
      <c r="L7" s="1" t="s">
        <v>23</v>
      </c>
    </row>
    <row r="8" spans="1:13" ht="13.2" hidden="1">
      <c r="A8" s="2">
        <v>45463.899051388886</v>
      </c>
      <c r="B8" s="1" t="s">
        <v>52</v>
      </c>
      <c r="C8" s="3" t="s">
        <v>53</v>
      </c>
      <c r="D8" s="1" t="s">
        <v>54</v>
      </c>
      <c r="E8" s="1">
        <v>4697569014</v>
      </c>
      <c r="F8" s="1" t="s">
        <v>55</v>
      </c>
      <c r="G8" s="1" t="s">
        <v>56</v>
      </c>
      <c r="H8" s="1" t="s">
        <v>19</v>
      </c>
      <c r="I8" s="1" t="s">
        <v>20</v>
      </c>
      <c r="J8" s="1" t="s">
        <v>57</v>
      </c>
      <c r="K8" s="1" t="s">
        <v>37</v>
      </c>
      <c r="L8" s="1" t="s">
        <v>23</v>
      </c>
      <c r="M8" s="1" t="s">
        <v>58</v>
      </c>
    </row>
    <row r="9" spans="1:13" ht="13.2" hidden="1">
      <c r="A9" s="2">
        <v>45412.928121284727</v>
      </c>
      <c r="B9" s="1" t="s">
        <v>59</v>
      </c>
      <c r="C9" s="1" t="s">
        <v>60</v>
      </c>
      <c r="D9" s="1" t="s">
        <v>61</v>
      </c>
      <c r="E9" s="1">
        <v>4088329737</v>
      </c>
      <c r="F9" s="1" t="s">
        <v>62</v>
      </c>
      <c r="G9" s="1" t="s">
        <v>28</v>
      </c>
      <c r="H9" s="1" t="s">
        <v>19</v>
      </c>
      <c r="I9" s="1" t="s">
        <v>35</v>
      </c>
      <c r="J9" s="1" t="s">
        <v>63</v>
      </c>
      <c r="K9" s="1" t="s">
        <v>37</v>
      </c>
      <c r="L9" s="1" t="s">
        <v>23</v>
      </c>
    </row>
    <row r="10" spans="1:13" ht="13.2" hidden="1">
      <c r="A10" s="2">
        <v>45412.929411956022</v>
      </c>
      <c r="B10" s="1" t="s">
        <v>64</v>
      </c>
      <c r="C10" s="1" t="s">
        <v>65</v>
      </c>
      <c r="D10" s="1" t="s">
        <v>66</v>
      </c>
      <c r="E10" s="1">
        <v>3613311357</v>
      </c>
      <c r="F10" s="1" t="s">
        <v>62</v>
      </c>
      <c r="G10" s="1" t="s">
        <v>28</v>
      </c>
      <c r="H10" s="1" t="s">
        <v>19</v>
      </c>
      <c r="I10" s="1" t="s">
        <v>35</v>
      </c>
      <c r="J10" s="1" t="s">
        <v>67</v>
      </c>
      <c r="K10" s="1" t="s">
        <v>37</v>
      </c>
      <c r="L10" s="1" t="s">
        <v>23</v>
      </c>
    </row>
    <row r="11" spans="1:13" ht="13.2">
      <c r="A11" s="2">
        <v>45412.948817893513</v>
      </c>
      <c r="B11" s="3" t="s">
        <v>68</v>
      </c>
      <c r="C11" s="3" t="s">
        <v>69</v>
      </c>
      <c r="D11" s="1" t="s">
        <v>70</v>
      </c>
      <c r="E11" s="1">
        <v>7133026481</v>
      </c>
      <c r="F11" s="1" t="s">
        <v>17</v>
      </c>
      <c r="G11" s="1" t="s">
        <v>18</v>
      </c>
      <c r="H11" s="1" t="s">
        <v>19</v>
      </c>
      <c r="I11" s="1" t="s">
        <v>35</v>
      </c>
      <c r="J11" s="1" t="s">
        <v>71</v>
      </c>
      <c r="K11" s="1" t="s">
        <v>30</v>
      </c>
      <c r="L11" s="1" t="s">
        <v>23</v>
      </c>
    </row>
    <row r="12" spans="1:13" ht="13.2">
      <c r="A12" s="2">
        <v>45413.316217013889</v>
      </c>
      <c r="B12" s="1" t="s">
        <v>72</v>
      </c>
      <c r="C12" s="1" t="s">
        <v>73</v>
      </c>
      <c r="D12" s="1" t="s">
        <v>74</v>
      </c>
      <c r="E12" s="1">
        <v>4692630337</v>
      </c>
      <c r="F12" s="1" t="s">
        <v>75</v>
      </c>
      <c r="G12" s="1" t="s">
        <v>28</v>
      </c>
      <c r="H12" s="1" t="s">
        <v>42</v>
      </c>
      <c r="L12" s="1" t="s">
        <v>23</v>
      </c>
    </row>
    <row r="13" spans="1:13" ht="13.2" hidden="1">
      <c r="A13" s="2">
        <v>45413.382786180555</v>
      </c>
      <c r="B13" s="1" t="s">
        <v>76</v>
      </c>
      <c r="C13" s="1" t="s">
        <v>77</v>
      </c>
      <c r="D13" s="1" t="s">
        <v>78</v>
      </c>
      <c r="E13" s="1">
        <v>2258920899</v>
      </c>
      <c r="F13" s="1" t="s">
        <v>34</v>
      </c>
      <c r="G13" s="1" t="s">
        <v>56</v>
      </c>
      <c r="H13" s="1" t="s">
        <v>19</v>
      </c>
      <c r="I13" s="1" t="s">
        <v>35</v>
      </c>
      <c r="J13" s="1" t="s">
        <v>79</v>
      </c>
      <c r="K13" s="1" t="s">
        <v>37</v>
      </c>
      <c r="L13" s="1" t="s">
        <v>23</v>
      </c>
      <c r="M13" s="1" t="s">
        <v>80</v>
      </c>
    </row>
    <row r="14" spans="1:13" ht="13.2" hidden="1">
      <c r="A14" s="2">
        <v>45425.296035613428</v>
      </c>
      <c r="B14" s="1" t="s">
        <v>81</v>
      </c>
      <c r="C14" s="1" t="s">
        <v>82</v>
      </c>
      <c r="D14" s="1" t="s">
        <v>83</v>
      </c>
      <c r="E14" s="1">
        <v>8177141247</v>
      </c>
      <c r="F14" s="1" t="s">
        <v>84</v>
      </c>
      <c r="G14" s="1" t="s">
        <v>28</v>
      </c>
      <c r="H14" s="1" t="s">
        <v>19</v>
      </c>
      <c r="I14" s="1" t="s">
        <v>35</v>
      </c>
      <c r="J14" s="1" t="s">
        <v>85</v>
      </c>
      <c r="K14" s="1" t="s">
        <v>37</v>
      </c>
      <c r="L14" s="1" t="s">
        <v>23</v>
      </c>
    </row>
    <row r="15" spans="1:13" ht="13.2" hidden="1">
      <c r="A15" s="2">
        <v>45413.453868645833</v>
      </c>
      <c r="B15" s="1" t="s">
        <v>86</v>
      </c>
      <c r="C15" s="1" t="s">
        <v>87</v>
      </c>
      <c r="D15" s="1" t="s">
        <v>88</v>
      </c>
      <c r="E15" s="1">
        <v>9728017645</v>
      </c>
      <c r="F15" s="1" t="s">
        <v>89</v>
      </c>
      <c r="G15" s="1" t="s">
        <v>28</v>
      </c>
      <c r="H15" s="1" t="s">
        <v>19</v>
      </c>
      <c r="I15" s="1" t="s">
        <v>35</v>
      </c>
      <c r="J15" s="1" t="s">
        <v>90</v>
      </c>
      <c r="K15" s="1" t="s">
        <v>37</v>
      </c>
      <c r="L15" s="1" t="s">
        <v>23</v>
      </c>
    </row>
    <row r="16" spans="1:13" ht="13.2" hidden="1">
      <c r="A16" s="2">
        <v>45413.538927881949</v>
      </c>
      <c r="B16" s="3" t="s">
        <v>91</v>
      </c>
      <c r="C16" s="3" t="s">
        <v>92</v>
      </c>
      <c r="D16" s="1" t="s">
        <v>93</v>
      </c>
      <c r="E16" s="1">
        <v>2018352665</v>
      </c>
      <c r="F16" s="1" t="s">
        <v>94</v>
      </c>
      <c r="G16" s="1" t="s">
        <v>18</v>
      </c>
      <c r="H16" s="1" t="s">
        <v>19</v>
      </c>
      <c r="I16" s="1" t="s">
        <v>35</v>
      </c>
      <c r="J16" s="1" t="s">
        <v>95</v>
      </c>
      <c r="K16" s="1" t="s">
        <v>37</v>
      </c>
      <c r="L16" s="1" t="s">
        <v>23</v>
      </c>
    </row>
    <row r="17" spans="1:12" ht="13.2">
      <c r="A17" s="2">
        <v>45413.836469085647</v>
      </c>
      <c r="B17" s="3" t="s">
        <v>96</v>
      </c>
      <c r="C17" s="3" t="s">
        <v>97</v>
      </c>
      <c r="D17" s="1" t="s">
        <v>98</v>
      </c>
      <c r="E17" s="1">
        <v>6502246121</v>
      </c>
      <c r="F17" s="1" t="s">
        <v>17</v>
      </c>
      <c r="G17" s="1" t="s">
        <v>18</v>
      </c>
      <c r="H17" s="1" t="s">
        <v>19</v>
      </c>
      <c r="I17" s="1" t="s">
        <v>35</v>
      </c>
      <c r="J17" s="1" t="s">
        <v>99</v>
      </c>
      <c r="K17" s="1" t="s">
        <v>30</v>
      </c>
      <c r="L17" s="1" t="s">
        <v>23</v>
      </c>
    </row>
    <row r="18" spans="1:12" ht="13.2">
      <c r="A18" s="2">
        <v>45413.837475162036</v>
      </c>
      <c r="B18" s="1" t="s">
        <v>100</v>
      </c>
      <c r="C18" s="1" t="s">
        <v>101</v>
      </c>
      <c r="D18" s="1" t="s">
        <v>102</v>
      </c>
      <c r="E18" s="1">
        <v>6503924697</v>
      </c>
      <c r="F18" s="1" t="s">
        <v>17</v>
      </c>
      <c r="G18" s="1" t="s">
        <v>28</v>
      </c>
      <c r="H18" s="1" t="s">
        <v>19</v>
      </c>
      <c r="I18" s="1" t="s">
        <v>20</v>
      </c>
      <c r="J18" s="1" t="s">
        <v>99</v>
      </c>
      <c r="K18" s="1" t="s">
        <v>30</v>
      </c>
      <c r="L18" s="1" t="s">
        <v>23</v>
      </c>
    </row>
    <row r="19" spans="1:12" ht="13.2">
      <c r="A19" s="2">
        <v>45413.838707673611</v>
      </c>
      <c r="B19" s="1" t="s">
        <v>103</v>
      </c>
      <c r="C19" s="1" t="s">
        <v>104</v>
      </c>
      <c r="D19" s="1" t="s">
        <v>102</v>
      </c>
      <c r="E19" s="1">
        <v>6503924697</v>
      </c>
      <c r="F19" s="1" t="s">
        <v>17</v>
      </c>
      <c r="G19" s="1" t="s">
        <v>28</v>
      </c>
      <c r="H19" s="1" t="s">
        <v>19</v>
      </c>
      <c r="I19" s="1" t="s">
        <v>20</v>
      </c>
      <c r="J19" s="1" t="s">
        <v>99</v>
      </c>
      <c r="K19" s="1" t="s">
        <v>30</v>
      </c>
      <c r="L19" s="1" t="s">
        <v>23</v>
      </c>
    </row>
    <row r="20" spans="1:12" ht="13.2">
      <c r="A20" s="2">
        <v>45413.841356030098</v>
      </c>
      <c r="B20" s="1" t="s">
        <v>105</v>
      </c>
      <c r="C20" s="1" t="s">
        <v>106</v>
      </c>
      <c r="D20" s="1" t="s">
        <v>107</v>
      </c>
      <c r="E20" s="1">
        <v>6503924697</v>
      </c>
      <c r="F20" s="1" t="s">
        <v>17</v>
      </c>
      <c r="G20" s="1" t="s">
        <v>28</v>
      </c>
      <c r="H20" s="1" t="s">
        <v>19</v>
      </c>
      <c r="I20" s="1" t="s">
        <v>35</v>
      </c>
      <c r="J20" s="1" t="s">
        <v>108</v>
      </c>
      <c r="K20" s="1" t="s">
        <v>30</v>
      </c>
      <c r="L20" s="1" t="s">
        <v>23</v>
      </c>
    </row>
    <row r="21" spans="1:12" ht="13.2" hidden="1">
      <c r="A21" s="2">
        <v>45413.948391319442</v>
      </c>
      <c r="B21" s="1" t="s">
        <v>109</v>
      </c>
      <c r="C21" s="1" t="s">
        <v>110</v>
      </c>
      <c r="D21" s="1" t="s">
        <v>111</v>
      </c>
      <c r="E21" s="1">
        <v>5715278938</v>
      </c>
      <c r="F21" s="1" t="s">
        <v>112</v>
      </c>
      <c r="G21" s="1" t="s">
        <v>28</v>
      </c>
      <c r="H21" s="1" t="s">
        <v>19</v>
      </c>
      <c r="I21" s="1" t="s">
        <v>35</v>
      </c>
      <c r="J21" s="1" t="s">
        <v>113</v>
      </c>
      <c r="K21" s="1" t="s">
        <v>37</v>
      </c>
      <c r="L21" s="1" t="s">
        <v>23</v>
      </c>
    </row>
    <row r="22" spans="1:12" ht="13.2" hidden="1">
      <c r="A22" s="2">
        <v>45476.002280625005</v>
      </c>
      <c r="B22" s="1" t="s">
        <v>114</v>
      </c>
      <c r="C22" s="1" t="s">
        <v>115</v>
      </c>
      <c r="D22" s="1" t="s">
        <v>116</v>
      </c>
      <c r="E22" s="1">
        <v>8478300476</v>
      </c>
      <c r="F22" s="1" t="s">
        <v>117</v>
      </c>
      <c r="G22" s="1" t="s">
        <v>18</v>
      </c>
      <c r="H22" s="1" t="s">
        <v>19</v>
      </c>
      <c r="I22" s="1" t="s">
        <v>35</v>
      </c>
      <c r="J22" s="1" t="s">
        <v>118</v>
      </c>
      <c r="K22" s="1" t="s">
        <v>37</v>
      </c>
      <c r="L22" s="1" t="s">
        <v>23</v>
      </c>
    </row>
    <row r="23" spans="1:12" ht="13.2" hidden="1">
      <c r="A23" s="2">
        <v>45480.893739351857</v>
      </c>
      <c r="B23" s="3" t="s">
        <v>119</v>
      </c>
      <c r="C23" s="3" t="s">
        <v>120</v>
      </c>
      <c r="D23" s="1" t="s">
        <v>121</v>
      </c>
      <c r="E23" s="1">
        <v>2146808844</v>
      </c>
      <c r="F23" s="1" t="s">
        <v>17</v>
      </c>
      <c r="G23" s="1" t="s">
        <v>18</v>
      </c>
      <c r="H23" s="1" t="s">
        <v>19</v>
      </c>
      <c r="I23" s="1" t="s">
        <v>35</v>
      </c>
      <c r="J23" s="1" t="s">
        <v>122</v>
      </c>
      <c r="K23" s="1" t="s">
        <v>37</v>
      </c>
      <c r="L23" s="1" t="s">
        <v>23</v>
      </c>
    </row>
    <row r="24" spans="1:12" ht="13.2">
      <c r="A24" s="2">
        <v>45414.441323541665</v>
      </c>
      <c r="B24" s="1" t="s">
        <v>105</v>
      </c>
      <c r="C24" s="1" t="s">
        <v>123</v>
      </c>
      <c r="D24" s="1" t="s">
        <v>107</v>
      </c>
      <c r="E24" s="1">
        <v>6503924697</v>
      </c>
      <c r="F24" s="1" t="s">
        <v>17</v>
      </c>
      <c r="G24" s="1" t="s">
        <v>124</v>
      </c>
      <c r="H24" s="1" t="s">
        <v>19</v>
      </c>
      <c r="I24" s="1" t="s">
        <v>35</v>
      </c>
      <c r="J24" s="1" t="s">
        <v>125</v>
      </c>
      <c r="K24" s="1" t="s">
        <v>30</v>
      </c>
      <c r="L24" s="1" t="s">
        <v>23</v>
      </c>
    </row>
    <row r="25" spans="1:12" ht="13.2" hidden="1">
      <c r="A25" s="2">
        <v>45414.461302719908</v>
      </c>
      <c r="B25" s="1" t="s">
        <v>126</v>
      </c>
      <c r="C25" s="3" t="s">
        <v>127</v>
      </c>
      <c r="D25" s="1" t="s">
        <v>128</v>
      </c>
      <c r="E25" s="1">
        <v>2146978346</v>
      </c>
      <c r="F25" s="1" t="s">
        <v>17</v>
      </c>
      <c r="G25" s="1" t="s">
        <v>18</v>
      </c>
      <c r="H25" s="1" t="s">
        <v>19</v>
      </c>
      <c r="I25" s="1" t="s">
        <v>35</v>
      </c>
      <c r="J25" s="1" t="s">
        <v>129</v>
      </c>
      <c r="K25" s="1" t="s">
        <v>37</v>
      </c>
      <c r="L25" s="1" t="s">
        <v>23</v>
      </c>
    </row>
    <row r="26" spans="1:12" ht="13.2" hidden="1">
      <c r="A26" s="2">
        <v>45414.458516284722</v>
      </c>
      <c r="B26" s="1" t="s">
        <v>130</v>
      </c>
      <c r="C26" s="1" t="s">
        <v>131</v>
      </c>
      <c r="D26" s="1" t="s">
        <v>128</v>
      </c>
      <c r="E26" s="1">
        <v>2146745404</v>
      </c>
      <c r="F26" s="1" t="s">
        <v>17</v>
      </c>
      <c r="G26" s="1" t="s">
        <v>18</v>
      </c>
      <c r="H26" s="1" t="s">
        <v>19</v>
      </c>
      <c r="I26" s="1" t="s">
        <v>35</v>
      </c>
      <c r="J26" s="1" t="s">
        <v>132</v>
      </c>
      <c r="K26" s="1" t="s">
        <v>37</v>
      </c>
      <c r="L26" s="1" t="s">
        <v>23</v>
      </c>
    </row>
    <row r="27" spans="1:12" ht="13.2">
      <c r="A27" s="2">
        <v>45414.561820092596</v>
      </c>
      <c r="B27" s="3" t="s">
        <v>133</v>
      </c>
      <c r="C27" s="3" t="s">
        <v>134</v>
      </c>
      <c r="D27" s="1" t="s">
        <v>128</v>
      </c>
      <c r="E27" s="1">
        <v>2149060965</v>
      </c>
      <c r="F27" s="1" t="s">
        <v>17</v>
      </c>
      <c r="G27" s="1" t="s">
        <v>18</v>
      </c>
      <c r="H27" s="1" t="s">
        <v>19</v>
      </c>
      <c r="I27" s="1" t="s">
        <v>35</v>
      </c>
      <c r="J27" s="1" t="s">
        <v>135</v>
      </c>
      <c r="K27" s="1" t="s">
        <v>30</v>
      </c>
      <c r="L27" s="1" t="s">
        <v>23</v>
      </c>
    </row>
    <row r="28" spans="1:12" ht="13.2">
      <c r="A28" s="2">
        <v>45414.562443379633</v>
      </c>
      <c r="B28" s="3" t="s">
        <v>136</v>
      </c>
      <c r="C28" s="3" t="s">
        <v>137</v>
      </c>
      <c r="D28" s="1" t="s">
        <v>128</v>
      </c>
      <c r="E28" s="1">
        <v>2148861946</v>
      </c>
      <c r="F28" s="1" t="s">
        <v>17</v>
      </c>
      <c r="G28" s="1" t="s">
        <v>18</v>
      </c>
      <c r="H28" s="1" t="s">
        <v>19</v>
      </c>
      <c r="I28" s="1" t="s">
        <v>35</v>
      </c>
      <c r="J28" s="1" t="s">
        <v>138</v>
      </c>
      <c r="K28" s="1" t="s">
        <v>30</v>
      </c>
      <c r="L28" s="1" t="s">
        <v>23</v>
      </c>
    </row>
    <row r="29" spans="1:12" ht="13.2" hidden="1">
      <c r="A29" s="2">
        <v>45414.710006539353</v>
      </c>
      <c r="B29" s="1" t="s">
        <v>139</v>
      </c>
      <c r="C29" s="1" t="s">
        <v>140</v>
      </c>
      <c r="D29" s="1" t="s">
        <v>141</v>
      </c>
      <c r="E29" s="1">
        <v>4844782566</v>
      </c>
      <c r="F29" s="1" t="s">
        <v>17</v>
      </c>
      <c r="G29" s="1" t="s">
        <v>28</v>
      </c>
      <c r="H29" s="1" t="s">
        <v>19</v>
      </c>
      <c r="I29" s="1" t="s">
        <v>20</v>
      </c>
      <c r="J29" s="1" t="s">
        <v>142</v>
      </c>
      <c r="K29" s="1" t="s">
        <v>37</v>
      </c>
      <c r="L29" s="1" t="s">
        <v>23</v>
      </c>
    </row>
    <row r="30" spans="1:12" ht="13.2" hidden="1">
      <c r="A30" s="2">
        <v>45414.711192523144</v>
      </c>
      <c r="B30" s="3" t="s">
        <v>139</v>
      </c>
      <c r="C30" s="3" t="s">
        <v>141</v>
      </c>
      <c r="D30" s="1" t="s">
        <v>143</v>
      </c>
      <c r="E30" s="1">
        <v>4843433178</v>
      </c>
      <c r="F30" s="1" t="s">
        <v>17</v>
      </c>
      <c r="G30" s="1" t="s">
        <v>18</v>
      </c>
      <c r="H30" s="1" t="s">
        <v>19</v>
      </c>
      <c r="I30" s="1" t="s">
        <v>20</v>
      </c>
      <c r="J30" s="1" t="s">
        <v>142</v>
      </c>
      <c r="K30" s="1" t="s">
        <v>37</v>
      </c>
      <c r="L30" s="1" t="s">
        <v>23</v>
      </c>
    </row>
    <row r="31" spans="1:12" ht="13.2">
      <c r="A31" s="2">
        <v>45414.713674027778</v>
      </c>
      <c r="B31" s="1" t="s">
        <v>144</v>
      </c>
      <c r="C31" s="1" t="s">
        <v>145</v>
      </c>
      <c r="D31" s="1" t="s">
        <v>141</v>
      </c>
      <c r="E31" s="1">
        <v>4692692588</v>
      </c>
      <c r="F31" s="1" t="s">
        <v>17</v>
      </c>
      <c r="G31" s="1" t="s">
        <v>28</v>
      </c>
      <c r="H31" s="1" t="s">
        <v>19</v>
      </c>
      <c r="I31" s="1" t="s">
        <v>35</v>
      </c>
      <c r="J31" s="1" t="s">
        <v>146</v>
      </c>
      <c r="K31" s="1" t="s">
        <v>147</v>
      </c>
      <c r="L31" s="1" t="s">
        <v>23</v>
      </c>
    </row>
    <row r="32" spans="1:12" ht="13.2">
      <c r="A32" s="2">
        <v>45414.715548518521</v>
      </c>
      <c r="B32" s="1" t="s">
        <v>148</v>
      </c>
      <c r="C32" s="1" t="s">
        <v>149</v>
      </c>
      <c r="D32" s="1" t="s">
        <v>141</v>
      </c>
      <c r="E32" s="1">
        <v>4692692645</v>
      </c>
      <c r="F32" s="1" t="s">
        <v>17</v>
      </c>
      <c r="G32" s="1" t="s">
        <v>28</v>
      </c>
      <c r="H32" s="1" t="s">
        <v>19</v>
      </c>
      <c r="I32" s="1" t="s">
        <v>35</v>
      </c>
      <c r="J32" s="1" t="s">
        <v>150</v>
      </c>
      <c r="K32" s="1" t="s">
        <v>147</v>
      </c>
      <c r="L32" s="1" t="s">
        <v>23</v>
      </c>
    </row>
    <row r="33" spans="1:13" ht="13.2">
      <c r="A33" s="2">
        <v>45489.796651064811</v>
      </c>
      <c r="B33" s="1" t="s">
        <v>151</v>
      </c>
      <c r="C33" s="1" t="s">
        <v>152</v>
      </c>
      <c r="D33" s="1" t="s">
        <v>153</v>
      </c>
      <c r="E33" s="1">
        <v>8474712853</v>
      </c>
      <c r="F33" s="1" t="s">
        <v>154</v>
      </c>
      <c r="G33" s="1" t="s">
        <v>124</v>
      </c>
      <c r="H33" s="1" t="s">
        <v>19</v>
      </c>
      <c r="I33" s="1" t="s">
        <v>35</v>
      </c>
      <c r="J33" s="1" t="s">
        <v>155</v>
      </c>
      <c r="K33" s="1" t="s">
        <v>156</v>
      </c>
      <c r="L33" s="1" t="s">
        <v>23</v>
      </c>
    </row>
    <row r="34" spans="1:13" ht="13.2">
      <c r="A34" s="2">
        <v>45414.794076666665</v>
      </c>
      <c r="B34" s="1" t="s">
        <v>157</v>
      </c>
      <c r="C34" s="1" t="s">
        <v>158</v>
      </c>
      <c r="D34" s="1" t="s">
        <v>159</v>
      </c>
      <c r="E34" s="1">
        <v>5138007838</v>
      </c>
      <c r="F34" s="1" t="s">
        <v>160</v>
      </c>
      <c r="G34" s="1" t="s">
        <v>124</v>
      </c>
      <c r="H34" s="1" t="s">
        <v>19</v>
      </c>
      <c r="I34" s="1" t="s">
        <v>20</v>
      </c>
      <c r="J34" s="1" t="s">
        <v>161</v>
      </c>
      <c r="K34" s="1" t="s">
        <v>30</v>
      </c>
      <c r="L34" s="1" t="s">
        <v>23</v>
      </c>
    </row>
    <row r="35" spans="1:13" ht="13.2">
      <c r="A35" s="2">
        <v>45415.365429652782</v>
      </c>
      <c r="B35" s="1" t="s">
        <v>162</v>
      </c>
      <c r="C35" s="1" t="s">
        <v>163</v>
      </c>
      <c r="D35" s="1" t="s">
        <v>164</v>
      </c>
      <c r="E35" s="1">
        <v>6309956492</v>
      </c>
      <c r="F35" s="1" t="s">
        <v>165</v>
      </c>
      <c r="G35" s="1" t="s">
        <v>124</v>
      </c>
      <c r="H35" s="1" t="s">
        <v>19</v>
      </c>
      <c r="I35" s="1" t="s">
        <v>35</v>
      </c>
      <c r="J35" s="1" t="s">
        <v>166</v>
      </c>
      <c r="K35" s="1" t="s">
        <v>167</v>
      </c>
      <c r="L35" s="1" t="s">
        <v>23</v>
      </c>
    </row>
    <row r="36" spans="1:13" ht="13.2">
      <c r="A36" s="2">
        <v>45415.383100497682</v>
      </c>
      <c r="B36" s="1" t="s">
        <v>168</v>
      </c>
      <c r="C36" s="1" t="s">
        <v>169</v>
      </c>
      <c r="D36" s="1" t="s">
        <v>170</v>
      </c>
      <c r="E36" s="1">
        <v>6303622712</v>
      </c>
      <c r="F36" s="1" t="s">
        <v>17</v>
      </c>
      <c r="G36" s="1" t="s">
        <v>124</v>
      </c>
      <c r="H36" s="1" t="s">
        <v>19</v>
      </c>
      <c r="I36" s="1" t="s">
        <v>35</v>
      </c>
      <c r="J36" s="1" t="s">
        <v>171</v>
      </c>
      <c r="K36" s="1" t="s">
        <v>156</v>
      </c>
      <c r="L36" s="1" t="s">
        <v>23</v>
      </c>
    </row>
    <row r="37" spans="1:13" ht="13.2" hidden="1">
      <c r="A37" s="2">
        <v>45415.47762247685</v>
      </c>
      <c r="B37" s="1" t="s">
        <v>172</v>
      </c>
      <c r="C37" s="1" t="s">
        <v>173</v>
      </c>
      <c r="D37" s="1" t="s">
        <v>174</v>
      </c>
      <c r="E37" s="1">
        <v>4433863051</v>
      </c>
      <c r="F37" s="1" t="s">
        <v>175</v>
      </c>
      <c r="G37" s="1" t="s">
        <v>28</v>
      </c>
      <c r="H37" s="1" t="s">
        <v>19</v>
      </c>
      <c r="I37" s="1" t="s">
        <v>35</v>
      </c>
      <c r="J37" s="1" t="s">
        <v>176</v>
      </c>
      <c r="K37" s="1" t="s">
        <v>37</v>
      </c>
      <c r="L37" s="1" t="s">
        <v>23</v>
      </c>
      <c r="M37" s="1" t="s">
        <v>177</v>
      </c>
    </row>
    <row r="38" spans="1:13" ht="13.2">
      <c r="A38" s="2">
        <v>45415.556096840279</v>
      </c>
      <c r="B38" s="1" t="s">
        <v>178</v>
      </c>
      <c r="C38" s="1" t="s">
        <v>179</v>
      </c>
      <c r="D38" s="1" t="s">
        <v>180</v>
      </c>
      <c r="E38" s="1">
        <v>4173198567</v>
      </c>
      <c r="F38" s="1" t="s">
        <v>181</v>
      </c>
      <c r="G38" s="1" t="s">
        <v>56</v>
      </c>
      <c r="H38" s="1" t="s">
        <v>19</v>
      </c>
      <c r="I38" s="1" t="s">
        <v>35</v>
      </c>
      <c r="J38" s="1" t="s">
        <v>182</v>
      </c>
      <c r="K38" s="1" t="s">
        <v>156</v>
      </c>
      <c r="L38" s="1" t="s">
        <v>23</v>
      </c>
      <c r="M38" s="1" t="s">
        <v>183</v>
      </c>
    </row>
    <row r="39" spans="1:13" ht="13.2">
      <c r="A39" s="2">
        <v>45415.556632546301</v>
      </c>
      <c r="B39" s="1" t="s">
        <v>184</v>
      </c>
      <c r="C39" s="1" t="s">
        <v>185</v>
      </c>
      <c r="D39" s="1" t="s">
        <v>78</v>
      </c>
      <c r="E39" s="1">
        <v>2259333045</v>
      </c>
      <c r="F39" s="1" t="s">
        <v>181</v>
      </c>
      <c r="G39" s="1" t="s">
        <v>56</v>
      </c>
      <c r="H39" s="1" t="s">
        <v>19</v>
      </c>
      <c r="I39" s="1" t="s">
        <v>35</v>
      </c>
      <c r="J39" s="1" t="s">
        <v>186</v>
      </c>
      <c r="K39" s="1" t="s">
        <v>167</v>
      </c>
      <c r="L39" s="1" t="s">
        <v>23</v>
      </c>
      <c r="M39" s="1" t="s">
        <v>187</v>
      </c>
    </row>
    <row r="40" spans="1:13" ht="13.2">
      <c r="A40" s="2">
        <v>45415.771944537039</v>
      </c>
      <c r="B40" s="1" t="s">
        <v>188</v>
      </c>
      <c r="C40" s="1" t="s">
        <v>189</v>
      </c>
      <c r="D40" s="1" t="s">
        <v>190</v>
      </c>
      <c r="E40" s="1">
        <v>3474538239</v>
      </c>
      <c r="F40" s="1" t="s">
        <v>165</v>
      </c>
      <c r="G40" s="1" t="s">
        <v>124</v>
      </c>
      <c r="H40" s="1" t="s">
        <v>42</v>
      </c>
      <c r="L40" s="1" t="s">
        <v>23</v>
      </c>
    </row>
    <row r="41" spans="1:13" ht="13.2">
      <c r="A41" s="2">
        <v>45416.348365960643</v>
      </c>
      <c r="B41" s="1" t="s">
        <v>191</v>
      </c>
      <c r="C41" s="1" t="s">
        <v>192</v>
      </c>
      <c r="D41" s="1" t="s">
        <v>193</v>
      </c>
      <c r="E41" s="1">
        <v>6308095901</v>
      </c>
      <c r="F41" s="1" t="s">
        <v>165</v>
      </c>
      <c r="G41" s="1" t="s">
        <v>124</v>
      </c>
      <c r="H41" s="1" t="s">
        <v>42</v>
      </c>
      <c r="L41" s="1" t="s">
        <v>23</v>
      </c>
      <c r="M41" s="1" t="s">
        <v>194</v>
      </c>
    </row>
    <row r="42" spans="1:13" ht="13.2">
      <c r="A42" s="2">
        <v>45416.612659525461</v>
      </c>
      <c r="B42" s="1" t="s">
        <v>195</v>
      </c>
      <c r="C42" s="1" t="s">
        <v>196</v>
      </c>
      <c r="D42" s="1" t="s">
        <v>197</v>
      </c>
      <c r="E42" s="1">
        <v>2243240128</v>
      </c>
      <c r="F42" s="1" t="s">
        <v>165</v>
      </c>
      <c r="G42" s="1" t="s">
        <v>124</v>
      </c>
      <c r="H42" s="1" t="s">
        <v>42</v>
      </c>
      <c r="L42" s="1" t="s">
        <v>23</v>
      </c>
    </row>
    <row r="43" spans="1:13" ht="13.2">
      <c r="A43" s="2">
        <v>45416.831943645833</v>
      </c>
      <c r="B43" s="3" t="s">
        <v>198</v>
      </c>
      <c r="C43" s="3" t="s">
        <v>199</v>
      </c>
      <c r="D43" s="1" t="s">
        <v>200</v>
      </c>
      <c r="E43" s="1">
        <v>2149078552</v>
      </c>
      <c r="F43" s="1" t="s">
        <v>17</v>
      </c>
      <c r="G43" s="1" t="s">
        <v>18</v>
      </c>
      <c r="H43" s="1" t="s">
        <v>42</v>
      </c>
      <c r="L43" s="1" t="s">
        <v>23</v>
      </c>
    </row>
    <row r="44" spans="1:13" ht="13.2">
      <c r="A44" s="2">
        <v>45416.850436446759</v>
      </c>
      <c r="B44" s="3" t="s">
        <v>201</v>
      </c>
      <c r="C44" s="1" t="s">
        <v>202</v>
      </c>
      <c r="D44" s="1" t="s">
        <v>203</v>
      </c>
      <c r="E44" s="1">
        <v>7323062799</v>
      </c>
      <c r="F44" s="1" t="s">
        <v>46</v>
      </c>
      <c r="G44" s="1" t="s">
        <v>18</v>
      </c>
      <c r="H44" s="1" t="s">
        <v>19</v>
      </c>
      <c r="I44" s="1" t="s">
        <v>20</v>
      </c>
      <c r="J44" s="1" t="s">
        <v>204</v>
      </c>
      <c r="K44" s="1" t="s">
        <v>205</v>
      </c>
      <c r="L44" s="1" t="s">
        <v>23</v>
      </c>
    </row>
    <row r="45" spans="1:13" ht="13.2">
      <c r="A45" s="2">
        <v>45416.851278958333</v>
      </c>
      <c r="B45" s="3" t="s">
        <v>206</v>
      </c>
      <c r="C45" s="3" t="s">
        <v>207</v>
      </c>
      <c r="D45" s="1" t="s">
        <v>208</v>
      </c>
      <c r="E45" s="1">
        <v>5083802142</v>
      </c>
      <c r="F45" s="1" t="s">
        <v>209</v>
      </c>
      <c r="G45" s="1" t="s">
        <v>18</v>
      </c>
      <c r="H45" s="1" t="s">
        <v>19</v>
      </c>
      <c r="I45" s="1" t="s">
        <v>35</v>
      </c>
      <c r="J45" s="1" t="s">
        <v>210</v>
      </c>
      <c r="K45" s="1" t="s">
        <v>205</v>
      </c>
      <c r="L45" s="1" t="s">
        <v>23</v>
      </c>
    </row>
    <row r="46" spans="1:13" ht="13.2">
      <c r="A46" s="2">
        <v>45416.862265798612</v>
      </c>
      <c r="B46" s="3" t="s">
        <v>211</v>
      </c>
      <c r="C46" s="3" t="s">
        <v>212</v>
      </c>
      <c r="D46" s="1" t="s">
        <v>213</v>
      </c>
      <c r="E46" s="1">
        <v>8139537052</v>
      </c>
      <c r="F46" s="1" t="s">
        <v>17</v>
      </c>
      <c r="G46" s="1" t="s">
        <v>18</v>
      </c>
      <c r="H46" s="1" t="s">
        <v>42</v>
      </c>
      <c r="L46" s="1" t="s">
        <v>23</v>
      </c>
    </row>
    <row r="47" spans="1:13" ht="13.2" hidden="1">
      <c r="A47" s="2">
        <v>45416.922788877317</v>
      </c>
      <c r="B47" s="3" t="s">
        <v>214</v>
      </c>
      <c r="C47" s="3" t="s">
        <v>215</v>
      </c>
      <c r="D47" s="1" t="s">
        <v>216</v>
      </c>
      <c r="E47" s="1">
        <v>9202172926</v>
      </c>
      <c r="F47" s="1" t="s">
        <v>17</v>
      </c>
      <c r="G47" s="1" t="s">
        <v>18</v>
      </c>
      <c r="H47" s="1" t="s">
        <v>19</v>
      </c>
      <c r="I47" s="1" t="s">
        <v>35</v>
      </c>
      <c r="J47" s="1" t="s">
        <v>217</v>
      </c>
      <c r="K47" s="1" t="s">
        <v>37</v>
      </c>
      <c r="L47" s="1" t="s">
        <v>23</v>
      </c>
    </row>
    <row r="48" spans="1:13" ht="13.2" hidden="1">
      <c r="A48" s="2">
        <v>45417.345489733794</v>
      </c>
      <c r="B48" s="1" t="s">
        <v>218</v>
      </c>
      <c r="C48" s="1" t="s">
        <v>219</v>
      </c>
      <c r="D48" s="1" t="s">
        <v>220</v>
      </c>
      <c r="E48" s="1">
        <v>7575350208</v>
      </c>
      <c r="F48" s="1" t="s">
        <v>84</v>
      </c>
      <c r="G48" s="1" t="s">
        <v>28</v>
      </c>
      <c r="H48" s="1" t="s">
        <v>19</v>
      </c>
      <c r="I48" s="1" t="s">
        <v>35</v>
      </c>
      <c r="J48" s="1" t="s">
        <v>221</v>
      </c>
      <c r="K48" s="1" t="s">
        <v>37</v>
      </c>
      <c r="L48" s="1" t="s">
        <v>23</v>
      </c>
    </row>
    <row r="49" spans="1:12" ht="13.2">
      <c r="A49" s="2">
        <v>45417.415726562496</v>
      </c>
      <c r="B49" s="1" t="s">
        <v>222</v>
      </c>
      <c r="C49" s="1" t="s">
        <v>223</v>
      </c>
      <c r="D49" s="1" t="s">
        <v>224</v>
      </c>
      <c r="E49" s="1">
        <v>4408767493</v>
      </c>
      <c r="F49" s="1" t="s">
        <v>225</v>
      </c>
      <c r="G49" s="1" t="s">
        <v>18</v>
      </c>
      <c r="H49" s="1" t="s">
        <v>19</v>
      </c>
      <c r="I49" s="1" t="s">
        <v>35</v>
      </c>
      <c r="J49" s="1" t="s">
        <v>226</v>
      </c>
      <c r="K49" s="1" t="s">
        <v>227</v>
      </c>
      <c r="L49" s="1" t="s">
        <v>23</v>
      </c>
    </row>
    <row r="50" spans="1:12" ht="13.2">
      <c r="A50" s="2">
        <v>45417.687995219909</v>
      </c>
      <c r="B50" s="3" t="s">
        <v>228</v>
      </c>
      <c r="C50" s="3" t="s">
        <v>229</v>
      </c>
      <c r="D50" s="1" t="s">
        <v>224</v>
      </c>
      <c r="E50" s="1">
        <v>4408320769</v>
      </c>
      <c r="F50" s="1" t="s">
        <v>17</v>
      </c>
      <c r="G50" s="1" t="s">
        <v>18</v>
      </c>
      <c r="H50" s="1" t="s">
        <v>19</v>
      </c>
      <c r="I50" s="1" t="s">
        <v>35</v>
      </c>
      <c r="J50" s="1" t="s">
        <v>230</v>
      </c>
      <c r="K50" s="1" t="s">
        <v>30</v>
      </c>
      <c r="L50" s="1" t="s">
        <v>23</v>
      </c>
    </row>
    <row r="51" spans="1:12" ht="13.2">
      <c r="A51" s="2">
        <v>45417.688937708328</v>
      </c>
      <c r="B51" s="3" t="s">
        <v>231</v>
      </c>
      <c r="C51" s="3" t="s">
        <v>232</v>
      </c>
      <c r="D51" s="1" t="s">
        <v>233</v>
      </c>
      <c r="E51" s="1">
        <v>4408320768</v>
      </c>
      <c r="F51" s="1" t="s">
        <v>17</v>
      </c>
      <c r="G51" s="1" t="s">
        <v>18</v>
      </c>
      <c r="H51" s="1" t="s">
        <v>19</v>
      </c>
      <c r="I51" s="1" t="s">
        <v>35</v>
      </c>
      <c r="J51" s="1" t="s">
        <v>234</v>
      </c>
      <c r="K51" s="1" t="s">
        <v>30</v>
      </c>
      <c r="L51" s="1" t="s">
        <v>23</v>
      </c>
    </row>
    <row r="52" spans="1:12" ht="13.2">
      <c r="A52" s="2">
        <v>45417.727234479171</v>
      </c>
      <c r="B52" s="1" t="s">
        <v>235</v>
      </c>
      <c r="C52" s="1" t="s">
        <v>236</v>
      </c>
      <c r="D52" s="1" t="s">
        <v>224</v>
      </c>
      <c r="E52" s="1" t="s">
        <v>237</v>
      </c>
      <c r="F52" s="1" t="s">
        <v>46</v>
      </c>
      <c r="G52" s="1" t="s">
        <v>18</v>
      </c>
      <c r="H52" s="1" t="s">
        <v>19</v>
      </c>
      <c r="I52" s="1" t="s">
        <v>35</v>
      </c>
      <c r="J52" s="1" t="s">
        <v>238</v>
      </c>
      <c r="K52" s="1" t="s">
        <v>227</v>
      </c>
      <c r="L52" s="1" t="s">
        <v>23</v>
      </c>
    </row>
    <row r="53" spans="1:12" ht="13.2" hidden="1">
      <c r="A53" s="2">
        <v>45418.776737546301</v>
      </c>
      <c r="B53" s="1" t="s">
        <v>239</v>
      </c>
      <c r="C53" s="1" t="s">
        <v>240</v>
      </c>
      <c r="D53" s="1" t="s">
        <v>241</v>
      </c>
      <c r="E53" s="1">
        <v>8479021713</v>
      </c>
      <c r="F53" s="1" t="s">
        <v>242</v>
      </c>
      <c r="G53" s="1" t="s">
        <v>124</v>
      </c>
      <c r="H53" s="1" t="s">
        <v>19</v>
      </c>
      <c r="I53" s="1" t="s">
        <v>20</v>
      </c>
      <c r="J53" s="1" t="s">
        <v>243</v>
      </c>
      <c r="K53" s="1" t="s">
        <v>37</v>
      </c>
      <c r="L53" s="1" t="s">
        <v>23</v>
      </c>
    </row>
    <row r="54" spans="1:12" ht="13.2">
      <c r="A54" s="2">
        <v>45418.898963321757</v>
      </c>
      <c r="B54" s="1" t="s">
        <v>244</v>
      </c>
      <c r="C54" s="1" t="s">
        <v>245</v>
      </c>
      <c r="D54" s="1" t="s">
        <v>246</v>
      </c>
      <c r="E54" s="1">
        <v>4107395245</v>
      </c>
      <c r="F54" s="1" t="s">
        <v>247</v>
      </c>
      <c r="G54" s="1" t="s">
        <v>124</v>
      </c>
      <c r="H54" s="1" t="s">
        <v>42</v>
      </c>
      <c r="L54" s="1" t="s">
        <v>23</v>
      </c>
    </row>
    <row r="55" spans="1:12" ht="13.2" hidden="1">
      <c r="A55" s="2">
        <v>45418.903352719906</v>
      </c>
      <c r="B55" s="1" t="s">
        <v>248</v>
      </c>
      <c r="C55" s="1" t="s">
        <v>249</v>
      </c>
      <c r="D55" s="1" t="s">
        <v>250</v>
      </c>
      <c r="E55" s="1">
        <v>6789281242</v>
      </c>
      <c r="F55" s="1" t="s">
        <v>251</v>
      </c>
      <c r="G55" s="1" t="s">
        <v>28</v>
      </c>
      <c r="H55" s="1" t="s">
        <v>19</v>
      </c>
      <c r="I55" s="1" t="s">
        <v>35</v>
      </c>
      <c r="J55" s="1" t="s">
        <v>252</v>
      </c>
      <c r="K55" s="1" t="s">
        <v>37</v>
      </c>
      <c r="L55" s="1" t="s">
        <v>23</v>
      </c>
    </row>
    <row r="56" spans="1:12" ht="13.2" hidden="1">
      <c r="A56" s="2">
        <v>45418.925695231483</v>
      </c>
      <c r="B56" s="1" t="s">
        <v>253</v>
      </c>
      <c r="C56" s="1" t="s">
        <v>254</v>
      </c>
      <c r="D56" s="1" t="s">
        <v>255</v>
      </c>
      <c r="E56" s="1">
        <v>7572866753</v>
      </c>
      <c r="F56" s="1" t="s">
        <v>256</v>
      </c>
      <c r="G56" s="1" t="s">
        <v>28</v>
      </c>
      <c r="H56" s="1" t="s">
        <v>19</v>
      </c>
      <c r="I56" s="1" t="s">
        <v>35</v>
      </c>
      <c r="J56" s="1" t="s">
        <v>257</v>
      </c>
      <c r="K56" s="1" t="s">
        <v>37</v>
      </c>
      <c r="L56" s="1" t="s">
        <v>23</v>
      </c>
    </row>
    <row r="57" spans="1:12" ht="13.2">
      <c r="A57" s="2">
        <v>45418.934539490743</v>
      </c>
      <c r="B57" s="1" t="s">
        <v>258</v>
      </c>
      <c r="C57" s="1" t="s">
        <v>259</v>
      </c>
      <c r="D57" s="1" t="s">
        <v>260</v>
      </c>
      <c r="E57" s="1">
        <v>2233220993</v>
      </c>
      <c r="F57" s="1" t="s">
        <v>261</v>
      </c>
      <c r="G57" s="1" t="s">
        <v>28</v>
      </c>
      <c r="H57" s="1" t="s">
        <v>19</v>
      </c>
      <c r="I57" s="1" t="s">
        <v>35</v>
      </c>
      <c r="J57" s="1" t="s">
        <v>262</v>
      </c>
      <c r="K57" s="1" t="s">
        <v>156</v>
      </c>
      <c r="L57" s="1" t="s">
        <v>23</v>
      </c>
    </row>
    <row r="58" spans="1:12" ht="13.2" hidden="1">
      <c r="A58" s="2">
        <v>45464.490482407404</v>
      </c>
      <c r="B58" s="1" t="s">
        <v>263</v>
      </c>
      <c r="C58" s="1" t="s">
        <v>260</v>
      </c>
      <c r="D58" s="1" t="s">
        <v>264</v>
      </c>
      <c r="E58" s="1">
        <v>8649074274</v>
      </c>
      <c r="F58" s="1" t="s">
        <v>89</v>
      </c>
      <c r="G58" s="1" t="s">
        <v>28</v>
      </c>
      <c r="H58" s="1" t="s">
        <v>19</v>
      </c>
      <c r="I58" s="1" t="s">
        <v>35</v>
      </c>
      <c r="J58" s="1" t="s">
        <v>260</v>
      </c>
      <c r="K58" s="1" t="s">
        <v>37</v>
      </c>
      <c r="L58" s="1" t="s">
        <v>23</v>
      </c>
    </row>
    <row r="59" spans="1:12" ht="13.2" hidden="1">
      <c r="A59" s="2">
        <v>45418.936781909724</v>
      </c>
      <c r="B59" s="1" t="s">
        <v>265</v>
      </c>
      <c r="C59" s="1" t="s">
        <v>266</v>
      </c>
      <c r="D59" s="1" t="s">
        <v>267</v>
      </c>
      <c r="E59" s="1">
        <v>2157918142</v>
      </c>
      <c r="F59" s="1" t="s">
        <v>261</v>
      </c>
      <c r="G59" s="1" t="s">
        <v>28</v>
      </c>
      <c r="H59" s="1" t="s">
        <v>19</v>
      </c>
      <c r="I59" s="1" t="s">
        <v>35</v>
      </c>
      <c r="J59" s="1" t="s">
        <v>268</v>
      </c>
      <c r="K59" s="1" t="s">
        <v>37</v>
      </c>
      <c r="L59" s="1" t="s">
        <v>23</v>
      </c>
    </row>
    <row r="60" spans="1:12" ht="13.2" hidden="1">
      <c r="A60" s="2">
        <v>45472.980171076386</v>
      </c>
      <c r="B60" s="1" t="s">
        <v>269</v>
      </c>
      <c r="C60" s="1" t="s">
        <v>270</v>
      </c>
      <c r="D60" s="1" t="s">
        <v>271</v>
      </c>
      <c r="E60" s="1">
        <v>4088023915</v>
      </c>
      <c r="F60" s="1" t="s">
        <v>272</v>
      </c>
      <c r="G60" s="1" t="s">
        <v>18</v>
      </c>
      <c r="H60" s="1" t="s">
        <v>19</v>
      </c>
      <c r="I60" s="1" t="s">
        <v>35</v>
      </c>
      <c r="J60" s="1" t="s">
        <v>273</v>
      </c>
      <c r="K60" s="1" t="s">
        <v>37</v>
      </c>
      <c r="L60" s="1" t="s">
        <v>23</v>
      </c>
    </row>
    <row r="61" spans="1:12" ht="13.2">
      <c r="A61" s="2">
        <v>45419.659462696756</v>
      </c>
      <c r="B61" s="1" t="s">
        <v>274</v>
      </c>
      <c r="C61" s="1" t="s">
        <v>275</v>
      </c>
      <c r="D61" s="1" t="s">
        <v>276</v>
      </c>
      <c r="E61" s="1">
        <v>2242543575</v>
      </c>
      <c r="F61" s="1" t="s">
        <v>17</v>
      </c>
      <c r="G61" s="1" t="s">
        <v>124</v>
      </c>
      <c r="H61" s="1" t="s">
        <v>19</v>
      </c>
      <c r="I61" s="1" t="s">
        <v>35</v>
      </c>
      <c r="J61" s="1" t="s">
        <v>277</v>
      </c>
      <c r="K61" s="1" t="s">
        <v>147</v>
      </c>
      <c r="L61" s="1" t="s">
        <v>23</v>
      </c>
    </row>
    <row r="62" spans="1:12" ht="13.2">
      <c r="A62" s="2">
        <v>45419.660162233791</v>
      </c>
      <c r="B62" s="1" t="s">
        <v>278</v>
      </c>
      <c r="C62" s="1" t="s">
        <v>279</v>
      </c>
      <c r="D62" s="1" t="s">
        <v>276</v>
      </c>
      <c r="E62" s="1">
        <v>22443294665</v>
      </c>
      <c r="F62" s="1" t="s">
        <v>17</v>
      </c>
      <c r="G62" s="1" t="s">
        <v>124</v>
      </c>
      <c r="H62" s="1" t="s">
        <v>19</v>
      </c>
      <c r="I62" s="1" t="s">
        <v>35</v>
      </c>
      <c r="J62" s="1" t="s">
        <v>280</v>
      </c>
      <c r="K62" s="1" t="s">
        <v>30</v>
      </c>
      <c r="L62" s="1" t="s">
        <v>23</v>
      </c>
    </row>
    <row r="63" spans="1:12" ht="13.2">
      <c r="A63" s="2">
        <v>45419.686226261576</v>
      </c>
      <c r="B63" s="1" t="s">
        <v>281</v>
      </c>
      <c r="C63" s="1" t="s">
        <v>282</v>
      </c>
      <c r="D63" s="1" t="s">
        <v>283</v>
      </c>
      <c r="E63" s="1">
        <v>8646439084</v>
      </c>
      <c r="F63" s="1" t="s">
        <v>284</v>
      </c>
      <c r="G63" s="1" t="s">
        <v>124</v>
      </c>
      <c r="H63" s="1" t="s">
        <v>42</v>
      </c>
      <c r="L63" s="1" t="s">
        <v>23</v>
      </c>
    </row>
    <row r="64" spans="1:12" ht="13.2">
      <c r="A64" s="2">
        <v>45419.692684039357</v>
      </c>
      <c r="B64" s="1" t="s">
        <v>285</v>
      </c>
      <c r="C64" s="1" t="s">
        <v>286</v>
      </c>
      <c r="D64" s="1" t="s">
        <v>287</v>
      </c>
      <c r="E64" s="1">
        <v>5736455964</v>
      </c>
      <c r="F64" s="1" t="s">
        <v>46</v>
      </c>
      <c r="G64" s="1" t="s">
        <v>124</v>
      </c>
      <c r="H64" s="1" t="s">
        <v>42</v>
      </c>
      <c r="L64" s="1" t="s">
        <v>23</v>
      </c>
    </row>
    <row r="65" spans="1:13" ht="13.2">
      <c r="A65" s="2">
        <v>45419.756361793981</v>
      </c>
      <c r="B65" s="1" t="s">
        <v>288</v>
      </c>
      <c r="C65" s="1" t="s">
        <v>289</v>
      </c>
      <c r="D65" s="1" t="s">
        <v>290</v>
      </c>
      <c r="E65" s="1" t="s">
        <v>291</v>
      </c>
      <c r="F65" s="1" t="s">
        <v>46</v>
      </c>
      <c r="G65" s="1" t="s">
        <v>124</v>
      </c>
      <c r="H65" s="1" t="s">
        <v>19</v>
      </c>
      <c r="I65" s="1" t="s">
        <v>20</v>
      </c>
      <c r="J65" s="1" t="s">
        <v>292</v>
      </c>
      <c r="K65" s="1" t="s">
        <v>156</v>
      </c>
      <c r="L65" s="1" t="s">
        <v>23</v>
      </c>
    </row>
    <row r="66" spans="1:13" ht="13.2" hidden="1">
      <c r="A66" s="2">
        <v>45419.759605335646</v>
      </c>
      <c r="B66" s="1" t="s">
        <v>293</v>
      </c>
      <c r="C66" s="1" t="s">
        <v>294</v>
      </c>
      <c r="D66" s="1" t="s">
        <v>295</v>
      </c>
      <c r="E66" s="1">
        <v>6304149623</v>
      </c>
      <c r="F66" s="1" t="s">
        <v>46</v>
      </c>
      <c r="G66" s="1" t="s">
        <v>124</v>
      </c>
      <c r="H66" s="1" t="s">
        <v>19</v>
      </c>
      <c r="I66" s="1" t="s">
        <v>35</v>
      </c>
      <c r="J66" s="1" t="s">
        <v>296</v>
      </c>
      <c r="K66" s="1" t="s">
        <v>37</v>
      </c>
      <c r="L66" s="1" t="s">
        <v>23</v>
      </c>
    </row>
    <row r="67" spans="1:13" ht="13.2" hidden="1">
      <c r="A67" s="2">
        <v>45419.944422962959</v>
      </c>
      <c r="B67" s="1" t="s">
        <v>297</v>
      </c>
      <c r="C67" s="1" t="s">
        <v>298</v>
      </c>
      <c r="D67" s="1" t="s">
        <v>299</v>
      </c>
      <c r="E67" s="1">
        <v>4142421065</v>
      </c>
      <c r="F67" s="1" t="s">
        <v>300</v>
      </c>
      <c r="G67" s="1" t="s">
        <v>124</v>
      </c>
      <c r="H67" s="1" t="s">
        <v>19</v>
      </c>
      <c r="I67" s="1" t="s">
        <v>20</v>
      </c>
      <c r="J67" s="1" t="s">
        <v>301</v>
      </c>
      <c r="K67" s="1" t="s">
        <v>37</v>
      </c>
      <c r="L67" s="1" t="s">
        <v>23</v>
      </c>
    </row>
    <row r="68" spans="1:13" ht="13.2" hidden="1">
      <c r="A68" s="2">
        <v>45480.961119201384</v>
      </c>
      <c r="B68" s="1" t="s">
        <v>302</v>
      </c>
      <c r="C68" s="1" t="s">
        <v>303</v>
      </c>
      <c r="D68" s="1" t="s">
        <v>304</v>
      </c>
      <c r="E68" s="1">
        <v>8473800270</v>
      </c>
      <c r="F68" s="1" t="s">
        <v>305</v>
      </c>
      <c r="G68" s="1" t="s">
        <v>18</v>
      </c>
      <c r="H68" s="1" t="s">
        <v>19</v>
      </c>
      <c r="I68" s="1" t="s">
        <v>35</v>
      </c>
      <c r="J68" s="1" t="s">
        <v>306</v>
      </c>
      <c r="K68" s="1" t="s">
        <v>37</v>
      </c>
      <c r="L68" s="1" t="s">
        <v>23</v>
      </c>
    </row>
    <row r="69" spans="1:13" ht="13.2">
      <c r="A69" s="2">
        <v>45420.375043159722</v>
      </c>
      <c r="B69" s="1" t="s">
        <v>307</v>
      </c>
      <c r="C69" s="1" t="s">
        <v>308</v>
      </c>
      <c r="D69" s="1" t="s">
        <v>309</v>
      </c>
      <c r="E69" s="1">
        <v>8477789888</v>
      </c>
      <c r="F69" s="1" t="s">
        <v>310</v>
      </c>
      <c r="G69" s="1" t="s">
        <v>124</v>
      </c>
      <c r="H69" s="1" t="s">
        <v>19</v>
      </c>
      <c r="I69" s="1" t="s">
        <v>35</v>
      </c>
      <c r="J69" s="1" t="s">
        <v>311</v>
      </c>
      <c r="K69" s="1" t="s">
        <v>156</v>
      </c>
      <c r="L69" s="1" t="s">
        <v>23</v>
      </c>
    </row>
    <row r="70" spans="1:13" ht="13.2" hidden="1">
      <c r="A70" s="2">
        <v>45481.625487662037</v>
      </c>
      <c r="B70" s="1" t="s">
        <v>312</v>
      </c>
      <c r="C70" s="1" t="s">
        <v>313</v>
      </c>
      <c r="D70" s="1" t="s">
        <v>314</v>
      </c>
      <c r="E70" s="1">
        <v>3373562804</v>
      </c>
      <c r="F70" s="1" t="s">
        <v>315</v>
      </c>
      <c r="G70" s="1" t="s">
        <v>316</v>
      </c>
      <c r="H70" s="1" t="s">
        <v>19</v>
      </c>
      <c r="I70" s="1" t="s">
        <v>35</v>
      </c>
      <c r="J70" s="1" t="s">
        <v>317</v>
      </c>
      <c r="K70" s="1" t="s">
        <v>37</v>
      </c>
      <c r="L70" s="1" t="s">
        <v>23</v>
      </c>
    </row>
    <row r="71" spans="1:13" ht="13.2" hidden="1">
      <c r="A71" s="2">
        <v>45420.791782233791</v>
      </c>
      <c r="B71" s="1" t="s">
        <v>318</v>
      </c>
      <c r="C71" s="1" t="s">
        <v>319</v>
      </c>
      <c r="D71" s="1" t="s">
        <v>320</v>
      </c>
      <c r="E71" s="1">
        <v>2147623394</v>
      </c>
      <c r="F71" s="1" t="s">
        <v>46</v>
      </c>
      <c r="G71" s="1" t="s">
        <v>28</v>
      </c>
      <c r="H71" s="1" t="s">
        <v>19</v>
      </c>
      <c r="I71" s="1" t="s">
        <v>20</v>
      </c>
      <c r="J71" s="1" t="s">
        <v>321</v>
      </c>
      <c r="K71" s="1" t="s">
        <v>37</v>
      </c>
      <c r="L71" s="1" t="s">
        <v>23</v>
      </c>
    </row>
    <row r="72" spans="1:13" ht="13.2" hidden="1">
      <c r="A72" s="2">
        <v>45420.791078703704</v>
      </c>
      <c r="B72" s="1" t="s">
        <v>322</v>
      </c>
      <c r="C72" s="1" t="s">
        <v>106</v>
      </c>
      <c r="D72" s="1" t="s">
        <v>320</v>
      </c>
      <c r="E72" s="1">
        <v>9724086078</v>
      </c>
      <c r="F72" s="1" t="s">
        <v>46</v>
      </c>
      <c r="G72" s="1" t="s">
        <v>28</v>
      </c>
      <c r="H72" s="1" t="s">
        <v>19</v>
      </c>
      <c r="I72" s="1" t="s">
        <v>35</v>
      </c>
      <c r="J72" s="1" t="s">
        <v>323</v>
      </c>
      <c r="K72" s="1" t="s">
        <v>37</v>
      </c>
      <c r="L72" s="1" t="s">
        <v>23</v>
      </c>
    </row>
    <row r="73" spans="1:13" ht="13.2">
      <c r="A73" s="2">
        <v>45421.013646354171</v>
      </c>
      <c r="B73" s="3" t="s">
        <v>324</v>
      </c>
      <c r="C73" s="1" t="s">
        <v>325</v>
      </c>
      <c r="D73" s="1" t="s">
        <v>326</v>
      </c>
      <c r="E73" s="1">
        <v>4083165994</v>
      </c>
      <c r="F73" s="1" t="s">
        <v>327</v>
      </c>
      <c r="G73" s="1" t="s">
        <v>18</v>
      </c>
      <c r="H73" s="1" t="s">
        <v>19</v>
      </c>
      <c r="I73" s="1" t="s">
        <v>20</v>
      </c>
      <c r="J73" s="1" t="s">
        <v>328</v>
      </c>
      <c r="K73" s="1" t="s">
        <v>30</v>
      </c>
      <c r="L73" s="1" t="s">
        <v>23</v>
      </c>
    </row>
    <row r="74" spans="1:13" ht="13.2">
      <c r="A74" s="2">
        <v>45423.856469768521</v>
      </c>
      <c r="B74" s="1" t="s">
        <v>329</v>
      </c>
      <c r="C74" s="1" t="s">
        <v>330</v>
      </c>
      <c r="D74" s="1" t="s">
        <v>331</v>
      </c>
      <c r="E74" s="1">
        <v>2245783199</v>
      </c>
      <c r="F74" s="1" t="s">
        <v>332</v>
      </c>
      <c r="G74" s="1" t="s">
        <v>124</v>
      </c>
      <c r="H74" s="1" t="s">
        <v>42</v>
      </c>
      <c r="L74" s="1" t="s">
        <v>23</v>
      </c>
    </row>
    <row r="75" spans="1:13" ht="13.2" hidden="1">
      <c r="A75" s="2">
        <v>45424.029106504633</v>
      </c>
      <c r="B75" s="1" t="s">
        <v>333</v>
      </c>
      <c r="C75" s="1" t="s">
        <v>334</v>
      </c>
      <c r="D75" s="1" t="s">
        <v>335</v>
      </c>
      <c r="E75" s="1">
        <v>4693441920</v>
      </c>
      <c r="F75" s="1" t="s">
        <v>272</v>
      </c>
      <c r="G75" s="1" t="s">
        <v>28</v>
      </c>
      <c r="H75" s="1" t="s">
        <v>19</v>
      </c>
      <c r="I75" s="1" t="s">
        <v>20</v>
      </c>
      <c r="J75" s="1" t="s">
        <v>336</v>
      </c>
      <c r="K75" s="1" t="s">
        <v>37</v>
      </c>
      <c r="L75" s="1" t="s">
        <v>23</v>
      </c>
    </row>
    <row r="76" spans="1:13" ht="13.2" hidden="1">
      <c r="A76" s="2">
        <v>45424.527270312501</v>
      </c>
      <c r="B76" s="1" t="s">
        <v>337</v>
      </c>
      <c r="C76" s="1" t="s">
        <v>338</v>
      </c>
      <c r="D76" s="1" t="s">
        <v>339</v>
      </c>
      <c r="E76" s="1">
        <v>6304323134</v>
      </c>
      <c r="F76" s="1" t="s">
        <v>17</v>
      </c>
      <c r="G76" s="1" t="s">
        <v>124</v>
      </c>
      <c r="H76" s="1" t="s">
        <v>19</v>
      </c>
      <c r="I76" s="1" t="s">
        <v>20</v>
      </c>
      <c r="J76" s="1" t="s">
        <v>340</v>
      </c>
      <c r="K76" s="1" t="s">
        <v>37</v>
      </c>
      <c r="L76" s="1" t="s">
        <v>23</v>
      </c>
      <c r="M76" s="1" t="s">
        <v>341</v>
      </c>
    </row>
    <row r="77" spans="1:13" ht="13.2" hidden="1">
      <c r="A77" s="2">
        <v>45424.616591770835</v>
      </c>
      <c r="B77" s="1" t="s">
        <v>342</v>
      </c>
      <c r="C77" s="1" t="s">
        <v>343</v>
      </c>
      <c r="D77" s="1" t="s">
        <v>116</v>
      </c>
      <c r="E77" s="1">
        <v>2247301598</v>
      </c>
      <c r="F77" s="1" t="s">
        <v>272</v>
      </c>
      <c r="G77" s="1" t="s">
        <v>28</v>
      </c>
      <c r="H77" s="1" t="s">
        <v>19</v>
      </c>
      <c r="I77" s="1" t="s">
        <v>35</v>
      </c>
      <c r="J77" s="1" t="s">
        <v>344</v>
      </c>
      <c r="K77" s="1" t="s">
        <v>37</v>
      </c>
      <c r="L77" s="1" t="s">
        <v>23</v>
      </c>
    </row>
    <row r="78" spans="1:13" ht="13.2" hidden="1">
      <c r="A78" s="2">
        <v>45481.896979270838</v>
      </c>
      <c r="B78" s="1" t="s">
        <v>345</v>
      </c>
      <c r="C78" s="1" t="s">
        <v>15</v>
      </c>
      <c r="D78" s="1" t="s">
        <v>346</v>
      </c>
      <c r="E78" s="1">
        <v>5712439643</v>
      </c>
      <c r="F78" s="1" t="s">
        <v>347</v>
      </c>
      <c r="G78" s="1" t="s">
        <v>316</v>
      </c>
      <c r="H78" s="1" t="s">
        <v>19</v>
      </c>
      <c r="I78" s="1" t="s">
        <v>35</v>
      </c>
      <c r="J78" s="1" t="s">
        <v>348</v>
      </c>
      <c r="K78" s="1" t="s">
        <v>37</v>
      </c>
      <c r="L78" s="1" t="s">
        <v>23</v>
      </c>
    </row>
    <row r="79" spans="1:13" ht="13.2">
      <c r="A79" s="2">
        <v>45424.934378124999</v>
      </c>
      <c r="B79" s="1" t="s">
        <v>349</v>
      </c>
      <c r="C79" s="1" t="s">
        <v>350</v>
      </c>
      <c r="D79" s="1" t="s">
        <v>216</v>
      </c>
      <c r="E79" s="1">
        <v>9203272896</v>
      </c>
      <c r="F79" s="1" t="s">
        <v>46</v>
      </c>
      <c r="G79" s="1" t="s">
        <v>18</v>
      </c>
      <c r="H79" s="1" t="s">
        <v>19</v>
      </c>
      <c r="I79" s="1" t="s">
        <v>35</v>
      </c>
      <c r="J79" s="1" t="s">
        <v>351</v>
      </c>
      <c r="K79" s="1" t="s">
        <v>30</v>
      </c>
      <c r="L79" s="1" t="s">
        <v>23</v>
      </c>
    </row>
    <row r="80" spans="1:13" ht="13.2" hidden="1">
      <c r="A80" s="2">
        <v>45424.938970347226</v>
      </c>
      <c r="B80" s="1" t="s">
        <v>352</v>
      </c>
      <c r="C80" s="1" t="s">
        <v>353</v>
      </c>
      <c r="D80" s="1" t="s">
        <v>354</v>
      </c>
      <c r="E80" s="1">
        <v>7136798653</v>
      </c>
      <c r="F80" s="1" t="s">
        <v>355</v>
      </c>
      <c r="G80" s="1" t="s">
        <v>28</v>
      </c>
      <c r="H80" s="1" t="s">
        <v>19</v>
      </c>
      <c r="I80" s="1" t="s">
        <v>35</v>
      </c>
      <c r="J80" s="1" t="s">
        <v>356</v>
      </c>
      <c r="K80" s="1" t="s">
        <v>37</v>
      </c>
      <c r="L80" s="1" t="s">
        <v>23</v>
      </c>
    </row>
    <row r="81" spans="1:13" ht="13.2">
      <c r="A81" s="2">
        <v>45424.939212453704</v>
      </c>
      <c r="B81" s="1" t="s">
        <v>31</v>
      </c>
      <c r="C81" s="1" t="s">
        <v>357</v>
      </c>
      <c r="D81" s="1" t="s">
        <v>33</v>
      </c>
      <c r="E81" s="1">
        <v>5188981842</v>
      </c>
      <c r="F81" s="1" t="s">
        <v>46</v>
      </c>
      <c r="G81" s="1" t="s">
        <v>28</v>
      </c>
      <c r="H81" s="1" t="s">
        <v>42</v>
      </c>
      <c r="L81" s="1" t="s">
        <v>23</v>
      </c>
    </row>
    <row r="82" spans="1:13" ht="13.2">
      <c r="A82" s="2">
        <v>45424.949435486109</v>
      </c>
      <c r="B82" s="1" t="s">
        <v>358</v>
      </c>
      <c r="C82" s="1" t="s">
        <v>359</v>
      </c>
      <c r="D82" s="1" t="s">
        <v>360</v>
      </c>
      <c r="E82" s="1">
        <v>8458915357</v>
      </c>
      <c r="F82" s="1" t="s">
        <v>361</v>
      </c>
      <c r="G82" s="1" t="s">
        <v>28</v>
      </c>
      <c r="H82" s="1" t="s">
        <v>19</v>
      </c>
      <c r="I82" s="1" t="s">
        <v>20</v>
      </c>
      <c r="J82" s="1" t="s">
        <v>362</v>
      </c>
      <c r="K82" s="1" t="s">
        <v>205</v>
      </c>
      <c r="L82" s="1" t="s">
        <v>23</v>
      </c>
    </row>
    <row r="83" spans="1:13" ht="13.2" hidden="1">
      <c r="A83" s="2">
        <v>45424.954143310184</v>
      </c>
      <c r="B83" s="1" t="s">
        <v>363</v>
      </c>
      <c r="C83" s="1" t="s">
        <v>364</v>
      </c>
      <c r="D83" s="1" t="s">
        <v>365</v>
      </c>
      <c r="E83" s="1">
        <v>2143153857</v>
      </c>
      <c r="F83" s="1" t="s">
        <v>366</v>
      </c>
      <c r="G83" s="1" t="s">
        <v>28</v>
      </c>
      <c r="H83" s="1" t="s">
        <v>19</v>
      </c>
      <c r="I83" s="1" t="s">
        <v>35</v>
      </c>
      <c r="J83" s="1" t="s">
        <v>367</v>
      </c>
      <c r="K83" s="1" t="s">
        <v>37</v>
      </c>
      <c r="L83" s="1" t="s">
        <v>23</v>
      </c>
    </row>
    <row r="84" spans="1:13" ht="13.2">
      <c r="A84" s="2">
        <v>45424.966660277772</v>
      </c>
      <c r="B84" s="1" t="s">
        <v>368</v>
      </c>
      <c r="C84" s="3" t="s">
        <v>369</v>
      </c>
      <c r="D84" s="1" t="s">
        <v>370</v>
      </c>
      <c r="E84" s="1">
        <v>4698883135</v>
      </c>
      <c r="F84" s="1" t="s">
        <v>371</v>
      </c>
      <c r="G84" s="1" t="s">
        <v>18</v>
      </c>
      <c r="H84" s="1" t="s">
        <v>19</v>
      </c>
      <c r="I84" s="1" t="s">
        <v>20</v>
      </c>
      <c r="J84" s="1" t="s">
        <v>372</v>
      </c>
      <c r="K84" s="1" t="s">
        <v>373</v>
      </c>
      <c r="L84" s="1" t="s">
        <v>23</v>
      </c>
    </row>
    <row r="85" spans="1:13" ht="13.2" hidden="1">
      <c r="A85" s="2">
        <v>45480.343172337962</v>
      </c>
      <c r="B85" s="1" t="s">
        <v>374</v>
      </c>
      <c r="C85" s="1" t="s">
        <v>375</v>
      </c>
      <c r="D85" s="1" t="s">
        <v>376</v>
      </c>
      <c r="E85" s="1">
        <v>4694996195</v>
      </c>
      <c r="F85" s="1" t="s">
        <v>17</v>
      </c>
      <c r="G85" s="1" t="s">
        <v>18</v>
      </c>
      <c r="H85" s="1" t="s">
        <v>19</v>
      </c>
      <c r="I85" s="1" t="s">
        <v>35</v>
      </c>
      <c r="J85" s="1" t="s">
        <v>377</v>
      </c>
      <c r="K85" s="1" t="s">
        <v>37</v>
      </c>
      <c r="L85" s="1" t="s">
        <v>23</v>
      </c>
    </row>
    <row r="86" spans="1:13" ht="13.2">
      <c r="A86" s="2">
        <v>45424.977564409724</v>
      </c>
      <c r="B86" s="1" t="s">
        <v>378</v>
      </c>
      <c r="C86" s="1" t="s">
        <v>379</v>
      </c>
      <c r="D86" s="1" t="s">
        <v>380</v>
      </c>
      <c r="E86" s="1">
        <v>3306314132</v>
      </c>
      <c r="F86" s="1" t="s">
        <v>175</v>
      </c>
      <c r="G86" s="1" t="s">
        <v>28</v>
      </c>
      <c r="H86" s="1" t="s">
        <v>19</v>
      </c>
      <c r="I86" s="1" t="s">
        <v>20</v>
      </c>
      <c r="J86" s="1" t="s">
        <v>381</v>
      </c>
      <c r="K86" s="1" t="s">
        <v>227</v>
      </c>
      <c r="L86" s="1" t="s">
        <v>23</v>
      </c>
    </row>
    <row r="87" spans="1:13" ht="13.2">
      <c r="A87" s="2">
        <v>45424.991976805555</v>
      </c>
      <c r="B87" s="1" t="s">
        <v>382</v>
      </c>
      <c r="C87" s="1" t="s">
        <v>383</v>
      </c>
      <c r="D87" s="1" t="s">
        <v>384</v>
      </c>
      <c r="E87" s="1">
        <v>9729839498</v>
      </c>
      <c r="F87" s="1" t="s">
        <v>46</v>
      </c>
      <c r="G87" s="1" t="s">
        <v>18</v>
      </c>
      <c r="H87" s="1" t="s">
        <v>19</v>
      </c>
      <c r="I87" s="1" t="s">
        <v>35</v>
      </c>
      <c r="J87" s="1" t="s">
        <v>385</v>
      </c>
      <c r="K87" s="1" t="s">
        <v>30</v>
      </c>
      <c r="L87" s="1" t="s">
        <v>23</v>
      </c>
    </row>
    <row r="88" spans="1:13" ht="13.2" hidden="1">
      <c r="A88" s="2">
        <v>45428.451057905091</v>
      </c>
      <c r="B88" s="1" t="s">
        <v>386</v>
      </c>
      <c r="C88" s="1" t="s">
        <v>387</v>
      </c>
      <c r="D88" s="1" t="s">
        <v>388</v>
      </c>
      <c r="E88" s="1">
        <v>9722079137</v>
      </c>
      <c r="F88" s="1" t="s">
        <v>355</v>
      </c>
      <c r="G88" s="1" t="s">
        <v>28</v>
      </c>
      <c r="H88" s="1" t="s">
        <v>19</v>
      </c>
      <c r="I88" s="1" t="s">
        <v>35</v>
      </c>
      <c r="J88" s="1" t="s">
        <v>389</v>
      </c>
      <c r="K88" s="1" t="s">
        <v>37</v>
      </c>
      <c r="L88" s="1" t="s">
        <v>23</v>
      </c>
    </row>
    <row r="89" spans="1:13" ht="13.2" hidden="1">
      <c r="A89" s="2">
        <v>45425.303881979169</v>
      </c>
      <c r="B89" s="1" t="s">
        <v>390</v>
      </c>
      <c r="C89" s="1" t="s">
        <v>391</v>
      </c>
      <c r="D89" s="1" t="s">
        <v>392</v>
      </c>
      <c r="E89" s="1">
        <v>9722616160</v>
      </c>
      <c r="F89" s="1" t="s">
        <v>46</v>
      </c>
      <c r="G89" s="1" t="s">
        <v>124</v>
      </c>
      <c r="H89" s="1" t="s">
        <v>19</v>
      </c>
      <c r="I89" s="1" t="s">
        <v>35</v>
      </c>
      <c r="J89" s="1" t="s">
        <v>393</v>
      </c>
      <c r="K89" s="1" t="s">
        <v>37</v>
      </c>
      <c r="L89" s="1" t="s">
        <v>23</v>
      </c>
    </row>
    <row r="90" spans="1:13" ht="13.2" hidden="1">
      <c r="A90" s="2">
        <v>45425.340156956023</v>
      </c>
      <c r="B90" s="1" t="s">
        <v>394</v>
      </c>
      <c r="C90" s="1" t="s">
        <v>395</v>
      </c>
      <c r="D90" s="1" t="s">
        <v>396</v>
      </c>
      <c r="E90" s="1">
        <v>3474206787</v>
      </c>
      <c r="F90" s="1" t="s">
        <v>284</v>
      </c>
      <c r="G90" s="1" t="s">
        <v>28</v>
      </c>
      <c r="H90" s="1" t="s">
        <v>19</v>
      </c>
      <c r="I90" s="1" t="s">
        <v>35</v>
      </c>
      <c r="J90" s="1" t="s">
        <v>397</v>
      </c>
      <c r="K90" s="1" t="s">
        <v>37</v>
      </c>
      <c r="L90" s="1" t="s">
        <v>23</v>
      </c>
    </row>
    <row r="91" spans="1:13" ht="13.2" hidden="1">
      <c r="A91" s="2">
        <v>45425.352877048615</v>
      </c>
      <c r="B91" s="1" t="s">
        <v>398</v>
      </c>
      <c r="C91" s="1" t="s">
        <v>399</v>
      </c>
      <c r="D91" s="1" t="s">
        <v>400</v>
      </c>
      <c r="E91" s="1">
        <v>5133049420</v>
      </c>
      <c r="F91" s="1" t="s">
        <v>272</v>
      </c>
      <c r="G91" s="1" t="s">
        <v>28</v>
      </c>
      <c r="H91" s="1" t="s">
        <v>19</v>
      </c>
      <c r="I91" s="1" t="s">
        <v>35</v>
      </c>
      <c r="J91" s="1" t="s">
        <v>401</v>
      </c>
      <c r="K91" s="1" t="s">
        <v>37</v>
      </c>
      <c r="L91" s="1" t="s">
        <v>23</v>
      </c>
    </row>
    <row r="92" spans="1:13" ht="13.2">
      <c r="A92" s="2">
        <v>45425.386308900459</v>
      </c>
      <c r="B92" s="1" t="s">
        <v>402</v>
      </c>
      <c r="C92" s="1" t="s">
        <v>403</v>
      </c>
      <c r="D92" s="1" t="s">
        <v>404</v>
      </c>
      <c r="E92" s="1">
        <v>9722144956</v>
      </c>
      <c r="F92" s="1" t="s">
        <v>405</v>
      </c>
      <c r="G92" s="1" t="s">
        <v>28</v>
      </c>
      <c r="H92" s="1" t="s">
        <v>19</v>
      </c>
      <c r="I92" s="1" t="s">
        <v>20</v>
      </c>
      <c r="J92" s="1" t="s">
        <v>406</v>
      </c>
      <c r="K92" s="1" t="s">
        <v>156</v>
      </c>
      <c r="L92" s="1" t="s">
        <v>23</v>
      </c>
    </row>
    <row r="93" spans="1:13" ht="13.2" hidden="1">
      <c r="A93" s="2">
        <v>45425.416799409722</v>
      </c>
      <c r="B93" s="1" t="s">
        <v>407</v>
      </c>
      <c r="C93" s="1" t="s">
        <v>87</v>
      </c>
      <c r="D93" s="1" t="s">
        <v>408</v>
      </c>
      <c r="E93" s="1">
        <v>3476470143</v>
      </c>
      <c r="F93" s="1" t="s">
        <v>409</v>
      </c>
      <c r="G93" s="1" t="s">
        <v>56</v>
      </c>
      <c r="H93" s="1" t="s">
        <v>19</v>
      </c>
      <c r="I93" s="1" t="s">
        <v>35</v>
      </c>
      <c r="J93" s="1" t="s">
        <v>410</v>
      </c>
      <c r="K93" s="1" t="s">
        <v>37</v>
      </c>
      <c r="L93" s="1" t="s">
        <v>23</v>
      </c>
      <c r="M93" s="1" t="s">
        <v>411</v>
      </c>
    </row>
    <row r="94" spans="1:13" ht="13.2">
      <c r="A94" s="2">
        <v>45425.482070034719</v>
      </c>
      <c r="B94" s="1" t="s">
        <v>412</v>
      </c>
      <c r="C94" s="1" t="s">
        <v>413</v>
      </c>
      <c r="D94" s="1" t="s">
        <v>414</v>
      </c>
      <c r="E94" s="1">
        <v>2487614603</v>
      </c>
      <c r="F94" s="1" t="s">
        <v>46</v>
      </c>
      <c r="G94" s="1" t="s">
        <v>124</v>
      </c>
      <c r="H94" s="1" t="s">
        <v>19</v>
      </c>
      <c r="I94" s="1" t="s">
        <v>35</v>
      </c>
      <c r="J94" s="1" t="s">
        <v>415</v>
      </c>
      <c r="K94" s="1" t="s">
        <v>147</v>
      </c>
      <c r="L94" s="1" t="s">
        <v>23</v>
      </c>
    </row>
    <row r="95" spans="1:13" ht="13.2">
      <c r="A95" s="2">
        <v>45425.49256392361</v>
      </c>
      <c r="B95" s="1" t="s">
        <v>416</v>
      </c>
      <c r="C95" s="1" t="s">
        <v>417</v>
      </c>
      <c r="D95" s="1" t="s">
        <v>418</v>
      </c>
      <c r="E95" s="1" t="s">
        <v>419</v>
      </c>
      <c r="F95" s="1" t="s">
        <v>46</v>
      </c>
      <c r="G95" s="1" t="s">
        <v>124</v>
      </c>
      <c r="H95" s="1" t="s">
        <v>19</v>
      </c>
      <c r="I95" s="1" t="s">
        <v>35</v>
      </c>
      <c r="J95" s="1" t="s">
        <v>420</v>
      </c>
      <c r="K95" s="1" t="s">
        <v>147</v>
      </c>
      <c r="L95" s="1" t="s">
        <v>23</v>
      </c>
    </row>
    <row r="96" spans="1:13" ht="13.2">
      <c r="A96" s="2">
        <v>45425.502253310187</v>
      </c>
      <c r="B96" s="1" t="s">
        <v>421</v>
      </c>
      <c r="C96" s="1" t="s">
        <v>422</v>
      </c>
      <c r="D96" s="1" t="s">
        <v>423</v>
      </c>
      <c r="E96" s="1">
        <v>8472264743</v>
      </c>
      <c r="F96" s="1" t="s">
        <v>46</v>
      </c>
      <c r="G96" s="1" t="s">
        <v>124</v>
      </c>
      <c r="H96" s="1" t="s">
        <v>19</v>
      </c>
      <c r="I96" s="1" t="s">
        <v>35</v>
      </c>
      <c r="J96" s="1" t="s">
        <v>424</v>
      </c>
      <c r="K96" s="1" t="s">
        <v>147</v>
      </c>
      <c r="L96" s="1" t="s">
        <v>23</v>
      </c>
    </row>
    <row r="97" spans="1:12" ht="13.2">
      <c r="A97" s="2">
        <v>45425.550925335643</v>
      </c>
      <c r="B97" s="1" t="s">
        <v>425</v>
      </c>
      <c r="C97" s="1" t="s">
        <v>426</v>
      </c>
      <c r="D97" s="1" t="s">
        <v>427</v>
      </c>
      <c r="E97" s="1">
        <v>6306607285</v>
      </c>
      <c r="F97" s="1" t="s">
        <v>46</v>
      </c>
      <c r="G97" s="1" t="s">
        <v>124</v>
      </c>
      <c r="H97" s="1" t="s">
        <v>42</v>
      </c>
      <c r="L97" s="1" t="s">
        <v>23</v>
      </c>
    </row>
    <row r="98" spans="1:12" ht="13.2">
      <c r="A98" s="2">
        <v>45425.621037731486</v>
      </c>
      <c r="B98" s="1" t="s">
        <v>428</v>
      </c>
      <c r="C98" s="1" t="s">
        <v>429</v>
      </c>
      <c r="D98" s="1" t="s">
        <v>430</v>
      </c>
      <c r="E98" s="1">
        <v>8472716295</v>
      </c>
      <c r="F98" s="1" t="s">
        <v>431</v>
      </c>
      <c r="G98" s="1" t="s">
        <v>124</v>
      </c>
      <c r="H98" s="1" t="s">
        <v>42</v>
      </c>
      <c r="L98" s="1" t="s">
        <v>23</v>
      </c>
    </row>
    <row r="99" spans="1:12" ht="13.2" hidden="1">
      <c r="A99" s="2">
        <v>45425.694920057867</v>
      </c>
      <c r="B99" s="1" t="s">
        <v>432</v>
      </c>
      <c r="C99" s="1" t="s">
        <v>433</v>
      </c>
      <c r="D99" s="1" t="s">
        <v>434</v>
      </c>
      <c r="E99" s="1">
        <v>2147333726</v>
      </c>
      <c r="F99" s="1" t="s">
        <v>435</v>
      </c>
      <c r="G99" s="1" t="s">
        <v>28</v>
      </c>
      <c r="H99" s="1" t="s">
        <v>19</v>
      </c>
      <c r="I99" s="1" t="s">
        <v>20</v>
      </c>
      <c r="J99" s="1" t="s">
        <v>436</v>
      </c>
      <c r="K99" s="1" t="s">
        <v>37</v>
      </c>
      <c r="L99" s="1" t="s">
        <v>23</v>
      </c>
    </row>
    <row r="100" spans="1:12" ht="13.2" hidden="1">
      <c r="A100" s="2">
        <v>45425.849210960645</v>
      </c>
      <c r="B100" s="1" t="s">
        <v>437</v>
      </c>
      <c r="C100" s="1" t="s">
        <v>438</v>
      </c>
      <c r="D100" s="1" t="s">
        <v>439</v>
      </c>
      <c r="E100" s="1">
        <v>8167696598</v>
      </c>
      <c r="F100" s="1" t="s">
        <v>440</v>
      </c>
      <c r="G100" s="1" t="s">
        <v>28</v>
      </c>
      <c r="H100" s="1" t="s">
        <v>19</v>
      </c>
      <c r="I100" s="1" t="s">
        <v>35</v>
      </c>
      <c r="J100" s="1" t="s">
        <v>441</v>
      </c>
      <c r="K100" s="1" t="s">
        <v>37</v>
      </c>
      <c r="L100" s="1" t="s">
        <v>23</v>
      </c>
    </row>
    <row r="101" spans="1:12" ht="13.2" hidden="1">
      <c r="A101" s="2">
        <v>45425.896488865736</v>
      </c>
      <c r="B101" s="1" t="s">
        <v>442</v>
      </c>
      <c r="C101" s="1" t="s">
        <v>443</v>
      </c>
      <c r="D101" s="1" t="s">
        <v>444</v>
      </c>
      <c r="E101" s="1">
        <v>3098241867</v>
      </c>
      <c r="F101" s="1" t="s">
        <v>445</v>
      </c>
      <c r="G101" s="1" t="s">
        <v>124</v>
      </c>
      <c r="H101" s="1" t="s">
        <v>19</v>
      </c>
      <c r="I101" s="1" t="s">
        <v>35</v>
      </c>
      <c r="J101" s="1" t="s">
        <v>446</v>
      </c>
      <c r="K101" s="1" t="s">
        <v>37</v>
      </c>
      <c r="L101" s="1" t="s">
        <v>23</v>
      </c>
    </row>
    <row r="102" spans="1:12" ht="13.2" hidden="1">
      <c r="A102" s="2">
        <v>45425.91002865741</v>
      </c>
      <c r="B102" s="1" t="s">
        <v>447</v>
      </c>
      <c r="C102" s="3" t="s">
        <v>448</v>
      </c>
      <c r="D102" s="1" t="s">
        <v>449</v>
      </c>
      <c r="E102" s="1">
        <v>4083685483</v>
      </c>
      <c r="F102" s="1" t="s">
        <v>165</v>
      </c>
      <c r="G102" s="1" t="s">
        <v>316</v>
      </c>
      <c r="H102" s="1" t="s">
        <v>19</v>
      </c>
      <c r="I102" s="1" t="s">
        <v>35</v>
      </c>
      <c r="J102" s="1" t="s">
        <v>448</v>
      </c>
      <c r="K102" s="1" t="s">
        <v>37</v>
      </c>
      <c r="L102" s="1" t="s">
        <v>23</v>
      </c>
    </row>
    <row r="103" spans="1:12" ht="13.2" hidden="1">
      <c r="A103" s="2">
        <v>45425.916814733791</v>
      </c>
      <c r="B103" s="1" t="s">
        <v>450</v>
      </c>
      <c r="C103" s="1" t="s">
        <v>451</v>
      </c>
      <c r="D103" s="1" t="s">
        <v>452</v>
      </c>
      <c r="E103" s="1">
        <v>4793262321</v>
      </c>
      <c r="F103" s="1" t="s">
        <v>453</v>
      </c>
      <c r="G103" s="1" t="s">
        <v>316</v>
      </c>
      <c r="H103" s="1" t="s">
        <v>19</v>
      </c>
      <c r="I103" s="1" t="s">
        <v>35</v>
      </c>
      <c r="J103" s="1" t="s">
        <v>454</v>
      </c>
      <c r="K103" s="1" t="s">
        <v>37</v>
      </c>
      <c r="L103" s="1" t="s">
        <v>23</v>
      </c>
    </row>
    <row r="104" spans="1:12" ht="13.2">
      <c r="A104" s="2">
        <v>45425.916875486109</v>
      </c>
      <c r="B104" s="1" t="s">
        <v>455</v>
      </c>
      <c r="C104" s="3" t="s">
        <v>456</v>
      </c>
      <c r="D104" s="1" t="s">
        <v>457</v>
      </c>
      <c r="E104" s="1">
        <v>2016580377</v>
      </c>
      <c r="F104" s="1" t="s">
        <v>247</v>
      </c>
      <c r="G104" s="1" t="s">
        <v>18</v>
      </c>
      <c r="H104" s="1" t="s">
        <v>42</v>
      </c>
      <c r="L104" s="1" t="s">
        <v>23</v>
      </c>
    </row>
    <row r="105" spans="1:12" ht="13.2" hidden="1">
      <c r="A105" s="2">
        <v>45425.917579907407</v>
      </c>
      <c r="B105" s="1" t="s">
        <v>458</v>
      </c>
      <c r="C105" s="3" t="s">
        <v>459</v>
      </c>
      <c r="D105" s="1" t="s">
        <v>460</v>
      </c>
      <c r="E105" s="1">
        <v>4697569014</v>
      </c>
      <c r="F105" s="1" t="s">
        <v>46</v>
      </c>
      <c r="G105" s="1" t="s">
        <v>18</v>
      </c>
      <c r="H105" s="1" t="s">
        <v>19</v>
      </c>
      <c r="I105" s="1" t="s">
        <v>35</v>
      </c>
      <c r="J105" s="1" t="s">
        <v>461</v>
      </c>
      <c r="K105" s="1" t="s">
        <v>37</v>
      </c>
      <c r="L105" s="1" t="s">
        <v>23</v>
      </c>
    </row>
    <row r="106" spans="1:12" ht="13.2">
      <c r="A106" s="2">
        <v>45425.922262523149</v>
      </c>
      <c r="B106" s="1" t="s">
        <v>462</v>
      </c>
      <c r="C106" s="3" t="s">
        <v>463</v>
      </c>
      <c r="D106" s="1" t="s">
        <v>464</v>
      </c>
      <c r="E106" s="1">
        <v>7324235571</v>
      </c>
      <c r="F106" s="1" t="s">
        <v>46</v>
      </c>
      <c r="G106" s="1" t="s">
        <v>18</v>
      </c>
      <c r="H106" s="1" t="s">
        <v>19</v>
      </c>
      <c r="I106" s="1" t="s">
        <v>20</v>
      </c>
      <c r="J106" s="1" t="s">
        <v>465</v>
      </c>
      <c r="K106" s="1" t="s">
        <v>373</v>
      </c>
      <c r="L106" s="1" t="s">
        <v>23</v>
      </c>
    </row>
    <row r="107" spans="1:12" ht="13.2" hidden="1">
      <c r="A107" s="2">
        <v>45425.940410810188</v>
      </c>
      <c r="B107" s="1" t="s">
        <v>466</v>
      </c>
      <c r="C107" s="1" t="s">
        <v>215</v>
      </c>
      <c r="D107" s="1" t="s">
        <v>467</v>
      </c>
      <c r="E107" s="1">
        <v>9726899145</v>
      </c>
      <c r="F107" s="1" t="s">
        <v>17</v>
      </c>
      <c r="G107" s="1" t="s">
        <v>18</v>
      </c>
      <c r="H107" s="1" t="s">
        <v>19</v>
      </c>
      <c r="I107" s="1" t="s">
        <v>35</v>
      </c>
      <c r="J107" s="1" t="s">
        <v>468</v>
      </c>
      <c r="K107" s="1" t="s">
        <v>37</v>
      </c>
      <c r="L107" s="1" t="s">
        <v>23</v>
      </c>
    </row>
    <row r="108" spans="1:12" ht="13.2" hidden="1">
      <c r="A108" s="2">
        <v>45425.961351724538</v>
      </c>
      <c r="B108" s="1" t="s">
        <v>469</v>
      </c>
      <c r="C108" s="1" t="s">
        <v>470</v>
      </c>
      <c r="D108" s="1" t="s">
        <v>471</v>
      </c>
      <c r="E108" s="1">
        <v>3109105925</v>
      </c>
      <c r="F108" s="1" t="s">
        <v>46</v>
      </c>
      <c r="G108" s="1" t="s">
        <v>124</v>
      </c>
      <c r="H108" s="1" t="s">
        <v>19</v>
      </c>
      <c r="I108" s="1" t="s">
        <v>35</v>
      </c>
      <c r="J108" s="4" t="s">
        <v>472</v>
      </c>
      <c r="K108" s="1" t="s">
        <v>37</v>
      </c>
      <c r="L108" s="1" t="s">
        <v>23</v>
      </c>
    </row>
    <row r="109" spans="1:12" ht="13.2">
      <c r="A109" s="2">
        <v>45426.03655157407</v>
      </c>
      <c r="B109" s="1" t="s">
        <v>473</v>
      </c>
      <c r="C109" s="3" t="s">
        <v>474</v>
      </c>
      <c r="D109" s="1" t="s">
        <v>475</v>
      </c>
      <c r="E109" s="1">
        <v>9728143543</v>
      </c>
      <c r="F109" s="1" t="s">
        <v>46</v>
      </c>
      <c r="G109" s="1" t="s">
        <v>18</v>
      </c>
      <c r="H109" s="1" t="s">
        <v>19</v>
      </c>
      <c r="I109" s="1" t="s">
        <v>20</v>
      </c>
      <c r="J109" s="1" t="s">
        <v>476</v>
      </c>
      <c r="K109" s="1" t="s">
        <v>227</v>
      </c>
      <c r="L109" s="1" t="s">
        <v>23</v>
      </c>
    </row>
    <row r="110" spans="1:12" ht="13.2">
      <c r="A110" s="2">
        <v>45426.279816620372</v>
      </c>
      <c r="B110" s="1" t="s">
        <v>477</v>
      </c>
      <c r="C110" s="3" t="s">
        <v>478</v>
      </c>
      <c r="D110" s="1" t="s">
        <v>479</v>
      </c>
      <c r="E110" s="1">
        <v>9377765195</v>
      </c>
      <c r="F110" s="1" t="s">
        <v>46</v>
      </c>
      <c r="G110" s="1" t="s">
        <v>18</v>
      </c>
      <c r="H110" s="1" t="s">
        <v>42</v>
      </c>
      <c r="L110" s="1" t="s">
        <v>23</v>
      </c>
    </row>
    <row r="111" spans="1:12" ht="13.2">
      <c r="A111" s="2">
        <v>45426.78159003472</v>
      </c>
      <c r="B111" s="1" t="s">
        <v>480</v>
      </c>
      <c r="C111" s="1" t="s">
        <v>481</v>
      </c>
      <c r="D111" s="1" t="s">
        <v>482</v>
      </c>
      <c r="E111" s="1">
        <v>2018842716</v>
      </c>
      <c r="F111" s="1" t="s">
        <v>483</v>
      </c>
      <c r="G111" s="1" t="s">
        <v>18</v>
      </c>
      <c r="H111" s="1" t="s">
        <v>19</v>
      </c>
      <c r="I111" s="1" t="s">
        <v>20</v>
      </c>
      <c r="J111" s="1" t="s">
        <v>484</v>
      </c>
      <c r="K111" s="1" t="s">
        <v>167</v>
      </c>
      <c r="L111" s="1" t="s">
        <v>23</v>
      </c>
    </row>
    <row r="112" spans="1:12" ht="13.2">
      <c r="A112" s="2">
        <v>45426.689545532412</v>
      </c>
      <c r="B112" s="1" t="s">
        <v>485</v>
      </c>
      <c r="C112" s="1" t="s">
        <v>486</v>
      </c>
      <c r="D112" s="1" t="s">
        <v>487</v>
      </c>
      <c r="E112" s="1">
        <v>2035706270</v>
      </c>
      <c r="F112" s="1" t="s">
        <v>46</v>
      </c>
      <c r="G112" s="1" t="s">
        <v>18</v>
      </c>
      <c r="H112" s="1" t="s">
        <v>19</v>
      </c>
      <c r="I112" s="1" t="s">
        <v>20</v>
      </c>
      <c r="J112" s="1" t="s">
        <v>21</v>
      </c>
      <c r="K112" s="1" t="s">
        <v>22</v>
      </c>
      <c r="L112" s="1" t="s">
        <v>23</v>
      </c>
    </row>
    <row r="113" spans="1:13" ht="13.2">
      <c r="A113" s="2">
        <v>45426.697837453699</v>
      </c>
      <c r="B113" s="1" t="s">
        <v>488</v>
      </c>
      <c r="C113" s="3" t="s">
        <v>489</v>
      </c>
      <c r="D113" s="1" t="s">
        <v>490</v>
      </c>
      <c r="E113" s="1">
        <v>7138547097</v>
      </c>
      <c r="F113" s="1" t="s">
        <v>46</v>
      </c>
      <c r="G113" s="1" t="s">
        <v>491</v>
      </c>
      <c r="H113" s="1" t="s">
        <v>19</v>
      </c>
      <c r="I113" s="1" t="s">
        <v>35</v>
      </c>
      <c r="J113" s="1" t="s">
        <v>492</v>
      </c>
      <c r="K113" s="1" t="s">
        <v>373</v>
      </c>
      <c r="L113" s="1" t="s">
        <v>23</v>
      </c>
    </row>
    <row r="114" spans="1:13" ht="13.2" hidden="1">
      <c r="A114" s="2">
        <v>45426.713540243058</v>
      </c>
      <c r="B114" s="1" t="s">
        <v>493</v>
      </c>
      <c r="C114" s="1" t="s">
        <v>494</v>
      </c>
      <c r="D114" s="1" t="s">
        <v>495</v>
      </c>
      <c r="E114" s="1" t="s">
        <v>496</v>
      </c>
      <c r="F114" s="1" t="s">
        <v>46</v>
      </c>
      <c r="G114" s="1" t="s">
        <v>56</v>
      </c>
      <c r="H114" s="1" t="s">
        <v>19</v>
      </c>
      <c r="I114" s="1" t="s">
        <v>35</v>
      </c>
      <c r="J114" s="1" t="s">
        <v>497</v>
      </c>
      <c r="K114" s="1" t="s">
        <v>37</v>
      </c>
      <c r="L114" s="1" t="s">
        <v>23</v>
      </c>
      <c r="M114" s="1" t="s">
        <v>498</v>
      </c>
    </row>
    <row r="115" spans="1:13" ht="13.2">
      <c r="A115" s="2">
        <v>45426.714378148143</v>
      </c>
      <c r="B115" s="1" t="s">
        <v>499</v>
      </c>
      <c r="C115" s="3" t="s">
        <v>500</v>
      </c>
      <c r="D115" s="1" t="s">
        <v>501</v>
      </c>
      <c r="E115" s="1" t="s">
        <v>502</v>
      </c>
      <c r="F115" s="1" t="s">
        <v>17</v>
      </c>
      <c r="G115" s="1" t="s">
        <v>18</v>
      </c>
      <c r="H115" s="1" t="s">
        <v>19</v>
      </c>
      <c r="I115" s="1" t="s">
        <v>35</v>
      </c>
      <c r="J115" s="1" t="s">
        <v>503</v>
      </c>
      <c r="K115" s="1" t="s">
        <v>373</v>
      </c>
      <c r="L115" s="1" t="s">
        <v>23</v>
      </c>
      <c r="M115" s="1" t="s">
        <v>504</v>
      </c>
    </row>
    <row r="116" spans="1:13" ht="13.2" hidden="1">
      <c r="A116" s="2">
        <v>45480.981221898153</v>
      </c>
      <c r="B116" s="1" t="s">
        <v>505</v>
      </c>
      <c r="C116" s="1" t="s">
        <v>506</v>
      </c>
      <c r="D116" s="1" t="s">
        <v>507</v>
      </c>
      <c r="E116" s="1">
        <v>2146369478</v>
      </c>
      <c r="F116" s="1" t="s">
        <v>17</v>
      </c>
      <c r="G116" s="1" t="s">
        <v>18</v>
      </c>
      <c r="H116" s="1" t="s">
        <v>19</v>
      </c>
      <c r="I116" s="1" t="s">
        <v>35</v>
      </c>
      <c r="J116" s="1" t="s">
        <v>508</v>
      </c>
      <c r="K116" s="1" t="s">
        <v>37</v>
      </c>
      <c r="L116" s="1" t="s">
        <v>23</v>
      </c>
    </row>
    <row r="117" spans="1:13" ht="13.2" hidden="1">
      <c r="A117" s="2">
        <v>45480.98072146991</v>
      </c>
      <c r="B117" s="1" t="s">
        <v>505</v>
      </c>
      <c r="C117" s="1" t="s">
        <v>509</v>
      </c>
      <c r="D117" s="1" t="s">
        <v>510</v>
      </c>
      <c r="E117" s="1">
        <v>4146292827</v>
      </c>
      <c r="F117" s="1" t="s">
        <v>17</v>
      </c>
      <c r="G117" s="1" t="s">
        <v>18</v>
      </c>
      <c r="H117" s="1" t="s">
        <v>19</v>
      </c>
      <c r="I117" s="1" t="s">
        <v>35</v>
      </c>
      <c r="J117" s="1" t="s">
        <v>511</v>
      </c>
      <c r="K117" s="1" t="s">
        <v>37</v>
      </c>
      <c r="L117" s="1" t="s">
        <v>23</v>
      </c>
    </row>
    <row r="118" spans="1:13" ht="13.2">
      <c r="A118" s="2">
        <v>45426.750710775465</v>
      </c>
      <c r="B118" s="1" t="s">
        <v>512</v>
      </c>
      <c r="C118" s="3" t="s">
        <v>513</v>
      </c>
      <c r="D118" s="1" t="s">
        <v>514</v>
      </c>
      <c r="E118" s="1">
        <v>4803638904</v>
      </c>
      <c r="F118" s="1" t="s">
        <v>515</v>
      </c>
      <c r="G118" s="1" t="s">
        <v>18</v>
      </c>
      <c r="H118" s="1" t="s">
        <v>19</v>
      </c>
      <c r="I118" s="1" t="s">
        <v>35</v>
      </c>
      <c r="J118" s="1" t="s">
        <v>516</v>
      </c>
      <c r="K118" s="1" t="s">
        <v>205</v>
      </c>
      <c r="L118" s="1" t="s">
        <v>23</v>
      </c>
    </row>
    <row r="119" spans="1:13" ht="13.2">
      <c r="A119" s="2">
        <v>45426.751690324076</v>
      </c>
      <c r="B119" s="1" t="s">
        <v>517</v>
      </c>
      <c r="C119" s="3" t="s">
        <v>518</v>
      </c>
      <c r="D119" s="1" t="s">
        <v>519</v>
      </c>
      <c r="E119" s="1">
        <v>4796570459</v>
      </c>
      <c r="F119" s="1" t="s">
        <v>46</v>
      </c>
      <c r="G119" s="1" t="s">
        <v>18</v>
      </c>
      <c r="H119" s="1" t="s">
        <v>19</v>
      </c>
      <c r="I119" s="1" t="s">
        <v>20</v>
      </c>
      <c r="J119" s="1" t="s">
        <v>520</v>
      </c>
      <c r="K119" s="1" t="s">
        <v>373</v>
      </c>
      <c r="L119" s="1" t="s">
        <v>23</v>
      </c>
    </row>
    <row r="120" spans="1:13" ht="13.2">
      <c r="A120" s="2">
        <v>45426.752756770831</v>
      </c>
      <c r="B120" s="1" t="s">
        <v>517</v>
      </c>
      <c r="C120" s="3" t="s">
        <v>521</v>
      </c>
      <c r="D120" s="1" t="s">
        <v>519</v>
      </c>
      <c r="E120" s="1">
        <v>4018374727</v>
      </c>
      <c r="F120" s="1" t="s">
        <v>46</v>
      </c>
      <c r="G120" s="1" t="s">
        <v>18</v>
      </c>
      <c r="H120" s="1" t="s">
        <v>19</v>
      </c>
      <c r="I120" s="1" t="s">
        <v>20</v>
      </c>
      <c r="J120" s="1" t="s">
        <v>522</v>
      </c>
      <c r="K120" s="1" t="s">
        <v>205</v>
      </c>
      <c r="L120" s="1" t="s">
        <v>23</v>
      </c>
    </row>
    <row r="121" spans="1:13" ht="13.2">
      <c r="A121" s="2">
        <v>45426.786398703705</v>
      </c>
      <c r="B121" s="1" t="s">
        <v>523</v>
      </c>
      <c r="C121" s="3" t="s">
        <v>338</v>
      </c>
      <c r="D121" s="1" t="s">
        <v>524</v>
      </c>
      <c r="E121" s="1">
        <v>3238595994</v>
      </c>
      <c r="F121" s="1" t="s">
        <v>17</v>
      </c>
      <c r="G121" s="1" t="s">
        <v>18</v>
      </c>
      <c r="H121" s="1" t="s">
        <v>19</v>
      </c>
      <c r="I121" s="1" t="s">
        <v>20</v>
      </c>
      <c r="J121" s="1" t="s">
        <v>525</v>
      </c>
      <c r="K121" s="1" t="s">
        <v>156</v>
      </c>
      <c r="L121" s="1" t="s">
        <v>23</v>
      </c>
    </row>
    <row r="122" spans="1:13" ht="13.2" hidden="1">
      <c r="A122" s="2">
        <v>45426.845239305556</v>
      </c>
      <c r="B122" s="1" t="s">
        <v>526</v>
      </c>
      <c r="C122" s="1" t="s">
        <v>527</v>
      </c>
      <c r="D122" s="1" t="s">
        <v>528</v>
      </c>
      <c r="E122" s="1">
        <v>2146038088</v>
      </c>
      <c r="F122" s="1" t="s">
        <v>361</v>
      </c>
      <c r="G122" s="1" t="s">
        <v>124</v>
      </c>
      <c r="H122" s="1" t="s">
        <v>19</v>
      </c>
      <c r="I122" s="1" t="s">
        <v>20</v>
      </c>
      <c r="J122" s="1" t="s">
        <v>529</v>
      </c>
      <c r="K122" s="1" t="s">
        <v>37</v>
      </c>
      <c r="L122" s="1" t="s">
        <v>23</v>
      </c>
    </row>
    <row r="123" spans="1:13" ht="13.2">
      <c r="A123" s="2">
        <v>45427.102095046299</v>
      </c>
      <c r="B123" s="3" t="s">
        <v>530</v>
      </c>
      <c r="C123" s="3" t="s">
        <v>338</v>
      </c>
      <c r="D123" s="1" t="s">
        <v>475</v>
      </c>
      <c r="E123" s="1">
        <v>9492029692</v>
      </c>
      <c r="F123" s="1" t="s">
        <v>17</v>
      </c>
      <c r="G123" s="1" t="s">
        <v>18</v>
      </c>
      <c r="H123" s="1" t="s">
        <v>19</v>
      </c>
      <c r="I123" s="1" t="s">
        <v>20</v>
      </c>
      <c r="J123" s="1" t="s">
        <v>531</v>
      </c>
      <c r="K123" s="1" t="s">
        <v>147</v>
      </c>
      <c r="L123" s="1" t="s">
        <v>23</v>
      </c>
    </row>
    <row r="124" spans="1:13" ht="13.2">
      <c r="A124" s="2">
        <v>45427.441476898151</v>
      </c>
      <c r="B124" s="1" t="s">
        <v>532</v>
      </c>
      <c r="C124" s="1" t="s">
        <v>533</v>
      </c>
      <c r="D124" s="1" t="s">
        <v>534</v>
      </c>
      <c r="E124" s="1">
        <v>5128729927</v>
      </c>
      <c r="F124" s="1" t="s">
        <v>46</v>
      </c>
      <c r="G124" s="1" t="s">
        <v>316</v>
      </c>
      <c r="H124" s="1" t="s">
        <v>42</v>
      </c>
      <c r="L124" s="1" t="s">
        <v>23</v>
      </c>
    </row>
    <row r="125" spans="1:13" ht="13.2">
      <c r="A125" s="2">
        <v>45427.908489652778</v>
      </c>
      <c r="B125" s="1" t="s">
        <v>31</v>
      </c>
      <c r="C125" s="1" t="s">
        <v>535</v>
      </c>
      <c r="D125" s="1" t="s">
        <v>33</v>
      </c>
      <c r="E125" s="1" t="s">
        <v>536</v>
      </c>
      <c r="F125" s="1" t="s">
        <v>537</v>
      </c>
      <c r="G125" s="1" t="s">
        <v>56</v>
      </c>
      <c r="H125" s="1" t="s">
        <v>42</v>
      </c>
      <c r="L125" s="1" t="s">
        <v>23</v>
      </c>
      <c r="M125" s="1" t="s">
        <v>538</v>
      </c>
    </row>
    <row r="126" spans="1:13" ht="13.2" hidden="1">
      <c r="A126" s="2">
        <v>45428.026321550926</v>
      </c>
      <c r="B126" s="1" t="s">
        <v>539</v>
      </c>
      <c r="C126" s="1" t="s">
        <v>164</v>
      </c>
      <c r="D126" s="1" t="s">
        <v>540</v>
      </c>
      <c r="E126" s="1">
        <v>9723331737</v>
      </c>
      <c r="F126" s="1" t="s">
        <v>541</v>
      </c>
      <c r="G126" s="1" t="s">
        <v>28</v>
      </c>
      <c r="H126" s="1" t="s">
        <v>19</v>
      </c>
      <c r="I126" s="1" t="s">
        <v>35</v>
      </c>
      <c r="J126" s="1" t="s">
        <v>542</v>
      </c>
      <c r="K126" s="1" t="s">
        <v>37</v>
      </c>
      <c r="L126" s="1" t="s">
        <v>23</v>
      </c>
    </row>
    <row r="127" spans="1:13" ht="13.2" hidden="1">
      <c r="A127" s="2">
        <v>45428.459507858795</v>
      </c>
      <c r="B127" s="1" t="s">
        <v>543</v>
      </c>
      <c r="C127" s="1" t="s">
        <v>87</v>
      </c>
      <c r="D127" s="1" t="s">
        <v>544</v>
      </c>
      <c r="E127" s="1">
        <v>9499735820</v>
      </c>
      <c r="F127" s="1" t="s">
        <v>355</v>
      </c>
      <c r="G127" s="1" t="s">
        <v>28</v>
      </c>
      <c r="H127" s="1" t="s">
        <v>19</v>
      </c>
      <c r="I127" s="1" t="s">
        <v>35</v>
      </c>
      <c r="J127" s="1" t="s">
        <v>545</v>
      </c>
      <c r="K127" s="1" t="s">
        <v>37</v>
      </c>
      <c r="L127" s="1" t="s">
        <v>23</v>
      </c>
    </row>
    <row r="128" spans="1:13" ht="13.2">
      <c r="A128" s="2">
        <v>45428.479772743056</v>
      </c>
      <c r="B128" s="1" t="s">
        <v>546</v>
      </c>
      <c r="C128" s="1" t="s">
        <v>547</v>
      </c>
      <c r="D128" s="1" t="s">
        <v>548</v>
      </c>
      <c r="E128" s="1">
        <v>8479126768</v>
      </c>
      <c r="F128" s="1" t="s">
        <v>284</v>
      </c>
      <c r="G128" s="1" t="s">
        <v>124</v>
      </c>
      <c r="H128" s="1" t="s">
        <v>19</v>
      </c>
      <c r="I128" s="1" t="s">
        <v>20</v>
      </c>
      <c r="J128" s="1" t="s">
        <v>549</v>
      </c>
      <c r="K128" s="1" t="s">
        <v>167</v>
      </c>
      <c r="L128" s="1" t="s">
        <v>23</v>
      </c>
    </row>
    <row r="129" spans="1:13" ht="13.2" hidden="1">
      <c r="A129" s="2">
        <v>45428.809712731483</v>
      </c>
      <c r="B129" s="1" t="s">
        <v>550</v>
      </c>
      <c r="C129" s="1" t="s">
        <v>551</v>
      </c>
      <c r="D129" s="1" t="s">
        <v>552</v>
      </c>
      <c r="E129" s="1">
        <v>5129879803</v>
      </c>
      <c r="F129" s="1" t="s">
        <v>46</v>
      </c>
      <c r="G129" s="1" t="s">
        <v>124</v>
      </c>
      <c r="H129" s="1" t="s">
        <v>19</v>
      </c>
      <c r="I129" s="1" t="s">
        <v>35</v>
      </c>
      <c r="J129" s="1" t="s">
        <v>553</v>
      </c>
      <c r="K129" s="1" t="s">
        <v>37</v>
      </c>
      <c r="L129" s="1" t="s">
        <v>23</v>
      </c>
    </row>
    <row r="130" spans="1:13" ht="13.2">
      <c r="A130" s="2">
        <v>45428.83224841435</v>
      </c>
      <c r="B130" s="1" t="s">
        <v>554</v>
      </c>
      <c r="C130" s="1" t="s">
        <v>555</v>
      </c>
      <c r="D130" s="1" t="s">
        <v>556</v>
      </c>
      <c r="E130" s="1">
        <v>8624522344</v>
      </c>
      <c r="F130" s="1" t="s">
        <v>46</v>
      </c>
      <c r="G130" s="1" t="s">
        <v>28</v>
      </c>
      <c r="H130" s="1" t="s">
        <v>19</v>
      </c>
      <c r="I130" s="1" t="s">
        <v>35</v>
      </c>
      <c r="J130" s="1" t="s">
        <v>557</v>
      </c>
      <c r="K130" s="1" t="s">
        <v>30</v>
      </c>
      <c r="L130" s="1" t="s">
        <v>23</v>
      </c>
      <c r="M130" s="1" t="s">
        <v>18</v>
      </c>
    </row>
    <row r="131" spans="1:13" ht="13.2">
      <c r="A131" s="2">
        <v>45428.832725034721</v>
      </c>
      <c r="B131" s="1" t="s">
        <v>558</v>
      </c>
      <c r="C131" s="1" t="s">
        <v>559</v>
      </c>
      <c r="D131" s="1" t="s">
        <v>560</v>
      </c>
      <c r="E131" s="1">
        <v>8477678535</v>
      </c>
      <c r="F131" s="1" t="s">
        <v>46</v>
      </c>
      <c r="G131" s="1" t="s">
        <v>28</v>
      </c>
      <c r="H131" s="1" t="s">
        <v>19</v>
      </c>
      <c r="I131" s="1" t="s">
        <v>20</v>
      </c>
      <c r="J131" s="1" t="s">
        <v>561</v>
      </c>
      <c r="K131" s="1" t="s">
        <v>167</v>
      </c>
      <c r="L131" s="1" t="s">
        <v>23</v>
      </c>
      <c r="M131" s="1" t="s">
        <v>18</v>
      </c>
    </row>
    <row r="132" spans="1:13" ht="13.2">
      <c r="A132" s="2">
        <v>45428.833725000004</v>
      </c>
      <c r="B132" s="3" t="s">
        <v>562</v>
      </c>
      <c r="C132" s="3" t="s">
        <v>563</v>
      </c>
      <c r="D132" s="1" t="s">
        <v>564</v>
      </c>
      <c r="E132" s="1">
        <v>5159917819</v>
      </c>
      <c r="F132" s="1" t="s">
        <v>440</v>
      </c>
      <c r="G132" s="1" t="s">
        <v>28</v>
      </c>
      <c r="H132" s="1" t="s">
        <v>19</v>
      </c>
      <c r="I132" s="1" t="s">
        <v>35</v>
      </c>
      <c r="J132" s="1" t="s">
        <v>565</v>
      </c>
      <c r="K132" s="1" t="s">
        <v>156</v>
      </c>
      <c r="L132" s="1" t="s">
        <v>23</v>
      </c>
      <c r="M132" s="1" t="s">
        <v>566</v>
      </c>
    </row>
    <row r="133" spans="1:13" ht="13.2">
      <c r="A133" s="2">
        <v>45428.834242048615</v>
      </c>
      <c r="B133" s="1" t="s">
        <v>567</v>
      </c>
      <c r="C133" s="1" t="s">
        <v>568</v>
      </c>
      <c r="D133" s="1" t="s">
        <v>569</v>
      </c>
      <c r="E133" s="1">
        <v>2016285683</v>
      </c>
      <c r="F133" s="1" t="s">
        <v>46</v>
      </c>
      <c r="G133" s="1" t="s">
        <v>28</v>
      </c>
      <c r="H133" s="1" t="s">
        <v>19</v>
      </c>
      <c r="I133" s="1" t="s">
        <v>35</v>
      </c>
      <c r="J133" s="1" t="s">
        <v>570</v>
      </c>
      <c r="K133" s="1" t="s">
        <v>30</v>
      </c>
      <c r="L133" s="1" t="s">
        <v>23</v>
      </c>
    </row>
    <row r="134" spans="1:13" ht="13.2" hidden="1">
      <c r="A134" s="2">
        <v>45428.83596837963</v>
      </c>
      <c r="B134" s="1" t="s">
        <v>571</v>
      </c>
      <c r="C134" s="1" t="s">
        <v>572</v>
      </c>
      <c r="D134" s="1" t="s">
        <v>573</v>
      </c>
      <c r="E134" s="1">
        <v>2015629100</v>
      </c>
      <c r="F134" s="1" t="s">
        <v>46</v>
      </c>
      <c r="G134" s="1" t="s">
        <v>28</v>
      </c>
      <c r="H134" s="1" t="s">
        <v>19</v>
      </c>
      <c r="I134" s="1" t="s">
        <v>20</v>
      </c>
      <c r="J134" s="1" t="s">
        <v>574</v>
      </c>
      <c r="K134" s="1" t="s">
        <v>37</v>
      </c>
      <c r="L134" s="1" t="s">
        <v>23</v>
      </c>
    </row>
    <row r="135" spans="1:13" ht="13.2">
      <c r="A135" s="2">
        <v>45428.836342222217</v>
      </c>
      <c r="B135" s="3" t="s">
        <v>575</v>
      </c>
      <c r="C135" s="3" t="s">
        <v>576</v>
      </c>
      <c r="D135" s="1" t="s">
        <v>577</v>
      </c>
      <c r="E135" s="1">
        <v>8322511326</v>
      </c>
      <c r="F135" s="1" t="s">
        <v>75</v>
      </c>
      <c r="G135" s="1" t="s">
        <v>18</v>
      </c>
      <c r="H135" s="1" t="s">
        <v>19</v>
      </c>
      <c r="I135" s="1" t="s">
        <v>35</v>
      </c>
      <c r="J135" s="1" t="s">
        <v>578</v>
      </c>
      <c r="K135" s="1" t="s">
        <v>205</v>
      </c>
      <c r="L135" s="1" t="s">
        <v>23</v>
      </c>
    </row>
    <row r="136" spans="1:13" ht="13.2" hidden="1">
      <c r="A136" s="2">
        <v>45428.837330416667</v>
      </c>
      <c r="B136" s="1" t="s">
        <v>579</v>
      </c>
      <c r="C136" s="1" t="s">
        <v>580</v>
      </c>
      <c r="D136" s="1" t="s">
        <v>581</v>
      </c>
      <c r="E136" s="1">
        <v>4084124277</v>
      </c>
      <c r="F136" s="1" t="s">
        <v>582</v>
      </c>
      <c r="G136" s="1" t="s">
        <v>28</v>
      </c>
      <c r="H136" s="1" t="s">
        <v>19</v>
      </c>
      <c r="I136" s="1" t="s">
        <v>35</v>
      </c>
      <c r="J136" s="1" t="s">
        <v>583</v>
      </c>
      <c r="K136" s="1" t="s">
        <v>37</v>
      </c>
      <c r="L136" s="1" t="s">
        <v>23</v>
      </c>
    </row>
    <row r="137" spans="1:13" ht="13.2" hidden="1">
      <c r="A137" s="2">
        <v>45428.854706620376</v>
      </c>
      <c r="B137" s="1" t="s">
        <v>584</v>
      </c>
      <c r="C137" s="1" t="s">
        <v>585</v>
      </c>
      <c r="D137" s="1" t="s">
        <v>586</v>
      </c>
      <c r="E137" s="1">
        <v>9088424078</v>
      </c>
      <c r="F137" s="1" t="s">
        <v>117</v>
      </c>
      <c r="G137" s="1" t="s">
        <v>28</v>
      </c>
      <c r="H137" s="1" t="s">
        <v>19</v>
      </c>
      <c r="I137" s="1" t="s">
        <v>35</v>
      </c>
      <c r="J137" s="1" t="s">
        <v>587</v>
      </c>
      <c r="K137" s="1" t="s">
        <v>37</v>
      </c>
      <c r="L137" s="1" t="s">
        <v>23</v>
      </c>
    </row>
    <row r="138" spans="1:13" ht="13.2">
      <c r="A138" s="2">
        <v>45428.860700486111</v>
      </c>
      <c r="B138" s="1" t="s">
        <v>588</v>
      </c>
      <c r="C138" s="1" t="s">
        <v>589</v>
      </c>
      <c r="D138" s="1" t="s">
        <v>590</v>
      </c>
      <c r="E138" s="1">
        <v>9726035536</v>
      </c>
      <c r="F138" s="1" t="s">
        <v>591</v>
      </c>
      <c r="G138" s="1" t="s">
        <v>18</v>
      </c>
      <c r="H138" s="1" t="s">
        <v>19</v>
      </c>
      <c r="I138" s="1" t="s">
        <v>35</v>
      </c>
      <c r="J138" s="1" t="s">
        <v>578</v>
      </c>
      <c r="K138" s="1" t="s">
        <v>205</v>
      </c>
      <c r="L138" s="1" t="s">
        <v>23</v>
      </c>
    </row>
    <row r="139" spans="1:13" ht="13.2">
      <c r="A139" s="2">
        <v>45428.863270624999</v>
      </c>
      <c r="B139" s="1" t="s">
        <v>592</v>
      </c>
      <c r="C139" s="1" t="s">
        <v>593</v>
      </c>
      <c r="D139" s="1" t="s">
        <v>464</v>
      </c>
      <c r="E139" s="1">
        <v>7329476611</v>
      </c>
      <c r="F139" s="1" t="s">
        <v>55</v>
      </c>
      <c r="G139" s="1" t="s">
        <v>18</v>
      </c>
      <c r="H139" s="1" t="s">
        <v>19</v>
      </c>
      <c r="I139" s="1" t="s">
        <v>35</v>
      </c>
      <c r="J139" s="1" t="s">
        <v>594</v>
      </c>
      <c r="K139" s="1" t="s">
        <v>373</v>
      </c>
      <c r="L139" s="1" t="s">
        <v>23</v>
      </c>
    </row>
    <row r="140" spans="1:13" ht="13.2">
      <c r="A140" s="2">
        <v>45428.864035902778</v>
      </c>
      <c r="B140" s="1" t="s">
        <v>595</v>
      </c>
      <c r="C140" s="1" t="s">
        <v>596</v>
      </c>
      <c r="D140" s="1" t="s">
        <v>597</v>
      </c>
      <c r="E140" s="1">
        <v>9139482849</v>
      </c>
      <c r="F140" s="1" t="s">
        <v>46</v>
      </c>
      <c r="G140" s="1" t="s">
        <v>18</v>
      </c>
      <c r="H140" s="1" t="s">
        <v>19</v>
      </c>
      <c r="I140" s="1" t="s">
        <v>35</v>
      </c>
      <c r="J140" s="1" t="s">
        <v>598</v>
      </c>
      <c r="K140" s="1" t="s">
        <v>30</v>
      </c>
      <c r="L140" s="1" t="s">
        <v>23</v>
      </c>
    </row>
    <row r="141" spans="1:13" ht="13.2">
      <c r="A141" s="2">
        <v>45428.874874583329</v>
      </c>
      <c r="B141" s="1" t="s">
        <v>599</v>
      </c>
      <c r="C141" s="1" t="s">
        <v>600</v>
      </c>
      <c r="D141" s="1" t="s">
        <v>601</v>
      </c>
      <c r="E141" s="1">
        <v>9259635824</v>
      </c>
      <c r="F141" s="1" t="s">
        <v>89</v>
      </c>
      <c r="G141" s="1" t="s">
        <v>124</v>
      </c>
      <c r="H141" s="1" t="s">
        <v>19</v>
      </c>
      <c r="I141" s="1" t="s">
        <v>35</v>
      </c>
      <c r="J141" s="1" t="s">
        <v>602</v>
      </c>
      <c r="K141" s="1" t="s">
        <v>30</v>
      </c>
      <c r="L141" s="1" t="s">
        <v>23</v>
      </c>
    </row>
    <row r="142" spans="1:13" ht="13.2" hidden="1">
      <c r="A142" s="2">
        <v>45428.893400543981</v>
      </c>
      <c r="B142" s="1" t="s">
        <v>603</v>
      </c>
      <c r="C142" s="1" t="s">
        <v>604</v>
      </c>
      <c r="D142" s="1" t="s">
        <v>605</v>
      </c>
      <c r="E142" s="1">
        <v>4699228352</v>
      </c>
      <c r="F142" s="1" t="s">
        <v>175</v>
      </c>
      <c r="G142" s="1" t="s">
        <v>28</v>
      </c>
      <c r="H142" s="1" t="s">
        <v>19</v>
      </c>
      <c r="I142" s="1" t="s">
        <v>35</v>
      </c>
      <c r="J142" s="1" t="s">
        <v>606</v>
      </c>
      <c r="K142" s="1" t="s">
        <v>37</v>
      </c>
      <c r="L142" s="1" t="s">
        <v>23</v>
      </c>
    </row>
    <row r="143" spans="1:13" ht="13.2" hidden="1">
      <c r="A143" s="2">
        <v>45428.900963796295</v>
      </c>
      <c r="B143" s="1" t="s">
        <v>607</v>
      </c>
      <c r="C143" s="1" t="s">
        <v>608</v>
      </c>
      <c r="D143" s="1" t="s">
        <v>609</v>
      </c>
      <c r="E143" s="1">
        <v>6514685903</v>
      </c>
      <c r="F143" s="1" t="s">
        <v>409</v>
      </c>
      <c r="G143" s="1" t="s">
        <v>28</v>
      </c>
      <c r="H143" s="1" t="s">
        <v>19</v>
      </c>
      <c r="I143" s="1" t="s">
        <v>35</v>
      </c>
      <c r="J143" s="1" t="s">
        <v>610</v>
      </c>
      <c r="K143" s="1" t="s">
        <v>37</v>
      </c>
      <c r="L143" s="1" t="s">
        <v>23</v>
      </c>
    </row>
    <row r="144" spans="1:13" ht="13.2" hidden="1">
      <c r="A144" s="2">
        <v>45428.90765572917</v>
      </c>
      <c r="B144" s="1" t="s">
        <v>611</v>
      </c>
      <c r="C144" s="1" t="s">
        <v>612</v>
      </c>
      <c r="D144" s="1" t="s">
        <v>613</v>
      </c>
      <c r="E144" s="1">
        <v>5082715682</v>
      </c>
      <c r="F144" s="1" t="s">
        <v>46</v>
      </c>
      <c r="G144" s="1" t="s">
        <v>124</v>
      </c>
      <c r="H144" s="1" t="s">
        <v>19</v>
      </c>
      <c r="I144" s="1" t="s">
        <v>35</v>
      </c>
      <c r="J144" s="1" t="s">
        <v>614</v>
      </c>
      <c r="K144" s="1" t="s">
        <v>37</v>
      </c>
      <c r="L144" s="1" t="s">
        <v>23</v>
      </c>
    </row>
    <row r="145" spans="1:13" ht="13.2" hidden="1">
      <c r="A145" s="2">
        <v>45481.897139236113</v>
      </c>
      <c r="B145" s="1" t="s">
        <v>615</v>
      </c>
      <c r="C145" s="1" t="s">
        <v>616</v>
      </c>
      <c r="D145" s="1" t="s">
        <v>617</v>
      </c>
      <c r="E145" s="1">
        <v>5128885358</v>
      </c>
      <c r="F145" s="1" t="s">
        <v>618</v>
      </c>
      <c r="G145" s="1" t="s">
        <v>316</v>
      </c>
      <c r="H145" s="1" t="s">
        <v>19</v>
      </c>
      <c r="I145" s="1" t="s">
        <v>20</v>
      </c>
      <c r="J145" s="1" t="s">
        <v>619</v>
      </c>
      <c r="K145" s="1" t="s">
        <v>37</v>
      </c>
      <c r="L145" s="1" t="s">
        <v>23</v>
      </c>
    </row>
    <row r="146" spans="1:13" ht="13.2" hidden="1">
      <c r="A146" s="2">
        <v>45481.896496909721</v>
      </c>
      <c r="B146" s="1" t="s">
        <v>620</v>
      </c>
      <c r="C146" s="1" t="s">
        <v>621</v>
      </c>
      <c r="D146" s="1" t="s">
        <v>617</v>
      </c>
      <c r="E146" s="1">
        <v>7373338671</v>
      </c>
      <c r="F146" s="1" t="s">
        <v>618</v>
      </c>
      <c r="G146" s="1" t="s">
        <v>316</v>
      </c>
      <c r="H146" s="1" t="s">
        <v>19</v>
      </c>
      <c r="I146" s="1" t="s">
        <v>20</v>
      </c>
      <c r="J146" s="1" t="s">
        <v>619</v>
      </c>
      <c r="K146" s="1" t="s">
        <v>37</v>
      </c>
      <c r="L146" s="1" t="s">
        <v>23</v>
      </c>
    </row>
    <row r="147" spans="1:13" ht="13.2" hidden="1">
      <c r="A147" s="2">
        <v>45428.91888701389</v>
      </c>
      <c r="B147" s="1" t="s">
        <v>622</v>
      </c>
      <c r="C147" s="1" t="s">
        <v>623</v>
      </c>
      <c r="D147" s="1" t="s">
        <v>624</v>
      </c>
      <c r="E147" s="1">
        <v>9524465442</v>
      </c>
      <c r="F147" s="1" t="s">
        <v>272</v>
      </c>
      <c r="G147" s="1" t="s">
        <v>28</v>
      </c>
      <c r="H147" s="1" t="s">
        <v>19</v>
      </c>
      <c r="I147" s="1" t="s">
        <v>20</v>
      </c>
      <c r="J147" s="1" t="s">
        <v>625</v>
      </c>
      <c r="K147" s="1" t="s">
        <v>37</v>
      </c>
      <c r="L147" s="1" t="s">
        <v>23</v>
      </c>
    </row>
    <row r="148" spans="1:13" ht="13.2" hidden="1">
      <c r="A148" s="2">
        <v>45428.935692256942</v>
      </c>
      <c r="B148" s="1" t="s">
        <v>626</v>
      </c>
      <c r="C148" s="1" t="s">
        <v>627</v>
      </c>
      <c r="D148" s="1" t="s">
        <v>628</v>
      </c>
      <c r="E148" s="1">
        <v>9133141005</v>
      </c>
      <c r="F148" s="1" t="s">
        <v>247</v>
      </c>
      <c r="G148" s="1" t="s">
        <v>28</v>
      </c>
      <c r="H148" s="1" t="s">
        <v>19</v>
      </c>
      <c r="I148" s="1" t="s">
        <v>20</v>
      </c>
      <c r="J148" s="1" t="s">
        <v>629</v>
      </c>
      <c r="K148" s="1" t="s">
        <v>37</v>
      </c>
      <c r="L148" s="1" t="s">
        <v>23</v>
      </c>
    </row>
    <row r="149" spans="1:13" ht="13.2">
      <c r="A149" s="2">
        <v>45428.937885740743</v>
      </c>
      <c r="B149" s="1" t="s">
        <v>630</v>
      </c>
      <c r="C149" s="1" t="s">
        <v>631</v>
      </c>
      <c r="D149" s="1" t="s">
        <v>632</v>
      </c>
      <c r="E149" s="1">
        <v>9187040495</v>
      </c>
      <c r="F149" s="1" t="s">
        <v>46</v>
      </c>
      <c r="G149" s="1" t="s">
        <v>28</v>
      </c>
      <c r="H149" s="1" t="s">
        <v>19</v>
      </c>
      <c r="I149" s="1" t="s">
        <v>20</v>
      </c>
      <c r="J149" s="1" t="s">
        <v>633</v>
      </c>
      <c r="K149" s="1" t="s">
        <v>373</v>
      </c>
      <c r="L149" s="1" t="s">
        <v>23</v>
      </c>
    </row>
    <row r="150" spans="1:13" ht="13.2" hidden="1">
      <c r="A150" s="2">
        <v>45428.950261226855</v>
      </c>
      <c r="B150" s="1" t="s">
        <v>634</v>
      </c>
      <c r="C150" s="1" t="s">
        <v>635</v>
      </c>
      <c r="D150" s="1" t="s">
        <v>636</v>
      </c>
      <c r="E150" s="1">
        <v>2403885481</v>
      </c>
      <c r="F150" s="1" t="s">
        <v>637</v>
      </c>
      <c r="G150" s="1" t="s">
        <v>18</v>
      </c>
      <c r="H150" s="1" t="s">
        <v>19</v>
      </c>
      <c r="I150" s="1" t="s">
        <v>20</v>
      </c>
      <c r="J150" s="1" t="s">
        <v>638</v>
      </c>
      <c r="K150" s="1" t="s">
        <v>37</v>
      </c>
      <c r="L150" s="1" t="s">
        <v>23</v>
      </c>
    </row>
    <row r="151" spans="1:13" ht="13.2" hidden="1">
      <c r="A151" s="2">
        <v>45429.352130937499</v>
      </c>
      <c r="B151" s="1" t="s">
        <v>639</v>
      </c>
      <c r="C151" s="1" t="s">
        <v>640</v>
      </c>
      <c r="D151" s="1" t="s">
        <v>641</v>
      </c>
      <c r="E151" s="1" t="s">
        <v>642</v>
      </c>
      <c r="F151" s="1" t="s">
        <v>46</v>
      </c>
      <c r="G151" s="1" t="s">
        <v>124</v>
      </c>
      <c r="H151" s="1" t="s">
        <v>19</v>
      </c>
      <c r="I151" s="1" t="s">
        <v>20</v>
      </c>
      <c r="J151" s="1" t="s">
        <v>643</v>
      </c>
      <c r="K151" s="1" t="s">
        <v>37</v>
      </c>
      <c r="L151" s="1" t="s">
        <v>23</v>
      </c>
    </row>
    <row r="152" spans="1:13" ht="13.2" hidden="1">
      <c r="A152" s="2">
        <v>45429.352936689815</v>
      </c>
      <c r="B152" s="1" t="s">
        <v>644</v>
      </c>
      <c r="C152" s="1" t="s">
        <v>313</v>
      </c>
      <c r="D152" s="1" t="s">
        <v>645</v>
      </c>
      <c r="E152" s="1">
        <v>8326381918</v>
      </c>
      <c r="F152" s="1" t="s">
        <v>46</v>
      </c>
      <c r="G152" s="1" t="s">
        <v>124</v>
      </c>
      <c r="H152" s="1" t="s">
        <v>19</v>
      </c>
      <c r="I152" s="1" t="s">
        <v>20</v>
      </c>
      <c r="J152" s="1" t="s">
        <v>646</v>
      </c>
      <c r="K152" s="1" t="s">
        <v>37</v>
      </c>
      <c r="L152" s="1" t="s">
        <v>23</v>
      </c>
    </row>
    <row r="153" spans="1:13" ht="13.2" hidden="1">
      <c r="A153" s="2">
        <v>45429.354010810188</v>
      </c>
      <c r="B153" s="1" t="s">
        <v>647</v>
      </c>
      <c r="C153" s="1" t="s">
        <v>648</v>
      </c>
      <c r="D153" s="1" t="s">
        <v>649</v>
      </c>
      <c r="E153" s="1" t="s">
        <v>6445</v>
      </c>
      <c r="F153" s="1" t="s">
        <v>46</v>
      </c>
      <c r="G153" s="1" t="s">
        <v>124</v>
      </c>
      <c r="H153" s="1" t="s">
        <v>19</v>
      </c>
      <c r="I153" s="1" t="s">
        <v>20</v>
      </c>
      <c r="J153" s="1" t="s">
        <v>646</v>
      </c>
      <c r="K153" s="1" t="s">
        <v>37</v>
      </c>
      <c r="L153" s="1" t="s">
        <v>23</v>
      </c>
    </row>
    <row r="154" spans="1:13" ht="13.2" hidden="1">
      <c r="A154" s="2">
        <v>45429.391227569446</v>
      </c>
      <c r="B154" s="1" t="s">
        <v>650</v>
      </c>
      <c r="C154" s="1" t="s">
        <v>461</v>
      </c>
      <c r="D154" s="1" t="s">
        <v>651</v>
      </c>
      <c r="E154" s="1">
        <v>7039818480</v>
      </c>
      <c r="F154" s="1" t="s">
        <v>46</v>
      </c>
      <c r="G154" s="1" t="s">
        <v>28</v>
      </c>
      <c r="H154" s="1" t="s">
        <v>19</v>
      </c>
      <c r="I154" s="1" t="s">
        <v>35</v>
      </c>
      <c r="J154" s="1" t="s">
        <v>652</v>
      </c>
      <c r="K154" s="1" t="s">
        <v>37</v>
      </c>
      <c r="L154" s="1" t="s">
        <v>23</v>
      </c>
    </row>
    <row r="155" spans="1:13" ht="13.2" hidden="1">
      <c r="A155" s="2">
        <v>45429.409376689815</v>
      </c>
      <c r="B155" s="1" t="s">
        <v>653</v>
      </c>
      <c r="C155" s="1" t="s">
        <v>654</v>
      </c>
      <c r="D155" s="1" t="s">
        <v>655</v>
      </c>
      <c r="E155" s="1">
        <v>3095335139</v>
      </c>
      <c r="F155" s="1" t="s">
        <v>46</v>
      </c>
      <c r="G155" s="1" t="s">
        <v>28</v>
      </c>
      <c r="H155" s="1" t="s">
        <v>19</v>
      </c>
      <c r="I155" s="1" t="s">
        <v>35</v>
      </c>
      <c r="J155" s="1" t="s">
        <v>656</v>
      </c>
      <c r="K155" s="1" t="s">
        <v>37</v>
      </c>
      <c r="L155" s="1" t="s">
        <v>23</v>
      </c>
    </row>
    <row r="156" spans="1:13" ht="13.2">
      <c r="A156" s="2">
        <v>45429.527354606485</v>
      </c>
      <c r="B156" s="1" t="s">
        <v>657</v>
      </c>
      <c r="C156" s="1" t="s">
        <v>658</v>
      </c>
      <c r="D156" s="1" t="s">
        <v>659</v>
      </c>
      <c r="E156" s="1">
        <v>6099039951</v>
      </c>
      <c r="F156" s="1" t="s">
        <v>46</v>
      </c>
      <c r="G156" s="1" t="s">
        <v>56</v>
      </c>
      <c r="H156" s="1" t="s">
        <v>19</v>
      </c>
      <c r="I156" s="1" t="s">
        <v>20</v>
      </c>
      <c r="J156" s="1" t="s">
        <v>660</v>
      </c>
      <c r="K156" s="1" t="s">
        <v>147</v>
      </c>
      <c r="L156" s="1" t="s">
        <v>23</v>
      </c>
      <c r="M156" s="1" t="s">
        <v>661</v>
      </c>
    </row>
    <row r="157" spans="1:13" ht="13.2">
      <c r="A157" s="2">
        <v>45429.604693402776</v>
      </c>
      <c r="B157" s="1" t="s">
        <v>662</v>
      </c>
      <c r="C157" s="1" t="s">
        <v>563</v>
      </c>
      <c r="D157" s="1" t="s">
        <v>663</v>
      </c>
      <c r="E157" s="1">
        <v>6784272467</v>
      </c>
      <c r="F157" s="1" t="s">
        <v>175</v>
      </c>
      <c r="G157" s="1" t="s">
        <v>28</v>
      </c>
      <c r="H157" s="1" t="s">
        <v>19</v>
      </c>
      <c r="I157" s="1" t="s">
        <v>35</v>
      </c>
      <c r="J157" s="1" t="s">
        <v>664</v>
      </c>
      <c r="K157" s="1" t="s">
        <v>30</v>
      </c>
      <c r="L157" s="1" t="s">
        <v>23</v>
      </c>
    </row>
    <row r="158" spans="1:13" ht="13.2">
      <c r="A158" s="2">
        <v>45429.630677245368</v>
      </c>
      <c r="B158" s="1" t="s">
        <v>665</v>
      </c>
      <c r="C158" s="1" t="s">
        <v>666</v>
      </c>
      <c r="D158" s="1" t="s">
        <v>475</v>
      </c>
      <c r="E158" s="1">
        <v>2147936553</v>
      </c>
      <c r="F158" s="1" t="s">
        <v>17</v>
      </c>
      <c r="G158" s="1" t="s">
        <v>18</v>
      </c>
      <c r="H158" s="1" t="s">
        <v>19</v>
      </c>
      <c r="I158" s="1" t="s">
        <v>35</v>
      </c>
      <c r="J158" s="1" t="s">
        <v>667</v>
      </c>
      <c r="K158" s="1" t="s">
        <v>373</v>
      </c>
      <c r="L158" s="1" t="s">
        <v>23</v>
      </c>
    </row>
    <row r="159" spans="1:13" ht="13.2">
      <c r="A159" s="2">
        <v>45429.63649853009</v>
      </c>
      <c r="B159" s="1" t="s">
        <v>668</v>
      </c>
      <c r="C159" s="1" t="s">
        <v>669</v>
      </c>
      <c r="D159" s="1" t="s">
        <v>475</v>
      </c>
      <c r="E159" s="1">
        <v>4695006542</v>
      </c>
      <c r="F159" s="1" t="s">
        <v>17</v>
      </c>
      <c r="G159" s="1" t="s">
        <v>18</v>
      </c>
      <c r="H159" s="1" t="s">
        <v>19</v>
      </c>
      <c r="I159" s="1" t="s">
        <v>35</v>
      </c>
      <c r="J159" s="1" t="s">
        <v>670</v>
      </c>
      <c r="K159" s="1" t="s">
        <v>373</v>
      </c>
      <c r="L159" s="1" t="s">
        <v>23</v>
      </c>
    </row>
    <row r="160" spans="1:13" ht="13.2" hidden="1">
      <c r="A160" s="2">
        <v>45429.722581134258</v>
      </c>
      <c r="B160" s="1" t="s">
        <v>671</v>
      </c>
      <c r="C160" s="1" t="s">
        <v>672</v>
      </c>
      <c r="D160" s="1" t="s">
        <v>673</v>
      </c>
      <c r="E160" s="1">
        <v>4253502312</v>
      </c>
      <c r="F160" s="1" t="s">
        <v>674</v>
      </c>
      <c r="G160" s="1" t="s">
        <v>28</v>
      </c>
      <c r="H160" s="1" t="s">
        <v>19</v>
      </c>
      <c r="I160" s="1" t="s">
        <v>35</v>
      </c>
      <c r="J160" s="1" t="s">
        <v>675</v>
      </c>
      <c r="K160" s="1" t="s">
        <v>37</v>
      </c>
      <c r="L160" s="1" t="s">
        <v>23</v>
      </c>
    </row>
    <row r="161" spans="1:13" ht="13.2" hidden="1">
      <c r="A161" s="2">
        <v>45429.724023090283</v>
      </c>
      <c r="B161" s="1" t="s">
        <v>676</v>
      </c>
      <c r="C161" s="1" t="s">
        <v>677</v>
      </c>
      <c r="D161" s="1" t="s">
        <v>678</v>
      </c>
      <c r="E161" s="1">
        <v>2064340863</v>
      </c>
      <c r="F161" s="1" t="s">
        <v>674</v>
      </c>
      <c r="G161" s="1" t="s">
        <v>28</v>
      </c>
      <c r="H161" s="1" t="s">
        <v>19</v>
      </c>
      <c r="I161" s="1" t="s">
        <v>20</v>
      </c>
      <c r="J161" s="1" t="s">
        <v>675</v>
      </c>
      <c r="K161" s="1" t="s">
        <v>37</v>
      </c>
      <c r="L161" s="1" t="s">
        <v>23</v>
      </c>
    </row>
    <row r="162" spans="1:13" ht="13.2">
      <c r="A162" s="2">
        <v>45429.790907372684</v>
      </c>
      <c r="B162" s="1" t="s">
        <v>679</v>
      </c>
      <c r="C162" s="1" t="s">
        <v>680</v>
      </c>
      <c r="D162" s="1" t="s">
        <v>534</v>
      </c>
      <c r="E162" s="1">
        <v>2105738651</v>
      </c>
      <c r="F162" s="1" t="s">
        <v>409</v>
      </c>
      <c r="G162" s="1" t="s">
        <v>28</v>
      </c>
      <c r="H162" s="1" t="s">
        <v>19</v>
      </c>
      <c r="I162" s="1" t="s">
        <v>35</v>
      </c>
      <c r="J162" s="1" t="s">
        <v>681</v>
      </c>
      <c r="K162" s="1" t="s">
        <v>156</v>
      </c>
      <c r="L162" s="1" t="s">
        <v>23</v>
      </c>
    </row>
    <row r="163" spans="1:13" ht="13.2" hidden="1">
      <c r="A163" s="2">
        <v>45429.921460289348</v>
      </c>
      <c r="B163" s="1" t="s">
        <v>682</v>
      </c>
      <c r="C163" s="1" t="s">
        <v>683</v>
      </c>
      <c r="D163" s="1" t="s">
        <v>684</v>
      </c>
      <c r="E163" s="1">
        <v>8582156348</v>
      </c>
      <c r="F163" s="1" t="s">
        <v>685</v>
      </c>
      <c r="G163" s="1" t="s">
        <v>124</v>
      </c>
      <c r="H163" s="1" t="s">
        <v>19</v>
      </c>
      <c r="I163" s="1" t="s">
        <v>35</v>
      </c>
      <c r="J163" s="1" t="s">
        <v>686</v>
      </c>
      <c r="K163" s="1" t="s">
        <v>37</v>
      </c>
      <c r="L163" s="1" t="s">
        <v>23</v>
      </c>
    </row>
    <row r="164" spans="1:13" ht="13.2" hidden="1">
      <c r="A164" s="2">
        <v>45430.588136990744</v>
      </c>
      <c r="B164" s="1" t="s">
        <v>687</v>
      </c>
      <c r="C164" s="1" t="s">
        <v>688</v>
      </c>
      <c r="D164" s="1" t="s">
        <v>689</v>
      </c>
      <c r="E164" s="1">
        <v>5082641435</v>
      </c>
      <c r="F164" s="1" t="s">
        <v>690</v>
      </c>
      <c r="G164" s="1" t="s">
        <v>316</v>
      </c>
      <c r="H164" s="1" t="s">
        <v>19</v>
      </c>
      <c r="I164" s="1" t="s">
        <v>20</v>
      </c>
      <c r="J164" s="1" t="s">
        <v>691</v>
      </c>
      <c r="K164" s="1" t="s">
        <v>37</v>
      </c>
      <c r="L164" s="1" t="s">
        <v>23</v>
      </c>
    </row>
    <row r="165" spans="1:13" ht="13.2">
      <c r="A165" s="2">
        <v>45430.594797349535</v>
      </c>
      <c r="B165" s="1" t="s">
        <v>692</v>
      </c>
      <c r="C165" s="1" t="s">
        <v>693</v>
      </c>
      <c r="D165" s="1" t="s">
        <v>694</v>
      </c>
      <c r="E165" s="1">
        <v>7372935988</v>
      </c>
      <c r="F165" s="1" t="s">
        <v>695</v>
      </c>
      <c r="G165" s="1" t="s">
        <v>28</v>
      </c>
      <c r="H165" s="1" t="s">
        <v>19</v>
      </c>
      <c r="I165" s="1" t="s">
        <v>20</v>
      </c>
      <c r="J165" s="1" t="s">
        <v>696</v>
      </c>
      <c r="K165" s="1" t="s">
        <v>30</v>
      </c>
      <c r="L165" s="1" t="s">
        <v>23</v>
      </c>
    </row>
    <row r="166" spans="1:13" ht="13.2">
      <c r="A166" s="2">
        <v>45430.68044950231</v>
      </c>
      <c r="B166" s="1" t="s">
        <v>697</v>
      </c>
      <c r="C166" s="1" t="s">
        <v>475</v>
      </c>
      <c r="D166" s="1" t="s">
        <v>698</v>
      </c>
      <c r="E166" s="1">
        <v>9372441037</v>
      </c>
      <c r="F166" s="1" t="s">
        <v>409</v>
      </c>
      <c r="G166" s="1" t="s">
        <v>56</v>
      </c>
      <c r="H166" s="1" t="s">
        <v>19</v>
      </c>
      <c r="I166" s="1" t="s">
        <v>20</v>
      </c>
      <c r="J166" s="1" t="s">
        <v>699</v>
      </c>
      <c r="K166" s="1" t="s">
        <v>30</v>
      </c>
      <c r="L166" s="1" t="s">
        <v>23</v>
      </c>
      <c r="M166" s="1" t="s">
        <v>700</v>
      </c>
    </row>
    <row r="167" spans="1:13" ht="13.2" hidden="1">
      <c r="A167" s="2">
        <v>45430.766997754632</v>
      </c>
      <c r="B167" s="1" t="s">
        <v>701</v>
      </c>
      <c r="C167" s="1" t="s">
        <v>702</v>
      </c>
      <c r="D167" s="1" t="s">
        <v>703</v>
      </c>
      <c r="E167" s="1">
        <v>9169348786</v>
      </c>
      <c r="F167" s="1" t="s">
        <v>46</v>
      </c>
      <c r="G167" s="1" t="s">
        <v>316</v>
      </c>
      <c r="H167" s="1" t="s">
        <v>19</v>
      </c>
      <c r="I167" s="1" t="s">
        <v>35</v>
      </c>
      <c r="J167" s="1" t="s">
        <v>704</v>
      </c>
      <c r="K167" s="1" t="s">
        <v>37</v>
      </c>
      <c r="L167" s="1" t="s">
        <v>23</v>
      </c>
    </row>
    <row r="168" spans="1:13" ht="13.2" hidden="1">
      <c r="A168" s="2">
        <v>45430.89326887732</v>
      </c>
      <c r="B168" s="1" t="s">
        <v>705</v>
      </c>
      <c r="C168" s="1" t="s">
        <v>286</v>
      </c>
      <c r="D168" s="1" t="s">
        <v>706</v>
      </c>
      <c r="E168" s="1">
        <v>2245789306</v>
      </c>
      <c r="F168" s="1" t="s">
        <v>17</v>
      </c>
      <c r="G168" s="1" t="s">
        <v>124</v>
      </c>
      <c r="H168" s="1" t="s">
        <v>19</v>
      </c>
      <c r="I168" s="1" t="s">
        <v>20</v>
      </c>
      <c r="J168" s="1" t="s">
        <v>707</v>
      </c>
      <c r="K168" s="1" t="s">
        <v>37</v>
      </c>
      <c r="L168" s="1" t="s">
        <v>23</v>
      </c>
    </row>
    <row r="169" spans="1:13" ht="13.2" hidden="1">
      <c r="A169" s="2">
        <v>45430.911001388886</v>
      </c>
      <c r="B169" s="1" t="s">
        <v>708</v>
      </c>
      <c r="C169" s="1" t="s">
        <v>709</v>
      </c>
      <c r="D169" s="1" t="s">
        <v>710</v>
      </c>
      <c r="E169" s="1">
        <v>8585316390</v>
      </c>
      <c r="F169" s="1" t="s">
        <v>165</v>
      </c>
      <c r="G169" s="1" t="s">
        <v>316</v>
      </c>
      <c r="H169" s="1" t="s">
        <v>19</v>
      </c>
      <c r="I169" s="1" t="s">
        <v>35</v>
      </c>
      <c r="J169" s="1" t="s">
        <v>711</v>
      </c>
      <c r="K169" s="1" t="s">
        <v>37</v>
      </c>
      <c r="L169" s="1" t="s">
        <v>23</v>
      </c>
    </row>
    <row r="170" spans="1:13" ht="13.2">
      <c r="A170" s="2">
        <v>45430.921726377317</v>
      </c>
      <c r="B170" s="1" t="s">
        <v>712</v>
      </c>
      <c r="C170" s="1" t="s">
        <v>232</v>
      </c>
      <c r="D170" s="1" t="s">
        <v>713</v>
      </c>
      <c r="E170" s="1">
        <v>7322166721</v>
      </c>
      <c r="F170" s="1" t="s">
        <v>46</v>
      </c>
      <c r="G170" s="1" t="s">
        <v>18</v>
      </c>
      <c r="H170" s="1" t="s">
        <v>42</v>
      </c>
      <c r="L170" s="1" t="s">
        <v>23</v>
      </c>
    </row>
    <row r="171" spans="1:13" ht="13.2" hidden="1">
      <c r="A171" s="2">
        <v>45481.892312418982</v>
      </c>
      <c r="B171" s="1" t="s">
        <v>714</v>
      </c>
      <c r="C171" s="1" t="s">
        <v>617</v>
      </c>
      <c r="D171" s="1" t="s">
        <v>715</v>
      </c>
      <c r="E171" s="1">
        <v>5122010904</v>
      </c>
      <c r="F171" s="1" t="s">
        <v>315</v>
      </c>
      <c r="G171" s="1" t="s">
        <v>316</v>
      </c>
      <c r="H171" s="1" t="s">
        <v>19</v>
      </c>
      <c r="I171" s="1" t="s">
        <v>35</v>
      </c>
      <c r="J171" s="1" t="s">
        <v>716</v>
      </c>
      <c r="K171" s="1" t="s">
        <v>37</v>
      </c>
      <c r="L171" s="1" t="s">
        <v>23</v>
      </c>
    </row>
    <row r="172" spans="1:13" ht="13.2">
      <c r="A172" s="2">
        <v>45430.935899849537</v>
      </c>
      <c r="B172" s="1" t="s">
        <v>717</v>
      </c>
      <c r="C172" s="1" t="s">
        <v>718</v>
      </c>
      <c r="D172" s="1" t="s">
        <v>719</v>
      </c>
      <c r="E172" s="1">
        <v>7327638623</v>
      </c>
      <c r="F172" s="1" t="s">
        <v>46</v>
      </c>
      <c r="G172" s="1" t="s">
        <v>18</v>
      </c>
      <c r="H172" s="1" t="s">
        <v>19</v>
      </c>
      <c r="I172" s="1" t="s">
        <v>35</v>
      </c>
      <c r="J172" s="1" t="s">
        <v>720</v>
      </c>
      <c r="K172" s="1" t="s">
        <v>156</v>
      </c>
      <c r="L172" s="1" t="s">
        <v>23</v>
      </c>
    </row>
    <row r="173" spans="1:13" ht="13.2">
      <c r="A173" s="2">
        <v>45430.936359120373</v>
      </c>
      <c r="B173" s="1" t="s">
        <v>721</v>
      </c>
      <c r="C173" s="1" t="s">
        <v>722</v>
      </c>
      <c r="D173" s="1" t="s">
        <v>723</v>
      </c>
      <c r="E173" s="1">
        <v>5808300138</v>
      </c>
      <c r="F173" s="1" t="s">
        <v>46</v>
      </c>
      <c r="G173" s="1" t="s">
        <v>28</v>
      </c>
      <c r="H173" s="1" t="s">
        <v>19</v>
      </c>
      <c r="I173" s="1" t="s">
        <v>35</v>
      </c>
      <c r="J173" s="1" t="s">
        <v>724</v>
      </c>
      <c r="K173" s="1" t="s">
        <v>373</v>
      </c>
      <c r="L173" s="1" t="s">
        <v>23</v>
      </c>
    </row>
    <row r="174" spans="1:13" ht="13.2" hidden="1">
      <c r="A174" s="2">
        <v>45430.951192789347</v>
      </c>
      <c r="B174" s="1" t="s">
        <v>725</v>
      </c>
      <c r="C174" s="1" t="s">
        <v>726</v>
      </c>
      <c r="D174" s="1" t="s">
        <v>727</v>
      </c>
      <c r="E174" s="1">
        <v>3615375576</v>
      </c>
      <c r="F174" s="1" t="s">
        <v>247</v>
      </c>
      <c r="G174" s="1" t="s">
        <v>28</v>
      </c>
      <c r="H174" s="1" t="s">
        <v>19</v>
      </c>
      <c r="I174" s="1" t="s">
        <v>20</v>
      </c>
      <c r="J174" s="1" t="s">
        <v>728</v>
      </c>
      <c r="K174" s="1" t="s">
        <v>37</v>
      </c>
      <c r="L174" s="1" t="s">
        <v>23</v>
      </c>
    </row>
    <row r="175" spans="1:13" ht="13.2" hidden="1">
      <c r="A175" s="2">
        <v>45430.962021504631</v>
      </c>
      <c r="B175" s="1" t="s">
        <v>729</v>
      </c>
      <c r="C175" s="1" t="s">
        <v>730</v>
      </c>
      <c r="D175" s="1" t="s">
        <v>731</v>
      </c>
      <c r="E175" s="1">
        <v>6788627373</v>
      </c>
      <c r="F175" s="1" t="s">
        <v>247</v>
      </c>
      <c r="G175" s="1" t="s">
        <v>316</v>
      </c>
      <c r="H175" s="1" t="s">
        <v>19</v>
      </c>
      <c r="I175" s="1" t="s">
        <v>35</v>
      </c>
      <c r="J175" s="1" t="s">
        <v>732</v>
      </c>
      <c r="K175" s="1" t="s">
        <v>37</v>
      </c>
      <c r="L175" s="1" t="s">
        <v>23</v>
      </c>
    </row>
    <row r="176" spans="1:13" ht="13.2">
      <c r="A176" s="2">
        <v>45431.342054074077</v>
      </c>
      <c r="B176" s="1" t="s">
        <v>733</v>
      </c>
      <c r="C176" s="1" t="s">
        <v>734</v>
      </c>
      <c r="D176" s="1" t="s">
        <v>735</v>
      </c>
      <c r="E176" s="1">
        <v>6466513246</v>
      </c>
      <c r="F176" s="1" t="s">
        <v>46</v>
      </c>
      <c r="G176" s="1" t="s">
        <v>124</v>
      </c>
      <c r="H176" s="1" t="s">
        <v>19</v>
      </c>
      <c r="I176" s="1" t="s">
        <v>20</v>
      </c>
      <c r="J176" s="1" t="s">
        <v>736</v>
      </c>
      <c r="K176" s="1" t="s">
        <v>147</v>
      </c>
      <c r="L176" s="1" t="s">
        <v>23</v>
      </c>
    </row>
    <row r="177" spans="1:13" ht="13.2" hidden="1">
      <c r="A177" s="2">
        <v>45431.42607642361</v>
      </c>
      <c r="B177" s="1" t="s">
        <v>737</v>
      </c>
      <c r="C177" s="1" t="s">
        <v>738</v>
      </c>
      <c r="D177" s="1" t="s">
        <v>739</v>
      </c>
      <c r="E177" s="1">
        <v>2142189422</v>
      </c>
      <c r="F177" s="1" t="s">
        <v>46</v>
      </c>
      <c r="G177" s="1" t="s">
        <v>124</v>
      </c>
      <c r="H177" s="1" t="s">
        <v>19</v>
      </c>
      <c r="I177" s="1" t="s">
        <v>35</v>
      </c>
      <c r="J177" s="1" t="s">
        <v>740</v>
      </c>
      <c r="K177" s="1" t="s">
        <v>37</v>
      </c>
      <c r="L177" s="1" t="s">
        <v>23</v>
      </c>
    </row>
    <row r="178" spans="1:13" ht="13.2" hidden="1">
      <c r="A178" s="2">
        <v>45431.511389548614</v>
      </c>
      <c r="B178" s="1" t="s">
        <v>741</v>
      </c>
      <c r="C178" s="1" t="s">
        <v>254</v>
      </c>
      <c r="D178" s="1" t="s">
        <v>742</v>
      </c>
      <c r="E178" s="1">
        <v>5122964536</v>
      </c>
      <c r="F178" s="1" t="s">
        <v>247</v>
      </c>
      <c r="G178" s="1" t="s">
        <v>316</v>
      </c>
      <c r="H178" s="1" t="s">
        <v>19</v>
      </c>
      <c r="I178" s="1" t="s">
        <v>35</v>
      </c>
      <c r="J178" s="1" t="s">
        <v>743</v>
      </c>
      <c r="K178" s="1" t="s">
        <v>37</v>
      </c>
      <c r="L178" s="1" t="s">
        <v>23</v>
      </c>
    </row>
    <row r="179" spans="1:13" ht="13.2">
      <c r="A179" s="2">
        <v>45431.909493206018</v>
      </c>
      <c r="B179" s="1" t="s">
        <v>744</v>
      </c>
      <c r="C179" s="1" t="s">
        <v>745</v>
      </c>
      <c r="D179" s="1" t="s">
        <v>746</v>
      </c>
      <c r="E179" s="1">
        <v>7342620376</v>
      </c>
      <c r="F179" s="1" t="s">
        <v>75</v>
      </c>
      <c r="G179" s="1" t="s">
        <v>56</v>
      </c>
      <c r="H179" s="1" t="s">
        <v>19</v>
      </c>
      <c r="I179" s="1" t="s">
        <v>35</v>
      </c>
      <c r="J179" s="1" t="s">
        <v>747</v>
      </c>
      <c r="K179" s="1" t="s">
        <v>205</v>
      </c>
      <c r="L179" s="1" t="s">
        <v>23</v>
      </c>
      <c r="M179" s="1" t="s">
        <v>748</v>
      </c>
    </row>
    <row r="180" spans="1:13" ht="13.2">
      <c r="A180" s="2">
        <v>45431.924828888892</v>
      </c>
      <c r="B180" s="1" t="s">
        <v>749</v>
      </c>
      <c r="C180" s="1" t="s">
        <v>750</v>
      </c>
      <c r="D180" s="1" t="s">
        <v>751</v>
      </c>
      <c r="E180" s="1">
        <v>4695368071</v>
      </c>
      <c r="F180" s="2" t="s">
        <v>17</v>
      </c>
      <c r="G180" s="1" t="s">
        <v>752</v>
      </c>
      <c r="H180" s="1" t="s">
        <v>42</v>
      </c>
      <c r="L180" s="1" t="s">
        <v>23</v>
      </c>
    </row>
    <row r="181" spans="1:13" ht="13.2">
      <c r="A181" s="2">
        <v>45431.926138287032</v>
      </c>
      <c r="B181" s="1" t="s">
        <v>753</v>
      </c>
      <c r="C181" s="1" t="s">
        <v>754</v>
      </c>
      <c r="D181" s="1" t="s">
        <v>755</v>
      </c>
      <c r="E181" s="1">
        <v>2146766148</v>
      </c>
      <c r="F181" s="2" t="s">
        <v>17</v>
      </c>
      <c r="G181" s="1" t="s">
        <v>752</v>
      </c>
      <c r="H181" s="1" t="s">
        <v>42</v>
      </c>
      <c r="L181" s="1" t="s">
        <v>23</v>
      </c>
    </row>
    <row r="182" spans="1:13" ht="13.2" hidden="1">
      <c r="A182" s="2">
        <v>45432.405480706017</v>
      </c>
      <c r="B182" s="1" t="s">
        <v>756</v>
      </c>
      <c r="C182" s="1" t="s">
        <v>757</v>
      </c>
      <c r="D182" s="1" t="s">
        <v>758</v>
      </c>
      <c r="E182" s="1">
        <v>8322957216</v>
      </c>
      <c r="F182" s="1" t="s">
        <v>759</v>
      </c>
      <c r="G182" s="1" t="s">
        <v>28</v>
      </c>
      <c r="H182" s="1" t="s">
        <v>19</v>
      </c>
      <c r="I182" s="1" t="s">
        <v>20</v>
      </c>
      <c r="J182" s="1" t="s">
        <v>760</v>
      </c>
      <c r="K182" s="1" t="s">
        <v>37</v>
      </c>
      <c r="L182" s="1" t="s">
        <v>23</v>
      </c>
    </row>
    <row r="183" spans="1:13" ht="13.2">
      <c r="A183" s="2">
        <v>45432.629897604165</v>
      </c>
      <c r="B183" s="1" t="s">
        <v>761</v>
      </c>
      <c r="C183" s="1" t="s">
        <v>762</v>
      </c>
      <c r="D183" s="1" t="s">
        <v>763</v>
      </c>
      <c r="E183" s="1">
        <v>7249728134</v>
      </c>
      <c r="F183" s="1" t="s">
        <v>46</v>
      </c>
      <c r="G183" s="1" t="s">
        <v>316</v>
      </c>
      <c r="H183" s="1" t="s">
        <v>19</v>
      </c>
      <c r="I183" s="1" t="s">
        <v>35</v>
      </c>
      <c r="J183" s="1" t="s">
        <v>764</v>
      </c>
      <c r="K183" s="1" t="s">
        <v>30</v>
      </c>
      <c r="L183" s="1" t="s">
        <v>23</v>
      </c>
    </row>
    <row r="184" spans="1:13" ht="13.2">
      <c r="A184" s="2">
        <v>45432.652694351855</v>
      </c>
      <c r="B184" s="1" t="s">
        <v>765</v>
      </c>
      <c r="C184" s="1" t="s">
        <v>766</v>
      </c>
      <c r="D184" s="1" t="s">
        <v>767</v>
      </c>
      <c r="E184" s="1">
        <v>5632090151</v>
      </c>
      <c r="F184" s="1" t="s">
        <v>46</v>
      </c>
      <c r="G184" s="1" t="s">
        <v>18</v>
      </c>
      <c r="H184" s="1" t="s">
        <v>19</v>
      </c>
      <c r="I184" s="1" t="s">
        <v>20</v>
      </c>
      <c r="J184" s="1" t="s">
        <v>768</v>
      </c>
      <c r="K184" s="1" t="s">
        <v>227</v>
      </c>
      <c r="L184" s="1" t="s">
        <v>23</v>
      </c>
    </row>
    <row r="185" spans="1:13" ht="13.2">
      <c r="A185" s="2">
        <v>45432.653217129628</v>
      </c>
      <c r="B185" s="1" t="s">
        <v>769</v>
      </c>
      <c r="C185" s="1" t="s">
        <v>87</v>
      </c>
      <c r="D185" s="1" t="s">
        <v>770</v>
      </c>
      <c r="E185" s="1">
        <v>5632090150</v>
      </c>
      <c r="F185" s="1" t="s">
        <v>46</v>
      </c>
      <c r="G185" s="1" t="s">
        <v>18</v>
      </c>
      <c r="H185" s="1" t="s">
        <v>19</v>
      </c>
      <c r="I185" s="1" t="s">
        <v>35</v>
      </c>
      <c r="J185" s="1" t="s">
        <v>771</v>
      </c>
      <c r="K185" s="1" t="s">
        <v>30</v>
      </c>
      <c r="L185" s="1" t="s">
        <v>23</v>
      </c>
    </row>
    <row r="186" spans="1:13" ht="13.2">
      <c r="A186" s="2">
        <v>45432.65374642361</v>
      </c>
      <c r="B186" s="1" t="s">
        <v>772</v>
      </c>
      <c r="C186" s="1" t="s">
        <v>773</v>
      </c>
      <c r="D186" s="1" t="s">
        <v>770</v>
      </c>
      <c r="E186" s="1">
        <v>4699753488</v>
      </c>
      <c r="F186" s="1" t="s">
        <v>46</v>
      </c>
      <c r="G186" s="1" t="s">
        <v>18</v>
      </c>
      <c r="H186" s="1" t="s">
        <v>19</v>
      </c>
      <c r="I186" s="1" t="s">
        <v>35</v>
      </c>
      <c r="J186" s="1" t="s">
        <v>768</v>
      </c>
      <c r="K186" s="1" t="s">
        <v>227</v>
      </c>
      <c r="L186" s="1" t="s">
        <v>23</v>
      </c>
    </row>
    <row r="187" spans="1:13" ht="13.2">
      <c r="A187" s="2">
        <v>45432.677101909721</v>
      </c>
      <c r="B187" s="1" t="s">
        <v>774</v>
      </c>
      <c r="C187" s="1" t="s">
        <v>775</v>
      </c>
      <c r="D187" s="1" t="s">
        <v>776</v>
      </c>
      <c r="E187" s="1">
        <v>2035646858</v>
      </c>
      <c r="F187" s="1" t="s">
        <v>46</v>
      </c>
      <c r="G187" s="1" t="s">
        <v>18</v>
      </c>
      <c r="H187" s="1" t="s">
        <v>19</v>
      </c>
      <c r="I187" s="1" t="s">
        <v>20</v>
      </c>
      <c r="J187" s="1" t="s">
        <v>777</v>
      </c>
      <c r="K187" s="1" t="s">
        <v>147</v>
      </c>
      <c r="L187" s="1" t="s">
        <v>23</v>
      </c>
    </row>
    <row r="188" spans="1:13" ht="13.2">
      <c r="A188" s="2">
        <v>45432.685544351851</v>
      </c>
      <c r="B188" s="1" t="s">
        <v>778</v>
      </c>
      <c r="C188" s="1" t="s">
        <v>762</v>
      </c>
      <c r="D188" s="1" t="s">
        <v>779</v>
      </c>
      <c r="E188" s="1">
        <v>4692229984</v>
      </c>
      <c r="F188" s="1" t="s">
        <v>780</v>
      </c>
      <c r="G188" s="1" t="s">
        <v>28</v>
      </c>
      <c r="H188" s="1" t="s">
        <v>19</v>
      </c>
      <c r="I188" s="1" t="s">
        <v>20</v>
      </c>
      <c r="J188" s="1" t="s">
        <v>781</v>
      </c>
      <c r="K188" s="1" t="s">
        <v>227</v>
      </c>
      <c r="L188" s="1" t="s">
        <v>23</v>
      </c>
    </row>
    <row r="189" spans="1:13" ht="13.2">
      <c r="A189" s="2">
        <v>45432.712848645839</v>
      </c>
      <c r="B189" s="1" t="s">
        <v>782</v>
      </c>
      <c r="C189" s="1" t="s">
        <v>215</v>
      </c>
      <c r="D189" s="1" t="s">
        <v>783</v>
      </c>
      <c r="E189" s="1">
        <v>7325435751</v>
      </c>
      <c r="F189" s="1" t="s">
        <v>46</v>
      </c>
      <c r="G189" s="1" t="s">
        <v>18</v>
      </c>
      <c r="H189" s="1" t="s">
        <v>19</v>
      </c>
      <c r="I189" s="1" t="s">
        <v>20</v>
      </c>
      <c r="J189" s="1" t="s">
        <v>784</v>
      </c>
      <c r="K189" s="1" t="s">
        <v>205</v>
      </c>
      <c r="L189" s="1" t="s">
        <v>23</v>
      </c>
      <c r="M189" s="1" t="s">
        <v>785</v>
      </c>
    </row>
    <row r="190" spans="1:13" ht="13.2">
      <c r="A190" s="2">
        <v>45432.783547083338</v>
      </c>
      <c r="B190" s="1" t="s">
        <v>786</v>
      </c>
      <c r="C190" s="1" t="s">
        <v>787</v>
      </c>
      <c r="D190" s="1" t="s">
        <v>788</v>
      </c>
      <c r="E190" s="1">
        <v>3129832753</v>
      </c>
      <c r="F190" s="1" t="s">
        <v>431</v>
      </c>
      <c r="G190" s="1" t="s">
        <v>124</v>
      </c>
      <c r="H190" s="1" t="s">
        <v>42</v>
      </c>
      <c r="L190" s="1" t="s">
        <v>23</v>
      </c>
      <c r="M190" s="1" t="s">
        <v>789</v>
      </c>
    </row>
    <row r="191" spans="1:13" ht="13.2">
      <c r="A191" s="2">
        <v>45432.809386504625</v>
      </c>
      <c r="B191" s="1" t="s">
        <v>790</v>
      </c>
      <c r="C191" s="1" t="s">
        <v>791</v>
      </c>
      <c r="D191" s="1" t="s">
        <v>792</v>
      </c>
      <c r="E191" s="1">
        <v>4698795899</v>
      </c>
      <c r="F191" s="1" t="s">
        <v>46</v>
      </c>
      <c r="G191" s="1" t="s">
        <v>28</v>
      </c>
      <c r="H191" s="1" t="s">
        <v>19</v>
      </c>
      <c r="I191" s="1" t="s">
        <v>20</v>
      </c>
      <c r="J191" s="1" t="s">
        <v>793</v>
      </c>
      <c r="K191" s="1" t="s">
        <v>205</v>
      </c>
      <c r="L191" s="1" t="s">
        <v>23</v>
      </c>
    </row>
    <row r="192" spans="1:13" ht="13.2">
      <c r="A192" s="2">
        <v>45432.825732245372</v>
      </c>
      <c r="B192" s="1" t="s">
        <v>794</v>
      </c>
      <c r="C192" s="1" t="s">
        <v>795</v>
      </c>
      <c r="D192" s="1" t="s">
        <v>796</v>
      </c>
      <c r="E192" s="1">
        <v>5103042410</v>
      </c>
      <c r="F192" s="1" t="s">
        <v>537</v>
      </c>
      <c r="G192" s="1" t="s">
        <v>28</v>
      </c>
      <c r="H192" s="1" t="s">
        <v>19</v>
      </c>
      <c r="I192" s="1" t="s">
        <v>35</v>
      </c>
      <c r="J192" s="1" t="s">
        <v>797</v>
      </c>
      <c r="K192" s="1" t="s">
        <v>167</v>
      </c>
      <c r="L192" s="1" t="s">
        <v>23</v>
      </c>
    </row>
    <row r="193" spans="1:13" ht="13.2">
      <c r="A193" s="2">
        <v>45432.858513564817</v>
      </c>
      <c r="B193" s="1" t="s">
        <v>798</v>
      </c>
      <c r="C193" s="1" t="s">
        <v>232</v>
      </c>
      <c r="D193" s="1" t="s">
        <v>799</v>
      </c>
      <c r="E193" s="1">
        <v>6508637396</v>
      </c>
      <c r="F193" s="1" t="s">
        <v>17</v>
      </c>
      <c r="G193" s="1" t="s">
        <v>124</v>
      </c>
      <c r="H193" s="1" t="s">
        <v>19</v>
      </c>
      <c r="I193" s="1" t="s">
        <v>20</v>
      </c>
      <c r="J193" s="1" t="s">
        <v>800</v>
      </c>
      <c r="K193" s="1" t="s">
        <v>156</v>
      </c>
      <c r="L193" s="1" t="s">
        <v>23</v>
      </c>
    </row>
    <row r="194" spans="1:13" ht="13.2">
      <c r="A194" s="2">
        <v>45432.881199629628</v>
      </c>
      <c r="B194" s="1" t="s">
        <v>801</v>
      </c>
      <c r="C194" s="1" t="s">
        <v>802</v>
      </c>
      <c r="D194" s="1" t="s">
        <v>803</v>
      </c>
      <c r="E194" s="1">
        <v>4147796655</v>
      </c>
      <c r="F194" s="1" t="s">
        <v>515</v>
      </c>
      <c r="G194" s="1" t="s">
        <v>18</v>
      </c>
      <c r="H194" s="1" t="s">
        <v>19</v>
      </c>
      <c r="I194" s="1" t="s">
        <v>35</v>
      </c>
      <c r="J194" s="1" t="s">
        <v>804</v>
      </c>
      <c r="K194" s="1" t="s">
        <v>147</v>
      </c>
      <c r="L194" s="1" t="s">
        <v>23</v>
      </c>
    </row>
    <row r="195" spans="1:13" ht="13.2">
      <c r="A195" s="2">
        <v>45433.491206122686</v>
      </c>
      <c r="B195" s="1" t="s">
        <v>805</v>
      </c>
      <c r="C195" s="1" t="s">
        <v>806</v>
      </c>
      <c r="D195" s="1" t="s">
        <v>807</v>
      </c>
      <c r="E195" s="1">
        <v>7576930970</v>
      </c>
      <c r="F195" s="1" t="s">
        <v>17</v>
      </c>
      <c r="G195" s="1" t="s">
        <v>124</v>
      </c>
      <c r="H195" s="1" t="s">
        <v>19</v>
      </c>
      <c r="I195" s="1" t="s">
        <v>20</v>
      </c>
      <c r="J195" s="1" t="s">
        <v>808</v>
      </c>
      <c r="K195" s="1" t="s">
        <v>156</v>
      </c>
      <c r="L195" s="1" t="s">
        <v>23</v>
      </c>
    </row>
    <row r="196" spans="1:13" ht="13.2" hidden="1">
      <c r="A196" s="2">
        <v>45433.534605300927</v>
      </c>
      <c r="B196" s="1" t="s">
        <v>809</v>
      </c>
      <c r="C196" s="1" t="s">
        <v>810</v>
      </c>
      <c r="D196" s="1" t="s">
        <v>811</v>
      </c>
      <c r="E196" s="1">
        <v>2145342059</v>
      </c>
      <c r="F196" s="1" t="s">
        <v>361</v>
      </c>
      <c r="G196" s="1" t="s">
        <v>124</v>
      </c>
      <c r="H196" s="1" t="s">
        <v>19</v>
      </c>
      <c r="I196" s="1" t="s">
        <v>20</v>
      </c>
      <c r="J196" s="1" t="s">
        <v>812</v>
      </c>
      <c r="K196" s="1" t="s">
        <v>37</v>
      </c>
      <c r="L196" s="1" t="s">
        <v>23</v>
      </c>
    </row>
    <row r="197" spans="1:13" ht="13.2">
      <c r="A197" s="2">
        <v>45433.676353090283</v>
      </c>
      <c r="B197" s="1" t="s">
        <v>813</v>
      </c>
      <c r="C197" s="1" t="s">
        <v>814</v>
      </c>
      <c r="D197" s="1" t="s">
        <v>815</v>
      </c>
      <c r="E197" s="1">
        <v>2245956601</v>
      </c>
      <c r="F197" s="1" t="s">
        <v>361</v>
      </c>
      <c r="G197" s="1" t="s">
        <v>124</v>
      </c>
      <c r="H197" s="1" t="s">
        <v>19</v>
      </c>
      <c r="I197" s="1" t="s">
        <v>20</v>
      </c>
      <c r="J197" s="1" t="s">
        <v>816</v>
      </c>
      <c r="K197" s="1" t="s">
        <v>22</v>
      </c>
      <c r="L197" s="1" t="s">
        <v>23</v>
      </c>
    </row>
    <row r="198" spans="1:13" ht="16.5" customHeight="1">
      <c r="A198" s="2">
        <v>45433.716216365741</v>
      </c>
      <c r="B198" s="1" t="s">
        <v>817</v>
      </c>
      <c r="C198" s="1" t="s">
        <v>395</v>
      </c>
      <c r="D198" s="1" t="s">
        <v>818</v>
      </c>
      <c r="E198" s="1">
        <v>4699998190</v>
      </c>
      <c r="F198" s="1" t="s">
        <v>46</v>
      </c>
      <c r="G198" s="1" t="s">
        <v>18</v>
      </c>
      <c r="H198" s="1" t="s">
        <v>19</v>
      </c>
      <c r="I198" s="1" t="s">
        <v>35</v>
      </c>
      <c r="J198" s="1" t="s">
        <v>819</v>
      </c>
      <c r="K198" s="1" t="s">
        <v>156</v>
      </c>
      <c r="L198" s="1" t="s">
        <v>23</v>
      </c>
    </row>
    <row r="199" spans="1:13" ht="16.5" customHeight="1">
      <c r="A199" s="2">
        <v>45433.716929513888</v>
      </c>
      <c r="B199" s="1" t="s">
        <v>820</v>
      </c>
      <c r="C199" s="1" t="s">
        <v>821</v>
      </c>
      <c r="D199" s="1" t="s">
        <v>818</v>
      </c>
      <c r="E199" s="1">
        <v>3127538979</v>
      </c>
      <c r="F199" s="1" t="s">
        <v>46</v>
      </c>
      <c r="G199" s="1" t="s">
        <v>18</v>
      </c>
      <c r="H199" s="1" t="s">
        <v>19</v>
      </c>
      <c r="I199" s="1" t="s">
        <v>35</v>
      </c>
      <c r="J199" s="1" t="s">
        <v>822</v>
      </c>
      <c r="K199" s="1" t="s">
        <v>147</v>
      </c>
      <c r="L199" s="1" t="s">
        <v>23</v>
      </c>
    </row>
    <row r="200" spans="1:13" ht="16.5" customHeight="1">
      <c r="A200" s="2">
        <v>45434.476246342594</v>
      </c>
      <c r="B200" s="1" t="s">
        <v>823</v>
      </c>
      <c r="C200" s="1" t="s">
        <v>824</v>
      </c>
      <c r="D200" s="1" t="s">
        <v>825</v>
      </c>
      <c r="E200" s="1">
        <v>8055016034</v>
      </c>
      <c r="F200" s="1" t="s">
        <v>826</v>
      </c>
      <c r="G200" s="1" t="s">
        <v>28</v>
      </c>
      <c r="H200" s="1" t="s">
        <v>42</v>
      </c>
      <c r="L200" s="1" t="s">
        <v>23</v>
      </c>
      <c r="M200" s="1" t="s">
        <v>18</v>
      </c>
    </row>
    <row r="201" spans="1:13" ht="16.5" customHeight="1">
      <c r="A201" s="2">
        <v>45434.49362818287</v>
      </c>
      <c r="B201" s="1" t="s">
        <v>827</v>
      </c>
      <c r="C201" s="1" t="s">
        <v>828</v>
      </c>
      <c r="D201" s="1" t="s">
        <v>829</v>
      </c>
      <c r="E201" s="1">
        <v>2488170000</v>
      </c>
      <c r="F201" s="1" t="s">
        <v>830</v>
      </c>
      <c r="G201" s="1" t="s">
        <v>18</v>
      </c>
      <c r="H201" s="1" t="s">
        <v>19</v>
      </c>
      <c r="I201" s="1" t="s">
        <v>35</v>
      </c>
      <c r="J201" s="1" t="s">
        <v>831</v>
      </c>
      <c r="K201" s="1" t="s">
        <v>156</v>
      </c>
      <c r="L201" s="1" t="s">
        <v>23</v>
      </c>
    </row>
    <row r="202" spans="1:13" ht="16.5" hidden="1" customHeight="1">
      <c r="A202" s="2">
        <v>45434.72823857639</v>
      </c>
      <c r="B202" s="1" t="s">
        <v>832</v>
      </c>
      <c r="C202" s="1" t="s">
        <v>833</v>
      </c>
      <c r="D202" s="1" t="s">
        <v>834</v>
      </c>
      <c r="E202" s="1">
        <v>7135949072</v>
      </c>
      <c r="F202" s="1" t="s">
        <v>247</v>
      </c>
      <c r="G202" s="1" t="s">
        <v>18</v>
      </c>
      <c r="H202" s="1" t="s">
        <v>19</v>
      </c>
      <c r="I202" s="1" t="s">
        <v>20</v>
      </c>
      <c r="J202" s="1" t="s">
        <v>835</v>
      </c>
      <c r="K202" s="1" t="s">
        <v>37</v>
      </c>
      <c r="L202" s="1" t="s">
        <v>23</v>
      </c>
    </row>
    <row r="203" spans="1:13" ht="16.5" hidden="1" customHeight="1">
      <c r="A203" s="2">
        <v>45434.729114467591</v>
      </c>
      <c r="B203" s="1" t="s">
        <v>836</v>
      </c>
      <c r="C203" s="1" t="s">
        <v>837</v>
      </c>
      <c r="D203" s="1" t="s">
        <v>834</v>
      </c>
      <c r="E203" s="1">
        <v>8327262778</v>
      </c>
      <c r="F203" s="1" t="s">
        <v>247</v>
      </c>
      <c r="G203" s="1" t="s">
        <v>18</v>
      </c>
      <c r="H203" s="1" t="s">
        <v>19</v>
      </c>
      <c r="I203" s="1" t="s">
        <v>20</v>
      </c>
      <c r="J203" s="1" t="s">
        <v>835</v>
      </c>
      <c r="K203" s="1" t="s">
        <v>37</v>
      </c>
      <c r="L203" s="1" t="s">
        <v>23</v>
      </c>
    </row>
    <row r="204" spans="1:13" ht="16.5" customHeight="1">
      <c r="A204" s="2">
        <v>45434.752612280092</v>
      </c>
      <c r="B204" s="1" t="s">
        <v>838</v>
      </c>
      <c r="C204" s="1" t="s">
        <v>839</v>
      </c>
      <c r="D204" s="1" t="s">
        <v>840</v>
      </c>
      <c r="E204" s="1">
        <v>4698358003</v>
      </c>
      <c r="F204" s="1" t="s">
        <v>483</v>
      </c>
      <c r="G204" s="1" t="s">
        <v>18</v>
      </c>
      <c r="H204" s="1" t="s">
        <v>19</v>
      </c>
      <c r="I204" s="1" t="s">
        <v>35</v>
      </c>
      <c r="J204" s="1" t="s">
        <v>841</v>
      </c>
      <c r="K204" s="1" t="s">
        <v>205</v>
      </c>
      <c r="L204" s="1" t="s">
        <v>23</v>
      </c>
    </row>
    <row r="205" spans="1:13" ht="16.5" hidden="1" customHeight="1">
      <c r="A205" s="2">
        <v>45434.754713043978</v>
      </c>
      <c r="B205" s="1" t="s">
        <v>842</v>
      </c>
      <c r="C205" s="1" t="s">
        <v>843</v>
      </c>
      <c r="D205" s="1" t="s">
        <v>844</v>
      </c>
      <c r="E205" s="1">
        <v>2143354336</v>
      </c>
      <c r="F205" s="1" t="s">
        <v>62</v>
      </c>
      <c r="G205" s="1" t="s">
        <v>18</v>
      </c>
      <c r="H205" s="1" t="s">
        <v>19</v>
      </c>
      <c r="I205" s="1" t="s">
        <v>35</v>
      </c>
      <c r="J205" s="1" t="s">
        <v>845</v>
      </c>
      <c r="K205" s="1" t="s">
        <v>37</v>
      </c>
      <c r="L205" s="1" t="s">
        <v>23</v>
      </c>
    </row>
    <row r="206" spans="1:13" ht="16.5" hidden="1" customHeight="1">
      <c r="A206" s="2">
        <v>45435.168474247686</v>
      </c>
      <c r="B206" s="1" t="s">
        <v>846</v>
      </c>
      <c r="C206" s="1" t="s">
        <v>847</v>
      </c>
      <c r="D206" s="1" t="s">
        <v>848</v>
      </c>
      <c r="E206" s="1" t="s">
        <v>849</v>
      </c>
      <c r="F206" s="1" t="s">
        <v>541</v>
      </c>
      <c r="G206" s="1" t="s">
        <v>28</v>
      </c>
      <c r="H206" s="1" t="s">
        <v>19</v>
      </c>
      <c r="I206" s="1" t="s">
        <v>20</v>
      </c>
      <c r="J206" s="1" t="s">
        <v>850</v>
      </c>
      <c r="K206" s="1" t="s">
        <v>37</v>
      </c>
      <c r="L206" s="1" t="s">
        <v>23</v>
      </c>
    </row>
    <row r="207" spans="1:13" ht="13.2" hidden="1">
      <c r="A207" s="2">
        <v>45435.541939305556</v>
      </c>
      <c r="B207" s="1" t="s">
        <v>851</v>
      </c>
      <c r="C207" s="1" t="s">
        <v>852</v>
      </c>
      <c r="D207" s="1" t="s">
        <v>853</v>
      </c>
      <c r="E207" s="1" t="s">
        <v>854</v>
      </c>
      <c r="F207" s="1" t="s">
        <v>855</v>
      </c>
      <c r="G207" s="1" t="s">
        <v>124</v>
      </c>
      <c r="H207" s="1" t="s">
        <v>19</v>
      </c>
      <c r="I207" s="1" t="s">
        <v>20</v>
      </c>
      <c r="J207" s="1" t="s">
        <v>856</v>
      </c>
      <c r="K207" s="1" t="s">
        <v>37</v>
      </c>
      <c r="L207" s="1" t="s">
        <v>23</v>
      </c>
      <c r="M207" s="1" t="s">
        <v>857</v>
      </c>
    </row>
    <row r="208" spans="1:13" ht="13.2">
      <c r="A208" s="2">
        <v>45435.900537083333</v>
      </c>
      <c r="B208" s="1" t="s">
        <v>858</v>
      </c>
      <c r="C208" s="1" t="s">
        <v>859</v>
      </c>
      <c r="D208" s="1" t="s">
        <v>860</v>
      </c>
      <c r="E208" s="1">
        <v>5132972967</v>
      </c>
      <c r="F208" s="1" t="s">
        <v>861</v>
      </c>
      <c r="G208" s="1" t="s">
        <v>124</v>
      </c>
      <c r="H208" s="1" t="s">
        <v>42</v>
      </c>
      <c r="L208" s="1" t="s">
        <v>23</v>
      </c>
      <c r="M208" s="1" t="s">
        <v>862</v>
      </c>
    </row>
    <row r="209" spans="1:13" ht="13.2">
      <c r="A209" s="2">
        <v>45435.903525428235</v>
      </c>
      <c r="B209" s="1" t="s">
        <v>863</v>
      </c>
      <c r="C209" s="1" t="s">
        <v>864</v>
      </c>
      <c r="D209" s="1" t="s">
        <v>865</v>
      </c>
      <c r="E209" s="1">
        <v>9728041996</v>
      </c>
      <c r="F209" s="1" t="s">
        <v>866</v>
      </c>
      <c r="G209" s="1" t="s">
        <v>124</v>
      </c>
      <c r="H209" s="1" t="s">
        <v>42</v>
      </c>
      <c r="L209" s="1" t="s">
        <v>23</v>
      </c>
    </row>
    <row r="210" spans="1:13" ht="13.2">
      <c r="A210" s="2">
        <v>45435.905190729165</v>
      </c>
      <c r="B210" s="1" t="s">
        <v>867</v>
      </c>
      <c r="C210" s="1" t="s">
        <v>868</v>
      </c>
      <c r="D210" s="1" t="s">
        <v>869</v>
      </c>
      <c r="E210" s="1">
        <v>2014232955</v>
      </c>
      <c r="F210" s="1" t="s">
        <v>165</v>
      </c>
      <c r="G210" s="1" t="s">
        <v>124</v>
      </c>
      <c r="H210" s="1" t="s">
        <v>42</v>
      </c>
      <c r="L210" s="1" t="s">
        <v>23</v>
      </c>
    </row>
    <row r="211" spans="1:13" ht="13.2">
      <c r="A211" s="2">
        <v>45435.905877997684</v>
      </c>
      <c r="B211" s="1" t="s">
        <v>870</v>
      </c>
      <c r="C211" s="1" t="s">
        <v>871</v>
      </c>
      <c r="D211" s="1" t="s">
        <v>865</v>
      </c>
      <c r="E211" s="1">
        <v>8479439444</v>
      </c>
      <c r="F211" s="1" t="s">
        <v>165</v>
      </c>
      <c r="G211" s="1" t="s">
        <v>124</v>
      </c>
      <c r="H211" s="1" t="s">
        <v>42</v>
      </c>
      <c r="L211" s="1" t="s">
        <v>23</v>
      </c>
    </row>
    <row r="212" spans="1:13" ht="13.2">
      <c r="A212" s="2">
        <v>45435.965433124999</v>
      </c>
      <c r="B212" s="1" t="s">
        <v>872</v>
      </c>
      <c r="C212" s="1" t="s">
        <v>279</v>
      </c>
      <c r="D212" s="1" t="s">
        <v>873</v>
      </c>
      <c r="E212" s="1">
        <v>6514919151</v>
      </c>
      <c r="F212" s="1" t="s">
        <v>537</v>
      </c>
      <c r="G212" s="1" t="s">
        <v>124</v>
      </c>
      <c r="H212" s="1" t="s">
        <v>42</v>
      </c>
      <c r="L212" s="1" t="s">
        <v>23</v>
      </c>
    </row>
    <row r="213" spans="1:13" ht="13.2">
      <c r="A213" s="2">
        <v>45435.968015127313</v>
      </c>
      <c r="B213" s="1" t="s">
        <v>874</v>
      </c>
      <c r="C213" s="1" t="s">
        <v>875</v>
      </c>
      <c r="D213" s="1" t="s">
        <v>876</v>
      </c>
      <c r="E213" s="1">
        <v>8182634983</v>
      </c>
      <c r="F213" s="1" t="s">
        <v>17</v>
      </c>
      <c r="G213" s="1" t="s">
        <v>124</v>
      </c>
      <c r="H213" s="1" t="s">
        <v>42</v>
      </c>
      <c r="L213" s="1" t="s">
        <v>23</v>
      </c>
    </row>
    <row r="214" spans="1:13" ht="13.2">
      <c r="A214" s="2">
        <v>45436.414261412036</v>
      </c>
      <c r="B214" s="1" t="s">
        <v>877</v>
      </c>
      <c r="C214" s="1" t="s">
        <v>878</v>
      </c>
      <c r="D214" s="1" t="s">
        <v>879</v>
      </c>
      <c r="E214" s="1">
        <v>8478409730</v>
      </c>
      <c r="F214" s="1" t="s">
        <v>880</v>
      </c>
      <c r="G214" s="1" t="s">
        <v>124</v>
      </c>
      <c r="H214" s="1" t="s">
        <v>42</v>
      </c>
      <c r="L214" s="1" t="s">
        <v>23</v>
      </c>
    </row>
    <row r="215" spans="1:13" ht="13.2">
      <c r="A215" s="2">
        <v>45436.544286643519</v>
      </c>
      <c r="B215" s="1" t="s">
        <v>881</v>
      </c>
      <c r="C215" s="1" t="s">
        <v>795</v>
      </c>
      <c r="D215" s="1" t="s">
        <v>882</v>
      </c>
      <c r="E215" s="1">
        <v>3312036032</v>
      </c>
      <c r="F215" s="1" t="s">
        <v>46</v>
      </c>
      <c r="G215" s="1" t="s">
        <v>124</v>
      </c>
      <c r="H215" s="1" t="s">
        <v>42</v>
      </c>
      <c r="L215" s="1" t="s">
        <v>23</v>
      </c>
    </row>
    <row r="216" spans="1:13" ht="13.2">
      <c r="A216" s="2">
        <v>45436.707085995367</v>
      </c>
      <c r="B216" s="1" t="s">
        <v>883</v>
      </c>
      <c r="C216" s="1" t="s">
        <v>884</v>
      </c>
      <c r="D216" s="1" t="s">
        <v>885</v>
      </c>
      <c r="E216" s="1">
        <v>2172208766</v>
      </c>
      <c r="F216" s="1" t="s">
        <v>866</v>
      </c>
      <c r="G216" s="1" t="s">
        <v>124</v>
      </c>
      <c r="H216" s="1" t="s">
        <v>19</v>
      </c>
      <c r="I216" s="1" t="s">
        <v>35</v>
      </c>
      <c r="J216" s="1" t="s">
        <v>886</v>
      </c>
      <c r="K216" s="1" t="s">
        <v>30</v>
      </c>
      <c r="L216" s="1" t="s">
        <v>23</v>
      </c>
    </row>
    <row r="217" spans="1:13" ht="13.2">
      <c r="A217" s="2">
        <v>45437.401993541665</v>
      </c>
      <c r="B217" s="1" t="s">
        <v>887</v>
      </c>
      <c r="C217" s="1" t="s">
        <v>600</v>
      </c>
      <c r="D217" s="1" t="s">
        <v>888</v>
      </c>
      <c r="E217" s="1">
        <v>7732309360</v>
      </c>
      <c r="F217" s="1" t="s">
        <v>889</v>
      </c>
      <c r="G217" s="1" t="s">
        <v>124</v>
      </c>
      <c r="H217" s="1" t="s">
        <v>42</v>
      </c>
      <c r="L217" s="1" t="s">
        <v>23</v>
      </c>
    </row>
    <row r="218" spans="1:13" ht="13.2">
      <c r="A218" s="2">
        <v>45437.402587488425</v>
      </c>
      <c r="B218" s="1" t="s">
        <v>890</v>
      </c>
      <c r="C218" s="1" t="s">
        <v>474</v>
      </c>
      <c r="D218" s="1" t="s">
        <v>891</v>
      </c>
      <c r="E218" s="1">
        <v>6309473622</v>
      </c>
      <c r="F218" s="1" t="s">
        <v>46</v>
      </c>
      <c r="G218" s="1" t="s">
        <v>124</v>
      </c>
      <c r="H218" s="1" t="s">
        <v>42</v>
      </c>
      <c r="L218" s="1" t="s">
        <v>23</v>
      </c>
    </row>
    <row r="219" spans="1:13" ht="13.2">
      <c r="A219" s="2">
        <v>45477.723349537038</v>
      </c>
      <c r="B219" s="1" t="s">
        <v>892</v>
      </c>
      <c r="C219" s="1" t="s">
        <v>893</v>
      </c>
      <c r="D219" s="1" t="s">
        <v>894</v>
      </c>
      <c r="E219" s="1" t="s">
        <v>895</v>
      </c>
      <c r="F219" s="1" t="s">
        <v>117</v>
      </c>
      <c r="G219" s="1" t="s">
        <v>124</v>
      </c>
      <c r="H219" s="1" t="s">
        <v>42</v>
      </c>
      <c r="L219" s="1" t="s">
        <v>23</v>
      </c>
      <c r="M219" s="1"/>
    </row>
    <row r="220" spans="1:13" ht="13.2">
      <c r="A220" s="2">
        <v>45437.659560092594</v>
      </c>
      <c r="B220" s="1" t="s">
        <v>896</v>
      </c>
      <c r="C220" s="1" t="s">
        <v>897</v>
      </c>
      <c r="D220" s="1" t="s">
        <v>898</v>
      </c>
      <c r="E220" s="1">
        <v>8587742795</v>
      </c>
      <c r="F220" s="1" t="s">
        <v>46</v>
      </c>
      <c r="G220" s="1" t="s">
        <v>18</v>
      </c>
      <c r="H220" s="1" t="s">
        <v>19</v>
      </c>
      <c r="I220" s="1" t="s">
        <v>20</v>
      </c>
      <c r="J220" s="1" t="s">
        <v>899</v>
      </c>
      <c r="K220" s="1" t="s">
        <v>147</v>
      </c>
      <c r="L220" s="1" t="s">
        <v>23</v>
      </c>
    </row>
    <row r="221" spans="1:13" ht="13.2">
      <c r="A221" s="2">
        <v>45437.932269293982</v>
      </c>
      <c r="B221" s="1" t="s">
        <v>900</v>
      </c>
      <c r="C221" s="1" t="s">
        <v>901</v>
      </c>
      <c r="D221" s="1" t="s">
        <v>902</v>
      </c>
      <c r="E221" s="1">
        <v>2246882780</v>
      </c>
      <c r="F221" s="1" t="s">
        <v>327</v>
      </c>
      <c r="G221" s="1" t="s">
        <v>124</v>
      </c>
      <c r="H221" s="1" t="s">
        <v>42</v>
      </c>
      <c r="L221" s="1" t="s">
        <v>23</v>
      </c>
    </row>
    <row r="222" spans="1:13" ht="13.2" hidden="1">
      <c r="A222" s="2">
        <v>45438.623519791669</v>
      </c>
      <c r="B222" s="1" t="s">
        <v>634</v>
      </c>
      <c r="C222" s="1" t="s">
        <v>903</v>
      </c>
      <c r="D222" s="1" t="s">
        <v>636</v>
      </c>
      <c r="E222" s="1">
        <v>2403885692</v>
      </c>
      <c r="F222" s="1" t="s">
        <v>904</v>
      </c>
      <c r="G222" s="1" t="s">
        <v>124</v>
      </c>
      <c r="H222" s="1" t="s">
        <v>19</v>
      </c>
      <c r="I222" s="1" t="s">
        <v>20</v>
      </c>
      <c r="J222" s="1" t="s">
        <v>905</v>
      </c>
      <c r="K222" s="1" t="s">
        <v>37</v>
      </c>
      <c r="L222" s="1" t="s">
        <v>23</v>
      </c>
    </row>
    <row r="223" spans="1:13" ht="13.2">
      <c r="A223" s="2">
        <v>45438.731865324073</v>
      </c>
      <c r="B223" s="1" t="s">
        <v>906</v>
      </c>
      <c r="C223" s="1" t="s">
        <v>353</v>
      </c>
      <c r="D223" s="1" t="s">
        <v>907</v>
      </c>
      <c r="E223" s="1">
        <v>3129339730</v>
      </c>
      <c r="F223" s="1" t="s">
        <v>361</v>
      </c>
      <c r="G223" s="1" t="s">
        <v>124</v>
      </c>
      <c r="H223" s="1" t="s">
        <v>42</v>
      </c>
      <c r="L223" s="1" t="s">
        <v>23</v>
      </c>
    </row>
    <row r="224" spans="1:13" ht="13.2">
      <c r="A224" s="2">
        <v>45439.264514664348</v>
      </c>
      <c r="B224" s="1" t="s">
        <v>908</v>
      </c>
      <c r="C224" s="1" t="s">
        <v>909</v>
      </c>
      <c r="D224" s="1" t="s">
        <v>910</v>
      </c>
      <c r="E224" s="1">
        <v>7326476429</v>
      </c>
      <c r="F224" s="1" t="s">
        <v>46</v>
      </c>
      <c r="G224" s="1" t="s">
        <v>18</v>
      </c>
      <c r="H224" s="1" t="s">
        <v>19</v>
      </c>
      <c r="I224" s="1" t="s">
        <v>35</v>
      </c>
      <c r="J224" s="1" t="s">
        <v>911</v>
      </c>
      <c r="K224" s="1" t="s">
        <v>147</v>
      </c>
      <c r="L224" s="1" t="s">
        <v>23</v>
      </c>
    </row>
    <row r="225" spans="1:13" ht="13.2">
      <c r="A225" s="2">
        <v>45440.436841689814</v>
      </c>
      <c r="B225" s="1" t="s">
        <v>912</v>
      </c>
      <c r="C225" s="1" t="s">
        <v>913</v>
      </c>
      <c r="D225" s="1" t="s">
        <v>914</v>
      </c>
      <c r="E225" s="1">
        <v>6124126351</v>
      </c>
      <c r="F225" s="1" t="s">
        <v>915</v>
      </c>
      <c r="G225" s="1" t="s">
        <v>124</v>
      </c>
      <c r="H225" s="1" t="s">
        <v>42</v>
      </c>
      <c r="L225" s="1" t="s">
        <v>23</v>
      </c>
    </row>
    <row r="226" spans="1:13" ht="13.2">
      <c r="A226" s="2">
        <v>45440.634967395832</v>
      </c>
      <c r="B226" s="1" t="s">
        <v>916</v>
      </c>
      <c r="C226" s="1" t="s">
        <v>917</v>
      </c>
      <c r="D226" s="1" t="s">
        <v>918</v>
      </c>
      <c r="E226" s="1">
        <v>2244349762</v>
      </c>
      <c r="F226" s="1" t="s">
        <v>919</v>
      </c>
      <c r="G226" s="1" t="s">
        <v>124</v>
      </c>
      <c r="H226" s="1" t="s">
        <v>42</v>
      </c>
      <c r="L226" s="1" t="s">
        <v>23</v>
      </c>
    </row>
    <row r="227" spans="1:13" ht="13.2">
      <c r="A227" s="2">
        <v>45440.885532673608</v>
      </c>
      <c r="B227" s="1" t="s">
        <v>920</v>
      </c>
      <c r="C227" s="1" t="s">
        <v>518</v>
      </c>
      <c r="D227" s="1" t="s">
        <v>921</v>
      </c>
      <c r="E227" s="1">
        <v>8593967437</v>
      </c>
      <c r="F227" s="1" t="s">
        <v>361</v>
      </c>
      <c r="G227" s="1" t="s">
        <v>56</v>
      </c>
      <c r="H227" s="1" t="s">
        <v>19</v>
      </c>
      <c r="I227" s="1" t="s">
        <v>35</v>
      </c>
      <c r="J227" s="1" t="s">
        <v>922</v>
      </c>
      <c r="K227" s="1" t="s">
        <v>373</v>
      </c>
      <c r="L227" s="1" t="s">
        <v>23</v>
      </c>
      <c r="M227" s="1" t="s">
        <v>923</v>
      </c>
    </row>
    <row r="228" spans="1:13" ht="13.2" hidden="1">
      <c r="A228" s="2">
        <v>45441.02362359954</v>
      </c>
      <c r="B228" s="1" t="s">
        <v>924</v>
      </c>
      <c r="C228" s="1" t="s">
        <v>925</v>
      </c>
      <c r="D228" s="1" t="s">
        <v>926</v>
      </c>
      <c r="E228" s="1">
        <v>4253815106</v>
      </c>
      <c r="F228" s="1" t="s">
        <v>927</v>
      </c>
      <c r="G228" s="1" t="s">
        <v>28</v>
      </c>
      <c r="H228" s="1" t="s">
        <v>19</v>
      </c>
      <c r="I228" s="1" t="s">
        <v>35</v>
      </c>
      <c r="J228" s="1" t="s">
        <v>928</v>
      </c>
      <c r="K228" s="1" t="s">
        <v>37</v>
      </c>
      <c r="L228" s="1" t="s">
        <v>23</v>
      </c>
    </row>
    <row r="229" spans="1:13" ht="13.2" hidden="1">
      <c r="A229" s="2">
        <v>45441.979738263894</v>
      </c>
      <c r="B229" s="1" t="s">
        <v>929</v>
      </c>
      <c r="C229" s="1" t="s">
        <v>930</v>
      </c>
      <c r="D229" s="1" t="s">
        <v>931</v>
      </c>
      <c r="E229" s="1">
        <v>6122443031</v>
      </c>
      <c r="F229" s="1" t="s">
        <v>932</v>
      </c>
      <c r="G229" s="1" t="s">
        <v>18</v>
      </c>
      <c r="H229" s="1" t="s">
        <v>19</v>
      </c>
      <c r="I229" s="1" t="s">
        <v>20</v>
      </c>
      <c r="J229" s="1" t="s">
        <v>933</v>
      </c>
      <c r="K229" s="1" t="s">
        <v>37</v>
      </c>
      <c r="L229" s="1" t="s">
        <v>23</v>
      </c>
    </row>
    <row r="230" spans="1:13" ht="13.2" hidden="1">
      <c r="A230" s="2">
        <v>45441.986325694445</v>
      </c>
      <c r="B230" s="1" t="s">
        <v>934</v>
      </c>
      <c r="C230" s="1" t="s">
        <v>935</v>
      </c>
      <c r="D230" s="1" t="s">
        <v>601</v>
      </c>
      <c r="E230" s="1">
        <v>6123091356</v>
      </c>
      <c r="F230" s="1" t="s">
        <v>327</v>
      </c>
      <c r="G230" s="1" t="s">
        <v>18</v>
      </c>
      <c r="H230" s="1" t="s">
        <v>19</v>
      </c>
      <c r="I230" s="1" t="s">
        <v>20</v>
      </c>
      <c r="J230" s="1" t="s">
        <v>933</v>
      </c>
      <c r="K230" s="1" t="s">
        <v>37</v>
      </c>
      <c r="L230" s="1" t="s">
        <v>23</v>
      </c>
    </row>
    <row r="231" spans="1:13" ht="13.2" hidden="1">
      <c r="A231" s="2">
        <v>45443.292537638888</v>
      </c>
      <c r="B231" s="1" t="s">
        <v>936</v>
      </c>
      <c r="C231" s="1" t="s">
        <v>937</v>
      </c>
      <c r="D231" s="1" t="s">
        <v>938</v>
      </c>
      <c r="E231" s="1">
        <v>6108882388</v>
      </c>
      <c r="F231" s="1" t="s">
        <v>939</v>
      </c>
      <c r="G231" s="1" t="s">
        <v>28</v>
      </c>
      <c r="H231" s="1" t="s">
        <v>19</v>
      </c>
      <c r="I231" s="1" t="s">
        <v>20</v>
      </c>
      <c r="J231" s="1" t="s">
        <v>940</v>
      </c>
      <c r="K231" s="1" t="s">
        <v>37</v>
      </c>
      <c r="L231" s="1" t="s">
        <v>23</v>
      </c>
    </row>
    <row r="232" spans="1:13" ht="13.2" hidden="1">
      <c r="A232" s="2">
        <v>45443.294114143515</v>
      </c>
      <c r="B232" s="1" t="s">
        <v>936</v>
      </c>
      <c r="C232" s="1" t="s">
        <v>941</v>
      </c>
      <c r="D232" s="1" t="s">
        <v>937</v>
      </c>
      <c r="E232" s="1">
        <v>6108885751</v>
      </c>
      <c r="F232" s="1" t="s">
        <v>431</v>
      </c>
      <c r="G232" s="1" t="s">
        <v>18</v>
      </c>
      <c r="H232" s="1" t="s">
        <v>19</v>
      </c>
      <c r="I232" s="1" t="s">
        <v>20</v>
      </c>
      <c r="J232" s="1" t="s">
        <v>940</v>
      </c>
      <c r="K232" s="1" t="s">
        <v>37</v>
      </c>
      <c r="L232" s="1" t="s">
        <v>23</v>
      </c>
    </row>
    <row r="233" spans="1:13" ht="13.2">
      <c r="A233" s="2">
        <v>45443.466010000004</v>
      </c>
      <c r="B233" s="1" t="s">
        <v>942</v>
      </c>
      <c r="C233" s="1" t="s">
        <v>943</v>
      </c>
      <c r="D233" s="1" t="s">
        <v>944</v>
      </c>
      <c r="E233" s="1">
        <v>6789389396</v>
      </c>
      <c r="F233" s="1" t="s">
        <v>945</v>
      </c>
      <c r="G233" s="1" t="s">
        <v>18</v>
      </c>
      <c r="H233" s="1" t="s">
        <v>19</v>
      </c>
      <c r="I233" s="1" t="s">
        <v>20</v>
      </c>
      <c r="J233" s="1" t="s">
        <v>946</v>
      </c>
      <c r="K233" s="1" t="s">
        <v>22</v>
      </c>
      <c r="L233" s="1" t="s">
        <v>23</v>
      </c>
    </row>
    <row r="234" spans="1:13" ht="13.2" hidden="1">
      <c r="A234" s="2">
        <v>45443.947394340277</v>
      </c>
      <c r="B234" s="1" t="s">
        <v>947</v>
      </c>
      <c r="C234" s="1" t="s">
        <v>948</v>
      </c>
      <c r="D234" s="1" t="s">
        <v>434</v>
      </c>
      <c r="E234" s="1">
        <v>2816309245</v>
      </c>
      <c r="F234" s="1" t="s">
        <v>949</v>
      </c>
      <c r="G234" s="1" t="s">
        <v>28</v>
      </c>
      <c r="H234" s="1" t="s">
        <v>19</v>
      </c>
      <c r="I234" s="1" t="s">
        <v>20</v>
      </c>
      <c r="J234" s="1" t="s">
        <v>950</v>
      </c>
      <c r="K234" s="1" t="s">
        <v>37</v>
      </c>
      <c r="L234" s="1" t="s">
        <v>23</v>
      </c>
    </row>
    <row r="235" spans="1:13" ht="13.2">
      <c r="A235" s="2">
        <v>45448.629855578707</v>
      </c>
      <c r="B235" s="1" t="s">
        <v>951</v>
      </c>
      <c r="C235" s="1" t="s">
        <v>952</v>
      </c>
      <c r="D235" s="1" t="s">
        <v>514</v>
      </c>
      <c r="E235" s="1" t="s">
        <v>953</v>
      </c>
      <c r="F235" s="1" t="s">
        <v>483</v>
      </c>
      <c r="G235" s="1" t="s">
        <v>18</v>
      </c>
      <c r="H235" s="1" t="s">
        <v>19</v>
      </c>
      <c r="I235" s="1" t="s">
        <v>35</v>
      </c>
      <c r="J235" s="1" t="s">
        <v>954</v>
      </c>
      <c r="K235" s="1" t="s">
        <v>205</v>
      </c>
      <c r="L235" s="1" t="s">
        <v>23</v>
      </c>
    </row>
    <row r="236" spans="1:13" ht="13.2">
      <c r="A236" s="2">
        <v>45448.953568368059</v>
      </c>
      <c r="B236" s="1" t="s">
        <v>955</v>
      </c>
      <c r="C236" s="1" t="s">
        <v>956</v>
      </c>
      <c r="D236" s="1" t="s">
        <v>957</v>
      </c>
      <c r="E236" s="1">
        <v>3312696580</v>
      </c>
      <c r="F236" s="1" t="s">
        <v>46</v>
      </c>
      <c r="G236" s="1" t="s">
        <v>124</v>
      </c>
      <c r="H236" s="1" t="s">
        <v>19</v>
      </c>
      <c r="I236" s="1" t="s">
        <v>35</v>
      </c>
      <c r="J236" s="1" t="s">
        <v>958</v>
      </c>
      <c r="K236" s="1" t="s">
        <v>156</v>
      </c>
      <c r="L236" s="1" t="s">
        <v>23</v>
      </c>
    </row>
    <row r="237" spans="1:13" ht="13.2">
      <c r="A237" s="2">
        <v>45448.957671122684</v>
      </c>
      <c r="B237" s="1" t="s">
        <v>959</v>
      </c>
      <c r="C237" s="1" t="s">
        <v>960</v>
      </c>
      <c r="D237" s="1" t="s">
        <v>961</v>
      </c>
      <c r="E237" s="1">
        <v>9737276068</v>
      </c>
      <c r="F237" s="1" t="s">
        <v>46</v>
      </c>
      <c r="G237" s="1" t="s">
        <v>124</v>
      </c>
      <c r="H237" s="1" t="s">
        <v>19</v>
      </c>
      <c r="I237" s="1" t="s">
        <v>20</v>
      </c>
      <c r="J237" s="1" t="s">
        <v>962</v>
      </c>
      <c r="K237" s="1" t="s">
        <v>147</v>
      </c>
      <c r="L237" s="1" t="s">
        <v>23</v>
      </c>
    </row>
    <row r="238" spans="1:13" ht="13.2">
      <c r="A238" s="2">
        <v>45449.579823900465</v>
      </c>
      <c r="B238" s="1" t="s">
        <v>963</v>
      </c>
      <c r="C238" s="1" t="s">
        <v>964</v>
      </c>
      <c r="D238" s="1" t="s">
        <v>965</v>
      </c>
      <c r="E238" s="1">
        <v>3313855065</v>
      </c>
      <c r="F238" s="1" t="s">
        <v>46</v>
      </c>
      <c r="G238" s="1" t="s">
        <v>124</v>
      </c>
      <c r="H238" s="1" t="s">
        <v>19</v>
      </c>
      <c r="I238" s="1" t="s">
        <v>35</v>
      </c>
      <c r="J238" s="1" t="s">
        <v>966</v>
      </c>
      <c r="K238" s="1" t="s">
        <v>147</v>
      </c>
      <c r="L238" s="1" t="s">
        <v>23</v>
      </c>
    </row>
    <row r="239" spans="1:13" ht="13.2" hidden="1">
      <c r="A239" s="2">
        <v>45450.017204097225</v>
      </c>
      <c r="B239" s="1" t="s">
        <v>967</v>
      </c>
      <c r="C239" s="1" t="s">
        <v>968</v>
      </c>
      <c r="D239" s="1" t="s">
        <v>969</v>
      </c>
      <c r="E239" s="1">
        <v>8482607290</v>
      </c>
      <c r="F239" s="1" t="s">
        <v>949</v>
      </c>
      <c r="G239" s="1" t="s">
        <v>124</v>
      </c>
      <c r="H239" s="1" t="s">
        <v>19</v>
      </c>
      <c r="I239" s="1" t="s">
        <v>35</v>
      </c>
      <c r="J239" s="1" t="s">
        <v>970</v>
      </c>
      <c r="K239" s="1" t="s">
        <v>37</v>
      </c>
      <c r="L239" s="1" t="s">
        <v>23</v>
      </c>
    </row>
    <row r="240" spans="1:13" ht="13.2">
      <c r="A240" s="2">
        <v>45451.706139178241</v>
      </c>
      <c r="B240" s="1" t="s">
        <v>971</v>
      </c>
      <c r="C240" s="1" t="s">
        <v>972</v>
      </c>
      <c r="D240" s="1" t="s">
        <v>116</v>
      </c>
      <c r="E240" s="1" t="s">
        <v>973</v>
      </c>
      <c r="F240" s="1" t="s">
        <v>46</v>
      </c>
      <c r="G240" s="1" t="s">
        <v>124</v>
      </c>
      <c r="H240" s="1" t="s">
        <v>42</v>
      </c>
      <c r="L240" s="1" t="s">
        <v>23</v>
      </c>
    </row>
    <row r="241" spans="1:13" ht="13.2">
      <c r="A241" s="2">
        <v>45451.886930775465</v>
      </c>
      <c r="B241" s="1" t="s">
        <v>974</v>
      </c>
      <c r="C241" s="1" t="s">
        <v>975</v>
      </c>
      <c r="D241" s="1" t="s">
        <v>976</v>
      </c>
      <c r="E241" s="1">
        <v>6102416839</v>
      </c>
      <c r="F241" s="1" t="s">
        <v>46</v>
      </c>
      <c r="G241" s="1" t="s">
        <v>56</v>
      </c>
      <c r="H241" s="1" t="s">
        <v>19</v>
      </c>
      <c r="I241" s="1" t="s">
        <v>35</v>
      </c>
      <c r="J241" s="1" t="s">
        <v>977</v>
      </c>
      <c r="K241" s="1" t="s">
        <v>205</v>
      </c>
      <c r="L241" s="1" t="s">
        <v>23</v>
      </c>
      <c r="M241" s="1" t="s">
        <v>978</v>
      </c>
    </row>
    <row r="242" spans="1:13" ht="13.2">
      <c r="A242" s="2">
        <v>45451.942059305555</v>
      </c>
      <c r="B242" s="1" t="s">
        <v>692</v>
      </c>
      <c r="C242" s="1" t="s">
        <v>693</v>
      </c>
      <c r="D242" s="1" t="s">
        <v>979</v>
      </c>
      <c r="E242" s="1">
        <v>7372935988</v>
      </c>
      <c r="F242" s="1" t="s">
        <v>695</v>
      </c>
      <c r="G242" s="1" t="s">
        <v>28</v>
      </c>
      <c r="H242" s="1" t="s">
        <v>19</v>
      </c>
      <c r="I242" s="1" t="s">
        <v>20</v>
      </c>
      <c r="J242" s="1" t="s">
        <v>696</v>
      </c>
      <c r="K242" s="1" t="s">
        <v>30</v>
      </c>
      <c r="L242" s="1" t="s">
        <v>23</v>
      </c>
    </row>
    <row r="243" spans="1:13" ht="13.2">
      <c r="A243" s="2">
        <v>45453.545120648152</v>
      </c>
      <c r="B243" s="1" t="s">
        <v>980</v>
      </c>
      <c r="C243" s="1" t="s">
        <v>981</v>
      </c>
      <c r="D243" s="1" t="s">
        <v>982</v>
      </c>
      <c r="E243" s="1">
        <v>2248297572</v>
      </c>
      <c r="F243" s="1" t="s">
        <v>46</v>
      </c>
      <c r="G243" s="1" t="s">
        <v>124</v>
      </c>
      <c r="H243" s="1" t="s">
        <v>19</v>
      </c>
      <c r="I243" s="1" t="s">
        <v>35</v>
      </c>
      <c r="J243" s="1" t="s">
        <v>983</v>
      </c>
      <c r="K243" s="1" t="s">
        <v>373</v>
      </c>
      <c r="L243" s="1" t="s">
        <v>23</v>
      </c>
    </row>
    <row r="244" spans="1:13" ht="13.2" hidden="1">
      <c r="A244" s="2">
        <v>45453.545867916662</v>
      </c>
      <c r="B244" s="1" t="s">
        <v>984</v>
      </c>
      <c r="C244" s="1" t="s">
        <v>985</v>
      </c>
      <c r="D244" s="1" t="s">
        <v>986</v>
      </c>
      <c r="E244" s="1">
        <v>8475323303</v>
      </c>
      <c r="F244" s="1" t="s">
        <v>46</v>
      </c>
      <c r="G244" s="1" t="s">
        <v>124</v>
      </c>
      <c r="H244" s="1" t="s">
        <v>19</v>
      </c>
      <c r="I244" s="1" t="s">
        <v>20</v>
      </c>
      <c r="J244" s="1" t="s">
        <v>987</v>
      </c>
      <c r="K244" s="1" t="s">
        <v>37</v>
      </c>
      <c r="L244" s="1" t="s">
        <v>23</v>
      </c>
    </row>
    <row r="245" spans="1:13" ht="13.2">
      <c r="A245" s="2">
        <v>45454.878879745374</v>
      </c>
      <c r="B245" s="1" t="s">
        <v>988</v>
      </c>
      <c r="C245" s="1" t="s">
        <v>989</v>
      </c>
      <c r="D245" s="1" t="s">
        <v>990</v>
      </c>
      <c r="E245" s="1">
        <v>8472713360</v>
      </c>
      <c r="F245" s="1" t="s">
        <v>17</v>
      </c>
      <c r="G245" s="1" t="s">
        <v>124</v>
      </c>
      <c r="H245" s="1" t="s">
        <v>19</v>
      </c>
      <c r="I245" s="1" t="s">
        <v>35</v>
      </c>
      <c r="J245" s="1" t="s">
        <v>991</v>
      </c>
      <c r="K245" s="1" t="s">
        <v>156</v>
      </c>
      <c r="L245" s="1" t="s">
        <v>23</v>
      </c>
    </row>
    <row r="246" spans="1:13" ht="13.2">
      <c r="A246" s="2">
        <v>45454.879985995372</v>
      </c>
      <c r="B246" s="1" t="s">
        <v>988</v>
      </c>
      <c r="C246" s="1" t="s">
        <v>992</v>
      </c>
      <c r="D246" s="1" t="s">
        <v>990</v>
      </c>
      <c r="E246" s="1">
        <v>8474714666</v>
      </c>
      <c r="F246" s="1" t="s">
        <v>46</v>
      </c>
      <c r="G246" s="1" t="s">
        <v>124</v>
      </c>
      <c r="H246" s="1" t="s">
        <v>19</v>
      </c>
      <c r="I246" s="1" t="s">
        <v>20</v>
      </c>
      <c r="J246" s="1" t="s">
        <v>993</v>
      </c>
      <c r="K246" s="1" t="s">
        <v>167</v>
      </c>
      <c r="L246" s="1" t="s">
        <v>23</v>
      </c>
    </row>
    <row r="247" spans="1:13" ht="13.2" hidden="1">
      <c r="A247" s="2">
        <v>45457.618442581021</v>
      </c>
      <c r="B247" s="1" t="s">
        <v>994</v>
      </c>
      <c r="C247" s="1" t="s">
        <v>995</v>
      </c>
      <c r="D247" s="1" t="s">
        <v>996</v>
      </c>
      <c r="E247" s="1">
        <v>5713736822</v>
      </c>
      <c r="F247" s="1" t="s">
        <v>117</v>
      </c>
      <c r="G247" s="1" t="s">
        <v>28</v>
      </c>
      <c r="H247" s="1" t="s">
        <v>19</v>
      </c>
      <c r="I247" s="1" t="s">
        <v>20</v>
      </c>
      <c r="J247" s="1" t="s">
        <v>997</v>
      </c>
      <c r="K247" s="1" t="s">
        <v>37</v>
      </c>
      <c r="L247" s="1" t="s">
        <v>23</v>
      </c>
    </row>
    <row r="248" spans="1:13" ht="13.2" hidden="1">
      <c r="A248" s="2">
        <v>45458.446033472224</v>
      </c>
      <c r="B248" s="1" t="s">
        <v>998</v>
      </c>
      <c r="C248" s="1" t="s">
        <v>254</v>
      </c>
      <c r="D248" s="1" t="s">
        <v>999</v>
      </c>
      <c r="E248" s="1">
        <v>2149527027</v>
      </c>
      <c r="F248" s="1" t="s">
        <v>272</v>
      </c>
      <c r="G248" s="1" t="s">
        <v>28</v>
      </c>
      <c r="H248" s="1" t="s">
        <v>19</v>
      </c>
      <c r="I248" s="1" t="s">
        <v>35</v>
      </c>
      <c r="J248" s="1" t="s">
        <v>1000</v>
      </c>
      <c r="K248" s="1" t="s">
        <v>37</v>
      </c>
      <c r="L248" s="1" t="s">
        <v>23</v>
      </c>
      <c r="M248" s="1" t="s">
        <v>752</v>
      </c>
    </row>
    <row r="249" spans="1:13" ht="13.2" hidden="1">
      <c r="A249" s="2">
        <v>45458.45081037037</v>
      </c>
      <c r="B249" s="1" t="s">
        <v>1001</v>
      </c>
      <c r="C249" s="1" t="s">
        <v>1002</v>
      </c>
      <c r="D249" s="1" t="s">
        <v>1003</v>
      </c>
      <c r="E249" s="1">
        <v>8609780663</v>
      </c>
      <c r="F249" s="1" t="s">
        <v>46</v>
      </c>
      <c r="G249" s="1" t="s">
        <v>28</v>
      </c>
      <c r="H249" s="1" t="s">
        <v>19</v>
      </c>
      <c r="I249" s="1" t="s">
        <v>35</v>
      </c>
      <c r="J249" s="1" t="s">
        <v>1004</v>
      </c>
      <c r="K249" s="1" t="s">
        <v>37</v>
      </c>
      <c r="L249" s="1" t="s">
        <v>23</v>
      </c>
    </row>
    <row r="250" spans="1:13" ht="13.2">
      <c r="A250" s="2">
        <v>45458.490632280096</v>
      </c>
      <c r="B250" s="1" t="s">
        <v>1005</v>
      </c>
      <c r="C250" s="1" t="s">
        <v>1006</v>
      </c>
      <c r="D250" s="1" t="s">
        <v>384</v>
      </c>
      <c r="E250" s="1">
        <v>9725334282</v>
      </c>
      <c r="F250" s="1" t="s">
        <v>46</v>
      </c>
      <c r="G250" s="1" t="s">
        <v>28</v>
      </c>
      <c r="H250" s="1" t="s">
        <v>19</v>
      </c>
      <c r="I250" s="1" t="s">
        <v>35</v>
      </c>
      <c r="J250" s="1" t="s">
        <v>1007</v>
      </c>
      <c r="K250" s="1" t="s">
        <v>227</v>
      </c>
      <c r="L250" s="1" t="s">
        <v>23</v>
      </c>
    </row>
    <row r="251" spans="1:13" ht="13.2" hidden="1">
      <c r="A251" s="2">
        <v>45458.528511192126</v>
      </c>
      <c r="B251" s="1" t="s">
        <v>1008</v>
      </c>
      <c r="C251" s="1" t="s">
        <v>1009</v>
      </c>
      <c r="D251" s="1" t="s">
        <v>1010</v>
      </c>
      <c r="E251" s="1">
        <v>5124234634</v>
      </c>
      <c r="F251" s="1" t="s">
        <v>440</v>
      </c>
      <c r="G251" s="1" t="s">
        <v>28</v>
      </c>
      <c r="H251" s="1" t="s">
        <v>19</v>
      </c>
      <c r="I251" s="1" t="s">
        <v>35</v>
      </c>
      <c r="J251" s="1" t="s">
        <v>1011</v>
      </c>
      <c r="K251" s="1" t="s">
        <v>37</v>
      </c>
      <c r="L251" s="1" t="s">
        <v>23</v>
      </c>
    </row>
    <row r="252" spans="1:13" ht="13.2" hidden="1">
      <c r="A252" s="2">
        <v>45458.533146747686</v>
      </c>
      <c r="B252" s="1" t="s">
        <v>603</v>
      </c>
      <c r="C252" s="1" t="s">
        <v>604</v>
      </c>
      <c r="D252" s="1" t="s">
        <v>1012</v>
      </c>
      <c r="E252" s="1" t="s">
        <v>1013</v>
      </c>
      <c r="F252" s="1" t="s">
        <v>175</v>
      </c>
      <c r="G252" s="1" t="s">
        <v>124</v>
      </c>
      <c r="H252" s="1" t="s">
        <v>19</v>
      </c>
      <c r="I252" s="1" t="s">
        <v>35</v>
      </c>
      <c r="J252" s="1" t="s">
        <v>606</v>
      </c>
      <c r="K252" s="1" t="s">
        <v>37</v>
      </c>
      <c r="L252" s="1" t="s">
        <v>23</v>
      </c>
    </row>
    <row r="253" spans="1:13" ht="13.2" hidden="1">
      <c r="A253" s="2">
        <v>45458.553032233795</v>
      </c>
      <c r="B253" s="1" t="s">
        <v>1014</v>
      </c>
      <c r="C253" s="1" t="s">
        <v>1015</v>
      </c>
      <c r="D253" s="1" t="s">
        <v>1016</v>
      </c>
      <c r="E253" s="1">
        <v>6304507302</v>
      </c>
      <c r="F253" s="1" t="s">
        <v>515</v>
      </c>
      <c r="G253" s="1" t="s">
        <v>28</v>
      </c>
      <c r="H253" s="1" t="s">
        <v>19</v>
      </c>
      <c r="I253" s="1" t="s">
        <v>20</v>
      </c>
      <c r="J253" s="1" t="s">
        <v>1017</v>
      </c>
      <c r="K253" s="1" t="s">
        <v>37</v>
      </c>
      <c r="L253" s="1" t="s">
        <v>23</v>
      </c>
    </row>
    <row r="254" spans="1:13" ht="13.2" hidden="1">
      <c r="A254" s="2">
        <v>45458.686798796298</v>
      </c>
      <c r="B254" s="1" t="s">
        <v>1018</v>
      </c>
      <c r="C254" s="1" t="s">
        <v>1019</v>
      </c>
      <c r="D254" s="1" t="s">
        <v>1020</v>
      </c>
      <c r="E254" s="1">
        <v>7025131966</v>
      </c>
      <c r="F254" s="1" t="s">
        <v>117</v>
      </c>
      <c r="G254" s="1" t="s">
        <v>28</v>
      </c>
      <c r="H254" s="1" t="s">
        <v>19</v>
      </c>
      <c r="I254" s="1" t="s">
        <v>35</v>
      </c>
      <c r="J254" s="1" t="s">
        <v>1021</v>
      </c>
      <c r="K254" s="1" t="s">
        <v>37</v>
      </c>
      <c r="L254" s="1" t="s">
        <v>23</v>
      </c>
    </row>
    <row r="255" spans="1:13" ht="13.2" hidden="1">
      <c r="A255" s="2">
        <v>45458.73263543981</v>
      </c>
      <c r="B255" s="1" t="s">
        <v>1022</v>
      </c>
      <c r="C255" s="1" t="s">
        <v>1023</v>
      </c>
      <c r="D255" s="1" t="s">
        <v>1024</v>
      </c>
      <c r="E255" s="1">
        <v>7134875357</v>
      </c>
      <c r="F255" s="1" t="s">
        <v>175</v>
      </c>
      <c r="G255" s="1" t="s">
        <v>28</v>
      </c>
      <c r="H255" s="1" t="s">
        <v>19</v>
      </c>
      <c r="I255" s="1" t="s">
        <v>20</v>
      </c>
      <c r="J255" s="1" t="s">
        <v>1025</v>
      </c>
      <c r="K255" s="1" t="s">
        <v>37</v>
      </c>
      <c r="L255" s="1" t="s">
        <v>23</v>
      </c>
    </row>
    <row r="256" spans="1:13" ht="13.2" hidden="1">
      <c r="A256" s="2">
        <v>45458.907035833334</v>
      </c>
      <c r="B256" s="1" t="s">
        <v>1026</v>
      </c>
      <c r="C256" s="1" t="s">
        <v>1027</v>
      </c>
      <c r="D256" s="1" t="s">
        <v>1028</v>
      </c>
      <c r="E256" s="1">
        <v>3476017044</v>
      </c>
      <c r="F256" s="1" t="s">
        <v>537</v>
      </c>
      <c r="G256" s="1" t="s">
        <v>28</v>
      </c>
      <c r="H256" s="1" t="s">
        <v>19</v>
      </c>
      <c r="I256" s="1" t="s">
        <v>20</v>
      </c>
      <c r="J256" s="1" t="s">
        <v>1029</v>
      </c>
      <c r="K256" s="1" t="s">
        <v>37</v>
      </c>
      <c r="L256" s="1" t="s">
        <v>23</v>
      </c>
    </row>
    <row r="257" spans="1:12" ht="13.2">
      <c r="A257" s="2">
        <v>45458.924382118057</v>
      </c>
      <c r="B257" s="1" t="s">
        <v>1030</v>
      </c>
      <c r="C257" s="1" t="s">
        <v>1031</v>
      </c>
      <c r="D257" s="1" t="s">
        <v>384</v>
      </c>
      <c r="E257" s="1">
        <v>4696826652</v>
      </c>
      <c r="F257" s="1" t="s">
        <v>46</v>
      </c>
      <c r="G257" s="1" t="s">
        <v>28</v>
      </c>
      <c r="H257" s="1" t="s">
        <v>19</v>
      </c>
      <c r="I257" s="1" t="s">
        <v>35</v>
      </c>
      <c r="J257" s="1" t="s">
        <v>1032</v>
      </c>
      <c r="K257" s="1" t="s">
        <v>22</v>
      </c>
      <c r="L257" s="1" t="s">
        <v>23</v>
      </c>
    </row>
    <row r="258" spans="1:12" ht="13.2">
      <c r="A258" s="2">
        <v>45458.995283680561</v>
      </c>
      <c r="B258" s="1" t="s">
        <v>1033</v>
      </c>
      <c r="C258" s="1" t="s">
        <v>334</v>
      </c>
      <c r="D258" s="1" t="s">
        <v>1034</v>
      </c>
      <c r="E258" s="1" t="s">
        <v>1035</v>
      </c>
      <c r="F258" s="1" t="s">
        <v>17</v>
      </c>
      <c r="G258" s="1" t="s">
        <v>124</v>
      </c>
      <c r="H258" s="1" t="s">
        <v>19</v>
      </c>
      <c r="I258" s="1" t="s">
        <v>35</v>
      </c>
      <c r="J258" s="1" t="s">
        <v>1036</v>
      </c>
      <c r="K258" s="1" t="s">
        <v>167</v>
      </c>
      <c r="L258" s="1" t="s">
        <v>23</v>
      </c>
    </row>
    <row r="259" spans="1:12" ht="13.2" hidden="1">
      <c r="A259" s="2">
        <v>45479.629975011572</v>
      </c>
      <c r="B259" s="1" t="s">
        <v>1037</v>
      </c>
      <c r="C259" s="1" t="s">
        <v>1038</v>
      </c>
      <c r="D259" s="1" t="s">
        <v>1039</v>
      </c>
      <c r="E259" s="1" t="s">
        <v>1040</v>
      </c>
      <c r="F259" s="1" t="s">
        <v>1041</v>
      </c>
      <c r="G259" s="1" t="s">
        <v>18</v>
      </c>
      <c r="H259" s="1" t="s">
        <v>19</v>
      </c>
      <c r="I259" s="1" t="s">
        <v>35</v>
      </c>
      <c r="J259" s="1" t="s">
        <v>1042</v>
      </c>
      <c r="K259" s="1" t="s">
        <v>37</v>
      </c>
      <c r="L259" s="1" t="s">
        <v>23</v>
      </c>
    </row>
    <row r="260" spans="1:12" ht="13.2">
      <c r="A260" s="2">
        <v>45459.000989490742</v>
      </c>
      <c r="B260" s="1" t="s">
        <v>1043</v>
      </c>
      <c r="C260" s="1" t="s">
        <v>1044</v>
      </c>
      <c r="D260" s="1" t="s">
        <v>702</v>
      </c>
      <c r="E260" s="1">
        <v>6305064846</v>
      </c>
      <c r="F260" s="1" t="s">
        <v>17</v>
      </c>
      <c r="G260" s="1" t="s">
        <v>124</v>
      </c>
      <c r="H260" s="1" t="s">
        <v>42</v>
      </c>
      <c r="L260" s="1" t="s">
        <v>23</v>
      </c>
    </row>
    <row r="261" spans="1:12" ht="13.2">
      <c r="A261" s="2">
        <v>45459.039918993054</v>
      </c>
      <c r="B261" s="1" t="s">
        <v>1045</v>
      </c>
      <c r="C261" s="1" t="s">
        <v>1046</v>
      </c>
      <c r="D261" s="1" t="s">
        <v>1047</v>
      </c>
      <c r="E261" s="1">
        <v>6469324656</v>
      </c>
      <c r="F261" s="1" t="s">
        <v>17</v>
      </c>
      <c r="G261" s="1" t="s">
        <v>124</v>
      </c>
      <c r="H261" s="1" t="s">
        <v>42</v>
      </c>
      <c r="L261" s="1" t="s">
        <v>23</v>
      </c>
    </row>
    <row r="262" spans="1:12" ht="13.2">
      <c r="A262" s="2">
        <v>45459.345753159723</v>
      </c>
      <c r="B262" s="1" t="s">
        <v>1048</v>
      </c>
      <c r="C262" s="1" t="s">
        <v>1049</v>
      </c>
      <c r="D262" s="1" t="s">
        <v>1050</v>
      </c>
      <c r="E262" s="1" t="s">
        <v>19</v>
      </c>
      <c r="F262" s="1" t="s">
        <v>17</v>
      </c>
      <c r="G262" s="1" t="s">
        <v>124</v>
      </c>
      <c r="H262" s="1" t="s">
        <v>19</v>
      </c>
      <c r="I262" s="1" t="s">
        <v>35</v>
      </c>
      <c r="J262" s="1" t="s">
        <v>1051</v>
      </c>
      <c r="K262" s="1" t="s">
        <v>156</v>
      </c>
      <c r="L262" s="1" t="s">
        <v>23</v>
      </c>
    </row>
    <row r="263" spans="1:12" ht="13.2">
      <c r="A263" s="2">
        <v>45459.406180185186</v>
      </c>
      <c r="B263" s="1" t="s">
        <v>1052</v>
      </c>
      <c r="C263" s="1" t="s">
        <v>1053</v>
      </c>
      <c r="D263" s="1" t="s">
        <v>1054</v>
      </c>
      <c r="E263" s="1">
        <v>9046137580</v>
      </c>
      <c r="F263" s="1" t="s">
        <v>46</v>
      </c>
      <c r="G263" s="1" t="s">
        <v>124</v>
      </c>
      <c r="H263" s="1" t="s">
        <v>42</v>
      </c>
      <c r="L263" s="1" t="s">
        <v>23</v>
      </c>
    </row>
    <row r="264" spans="1:12" ht="13.2">
      <c r="A264" s="2">
        <v>45459.426872777782</v>
      </c>
      <c r="B264" s="1" t="s">
        <v>1055</v>
      </c>
      <c r="C264" s="1" t="s">
        <v>604</v>
      </c>
      <c r="D264" s="1" t="s">
        <v>1056</v>
      </c>
      <c r="E264" s="1">
        <v>3122157862</v>
      </c>
      <c r="F264" s="1" t="s">
        <v>75</v>
      </c>
      <c r="G264" s="1" t="s">
        <v>124</v>
      </c>
      <c r="H264" s="1" t="s">
        <v>42</v>
      </c>
      <c r="L264" s="1" t="s">
        <v>23</v>
      </c>
    </row>
    <row r="265" spans="1:12" ht="13.2">
      <c r="A265" s="2">
        <v>45459.441151087958</v>
      </c>
      <c r="B265" s="1" t="s">
        <v>1057</v>
      </c>
      <c r="C265" s="1" t="s">
        <v>1058</v>
      </c>
      <c r="D265" s="1" t="s">
        <v>1059</v>
      </c>
      <c r="E265" s="1">
        <v>9803225317</v>
      </c>
      <c r="F265" s="1" t="s">
        <v>431</v>
      </c>
      <c r="G265" s="1" t="s">
        <v>124</v>
      </c>
      <c r="H265" s="1" t="s">
        <v>42</v>
      </c>
      <c r="L265" s="1" t="s">
        <v>23</v>
      </c>
    </row>
    <row r="266" spans="1:12" ht="13.2">
      <c r="A266" s="2">
        <v>45459.481268414354</v>
      </c>
      <c r="B266" s="1" t="s">
        <v>1060</v>
      </c>
      <c r="C266" s="1" t="s">
        <v>1061</v>
      </c>
      <c r="D266" s="1" t="s">
        <v>1062</v>
      </c>
      <c r="E266" s="1">
        <v>2243604839</v>
      </c>
      <c r="F266" s="1" t="s">
        <v>46</v>
      </c>
      <c r="G266" s="1" t="s">
        <v>124</v>
      </c>
      <c r="H266" s="1" t="s">
        <v>42</v>
      </c>
      <c r="L266" s="1" t="s">
        <v>23</v>
      </c>
    </row>
    <row r="267" spans="1:12" ht="13.2">
      <c r="A267" s="2">
        <v>45459.495173553238</v>
      </c>
      <c r="B267" s="1" t="s">
        <v>1063</v>
      </c>
      <c r="C267" s="1" t="s">
        <v>1064</v>
      </c>
      <c r="D267" s="1" t="s">
        <v>1065</v>
      </c>
      <c r="E267" s="1" t="s">
        <v>1066</v>
      </c>
      <c r="F267" s="1" t="s">
        <v>89</v>
      </c>
      <c r="G267" s="1" t="s">
        <v>124</v>
      </c>
      <c r="H267" s="1" t="s">
        <v>42</v>
      </c>
      <c r="L267" s="1" t="s">
        <v>23</v>
      </c>
    </row>
    <row r="268" spans="1:12" ht="13.2">
      <c r="A268" s="2">
        <v>45459.592235509263</v>
      </c>
      <c r="B268" s="1" t="s">
        <v>1067</v>
      </c>
      <c r="C268" s="1" t="s">
        <v>1068</v>
      </c>
      <c r="D268" s="1" t="s">
        <v>1069</v>
      </c>
      <c r="E268" s="1">
        <v>2244360175</v>
      </c>
      <c r="F268" s="1" t="s">
        <v>46</v>
      </c>
      <c r="G268" s="1" t="s">
        <v>124</v>
      </c>
      <c r="H268" s="1" t="s">
        <v>19</v>
      </c>
      <c r="I268" s="1" t="s">
        <v>20</v>
      </c>
      <c r="J268" s="1" t="s">
        <v>1070</v>
      </c>
      <c r="K268" s="1" t="s">
        <v>147</v>
      </c>
      <c r="L268" s="1" t="s">
        <v>23</v>
      </c>
    </row>
    <row r="269" spans="1:12" ht="13.2">
      <c r="A269" s="2">
        <v>45459.751231527778</v>
      </c>
      <c r="B269" s="1" t="s">
        <v>1071</v>
      </c>
      <c r="C269" s="1" t="s">
        <v>762</v>
      </c>
      <c r="D269" s="1" t="s">
        <v>1065</v>
      </c>
      <c r="E269" s="1">
        <v>8473879844</v>
      </c>
      <c r="F269" s="1" t="s">
        <v>181</v>
      </c>
      <c r="G269" s="1" t="s">
        <v>124</v>
      </c>
      <c r="H269" s="1" t="s">
        <v>42</v>
      </c>
      <c r="L269" s="1" t="s">
        <v>23</v>
      </c>
    </row>
    <row r="270" spans="1:12" ht="13.2">
      <c r="A270" s="2">
        <v>45459.778277673613</v>
      </c>
      <c r="B270" s="1" t="s">
        <v>1072</v>
      </c>
      <c r="C270" s="1" t="s">
        <v>1073</v>
      </c>
      <c r="D270" s="1" t="s">
        <v>1074</v>
      </c>
      <c r="E270" s="1">
        <v>2247151238</v>
      </c>
      <c r="F270" s="1" t="s">
        <v>165</v>
      </c>
      <c r="G270" s="1" t="s">
        <v>124</v>
      </c>
      <c r="H270" s="1" t="s">
        <v>42</v>
      </c>
      <c r="L270" s="1" t="s">
        <v>23</v>
      </c>
    </row>
    <row r="271" spans="1:12" ht="13.2">
      <c r="A271" s="2">
        <v>45459.89765165509</v>
      </c>
      <c r="B271" s="1" t="s">
        <v>1075</v>
      </c>
      <c r="C271" s="1" t="s">
        <v>1076</v>
      </c>
      <c r="D271" s="1" t="s">
        <v>1077</v>
      </c>
      <c r="E271" s="1">
        <v>2246161806</v>
      </c>
      <c r="F271" s="1" t="s">
        <v>165</v>
      </c>
      <c r="G271" s="1" t="s">
        <v>124</v>
      </c>
      <c r="H271" s="1" t="s">
        <v>42</v>
      </c>
      <c r="L271" s="1" t="s">
        <v>23</v>
      </c>
    </row>
    <row r="272" spans="1:12" ht="13.2" hidden="1">
      <c r="A272" s="2">
        <v>45460.547963807869</v>
      </c>
      <c r="B272" s="1" t="s">
        <v>1078</v>
      </c>
      <c r="C272" s="1" t="s">
        <v>1079</v>
      </c>
      <c r="D272" s="1" t="s">
        <v>1080</v>
      </c>
      <c r="E272" s="1">
        <v>7202522277</v>
      </c>
      <c r="F272" s="1" t="s">
        <v>27</v>
      </c>
      <c r="G272" s="1" t="s">
        <v>28</v>
      </c>
      <c r="H272" s="1" t="s">
        <v>19</v>
      </c>
      <c r="I272" s="1" t="s">
        <v>20</v>
      </c>
      <c r="J272" s="1" t="s">
        <v>1081</v>
      </c>
      <c r="K272" s="1" t="s">
        <v>37</v>
      </c>
      <c r="L272" s="1" t="s">
        <v>23</v>
      </c>
    </row>
    <row r="273" spans="1:13" ht="13.2">
      <c r="A273" s="2">
        <v>45460.748396030089</v>
      </c>
      <c r="B273" s="1" t="s">
        <v>1082</v>
      </c>
      <c r="C273" s="1" t="s">
        <v>1083</v>
      </c>
      <c r="D273" s="1" t="s">
        <v>276</v>
      </c>
      <c r="E273" s="1">
        <v>2243589805</v>
      </c>
      <c r="F273" s="1" t="s">
        <v>300</v>
      </c>
      <c r="G273" s="1" t="s">
        <v>124</v>
      </c>
      <c r="H273" s="1" t="s">
        <v>42</v>
      </c>
      <c r="L273" s="1" t="s">
        <v>23</v>
      </c>
    </row>
    <row r="274" spans="1:13" ht="13.2">
      <c r="A274" s="2">
        <v>45461.712242048612</v>
      </c>
      <c r="B274" s="1" t="s">
        <v>1084</v>
      </c>
      <c r="C274" s="1" t="s">
        <v>1085</v>
      </c>
      <c r="D274" s="1" t="s">
        <v>1086</v>
      </c>
      <c r="E274" s="1" t="s">
        <v>1087</v>
      </c>
      <c r="F274" s="1" t="s">
        <v>582</v>
      </c>
      <c r="G274" s="1" t="s">
        <v>752</v>
      </c>
      <c r="H274" s="1" t="s">
        <v>19</v>
      </c>
      <c r="I274" s="1" t="s">
        <v>20</v>
      </c>
      <c r="J274" s="1" t="s">
        <v>1088</v>
      </c>
      <c r="K274" s="1" t="s">
        <v>205</v>
      </c>
      <c r="L274" s="1" t="s">
        <v>23</v>
      </c>
    </row>
    <row r="275" spans="1:13" ht="13.2">
      <c r="A275" s="2">
        <v>45462.384835277779</v>
      </c>
      <c r="B275" s="1" t="s">
        <v>1089</v>
      </c>
      <c r="C275" s="1" t="s">
        <v>1090</v>
      </c>
      <c r="D275" s="1" t="s">
        <v>1091</v>
      </c>
      <c r="E275" s="1">
        <v>4013011143</v>
      </c>
      <c r="F275" s="1" t="s">
        <v>932</v>
      </c>
      <c r="G275" s="1" t="s">
        <v>18</v>
      </c>
      <c r="H275" s="1" t="s">
        <v>42</v>
      </c>
      <c r="L275" s="1" t="s">
        <v>23</v>
      </c>
    </row>
    <row r="276" spans="1:13" ht="13.2">
      <c r="A276" s="2">
        <v>45462.857337800924</v>
      </c>
      <c r="B276" s="1" t="s">
        <v>1092</v>
      </c>
      <c r="C276" s="1" t="s">
        <v>1093</v>
      </c>
      <c r="D276" s="1" t="s">
        <v>1094</v>
      </c>
      <c r="E276" s="1">
        <v>2482693525</v>
      </c>
      <c r="F276" s="1" t="s">
        <v>46</v>
      </c>
      <c r="G276" s="1" t="s">
        <v>18</v>
      </c>
      <c r="H276" s="1" t="s">
        <v>19</v>
      </c>
      <c r="I276" s="1" t="s">
        <v>35</v>
      </c>
      <c r="J276" s="1" t="s">
        <v>1095</v>
      </c>
      <c r="K276" s="1" t="s">
        <v>156</v>
      </c>
      <c r="L276" s="1" t="s">
        <v>23</v>
      </c>
    </row>
    <row r="277" spans="1:13" ht="13.2" hidden="1">
      <c r="A277" s="2">
        <v>45464.2928215625</v>
      </c>
      <c r="B277" s="1" t="s">
        <v>172</v>
      </c>
      <c r="C277" s="1" t="s">
        <v>173</v>
      </c>
      <c r="D277" s="1" t="s">
        <v>1096</v>
      </c>
      <c r="E277" s="1">
        <v>4433863051</v>
      </c>
      <c r="F277" s="1" t="s">
        <v>1097</v>
      </c>
      <c r="G277" s="1" t="s">
        <v>28</v>
      </c>
      <c r="H277" s="1" t="s">
        <v>19</v>
      </c>
      <c r="I277" s="1" t="s">
        <v>20</v>
      </c>
      <c r="J277" s="1" t="s">
        <v>1098</v>
      </c>
      <c r="K277" s="1" t="s">
        <v>37</v>
      </c>
      <c r="L277" s="1" t="s">
        <v>23</v>
      </c>
      <c r="M277" s="1" t="s">
        <v>1099</v>
      </c>
    </row>
    <row r="278" spans="1:13" ht="13.2">
      <c r="A278" s="2">
        <v>45464.309638425926</v>
      </c>
      <c r="B278" s="1" t="s">
        <v>1100</v>
      </c>
      <c r="C278" s="1" t="s">
        <v>1101</v>
      </c>
      <c r="D278" s="1" t="s">
        <v>1102</v>
      </c>
      <c r="E278" s="1" t="s">
        <v>1103</v>
      </c>
      <c r="F278" s="1" t="s">
        <v>117</v>
      </c>
      <c r="G278" s="1" t="s">
        <v>124</v>
      </c>
      <c r="H278" s="1" t="s">
        <v>42</v>
      </c>
      <c r="L278" s="1" t="s">
        <v>23</v>
      </c>
    </row>
    <row r="279" spans="1:13" ht="13.2">
      <c r="A279" s="2">
        <v>45464.649496388884</v>
      </c>
      <c r="B279" s="1" t="s">
        <v>1104</v>
      </c>
      <c r="C279" s="1" t="s">
        <v>1105</v>
      </c>
      <c r="D279" s="1" t="s">
        <v>200</v>
      </c>
      <c r="E279" s="1">
        <v>2144542229</v>
      </c>
      <c r="F279" s="1" t="s">
        <v>17</v>
      </c>
      <c r="G279" s="1" t="s">
        <v>18</v>
      </c>
      <c r="H279" s="1" t="s">
        <v>19</v>
      </c>
      <c r="I279" s="1" t="s">
        <v>35</v>
      </c>
      <c r="J279" s="1" t="s">
        <v>1106</v>
      </c>
      <c r="K279" s="1" t="s">
        <v>156</v>
      </c>
      <c r="L279" s="1" t="s">
        <v>23</v>
      </c>
    </row>
    <row r="280" spans="1:13" ht="13.2">
      <c r="A280" s="2">
        <v>45464.649600266202</v>
      </c>
      <c r="B280" s="1" t="s">
        <v>1107</v>
      </c>
      <c r="C280" s="1" t="s">
        <v>463</v>
      </c>
      <c r="D280" s="1" t="s">
        <v>1108</v>
      </c>
      <c r="E280" s="1" t="s">
        <v>1109</v>
      </c>
      <c r="F280" s="1" t="s">
        <v>695</v>
      </c>
      <c r="G280" s="1" t="s">
        <v>124</v>
      </c>
      <c r="H280" s="1" t="s">
        <v>42</v>
      </c>
      <c r="L280" s="1" t="s">
        <v>23</v>
      </c>
    </row>
    <row r="281" spans="1:13" ht="13.2">
      <c r="A281" s="2">
        <v>45468.391023263888</v>
      </c>
      <c r="B281" s="1" t="s">
        <v>1110</v>
      </c>
      <c r="C281" s="1" t="s">
        <v>1111</v>
      </c>
      <c r="D281" s="1" t="s">
        <v>1112</v>
      </c>
      <c r="E281" s="1">
        <v>3095310541</v>
      </c>
      <c r="F281" s="1" t="s">
        <v>1113</v>
      </c>
      <c r="G281" s="1" t="s">
        <v>124</v>
      </c>
      <c r="H281" s="1" t="s">
        <v>42</v>
      </c>
      <c r="L281" s="1" t="s">
        <v>23</v>
      </c>
    </row>
    <row r="282" spans="1:13" ht="13.2">
      <c r="A282" s="2">
        <v>45464.652306608798</v>
      </c>
      <c r="B282" s="1" t="s">
        <v>1114</v>
      </c>
      <c r="C282" s="1" t="s">
        <v>1115</v>
      </c>
      <c r="D282" s="1" t="s">
        <v>1108</v>
      </c>
      <c r="E282" s="1" t="s">
        <v>1109</v>
      </c>
      <c r="F282" s="1" t="s">
        <v>695</v>
      </c>
      <c r="G282" s="1" t="s">
        <v>124</v>
      </c>
      <c r="H282" s="1" t="s">
        <v>42</v>
      </c>
      <c r="L282" s="1" t="s">
        <v>23</v>
      </c>
    </row>
    <row r="283" spans="1:13" ht="13.2" hidden="1">
      <c r="A283" s="2">
        <v>45473.803195150467</v>
      </c>
      <c r="B283" s="1" t="s">
        <v>1116</v>
      </c>
      <c r="C283" s="1" t="s">
        <v>1117</v>
      </c>
      <c r="D283" s="1" t="s">
        <v>1118</v>
      </c>
      <c r="E283" s="1">
        <v>6782814279</v>
      </c>
      <c r="F283" s="1" t="s">
        <v>272</v>
      </c>
      <c r="G283" s="1" t="s">
        <v>491</v>
      </c>
      <c r="H283" s="1" t="s">
        <v>19</v>
      </c>
      <c r="I283" s="1" t="s">
        <v>20</v>
      </c>
      <c r="J283" s="1" t="s">
        <v>1119</v>
      </c>
      <c r="K283" s="1" t="s">
        <v>37</v>
      </c>
      <c r="L283" s="1" t="s">
        <v>23</v>
      </c>
    </row>
    <row r="284" spans="1:13" ht="13.2">
      <c r="A284" s="2">
        <v>45464.742309085646</v>
      </c>
      <c r="B284" s="1" t="s">
        <v>1120</v>
      </c>
      <c r="C284" s="1" t="s">
        <v>1121</v>
      </c>
      <c r="D284" s="1" t="s">
        <v>1122</v>
      </c>
      <c r="E284" s="1">
        <v>8608011816</v>
      </c>
      <c r="F284" s="1" t="s">
        <v>537</v>
      </c>
      <c r="G284" s="1" t="s">
        <v>124</v>
      </c>
      <c r="H284" s="1" t="s">
        <v>42</v>
      </c>
      <c r="L284" s="1" t="s">
        <v>23</v>
      </c>
    </row>
    <row r="285" spans="1:13" ht="13.2" hidden="1">
      <c r="A285" s="2">
        <v>45464.745055983796</v>
      </c>
      <c r="B285" s="1" t="s">
        <v>1123</v>
      </c>
      <c r="C285" s="1" t="s">
        <v>338</v>
      </c>
      <c r="D285" s="1" t="s">
        <v>433</v>
      </c>
      <c r="E285" s="1">
        <v>9513184510</v>
      </c>
      <c r="F285" s="1" t="s">
        <v>46</v>
      </c>
      <c r="G285" s="1" t="s">
        <v>752</v>
      </c>
      <c r="H285" s="1" t="s">
        <v>19</v>
      </c>
      <c r="I285" s="1" t="s">
        <v>35</v>
      </c>
      <c r="J285" s="1" t="s">
        <v>1124</v>
      </c>
      <c r="K285" s="1" t="s">
        <v>37</v>
      </c>
      <c r="L285" s="1" t="s">
        <v>23</v>
      </c>
      <c r="M285" s="1" t="s">
        <v>1125</v>
      </c>
    </row>
    <row r="286" spans="1:13" ht="13.2">
      <c r="A286" s="2">
        <v>45464.748225416668</v>
      </c>
      <c r="B286" s="1" t="s">
        <v>1126</v>
      </c>
      <c r="C286" s="1" t="s">
        <v>814</v>
      </c>
      <c r="D286" s="1" t="s">
        <v>1127</v>
      </c>
      <c r="E286" s="1">
        <v>2149841875</v>
      </c>
      <c r="F286" s="1" t="s">
        <v>327</v>
      </c>
      <c r="G286" s="1" t="s">
        <v>18</v>
      </c>
      <c r="H286" s="1" t="s">
        <v>19</v>
      </c>
      <c r="I286" s="1" t="s">
        <v>20</v>
      </c>
      <c r="J286" s="1" t="s">
        <v>1128</v>
      </c>
      <c r="K286" s="1" t="s">
        <v>373</v>
      </c>
      <c r="L286" s="1" t="s">
        <v>23</v>
      </c>
    </row>
    <row r="287" spans="1:13" ht="13.2">
      <c r="A287" s="2">
        <v>45481.413992951391</v>
      </c>
      <c r="B287" s="1" t="s">
        <v>1129</v>
      </c>
      <c r="C287" s="1" t="s">
        <v>266</v>
      </c>
      <c r="D287" s="1" t="s">
        <v>1130</v>
      </c>
      <c r="E287" s="1">
        <v>2157918142</v>
      </c>
      <c r="F287" s="1" t="s">
        <v>89</v>
      </c>
      <c r="G287" s="1" t="s">
        <v>18</v>
      </c>
      <c r="H287" s="1" t="s">
        <v>19</v>
      </c>
      <c r="I287" s="1" t="s">
        <v>35</v>
      </c>
      <c r="J287" s="1" t="s">
        <v>262</v>
      </c>
      <c r="K287" s="1" t="s">
        <v>156</v>
      </c>
      <c r="L287" s="1" t="s">
        <v>23</v>
      </c>
    </row>
    <row r="288" spans="1:13" ht="13.2" hidden="1">
      <c r="A288" s="2">
        <v>45464.848242129628</v>
      </c>
      <c r="B288" s="1" t="s">
        <v>1131</v>
      </c>
      <c r="C288" s="1" t="s">
        <v>1132</v>
      </c>
      <c r="D288" s="1" t="s">
        <v>1133</v>
      </c>
      <c r="E288" s="1">
        <v>7134715991</v>
      </c>
      <c r="F288" s="1" t="s">
        <v>272</v>
      </c>
      <c r="G288" s="1" t="s">
        <v>491</v>
      </c>
      <c r="H288" s="1" t="s">
        <v>19</v>
      </c>
      <c r="I288" s="1" t="s">
        <v>20</v>
      </c>
      <c r="J288" s="1" t="s">
        <v>1134</v>
      </c>
      <c r="K288" s="1" t="s">
        <v>37</v>
      </c>
      <c r="L288" s="1" t="s">
        <v>23</v>
      </c>
    </row>
    <row r="289" spans="1:13" ht="13.2" hidden="1">
      <c r="A289" s="2">
        <v>45464.918101284726</v>
      </c>
      <c r="B289" s="1" t="s">
        <v>1135</v>
      </c>
      <c r="C289" s="1" t="s">
        <v>1136</v>
      </c>
      <c r="D289" s="1" t="s">
        <v>1137</v>
      </c>
      <c r="E289" s="1">
        <v>8472879999</v>
      </c>
      <c r="F289" s="1" t="s">
        <v>674</v>
      </c>
      <c r="G289" s="1" t="s">
        <v>124</v>
      </c>
      <c r="H289" s="1" t="s">
        <v>19</v>
      </c>
      <c r="I289" s="1" t="s">
        <v>20</v>
      </c>
      <c r="J289" s="1" t="s">
        <v>1138</v>
      </c>
      <c r="K289" s="1" t="s">
        <v>37</v>
      </c>
      <c r="L289" s="1" t="s">
        <v>23</v>
      </c>
    </row>
    <row r="290" spans="1:13" ht="13.2" hidden="1">
      <c r="A290" s="2">
        <v>45481.888729328704</v>
      </c>
      <c r="B290" s="1" t="s">
        <v>1139</v>
      </c>
      <c r="C290" s="1" t="s">
        <v>1140</v>
      </c>
      <c r="D290" s="1" t="s">
        <v>1141</v>
      </c>
      <c r="E290" s="1">
        <v>5127967464</v>
      </c>
      <c r="F290" s="1" t="s">
        <v>1142</v>
      </c>
      <c r="G290" s="1" t="s">
        <v>316</v>
      </c>
      <c r="H290" s="1" t="s">
        <v>19</v>
      </c>
      <c r="I290" s="1" t="s">
        <v>20</v>
      </c>
      <c r="J290" s="1" t="s">
        <v>1143</v>
      </c>
      <c r="K290" s="1" t="s">
        <v>37</v>
      </c>
      <c r="L290" s="1" t="s">
        <v>23</v>
      </c>
    </row>
    <row r="291" spans="1:13" ht="13.2" hidden="1">
      <c r="A291" s="2">
        <v>45481.848321527781</v>
      </c>
      <c r="B291" s="1" t="s">
        <v>1144</v>
      </c>
      <c r="C291" s="1" t="s">
        <v>1145</v>
      </c>
      <c r="D291" s="1" t="s">
        <v>1146</v>
      </c>
      <c r="E291" s="1">
        <v>2142823020</v>
      </c>
      <c r="F291" s="1" t="s">
        <v>537</v>
      </c>
      <c r="G291" s="1" t="s">
        <v>18</v>
      </c>
      <c r="H291" s="1" t="s">
        <v>19</v>
      </c>
      <c r="I291" s="1" t="s">
        <v>35</v>
      </c>
      <c r="J291" s="1" t="s">
        <v>1147</v>
      </c>
      <c r="K291" s="1" t="s">
        <v>37</v>
      </c>
      <c r="L291" s="1" t="s">
        <v>23</v>
      </c>
    </row>
    <row r="292" spans="1:13" ht="13.2">
      <c r="A292" s="2">
        <v>45465.473378587965</v>
      </c>
      <c r="B292" s="1" t="s">
        <v>1148</v>
      </c>
      <c r="C292" s="1" t="s">
        <v>463</v>
      </c>
      <c r="D292" s="1" t="s">
        <v>1149</v>
      </c>
      <c r="E292" s="1" t="s">
        <v>1150</v>
      </c>
      <c r="F292" s="1" t="s">
        <v>17</v>
      </c>
      <c r="G292" s="1" t="s">
        <v>18</v>
      </c>
      <c r="H292" s="1" t="s">
        <v>19</v>
      </c>
      <c r="I292" s="1" t="s">
        <v>20</v>
      </c>
      <c r="J292" s="1" t="s">
        <v>1151</v>
      </c>
      <c r="K292" s="1" t="s">
        <v>227</v>
      </c>
      <c r="L292" s="1" t="s">
        <v>23</v>
      </c>
    </row>
    <row r="293" spans="1:13" ht="13.2">
      <c r="A293" s="2">
        <v>45465.520857754629</v>
      </c>
      <c r="B293" s="1" t="s">
        <v>1152</v>
      </c>
      <c r="C293" s="1" t="s">
        <v>1153</v>
      </c>
      <c r="D293" s="1" t="s">
        <v>1154</v>
      </c>
      <c r="E293" s="1">
        <v>8473059516</v>
      </c>
      <c r="F293" s="1" t="s">
        <v>165</v>
      </c>
      <c r="G293" s="1" t="s">
        <v>124</v>
      </c>
      <c r="H293" s="1" t="s">
        <v>42</v>
      </c>
      <c r="L293" s="1" t="s">
        <v>23</v>
      </c>
    </row>
    <row r="294" spans="1:13" ht="13.2">
      <c r="A294" s="2">
        <v>45465.666177245366</v>
      </c>
      <c r="B294" s="1" t="s">
        <v>1155</v>
      </c>
      <c r="C294" s="1" t="s">
        <v>1156</v>
      </c>
      <c r="D294" s="1" t="s">
        <v>1157</v>
      </c>
      <c r="E294" s="1">
        <v>8475025885</v>
      </c>
      <c r="F294" s="1" t="s">
        <v>1158</v>
      </c>
      <c r="G294" s="1" t="s">
        <v>18</v>
      </c>
      <c r="H294" s="1" t="s">
        <v>19</v>
      </c>
      <c r="I294" s="1" t="s">
        <v>35</v>
      </c>
      <c r="J294" s="1" t="s">
        <v>1159</v>
      </c>
      <c r="K294" s="1" t="s">
        <v>147</v>
      </c>
      <c r="L294" s="1" t="s">
        <v>23</v>
      </c>
    </row>
    <row r="295" spans="1:13" ht="13.2">
      <c r="A295" s="2">
        <v>45465.678074398151</v>
      </c>
      <c r="B295" s="1" t="s">
        <v>1160</v>
      </c>
      <c r="C295" s="1" t="s">
        <v>1161</v>
      </c>
      <c r="D295" s="1" t="s">
        <v>1162</v>
      </c>
      <c r="E295" s="1" t="s">
        <v>1163</v>
      </c>
      <c r="F295" s="1" t="s">
        <v>256</v>
      </c>
      <c r="G295" s="1" t="s">
        <v>124</v>
      </c>
      <c r="H295" s="1" t="s">
        <v>42</v>
      </c>
      <c r="L295" s="1" t="s">
        <v>23</v>
      </c>
    </row>
    <row r="296" spans="1:13" ht="13.2">
      <c r="A296" s="2">
        <v>45465.692288634258</v>
      </c>
      <c r="B296" s="1" t="s">
        <v>1164</v>
      </c>
      <c r="C296" s="1" t="s">
        <v>1165</v>
      </c>
      <c r="D296" s="1" t="s">
        <v>1166</v>
      </c>
      <c r="E296" s="1">
        <v>8472262770</v>
      </c>
      <c r="F296" s="1" t="s">
        <v>361</v>
      </c>
      <c r="G296" s="1" t="s">
        <v>124</v>
      </c>
      <c r="H296" s="1" t="s">
        <v>42</v>
      </c>
      <c r="L296" s="1" t="s">
        <v>23</v>
      </c>
    </row>
    <row r="297" spans="1:13" ht="13.2">
      <c r="A297" s="2">
        <v>45465.694154305558</v>
      </c>
      <c r="B297" s="1" t="s">
        <v>1167</v>
      </c>
      <c r="C297" s="1" t="s">
        <v>1168</v>
      </c>
      <c r="D297" s="1" t="s">
        <v>1169</v>
      </c>
      <c r="E297" s="1">
        <v>8472277906</v>
      </c>
      <c r="F297" s="1" t="s">
        <v>300</v>
      </c>
      <c r="G297" s="1" t="s">
        <v>124</v>
      </c>
      <c r="H297" s="1" t="s">
        <v>42</v>
      </c>
      <c r="L297" s="1" t="s">
        <v>23</v>
      </c>
    </row>
    <row r="298" spans="1:13" ht="13.2">
      <c r="A298" s="2">
        <v>45465.737831909719</v>
      </c>
      <c r="B298" s="1" t="s">
        <v>1170</v>
      </c>
      <c r="C298" s="1" t="s">
        <v>1171</v>
      </c>
      <c r="D298" s="1" t="s">
        <v>1172</v>
      </c>
      <c r="E298" s="1">
        <v>8473060244</v>
      </c>
      <c r="F298" s="1" t="s">
        <v>1173</v>
      </c>
      <c r="G298" s="1" t="s">
        <v>124</v>
      </c>
      <c r="H298" s="1" t="s">
        <v>42</v>
      </c>
      <c r="L298" s="1" t="s">
        <v>23</v>
      </c>
      <c r="M298" s="1" t="s">
        <v>341</v>
      </c>
    </row>
    <row r="299" spans="1:13" ht="13.2" hidden="1">
      <c r="A299" s="2">
        <v>45465.798847372687</v>
      </c>
      <c r="B299" s="1" t="s">
        <v>1174</v>
      </c>
      <c r="C299" s="1" t="s">
        <v>1175</v>
      </c>
      <c r="D299" s="1" t="s">
        <v>1176</v>
      </c>
      <c r="E299" s="1">
        <v>4128487833</v>
      </c>
      <c r="F299" s="1" t="s">
        <v>117</v>
      </c>
      <c r="G299" s="1" t="s">
        <v>18</v>
      </c>
      <c r="H299" s="1" t="s">
        <v>19</v>
      </c>
      <c r="I299" s="1" t="s">
        <v>35</v>
      </c>
      <c r="J299" s="1" t="s">
        <v>1177</v>
      </c>
      <c r="K299" s="1" t="s">
        <v>37</v>
      </c>
      <c r="L299" s="1" t="s">
        <v>23</v>
      </c>
    </row>
    <row r="300" spans="1:13" ht="13.2" hidden="1">
      <c r="A300" s="2">
        <v>45465.997921458329</v>
      </c>
      <c r="B300" s="1" t="s">
        <v>1178</v>
      </c>
      <c r="C300" s="1" t="s">
        <v>215</v>
      </c>
      <c r="D300" s="1" t="s">
        <v>471</v>
      </c>
      <c r="E300" s="1">
        <v>3102274105</v>
      </c>
      <c r="F300" s="1" t="s">
        <v>46</v>
      </c>
      <c r="G300" s="1" t="s">
        <v>124</v>
      </c>
      <c r="H300" s="1" t="s">
        <v>19</v>
      </c>
      <c r="I300" s="1" t="s">
        <v>20</v>
      </c>
      <c r="J300" s="1" t="s">
        <v>1179</v>
      </c>
      <c r="K300" s="1" t="s">
        <v>37</v>
      </c>
      <c r="L300" s="1" t="s">
        <v>23</v>
      </c>
    </row>
    <row r="301" spans="1:13" ht="13.2">
      <c r="A301" s="2">
        <v>45466.352420393523</v>
      </c>
      <c r="B301" s="1" t="s">
        <v>1180</v>
      </c>
      <c r="C301" s="1" t="s">
        <v>1181</v>
      </c>
      <c r="D301" s="1" t="s">
        <v>1182</v>
      </c>
      <c r="E301" s="1">
        <v>7327893231</v>
      </c>
      <c r="F301" s="1" t="s">
        <v>242</v>
      </c>
      <c r="G301" s="1" t="s">
        <v>124</v>
      </c>
      <c r="H301" s="1" t="s">
        <v>42</v>
      </c>
      <c r="L301" s="1" t="s">
        <v>23</v>
      </c>
    </row>
    <row r="302" spans="1:13" ht="13.2">
      <c r="A302" s="2">
        <v>45466.627618483792</v>
      </c>
      <c r="B302" s="1" t="s">
        <v>1183</v>
      </c>
      <c r="C302" s="1" t="s">
        <v>1184</v>
      </c>
      <c r="D302" s="1" t="s">
        <v>1185</v>
      </c>
      <c r="E302" s="1">
        <v>8474431318</v>
      </c>
      <c r="F302" s="1" t="s">
        <v>409</v>
      </c>
      <c r="G302" s="1" t="s">
        <v>124</v>
      </c>
      <c r="H302" s="1" t="s">
        <v>42</v>
      </c>
      <c r="L302" s="1" t="s">
        <v>23</v>
      </c>
    </row>
    <row r="303" spans="1:13" ht="13.2">
      <c r="A303" s="2">
        <v>45466.960374664355</v>
      </c>
      <c r="B303" s="1" t="s">
        <v>1186</v>
      </c>
      <c r="C303" s="1" t="s">
        <v>1187</v>
      </c>
      <c r="D303" s="1" t="s">
        <v>1188</v>
      </c>
      <c r="E303" s="1">
        <v>9014950849</v>
      </c>
      <c r="F303" s="1" t="s">
        <v>537</v>
      </c>
      <c r="G303" s="1" t="s">
        <v>124</v>
      </c>
      <c r="H303" s="1" t="s">
        <v>42</v>
      </c>
      <c r="L303" s="1" t="s">
        <v>23</v>
      </c>
    </row>
    <row r="304" spans="1:13" ht="13.2">
      <c r="A304" s="2">
        <v>45467.596447546297</v>
      </c>
      <c r="B304" s="1" t="s">
        <v>1189</v>
      </c>
      <c r="C304" s="1" t="s">
        <v>1190</v>
      </c>
      <c r="D304" s="1" t="s">
        <v>1191</v>
      </c>
      <c r="E304" s="1">
        <v>6182036984</v>
      </c>
      <c r="F304" s="1" t="s">
        <v>62</v>
      </c>
      <c r="G304" s="1" t="s">
        <v>752</v>
      </c>
      <c r="H304" s="1" t="s">
        <v>19</v>
      </c>
      <c r="I304" s="1" t="s">
        <v>35</v>
      </c>
      <c r="J304" s="1" t="s">
        <v>1192</v>
      </c>
      <c r="K304" s="1" t="s">
        <v>205</v>
      </c>
      <c r="L304" s="1" t="s">
        <v>23</v>
      </c>
    </row>
    <row r="305" spans="1:13" ht="13.2">
      <c r="A305" s="2">
        <v>45467.733959259262</v>
      </c>
      <c r="B305" s="1" t="s">
        <v>1193</v>
      </c>
      <c r="C305" s="1" t="s">
        <v>474</v>
      </c>
      <c r="D305" s="1" t="s">
        <v>1194</v>
      </c>
      <c r="E305" s="1">
        <v>6309951161</v>
      </c>
      <c r="F305" s="1" t="s">
        <v>1195</v>
      </c>
      <c r="G305" s="1" t="s">
        <v>124</v>
      </c>
      <c r="H305" s="1" t="s">
        <v>42</v>
      </c>
      <c r="L305" s="1" t="s">
        <v>23</v>
      </c>
    </row>
    <row r="306" spans="1:13" ht="13.2">
      <c r="A306" s="2">
        <v>45484.45681945602</v>
      </c>
      <c r="B306" s="1" t="s">
        <v>1196</v>
      </c>
      <c r="C306" s="1" t="s">
        <v>338</v>
      </c>
      <c r="D306" s="1" t="s">
        <v>1197</v>
      </c>
      <c r="E306" s="1" t="s">
        <v>1198</v>
      </c>
      <c r="F306" s="1" t="s">
        <v>618</v>
      </c>
      <c r="G306" s="1" t="s">
        <v>316</v>
      </c>
      <c r="H306" s="1" t="s">
        <v>42</v>
      </c>
      <c r="L306" s="1" t="s">
        <v>23</v>
      </c>
    </row>
    <row r="307" spans="1:13" ht="13.2" hidden="1">
      <c r="A307" s="2">
        <v>45480.767780243055</v>
      </c>
      <c r="B307" s="1" t="s">
        <v>1199</v>
      </c>
      <c r="C307" s="1" t="s">
        <v>576</v>
      </c>
      <c r="D307" s="1" t="s">
        <v>1200</v>
      </c>
      <c r="E307" s="1">
        <v>9729224260</v>
      </c>
      <c r="F307" s="1" t="s">
        <v>1201</v>
      </c>
      <c r="G307" s="1" t="s">
        <v>18</v>
      </c>
      <c r="H307" s="1" t="s">
        <v>19</v>
      </c>
      <c r="I307" s="1" t="s">
        <v>35</v>
      </c>
      <c r="J307" s="1" t="s">
        <v>1202</v>
      </c>
      <c r="K307" s="1" t="s">
        <v>37</v>
      </c>
      <c r="L307" s="1" t="s">
        <v>23</v>
      </c>
    </row>
    <row r="308" spans="1:13" ht="13.2" hidden="1">
      <c r="A308" s="2">
        <v>45470.967219178245</v>
      </c>
      <c r="B308" s="1" t="s">
        <v>1203</v>
      </c>
      <c r="C308" s="1" t="s">
        <v>1204</v>
      </c>
      <c r="D308" s="1" t="s">
        <v>1205</v>
      </c>
      <c r="E308" s="1">
        <v>5105054060</v>
      </c>
      <c r="F308" s="1" t="s">
        <v>1201</v>
      </c>
      <c r="G308" s="1" t="s">
        <v>18</v>
      </c>
      <c r="H308" s="1" t="s">
        <v>19</v>
      </c>
      <c r="I308" s="1" t="s">
        <v>20</v>
      </c>
      <c r="J308" s="1" t="s">
        <v>1206</v>
      </c>
      <c r="K308" s="1" t="s">
        <v>37</v>
      </c>
      <c r="L308" s="1" t="s">
        <v>23</v>
      </c>
    </row>
    <row r="309" spans="1:13" ht="13.2">
      <c r="A309" s="2">
        <v>45471.097031377314</v>
      </c>
      <c r="B309" s="1" t="s">
        <v>1207</v>
      </c>
      <c r="C309" s="1" t="s">
        <v>39</v>
      </c>
      <c r="D309" s="1" t="s">
        <v>255</v>
      </c>
      <c r="E309" s="1">
        <v>8016961424</v>
      </c>
      <c r="F309" s="1" t="s">
        <v>256</v>
      </c>
      <c r="G309" s="1" t="s">
        <v>56</v>
      </c>
      <c r="H309" s="1" t="s">
        <v>42</v>
      </c>
      <c r="L309" s="1" t="s">
        <v>23</v>
      </c>
      <c r="M309" s="1" t="s">
        <v>1208</v>
      </c>
    </row>
    <row r="310" spans="1:13" ht="13.2" hidden="1">
      <c r="A310" s="2">
        <v>45481.43594210648</v>
      </c>
      <c r="B310" s="1" t="s">
        <v>1209</v>
      </c>
      <c r="C310" s="1" t="s">
        <v>1161</v>
      </c>
      <c r="D310" s="1" t="s">
        <v>1210</v>
      </c>
      <c r="E310" s="1">
        <v>5129447694</v>
      </c>
      <c r="F310" s="1" t="s">
        <v>1211</v>
      </c>
      <c r="G310" s="1" t="s">
        <v>316</v>
      </c>
      <c r="H310" s="1" t="s">
        <v>19</v>
      </c>
      <c r="I310" s="1" t="s">
        <v>35</v>
      </c>
      <c r="J310" s="1" t="s">
        <v>1212</v>
      </c>
      <c r="K310" s="1" t="s">
        <v>37</v>
      </c>
      <c r="L310" s="1" t="s">
        <v>23</v>
      </c>
    </row>
    <row r="311" spans="1:13" ht="13.2">
      <c r="A311" s="2">
        <v>45471.343992187496</v>
      </c>
      <c r="B311" s="1" t="s">
        <v>1213</v>
      </c>
      <c r="C311" s="1" t="s">
        <v>1214</v>
      </c>
      <c r="D311" s="1" t="s">
        <v>1215</v>
      </c>
      <c r="E311" s="1" t="s">
        <v>1216</v>
      </c>
      <c r="F311" s="1" t="s">
        <v>46</v>
      </c>
      <c r="G311" s="1" t="s">
        <v>18</v>
      </c>
      <c r="H311" s="1" t="s">
        <v>19</v>
      </c>
      <c r="I311" s="1" t="s">
        <v>20</v>
      </c>
      <c r="J311" s="1" t="s">
        <v>1217</v>
      </c>
      <c r="K311" s="1" t="s">
        <v>22</v>
      </c>
      <c r="L311" s="1" t="s">
        <v>23</v>
      </c>
    </row>
    <row r="312" spans="1:13" ht="13.2" hidden="1">
      <c r="A312" s="2">
        <v>45471.34756415509</v>
      </c>
      <c r="B312" s="1" t="s">
        <v>1218</v>
      </c>
      <c r="C312" s="1" t="s">
        <v>1219</v>
      </c>
      <c r="D312" s="1" t="s">
        <v>1220</v>
      </c>
      <c r="E312" s="1">
        <v>6104964261</v>
      </c>
      <c r="F312" s="1" t="s">
        <v>932</v>
      </c>
      <c r="G312" s="1" t="s">
        <v>18</v>
      </c>
      <c r="H312" s="1" t="s">
        <v>19</v>
      </c>
      <c r="I312" s="1" t="s">
        <v>35</v>
      </c>
      <c r="J312" s="1" t="s">
        <v>1221</v>
      </c>
      <c r="K312" s="1" t="s">
        <v>37</v>
      </c>
      <c r="L312" s="1" t="s">
        <v>23</v>
      </c>
    </row>
    <row r="313" spans="1:13" ht="13.2" hidden="1">
      <c r="A313" s="2">
        <v>45471.850521053246</v>
      </c>
      <c r="B313" s="1" t="s">
        <v>1222</v>
      </c>
      <c r="C313" s="1" t="s">
        <v>1223</v>
      </c>
      <c r="D313" s="1" t="s">
        <v>1224</v>
      </c>
      <c r="E313" s="1">
        <v>9452756722</v>
      </c>
      <c r="F313" s="1" t="s">
        <v>1097</v>
      </c>
      <c r="G313" s="1" t="s">
        <v>56</v>
      </c>
      <c r="H313" s="1" t="s">
        <v>19</v>
      </c>
      <c r="I313" s="1" t="s">
        <v>20</v>
      </c>
      <c r="J313" s="1" t="s">
        <v>1225</v>
      </c>
      <c r="K313" s="1" t="s">
        <v>37</v>
      </c>
      <c r="L313" s="1" t="s">
        <v>23</v>
      </c>
      <c r="M313" s="1" t="s">
        <v>1226</v>
      </c>
    </row>
    <row r="314" spans="1:13" ht="13.2" hidden="1">
      <c r="A314" s="2">
        <v>45471.919305625001</v>
      </c>
      <c r="B314" s="1" t="s">
        <v>1227</v>
      </c>
      <c r="C314" s="1" t="s">
        <v>1228</v>
      </c>
      <c r="D314" s="1" t="s">
        <v>1229</v>
      </c>
      <c r="E314" s="1">
        <v>8324683542</v>
      </c>
      <c r="F314" s="1" t="s">
        <v>272</v>
      </c>
      <c r="G314" s="1" t="s">
        <v>124</v>
      </c>
      <c r="H314" s="1" t="s">
        <v>19</v>
      </c>
      <c r="I314" s="1" t="s">
        <v>20</v>
      </c>
      <c r="J314" s="1" t="s">
        <v>1230</v>
      </c>
      <c r="K314" s="1" t="s">
        <v>37</v>
      </c>
      <c r="L314" s="1" t="s">
        <v>23</v>
      </c>
    </row>
    <row r="315" spans="1:13" ht="13.2" hidden="1">
      <c r="A315" s="2">
        <v>45471.964192025465</v>
      </c>
      <c r="B315" s="1" t="s">
        <v>1231</v>
      </c>
      <c r="C315" s="1" t="s">
        <v>1232</v>
      </c>
      <c r="D315" s="1" t="s">
        <v>1233</v>
      </c>
      <c r="E315" s="1">
        <v>4705195500</v>
      </c>
      <c r="F315" s="1" t="s">
        <v>445</v>
      </c>
      <c r="G315" s="1" t="s">
        <v>752</v>
      </c>
      <c r="H315" s="1" t="s">
        <v>19</v>
      </c>
      <c r="I315" s="1" t="s">
        <v>20</v>
      </c>
      <c r="J315" s="1" t="s">
        <v>1234</v>
      </c>
      <c r="K315" s="1" t="s">
        <v>37</v>
      </c>
      <c r="L315" s="1" t="s">
        <v>23</v>
      </c>
    </row>
    <row r="316" spans="1:13" ht="13.2" hidden="1">
      <c r="A316" s="2">
        <v>45472.43566771991</v>
      </c>
      <c r="B316" s="1" t="s">
        <v>324</v>
      </c>
      <c r="C316" s="1" t="s">
        <v>215</v>
      </c>
      <c r="D316" s="1" t="s">
        <v>326</v>
      </c>
      <c r="E316" s="1">
        <v>4083165994</v>
      </c>
      <c r="F316" s="1" t="s">
        <v>46</v>
      </c>
      <c r="G316" s="1" t="s">
        <v>18</v>
      </c>
      <c r="H316" s="1" t="s">
        <v>19</v>
      </c>
      <c r="I316" s="1" t="s">
        <v>20</v>
      </c>
      <c r="J316" s="1" t="s">
        <v>328</v>
      </c>
      <c r="K316" s="1" t="s">
        <v>37</v>
      </c>
      <c r="L316" s="1" t="s">
        <v>23</v>
      </c>
    </row>
    <row r="317" spans="1:13" ht="13.2" hidden="1">
      <c r="A317" s="2">
        <v>45472.505883090278</v>
      </c>
      <c r="B317" s="1" t="s">
        <v>1235</v>
      </c>
      <c r="C317" s="1" t="s">
        <v>481</v>
      </c>
      <c r="D317" s="1" t="s">
        <v>1236</v>
      </c>
      <c r="E317" s="1">
        <v>4252238383</v>
      </c>
      <c r="F317" s="1" t="s">
        <v>1237</v>
      </c>
      <c r="G317" s="1" t="s">
        <v>18</v>
      </c>
      <c r="H317" s="1" t="s">
        <v>19</v>
      </c>
      <c r="I317" s="1" t="s">
        <v>20</v>
      </c>
      <c r="J317" s="1" t="s">
        <v>1238</v>
      </c>
      <c r="K317" s="1" t="s">
        <v>37</v>
      </c>
      <c r="L317" s="1" t="s">
        <v>23</v>
      </c>
    </row>
    <row r="318" spans="1:13" ht="13.2">
      <c r="A318" s="2">
        <v>45472.574585995375</v>
      </c>
      <c r="B318" s="1" t="s">
        <v>1239</v>
      </c>
      <c r="C318" s="1" t="s">
        <v>576</v>
      </c>
      <c r="D318" s="1" t="s">
        <v>770</v>
      </c>
      <c r="E318" s="1">
        <v>4693895272</v>
      </c>
      <c r="F318" s="1" t="s">
        <v>46</v>
      </c>
      <c r="G318" s="1" t="s">
        <v>18</v>
      </c>
      <c r="H318" s="1" t="s">
        <v>19</v>
      </c>
      <c r="I318" s="1" t="s">
        <v>35</v>
      </c>
      <c r="J318" s="1" t="s">
        <v>1240</v>
      </c>
      <c r="K318" s="1" t="s">
        <v>227</v>
      </c>
      <c r="L318" s="1" t="s">
        <v>23</v>
      </c>
    </row>
    <row r="319" spans="1:13" ht="13.2" hidden="1">
      <c r="A319" s="2">
        <v>45472.589873414356</v>
      </c>
      <c r="B319" s="1" t="s">
        <v>1241</v>
      </c>
      <c r="C319" s="1" t="s">
        <v>1242</v>
      </c>
      <c r="D319" s="1" t="s">
        <v>1243</v>
      </c>
      <c r="E319" s="1">
        <v>7327995267</v>
      </c>
      <c r="F319" s="1" t="s">
        <v>256</v>
      </c>
      <c r="G319" s="1" t="s">
        <v>752</v>
      </c>
      <c r="H319" s="1" t="s">
        <v>19</v>
      </c>
      <c r="I319" s="1" t="s">
        <v>20</v>
      </c>
      <c r="J319" s="1" t="s">
        <v>1234</v>
      </c>
      <c r="K319" s="1" t="s">
        <v>37</v>
      </c>
      <c r="L319" s="1" t="s">
        <v>23</v>
      </c>
    </row>
    <row r="320" spans="1:13" ht="13.2" hidden="1">
      <c r="A320" s="2">
        <v>45472.613167187505</v>
      </c>
      <c r="B320" s="1" t="s">
        <v>1244</v>
      </c>
      <c r="C320" s="1" t="s">
        <v>1245</v>
      </c>
      <c r="D320" s="1" t="s">
        <v>1246</v>
      </c>
      <c r="E320" s="1">
        <v>4692471911</v>
      </c>
      <c r="F320" s="1" t="s">
        <v>175</v>
      </c>
      <c r="G320" s="1" t="s">
        <v>18</v>
      </c>
      <c r="H320" s="1" t="s">
        <v>19</v>
      </c>
      <c r="I320" s="1" t="s">
        <v>20</v>
      </c>
      <c r="J320" s="1" t="s">
        <v>1247</v>
      </c>
      <c r="K320" s="1" t="s">
        <v>37</v>
      </c>
      <c r="L320" s="1" t="s">
        <v>23</v>
      </c>
    </row>
    <row r="321" spans="1:13" ht="13.2" hidden="1">
      <c r="A321" s="2">
        <v>45472.616539178242</v>
      </c>
      <c r="B321" s="1" t="s">
        <v>1248</v>
      </c>
      <c r="C321" s="1" t="s">
        <v>1249</v>
      </c>
      <c r="D321" s="1" t="s">
        <v>1250</v>
      </c>
      <c r="E321" s="1">
        <v>8589007875</v>
      </c>
      <c r="F321" s="1" t="s">
        <v>117</v>
      </c>
      <c r="G321" s="1" t="s">
        <v>18</v>
      </c>
      <c r="H321" s="1" t="s">
        <v>19</v>
      </c>
      <c r="I321" s="1" t="s">
        <v>35</v>
      </c>
      <c r="J321" s="1" t="s">
        <v>1251</v>
      </c>
      <c r="K321" s="1" t="s">
        <v>37</v>
      </c>
      <c r="L321" s="1" t="s">
        <v>23</v>
      </c>
    </row>
    <row r="322" spans="1:13" ht="13.2" hidden="1">
      <c r="A322" s="2">
        <v>45472.960562372682</v>
      </c>
      <c r="B322" s="1" t="s">
        <v>1252</v>
      </c>
      <c r="C322" s="1" t="s">
        <v>1073</v>
      </c>
      <c r="D322" s="1" t="s">
        <v>1253</v>
      </c>
      <c r="E322" s="1">
        <v>5107179514</v>
      </c>
      <c r="F322" s="1" t="s">
        <v>1254</v>
      </c>
      <c r="G322" s="1" t="s">
        <v>56</v>
      </c>
      <c r="H322" s="1" t="s">
        <v>19</v>
      </c>
      <c r="I322" s="1" t="s">
        <v>20</v>
      </c>
      <c r="J322" s="1" t="s">
        <v>1255</v>
      </c>
      <c r="K322" s="1" t="s">
        <v>37</v>
      </c>
      <c r="L322" s="1" t="s">
        <v>23</v>
      </c>
      <c r="M322" s="1" t="s">
        <v>1256</v>
      </c>
    </row>
    <row r="323" spans="1:13" ht="13.2" hidden="1">
      <c r="A323" s="2">
        <v>45477.593331782409</v>
      </c>
      <c r="B323" s="1" t="s">
        <v>1257</v>
      </c>
      <c r="C323" s="1" t="s">
        <v>1258</v>
      </c>
      <c r="D323" s="1" t="s">
        <v>1259</v>
      </c>
      <c r="E323" s="1">
        <v>9454008479</v>
      </c>
      <c r="F323" s="1" t="s">
        <v>1260</v>
      </c>
      <c r="G323" s="1" t="s">
        <v>18</v>
      </c>
      <c r="H323" s="1" t="s">
        <v>19</v>
      </c>
      <c r="I323" s="1" t="s">
        <v>20</v>
      </c>
      <c r="J323" s="1" t="s">
        <v>1261</v>
      </c>
      <c r="K323" s="1" t="s">
        <v>37</v>
      </c>
      <c r="L323" s="1" t="s">
        <v>23</v>
      </c>
    </row>
    <row r="324" spans="1:13" ht="13.2" hidden="1">
      <c r="A324" s="2">
        <v>45479.643614768516</v>
      </c>
      <c r="B324" s="1" t="s">
        <v>1262</v>
      </c>
      <c r="C324" s="1" t="s">
        <v>1263</v>
      </c>
      <c r="D324" s="1" t="s">
        <v>1264</v>
      </c>
      <c r="E324" s="1">
        <v>6827168831</v>
      </c>
      <c r="F324" s="1" t="s">
        <v>17</v>
      </c>
      <c r="G324" s="1" t="s">
        <v>18</v>
      </c>
      <c r="H324" s="1" t="s">
        <v>19</v>
      </c>
      <c r="I324" s="1" t="s">
        <v>20</v>
      </c>
      <c r="J324" s="1" t="s">
        <v>1265</v>
      </c>
      <c r="K324" s="1" t="s">
        <v>37</v>
      </c>
      <c r="L324" s="1" t="s">
        <v>23</v>
      </c>
    </row>
    <row r="325" spans="1:13" ht="13.2" hidden="1">
      <c r="A325" s="2">
        <v>45488.257798148145</v>
      </c>
      <c r="B325" s="1" t="s">
        <v>1266</v>
      </c>
      <c r="C325" s="1" t="s">
        <v>1267</v>
      </c>
      <c r="D325" s="1" t="s">
        <v>1268</v>
      </c>
      <c r="E325" s="1">
        <v>4703318072</v>
      </c>
      <c r="F325" s="1" t="s">
        <v>175</v>
      </c>
      <c r="G325" s="1" t="s">
        <v>18</v>
      </c>
      <c r="H325" s="1" t="s">
        <v>19</v>
      </c>
      <c r="I325" s="1" t="s">
        <v>35</v>
      </c>
      <c r="J325" s="1" t="s">
        <v>1269</v>
      </c>
      <c r="K325" s="1" t="s">
        <v>37</v>
      </c>
      <c r="L325" s="1" t="s">
        <v>23</v>
      </c>
    </row>
    <row r="326" spans="1:13" ht="13.2" hidden="1">
      <c r="A326" s="2">
        <v>45473.388179409725</v>
      </c>
      <c r="B326" s="1" t="s">
        <v>1270</v>
      </c>
      <c r="C326" s="1" t="s">
        <v>1271</v>
      </c>
      <c r="D326" s="1" t="s">
        <v>1272</v>
      </c>
      <c r="E326" s="1">
        <v>6036302378</v>
      </c>
      <c r="F326" s="1" t="s">
        <v>949</v>
      </c>
      <c r="G326" s="1" t="s">
        <v>752</v>
      </c>
      <c r="H326" s="1" t="s">
        <v>19</v>
      </c>
      <c r="I326" s="1" t="s">
        <v>20</v>
      </c>
      <c r="J326" s="1" t="s">
        <v>1273</v>
      </c>
      <c r="K326" s="1" t="s">
        <v>37</v>
      </c>
      <c r="L326" s="1" t="s">
        <v>23</v>
      </c>
    </row>
    <row r="327" spans="1:13" ht="13.2" hidden="1">
      <c r="A327" s="2">
        <v>45473.540434953698</v>
      </c>
      <c r="B327" s="1" t="s">
        <v>1274</v>
      </c>
      <c r="C327" s="1" t="s">
        <v>1275</v>
      </c>
      <c r="D327" s="1" t="s">
        <v>1276</v>
      </c>
      <c r="E327" s="1" t="s">
        <v>1277</v>
      </c>
      <c r="F327" s="1" t="s">
        <v>117</v>
      </c>
      <c r="G327" s="1" t="s">
        <v>56</v>
      </c>
      <c r="H327" s="1" t="s">
        <v>19</v>
      </c>
      <c r="I327" s="1" t="s">
        <v>35</v>
      </c>
      <c r="J327" s="1" t="s">
        <v>1278</v>
      </c>
      <c r="K327" s="1" t="s">
        <v>37</v>
      </c>
      <c r="L327" s="1" t="s">
        <v>23</v>
      </c>
      <c r="M327" s="1" t="s">
        <v>1279</v>
      </c>
    </row>
    <row r="328" spans="1:13" ht="13.2">
      <c r="A328" s="2">
        <v>45473.692591550927</v>
      </c>
      <c r="B328" s="1" t="s">
        <v>942</v>
      </c>
      <c r="C328" s="1" t="s">
        <v>1280</v>
      </c>
      <c r="D328" s="1" t="s">
        <v>944</v>
      </c>
      <c r="E328" s="1">
        <v>6789389396</v>
      </c>
      <c r="F328" s="1" t="s">
        <v>17</v>
      </c>
      <c r="G328" s="1" t="s">
        <v>18</v>
      </c>
      <c r="H328" s="1" t="s">
        <v>19</v>
      </c>
      <c r="I328" s="1" t="s">
        <v>20</v>
      </c>
      <c r="J328" s="1" t="s">
        <v>1281</v>
      </c>
      <c r="K328" s="1" t="s">
        <v>22</v>
      </c>
      <c r="L328" s="1" t="s">
        <v>23</v>
      </c>
    </row>
    <row r="329" spans="1:13" ht="13.2">
      <c r="A329" s="2">
        <v>45473.820462175921</v>
      </c>
      <c r="B329" s="1" t="s">
        <v>1282</v>
      </c>
      <c r="C329" s="1" t="s">
        <v>1283</v>
      </c>
      <c r="D329" s="1" t="s">
        <v>1284</v>
      </c>
      <c r="E329" s="1">
        <v>2408886264</v>
      </c>
      <c r="F329" s="1" t="s">
        <v>759</v>
      </c>
      <c r="G329" s="1" t="s">
        <v>56</v>
      </c>
      <c r="H329" s="1" t="s">
        <v>42</v>
      </c>
      <c r="L329" s="1" t="s">
        <v>23</v>
      </c>
      <c r="M329" s="1" t="s">
        <v>1285</v>
      </c>
    </row>
    <row r="330" spans="1:13" ht="13.2">
      <c r="A330" s="2">
        <v>45473.92381320602</v>
      </c>
      <c r="B330" s="1" t="s">
        <v>1286</v>
      </c>
      <c r="C330" s="1" t="s">
        <v>1287</v>
      </c>
      <c r="D330" s="1" t="s">
        <v>1288</v>
      </c>
      <c r="E330" s="1" t="s">
        <v>1289</v>
      </c>
      <c r="F330" s="1" t="s">
        <v>409</v>
      </c>
      <c r="G330" s="1" t="s">
        <v>18</v>
      </c>
      <c r="H330" s="1" t="s">
        <v>19</v>
      </c>
      <c r="I330" s="1" t="s">
        <v>35</v>
      </c>
      <c r="J330" s="1" t="s">
        <v>1290</v>
      </c>
      <c r="K330" s="1" t="s">
        <v>156</v>
      </c>
      <c r="L330" s="1" t="s">
        <v>23</v>
      </c>
    </row>
    <row r="331" spans="1:13" ht="13.2" hidden="1">
      <c r="A331" s="2">
        <v>45474.46248451389</v>
      </c>
      <c r="B331" s="1" t="s">
        <v>1291</v>
      </c>
      <c r="C331" s="1" t="s">
        <v>1292</v>
      </c>
      <c r="D331" s="1" t="s">
        <v>1293</v>
      </c>
      <c r="E331" s="1">
        <v>4087058949</v>
      </c>
      <c r="F331" s="1" t="s">
        <v>175</v>
      </c>
      <c r="G331" s="1" t="s">
        <v>18</v>
      </c>
      <c r="H331" s="1" t="s">
        <v>19</v>
      </c>
      <c r="I331" s="1" t="s">
        <v>20</v>
      </c>
      <c r="J331" s="1" t="s">
        <v>1294</v>
      </c>
      <c r="K331" s="1" t="s">
        <v>37</v>
      </c>
      <c r="L331" s="1" t="s">
        <v>23</v>
      </c>
      <c r="M331" s="1" t="s">
        <v>1295</v>
      </c>
    </row>
    <row r="332" spans="1:13" ht="13.2">
      <c r="A332" s="2">
        <v>45474.503120648151</v>
      </c>
      <c r="B332" s="1" t="s">
        <v>1296</v>
      </c>
      <c r="C332" s="1" t="s">
        <v>1297</v>
      </c>
      <c r="D332" s="1" t="s">
        <v>1298</v>
      </c>
      <c r="E332" s="1">
        <v>2246768896</v>
      </c>
      <c r="F332" s="1" t="s">
        <v>1097</v>
      </c>
      <c r="G332" s="1" t="s">
        <v>124</v>
      </c>
      <c r="H332" s="1" t="s">
        <v>42</v>
      </c>
      <c r="L332" s="1" t="s">
        <v>23</v>
      </c>
    </row>
    <row r="333" spans="1:13" ht="13.2">
      <c r="A333" s="2">
        <v>45475.106097453703</v>
      </c>
      <c r="B333" s="1" t="s">
        <v>1299</v>
      </c>
      <c r="C333" s="1" t="s">
        <v>1300</v>
      </c>
      <c r="D333" s="1" t="s">
        <v>1301</v>
      </c>
      <c r="E333" s="1">
        <v>6692884316</v>
      </c>
      <c r="F333" s="1" t="s">
        <v>247</v>
      </c>
      <c r="G333" s="1" t="s">
        <v>56</v>
      </c>
      <c r="H333" s="1" t="s">
        <v>19</v>
      </c>
      <c r="I333" s="1" t="s">
        <v>35</v>
      </c>
      <c r="J333" s="1" t="s">
        <v>1302</v>
      </c>
      <c r="K333" s="1" t="s">
        <v>373</v>
      </c>
      <c r="L333" s="1" t="s">
        <v>23</v>
      </c>
      <c r="M333" s="1" t="s">
        <v>1303</v>
      </c>
    </row>
    <row r="334" spans="1:13" ht="13.2" hidden="1">
      <c r="A334" s="2">
        <v>45475.389474398151</v>
      </c>
      <c r="B334" s="1" t="s">
        <v>1304</v>
      </c>
      <c r="C334" s="1" t="s">
        <v>909</v>
      </c>
      <c r="D334" s="1" t="s">
        <v>1305</v>
      </c>
      <c r="E334" s="1">
        <v>6155945710</v>
      </c>
      <c r="F334" s="1" t="s">
        <v>1306</v>
      </c>
      <c r="G334" s="1" t="s">
        <v>56</v>
      </c>
      <c r="H334" s="1" t="s">
        <v>19</v>
      </c>
      <c r="I334" s="1" t="s">
        <v>35</v>
      </c>
      <c r="J334" s="1" t="s">
        <v>1307</v>
      </c>
      <c r="K334" s="1" t="s">
        <v>37</v>
      </c>
      <c r="L334" s="1" t="s">
        <v>23</v>
      </c>
      <c r="M334" s="1" t="s">
        <v>1308</v>
      </c>
    </row>
    <row r="335" spans="1:13" ht="13.2" hidden="1">
      <c r="A335" s="2">
        <v>45480.419375659723</v>
      </c>
      <c r="B335" s="1" t="s">
        <v>1309</v>
      </c>
      <c r="C335" s="1" t="s">
        <v>1310</v>
      </c>
      <c r="D335" s="1" t="s">
        <v>776</v>
      </c>
      <c r="E335" s="1">
        <v>8605180299</v>
      </c>
      <c r="F335" s="1" t="s">
        <v>1311</v>
      </c>
      <c r="G335" s="1" t="s">
        <v>18</v>
      </c>
      <c r="H335" s="1" t="s">
        <v>19</v>
      </c>
      <c r="I335" s="1" t="s">
        <v>35</v>
      </c>
      <c r="J335" s="1" t="s">
        <v>1312</v>
      </c>
      <c r="K335" s="1" t="s">
        <v>37</v>
      </c>
      <c r="L335" s="1" t="s">
        <v>23</v>
      </c>
    </row>
    <row r="336" spans="1:13" ht="13.2">
      <c r="A336" s="2">
        <v>45476.562720520829</v>
      </c>
      <c r="B336" s="1" t="s">
        <v>1313</v>
      </c>
      <c r="C336" s="1" t="s">
        <v>1314</v>
      </c>
      <c r="D336" s="1" t="s">
        <v>1315</v>
      </c>
      <c r="E336" s="1">
        <v>9727419650</v>
      </c>
      <c r="F336" s="1" t="s">
        <v>46</v>
      </c>
      <c r="G336" s="1" t="s">
        <v>56</v>
      </c>
      <c r="H336" s="1" t="s">
        <v>42</v>
      </c>
      <c r="L336" s="1" t="s">
        <v>23</v>
      </c>
      <c r="M336" s="1" t="s">
        <v>194</v>
      </c>
    </row>
    <row r="337" spans="1:13" ht="13.2">
      <c r="A337" s="2">
        <v>45476.616854629625</v>
      </c>
      <c r="B337" s="1" t="s">
        <v>906</v>
      </c>
      <c r="C337" s="1" t="s">
        <v>353</v>
      </c>
      <c r="D337" s="1" t="s">
        <v>1316</v>
      </c>
      <c r="E337" s="1">
        <v>13129339730</v>
      </c>
      <c r="F337" s="1" t="s">
        <v>866</v>
      </c>
      <c r="G337" s="1" t="s">
        <v>124</v>
      </c>
      <c r="H337" s="1" t="s">
        <v>42</v>
      </c>
      <c r="L337" s="1" t="s">
        <v>23</v>
      </c>
    </row>
    <row r="338" spans="1:13" ht="13.2">
      <c r="A338" s="2">
        <v>45476.727684259255</v>
      </c>
      <c r="B338" s="1" t="s">
        <v>1317</v>
      </c>
      <c r="C338" s="1" t="s">
        <v>1318</v>
      </c>
      <c r="D338" s="1" t="s">
        <v>573</v>
      </c>
      <c r="E338" s="1">
        <v>6786468880</v>
      </c>
      <c r="F338" s="1" t="s">
        <v>46</v>
      </c>
      <c r="G338" s="1" t="s">
        <v>18</v>
      </c>
      <c r="H338" s="1" t="s">
        <v>19</v>
      </c>
      <c r="I338" s="1" t="s">
        <v>35</v>
      </c>
      <c r="J338" s="1" t="s">
        <v>1319</v>
      </c>
      <c r="K338" s="1" t="s">
        <v>147</v>
      </c>
      <c r="L338" s="1" t="s">
        <v>23</v>
      </c>
    </row>
    <row r="339" spans="1:13" ht="13.2">
      <c r="A339" s="2">
        <v>45477.775038333333</v>
      </c>
      <c r="B339" s="1" t="s">
        <v>1320</v>
      </c>
      <c r="C339" s="1" t="s">
        <v>1321</v>
      </c>
      <c r="D339" s="1" t="s">
        <v>815</v>
      </c>
      <c r="E339" s="1">
        <v>2245396838</v>
      </c>
      <c r="F339" s="1" t="s">
        <v>117</v>
      </c>
      <c r="G339" s="1" t="s">
        <v>124</v>
      </c>
      <c r="H339" s="1" t="s">
        <v>19</v>
      </c>
      <c r="I339" s="1" t="s">
        <v>35</v>
      </c>
      <c r="J339" s="1" t="s">
        <v>1322</v>
      </c>
      <c r="K339" s="1" t="s">
        <v>373</v>
      </c>
      <c r="L339" s="1" t="s">
        <v>23</v>
      </c>
    </row>
    <row r="340" spans="1:13" ht="13.2">
      <c r="A340" s="2">
        <v>45477.775039293978</v>
      </c>
      <c r="B340" s="1" t="s">
        <v>1323</v>
      </c>
      <c r="C340" s="1" t="s">
        <v>1324</v>
      </c>
      <c r="D340" s="1" t="s">
        <v>773</v>
      </c>
      <c r="E340" s="1">
        <v>18473436714</v>
      </c>
      <c r="F340" s="1" t="s">
        <v>361</v>
      </c>
      <c r="G340" s="1" t="s">
        <v>124</v>
      </c>
      <c r="H340" s="1" t="s">
        <v>42</v>
      </c>
      <c r="L340" s="1" t="s">
        <v>23</v>
      </c>
    </row>
    <row r="341" spans="1:13" ht="13.2" hidden="1">
      <c r="A341" s="2">
        <v>45477.830325057876</v>
      </c>
      <c r="B341" s="1" t="s">
        <v>1325</v>
      </c>
      <c r="C341" s="1" t="s">
        <v>1326</v>
      </c>
      <c r="D341" s="1" t="s">
        <v>1327</v>
      </c>
      <c r="E341" s="1">
        <v>8163779495</v>
      </c>
      <c r="F341" s="1" t="s">
        <v>117</v>
      </c>
      <c r="G341" s="1" t="s">
        <v>18</v>
      </c>
      <c r="H341" s="1" t="s">
        <v>19</v>
      </c>
      <c r="I341" s="1" t="s">
        <v>20</v>
      </c>
      <c r="J341" s="1" t="s">
        <v>1328</v>
      </c>
      <c r="K341" s="1" t="s">
        <v>37</v>
      </c>
      <c r="L341" s="1" t="s">
        <v>23</v>
      </c>
      <c r="M341" s="1" t="s">
        <v>18</v>
      </c>
    </row>
    <row r="342" spans="1:13" ht="13.2">
      <c r="A342" s="2">
        <v>45477.91625545139</v>
      </c>
      <c r="B342" s="1" t="s">
        <v>1329</v>
      </c>
      <c r="C342" s="1" t="s">
        <v>1330</v>
      </c>
      <c r="D342" s="1" t="s">
        <v>1331</v>
      </c>
      <c r="E342" s="1">
        <v>3127742966</v>
      </c>
      <c r="F342" s="1" t="s">
        <v>165</v>
      </c>
      <c r="G342" s="1" t="s">
        <v>124</v>
      </c>
      <c r="H342" s="1" t="s">
        <v>42</v>
      </c>
      <c r="L342" s="1" t="s">
        <v>23</v>
      </c>
    </row>
    <row r="343" spans="1:13" ht="13.2">
      <c r="A343" s="2">
        <v>45477.939111250002</v>
      </c>
      <c r="B343" s="1" t="s">
        <v>1332</v>
      </c>
      <c r="C343" s="1" t="s">
        <v>1333</v>
      </c>
      <c r="D343" s="1" t="s">
        <v>1334</v>
      </c>
      <c r="E343" s="1">
        <v>6307708218</v>
      </c>
      <c r="F343" s="1" t="s">
        <v>175</v>
      </c>
      <c r="G343" s="1" t="s">
        <v>124</v>
      </c>
      <c r="H343" s="1" t="s">
        <v>42</v>
      </c>
      <c r="L343" s="1" t="s">
        <v>23</v>
      </c>
    </row>
    <row r="344" spans="1:13" ht="13.2">
      <c r="A344" s="2">
        <v>45480.7672977662</v>
      </c>
      <c r="B344" s="1" t="s">
        <v>1335</v>
      </c>
      <c r="C344" s="1" t="s">
        <v>1336</v>
      </c>
      <c r="D344" s="1" t="s">
        <v>1337</v>
      </c>
      <c r="E344" s="1">
        <v>9012302645</v>
      </c>
      <c r="F344" s="1" t="s">
        <v>361</v>
      </c>
      <c r="G344" s="1" t="s">
        <v>18</v>
      </c>
      <c r="H344" s="1" t="s">
        <v>19</v>
      </c>
      <c r="I344" s="1" t="s">
        <v>35</v>
      </c>
      <c r="J344" s="1" t="s">
        <v>1338</v>
      </c>
      <c r="K344" s="1" t="s">
        <v>147</v>
      </c>
      <c r="L344" s="1" t="s">
        <v>23</v>
      </c>
    </row>
    <row r="345" spans="1:13" ht="13.2" hidden="1">
      <c r="A345" s="2">
        <v>45479.024338796298</v>
      </c>
      <c r="B345" s="1" t="s">
        <v>644</v>
      </c>
      <c r="C345" s="1" t="s">
        <v>1339</v>
      </c>
      <c r="D345" s="1" t="s">
        <v>1340</v>
      </c>
      <c r="E345" s="1">
        <v>8326381918</v>
      </c>
      <c r="F345" s="1" t="s">
        <v>46</v>
      </c>
      <c r="G345" s="1" t="s">
        <v>124</v>
      </c>
      <c r="H345" s="1" t="s">
        <v>19</v>
      </c>
      <c r="I345" s="1" t="s">
        <v>20</v>
      </c>
      <c r="J345" s="1" t="s">
        <v>646</v>
      </c>
      <c r="K345" s="1" t="s">
        <v>37</v>
      </c>
      <c r="L345" s="1" t="s">
        <v>23</v>
      </c>
    </row>
    <row r="346" spans="1:13" ht="13.2" hidden="1">
      <c r="A346" s="2">
        <v>45481.19738701389</v>
      </c>
      <c r="B346" s="1" t="s">
        <v>1341</v>
      </c>
      <c r="C346" s="1" t="s">
        <v>814</v>
      </c>
      <c r="D346" s="1" t="s">
        <v>1342</v>
      </c>
      <c r="E346" s="1">
        <v>9032535074</v>
      </c>
      <c r="F346" s="1" t="s">
        <v>1343</v>
      </c>
      <c r="G346" s="1" t="s">
        <v>18</v>
      </c>
      <c r="H346" s="1" t="s">
        <v>19</v>
      </c>
      <c r="I346" s="1" t="s">
        <v>35</v>
      </c>
      <c r="J346" s="1" t="s">
        <v>1344</v>
      </c>
      <c r="K346" s="1" t="s">
        <v>37</v>
      </c>
      <c r="L346" s="1" t="s">
        <v>23</v>
      </c>
    </row>
    <row r="347" spans="1:13" ht="13.2">
      <c r="A347" s="2">
        <v>45479.280845972222</v>
      </c>
      <c r="B347" s="1" t="s">
        <v>105</v>
      </c>
      <c r="C347" s="1" t="s">
        <v>1345</v>
      </c>
      <c r="D347" s="1" t="s">
        <v>107</v>
      </c>
      <c r="E347" s="1">
        <v>6503924697</v>
      </c>
      <c r="F347" s="1" t="s">
        <v>537</v>
      </c>
      <c r="G347" s="1" t="s">
        <v>18</v>
      </c>
      <c r="H347" s="1" t="s">
        <v>19</v>
      </c>
      <c r="I347" s="1" t="s">
        <v>35</v>
      </c>
      <c r="J347" s="1" t="s">
        <v>125</v>
      </c>
      <c r="K347" s="1" t="s">
        <v>30</v>
      </c>
      <c r="L347" s="1" t="s">
        <v>23</v>
      </c>
    </row>
    <row r="348" spans="1:13" ht="13.2" hidden="1">
      <c r="A348" s="2">
        <v>45479.292267129626</v>
      </c>
      <c r="B348" s="1" t="s">
        <v>1018</v>
      </c>
      <c r="C348" s="1" t="s">
        <v>1346</v>
      </c>
      <c r="D348" s="1" t="s">
        <v>1020</v>
      </c>
      <c r="E348" s="1">
        <v>7025131966</v>
      </c>
      <c r="F348" s="1" t="s">
        <v>117</v>
      </c>
      <c r="G348" s="1" t="s">
        <v>18</v>
      </c>
      <c r="H348" s="1" t="s">
        <v>19</v>
      </c>
      <c r="I348" s="1" t="s">
        <v>35</v>
      </c>
      <c r="J348" s="1" t="s">
        <v>1347</v>
      </c>
      <c r="K348" s="1" t="s">
        <v>37</v>
      </c>
      <c r="L348" s="1" t="s">
        <v>23</v>
      </c>
    </row>
    <row r="349" spans="1:13" ht="13.2">
      <c r="A349" s="2">
        <v>45479.360105104162</v>
      </c>
      <c r="B349" s="1" t="s">
        <v>1348</v>
      </c>
      <c r="C349" s="1" t="s">
        <v>773</v>
      </c>
      <c r="D349" s="1" t="s">
        <v>1334</v>
      </c>
      <c r="E349" s="1">
        <v>6307316848</v>
      </c>
      <c r="F349" s="1" t="s">
        <v>1306</v>
      </c>
      <c r="G349" s="1" t="s">
        <v>124</v>
      </c>
      <c r="H349" s="1" t="s">
        <v>42</v>
      </c>
      <c r="L349" s="1" t="s">
        <v>23</v>
      </c>
      <c r="M349" s="1" t="s">
        <v>341</v>
      </c>
    </row>
    <row r="350" spans="1:13" ht="13.2" hidden="1">
      <c r="A350" s="2">
        <v>45480.87373475694</v>
      </c>
      <c r="B350" s="1" t="s">
        <v>1349</v>
      </c>
      <c r="C350" s="1" t="s">
        <v>572</v>
      </c>
      <c r="D350" s="1" t="s">
        <v>1091</v>
      </c>
      <c r="E350" s="1">
        <v>5106939592</v>
      </c>
      <c r="F350" s="1" t="s">
        <v>1350</v>
      </c>
      <c r="G350" s="1" t="s">
        <v>18</v>
      </c>
      <c r="H350" s="1" t="s">
        <v>19</v>
      </c>
      <c r="I350" s="1" t="s">
        <v>35</v>
      </c>
      <c r="J350" s="1" t="s">
        <v>1351</v>
      </c>
      <c r="K350" s="1" t="s">
        <v>37</v>
      </c>
      <c r="L350" s="1" t="s">
        <v>23</v>
      </c>
    </row>
    <row r="351" spans="1:13" ht="13.2">
      <c r="A351" s="2">
        <v>45479.382523263892</v>
      </c>
      <c r="B351" s="1" t="s">
        <v>1352</v>
      </c>
      <c r="C351" s="1" t="s">
        <v>1353</v>
      </c>
      <c r="D351" s="1" t="s">
        <v>1354</v>
      </c>
      <c r="E351" s="1">
        <v>2145077579</v>
      </c>
      <c r="F351" s="1" t="s">
        <v>1355</v>
      </c>
      <c r="G351" s="1" t="s">
        <v>18</v>
      </c>
      <c r="H351" s="1" t="s">
        <v>19</v>
      </c>
      <c r="I351" s="1" t="s">
        <v>20</v>
      </c>
      <c r="J351" s="1" t="s">
        <v>1356</v>
      </c>
      <c r="K351" s="1" t="s">
        <v>205</v>
      </c>
      <c r="L351" s="1" t="s">
        <v>23</v>
      </c>
    </row>
    <row r="352" spans="1:13" ht="13.2">
      <c r="A352" s="2">
        <v>45479.491404050925</v>
      </c>
      <c r="B352" s="1" t="s">
        <v>1357</v>
      </c>
      <c r="C352" s="1" t="s">
        <v>680</v>
      </c>
      <c r="D352" s="1" t="s">
        <v>1358</v>
      </c>
      <c r="E352" s="1">
        <v>7088706135</v>
      </c>
      <c r="F352" s="1" t="s">
        <v>759</v>
      </c>
      <c r="G352" s="1" t="s">
        <v>124</v>
      </c>
      <c r="H352" s="1" t="s">
        <v>42</v>
      </c>
      <c r="L352" s="1" t="s">
        <v>23</v>
      </c>
    </row>
    <row r="353" spans="1:12" ht="13.2" hidden="1">
      <c r="A353" s="2">
        <v>45484.610279293978</v>
      </c>
      <c r="B353" s="1" t="s">
        <v>1359</v>
      </c>
      <c r="C353" s="1" t="s">
        <v>1360</v>
      </c>
      <c r="D353" s="1" t="s">
        <v>1361</v>
      </c>
      <c r="E353" s="1">
        <v>4699969876</v>
      </c>
      <c r="F353" s="1" t="s">
        <v>327</v>
      </c>
      <c r="G353" s="1" t="s">
        <v>18</v>
      </c>
      <c r="H353" s="1" t="s">
        <v>19</v>
      </c>
      <c r="I353" s="1" t="s">
        <v>20</v>
      </c>
      <c r="J353" s="1" t="s">
        <v>1360</v>
      </c>
      <c r="K353" s="1" t="s">
        <v>37</v>
      </c>
      <c r="L353" s="1" t="s">
        <v>23</v>
      </c>
    </row>
    <row r="354" spans="1:12" ht="13.2" hidden="1">
      <c r="A354" s="2">
        <v>45479.496600590282</v>
      </c>
      <c r="B354" s="1" t="s">
        <v>1362</v>
      </c>
      <c r="C354" s="1" t="s">
        <v>1105</v>
      </c>
      <c r="D354" s="1" t="s">
        <v>1363</v>
      </c>
      <c r="E354" s="1">
        <v>2146835795</v>
      </c>
      <c r="F354" s="1" t="s">
        <v>46</v>
      </c>
      <c r="G354" s="1" t="s">
        <v>752</v>
      </c>
      <c r="H354" s="1" t="s">
        <v>19</v>
      </c>
      <c r="I354" s="1" t="s">
        <v>35</v>
      </c>
      <c r="J354" s="1" t="s">
        <v>1364</v>
      </c>
      <c r="K354" s="1" t="s">
        <v>37</v>
      </c>
      <c r="L354" s="1" t="s">
        <v>23</v>
      </c>
    </row>
    <row r="355" spans="1:12" ht="13.2" hidden="1">
      <c r="A355" s="2">
        <v>45479.639955532402</v>
      </c>
      <c r="B355" s="1" t="s">
        <v>1365</v>
      </c>
      <c r="C355" s="1" t="s">
        <v>1105</v>
      </c>
      <c r="D355" s="1" t="s">
        <v>636</v>
      </c>
      <c r="E355" s="1">
        <v>2403885692</v>
      </c>
      <c r="F355" s="1" t="s">
        <v>1366</v>
      </c>
      <c r="G355" s="1" t="s">
        <v>18</v>
      </c>
      <c r="H355" s="1" t="s">
        <v>19</v>
      </c>
      <c r="I355" s="1" t="s">
        <v>35</v>
      </c>
      <c r="J355" s="1" t="s">
        <v>1367</v>
      </c>
      <c r="K355" s="1" t="s">
        <v>37</v>
      </c>
      <c r="L355" s="1" t="s">
        <v>23</v>
      </c>
    </row>
    <row r="356" spans="1:12" ht="13.2" hidden="1">
      <c r="A356" s="2">
        <v>45479.77218738426</v>
      </c>
      <c r="B356" s="1" t="s">
        <v>1368</v>
      </c>
      <c r="C356" s="1" t="s">
        <v>1369</v>
      </c>
      <c r="D356" s="1" t="s">
        <v>1370</v>
      </c>
      <c r="E356" s="1">
        <v>4803882451</v>
      </c>
      <c r="F356" s="1" t="s">
        <v>1371</v>
      </c>
      <c r="G356" s="1" t="s">
        <v>18</v>
      </c>
      <c r="H356" s="1" t="s">
        <v>19</v>
      </c>
      <c r="I356" s="1" t="s">
        <v>20</v>
      </c>
      <c r="J356" s="1" t="s">
        <v>1372</v>
      </c>
      <c r="K356" s="1" t="s">
        <v>37</v>
      </c>
      <c r="L356" s="1" t="s">
        <v>23</v>
      </c>
    </row>
    <row r="357" spans="1:12" ht="13.2" hidden="1">
      <c r="A357" s="2">
        <v>45479.541726041665</v>
      </c>
      <c r="B357" s="1" t="s">
        <v>1373</v>
      </c>
      <c r="C357" s="1" t="s">
        <v>1374</v>
      </c>
      <c r="D357" s="1" t="s">
        <v>1375</v>
      </c>
      <c r="E357" s="1">
        <v>4802312308</v>
      </c>
      <c r="F357" s="1" t="s">
        <v>272</v>
      </c>
      <c r="G357" s="1" t="s">
        <v>18</v>
      </c>
      <c r="H357" s="1" t="s">
        <v>19</v>
      </c>
      <c r="I357" s="1" t="s">
        <v>35</v>
      </c>
      <c r="J357" s="1" t="s">
        <v>1376</v>
      </c>
      <c r="K357" s="1" t="s">
        <v>37</v>
      </c>
      <c r="L357" s="1" t="s">
        <v>23</v>
      </c>
    </row>
    <row r="358" spans="1:12" ht="13.2" hidden="1">
      <c r="A358" s="2">
        <v>45479.618016898152</v>
      </c>
      <c r="B358" s="1" t="s">
        <v>967</v>
      </c>
      <c r="C358" s="1" t="s">
        <v>968</v>
      </c>
      <c r="D358" s="1" t="s">
        <v>969</v>
      </c>
      <c r="E358" s="1">
        <v>8482607290</v>
      </c>
      <c r="F358" s="1" t="s">
        <v>355</v>
      </c>
      <c r="G358" s="1" t="s">
        <v>124</v>
      </c>
      <c r="H358" s="1" t="s">
        <v>19</v>
      </c>
      <c r="I358" s="1" t="s">
        <v>35</v>
      </c>
      <c r="J358" s="1" t="s">
        <v>970</v>
      </c>
      <c r="K358" s="1" t="s">
        <v>37</v>
      </c>
      <c r="L358" s="1" t="s">
        <v>23</v>
      </c>
    </row>
    <row r="359" spans="1:12" ht="13.2" hidden="1">
      <c r="A359" s="2">
        <v>45479.641326319441</v>
      </c>
      <c r="B359" s="1" t="s">
        <v>1377</v>
      </c>
      <c r="C359" s="1" t="s">
        <v>1378</v>
      </c>
      <c r="D359" s="1" t="s">
        <v>1379</v>
      </c>
      <c r="E359" s="1">
        <v>5075302523</v>
      </c>
      <c r="F359" s="1" t="s">
        <v>1380</v>
      </c>
      <c r="G359" s="1" t="s">
        <v>18</v>
      </c>
      <c r="H359" s="1" t="s">
        <v>19</v>
      </c>
      <c r="I359" s="1" t="s">
        <v>35</v>
      </c>
      <c r="J359" s="1" t="s">
        <v>1381</v>
      </c>
      <c r="K359" s="1" t="s">
        <v>37</v>
      </c>
      <c r="L359" s="1" t="s">
        <v>23</v>
      </c>
    </row>
    <row r="360" spans="1:12" ht="13.2" hidden="1">
      <c r="A360" s="2">
        <v>45479.645518275458</v>
      </c>
      <c r="B360" s="1" t="s">
        <v>1382</v>
      </c>
      <c r="C360" s="1" t="s">
        <v>1245</v>
      </c>
      <c r="D360" s="1" t="s">
        <v>1383</v>
      </c>
      <c r="E360" s="1">
        <v>3146148683</v>
      </c>
      <c r="F360" s="1" t="s">
        <v>1384</v>
      </c>
      <c r="G360" s="1" t="s">
        <v>18</v>
      </c>
      <c r="H360" s="1" t="s">
        <v>19</v>
      </c>
      <c r="I360" s="1" t="s">
        <v>20</v>
      </c>
      <c r="J360" s="1" t="s">
        <v>1385</v>
      </c>
      <c r="K360" s="1" t="s">
        <v>37</v>
      </c>
      <c r="L360" s="1" t="s">
        <v>23</v>
      </c>
    </row>
    <row r="361" spans="1:12" ht="13.2" hidden="1">
      <c r="A361" s="2">
        <v>45480.829433032406</v>
      </c>
      <c r="B361" s="1" t="s">
        <v>1386</v>
      </c>
      <c r="C361" s="1" t="s">
        <v>1190</v>
      </c>
      <c r="D361" s="1" t="s">
        <v>1387</v>
      </c>
      <c r="E361" s="1">
        <v>5712775971</v>
      </c>
      <c r="F361" s="1" t="s">
        <v>1388</v>
      </c>
      <c r="G361" s="1" t="s">
        <v>18</v>
      </c>
      <c r="H361" s="1" t="s">
        <v>19</v>
      </c>
      <c r="I361" s="1" t="s">
        <v>20</v>
      </c>
      <c r="J361" s="1" t="s">
        <v>1389</v>
      </c>
      <c r="K361" s="1" t="s">
        <v>37</v>
      </c>
      <c r="L361" s="1" t="s">
        <v>23</v>
      </c>
    </row>
    <row r="362" spans="1:12" ht="13.2" hidden="1">
      <c r="A362" s="2">
        <v>45479.689994363427</v>
      </c>
      <c r="B362" s="1" t="s">
        <v>1390</v>
      </c>
      <c r="C362" s="1" t="s">
        <v>1391</v>
      </c>
      <c r="D362" s="1" t="s">
        <v>396</v>
      </c>
      <c r="E362" s="1">
        <v>3474206787</v>
      </c>
      <c r="F362" s="1" t="s">
        <v>1392</v>
      </c>
      <c r="G362" s="1" t="s">
        <v>18</v>
      </c>
      <c r="H362" s="1" t="s">
        <v>19</v>
      </c>
      <c r="I362" s="1" t="s">
        <v>35</v>
      </c>
      <c r="J362" s="1" t="s">
        <v>397</v>
      </c>
      <c r="K362" s="1" t="s">
        <v>37</v>
      </c>
      <c r="L362" s="1" t="s">
        <v>23</v>
      </c>
    </row>
    <row r="363" spans="1:12" ht="13.2" hidden="1">
      <c r="A363" s="2">
        <v>45479.7691122338</v>
      </c>
      <c r="B363" s="1" t="s">
        <v>1393</v>
      </c>
      <c r="C363" s="1" t="s">
        <v>1394</v>
      </c>
      <c r="D363" s="1" t="s">
        <v>1395</v>
      </c>
      <c r="E363" s="1">
        <v>4089638276</v>
      </c>
      <c r="F363" s="1" t="s">
        <v>181</v>
      </c>
      <c r="G363" s="1" t="s">
        <v>18</v>
      </c>
      <c r="H363" s="1" t="s">
        <v>19</v>
      </c>
      <c r="I363" s="1" t="s">
        <v>35</v>
      </c>
      <c r="J363" s="1" t="s">
        <v>1396</v>
      </c>
      <c r="K363" s="1" t="s">
        <v>37</v>
      </c>
      <c r="L363" s="1" t="s">
        <v>23</v>
      </c>
    </row>
    <row r="364" spans="1:12" ht="13.2" hidden="1">
      <c r="A364" s="2">
        <v>45480.423353113423</v>
      </c>
      <c r="B364" s="1" t="s">
        <v>1397</v>
      </c>
      <c r="C364" s="1" t="s">
        <v>1398</v>
      </c>
      <c r="D364" s="1" t="s">
        <v>1399</v>
      </c>
      <c r="E364" s="1">
        <v>8607963205</v>
      </c>
      <c r="F364" s="1" t="s">
        <v>1400</v>
      </c>
      <c r="G364" s="1" t="s">
        <v>18</v>
      </c>
      <c r="H364" s="1" t="s">
        <v>19</v>
      </c>
      <c r="I364" s="1" t="s">
        <v>20</v>
      </c>
      <c r="J364" s="1" t="s">
        <v>1401</v>
      </c>
      <c r="K364" s="1" t="s">
        <v>37</v>
      </c>
      <c r="L364" s="1" t="s">
        <v>23</v>
      </c>
    </row>
    <row r="365" spans="1:12" ht="13.2" hidden="1">
      <c r="A365" s="2">
        <v>45480.424843449073</v>
      </c>
      <c r="B365" s="1" t="s">
        <v>1402</v>
      </c>
      <c r="C365" s="1" t="s">
        <v>1403</v>
      </c>
      <c r="D365" s="1" t="s">
        <v>776</v>
      </c>
      <c r="E365" s="1">
        <v>4699806858</v>
      </c>
      <c r="F365" s="1" t="s">
        <v>1400</v>
      </c>
      <c r="G365" s="1" t="s">
        <v>18</v>
      </c>
      <c r="H365" s="1" t="s">
        <v>19</v>
      </c>
      <c r="I365" s="1" t="s">
        <v>20</v>
      </c>
      <c r="J365" s="1" t="s">
        <v>1312</v>
      </c>
      <c r="K365" s="1" t="s">
        <v>37</v>
      </c>
      <c r="L365" s="1" t="s">
        <v>23</v>
      </c>
    </row>
    <row r="366" spans="1:12" ht="13.2">
      <c r="A366" s="2">
        <v>45480.542879560184</v>
      </c>
      <c r="B366" s="1" t="s">
        <v>1404</v>
      </c>
      <c r="C366" s="1" t="s">
        <v>1405</v>
      </c>
      <c r="D366" s="1" t="s">
        <v>1406</v>
      </c>
      <c r="E366" s="1">
        <v>2039700969</v>
      </c>
      <c r="F366" s="1" t="s">
        <v>165</v>
      </c>
      <c r="G366" s="1" t="s">
        <v>124</v>
      </c>
      <c r="H366" s="1" t="s">
        <v>42</v>
      </c>
      <c r="L366" s="1" t="s">
        <v>23</v>
      </c>
    </row>
    <row r="367" spans="1:12" ht="13.2" hidden="1">
      <c r="A367" s="2">
        <v>45481.023767847219</v>
      </c>
      <c r="B367" s="1" t="s">
        <v>1407</v>
      </c>
      <c r="C367" s="1" t="s">
        <v>1408</v>
      </c>
      <c r="D367" s="1" t="s">
        <v>1409</v>
      </c>
      <c r="E367" s="1">
        <v>2244287137</v>
      </c>
      <c r="F367" s="1" t="s">
        <v>1343</v>
      </c>
      <c r="G367" s="1" t="s">
        <v>124</v>
      </c>
      <c r="H367" s="1" t="s">
        <v>19</v>
      </c>
      <c r="I367" s="1" t="s">
        <v>20</v>
      </c>
      <c r="J367" s="1" t="s">
        <v>1410</v>
      </c>
      <c r="K367" s="1" t="s">
        <v>37</v>
      </c>
      <c r="L367" s="1" t="s">
        <v>23</v>
      </c>
    </row>
    <row r="368" spans="1:12" ht="13.2">
      <c r="A368" s="2">
        <v>45480.606166863421</v>
      </c>
      <c r="B368" s="1" t="s">
        <v>1411</v>
      </c>
      <c r="C368" s="1" t="s">
        <v>1412</v>
      </c>
      <c r="D368" s="1" t="s">
        <v>1413</v>
      </c>
      <c r="E368" s="1">
        <v>8476828457</v>
      </c>
      <c r="F368" s="1" t="s">
        <v>361</v>
      </c>
      <c r="G368" s="1" t="s">
        <v>124</v>
      </c>
      <c r="H368" s="1" t="s">
        <v>42</v>
      </c>
      <c r="L368" s="1" t="s">
        <v>23</v>
      </c>
    </row>
    <row r="369" spans="1:13" ht="13.2">
      <c r="A369" s="2">
        <v>45480.629065185189</v>
      </c>
      <c r="B369" s="1" t="s">
        <v>1414</v>
      </c>
      <c r="C369" s="1" t="s">
        <v>1415</v>
      </c>
      <c r="D369" s="1" t="s">
        <v>1416</v>
      </c>
      <c r="E369" s="1">
        <v>2487672828</v>
      </c>
      <c r="F369" s="1" t="s">
        <v>361</v>
      </c>
      <c r="G369" s="1" t="s">
        <v>124</v>
      </c>
      <c r="H369" s="1" t="s">
        <v>42</v>
      </c>
      <c r="L369" s="1" t="s">
        <v>23</v>
      </c>
    </row>
    <row r="370" spans="1:13" ht="13.2">
      <c r="A370" s="2">
        <v>45480.699364537038</v>
      </c>
      <c r="B370" s="1" t="s">
        <v>1417</v>
      </c>
      <c r="C370" s="1" t="s">
        <v>1418</v>
      </c>
      <c r="D370" s="1" t="s">
        <v>427</v>
      </c>
      <c r="E370" s="1">
        <v>6306976704</v>
      </c>
      <c r="F370" s="1" t="s">
        <v>165</v>
      </c>
      <c r="G370" s="1" t="s">
        <v>124</v>
      </c>
      <c r="H370" s="1" t="s">
        <v>42</v>
      </c>
      <c r="L370" s="1" t="s">
        <v>23</v>
      </c>
    </row>
    <row r="371" spans="1:13" ht="13.2">
      <c r="A371" s="2">
        <v>45480.762460428239</v>
      </c>
      <c r="B371" s="1" t="s">
        <v>1419</v>
      </c>
      <c r="C371" s="1" t="s">
        <v>87</v>
      </c>
      <c r="D371" s="1" t="s">
        <v>1420</v>
      </c>
      <c r="E371" s="1">
        <v>9034221465</v>
      </c>
      <c r="F371" s="1" t="s">
        <v>17</v>
      </c>
      <c r="G371" s="1" t="s">
        <v>124</v>
      </c>
      <c r="H371" s="1" t="s">
        <v>42</v>
      </c>
      <c r="L371" s="1" t="s">
        <v>23</v>
      </c>
    </row>
    <row r="372" spans="1:13" ht="13.2" hidden="1">
      <c r="A372" s="2">
        <v>45480.765465543984</v>
      </c>
      <c r="B372" s="1" t="s">
        <v>1421</v>
      </c>
      <c r="C372" s="1" t="s">
        <v>1422</v>
      </c>
      <c r="D372" s="1" t="s">
        <v>1423</v>
      </c>
      <c r="E372" s="4" t="s">
        <v>1424</v>
      </c>
      <c r="F372" s="1" t="s">
        <v>1425</v>
      </c>
      <c r="G372" s="1" t="s">
        <v>752</v>
      </c>
      <c r="H372" s="1" t="s">
        <v>19</v>
      </c>
      <c r="I372" s="1" t="s">
        <v>20</v>
      </c>
      <c r="J372" s="1" t="s">
        <v>1426</v>
      </c>
      <c r="K372" s="1" t="s">
        <v>37</v>
      </c>
      <c r="L372" s="1" t="s">
        <v>23</v>
      </c>
      <c r="M372" s="1" t="s">
        <v>752</v>
      </c>
    </row>
    <row r="373" spans="1:13" ht="13.2" hidden="1">
      <c r="A373" s="2">
        <v>45480.768068518519</v>
      </c>
      <c r="B373" s="1" t="s">
        <v>1427</v>
      </c>
      <c r="C373" s="1" t="s">
        <v>1428</v>
      </c>
      <c r="D373" s="1" t="s">
        <v>1429</v>
      </c>
      <c r="E373" s="1">
        <v>6104964260</v>
      </c>
      <c r="F373" s="1" t="s">
        <v>181</v>
      </c>
      <c r="G373" s="1" t="s">
        <v>18</v>
      </c>
      <c r="H373" s="1" t="s">
        <v>19</v>
      </c>
      <c r="I373" s="1" t="s">
        <v>35</v>
      </c>
      <c r="J373" s="1" t="s">
        <v>1430</v>
      </c>
      <c r="K373" s="1" t="s">
        <v>37</v>
      </c>
      <c r="L373" s="1" t="s">
        <v>23</v>
      </c>
    </row>
    <row r="374" spans="1:13" ht="13.2" hidden="1">
      <c r="A374" s="2">
        <v>45480.791355833338</v>
      </c>
      <c r="B374" s="1" t="s">
        <v>352</v>
      </c>
      <c r="C374" s="1" t="s">
        <v>353</v>
      </c>
      <c r="D374" s="1" t="s">
        <v>354</v>
      </c>
      <c r="E374" s="1">
        <v>7136798653</v>
      </c>
      <c r="F374" s="1" t="s">
        <v>117</v>
      </c>
      <c r="G374" s="1" t="s">
        <v>18</v>
      </c>
      <c r="H374" s="1" t="s">
        <v>19</v>
      </c>
      <c r="I374" s="1" t="s">
        <v>35</v>
      </c>
      <c r="J374" s="1" t="s">
        <v>1431</v>
      </c>
      <c r="K374" s="1" t="s">
        <v>37</v>
      </c>
      <c r="L374" s="1" t="s">
        <v>23</v>
      </c>
    </row>
    <row r="375" spans="1:13" ht="13.2" hidden="1">
      <c r="A375" s="2">
        <v>45480.811580196758</v>
      </c>
      <c r="B375" s="1" t="s">
        <v>1432</v>
      </c>
      <c r="C375" s="1" t="s">
        <v>1433</v>
      </c>
      <c r="D375" s="1" t="s">
        <v>1434</v>
      </c>
      <c r="E375" s="1">
        <v>9739066699</v>
      </c>
      <c r="F375" s="1" t="s">
        <v>1371</v>
      </c>
      <c r="G375" s="1" t="s">
        <v>18</v>
      </c>
      <c r="H375" s="1" t="s">
        <v>19</v>
      </c>
      <c r="I375" s="1" t="s">
        <v>20</v>
      </c>
      <c r="J375" s="1" t="s">
        <v>1435</v>
      </c>
      <c r="K375" s="1" t="s">
        <v>37</v>
      </c>
      <c r="L375" s="1" t="s">
        <v>23</v>
      </c>
    </row>
    <row r="376" spans="1:13" ht="13.2" hidden="1">
      <c r="A376" s="2">
        <v>45480.82881121528</v>
      </c>
      <c r="B376" s="1" t="s">
        <v>1436</v>
      </c>
      <c r="C376" s="1" t="s">
        <v>1437</v>
      </c>
      <c r="D376" s="1" t="s">
        <v>1438</v>
      </c>
      <c r="E376" s="1" t="s">
        <v>1439</v>
      </c>
      <c r="F376" s="1" t="s">
        <v>759</v>
      </c>
      <c r="G376" s="1" t="s">
        <v>752</v>
      </c>
      <c r="H376" s="1" t="s">
        <v>19</v>
      </c>
      <c r="I376" s="1" t="s">
        <v>35</v>
      </c>
      <c r="J376" s="1" t="s">
        <v>1440</v>
      </c>
      <c r="K376" s="1" t="s">
        <v>37</v>
      </c>
      <c r="L376" s="1" t="s">
        <v>23</v>
      </c>
    </row>
    <row r="377" spans="1:13" ht="13.2" hidden="1">
      <c r="A377" s="2">
        <v>45480.86825003472</v>
      </c>
      <c r="B377" s="1" t="s">
        <v>1441</v>
      </c>
      <c r="C377" s="1" t="s">
        <v>1015</v>
      </c>
      <c r="D377" s="1" t="s">
        <v>1442</v>
      </c>
      <c r="E377" s="1">
        <v>9729840079</v>
      </c>
      <c r="F377" s="1" t="s">
        <v>1384</v>
      </c>
      <c r="G377" s="1" t="s">
        <v>56</v>
      </c>
      <c r="H377" s="1" t="s">
        <v>19</v>
      </c>
      <c r="I377" s="1" t="s">
        <v>20</v>
      </c>
      <c r="J377" s="1" t="s">
        <v>1443</v>
      </c>
      <c r="K377" s="1" t="s">
        <v>37</v>
      </c>
      <c r="L377" s="1" t="s">
        <v>23</v>
      </c>
      <c r="M377" s="1" t="s">
        <v>1444</v>
      </c>
    </row>
    <row r="378" spans="1:13" ht="13.2" hidden="1">
      <c r="A378" s="2">
        <v>45480.900926041664</v>
      </c>
      <c r="B378" s="1" t="s">
        <v>1445</v>
      </c>
      <c r="C378" s="1" t="s">
        <v>1446</v>
      </c>
      <c r="D378" s="1" t="s">
        <v>1447</v>
      </c>
      <c r="E378" s="1">
        <v>5102075669</v>
      </c>
      <c r="F378" s="1" t="s">
        <v>1448</v>
      </c>
      <c r="G378" s="1" t="s">
        <v>752</v>
      </c>
      <c r="H378" s="1" t="s">
        <v>19</v>
      </c>
      <c r="I378" s="1" t="s">
        <v>35</v>
      </c>
      <c r="J378" s="1" t="s">
        <v>1449</v>
      </c>
      <c r="K378" s="1" t="s">
        <v>37</v>
      </c>
      <c r="L378" s="1" t="s">
        <v>23</v>
      </c>
    </row>
    <row r="379" spans="1:13" ht="13.2">
      <c r="A379" s="2">
        <v>45480.905474398147</v>
      </c>
      <c r="B379" s="1" t="s">
        <v>1450</v>
      </c>
      <c r="C379" s="1" t="s">
        <v>533</v>
      </c>
      <c r="D379" s="1" t="s">
        <v>207</v>
      </c>
      <c r="E379" s="1">
        <v>9452674126</v>
      </c>
      <c r="F379" s="1" t="s">
        <v>165</v>
      </c>
      <c r="G379" s="1" t="s">
        <v>18</v>
      </c>
      <c r="H379" s="1" t="s">
        <v>19</v>
      </c>
      <c r="I379" s="1" t="s">
        <v>20</v>
      </c>
      <c r="J379" s="1" t="s">
        <v>1451</v>
      </c>
      <c r="K379" s="1" t="s">
        <v>147</v>
      </c>
      <c r="L379" s="1" t="s">
        <v>23</v>
      </c>
    </row>
    <row r="380" spans="1:13" ht="13.2" hidden="1">
      <c r="A380" s="2">
        <v>45480.9243928125</v>
      </c>
      <c r="B380" s="1" t="s">
        <v>1452</v>
      </c>
      <c r="C380" s="1" t="s">
        <v>1453</v>
      </c>
      <c r="D380" s="1" t="s">
        <v>1454</v>
      </c>
      <c r="E380" s="1">
        <v>5125967858</v>
      </c>
      <c r="F380" s="1" t="s">
        <v>1455</v>
      </c>
      <c r="G380" s="1" t="s">
        <v>316</v>
      </c>
      <c r="H380" s="1" t="s">
        <v>19</v>
      </c>
      <c r="I380" s="1" t="s">
        <v>20</v>
      </c>
      <c r="J380" s="1" t="s">
        <v>1456</v>
      </c>
      <c r="K380" s="1" t="s">
        <v>37</v>
      </c>
      <c r="L380" s="1" t="s">
        <v>23</v>
      </c>
    </row>
    <row r="381" spans="1:13" ht="13.2" hidden="1">
      <c r="A381" s="2">
        <v>45480.925557233801</v>
      </c>
      <c r="B381" s="1" t="s">
        <v>1457</v>
      </c>
      <c r="C381" s="1" t="s">
        <v>1458</v>
      </c>
      <c r="D381" s="1" t="s">
        <v>1459</v>
      </c>
      <c r="E381" s="1">
        <v>5125969553</v>
      </c>
      <c r="F381" s="1" t="s">
        <v>1448</v>
      </c>
      <c r="G381" s="1" t="s">
        <v>316</v>
      </c>
      <c r="H381" s="1" t="s">
        <v>19</v>
      </c>
      <c r="I381" s="1" t="s">
        <v>35</v>
      </c>
      <c r="J381" s="1" t="s">
        <v>1460</v>
      </c>
      <c r="K381" s="1" t="s">
        <v>37</v>
      </c>
      <c r="L381" s="1" t="s">
        <v>23</v>
      </c>
    </row>
    <row r="382" spans="1:13" ht="13.2" hidden="1">
      <c r="A382" s="2">
        <v>45480.929988668984</v>
      </c>
      <c r="B382" s="1" t="s">
        <v>1461</v>
      </c>
      <c r="C382" s="1" t="s">
        <v>223</v>
      </c>
      <c r="D382" s="1" t="s">
        <v>1462</v>
      </c>
      <c r="E382" s="1">
        <v>7373144619</v>
      </c>
      <c r="F382" s="1" t="s">
        <v>1463</v>
      </c>
      <c r="G382" s="1" t="s">
        <v>316</v>
      </c>
      <c r="H382" s="1" t="s">
        <v>19</v>
      </c>
      <c r="I382" s="1" t="s">
        <v>20</v>
      </c>
      <c r="J382" s="1" t="s">
        <v>1460</v>
      </c>
      <c r="K382" s="1" t="s">
        <v>37</v>
      </c>
      <c r="L382" s="1" t="s">
        <v>23</v>
      </c>
    </row>
    <row r="383" spans="1:13" ht="13.2" hidden="1">
      <c r="A383" s="2">
        <v>45481.022120590278</v>
      </c>
      <c r="B383" s="1" t="s">
        <v>1464</v>
      </c>
      <c r="C383" s="1" t="s">
        <v>1465</v>
      </c>
      <c r="D383" s="1" t="s">
        <v>1466</v>
      </c>
      <c r="E383" s="1">
        <v>7327637882</v>
      </c>
      <c r="F383" s="1" t="s">
        <v>1343</v>
      </c>
      <c r="G383" s="1" t="s">
        <v>124</v>
      </c>
      <c r="H383" s="1" t="s">
        <v>19</v>
      </c>
      <c r="I383" s="1" t="s">
        <v>20</v>
      </c>
      <c r="J383" s="1" t="s">
        <v>1410</v>
      </c>
      <c r="K383" s="1" t="s">
        <v>37</v>
      </c>
      <c r="L383" s="1" t="s">
        <v>23</v>
      </c>
    </row>
    <row r="384" spans="1:13" ht="13.2" hidden="1">
      <c r="A384" s="2">
        <v>45481.096229259259</v>
      </c>
      <c r="B384" s="1" t="s">
        <v>1467</v>
      </c>
      <c r="C384" s="1" t="s">
        <v>1468</v>
      </c>
      <c r="D384" s="1" t="s">
        <v>1469</v>
      </c>
      <c r="E384" s="1">
        <v>5713455195</v>
      </c>
      <c r="F384" s="1" t="s">
        <v>1470</v>
      </c>
      <c r="G384" s="1" t="s">
        <v>18</v>
      </c>
      <c r="H384" s="1" t="s">
        <v>19</v>
      </c>
      <c r="I384" s="1" t="s">
        <v>35</v>
      </c>
      <c r="J384" s="1" t="s">
        <v>1471</v>
      </c>
      <c r="K384" s="1" t="s">
        <v>37</v>
      </c>
      <c r="L384" s="1" t="s">
        <v>23</v>
      </c>
    </row>
    <row r="385" spans="1:13" ht="13.2">
      <c r="A385" s="2">
        <v>45481.422330775458</v>
      </c>
      <c r="B385" s="1" t="s">
        <v>1472</v>
      </c>
      <c r="C385" s="1" t="s">
        <v>1473</v>
      </c>
      <c r="D385" s="1" t="s">
        <v>1474</v>
      </c>
      <c r="E385" s="1">
        <v>6308236477</v>
      </c>
      <c r="F385" s="1" t="s">
        <v>62</v>
      </c>
      <c r="G385" s="1" t="s">
        <v>124</v>
      </c>
      <c r="H385" s="1" t="s">
        <v>42</v>
      </c>
      <c r="L385" s="1" t="s">
        <v>23</v>
      </c>
    </row>
    <row r="386" spans="1:13" ht="13.2" hidden="1">
      <c r="A386" s="2">
        <v>45481.476372442128</v>
      </c>
      <c r="B386" s="1" t="s">
        <v>1475</v>
      </c>
      <c r="C386" s="1" t="s">
        <v>1476</v>
      </c>
      <c r="D386" s="1" t="s">
        <v>1477</v>
      </c>
      <c r="E386" s="1">
        <v>6083815146</v>
      </c>
      <c r="F386" s="1" t="s">
        <v>1478</v>
      </c>
      <c r="G386" s="1" t="s">
        <v>18</v>
      </c>
      <c r="H386" s="1" t="s">
        <v>19</v>
      </c>
      <c r="I386" s="1" t="s">
        <v>35</v>
      </c>
      <c r="J386" s="1" t="s">
        <v>1479</v>
      </c>
      <c r="K386" s="1" t="s">
        <v>37</v>
      </c>
      <c r="L386" s="1" t="s">
        <v>23</v>
      </c>
    </row>
    <row r="387" spans="1:13" ht="13.2" hidden="1">
      <c r="A387" s="2">
        <v>45481.512526435181</v>
      </c>
      <c r="B387" s="1" t="s">
        <v>1480</v>
      </c>
      <c r="C387" s="1" t="s">
        <v>1481</v>
      </c>
      <c r="D387" s="1" t="s">
        <v>1482</v>
      </c>
      <c r="E387" s="1">
        <v>2146009179</v>
      </c>
      <c r="F387" s="1" t="s">
        <v>409</v>
      </c>
      <c r="G387" s="1" t="s">
        <v>18</v>
      </c>
      <c r="H387" s="1" t="s">
        <v>19</v>
      </c>
      <c r="I387" s="1" t="s">
        <v>35</v>
      </c>
      <c r="J387" s="1" t="s">
        <v>1483</v>
      </c>
      <c r="K387" s="1" t="s">
        <v>37</v>
      </c>
      <c r="L387" s="1" t="s">
        <v>23</v>
      </c>
    </row>
    <row r="388" spans="1:13" ht="13.2" hidden="1">
      <c r="A388" s="2">
        <v>45481.633740717589</v>
      </c>
      <c r="B388" s="1" t="s">
        <v>1484</v>
      </c>
      <c r="C388" s="1" t="s">
        <v>1485</v>
      </c>
      <c r="D388" s="1" t="s">
        <v>1486</v>
      </c>
      <c r="E388" s="1" t="s">
        <v>1487</v>
      </c>
      <c r="F388" s="1" t="s">
        <v>1478</v>
      </c>
      <c r="G388" s="1" t="s">
        <v>18</v>
      </c>
      <c r="H388" s="1" t="s">
        <v>19</v>
      </c>
      <c r="I388" s="1" t="s">
        <v>20</v>
      </c>
      <c r="J388" s="1" t="s">
        <v>1488</v>
      </c>
      <c r="K388" s="1" t="s">
        <v>37</v>
      </c>
      <c r="L388" s="1" t="s">
        <v>23</v>
      </c>
    </row>
    <row r="389" spans="1:13" ht="13.2" hidden="1">
      <c r="A389" s="2">
        <v>45481.733832083337</v>
      </c>
      <c r="B389" s="1" t="s">
        <v>1489</v>
      </c>
      <c r="C389" s="1" t="s">
        <v>722</v>
      </c>
      <c r="D389" s="1" t="s">
        <v>1490</v>
      </c>
      <c r="E389" s="1">
        <v>2147970215</v>
      </c>
      <c r="F389" s="1" t="s">
        <v>537</v>
      </c>
      <c r="G389" s="1" t="s">
        <v>18</v>
      </c>
      <c r="H389" s="1" t="s">
        <v>19</v>
      </c>
      <c r="I389" s="1" t="s">
        <v>35</v>
      </c>
      <c r="J389" s="1" t="s">
        <v>1491</v>
      </c>
      <c r="K389" s="1" t="s">
        <v>37</v>
      </c>
      <c r="L389" s="1" t="s">
        <v>23</v>
      </c>
    </row>
    <row r="390" spans="1:13" ht="13.2">
      <c r="A390" s="2">
        <v>45481.738906863422</v>
      </c>
      <c r="B390" s="1" t="s">
        <v>1492</v>
      </c>
      <c r="C390" s="1" t="s">
        <v>509</v>
      </c>
      <c r="D390" s="1" t="s">
        <v>1493</v>
      </c>
      <c r="E390" s="1">
        <v>2145970958</v>
      </c>
      <c r="F390" s="1" t="s">
        <v>537</v>
      </c>
      <c r="G390" s="1" t="s">
        <v>18</v>
      </c>
      <c r="H390" s="1" t="s">
        <v>42</v>
      </c>
      <c r="L390" s="1" t="s">
        <v>23</v>
      </c>
    </row>
    <row r="391" spans="1:13" ht="13.2" hidden="1">
      <c r="A391" s="2">
        <v>45481.740875763891</v>
      </c>
      <c r="B391" s="1" t="s">
        <v>1494</v>
      </c>
      <c r="C391" s="1" t="s">
        <v>1145</v>
      </c>
      <c r="D391" s="1" t="s">
        <v>1495</v>
      </c>
      <c r="E391" s="1">
        <v>2146423457</v>
      </c>
      <c r="F391" s="1" t="s">
        <v>537</v>
      </c>
      <c r="G391" s="1" t="s">
        <v>18</v>
      </c>
      <c r="H391" s="1" t="s">
        <v>19</v>
      </c>
      <c r="I391" s="1" t="s">
        <v>35</v>
      </c>
      <c r="J391" s="1" t="s">
        <v>1496</v>
      </c>
      <c r="K391" s="1" t="s">
        <v>37</v>
      </c>
      <c r="L391" s="1" t="s">
        <v>23</v>
      </c>
    </row>
    <row r="392" spans="1:13" ht="13.2" hidden="1">
      <c r="A392" s="2">
        <v>45481.780639456018</v>
      </c>
      <c r="B392" s="1" t="s">
        <v>1497</v>
      </c>
      <c r="C392" s="1" t="s">
        <v>1498</v>
      </c>
      <c r="D392" s="1" t="s">
        <v>1499</v>
      </c>
      <c r="E392" s="1">
        <v>2145177951</v>
      </c>
      <c r="F392" s="1" t="s">
        <v>537</v>
      </c>
      <c r="G392" s="1" t="s">
        <v>18</v>
      </c>
      <c r="H392" s="1" t="s">
        <v>19</v>
      </c>
      <c r="I392" s="1" t="s">
        <v>35</v>
      </c>
      <c r="J392" s="1" t="s">
        <v>1500</v>
      </c>
      <c r="K392" s="1" t="s">
        <v>37</v>
      </c>
      <c r="L392" s="1" t="s">
        <v>23</v>
      </c>
      <c r="M392" s="1" t="s">
        <v>18</v>
      </c>
    </row>
    <row r="393" spans="1:13" ht="13.2" hidden="1">
      <c r="A393" s="2">
        <v>45481.91213109954</v>
      </c>
      <c r="B393" s="1" t="s">
        <v>1501</v>
      </c>
      <c r="C393" s="1" t="s">
        <v>1502</v>
      </c>
      <c r="D393" s="1" t="s">
        <v>1503</v>
      </c>
      <c r="E393" s="1">
        <v>4697931254</v>
      </c>
      <c r="F393" s="1" t="s">
        <v>1504</v>
      </c>
      <c r="G393" s="1" t="s">
        <v>18</v>
      </c>
      <c r="H393" s="1" t="s">
        <v>19</v>
      </c>
      <c r="I393" s="1" t="s">
        <v>20</v>
      </c>
      <c r="J393" s="1" t="s">
        <v>1505</v>
      </c>
      <c r="K393" s="1" t="s">
        <v>37</v>
      </c>
      <c r="L393" s="1" t="s">
        <v>23</v>
      </c>
    </row>
    <row r="394" spans="1:13" ht="13.2" hidden="1">
      <c r="A394" s="2">
        <v>45481.921546180558</v>
      </c>
      <c r="B394" s="1" t="s">
        <v>1506</v>
      </c>
      <c r="C394" s="1" t="s">
        <v>1507</v>
      </c>
      <c r="D394" s="1" t="s">
        <v>1224</v>
      </c>
      <c r="E394" s="1">
        <v>8105136570</v>
      </c>
      <c r="F394" s="1" t="s">
        <v>1508</v>
      </c>
      <c r="G394" s="1" t="s">
        <v>316</v>
      </c>
      <c r="H394" s="1" t="s">
        <v>19</v>
      </c>
      <c r="I394" s="1" t="s">
        <v>35</v>
      </c>
      <c r="J394" s="1" t="s">
        <v>1509</v>
      </c>
      <c r="K394" s="1" t="s">
        <v>37</v>
      </c>
      <c r="L394" s="1" t="s">
        <v>23</v>
      </c>
    </row>
    <row r="395" spans="1:13" ht="13.2">
      <c r="A395" s="2">
        <v>45481.930514641208</v>
      </c>
      <c r="B395" s="1" t="s">
        <v>1510</v>
      </c>
      <c r="C395" s="1" t="s">
        <v>1511</v>
      </c>
      <c r="D395" s="1" t="s">
        <v>979</v>
      </c>
      <c r="E395" s="1">
        <v>7372935988</v>
      </c>
      <c r="F395" s="1" t="s">
        <v>695</v>
      </c>
      <c r="G395" s="1" t="s">
        <v>316</v>
      </c>
      <c r="H395" s="1" t="s">
        <v>19</v>
      </c>
      <c r="I395" s="1" t="s">
        <v>20</v>
      </c>
      <c r="J395" s="1" t="s">
        <v>1512</v>
      </c>
      <c r="K395" s="1" t="s">
        <v>30</v>
      </c>
      <c r="L395" s="1" t="s">
        <v>23</v>
      </c>
    </row>
    <row r="396" spans="1:13" ht="13.2" hidden="1">
      <c r="A396" s="2">
        <v>45482.295267048612</v>
      </c>
      <c r="B396" s="1" t="s">
        <v>650</v>
      </c>
      <c r="C396" s="1" t="s">
        <v>461</v>
      </c>
      <c r="D396" s="1" t="s">
        <v>1513</v>
      </c>
      <c r="E396" s="1">
        <v>7039818480</v>
      </c>
      <c r="F396" s="1" t="s">
        <v>1350</v>
      </c>
      <c r="G396" s="1" t="s">
        <v>18</v>
      </c>
      <c r="H396" s="1" t="s">
        <v>19</v>
      </c>
      <c r="I396" s="1" t="s">
        <v>35</v>
      </c>
      <c r="J396" s="1" t="s">
        <v>652</v>
      </c>
      <c r="K396" s="1" t="s">
        <v>37</v>
      </c>
      <c r="L396" s="1" t="s">
        <v>23</v>
      </c>
    </row>
    <row r="397" spans="1:13" ht="13.2">
      <c r="A397" s="2">
        <v>45482.444613043983</v>
      </c>
      <c r="B397" s="1" t="s">
        <v>1514</v>
      </c>
      <c r="C397" s="1" t="s">
        <v>1515</v>
      </c>
      <c r="D397" s="1" t="s">
        <v>1516</v>
      </c>
      <c r="E397" s="1">
        <v>2196710256</v>
      </c>
      <c r="F397" s="1" t="s">
        <v>440</v>
      </c>
      <c r="G397" s="1" t="s">
        <v>124</v>
      </c>
      <c r="H397" s="1" t="s">
        <v>42</v>
      </c>
      <c r="L397" s="1" t="s">
        <v>23</v>
      </c>
    </row>
    <row r="398" spans="1:13" ht="13.2">
      <c r="A398" s="2">
        <v>45482.445317824073</v>
      </c>
      <c r="B398" s="1" t="s">
        <v>1517</v>
      </c>
      <c r="C398" s="1" t="s">
        <v>15</v>
      </c>
      <c r="D398" s="1" t="s">
        <v>1136</v>
      </c>
      <c r="E398" s="1" t="s">
        <v>1518</v>
      </c>
      <c r="F398" s="1" t="s">
        <v>1425</v>
      </c>
      <c r="G398" s="1" t="s">
        <v>56</v>
      </c>
      <c r="H398" s="1" t="s">
        <v>19</v>
      </c>
      <c r="I398" s="1" t="s">
        <v>20</v>
      </c>
      <c r="J398" s="1" t="s">
        <v>1519</v>
      </c>
      <c r="K398" s="1" t="s">
        <v>373</v>
      </c>
      <c r="L398" s="1" t="s">
        <v>23</v>
      </c>
      <c r="M398" s="1" t="s">
        <v>1520</v>
      </c>
    </row>
    <row r="399" spans="1:13" ht="13.2">
      <c r="A399" s="5">
        <v>45482.486374837958</v>
      </c>
      <c r="B399" s="1" t="s">
        <v>1521</v>
      </c>
      <c r="C399" s="1" t="s">
        <v>824</v>
      </c>
      <c r="D399" s="1" t="s">
        <v>1522</v>
      </c>
      <c r="E399" s="1">
        <v>8478457767</v>
      </c>
      <c r="F399" s="1" t="s">
        <v>1523</v>
      </c>
      <c r="G399" s="1" t="s">
        <v>124</v>
      </c>
      <c r="H399" s="1" t="s">
        <v>42</v>
      </c>
      <c r="L399" s="1" t="s">
        <v>23</v>
      </c>
    </row>
    <row r="400" spans="1:13" ht="13.2">
      <c r="A400" s="2">
        <v>45482.573616307869</v>
      </c>
      <c r="B400" s="1" t="s">
        <v>1524</v>
      </c>
      <c r="C400" s="1" t="s">
        <v>1525</v>
      </c>
      <c r="D400" s="1" t="s">
        <v>1526</v>
      </c>
      <c r="E400" s="1" t="s">
        <v>1527</v>
      </c>
      <c r="F400" s="1" t="s">
        <v>1528</v>
      </c>
      <c r="G400" s="1" t="s">
        <v>124</v>
      </c>
      <c r="H400" s="1" t="s">
        <v>19</v>
      </c>
      <c r="I400" s="1" t="s">
        <v>20</v>
      </c>
      <c r="J400" s="1" t="s">
        <v>1529</v>
      </c>
      <c r="K400" s="1" t="s">
        <v>373</v>
      </c>
      <c r="L400" s="1" t="s">
        <v>23</v>
      </c>
    </row>
    <row r="401" spans="1:13" ht="13.2">
      <c r="A401" s="2">
        <v>45482.871767870369</v>
      </c>
      <c r="B401" s="1" t="s">
        <v>1530</v>
      </c>
      <c r="C401" s="1" t="s">
        <v>1531</v>
      </c>
      <c r="D401" s="1" t="s">
        <v>1532</v>
      </c>
      <c r="E401" s="1">
        <v>6155792167</v>
      </c>
      <c r="F401" s="1" t="s">
        <v>1400</v>
      </c>
      <c r="G401" s="1" t="s">
        <v>124</v>
      </c>
      <c r="H401" s="1" t="s">
        <v>42</v>
      </c>
      <c r="L401" s="1" t="s">
        <v>23</v>
      </c>
    </row>
    <row r="402" spans="1:13" ht="13.2">
      <c r="A402" s="2">
        <v>45482.908963831018</v>
      </c>
      <c r="B402" s="1" t="s">
        <v>1533</v>
      </c>
      <c r="C402" s="1" t="s">
        <v>1534</v>
      </c>
      <c r="D402" s="1" t="s">
        <v>1535</v>
      </c>
      <c r="E402" s="1" t="s">
        <v>1536</v>
      </c>
      <c r="F402" s="1" t="s">
        <v>17</v>
      </c>
      <c r="G402" s="1" t="s">
        <v>124</v>
      </c>
      <c r="H402" s="1" t="s">
        <v>42</v>
      </c>
      <c r="L402" s="1" t="s">
        <v>23</v>
      </c>
    </row>
    <row r="403" spans="1:13" ht="13.2" hidden="1">
      <c r="A403" s="2">
        <v>45482.965073321757</v>
      </c>
      <c r="B403" s="1" t="s">
        <v>1537</v>
      </c>
      <c r="C403" s="1" t="s">
        <v>1538</v>
      </c>
      <c r="D403" s="1" t="s">
        <v>1539</v>
      </c>
      <c r="E403" s="1" t="s">
        <v>1540</v>
      </c>
      <c r="F403" s="1" t="s">
        <v>117</v>
      </c>
      <c r="G403" s="1" t="s">
        <v>124</v>
      </c>
      <c r="H403" s="1" t="s">
        <v>19</v>
      </c>
      <c r="I403" s="1" t="s">
        <v>20</v>
      </c>
      <c r="J403" s="1" t="s">
        <v>1541</v>
      </c>
      <c r="K403" s="1" t="s">
        <v>37</v>
      </c>
      <c r="L403" s="1" t="s">
        <v>23</v>
      </c>
    </row>
    <row r="404" spans="1:13" ht="13.2" hidden="1">
      <c r="A404" s="2">
        <v>45482.969018773147</v>
      </c>
      <c r="B404" s="1" t="s">
        <v>1542</v>
      </c>
      <c r="C404" s="1" t="s">
        <v>1543</v>
      </c>
      <c r="D404" s="1" t="s">
        <v>1544</v>
      </c>
      <c r="E404" s="1" t="s">
        <v>1545</v>
      </c>
      <c r="F404" s="1" t="s">
        <v>117</v>
      </c>
      <c r="G404" s="1" t="s">
        <v>124</v>
      </c>
      <c r="H404" s="1" t="s">
        <v>19</v>
      </c>
      <c r="I404" s="1" t="s">
        <v>20</v>
      </c>
      <c r="J404" s="1" t="s">
        <v>1546</v>
      </c>
      <c r="K404" s="1" t="s">
        <v>37</v>
      </c>
      <c r="L404" s="1" t="s">
        <v>23</v>
      </c>
    </row>
    <row r="405" spans="1:13" ht="13.2">
      <c r="A405" s="2">
        <v>45483.333966597223</v>
      </c>
      <c r="B405" s="1" t="s">
        <v>1547</v>
      </c>
      <c r="C405" s="1" t="s">
        <v>1418</v>
      </c>
      <c r="D405" s="1" t="s">
        <v>1548</v>
      </c>
      <c r="E405" s="1">
        <v>4138414183</v>
      </c>
      <c r="F405" s="1" t="s">
        <v>17</v>
      </c>
      <c r="G405" s="1" t="s">
        <v>18</v>
      </c>
      <c r="H405" s="1" t="s">
        <v>19</v>
      </c>
      <c r="I405" s="1" t="s">
        <v>35</v>
      </c>
      <c r="J405" s="1" t="s">
        <v>1549</v>
      </c>
      <c r="K405" s="1" t="s">
        <v>373</v>
      </c>
      <c r="L405" s="1" t="s">
        <v>23</v>
      </c>
    </row>
    <row r="406" spans="1:13" ht="13.2" hidden="1">
      <c r="A406" s="2">
        <v>45483.426490451384</v>
      </c>
      <c r="B406" s="1" t="s">
        <v>1550</v>
      </c>
      <c r="C406" s="1" t="s">
        <v>433</v>
      </c>
      <c r="D406" s="1" t="s">
        <v>241</v>
      </c>
      <c r="E406" s="1">
        <v>9497849249</v>
      </c>
      <c r="F406" s="1" t="s">
        <v>1551</v>
      </c>
      <c r="G406" s="1" t="s">
        <v>752</v>
      </c>
      <c r="H406" s="1" t="s">
        <v>19</v>
      </c>
      <c r="I406" s="1" t="s">
        <v>20</v>
      </c>
      <c r="J406" s="1" t="s">
        <v>1552</v>
      </c>
      <c r="K406" s="1" t="s">
        <v>37</v>
      </c>
      <c r="L406" s="1" t="s">
        <v>23</v>
      </c>
    </row>
    <row r="407" spans="1:13" ht="13.2" hidden="1">
      <c r="A407" s="2">
        <v>45483.439861597217</v>
      </c>
      <c r="B407" s="1" t="s">
        <v>1553</v>
      </c>
      <c r="C407" s="1" t="s">
        <v>463</v>
      </c>
      <c r="D407" s="1" t="s">
        <v>1554</v>
      </c>
      <c r="E407" s="1">
        <v>9169346485</v>
      </c>
      <c r="F407" s="1" t="s">
        <v>75</v>
      </c>
      <c r="G407" s="1" t="s">
        <v>752</v>
      </c>
      <c r="H407" s="1" t="s">
        <v>19</v>
      </c>
      <c r="I407" s="1" t="s">
        <v>35</v>
      </c>
      <c r="J407" s="1" t="s">
        <v>1555</v>
      </c>
      <c r="K407" s="1" t="s">
        <v>37</v>
      </c>
      <c r="L407" s="1" t="s">
        <v>23</v>
      </c>
    </row>
    <row r="408" spans="1:13" ht="13.2" hidden="1">
      <c r="A408" s="2">
        <v>45483.463073576393</v>
      </c>
      <c r="B408" s="1" t="s">
        <v>1556</v>
      </c>
      <c r="C408" s="1" t="s">
        <v>1557</v>
      </c>
      <c r="D408" s="1" t="s">
        <v>1558</v>
      </c>
      <c r="E408" s="1">
        <v>6692947057</v>
      </c>
      <c r="F408" s="1" t="s">
        <v>1559</v>
      </c>
      <c r="G408" s="1" t="s">
        <v>316</v>
      </c>
      <c r="H408" s="1" t="s">
        <v>19</v>
      </c>
      <c r="I408" s="1" t="s">
        <v>35</v>
      </c>
      <c r="J408" s="1" t="s">
        <v>1560</v>
      </c>
      <c r="K408" s="1" t="s">
        <v>37</v>
      </c>
      <c r="L408" s="1" t="s">
        <v>23</v>
      </c>
    </row>
    <row r="409" spans="1:13" ht="13.2">
      <c r="A409" s="2">
        <v>45483.476934016202</v>
      </c>
      <c r="B409" s="1" t="s">
        <v>1561</v>
      </c>
      <c r="C409" s="1" t="s">
        <v>596</v>
      </c>
      <c r="D409" s="1" t="s">
        <v>1562</v>
      </c>
      <c r="E409" s="1" t="s">
        <v>1563</v>
      </c>
      <c r="F409" s="1" t="s">
        <v>1564</v>
      </c>
      <c r="G409" s="1" t="s">
        <v>18</v>
      </c>
      <c r="H409" s="1" t="s">
        <v>19</v>
      </c>
      <c r="I409" s="1" t="s">
        <v>35</v>
      </c>
      <c r="J409" s="1" t="s">
        <v>1565</v>
      </c>
      <c r="K409" s="1" t="s">
        <v>147</v>
      </c>
      <c r="L409" s="1" t="s">
        <v>23</v>
      </c>
    </row>
    <row r="410" spans="1:13" ht="13.2">
      <c r="A410" s="2">
        <v>45483.928239317131</v>
      </c>
      <c r="B410" s="1" t="s">
        <v>1566</v>
      </c>
      <c r="C410" s="1" t="s">
        <v>1567</v>
      </c>
      <c r="D410" s="1" t="s">
        <v>1568</v>
      </c>
      <c r="E410" s="1">
        <v>5637265918</v>
      </c>
      <c r="F410" s="1" t="s">
        <v>247</v>
      </c>
      <c r="G410" s="1" t="s">
        <v>56</v>
      </c>
      <c r="H410" s="1" t="s">
        <v>42</v>
      </c>
      <c r="L410" s="1" t="s">
        <v>23</v>
      </c>
      <c r="M410" s="1" t="s">
        <v>1569</v>
      </c>
    </row>
    <row r="411" spans="1:13" ht="13.2">
      <c r="A411" s="2">
        <v>45484.844818877318</v>
      </c>
      <c r="B411" s="1" t="s">
        <v>1570</v>
      </c>
      <c r="C411" s="1" t="s">
        <v>215</v>
      </c>
      <c r="D411" s="1" t="s">
        <v>1571</v>
      </c>
      <c r="E411" s="1">
        <v>8478043689</v>
      </c>
      <c r="F411" s="1" t="s">
        <v>17</v>
      </c>
      <c r="G411" s="1" t="s">
        <v>124</v>
      </c>
      <c r="H411" s="1" t="s">
        <v>42</v>
      </c>
      <c r="L411" s="1" t="s">
        <v>23</v>
      </c>
    </row>
    <row r="412" spans="1:13" ht="13.2">
      <c r="A412" s="2">
        <v>45484.963261909725</v>
      </c>
      <c r="B412" s="1" t="s">
        <v>1572</v>
      </c>
      <c r="C412" s="1" t="s">
        <v>1573</v>
      </c>
      <c r="D412" s="1" t="s">
        <v>1574</v>
      </c>
      <c r="E412" s="1">
        <v>2248045058</v>
      </c>
      <c r="F412" s="1" t="s">
        <v>1575</v>
      </c>
      <c r="G412" s="1" t="s">
        <v>124</v>
      </c>
      <c r="H412" s="1" t="s">
        <v>19</v>
      </c>
      <c r="I412" s="1" t="s">
        <v>20</v>
      </c>
      <c r="J412" s="1" t="s">
        <v>1573</v>
      </c>
      <c r="K412" s="1" t="s">
        <v>227</v>
      </c>
      <c r="L412" s="1" t="s">
        <v>23</v>
      </c>
    </row>
    <row r="413" spans="1:13" ht="13.2">
      <c r="A413" s="2">
        <v>45485.3267122338</v>
      </c>
      <c r="B413" s="1" t="s">
        <v>1576</v>
      </c>
      <c r="C413" s="1" t="s">
        <v>1577</v>
      </c>
      <c r="D413" s="1" t="s">
        <v>1578</v>
      </c>
      <c r="E413" s="1">
        <v>8473407756</v>
      </c>
      <c r="F413" s="1" t="s">
        <v>1380</v>
      </c>
      <c r="G413" s="1" t="s">
        <v>124</v>
      </c>
      <c r="H413" s="1" t="s">
        <v>42</v>
      </c>
      <c r="L413" s="1" t="s">
        <v>23</v>
      </c>
    </row>
    <row r="414" spans="1:13" ht="13.2" hidden="1">
      <c r="A414" s="2">
        <v>45485.452788750001</v>
      </c>
      <c r="B414" s="1" t="s">
        <v>1579</v>
      </c>
      <c r="C414" s="1" t="s">
        <v>1580</v>
      </c>
      <c r="D414" s="1" t="s">
        <v>1581</v>
      </c>
      <c r="E414" s="1">
        <v>4693527009</v>
      </c>
      <c r="F414" s="1" t="s">
        <v>1582</v>
      </c>
      <c r="G414" s="1" t="s">
        <v>18</v>
      </c>
      <c r="H414" s="1" t="s">
        <v>19</v>
      </c>
      <c r="I414" s="1" t="s">
        <v>35</v>
      </c>
      <c r="J414" s="1" t="s">
        <v>1583</v>
      </c>
      <c r="K414" s="1" t="s">
        <v>37</v>
      </c>
      <c r="L414" s="1" t="s">
        <v>23</v>
      </c>
    </row>
    <row r="415" spans="1:13" ht="13.2">
      <c r="A415" s="2">
        <v>45485.702893599533</v>
      </c>
      <c r="B415" s="1" t="s">
        <v>1584</v>
      </c>
      <c r="C415" s="1" t="s">
        <v>1585</v>
      </c>
      <c r="D415" s="1" t="s">
        <v>1586</v>
      </c>
      <c r="E415" s="1">
        <v>6789560449</v>
      </c>
      <c r="F415" s="1" t="s">
        <v>1587</v>
      </c>
      <c r="G415" s="1" t="s">
        <v>124</v>
      </c>
      <c r="H415" s="1" t="s">
        <v>42</v>
      </c>
      <c r="L415" s="1" t="s">
        <v>23</v>
      </c>
    </row>
    <row r="416" spans="1:13" ht="13.2" hidden="1">
      <c r="A416" s="2">
        <v>45485.828409791662</v>
      </c>
      <c r="B416" s="1" t="s">
        <v>1588</v>
      </c>
      <c r="C416" s="1" t="s">
        <v>1589</v>
      </c>
      <c r="D416" s="1" t="s">
        <v>143</v>
      </c>
      <c r="E416" s="1">
        <v>8472801647</v>
      </c>
      <c r="F416" s="1" t="s">
        <v>1590</v>
      </c>
      <c r="G416" s="1" t="s">
        <v>18</v>
      </c>
      <c r="H416" s="1" t="s">
        <v>19</v>
      </c>
      <c r="I416" s="1" t="s">
        <v>20</v>
      </c>
      <c r="J416" s="1" t="s">
        <v>306</v>
      </c>
      <c r="K416" s="1" t="s">
        <v>37</v>
      </c>
      <c r="L416" s="1" t="s">
        <v>23</v>
      </c>
    </row>
    <row r="417" spans="1:13" ht="13.2">
      <c r="A417" s="2">
        <v>45486.235794444445</v>
      </c>
      <c r="B417" s="1" t="s">
        <v>1591</v>
      </c>
      <c r="C417" s="1" t="s">
        <v>1140</v>
      </c>
      <c r="D417" s="1" t="s">
        <v>1592</v>
      </c>
      <c r="E417" s="1">
        <v>6098744957</v>
      </c>
      <c r="F417" s="1" t="s">
        <v>17</v>
      </c>
      <c r="G417" s="1" t="s">
        <v>56</v>
      </c>
      <c r="H417" s="1" t="s">
        <v>19</v>
      </c>
      <c r="I417" s="1" t="s">
        <v>20</v>
      </c>
      <c r="J417" s="1" t="s">
        <v>1593</v>
      </c>
      <c r="K417" s="1" t="s">
        <v>147</v>
      </c>
      <c r="L417" s="1" t="s">
        <v>23</v>
      </c>
      <c r="M417" s="1" t="s">
        <v>1594</v>
      </c>
    </row>
    <row r="418" spans="1:13" ht="13.2">
      <c r="A418" s="2">
        <v>45486.42672920139</v>
      </c>
      <c r="B418" s="1" t="s">
        <v>1595</v>
      </c>
      <c r="C418" s="1" t="s">
        <v>87</v>
      </c>
      <c r="D418" s="1" t="s">
        <v>1596</v>
      </c>
      <c r="E418" s="1">
        <v>3154848633</v>
      </c>
      <c r="F418" s="1" t="s">
        <v>94</v>
      </c>
      <c r="G418" s="1" t="s">
        <v>124</v>
      </c>
      <c r="H418" s="1" t="s">
        <v>42</v>
      </c>
      <c r="L418" s="1" t="s">
        <v>23</v>
      </c>
    </row>
    <row r="419" spans="1:13" ht="13.2">
      <c r="A419" s="2">
        <v>45486.456177094908</v>
      </c>
      <c r="B419" s="1" t="s">
        <v>1597</v>
      </c>
      <c r="C419" s="1" t="s">
        <v>1598</v>
      </c>
      <c r="D419" s="1" t="s">
        <v>1599</v>
      </c>
      <c r="E419" s="1">
        <v>5106483640</v>
      </c>
      <c r="F419" s="1" t="s">
        <v>1400</v>
      </c>
      <c r="G419" s="1" t="s">
        <v>124</v>
      </c>
      <c r="H419" s="1" t="s">
        <v>42</v>
      </c>
      <c r="L419" s="1" t="s">
        <v>23</v>
      </c>
    </row>
    <row r="420" spans="1:13" ht="13.2" hidden="1">
      <c r="A420" s="2">
        <v>45486.548838391202</v>
      </c>
      <c r="B420" s="1" t="s">
        <v>1600</v>
      </c>
      <c r="C420" s="1" t="s">
        <v>1601</v>
      </c>
      <c r="D420" s="1" t="s">
        <v>1602</v>
      </c>
      <c r="E420" s="1">
        <v>8174556665</v>
      </c>
      <c r="F420" s="1" t="s">
        <v>1455</v>
      </c>
      <c r="G420" s="1" t="s">
        <v>18</v>
      </c>
      <c r="H420" s="1" t="s">
        <v>19</v>
      </c>
      <c r="I420" s="1" t="s">
        <v>20</v>
      </c>
      <c r="J420" s="1" t="s">
        <v>1603</v>
      </c>
      <c r="K420" s="1" t="s">
        <v>37</v>
      </c>
      <c r="L420" s="1" t="s">
        <v>23</v>
      </c>
    </row>
    <row r="421" spans="1:13" ht="13.2">
      <c r="A421" s="2">
        <v>45486.601595613422</v>
      </c>
      <c r="B421" s="1" t="s">
        <v>1604</v>
      </c>
      <c r="C421" s="1" t="s">
        <v>1605</v>
      </c>
      <c r="D421" s="1" t="s">
        <v>1606</v>
      </c>
      <c r="E421" s="1">
        <v>2244363529</v>
      </c>
      <c r="F421" s="1" t="s">
        <v>1607</v>
      </c>
      <c r="G421" s="1" t="s">
        <v>124</v>
      </c>
      <c r="H421" s="1" t="s">
        <v>42</v>
      </c>
      <c r="L421" s="1" t="s">
        <v>23</v>
      </c>
    </row>
    <row r="422" spans="1:13" ht="13.2">
      <c r="A422" s="2">
        <v>45486.616177430551</v>
      </c>
      <c r="B422" s="1" t="s">
        <v>1608</v>
      </c>
      <c r="C422" s="1" t="s">
        <v>1609</v>
      </c>
      <c r="D422" s="1" t="s">
        <v>1610</v>
      </c>
      <c r="E422" s="1">
        <v>2622323823</v>
      </c>
      <c r="F422" s="1" t="s">
        <v>409</v>
      </c>
      <c r="G422" s="1" t="s">
        <v>56</v>
      </c>
      <c r="H422" s="1" t="s">
        <v>42</v>
      </c>
      <c r="L422" s="1" t="s">
        <v>23</v>
      </c>
      <c r="M422" s="1" t="s">
        <v>1611</v>
      </c>
    </row>
    <row r="423" spans="1:13" ht="13.2">
      <c r="A423" s="2">
        <v>45486.630680868053</v>
      </c>
      <c r="B423" s="1" t="s">
        <v>1612</v>
      </c>
      <c r="C423" s="1" t="s">
        <v>1613</v>
      </c>
      <c r="D423" s="1" t="s">
        <v>1614</v>
      </c>
      <c r="E423" s="1">
        <v>2246250080</v>
      </c>
      <c r="F423" s="1" t="s">
        <v>17</v>
      </c>
      <c r="G423" s="1" t="s">
        <v>124</v>
      </c>
      <c r="H423" s="1" t="s">
        <v>42</v>
      </c>
      <c r="L423" s="1" t="s">
        <v>23</v>
      </c>
    </row>
    <row r="424" spans="1:13" ht="13.2">
      <c r="A424" s="2">
        <v>45486.651814513883</v>
      </c>
      <c r="B424" s="1" t="s">
        <v>1615</v>
      </c>
      <c r="C424" s="1" t="s">
        <v>1616</v>
      </c>
      <c r="D424" s="1" t="s">
        <v>1617</v>
      </c>
      <c r="E424" s="1">
        <v>3122610211</v>
      </c>
      <c r="F424" s="1" t="s">
        <v>165</v>
      </c>
      <c r="G424" s="1" t="s">
        <v>124</v>
      </c>
      <c r="H424" s="1" t="s">
        <v>42</v>
      </c>
      <c r="L424" s="1" t="s">
        <v>23</v>
      </c>
    </row>
    <row r="425" spans="1:13" ht="13.2">
      <c r="A425" s="2">
        <v>45486.67815310185</v>
      </c>
      <c r="B425" s="1" t="s">
        <v>281</v>
      </c>
      <c r="C425" s="1" t="s">
        <v>1618</v>
      </c>
      <c r="D425" s="1" t="s">
        <v>1619</v>
      </c>
      <c r="E425" s="1">
        <v>8646439084</v>
      </c>
      <c r="F425" s="1" t="s">
        <v>17</v>
      </c>
      <c r="G425" s="1" t="s">
        <v>124</v>
      </c>
      <c r="H425" s="1" t="s">
        <v>42</v>
      </c>
      <c r="L425" s="1" t="s">
        <v>23</v>
      </c>
    </row>
    <row r="426" spans="1:13" ht="13.2">
      <c r="A426" s="2">
        <v>45486.744336087962</v>
      </c>
      <c r="B426" s="1" t="s">
        <v>1620</v>
      </c>
      <c r="C426" s="1" t="s">
        <v>215</v>
      </c>
      <c r="D426" s="1" t="s">
        <v>1571</v>
      </c>
      <c r="E426" s="1">
        <v>8478043689</v>
      </c>
      <c r="F426" s="1" t="s">
        <v>17</v>
      </c>
      <c r="G426" s="1" t="s">
        <v>124</v>
      </c>
      <c r="H426" s="1" t="s">
        <v>42</v>
      </c>
      <c r="L426" s="1" t="s">
        <v>23</v>
      </c>
    </row>
    <row r="427" spans="1:13" ht="13.2">
      <c r="A427" s="2">
        <v>45486.924495150466</v>
      </c>
      <c r="B427" s="1" t="s">
        <v>1621</v>
      </c>
      <c r="C427" s="1" t="s">
        <v>1622</v>
      </c>
      <c r="D427" s="1" t="s">
        <v>1623</v>
      </c>
      <c r="E427" s="1">
        <v>2489433224</v>
      </c>
      <c r="F427" s="1" t="s">
        <v>409</v>
      </c>
      <c r="G427" s="1" t="s">
        <v>56</v>
      </c>
      <c r="H427" s="1" t="s">
        <v>42</v>
      </c>
      <c r="L427" s="1" t="s">
        <v>23</v>
      </c>
      <c r="M427" s="1" t="s">
        <v>1624</v>
      </c>
    </row>
    <row r="428" spans="1:13" ht="13.2">
      <c r="A428" s="2">
        <v>45486.948080937502</v>
      </c>
      <c r="B428" s="1" t="s">
        <v>1625</v>
      </c>
      <c r="C428" s="1" t="s">
        <v>1626</v>
      </c>
      <c r="D428" s="1" t="s">
        <v>1571</v>
      </c>
      <c r="E428" s="1" t="s">
        <v>1627</v>
      </c>
      <c r="F428" s="1" t="s">
        <v>1628</v>
      </c>
      <c r="G428" s="1" t="s">
        <v>124</v>
      </c>
      <c r="H428" s="1" t="s">
        <v>19</v>
      </c>
      <c r="I428" s="1" t="s">
        <v>35</v>
      </c>
      <c r="J428" s="1" t="s">
        <v>1629</v>
      </c>
      <c r="K428" s="1" t="s">
        <v>156</v>
      </c>
      <c r="L428" s="1" t="s">
        <v>23</v>
      </c>
    </row>
    <row r="429" spans="1:13" ht="13.2">
      <c r="A429" s="2">
        <v>45487.641476192133</v>
      </c>
      <c r="B429" s="1" t="s">
        <v>1630</v>
      </c>
      <c r="C429" s="1" t="s">
        <v>1631</v>
      </c>
      <c r="D429" s="1" t="s">
        <v>548</v>
      </c>
      <c r="E429" s="1">
        <v>3312304159</v>
      </c>
      <c r="F429" s="1" t="s">
        <v>1632</v>
      </c>
      <c r="G429" s="1" t="s">
        <v>124</v>
      </c>
      <c r="H429" s="1" t="s">
        <v>42</v>
      </c>
      <c r="L429" s="1" t="s">
        <v>23</v>
      </c>
    </row>
    <row r="430" spans="1:13" ht="13.2">
      <c r="A430" s="2">
        <v>45487.690766215281</v>
      </c>
      <c r="B430" s="1" t="s">
        <v>1633</v>
      </c>
      <c r="C430" s="1" t="s">
        <v>1634</v>
      </c>
      <c r="D430" s="1" t="s">
        <v>1635</v>
      </c>
      <c r="E430" s="1">
        <v>2244259460</v>
      </c>
      <c r="F430" s="1" t="s">
        <v>1455</v>
      </c>
      <c r="G430" s="1" t="s">
        <v>124</v>
      </c>
      <c r="H430" s="1" t="s">
        <v>42</v>
      </c>
      <c r="L430" s="1" t="s">
        <v>23</v>
      </c>
    </row>
    <row r="431" spans="1:13" ht="13.2">
      <c r="A431" s="2">
        <v>45487.873738379625</v>
      </c>
      <c r="B431" s="1" t="s">
        <v>1636</v>
      </c>
      <c r="C431" s="1" t="s">
        <v>1637</v>
      </c>
      <c r="D431" s="1" t="s">
        <v>1638</v>
      </c>
      <c r="E431" s="1">
        <v>3127147612</v>
      </c>
      <c r="F431" s="1" t="s">
        <v>1639</v>
      </c>
      <c r="G431" s="1" t="s">
        <v>124</v>
      </c>
      <c r="H431" s="1" t="s">
        <v>42</v>
      </c>
      <c r="L431" s="1" t="s">
        <v>23</v>
      </c>
    </row>
    <row r="432" spans="1:13" ht="13.2" hidden="1">
      <c r="A432" s="2">
        <v>45487.895288900458</v>
      </c>
      <c r="B432" s="1" t="s">
        <v>1640</v>
      </c>
      <c r="C432" s="1" t="s">
        <v>448</v>
      </c>
      <c r="D432" s="1" t="s">
        <v>1641</v>
      </c>
      <c r="E432" s="1">
        <v>8472713496</v>
      </c>
      <c r="F432" s="1" t="s">
        <v>1380</v>
      </c>
      <c r="G432" s="1" t="s">
        <v>124</v>
      </c>
      <c r="H432" s="1" t="s">
        <v>19</v>
      </c>
      <c r="I432" s="1" t="s">
        <v>20</v>
      </c>
      <c r="J432" s="1" t="s">
        <v>1642</v>
      </c>
      <c r="K432" s="1" t="s">
        <v>37</v>
      </c>
      <c r="L432" s="1" t="s">
        <v>23</v>
      </c>
    </row>
    <row r="433" spans="1:13" ht="13.2" hidden="1">
      <c r="A433" s="2">
        <v>45488.606828749995</v>
      </c>
      <c r="B433" s="1" t="s">
        <v>1643</v>
      </c>
      <c r="C433" s="1" t="s">
        <v>1644</v>
      </c>
      <c r="D433" s="1" t="s">
        <v>1645</v>
      </c>
      <c r="E433" s="1">
        <v>2142260150</v>
      </c>
      <c r="F433" s="1" t="s">
        <v>1646</v>
      </c>
      <c r="G433" s="1" t="s">
        <v>18</v>
      </c>
      <c r="H433" s="1" t="s">
        <v>19</v>
      </c>
      <c r="I433" s="1" t="s">
        <v>35</v>
      </c>
      <c r="J433" s="1" t="s">
        <v>1647</v>
      </c>
      <c r="K433" s="1" t="s">
        <v>37</v>
      </c>
      <c r="L433" s="1" t="s">
        <v>23</v>
      </c>
    </row>
    <row r="434" spans="1:13" ht="13.2">
      <c r="A434" s="2">
        <v>45488.707482060185</v>
      </c>
      <c r="B434" s="1" t="s">
        <v>721</v>
      </c>
      <c r="C434" s="1" t="s">
        <v>722</v>
      </c>
      <c r="D434" s="1" t="s">
        <v>723</v>
      </c>
      <c r="E434" s="1">
        <v>5808300138</v>
      </c>
      <c r="F434" s="1" t="s">
        <v>17</v>
      </c>
      <c r="G434" s="1" t="s">
        <v>56</v>
      </c>
      <c r="H434" s="1" t="s">
        <v>19</v>
      </c>
      <c r="I434" s="1" t="s">
        <v>35</v>
      </c>
      <c r="J434" s="1" t="s">
        <v>724</v>
      </c>
      <c r="K434" s="1" t="s">
        <v>373</v>
      </c>
      <c r="L434" s="1" t="s">
        <v>23</v>
      </c>
      <c r="M434" s="1" t="s">
        <v>1648</v>
      </c>
    </row>
    <row r="435" spans="1:13" ht="13.2">
      <c r="A435" s="2">
        <v>45488.746120729164</v>
      </c>
      <c r="B435" s="1" t="s">
        <v>1649</v>
      </c>
      <c r="C435" s="1" t="s">
        <v>1650</v>
      </c>
      <c r="D435" s="1" t="s">
        <v>723</v>
      </c>
      <c r="E435" s="1">
        <v>5802359524</v>
      </c>
      <c r="F435" s="1" t="s">
        <v>175</v>
      </c>
      <c r="G435" s="1" t="s">
        <v>18</v>
      </c>
      <c r="H435" s="1" t="s">
        <v>19</v>
      </c>
      <c r="I435" s="1" t="s">
        <v>35</v>
      </c>
      <c r="J435" s="1" t="s">
        <v>1651</v>
      </c>
      <c r="K435" s="1" t="s">
        <v>373</v>
      </c>
      <c r="L435" s="1" t="s">
        <v>23</v>
      </c>
    </row>
    <row r="436" spans="1:13" ht="13.2">
      <c r="A436" s="2">
        <v>45488.898384467597</v>
      </c>
      <c r="B436" s="1" t="s">
        <v>1652</v>
      </c>
      <c r="C436" s="1" t="s">
        <v>1111</v>
      </c>
      <c r="D436" s="1" t="s">
        <v>1653</v>
      </c>
      <c r="E436" s="1">
        <v>6306704123</v>
      </c>
      <c r="F436" s="1" t="s">
        <v>1654</v>
      </c>
      <c r="G436" s="1" t="s">
        <v>124</v>
      </c>
      <c r="H436" s="1" t="s">
        <v>42</v>
      </c>
      <c r="L436" s="1" t="s">
        <v>23</v>
      </c>
    </row>
    <row r="437" spans="1:13" ht="13.2" hidden="1">
      <c r="A437" s="2">
        <v>45488.922565046298</v>
      </c>
      <c r="B437" s="1" t="s">
        <v>1655</v>
      </c>
      <c r="C437" s="1" t="s">
        <v>1656</v>
      </c>
      <c r="D437" s="1" t="s">
        <v>1657</v>
      </c>
      <c r="E437" s="1">
        <v>2123808002</v>
      </c>
      <c r="F437" s="1" t="s">
        <v>537</v>
      </c>
      <c r="G437" s="1" t="s">
        <v>18</v>
      </c>
      <c r="H437" s="1" t="s">
        <v>19</v>
      </c>
      <c r="I437" s="1" t="s">
        <v>20</v>
      </c>
      <c r="J437" s="1" t="s">
        <v>1029</v>
      </c>
      <c r="K437" s="1" t="s">
        <v>37</v>
      </c>
      <c r="L437" s="1" t="s">
        <v>23</v>
      </c>
    </row>
    <row r="438" spans="1:13" ht="13.2">
      <c r="A438" s="2">
        <v>45489.008527199076</v>
      </c>
      <c r="B438" s="1" t="s">
        <v>1658</v>
      </c>
      <c r="C438" s="1" t="s">
        <v>1659</v>
      </c>
      <c r="D438" s="1" t="s">
        <v>957</v>
      </c>
      <c r="E438" s="1">
        <v>3162063815</v>
      </c>
      <c r="F438" s="1" t="s">
        <v>17</v>
      </c>
      <c r="G438" s="1" t="s">
        <v>124</v>
      </c>
      <c r="H438" s="1" t="s">
        <v>19</v>
      </c>
      <c r="I438" s="1" t="s">
        <v>35</v>
      </c>
      <c r="J438" s="1" t="s">
        <v>1242</v>
      </c>
      <c r="K438" s="1" t="s">
        <v>147</v>
      </c>
      <c r="L438" s="1" t="s">
        <v>23</v>
      </c>
    </row>
    <row r="439" spans="1:13" ht="13.2">
      <c r="A439" s="2">
        <v>45489.611895509261</v>
      </c>
      <c r="B439" s="1" t="s">
        <v>1660</v>
      </c>
      <c r="C439" s="1" t="s">
        <v>254</v>
      </c>
      <c r="D439" s="1" t="s">
        <v>1661</v>
      </c>
      <c r="E439" s="1">
        <v>7143250629</v>
      </c>
      <c r="F439" s="1" t="s">
        <v>1662</v>
      </c>
      <c r="G439" s="1" t="s">
        <v>124</v>
      </c>
      <c r="H439" s="1" t="s">
        <v>42</v>
      </c>
      <c r="L439" s="1" t="s">
        <v>23</v>
      </c>
    </row>
    <row r="440" spans="1:13" ht="13.2">
      <c r="A440" s="2">
        <v>45489.75427232639</v>
      </c>
      <c r="B440" s="1" t="s">
        <v>1663</v>
      </c>
      <c r="C440" s="1" t="s">
        <v>1664</v>
      </c>
      <c r="D440" s="1" t="s">
        <v>1665</v>
      </c>
      <c r="E440" s="1">
        <v>9729718867</v>
      </c>
      <c r="F440" s="1" t="s">
        <v>1666</v>
      </c>
      <c r="G440" s="1" t="s">
        <v>752</v>
      </c>
      <c r="H440" s="1" t="s">
        <v>19</v>
      </c>
      <c r="I440" s="1" t="s">
        <v>20</v>
      </c>
      <c r="J440" s="1" t="s">
        <v>1667</v>
      </c>
      <c r="K440" s="1" t="s">
        <v>147</v>
      </c>
      <c r="L440" s="1" t="s">
        <v>23</v>
      </c>
    </row>
    <row r="441" spans="1:13" ht="13.2">
      <c r="A441" s="2">
        <v>45489.774122893519</v>
      </c>
      <c r="B441" s="1" t="s">
        <v>1668</v>
      </c>
      <c r="C441" s="1" t="s">
        <v>1669</v>
      </c>
      <c r="D441" s="1" t="s">
        <v>1665</v>
      </c>
      <c r="E441" s="1">
        <v>2147698628</v>
      </c>
      <c r="F441" s="1" t="s">
        <v>1670</v>
      </c>
      <c r="G441" s="1" t="s">
        <v>752</v>
      </c>
      <c r="H441" s="1" t="s">
        <v>19</v>
      </c>
      <c r="I441" s="1" t="s">
        <v>20</v>
      </c>
      <c r="J441" s="1" t="s">
        <v>1671</v>
      </c>
      <c r="K441" s="1" t="s">
        <v>147</v>
      </c>
      <c r="L441" s="1" t="s">
        <v>23</v>
      </c>
    </row>
    <row r="442" spans="1:13" ht="13.2" hidden="1">
      <c r="A442" s="2">
        <v>45489.848403055556</v>
      </c>
      <c r="B442" s="1" t="s">
        <v>1672</v>
      </c>
      <c r="C442" s="1" t="s">
        <v>1673</v>
      </c>
      <c r="D442" s="1" t="s">
        <v>1674</v>
      </c>
      <c r="E442" s="1">
        <v>9729007924</v>
      </c>
      <c r="F442" s="1" t="s">
        <v>272</v>
      </c>
      <c r="G442" s="1" t="s">
        <v>18</v>
      </c>
      <c r="H442" s="1" t="s">
        <v>19</v>
      </c>
      <c r="I442" s="1" t="s">
        <v>35</v>
      </c>
      <c r="J442" s="1" t="s">
        <v>1675</v>
      </c>
      <c r="K442" s="1" t="s">
        <v>37</v>
      </c>
      <c r="L442" s="1" t="s">
        <v>23</v>
      </c>
    </row>
    <row r="443" spans="1:13" ht="13.2">
      <c r="A443" s="2">
        <v>45489.917070752315</v>
      </c>
      <c r="B443" s="1" t="s">
        <v>1676</v>
      </c>
      <c r="C443" s="1" t="s">
        <v>1677</v>
      </c>
      <c r="D443" s="1" t="s">
        <v>1678</v>
      </c>
      <c r="E443" s="1" t="s">
        <v>1679</v>
      </c>
      <c r="F443" s="1" t="s">
        <v>1680</v>
      </c>
      <c r="G443" s="1" t="s">
        <v>124</v>
      </c>
      <c r="H443" s="1" t="s">
        <v>42</v>
      </c>
      <c r="L443" s="1" t="s">
        <v>23</v>
      </c>
    </row>
    <row r="444" spans="1:13" ht="13.2">
      <c r="A444" s="2">
        <v>45490.564473402774</v>
      </c>
      <c r="B444" s="1" t="s">
        <v>1681</v>
      </c>
      <c r="C444" s="1" t="s">
        <v>1682</v>
      </c>
      <c r="D444" s="1" t="s">
        <v>1678</v>
      </c>
      <c r="E444" s="1">
        <v>2248173955</v>
      </c>
      <c r="F444" s="1" t="s">
        <v>1448</v>
      </c>
      <c r="G444" s="1" t="s">
        <v>124</v>
      </c>
      <c r="H444" s="1" t="s">
        <v>42</v>
      </c>
      <c r="L444" s="1" t="s">
        <v>23</v>
      </c>
    </row>
    <row r="445" spans="1:13" ht="13.2" hidden="1">
      <c r="A445" s="2">
        <v>45490.904320243055</v>
      </c>
      <c r="B445" s="1" t="s">
        <v>1683</v>
      </c>
      <c r="C445" s="1" t="s">
        <v>1684</v>
      </c>
      <c r="D445" s="1" t="s">
        <v>1685</v>
      </c>
      <c r="E445" s="1">
        <v>5162365666</v>
      </c>
      <c r="F445" s="1" t="s">
        <v>1686</v>
      </c>
      <c r="G445" s="1" t="s">
        <v>752</v>
      </c>
      <c r="H445" s="1" t="s">
        <v>19</v>
      </c>
      <c r="I445" s="1" t="s">
        <v>35</v>
      </c>
      <c r="J445" s="1" t="s">
        <v>1687</v>
      </c>
      <c r="K445" s="1" t="s">
        <v>37</v>
      </c>
      <c r="L445" s="1" t="s">
        <v>23</v>
      </c>
    </row>
    <row r="446" spans="1:13" ht="13.2">
      <c r="A446" s="2">
        <v>45490.965370590275</v>
      </c>
      <c r="B446" s="1" t="s">
        <v>1688</v>
      </c>
      <c r="C446" s="1" t="s">
        <v>1689</v>
      </c>
      <c r="D446" s="1" t="s">
        <v>1690</v>
      </c>
      <c r="E446" s="1" t="s">
        <v>1691</v>
      </c>
      <c r="F446" s="1" t="s">
        <v>582</v>
      </c>
      <c r="G446" s="1" t="s">
        <v>18</v>
      </c>
      <c r="H446" s="1" t="s">
        <v>19</v>
      </c>
      <c r="I446" s="1" t="s">
        <v>35</v>
      </c>
      <c r="J446" s="1" t="s">
        <v>1692</v>
      </c>
      <c r="K446" s="1" t="s">
        <v>30</v>
      </c>
      <c r="L446" s="1" t="s">
        <v>23</v>
      </c>
    </row>
    <row r="447" spans="1:13" ht="13.2">
      <c r="A447" s="2">
        <v>45491.602361319441</v>
      </c>
      <c r="B447" s="1" t="s">
        <v>1693</v>
      </c>
      <c r="C447" s="1" t="s">
        <v>1694</v>
      </c>
      <c r="D447" s="1" t="s">
        <v>605</v>
      </c>
      <c r="E447" s="1">
        <v>2672200734</v>
      </c>
      <c r="F447" s="1" t="s">
        <v>1695</v>
      </c>
      <c r="G447" s="1" t="s">
        <v>124</v>
      </c>
      <c r="H447" s="1" t="s">
        <v>42</v>
      </c>
      <c r="L447" s="1" t="s">
        <v>23</v>
      </c>
    </row>
    <row r="448" spans="1:13" ht="13.2">
      <c r="A448" s="2">
        <v>45491.680384930558</v>
      </c>
      <c r="B448" s="1" t="s">
        <v>1696</v>
      </c>
      <c r="C448" s="1" t="s">
        <v>1697</v>
      </c>
      <c r="D448" s="1" t="s">
        <v>1698</v>
      </c>
      <c r="E448" s="1" t="s">
        <v>1699</v>
      </c>
      <c r="F448" s="1" t="s">
        <v>355</v>
      </c>
      <c r="G448" s="1" t="s">
        <v>124</v>
      </c>
      <c r="H448" s="1" t="s">
        <v>42</v>
      </c>
      <c r="L448" s="1" t="s">
        <v>23</v>
      </c>
    </row>
    <row r="449" spans="1:12" ht="13.2">
      <c r="A449" s="2">
        <v>45491.682595868057</v>
      </c>
      <c r="B449" s="1" t="s">
        <v>1700</v>
      </c>
      <c r="C449" s="1" t="s">
        <v>1701</v>
      </c>
      <c r="D449" s="1" t="s">
        <v>1702</v>
      </c>
      <c r="E449" s="1">
        <v>6303442883</v>
      </c>
      <c r="F449" s="1" t="s">
        <v>27</v>
      </c>
      <c r="G449" s="1" t="s">
        <v>124</v>
      </c>
      <c r="H449" s="1" t="s">
        <v>42</v>
      </c>
      <c r="L449" s="1" t="s">
        <v>23</v>
      </c>
    </row>
  </sheetData>
  <autoFilter ref="A1:S449" xr:uid="{00000000-0009-0000-0000-000001000000}">
    <filterColumn colId="10">
      <filters blank="1">
        <filter val="Batch 1"/>
        <filter val="Batch 2"/>
        <filter val="Batch 3"/>
        <filter val="Batch 4"/>
        <filter val="Batch 5"/>
        <filter val="Batch 6"/>
        <filter val="Batch 7"/>
        <filter val="Batch 8"/>
      </filters>
    </filterColumn>
  </autoFilter>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BB1032"/>
  <sheetViews>
    <sheetView tabSelected="1" zoomScale="76" workbookViewId="0">
      <pane ySplit="1" topLeftCell="A2" activePane="bottomLeft" state="frozen"/>
      <selection pane="bottomLeft" activeCell="F1" sqref="F1"/>
    </sheetView>
  </sheetViews>
  <sheetFormatPr defaultColWidth="12.6640625" defaultRowHeight="15.75" customHeight="1"/>
  <cols>
    <col min="1" max="1" width="16.88671875" bestFit="1" customWidth="1"/>
    <col min="2" max="2" width="32.109375" customWidth="1"/>
    <col min="3" max="3" width="22.21875" customWidth="1"/>
    <col min="4" max="4" width="19" customWidth="1"/>
    <col min="5" max="5" width="49.44140625" style="528" bestFit="1" customWidth="1"/>
    <col min="6" max="6" width="70.21875" customWidth="1"/>
    <col min="7" max="7" width="20.88671875" customWidth="1"/>
    <col min="8" max="8" width="30.77734375" customWidth="1"/>
    <col min="9" max="9" width="96.6640625" customWidth="1"/>
    <col min="10" max="10" width="40" customWidth="1"/>
    <col min="11" max="11" width="28.88671875" customWidth="1"/>
    <col min="12" max="12" width="74.109375" customWidth="1"/>
    <col min="13" max="13" width="53.21875" customWidth="1"/>
    <col min="14" max="14" width="2.77734375" customWidth="1"/>
    <col min="15" max="15" width="35.6640625" customWidth="1"/>
    <col min="16" max="16" width="5.6640625" customWidth="1"/>
    <col min="17" max="18" width="5.44140625" customWidth="1"/>
    <col min="19" max="19" width="5.33203125" customWidth="1"/>
    <col min="20" max="20" width="25.88671875" customWidth="1"/>
    <col min="21" max="21" width="25.33203125" customWidth="1"/>
    <col min="22" max="22" width="25.88671875" customWidth="1"/>
    <col min="23" max="23" width="23.33203125" customWidth="1"/>
    <col min="24" max="24" width="22.88671875" customWidth="1"/>
    <col min="25" max="25" width="23.33203125" customWidth="1"/>
    <col min="26" max="26" width="26" customWidth="1"/>
    <col min="27" max="27" width="25.44140625" customWidth="1"/>
    <col min="28" max="28" width="26" customWidth="1"/>
    <col min="29" max="29" width="24.109375" customWidth="1"/>
    <col min="30" max="30" width="23.77734375" customWidth="1"/>
    <col min="31" max="31" width="24.21875" customWidth="1"/>
    <col min="32" max="32" width="7.109375" customWidth="1"/>
    <col min="33" max="33" width="27.21875" customWidth="1"/>
    <col min="34" max="34" width="18.109375" customWidth="1"/>
    <col min="35" max="35" width="13.6640625" customWidth="1"/>
    <col min="36" max="36" width="16.21875" customWidth="1"/>
    <col min="37" max="37" width="15.33203125" customWidth="1"/>
    <col min="38" max="41" width="18.109375" customWidth="1"/>
    <col min="42" max="50" width="24.33203125" customWidth="1"/>
    <col min="51" max="51" width="7.44140625" customWidth="1"/>
    <col min="52" max="52" width="10.6640625" customWidth="1"/>
    <col min="53" max="53" width="10.77734375" customWidth="1"/>
    <col min="54" max="54" width="15" customWidth="1"/>
  </cols>
  <sheetData>
    <row r="1" spans="1:54" ht="61.2">
      <c r="A1" s="6" t="s">
        <v>0</v>
      </c>
      <c r="B1" s="7" t="s">
        <v>2766</v>
      </c>
      <c r="C1" s="8" t="s">
        <v>3</v>
      </c>
      <c r="D1" s="9" t="s">
        <v>4</v>
      </c>
      <c r="E1" s="512" t="s">
        <v>2765</v>
      </c>
      <c r="F1" s="10" t="s">
        <v>6446</v>
      </c>
      <c r="G1" s="583" t="s">
        <v>5315</v>
      </c>
      <c r="H1" s="9" t="s">
        <v>8</v>
      </c>
      <c r="I1" s="9" t="s">
        <v>9</v>
      </c>
      <c r="J1" s="9" t="s">
        <v>10</v>
      </c>
      <c r="K1" s="9" t="s">
        <v>11</v>
      </c>
      <c r="L1" s="9" t="s">
        <v>12</v>
      </c>
      <c r="M1" s="9" t="s">
        <v>13</v>
      </c>
      <c r="N1" s="11" t="s">
        <v>3497</v>
      </c>
      <c r="O1" s="12" t="s">
        <v>46</v>
      </c>
      <c r="P1" s="13" t="s">
        <v>1703</v>
      </c>
      <c r="Q1" s="13" t="s">
        <v>1704</v>
      </c>
      <c r="R1" s="13" t="s">
        <v>1705</v>
      </c>
      <c r="S1" s="13" t="s">
        <v>1706</v>
      </c>
      <c r="T1" s="13" t="s">
        <v>1384</v>
      </c>
      <c r="U1" s="13" t="s">
        <v>1448</v>
      </c>
      <c r="V1" s="13" t="s">
        <v>1707</v>
      </c>
      <c r="W1" s="13" t="s">
        <v>117</v>
      </c>
      <c r="X1" s="13" t="s">
        <v>355</v>
      </c>
      <c r="Y1" s="13" t="s">
        <v>310</v>
      </c>
      <c r="Z1" s="13" t="s">
        <v>409</v>
      </c>
      <c r="AA1" s="13" t="s">
        <v>537</v>
      </c>
      <c r="AB1" s="13" t="s">
        <v>759</v>
      </c>
      <c r="AC1" s="13" t="s">
        <v>27</v>
      </c>
      <c r="AD1" s="13" t="s">
        <v>242</v>
      </c>
      <c r="AE1" s="14" t="s">
        <v>62</v>
      </c>
      <c r="AF1" s="15" t="s">
        <v>1708</v>
      </c>
      <c r="AG1" s="15" t="s">
        <v>1709</v>
      </c>
      <c r="AH1" s="15" t="s">
        <v>1710</v>
      </c>
      <c r="AI1" s="15" t="s">
        <v>1703</v>
      </c>
      <c r="AJ1" s="15" t="s">
        <v>1704</v>
      </c>
      <c r="AK1" s="15" t="s">
        <v>1705</v>
      </c>
      <c r="AL1" s="15" t="s">
        <v>1706</v>
      </c>
      <c r="AM1" s="15" t="s">
        <v>1711</v>
      </c>
      <c r="AN1" s="15" t="s">
        <v>1712</v>
      </c>
      <c r="AO1" s="15" t="s">
        <v>1713</v>
      </c>
      <c r="AP1" s="15" t="s">
        <v>1714</v>
      </c>
      <c r="AQ1" s="15" t="s">
        <v>1715</v>
      </c>
      <c r="AR1" s="15" t="s">
        <v>1716</v>
      </c>
      <c r="AS1" s="15" t="s">
        <v>1717</v>
      </c>
      <c r="AT1" s="15" t="s">
        <v>1718</v>
      </c>
      <c r="AU1" s="15" t="s">
        <v>1719</v>
      </c>
      <c r="AV1" s="15" t="s">
        <v>1720</v>
      </c>
      <c r="AW1" s="15" t="s">
        <v>1721</v>
      </c>
      <c r="AX1" s="15" t="s">
        <v>1722</v>
      </c>
      <c r="AY1" s="15" t="s">
        <v>1723</v>
      </c>
      <c r="AZ1" s="15" t="s">
        <v>1724</v>
      </c>
      <c r="BA1" s="15" t="s">
        <v>1725</v>
      </c>
      <c r="BB1" s="15" t="s">
        <v>1726</v>
      </c>
    </row>
    <row r="2" spans="1:54" ht="15.6">
      <c r="A2" s="2">
        <f>'Form Responses 1'!A2</f>
        <v>45482.455805266203</v>
      </c>
      <c r="B2" s="16" t="str">
        <f>'Form Responses 1'!B2</f>
        <v>kishoredola9@gmail.com</v>
      </c>
      <c r="C2" s="16" t="str">
        <f>'Form Responses 1'!C2</f>
        <v>Kishore</v>
      </c>
      <c r="D2" s="16" t="str">
        <f>'Form Responses 1'!D2</f>
        <v>Dola</v>
      </c>
      <c r="E2" s="511">
        <f>'Form Responses 1'!E2</f>
        <v>2035249552</v>
      </c>
      <c r="F2" s="17" t="str">
        <f>'Form Responses 1'!F2</f>
        <v>ALL EVENT DAYS - July 18th to July 21st - FULL TIME</v>
      </c>
      <c r="G2" s="16" t="str">
        <f>'Form Responses 1'!G2</f>
        <v>Frisco</v>
      </c>
      <c r="H2" s="16" t="str">
        <f>'Form Responses 1'!H2</f>
        <v>Yes</v>
      </c>
      <c r="I2" s="16" t="str">
        <f>'Form Responses 1'!I2</f>
        <v>Mahāyajña Parent / Family member</v>
      </c>
      <c r="J2" s="16" t="str">
        <f>'Form Responses 1'!J2</f>
        <v>Siri</v>
      </c>
      <c r="K2" s="16" t="str">
        <f>'Form Responses 1'!K2</f>
        <v>Batch 3</v>
      </c>
      <c r="L2" s="16" t="str">
        <f>'Form Responses 1'!L2</f>
        <v>I acknowledge</v>
      </c>
      <c r="M2" s="16">
        <f>'Form Responses 1'!M2</f>
        <v>0</v>
      </c>
      <c r="N2" s="18" t="s">
        <v>1727</v>
      </c>
      <c r="O2" s="19" t="str">
        <f t="shared" ref="O2:O256" si="0">IF(COUNTIF($F2,CONCATENATE("*",O$1,"*")),"Y",IF(COUNTIF($F2,CONCATENATE("*",$O$1,"*")),"Y",IF(COUNTIF($F2,CONCATENATE("*ALL EVENT*")),"Y","")))</f>
        <v>Y</v>
      </c>
      <c r="P2" s="20"/>
      <c r="Q2" s="20"/>
      <c r="R2" s="20"/>
      <c r="S2" s="20"/>
      <c r="T2" s="21" t="str">
        <f t="shared" ref="T2:U2" si="1">IF(COUNTIF($F2,CONCATENATE("*",T$1,"*")),"Y",IF(COUNTIF($F2,CONCATENATE("*",$V$1,"*")),"Y",IF(COUNTIF($F2,CONCATENATE("*ALL EVENT DAYS - July 18*")),"Y","")))</f>
        <v>Y</v>
      </c>
      <c r="U2" s="21" t="str">
        <f t="shared" si="1"/>
        <v>Y</v>
      </c>
      <c r="V2" s="21" t="str">
        <f t="shared" ref="V2:V64" si="2">IF(COUNTIF($F2,CONCATENATE("*",V$1,"*")),"Y",IF(COUNTIF($F2,CONCATENATE("*ALL EVENT DAYS - July 18*")),"Y",""))</f>
        <v>Y</v>
      </c>
      <c r="W2" s="21" t="str">
        <f t="shared" ref="W2:X2" si="3">IF(COUNTIF($F2,CONCATENATE("*",W$1,"*")),"Y",IF(COUNTIF($F2,CONCATENATE("*",$O$1,"*")),"Y",IF(COUNTIF($F2,CONCATENATE("*",$Y$1,"*")),"Y",IF(COUNTIF($F2,CONCATENATE("*ALL EVENT*")),"Y",""))))</f>
        <v>Y</v>
      </c>
      <c r="X2" s="21" t="str">
        <f t="shared" si="3"/>
        <v>Y</v>
      </c>
      <c r="Y2" s="21" t="str">
        <f t="shared" ref="Y2:Y196" si="4">IF(COUNTIF($F2,CONCATENATE("*",Y$1,"*")),"Y",IF(COUNTIF($F2,CONCATENATE("*",$O$1,"*")),"Y",IF(COUNTIF($F2,CONCATENATE("*ALL EVENT*")),"Y","")))</f>
        <v>Y</v>
      </c>
      <c r="Z2" s="21" t="str">
        <f t="shared" ref="Z2:AA2" si="5">IF(COUNTIF($F2,CONCATENATE("*",Z$1,"*")),"Y",IF(COUNTIF($F2,CONCATENATE("*",$O$1,"*")),"Y",IF(COUNTIF($F2,CONCATENATE("*",$AB$1,"*")),"Y",IF(COUNTIF($F2,CONCATENATE("*ALL EVENT*")),"Y",""))))</f>
        <v>Y</v>
      </c>
      <c r="AA2" s="21" t="str">
        <f t="shared" si="5"/>
        <v>Y</v>
      </c>
      <c r="AB2" s="21" t="str">
        <f t="shared" ref="AB2:AB256" si="6">IF(COUNTIF($F2,CONCATENATE("*",AB$1,"*")),"Y",IF(COUNTIF($F2,CONCATENATE("*",$O$1,"*")),"Y",IF(COUNTIF($F2,CONCATENATE("*ALL EVENT*")),"Y","")))</f>
        <v>Y</v>
      </c>
      <c r="AC2" s="21" t="str">
        <f t="shared" ref="AC2:AD2" si="7">IF(COUNTIF($F2,CONCATENATE("*",AC$1,"*")),"Y",IF(COUNTIF($F2,CONCATENATE("*",$O$1,"*")),"Y",IF(COUNTIF($F2,CONCATENATE("*",$AE$1,"*")),"Y",IF(COUNTIF($F2,CONCATENATE("*ALL EVENT*")),"Y",""))))</f>
        <v>Y</v>
      </c>
      <c r="AD2" s="21" t="str">
        <f t="shared" si="7"/>
        <v>Y</v>
      </c>
      <c r="AE2" s="19" t="str">
        <f t="shared" ref="AE2:AE256" si="8">IF(COUNTIF($F2,CONCATENATE("*",AE$1,"*")),"Y",IF(COUNTIF($F2,CONCATENATE("*",$O$1,"*")),"Y",IF(COUNTIF($F2,CONCATENATE("*ALL EVENT*")),"Y","")))</f>
        <v>Y</v>
      </c>
      <c r="AF2" s="22">
        <f t="shared" ref="AF2:AF256" si="9">SUMPRODUCT((ISNUMBER(FIND("Y",P2:Q2))+(ISNUMBER(FIND("Y",R2:S2))+(ISNUMBER(FIND("Y",T2:U2))+(ISNUMBER(FIND("Y",W2:X2))+ISNUMBER(FIND("Y",Z2:AA2))+ISNUMBER(FIND("Y",AC2:AD2)))))))</f>
        <v>8</v>
      </c>
      <c r="AG2" s="23" t="s">
        <v>1728</v>
      </c>
      <c r="AH2" s="19" t="str">
        <f t="shared" ref="AH2:AX2" si="10">IF(O2="Y",$AG2,"")</f>
        <v>VC</v>
      </c>
      <c r="AI2" s="19" t="str">
        <f t="shared" si="10"/>
        <v/>
      </c>
      <c r="AJ2" s="19" t="str">
        <f t="shared" si="10"/>
        <v/>
      </c>
      <c r="AK2" s="19" t="str">
        <f t="shared" si="10"/>
        <v/>
      </c>
      <c r="AL2" s="19" t="str">
        <f t="shared" si="10"/>
        <v/>
      </c>
      <c r="AM2" s="19" t="str">
        <f t="shared" si="10"/>
        <v>VC</v>
      </c>
      <c r="AN2" s="19" t="str">
        <f t="shared" si="10"/>
        <v>VC</v>
      </c>
      <c r="AO2" s="19" t="str">
        <f t="shared" si="10"/>
        <v>VC</v>
      </c>
      <c r="AP2" s="19" t="str">
        <f t="shared" si="10"/>
        <v>VC</v>
      </c>
      <c r="AQ2" s="19" t="str">
        <f t="shared" si="10"/>
        <v>VC</v>
      </c>
      <c r="AR2" s="19" t="str">
        <f t="shared" si="10"/>
        <v>VC</v>
      </c>
      <c r="AS2" s="19" t="str">
        <f t="shared" si="10"/>
        <v>VC</v>
      </c>
      <c r="AT2" s="19" t="str">
        <f t="shared" si="10"/>
        <v>VC</v>
      </c>
      <c r="AU2" s="19" t="str">
        <f t="shared" si="10"/>
        <v>VC</v>
      </c>
      <c r="AV2" s="19" t="str">
        <f t="shared" si="10"/>
        <v>VC</v>
      </c>
      <c r="AW2" s="19" t="str">
        <f t="shared" si="10"/>
        <v>VC</v>
      </c>
      <c r="AX2" s="19" t="str">
        <f t="shared" si="10"/>
        <v>VC</v>
      </c>
      <c r="AY2" s="24">
        <f t="shared" ref="AY2:AY256" si="11">IF(AF2&gt;4,2,IF(AND(AF2&gt;1,AF2&lt;=4),1,0))</f>
        <v>2</v>
      </c>
      <c r="AZ2" s="19">
        <f t="shared" ref="AZ2:AZ256" si="12">IF((COUNTIF(Y2,"Y") + COUNTIF(AB2,"Y") + COUNTIF(AE2,"Y")) &gt;= 2, 2, 1)</f>
        <v>2</v>
      </c>
      <c r="BA2" s="19" t="s">
        <v>1729</v>
      </c>
      <c r="BB2" s="19"/>
    </row>
    <row r="3" spans="1:54" ht="15.6">
      <c r="A3" s="2">
        <f>'Form Responses 1'!A3</f>
        <v>45412.881847152777</v>
      </c>
      <c r="B3" s="25" t="str">
        <f>'Form Responses 1'!B3</f>
        <v>mahesh.balabathula@gmail.com</v>
      </c>
      <c r="C3" s="16" t="str">
        <f>'Form Responses 1'!C3</f>
        <v>Mahesh</v>
      </c>
      <c r="D3" s="16" t="str">
        <f>'Form Responses 1'!D3</f>
        <v>Balabathula</v>
      </c>
      <c r="E3" s="511">
        <f>'Form Responses 1'!E3</f>
        <v>3305033346</v>
      </c>
      <c r="F3" s="17" t="str">
        <f>'Form Responses 1'!F3</f>
        <v>21st July (Sunday) - Morning</v>
      </c>
      <c r="G3" s="16" t="str">
        <f>'Form Responses 1'!G3</f>
        <v>Texas</v>
      </c>
      <c r="H3" s="16" t="str">
        <f>'Form Responses 1'!H3</f>
        <v>Yes</v>
      </c>
      <c r="I3" s="16" t="str">
        <f>'Form Responses 1'!I3</f>
        <v>Mahāyajña Parent / Family member</v>
      </c>
      <c r="J3" s="16" t="str">
        <f>'Form Responses 1'!J3</f>
        <v>Akshath Balabathula</v>
      </c>
      <c r="K3" s="16" t="str">
        <f>'Form Responses 1'!K3</f>
        <v>Batch 8</v>
      </c>
      <c r="L3" s="16" t="str">
        <f>'Form Responses 1'!L3</f>
        <v>I acknowledge</v>
      </c>
      <c r="M3" s="16">
        <f>'Form Responses 1'!M3</f>
        <v>0</v>
      </c>
      <c r="N3" s="21" t="s">
        <v>1727</v>
      </c>
      <c r="O3" s="19" t="str">
        <f t="shared" si="0"/>
        <v/>
      </c>
      <c r="P3" s="20"/>
      <c r="Q3" s="20"/>
      <c r="R3" s="20"/>
      <c r="S3" s="20"/>
      <c r="T3" s="21" t="str">
        <f t="shared" ref="T3:U3" si="13">IF(COUNTIF($F3,CONCATENATE("*",T$1,"*")),"Y",IF(COUNTIF($F3,CONCATENATE("*",$V$1,"*")),"Y",IF(COUNTIF($F3,CONCATENATE("*ALL EVENT DAYS - July 18*")),"Y","")))</f>
        <v/>
      </c>
      <c r="U3" s="21" t="str">
        <f t="shared" si="13"/>
        <v/>
      </c>
      <c r="V3" s="21" t="str">
        <f t="shared" si="2"/>
        <v/>
      </c>
      <c r="W3" s="21" t="str">
        <f t="shared" ref="W3:X3" si="14">IF(COUNTIF($F3,CONCATENATE("*",W$1,"*")),"Y",IF(COUNTIF($F3,CONCATENATE("*",$O$1,"*")),"Y",IF(COUNTIF($F3,CONCATENATE("*",$Y$1,"*")),"Y",IF(COUNTIF($F3,CONCATENATE("*ALL EVENT*")),"Y",""))))</f>
        <v/>
      </c>
      <c r="X3" s="21" t="str">
        <f t="shared" si="14"/>
        <v/>
      </c>
      <c r="Y3" s="21" t="str">
        <f t="shared" si="4"/>
        <v/>
      </c>
      <c r="Z3" s="21" t="str">
        <f t="shared" ref="Z3:AA3" si="15">IF(COUNTIF($F3,CONCATENATE("*",Z$1,"*")),"Y",IF(COUNTIF($F3,CONCATENATE("*",$O$1,"*")),"Y",IF(COUNTIF($F3,CONCATENATE("*",$AB$1,"*")),"Y",IF(COUNTIF($F3,CONCATENATE("*ALL EVENT*")),"Y",""))))</f>
        <v/>
      </c>
      <c r="AA3" s="21" t="str">
        <f t="shared" si="15"/>
        <v/>
      </c>
      <c r="AB3" s="21" t="str">
        <f t="shared" si="6"/>
        <v/>
      </c>
      <c r="AC3" s="21" t="str">
        <f t="shared" ref="AC3:AD3" si="16">IF(COUNTIF($F3,CONCATENATE("*",AC$1,"*")),"Y",IF(COUNTIF($F3,CONCATENATE("*",$O$1,"*")),"Y",IF(COUNTIF($F3,CONCATENATE("*",$AE$1,"*")),"Y",IF(COUNTIF($F3,CONCATENATE("*ALL EVENT*")),"Y",""))))</f>
        <v>Y</v>
      </c>
      <c r="AD3" s="21" t="str">
        <f t="shared" si="16"/>
        <v/>
      </c>
      <c r="AE3" s="19" t="str">
        <f t="shared" si="8"/>
        <v/>
      </c>
      <c r="AF3" s="22">
        <f t="shared" si="9"/>
        <v>1</v>
      </c>
      <c r="AG3" s="26" t="s">
        <v>1730</v>
      </c>
      <c r="AH3" s="19" t="str">
        <f t="shared" ref="AH3:AX3" si="17">IF(O3="Y",$AG3,"")</f>
        <v/>
      </c>
      <c r="AI3" s="19" t="str">
        <f t="shared" si="17"/>
        <v/>
      </c>
      <c r="AJ3" s="19" t="str">
        <f t="shared" si="17"/>
        <v/>
      </c>
      <c r="AK3" s="19" t="str">
        <f t="shared" si="17"/>
        <v/>
      </c>
      <c r="AL3" s="19" t="str">
        <f t="shared" si="17"/>
        <v/>
      </c>
      <c r="AM3" s="19" t="str">
        <f t="shared" si="17"/>
        <v/>
      </c>
      <c r="AN3" s="19" t="str">
        <f t="shared" si="17"/>
        <v/>
      </c>
      <c r="AO3" s="19" t="str">
        <f t="shared" si="17"/>
        <v/>
      </c>
      <c r="AP3" s="19" t="str">
        <f t="shared" si="17"/>
        <v/>
      </c>
      <c r="AQ3" s="19" t="str">
        <f t="shared" si="17"/>
        <v/>
      </c>
      <c r="AR3" s="19" t="str">
        <f t="shared" si="17"/>
        <v/>
      </c>
      <c r="AS3" s="19" t="str">
        <f t="shared" si="17"/>
        <v/>
      </c>
      <c r="AT3" s="19" t="str">
        <f t="shared" si="17"/>
        <v/>
      </c>
      <c r="AU3" s="19" t="str">
        <f t="shared" si="17"/>
        <v/>
      </c>
      <c r="AV3" s="19" t="str">
        <f t="shared" si="17"/>
        <v>StandBy</v>
      </c>
      <c r="AW3" s="19" t="str">
        <f t="shared" si="17"/>
        <v/>
      </c>
      <c r="AX3" s="19" t="str">
        <f t="shared" si="17"/>
        <v/>
      </c>
      <c r="AY3" s="24">
        <f t="shared" si="11"/>
        <v>0</v>
      </c>
      <c r="AZ3" s="19">
        <f t="shared" si="12"/>
        <v>1</v>
      </c>
      <c r="BA3" s="19"/>
      <c r="BB3" s="19"/>
    </row>
    <row r="4" spans="1:54" ht="15.6">
      <c r="A4" s="2">
        <f>'Form Responses 1'!A4</f>
        <v>45412.883819363429</v>
      </c>
      <c r="B4" s="25" t="str">
        <f>'Form Responses 1'!B4</f>
        <v>skalidindi28@gmail.com</v>
      </c>
      <c r="C4" s="16" t="str">
        <f>'Form Responses 1'!C4</f>
        <v>Hema Satya Alaikya</v>
      </c>
      <c r="D4" s="16" t="str">
        <f>'Form Responses 1'!D4</f>
        <v>Kalidindi</v>
      </c>
      <c r="E4" s="511">
        <f>'Form Responses 1'!E4</f>
        <v>5188981842</v>
      </c>
      <c r="F4" s="17" t="str">
        <f>'Form Responses 1'!F4</f>
        <v>19th July (Friday) - ALL DAY, 21st July (Sunday) - ALL DAY</v>
      </c>
      <c r="G4" s="16" t="str">
        <f>'Form Responses 1'!G4</f>
        <v>Texas</v>
      </c>
      <c r="H4" s="16" t="str">
        <f>'Form Responses 1'!H4</f>
        <v>Yes</v>
      </c>
      <c r="I4" s="16" t="str">
        <f>'Form Responses 1'!I4</f>
        <v>Mahāyajña Student</v>
      </c>
      <c r="J4" s="16" t="str">
        <f>'Form Responses 1'!J4</f>
        <v>Alaikya kalidindi</v>
      </c>
      <c r="K4" s="16" t="str">
        <f>'Form Responses 1'!K4</f>
        <v>Batch 9</v>
      </c>
      <c r="L4" s="16" t="str">
        <f>'Form Responses 1'!L4</f>
        <v>I acknowledge</v>
      </c>
      <c r="M4" s="16">
        <f>'Form Responses 1'!M4</f>
        <v>0</v>
      </c>
      <c r="N4" s="27" t="s">
        <v>1731</v>
      </c>
      <c r="O4" s="19" t="str">
        <f t="shared" si="0"/>
        <v/>
      </c>
      <c r="P4" s="20"/>
      <c r="Q4" s="20"/>
      <c r="R4" s="20"/>
      <c r="S4" s="20"/>
      <c r="T4" s="21" t="str">
        <f t="shared" ref="T4:U4" si="18">IF(COUNTIF($F4,CONCATENATE("*",T$1,"*")),"Y",IF(COUNTIF($F4,CONCATENATE("*",$V$1,"*")),"Y",IF(COUNTIF($F4,CONCATENATE("*ALL EVENT DAYS - July 18*")),"Y","")))</f>
        <v/>
      </c>
      <c r="U4" s="21" t="str">
        <f t="shared" si="18"/>
        <v/>
      </c>
      <c r="V4" s="21" t="str">
        <f t="shared" si="2"/>
        <v/>
      </c>
      <c r="W4" s="21" t="str">
        <f t="shared" ref="W4:X4" si="19">IF(COUNTIF($F4,CONCATENATE("*",W$1,"*")),"Y",IF(COUNTIF($F4,CONCATENATE("*",$O$1,"*")),"Y",IF(COUNTIF($F4,CONCATENATE("*",$Y$1,"*")),"Y",IF(COUNTIF($F4,CONCATENATE("*ALL EVENT*")),"Y",""))))</f>
        <v>Y</v>
      </c>
      <c r="X4" s="21" t="str">
        <f t="shared" si="19"/>
        <v>Y</v>
      </c>
      <c r="Y4" s="21" t="str">
        <f t="shared" si="4"/>
        <v>Y</v>
      </c>
      <c r="Z4" s="21" t="str">
        <f t="shared" ref="Z4:AA4" si="20">IF(COUNTIF($F4,CONCATENATE("*",Z$1,"*")),"Y",IF(COUNTIF($F4,CONCATENATE("*",$O$1,"*")),"Y",IF(COUNTIF($F4,CONCATENATE("*",$AB$1,"*")),"Y",IF(COUNTIF($F4,CONCATENATE("*ALL EVENT*")),"Y",""))))</f>
        <v/>
      </c>
      <c r="AA4" s="21" t="str">
        <f t="shared" si="20"/>
        <v/>
      </c>
      <c r="AB4" s="21" t="str">
        <f t="shared" si="6"/>
        <v/>
      </c>
      <c r="AC4" s="21" t="str">
        <f t="shared" ref="AC4:AD4" si="21">IF(COUNTIF($F4,CONCATENATE("*",AC$1,"*")),"Y",IF(COUNTIF($F4,CONCATENATE("*",$O$1,"*")),"Y",IF(COUNTIF($F4,CONCATENATE("*",$AE$1,"*")),"Y",IF(COUNTIF($F4,CONCATENATE("*ALL EVENT*")),"Y",""))))</f>
        <v>Y</v>
      </c>
      <c r="AD4" s="21" t="str">
        <f t="shared" si="21"/>
        <v>Y</v>
      </c>
      <c r="AE4" s="19" t="str">
        <f t="shared" si="8"/>
        <v>Y</v>
      </c>
      <c r="AF4" s="22">
        <f t="shared" si="9"/>
        <v>4</v>
      </c>
      <c r="AG4" s="26" t="s">
        <v>1732</v>
      </c>
      <c r="AH4" s="19" t="str">
        <f t="shared" ref="AH4:AO4" si="22">IF(O4="Y",$AG4,"")</f>
        <v/>
      </c>
      <c r="AI4" s="19" t="str">
        <f t="shared" si="22"/>
        <v/>
      </c>
      <c r="AJ4" s="19" t="str">
        <f t="shared" si="22"/>
        <v/>
      </c>
      <c r="AK4" s="19" t="str">
        <f t="shared" si="22"/>
        <v/>
      </c>
      <c r="AL4" s="19" t="str">
        <f t="shared" si="22"/>
        <v/>
      </c>
      <c r="AM4" s="19" t="str">
        <f t="shared" si="22"/>
        <v/>
      </c>
      <c r="AN4" s="19" t="str">
        <f t="shared" si="22"/>
        <v/>
      </c>
      <c r="AO4" s="19" t="str">
        <f t="shared" si="22"/>
        <v/>
      </c>
      <c r="AP4" s="19" t="s">
        <v>1733</v>
      </c>
      <c r="AQ4" s="19" t="s">
        <v>1734</v>
      </c>
      <c r="AR4" s="19" t="str">
        <f t="shared" ref="AR4:AU4" si="23">IF(Y4="Y",$AG4,"")</f>
        <v>Maha Prasad</v>
      </c>
      <c r="AS4" s="19" t="str">
        <f t="shared" si="23"/>
        <v/>
      </c>
      <c r="AT4" s="19" t="str">
        <f t="shared" si="23"/>
        <v/>
      </c>
      <c r="AU4" s="19" t="str">
        <f t="shared" si="23"/>
        <v/>
      </c>
      <c r="AV4" s="19" t="s">
        <v>1734</v>
      </c>
      <c r="AW4" s="19" t="str">
        <f t="shared" ref="AW4:AX4" si="24">IF(AD4="Y",$AG4,"")</f>
        <v>Maha Prasad</v>
      </c>
      <c r="AX4" s="19" t="str">
        <f t="shared" si="24"/>
        <v>Maha Prasad</v>
      </c>
      <c r="AY4" s="24">
        <f t="shared" si="11"/>
        <v>1</v>
      </c>
      <c r="AZ4" s="19">
        <f t="shared" si="12"/>
        <v>2</v>
      </c>
      <c r="BA4" s="19" t="s">
        <v>1729</v>
      </c>
      <c r="BB4" s="19"/>
    </row>
    <row r="5" spans="1:54" ht="15.6">
      <c r="A5" s="2">
        <f>'Form Responses 1'!A5</f>
        <v>45412.887498090276</v>
      </c>
      <c r="B5" s="25" t="str">
        <f>'Form Responses 1'!B5</f>
        <v>dranupamac@gmail.com</v>
      </c>
      <c r="C5" s="16" t="str">
        <f>'Form Responses 1'!C5</f>
        <v>Anupama</v>
      </c>
      <c r="D5" s="16" t="str">
        <f>'Form Responses 1'!D5</f>
        <v>Chennupati</v>
      </c>
      <c r="E5" s="511" t="str">
        <f>'Form Responses 1'!E5</f>
        <v>817708697&amp;</v>
      </c>
      <c r="F5" s="17" t="str">
        <f>'Form Responses 1'!F5</f>
        <v>21st July (Sunday) - Morning</v>
      </c>
      <c r="G5" s="16" t="str">
        <f>'Form Responses 1'!G5</f>
        <v>Frisco</v>
      </c>
      <c r="H5" s="16" t="str">
        <f>'Form Responses 1'!H5</f>
        <v>No</v>
      </c>
      <c r="I5" s="16">
        <f>'Form Responses 1'!I5</f>
        <v>0</v>
      </c>
      <c r="J5" s="16">
        <f>'Form Responses 1'!J5</f>
        <v>0</v>
      </c>
      <c r="K5" s="16">
        <f>'Form Responses 1'!K5</f>
        <v>0</v>
      </c>
      <c r="L5" s="16" t="str">
        <f>'Form Responses 1'!L5</f>
        <v>I acknowledge</v>
      </c>
      <c r="M5" s="16">
        <f>'Form Responses 1'!M5</f>
        <v>0</v>
      </c>
      <c r="N5" s="27" t="s">
        <v>1731</v>
      </c>
      <c r="O5" s="19" t="str">
        <f t="shared" si="0"/>
        <v/>
      </c>
      <c r="P5" s="20"/>
      <c r="Q5" s="20"/>
      <c r="R5" s="20"/>
      <c r="S5" s="20"/>
      <c r="T5" s="21" t="str">
        <f t="shared" ref="T5:U5" si="25">IF(COUNTIF($F5,CONCATENATE("*",T$1,"*")),"Y",IF(COUNTIF($F5,CONCATENATE("*",$V$1,"*")),"Y",IF(COUNTIF($F5,CONCATENATE("*ALL EVENT DAYS - July 18*")),"Y","")))</f>
        <v/>
      </c>
      <c r="U5" s="21" t="str">
        <f t="shared" si="25"/>
        <v/>
      </c>
      <c r="V5" s="21" t="str">
        <f t="shared" si="2"/>
        <v/>
      </c>
      <c r="W5" s="21" t="str">
        <f t="shared" ref="W5:X5" si="26">IF(COUNTIF($F5,CONCATENATE("*",W$1,"*")),"Y",IF(COUNTIF($F5,CONCATENATE("*",$O$1,"*")),"Y",IF(COUNTIF($F5,CONCATENATE("*",$Y$1,"*")),"Y",IF(COUNTIF($F5,CONCATENATE("*ALL EVENT*")),"Y",""))))</f>
        <v/>
      </c>
      <c r="X5" s="21" t="str">
        <f t="shared" si="26"/>
        <v/>
      </c>
      <c r="Y5" s="21" t="str">
        <f t="shared" si="4"/>
        <v/>
      </c>
      <c r="Z5" s="21" t="str">
        <f t="shared" ref="Z5:AA5" si="27">IF(COUNTIF($F5,CONCATENATE("*",Z$1,"*")),"Y",IF(COUNTIF($F5,CONCATENATE("*",$O$1,"*")),"Y",IF(COUNTIF($F5,CONCATENATE("*",$AB$1,"*")),"Y",IF(COUNTIF($F5,CONCATENATE("*ALL EVENT*")),"Y",""))))</f>
        <v/>
      </c>
      <c r="AA5" s="21" t="str">
        <f t="shared" si="27"/>
        <v/>
      </c>
      <c r="AB5" s="21" t="str">
        <f t="shared" si="6"/>
        <v/>
      </c>
      <c r="AC5" s="21" t="str">
        <f t="shared" ref="AC5:AD5" si="28">IF(COUNTIF($F5,CONCATENATE("*",AC$1,"*")),"Y",IF(COUNTIF($F5,CONCATENATE("*",$O$1,"*")),"Y",IF(COUNTIF($F5,CONCATENATE("*",$AE$1,"*")),"Y",IF(COUNTIF($F5,CONCATENATE("*ALL EVENT*")),"Y",""))))</f>
        <v>Y</v>
      </c>
      <c r="AD5" s="21" t="str">
        <f t="shared" si="28"/>
        <v/>
      </c>
      <c r="AE5" s="19" t="str">
        <f t="shared" si="8"/>
        <v/>
      </c>
      <c r="AF5" s="22">
        <f t="shared" si="9"/>
        <v>1</v>
      </c>
      <c r="AG5" s="26" t="s">
        <v>1735</v>
      </c>
      <c r="AH5" s="19" t="str">
        <f t="shared" ref="AH5:AX5" si="29">IF(O5="Y",$AG5,"")</f>
        <v/>
      </c>
      <c r="AI5" s="19" t="str">
        <f t="shared" si="29"/>
        <v/>
      </c>
      <c r="AJ5" s="19" t="str">
        <f t="shared" si="29"/>
        <v/>
      </c>
      <c r="AK5" s="19" t="str">
        <f t="shared" si="29"/>
        <v/>
      </c>
      <c r="AL5" s="19" t="str">
        <f t="shared" si="29"/>
        <v/>
      </c>
      <c r="AM5" s="19" t="str">
        <f t="shared" si="29"/>
        <v/>
      </c>
      <c r="AN5" s="19" t="str">
        <f t="shared" si="29"/>
        <v/>
      </c>
      <c r="AO5" s="19" t="str">
        <f t="shared" si="29"/>
        <v/>
      </c>
      <c r="AP5" s="19" t="str">
        <f t="shared" si="29"/>
        <v/>
      </c>
      <c r="AQ5" s="19" t="str">
        <f t="shared" si="29"/>
        <v/>
      </c>
      <c r="AR5" s="19" t="str">
        <f t="shared" si="29"/>
        <v/>
      </c>
      <c r="AS5" s="19" t="str">
        <f t="shared" si="29"/>
        <v/>
      </c>
      <c r="AT5" s="19" t="str">
        <f t="shared" si="29"/>
        <v/>
      </c>
      <c r="AU5" s="19" t="str">
        <f t="shared" si="29"/>
        <v/>
      </c>
      <c r="AV5" s="19" t="str">
        <f t="shared" si="29"/>
        <v>Hotline</v>
      </c>
      <c r="AW5" s="19" t="str">
        <f t="shared" si="29"/>
        <v/>
      </c>
      <c r="AX5" s="19" t="str">
        <f t="shared" si="29"/>
        <v/>
      </c>
      <c r="AY5" s="24">
        <f t="shared" si="11"/>
        <v>0</v>
      </c>
      <c r="AZ5" s="19">
        <f t="shared" si="12"/>
        <v>1</v>
      </c>
      <c r="BA5" s="19"/>
      <c r="BB5" s="19"/>
    </row>
    <row r="6" spans="1:54" ht="15.6">
      <c r="A6" s="2">
        <f>'Form Responses 1'!A6</f>
        <v>45458.810801064814</v>
      </c>
      <c r="B6" s="28" t="str">
        <f>'Form Responses 1'!B6</f>
        <v>tanmaip@gmail.com</v>
      </c>
      <c r="C6" s="16" t="str">
        <f>'Form Responses 1'!C6</f>
        <v xml:space="preserve">Tanmai </v>
      </c>
      <c r="D6" s="16" t="str">
        <f>'Form Responses 1'!D6</f>
        <v xml:space="preserve">Potluri </v>
      </c>
      <c r="E6" s="511">
        <f>'Form Responses 1'!E6</f>
        <v>5624727371</v>
      </c>
      <c r="F6" s="17" t="str">
        <f>'Form Responses 1'!F6</f>
        <v>ALL EVENT DAYS - July 19th to July 21st - FULL TIME</v>
      </c>
      <c r="G6" s="16" t="str">
        <f>'Form Responses 1'!G6</f>
        <v>Frisco</v>
      </c>
      <c r="H6" s="16" t="str">
        <f>'Form Responses 1'!H6</f>
        <v>Yes</v>
      </c>
      <c r="I6" s="16" t="str">
        <f>'Form Responses 1'!I6</f>
        <v>Mahāyajña Student</v>
      </c>
      <c r="J6" s="16" t="str">
        <f>'Form Responses 1'!J6</f>
        <v>Tanmai potluri</v>
      </c>
      <c r="K6" s="16" t="str">
        <f>'Form Responses 1'!K6</f>
        <v>Batch 9</v>
      </c>
      <c r="L6" s="16" t="str">
        <f>'Form Responses 1'!L6</f>
        <v>I acknowledge</v>
      </c>
      <c r="M6" s="16">
        <f>'Form Responses 1'!M6</f>
        <v>0</v>
      </c>
      <c r="N6" s="27" t="s">
        <v>1727</v>
      </c>
      <c r="O6" s="19" t="str">
        <f t="shared" si="0"/>
        <v>Y</v>
      </c>
      <c r="P6" s="20"/>
      <c r="Q6" s="20"/>
      <c r="R6" s="20"/>
      <c r="S6" s="20"/>
      <c r="T6" s="21" t="str">
        <f t="shared" ref="T6:U6" si="30">IF(COUNTIF($F6,CONCATENATE("*",T$1,"*")),"Y",IF(COUNTIF($F6,CONCATENATE("*",$V$1,"*")),"Y",IF(COUNTIF($F6,CONCATENATE("*ALL EVENT DAYS - July 18*")),"Y","")))</f>
        <v/>
      </c>
      <c r="U6" s="21" t="str">
        <f t="shared" si="30"/>
        <v/>
      </c>
      <c r="V6" s="21" t="str">
        <f t="shared" si="2"/>
        <v/>
      </c>
      <c r="W6" s="21" t="str">
        <f t="shared" ref="W6:X6" si="31">IF(COUNTIF($F6,CONCATENATE("*",W$1,"*")),"Y",IF(COUNTIF($F6,CONCATENATE("*",$O$1,"*")),"Y",IF(COUNTIF($F6,CONCATENATE("*",$Y$1,"*")),"Y",IF(COUNTIF($F6,CONCATENATE("*ALL EVENT*")),"Y",""))))</f>
        <v>Y</v>
      </c>
      <c r="X6" s="21" t="str">
        <f t="shared" si="31"/>
        <v>Y</v>
      </c>
      <c r="Y6" s="21" t="str">
        <f t="shared" si="4"/>
        <v>Y</v>
      </c>
      <c r="Z6" s="21" t="str">
        <f t="shared" ref="Z6:AA6" si="32">IF(COUNTIF($F6,CONCATENATE("*",Z$1,"*")),"Y",IF(COUNTIF($F6,CONCATENATE("*",$O$1,"*")),"Y",IF(COUNTIF($F6,CONCATENATE("*",$AB$1,"*")),"Y",IF(COUNTIF($F6,CONCATENATE("*ALL EVENT*")),"Y",""))))</f>
        <v>Y</v>
      </c>
      <c r="AA6" s="21" t="str">
        <f t="shared" si="32"/>
        <v>Y</v>
      </c>
      <c r="AB6" s="21" t="str">
        <f t="shared" si="6"/>
        <v>Y</v>
      </c>
      <c r="AC6" s="21" t="str">
        <f t="shared" ref="AC6:AD6" si="33">IF(COUNTIF($F6,CONCATENATE("*",AC$1,"*")),"Y",IF(COUNTIF($F6,CONCATENATE("*",$O$1,"*")),"Y",IF(COUNTIF($F6,CONCATENATE("*",$AE$1,"*")),"Y",IF(COUNTIF($F6,CONCATENATE("*ALL EVENT*")),"Y",""))))</f>
        <v>Y</v>
      </c>
      <c r="AD6" s="21" t="str">
        <f t="shared" si="33"/>
        <v>Y</v>
      </c>
      <c r="AE6" s="19" t="str">
        <f t="shared" si="8"/>
        <v>Y</v>
      </c>
      <c r="AF6" s="22">
        <f t="shared" si="9"/>
        <v>6</v>
      </c>
      <c r="AG6" s="26" t="s">
        <v>1736</v>
      </c>
      <c r="AH6" s="19" t="str">
        <f t="shared" ref="AH6:AX6" si="34">IF(O6="Y",$AG6,"")</f>
        <v>Volunteer Desk</v>
      </c>
      <c r="AI6" s="19" t="str">
        <f t="shared" si="34"/>
        <v/>
      </c>
      <c r="AJ6" s="19" t="str">
        <f t="shared" si="34"/>
        <v/>
      </c>
      <c r="AK6" s="19" t="str">
        <f t="shared" si="34"/>
        <v/>
      </c>
      <c r="AL6" s="19" t="str">
        <f t="shared" si="34"/>
        <v/>
      </c>
      <c r="AM6" s="19" t="str">
        <f t="shared" si="34"/>
        <v/>
      </c>
      <c r="AN6" s="19" t="str">
        <f t="shared" si="34"/>
        <v/>
      </c>
      <c r="AO6" s="19" t="str">
        <f t="shared" si="34"/>
        <v/>
      </c>
      <c r="AP6" s="19" t="str">
        <f t="shared" si="34"/>
        <v>Volunteer Desk</v>
      </c>
      <c r="AQ6" s="19" t="str">
        <f t="shared" si="34"/>
        <v>Volunteer Desk</v>
      </c>
      <c r="AR6" s="19" t="str">
        <f t="shared" si="34"/>
        <v>Volunteer Desk</v>
      </c>
      <c r="AS6" s="19" t="str">
        <f t="shared" si="34"/>
        <v>Volunteer Desk</v>
      </c>
      <c r="AT6" s="19" t="str">
        <f t="shared" si="34"/>
        <v>Volunteer Desk</v>
      </c>
      <c r="AU6" s="19" t="str">
        <f t="shared" si="34"/>
        <v>Volunteer Desk</v>
      </c>
      <c r="AV6" s="19" t="str">
        <f t="shared" si="34"/>
        <v>Volunteer Desk</v>
      </c>
      <c r="AW6" s="19" t="str">
        <f t="shared" si="34"/>
        <v>Volunteer Desk</v>
      </c>
      <c r="AX6" s="19" t="str">
        <f t="shared" si="34"/>
        <v>Volunteer Desk</v>
      </c>
      <c r="AY6" s="24">
        <f t="shared" si="11"/>
        <v>2</v>
      </c>
      <c r="AZ6" s="19">
        <f t="shared" si="12"/>
        <v>2</v>
      </c>
      <c r="BA6" s="19" t="s">
        <v>1729</v>
      </c>
      <c r="BB6" s="19"/>
    </row>
    <row r="7" spans="1:54" ht="15.6">
      <c r="A7" s="2">
        <f>'Form Responses 1'!A7</f>
        <v>45412.894832268517</v>
      </c>
      <c r="B7" s="25" t="str">
        <f>'Form Responses 1'!B7</f>
        <v>pardhab@gmail.com</v>
      </c>
      <c r="C7" s="16" t="str">
        <f>'Form Responses 1'!C7</f>
        <v>Pardha</v>
      </c>
      <c r="D7" s="16" t="str">
        <f>'Form Responses 1'!D7</f>
        <v>Botcha</v>
      </c>
      <c r="E7" s="511">
        <f>'Form Responses 1'!E7</f>
        <v>7324076267</v>
      </c>
      <c r="F7" s="17" t="str">
        <f>'Form Responses 1'!F7</f>
        <v>19th July (Friday) - ALL DAY, 21st July (Sunday) - ALL DAY</v>
      </c>
      <c r="G7" s="16" t="str">
        <f>'Form Responses 1'!G7</f>
        <v>Texas</v>
      </c>
      <c r="H7" s="16" t="str">
        <f>'Form Responses 1'!H7</f>
        <v>Yes</v>
      </c>
      <c r="I7" s="16" t="str">
        <f>'Form Responses 1'!I7</f>
        <v>Mahāyajña Student</v>
      </c>
      <c r="J7" s="16" t="str">
        <f>'Form Responses 1'!J7</f>
        <v>Pardha Botcha</v>
      </c>
      <c r="K7" s="16" t="str">
        <f>'Form Responses 1'!K7</f>
        <v>Batch 9</v>
      </c>
      <c r="L7" s="16" t="str">
        <f>'Form Responses 1'!L7</f>
        <v>I acknowledge</v>
      </c>
      <c r="M7" s="16">
        <f>'Form Responses 1'!M7</f>
        <v>0</v>
      </c>
      <c r="N7" s="27" t="s">
        <v>1727</v>
      </c>
      <c r="O7" s="19" t="str">
        <f t="shared" si="0"/>
        <v/>
      </c>
      <c r="P7" s="20"/>
      <c r="Q7" s="20"/>
      <c r="R7" s="20"/>
      <c r="S7" s="20"/>
      <c r="T7" s="21" t="str">
        <f t="shared" ref="T7:U7" si="35">IF(COUNTIF($F7,CONCATENATE("*",T$1,"*")),"Y",IF(COUNTIF($F7,CONCATENATE("*",$V$1,"*")),"Y",IF(COUNTIF($F7,CONCATENATE("*ALL EVENT DAYS - July 18*")),"Y","")))</f>
        <v/>
      </c>
      <c r="U7" s="21" t="str">
        <f t="shared" si="35"/>
        <v/>
      </c>
      <c r="V7" s="21" t="str">
        <f t="shared" si="2"/>
        <v/>
      </c>
      <c r="W7" s="21" t="str">
        <f t="shared" ref="W7:X7" si="36">IF(COUNTIF($F7,CONCATENATE("*",W$1,"*")),"Y",IF(COUNTIF($F7,CONCATENATE("*",$O$1,"*")),"Y",IF(COUNTIF($F7,CONCATENATE("*",$Y$1,"*")),"Y",IF(COUNTIF($F7,CONCATENATE("*ALL EVENT*")),"Y",""))))</f>
        <v>Y</v>
      </c>
      <c r="X7" s="21" t="str">
        <f t="shared" si="36"/>
        <v>Y</v>
      </c>
      <c r="Y7" s="21" t="str">
        <f t="shared" si="4"/>
        <v>Y</v>
      </c>
      <c r="Z7" s="21" t="str">
        <f t="shared" ref="Z7:AA7" si="37">IF(COUNTIF($F7,CONCATENATE("*",Z$1,"*")),"Y",IF(COUNTIF($F7,CONCATENATE("*",$O$1,"*")),"Y",IF(COUNTIF($F7,CONCATENATE("*",$AB$1,"*")),"Y",IF(COUNTIF($F7,CONCATENATE("*ALL EVENT*")),"Y",""))))</f>
        <v/>
      </c>
      <c r="AA7" s="21" t="str">
        <f t="shared" si="37"/>
        <v/>
      </c>
      <c r="AB7" s="21" t="str">
        <f t="shared" si="6"/>
        <v/>
      </c>
      <c r="AC7" s="21" t="str">
        <f t="shared" ref="AC7:AD7" si="38">IF(COUNTIF($F7,CONCATENATE("*",AC$1,"*")),"Y",IF(COUNTIF($F7,CONCATENATE("*",$O$1,"*")),"Y",IF(COUNTIF($F7,CONCATENATE("*",$AE$1,"*")),"Y",IF(COUNTIF($F7,CONCATENATE("*ALL EVENT*")),"Y",""))))</f>
        <v>Y</v>
      </c>
      <c r="AD7" s="21" t="str">
        <f t="shared" si="38"/>
        <v>Y</v>
      </c>
      <c r="AE7" s="19" t="str">
        <f t="shared" si="8"/>
        <v>Y</v>
      </c>
      <c r="AF7" s="22">
        <f t="shared" si="9"/>
        <v>4</v>
      </c>
      <c r="AG7" s="26" t="s">
        <v>1732</v>
      </c>
      <c r="AH7" s="19" t="str">
        <f t="shared" ref="AH7:AO7" si="39">IF(O7="Y",$AG7,"")</f>
        <v/>
      </c>
      <c r="AI7" s="19" t="str">
        <f t="shared" si="39"/>
        <v/>
      </c>
      <c r="AJ7" s="19" t="str">
        <f t="shared" si="39"/>
        <v/>
      </c>
      <c r="AK7" s="19" t="str">
        <f t="shared" si="39"/>
        <v/>
      </c>
      <c r="AL7" s="19" t="str">
        <f t="shared" si="39"/>
        <v/>
      </c>
      <c r="AM7" s="19" t="str">
        <f t="shared" si="39"/>
        <v/>
      </c>
      <c r="AN7" s="19" t="str">
        <f t="shared" si="39"/>
        <v/>
      </c>
      <c r="AO7" s="19" t="str">
        <f t="shared" si="39"/>
        <v/>
      </c>
      <c r="AP7" s="19" t="s">
        <v>1737</v>
      </c>
      <c r="AQ7" s="19" t="s">
        <v>1737</v>
      </c>
      <c r="AR7" s="19" t="str">
        <f t="shared" ref="AR7:AU7" si="40">IF(Y7="Y",$AG7,"")</f>
        <v>Maha Prasad</v>
      </c>
      <c r="AS7" s="19" t="str">
        <f t="shared" si="40"/>
        <v/>
      </c>
      <c r="AT7" s="19" t="str">
        <f t="shared" si="40"/>
        <v/>
      </c>
      <c r="AU7" s="19" t="str">
        <f t="shared" si="40"/>
        <v/>
      </c>
      <c r="AV7" s="19" t="s">
        <v>1738</v>
      </c>
      <c r="AW7" s="19" t="s">
        <v>1737</v>
      </c>
      <c r="AX7" s="19" t="str">
        <f>IF(AE7="Y",$AG7,"")</f>
        <v>Maha Prasad</v>
      </c>
      <c r="AY7" s="24">
        <f t="shared" si="11"/>
        <v>1</v>
      </c>
      <c r="AZ7" s="19">
        <f t="shared" si="12"/>
        <v>2</v>
      </c>
      <c r="BA7" s="19" t="s">
        <v>1729</v>
      </c>
      <c r="BB7" s="19"/>
    </row>
    <row r="8" spans="1:54" ht="15.6">
      <c r="A8" s="29">
        <f>'Form Responses 1'!A8</f>
        <v>45463.899051388886</v>
      </c>
      <c r="B8" s="16" t="str">
        <f>'Form Responses 1'!B8</f>
        <v>g1gullapalli19@gmail.com</v>
      </c>
      <c r="C8" s="16" t="str">
        <f>'Form Responses 1'!C8</f>
        <v xml:space="preserve">Sai Jeevan </v>
      </c>
      <c r="D8" s="16" t="str">
        <f>'Form Responses 1'!D8</f>
        <v>Gullapalli</v>
      </c>
      <c r="E8" s="511">
        <f>'Form Responses 1'!E8</f>
        <v>4697569014</v>
      </c>
      <c r="F8" s="17" t="str">
        <f>'Form Responses 1'!F8</f>
        <v>ALL EVENT DAYS - July 19th to July 21st - FULL TIME, 19th July (Friday) - ALL DAY, 19th July (Friday) - Morning, 19th July (Friday) - Evening, 20th July (Saturday) - ALL DAY, 20th July (Saturday) - Morning, 20th July (Saturday) - Evening, 21st July (Sunday) - ALL DAY, 21st July (Sunday) - Morning, 21st July (Sunday) - Evening</v>
      </c>
      <c r="G8" s="16" t="str">
        <f>'Form Responses 1'!G8</f>
        <v>Other locations</v>
      </c>
      <c r="H8" s="16" t="str">
        <f>'Form Responses 1'!H8</f>
        <v>Yes</v>
      </c>
      <c r="I8" s="16" t="str">
        <f>'Form Responses 1'!I8</f>
        <v>Mahāyajña Parent / Family member</v>
      </c>
      <c r="J8" s="16" t="str">
        <f>'Form Responses 1'!J8</f>
        <v>Sai Jeevan Gullapalli</v>
      </c>
      <c r="K8" s="16" t="str">
        <f>'Form Responses 1'!K8</f>
        <v>Batch 9</v>
      </c>
      <c r="L8" s="16" t="str">
        <f>'Form Responses 1'!L8</f>
        <v>I acknowledge</v>
      </c>
      <c r="M8" s="16" t="str">
        <f>'Form Responses 1'!M8</f>
        <v>Ohio</v>
      </c>
      <c r="N8" s="30" t="s">
        <v>1727</v>
      </c>
      <c r="O8" s="19" t="str">
        <f t="shared" si="0"/>
        <v>Y</v>
      </c>
      <c r="P8" s="20"/>
      <c r="Q8" s="20"/>
      <c r="R8" s="20"/>
      <c r="S8" s="20"/>
      <c r="T8" s="21" t="str">
        <f t="shared" ref="T8:U8" si="41">IF(COUNTIF($F8,CONCATENATE("*",T$1,"*")),"Y",IF(COUNTIF($F8,CONCATENATE("*",$V$1,"*")),"Y",IF(COUNTIF($F8,CONCATENATE("*ALL EVENT DAYS - July 18*")),"Y","")))</f>
        <v/>
      </c>
      <c r="U8" s="21" t="str">
        <f t="shared" si="41"/>
        <v/>
      </c>
      <c r="V8" s="21" t="str">
        <f t="shared" si="2"/>
        <v/>
      </c>
      <c r="W8" s="21" t="str">
        <f t="shared" ref="W8:X8" si="42">IF(COUNTIF($F8,CONCATENATE("*",W$1,"*")),"Y",IF(COUNTIF($F8,CONCATENATE("*",$O$1,"*")),"Y",IF(COUNTIF($F8,CONCATENATE("*",$Y$1,"*")),"Y",IF(COUNTIF($F8,CONCATENATE("*ALL EVENT*")),"Y",""))))</f>
        <v>Y</v>
      </c>
      <c r="X8" s="21" t="str">
        <f t="shared" si="42"/>
        <v>Y</v>
      </c>
      <c r="Y8" s="21" t="str">
        <f t="shared" si="4"/>
        <v>Y</v>
      </c>
      <c r="Z8" s="21" t="str">
        <f t="shared" ref="Z8:AA8" si="43">IF(COUNTIF($F8,CONCATENATE("*",Z$1,"*")),"Y",IF(COUNTIF($F8,CONCATENATE("*",$O$1,"*")),"Y",IF(COUNTIF($F8,CONCATENATE("*",$AB$1,"*")),"Y",IF(COUNTIF($F8,CONCATENATE("*ALL EVENT*")),"Y",""))))</f>
        <v>Y</v>
      </c>
      <c r="AA8" s="21" t="str">
        <f t="shared" si="43"/>
        <v>Y</v>
      </c>
      <c r="AB8" s="21" t="str">
        <f t="shared" si="6"/>
        <v>Y</v>
      </c>
      <c r="AC8" s="21" t="str">
        <f t="shared" ref="AC8:AD8" si="44">IF(COUNTIF($F8,CONCATENATE("*",AC$1,"*")),"Y",IF(COUNTIF($F8,CONCATENATE("*",$O$1,"*")),"Y",IF(COUNTIF($F8,CONCATENATE("*",$AE$1,"*")),"Y",IF(COUNTIF($F8,CONCATENATE("*ALL EVENT*")),"Y",""))))</f>
        <v>Y</v>
      </c>
      <c r="AD8" s="21" t="str">
        <f t="shared" si="44"/>
        <v>Y</v>
      </c>
      <c r="AE8" s="19" t="str">
        <f t="shared" si="8"/>
        <v>Y</v>
      </c>
      <c r="AF8" s="22">
        <f t="shared" si="9"/>
        <v>6</v>
      </c>
      <c r="AG8" s="26" t="s">
        <v>1739</v>
      </c>
      <c r="AH8" s="19" t="str">
        <f t="shared" ref="AH8:AX8" si="45">IF(O8="Y",$AG8,"")</f>
        <v>Youth Mobile</v>
      </c>
      <c r="AI8" s="19" t="str">
        <f t="shared" si="45"/>
        <v/>
      </c>
      <c r="AJ8" s="19" t="str">
        <f t="shared" si="45"/>
        <v/>
      </c>
      <c r="AK8" s="19" t="str">
        <f t="shared" si="45"/>
        <v/>
      </c>
      <c r="AL8" s="19" t="str">
        <f t="shared" si="45"/>
        <v/>
      </c>
      <c r="AM8" s="19" t="str">
        <f t="shared" si="45"/>
        <v/>
      </c>
      <c r="AN8" s="19" t="str">
        <f t="shared" si="45"/>
        <v/>
      </c>
      <c r="AO8" s="19" t="str">
        <f t="shared" si="45"/>
        <v/>
      </c>
      <c r="AP8" s="19" t="str">
        <f t="shared" si="45"/>
        <v>Youth Mobile</v>
      </c>
      <c r="AQ8" s="19" t="str">
        <f t="shared" si="45"/>
        <v>Youth Mobile</v>
      </c>
      <c r="AR8" s="19" t="str">
        <f t="shared" si="45"/>
        <v>Youth Mobile</v>
      </c>
      <c r="AS8" s="19" t="str">
        <f t="shared" si="45"/>
        <v>Youth Mobile</v>
      </c>
      <c r="AT8" s="19" t="str">
        <f t="shared" si="45"/>
        <v>Youth Mobile</v>
      </c>
      <c r="AU8" s="19" t="str">
        <f t="shared" si="45"/>
        <v>Youth Mobile</v>
      </c>
      <c r="AV8" s="19" t="str">
        <f t="shared" si="45"/>
        <v>Youth Mobile</v>
      </c>
      <c r="AW8" s="19" t="str">
        <f t="shared" si="45"/>
        <v>Youth Mobile</v>
      </c>
      <c r="AX8" s="19" t="str">
        <f t="shared" si="45"/>
        <v>Youth Mobile</v>
      </c>
      <c r="AY8" s="24">
        <f t="shared" si="11"/>
        <v>2</v>
      </c>
      <c r="AZ8" s="19">
        <f t="shared" si="12"/>
        <v>2</v>
      </c>
      <c r="BA8" s="19" t="s">
        <v>1729</v>
      </c>
      <c r="BB8" s="19"/>
    </row>
    <row r="9" spans="1:54" ht="15.6">
      <c r="A9" s="2">
        <f>'Form Responses 1'!A9</f>
        <v>45412.928121284727</v>
      </c>
      <c r="B9" s="25" t="str">
        <f>'Form Responses 1'!B9</f>
        <v>b.chaitany@gmail.com</v>
      </c>
      <c r="C9" s="16" t="str">
        <f>'Form Responses 1'!C9</f>
        <v>Chaitanya</v>
      </c>
      <c r="D9" s="16" t="str">
        <f>'Form Responses 1'!D9</f>
        <v>Borugadda</v>
      </c>
      <c r="E9" s="511">
        <f>'Form Responses 1'!E9</f>
        <v>4088329737</v>
      </c>
      <c r="F9" s="17" t="str">
        <f>'Form Responses 1'!F9</f>
        <v>21st July (Sunday) - ALL DAY</v>
      </c>
      <c r="G9" s="16" t="str">
        <f>'Form Responses 1'!G9</f>
        <v>Texas</v>
      </c>
      <c r="H9" s="16" t="str">
        <f>'Form Responses 1'!H9</f>
        <v>Yes</v>
      </c>
      <c r="I9" s="16" t="str">
        <f>'Form Responses 1'!I9</f>
        <v>Mahāyajña Student</v>
      </c>
      <c r="J9" s="16" t="str">
        <f>'Form Responses 1'!J9</f>
        <v>Chaitanya Borugadda</v>
      </c>
      <c r="K9" s="16" t="str">
        <f>'Form Responses 1'!K9</f>
        <v>Batch 9</v>
      </c>
      <c r="L9" s="16" t="str">
        <f>'Form Responses 1'!L9</f>
        <v>I acknowledge</v>
      </c>
      <c r="M9" s="16">
        <f>'Form Responses 1'!M9</f>
        <v>0</v>
      </c>
      <c r="N9" s="27" t="s">
        <v>1727</v>
      </c>
      <c r="O9" s="19" t="str">
        <f t="shared" si="0"/>
        <v/>
      </c>
      <c r="P9" s="20"/>
      <c r="Q9" s="20"/>
      <c r="R9" s="20"/>
      <c r="S9" s="20"/>
      <c r="T9" s="21" t="str">
        <f t="shared" ref="T9:U9" si="46">IF(COUNTIF($F9,CONCATENATE("*",T$1,"*")),"Y",IF(COUNTIF($F9,CONCATENATE("*",$V$1,"*")),"Y",IF(COUNTIF($F9,CONCATENATE("*ALL EVENT DAYS - July 18*")),"Y","")))</f>
        <v/>
      </c>
      <c r="U9" s="21" t="str">
        <f t="shared" si="46"/>
        <v/>
      </c>
      <c r="V9" s="21" t="str">
        <f t="shared" si="2"/>
        <v/>
      </c>
      <c r="W9" s="21" t="str">
        <f t="shared" ref="W9:X9" si="47">IF(COUNTIF($F9,CONCATENATE("*",W$1,"*")),"Y",IF(COUNTIF($F9,CONCATENATE("*",$O$1,"*")),"Y",IF(COUNTIF($F9,CONCATENATE("*",$Y$1,"*")),"Y",IF(COUNTIF($F9,CONCATENATE("*ALL EVENT*")),"Y",""))))</f>
        <v/>
      </c>
      <c r="X9" s="21" t="str">
        <f t="shared" si="47"/>
        <v/>
      </c>
      <c r="Y9" s="21" t="str">
        <f t="shared" si="4"/>
        <v/>
      </c>
      <c r="Z9" s="21" t="str">
        <f t="shared" ref="Z9:AA9" si="48">IF(COUNTIF($F9,CONCATENATE("*",Z$1,"*")),"Y",IF(COUNTIF($F9,CONCATENATE("*",$O$1,"*")),"Y",IF(COUNTIF($F9,CONCATENATE("*",$AB$1,"*")),"Y",IF(COUNTIF($F9,CONCATENATE("*ALL EVENT*")),"Y",""))))</f>
        <v/>
      </c>
      <c r="AA9" s="21" t="str">
        <f t="shared" si="48"/>
        <v/>
      </c>
      <c r="AB9" s="21" t="str">
        <f t="shared" si="6"/>
        <v/>
      </c>
      <c r="AC9" s="21" t="str">
        <f t="shared" ref="AC9:AD9" si="49">IF(COUNTIF($F9,CONCATENATE("*",AC$1,"*")),"Y",IF(COUNTIF($F9,CONCATENATE("*",$O$1,"*")),"Y",IF(COUNTIF($F9,CONCATENATE("*",$AE$1,"*")),"Y",IF(COUNTIF($F9,CONCATENATE("*ALL EVENT*")),"Y",""))))</f>
        <v>Y</v>
      </c>
      <c r="AD9" s="21" t="str">
        <f t="shared" si="49"/>
        <v>Y</v>
      </c>
      <c r="AE9" s="19" t="str">
        <f t="shared" si="8"/>
        <v>Y</v>
      </c>
      <c r="AF9" s="22">
        <f t="shared" si="9"/>
        <v>2</v>
      </c>
      <c r="AG9" s="26" t="s">
        <v>1732</v>
      </c>
      <c r="AH9" s="19" t="str">
        <f t="shared" ref="AH9:AU9" si="50">IF(O9="Y",$AG9,"")</f>
        <v/>
      </c>
      <c r="AI9" s="19" t="str">
        <f t="shared" si="50"/>
        <v/>
      </c>
      <c r="AJ9" s="19" t="str">
        <f t="shared" si="50"/>
        <v/>
      </c>
      <c r="AK9" s="19" t="str">
        <f t="shared" si="50"/>
        <v/>
      </c>
      <c r="AL9" s="19" t="str">
        <f t="shared" si="50"/>
        <v/>
      </c>
      <c r="AM9" s="19" t="str">
        <f t="shared" si="50"/>
        <v/>
      </c>
      <c r="AN9" s="19" t="str">
        <f t="shared" si="50"/>
        <v/>
      </c>
      <c r="AO9" s="19" t="str">
        <f t="shared" si="50"/>
        <v/>
      </c>
      <c r="AP9" s="19" t="str">
        <f t="shared" si="50"/>
        <v/>
      </c>
      <c r="AQ9" s="19" t="str">
        <f t="shared" si="50"/>
        <v/>
      </c>
      <c r="AR9" s="19" t="str">
        <f t="shared" si="50"/>
        <v/>
      </c>
      <c r="AS9" s="19" t="str">
        <f t="shared" si="50"/>
        <v/>
      </c>
      <c r="AT9" s="19" t="str">
        <f t="shared" si="50"/>
        <v/>
      </c>
      <c r="AU9" s="19" t="str">
        <f t="shared" si="50"/>
        <v/>
      </c>
      <c r="AV9" s="19" t="s">
        <v>1734</v>
      </c>
      <c r="AW9" s="19" t="str">
        <f t="shared" ref="AW9:AX9" si="51">IF(AD9="Y",$AG9,"")</f>
        <v>Maha Prasad</v>
      </c>
      <c r="AX9" s="19" t="str">
        <f t="shared" si="51"/>
        <v>Maha Prasad</v>
      </c>
      <c r="AY9" s="24">
        <f t="shared" si="11"/>
        <v>1</v>
      </c>
      <c r="AZ9" s="19">
        <f t="shared" si="12"/>
        <v>1</v>
      </c>
      <c r="BA9" s="19" t="s">
        <v>1740</v>
      </c>
      <c r="BB9" s="19"/>
    </row>
    <row r="10" spans="1:54" ht="15.6">
      <c r="A10" s="2">
        <f>'Form Responses 1'!A10</f>
        <v>45412.929411956022</v>
      </c>
      <c r="B10" s="25" t="str">
        <f>'Form Responses 1'!B10</f>
        <v>sandeep.k252@gmail.com</v>
      </c>
      <c r="C10" s="16" t="str">
        <f>'Form Responses 1'!C10</f>
        <v>Sandeep Kumar</v>
      </c>
      <c r="D10" s="16" t="str">
        <f>'Form Responses 1'!D10</f>
        <v>Khanikekar</v>
      </c>
      <c r="E10" s="511">
        <f>'Form Responses 1'!E10</f>
        <v>3613311357</v>
      </c>
      <c r="F10" s="17" t="str">
        <f>'Form Responses 1'!F10</f>
        <v>21st July (Sunday) - ALL DAY</v>
      </c>
      <c r="G10" s="16" t="str">
        <f>'Form Responses 1'!G10</f>
        <v>Texas</v>
      </c>
      <c r="H10" s="16" t="str">
        <f>'Form Responses 1'!H10</f>
        <v>Yes</v>
      </c>
      <c r="I10" s="16" t="str">
        <f>'Form Responses 1'!I10</f>
        <v>Mahāyajña Student</v>
      </c>
      <c r="J10" s="16" t="str">
        <f>'Form Responses 1'!J10</f>
        <v>Sandeep Kumar Khanikekar</v>
      </c>
      <c r="K10" s="16" t="str">
        <f>'Form Responses 1'!K10</f>
        <v>Batch 9</v>
      </c>
      <c r="L10" s="16" t="str">
        <f>'Form Responses 1'!L10</f>
        <v>I acknowledge</v>
      </c>
      <c r="M10" s="16">
        <f>'Form Responses 1'!M10</f>
        <v>0</v>
      </c>
      <c r="N10" s="27" t="s">
        <v>1727</v>
      </c>
      <c r="O10" s="19" t="str">
        <f t="shared" si="0"/>
        <v/>
      </c>
      <c r="P10" s="20"/>
      <c r="Q10" s="20"/>
      <c r="R10" s="20"/>
      <c r="S10" s="20"/>
      <c r="T10" s="21" t="str">
        <f t="shared" ref="T10:U10" si="52">IF(COUNTIF($F10,CONCATENATE("*",T$1,"*")),"Y",IF(COUNTIF($F10,CONCATENATE("*",$V$1,"*")),"Y",IF(COUNTIF($F10,CONCATENATE("*ALL EVENT DAYS - July 18*")),"Y","")))</f>
        <v/>
      </c>
      <c r="U10" s="21" t="str">
        <f t="shared" si="52"/>
        <v/>
      </c>
      <c r="V10" s="21" t="str">
        <f t="shared" si="2"/>
        <v/>
      </c>
      <c r="W10" s="21" t="str">
        <f t="shared" ref="W10:X10" si="53">IF(COUNTIF($F10,CONCATENATE("*",W$1,"*")),"Y",IF(COUNTIF($F10,CONCATENATE("*",$O$1,"*")),"Y",IF(COUNTIF($F10,CONCATENATE("*",$Y$1,"*")),"Y",IF(COUNTIF($F10,CONCATENATE("*ALL EVENT*")),"Y",""))))</f>
        <v/>
      </c>
      <c r="X10" s="21" t="str">
        <f t="shared" si="53"/>
        <v/>
      </c>
      <c r="Y10" s="21" t="str">
        <f t="shared" si="4"/>
        <v/>
      </c>
      <c r="Z10" s="21" t="str">
        <f t="shared" ref="Z10:AA10" si="54">IF(COUNTIF($F10,CONCATENATE("*",Z$1,"*")),"Y",IF(COUNTIF($F10,CONCATENATE("*",$O$1,"*")),"Y",IF(COUNTIF($F10,CONCATENATE("*",$AB$1,"*")),"Y",IF(COUNTIF($F10,CONCATENATE("*ALL EVENT*")),"Y",""))))</f>
        <v/>
      </c>
      <c r="AA10" s="21" t="str">
        <f t="shared" si="54"/>
        <v/>
      </c>
      <c r="AB10" s="21" t="str">
        <f t="shared" si="6"/>
        <v/>
      </c>
      <c r="AC10" s="21" t="str">
        <f t="shared" ref="AC10:AD10" si="55">IF(COUNTIF($F10,CONCATENATE("*",AC$1,"*")),"Y",IF(COUNTIF($F10,CONCATENATE("*",$O$1,"*")),"Y",IF(COUNTIF($F10,CONCATENATE("*",$AE$1,"*")),"Y",IF(COUNTIF($F10,CONCATENATE("*ALL EVENT*")),"Y",""))))</f>
        <v>Y</v>
      </c>
      <c r="AD10" s="21" t="str">
        <f t="shared" si="55"/>
        <v>Y</v>
      </c>
      <c r="AE10" s="19" t="str">
        <f t="shared" si="8"/>
        <v>Y</v>
      </c>
      <c r="AF10" s="22">
        <f t="shared" si="9"/>
        <v>2</v>
      </c>
      <c r="AG10" s="26" t="s">
        <v>1732</v>
      </c>
      <c r="AH10" s="19" t="str">
        <f t="shared" ref="AH10:AU10" si="56">IF(O10="Y",$AG10,"")</f>
        <v/>
      </c>
      <c r="AI10" s="19" t="str">
        <f t="shared" si="56"/>
        <v/>
      </c>
      <c r="AJ10" s="19" t="str">
        <f t="shared" si="56"/>
        <v/>
      </c>
      <c r="AK10" s="19" t="str">
        <f t="shared" si="56"/>
        <v/>
      </c>
      <c r="AL10" s="19" t="str">
        <f t="shared" si="56"/>
        <v/>
      </c>
      <c r="AM10" s="19" t="str">
        <f t="shared" si="56"/>
        <v/>
      </c>
      <c r="AN10" s="19" t="str">
        <f t="shared" si="56"/>
        <v/>
      </c>
      <c r="AO10" s="19" t="str">
        <f t="shared" si="56"/>
        <v/>
      </c>
      <c r="AP10" s="19" t="str">
        <f t="shared" si="56"/>
        <v/>
      </c>
      <c r="AQ10" s="19" t="str">
        <f t="shared" si="56"/>
        <v/>
      </c>
      <c r="AR10" s="19" t="str">
        <f t="shared" si="56"/>
        <v/>
      </c>
      <c r="AS10" s="19" t="str">
        <f t="shared" si="56"/>
        <v/>
      </c>
      <c r="AT10" s="19" t="str">
        <f t="shared" si="56"/>
        <v/>
      </c>
      <c r="AU10" s="19" t="str">
        <f t="shared" si="56"/>
        <v/>
      </c>
      <c r="AV10" s="19" t="s">
        <v>1734</v>
      </c>
      <c r="AW10" s="19" t="str">
        <f t="shared" ref="AW10:AX10" si="57">IF(AD10="Y",$AG10,"")</f>
        <v>Maha Prasad</v>
      </c>
      <c r="AX10" s="19" t="str">
        <f t="shared" si="57"/>
        <v>Maha Prasad</v>
      </c>
      <c r="AY10" s="24">
        <f t="shared" si="11"/>
        <v>1</v>
      </c>
      <c r="AZ10" s="19">
        <f t="shared" si="12"/>
        <v>1</v>
      </c>
      <c r="BA10" s="19" t="s">
        <v>1740</v>
      </c>
      <c r="BB10" s="19"/>
    </row>
    <row r="11" spans="1:54" ht="15.6">
      <c r="A11" s="2">
        <f>'Form Responses 1'!A11</f>
        <v>45412.948817893513</v>
      </c>
      <c r="B11" s="28" t="str">
        <f>'Form Responses 1'!B11</f>
        <v>sankaranh@yahoo.com</v>
      </c>
      <c r="C11" s="31" t="str">
        <f>'Form Responses 1'!C11</f>
        <v xml:space="preserve">Sankaran </v>
      </c>
      <c r="D11" s="16" t="str">
        <f>'Form Responses 1'!D11</f>
        <v xml:space="preserve">Hariharan </v>
      </c>
      <c r="E11" s="511">
        <f>'Form Responses 1'!E11</f>
        <v>7133026481</v>
      </c>
      <c r="F11" s="17" t="str">
        <f>'Form Responses 1'!F11</f>
        <v>ALL EVENT DAYS - July 18th to July 21st - FULL TIME</v>
      </c>
      <c r="G11" s="16" t="str">
        <f>'Form Responses 1'!G11</f>
        <v>Frisco</v>
      </c>
      <c r="H11" s="16" t="str">
        <f>'Form Responses 1'!H11</f>
        <v>Yes</v>
      </c>
      <c r="I11" s="16" t="str">
        <f>'Form Responses 1'!I11</f>
        <v>Mahāyajña Student</v>
      </c>
      <c r="J11" s="16" t="str">
        <f>'Form Responses 1'!J11</f>
        <v xml:space="preserve">Sankaran Hariharan </v>
      </c>
      <c r="K11" s="16" t="str">
        <f>'Form Responses 1'!K11</f>
        <v>Batch 8</v>
      </c>
      <c r="L11" s="16" t="str">
        <f>'Form Responses 1'!L11</f>
        <v>I acknowledge</v>
      </c>
      <c r="M11" s="16">
        <f>'Form Responses 1'!M11</f>
        <v>0</v>
      </c>
      <c r="N11" s="27" t="s">
        <v>1727</v>
      </c>
      <c r="O11" s="19" t="str">
        <f t="shared" si="0"/>
        <v>Y</v>
      </c>
      <c r="P11" s="20"/>
      <c r="Q11" s="20" t="s">
        <v>979</v>
      </c>
      <c r="R11" s="20" t="s">
        <v>979</v>
      </c>
      <c r="S11" s="20" t="s">
        <v>979</v>
      </c>
      <c r="T11" s="21" t="str">
        <f t="shared" ref="T11:U11" si="58">IF(COUNTIF($F11,CONCATENATE("*",T$1,"*")),"Y",IF(COUNTIF($F11,CONCATENATE("*",$V$1,"*")),"Y",IF(COUNTIF($F11,CONCATENATE("*ALL EVENT DAYS - July 18*")),"Y","")))</f>
        <v>Y</v>
      </c>
      <c r="U11" s="21" t="str">
        <f t="shared" si="58"/>
        <v>Y</v>
      </c>
      <c r="V11" s="21" t="str">
        <f t="shared" si="2"/>
        <v>Y</v>
      </c>
      <c r="W11" s="21" t="str">
        <f t="shared" ref="W11:X11" si="59">IF(COUNTIF($F11,CONCATENATE("*",W$1,"*")),"Y",IF(COUNTIF($F11,CONCATENATE("*",$O$1,"*")),"Y",IF(COUNTIF($F11,CONCATENATE("*",$Y$1,"*")),"Y",IF(COUNTIF($F11,CONCATENATE("*ALL EVENT*")),"Y",""))))</f>
        <v>Y</v>
      </c>
      <c r="X11" s="21" t="str">
        <f t="shared" si="59"/>
        <v>Y</v>
      </c>
      <c r="Y11" s="21" t="str">
        <f t="shared" si="4"/>
        <v>Y</v>
      </c>
      <c r="Z11" s="21" t="str">
        <f t="shared" ref="Z11:AA11" si="60">IF(COUNTIF($F11,CONCATENATE("*",Z$1,"*")),"Y",IF(COUNTIF($F11,CONCATENATE("*",$O$1,"*")),"Y",IF(COUNTIF($F11,CONCATENATE("*",$AB$1,"*")),"Y",IF(COUNTIF($F11,CONCATENATE("*ALL EVENT*")),"Y",""))))</f>
        <v>Y</v>
      </c>
      <c r="AA11" s="21" t="str">
        <f t="shared" si="60"/>
        <v>Y</v>
      </c>
      <c r="AB11" s="21" t="str">
        <f t="shared" si="6"/>
        <v>Y</v>
      </c>
      <c r="AC11" s="21" t="str">
        <f t="shared" ref="AC11:AD11" si="61">IF(COUNTIF($F11,CONCATENATE("*",AC$1,"*")),"Y",IF(COUNTIF($F11,CONCATENATE("*",$O$1,"*")),"Y",IF(COUNTIF($F11,CONCATENATE("*",$AE$1,"*")),"Y",IF(COUNTIF($F11,CONCATENATE("*ALL EVENT*")),"Y",""))))</f>
        <v>Y</v>
      </c>
      <c r="AD11" s="21" t="str">
        <f t="shared" si="61"/>
        <v>Y</v>
      </c>
      <c r="AE11" s="19" t="str">
        <f t="shared" si="8"/>
        <v>Y</v>
      </c>
      <c r="AF11" s="22">
        <f t="shared" si="9"/>
        <v>11</v>
      </c>
      <c r="AG11" s="26" t="s">
        <v>1741</v>
      </c>
      <c r="AH11" s="19" t="str">
        <f t="shared" ref="AH11:AK11" si="62">IF(O11="Y",$AG11,"")</f>
        <v>Crowd Mgmt</v>
      </c>
      <c r="AI11" s="19" t="str">
        <f t="shared" si="62"/>
        <v/>
      </c>
      <c r="AJ11" s="19" t="str">
        <f t="shared" si="62"/>
        <v>Crowd Mgmt</v>
      </c>
      <c r="AK11" s="19" t="str">
        <f t="shared" si="62"/>
        <v>Crowd Mgmt</v>
      </c>
      <c r="AL11" s="19" t="s">
        <v>1733</v>
      </c>
      <c r="AM11" s="32" t="s">
        <v>1733</v>
      </c>
      <c r="AN11" s="19" t="s">
        <v>1742</v>
      </c>
      <c r="AO11" s="19" t="str">
        <f>IF(V11="Y",$AG11,"")</f>
        <v>Crowd Mgmt</v>
      </c>
      <c r="AP11" s="19" t="s">
        <v>1733</v>
      </c>
      <c r="AQ11" s="19" t="s">
        <v>1734</v>
      </c>
      <c r="AR11" s="19" t="str">
        <f t="shared" ref="AR11:AR13" si="63">IF(Y11="Y",$AG11,"")</f>
        <v>Crowd Mgmt</v>
      </c>
      <c r="AS11" s="19"/>
      <c r="AT11" s="19" t="s">
        <v>1734</v>
      </c>
      <c r="AU11" s="19" t="str">
        <f t="shared" ref="AU11:AU12" si="64">IF(AB11="Y",$AG11,"")</f>
        <v>Crowd Mgmt</v>
      </c>
      <c r="AV11" s="19" t="s">
        <v>1734</v>
      </c>
      <c r="AW11" s="19" t="str">
        <f t="shared" ref="AW11:AX11" si="65">IF(AD11="Y",$AG11,"")</f>
        <v>Crowd Mgmt</v>
      </c>
      <c r="AX11" s="19" t="str">
        <f t="shared" si="65"/>
        <v>Crowd Mgmt</v>
      </c>
      <c r="AY11" s="24">
        <f t="shared" si="11"/>
        <v>2</v>
      </c>
      <c r="AZ11" s="19">
        <f t="shared" si="12"/>
        <v>2</v>
      </c>
      <c r="BA11" s="19" t="s">
        <v>1729</v>
      </c>
      <c r="BB11" s="19"/>
    </row>
    <row r="12" spans="1:54" ht="15.6">
      <c r="A12" s="2">
        <f>'Form Responses 1'!A12</f>
        <v>45413.316217013889</v>
      </c>
      <c r="B12" s="25" t="str">
        <f>'Form Responses 1'!B12</f>
        <v>ashbapat@yahoo.com</v>
      </c>
      <c r="C12" s="16" t="str">
        <f>'Form Responses 1'!C12</f>
        <v>Ashwini</v>
      </c>
      <c r="D12" s="16" t="str">
        <f>'Form Responses 1'!D12</f>
        <v>Bapat</v>
      </c>
      <c r="E12" s="511">
        <f>'Form Responses 1'!E12</f>
        <v>4692630337</v>
      </c>
      <c r="F12" s="17" t="str">
        <f>'Form Responses 1'!F12</f>
        <v>19th July (Friday) - Evening, 20th July (Saturday) - ALL DAY</v>
      </c>
      <c r="G12" s="16" t="str">
        <f>'Form Responses 1'!G12</f>
        <v>Texas</v>
      </c>
      <c r="H12" s="16" t="str">
        <f>'Form Responses 1'!H12</f>
        <v>No</v>
      </c>
      <c r="I12" s="16">
        <f>'Form Responses 1'!I12</f>
        <v>0</v>
      </c>
      <c r="J12" s="16">
        <f>'Form Responses 1'!J12</f>
        <v>0</v>
      </c>
      <c r="K12" s="16">
        <f>'Form Responses 1'!K12</f>
        <v>0</v>
      </c>
      <c r="L12" s="16" t="str">
        <f>'Form Responses 1'!L12</f>
        <v>I acknowledge</v>
      </c>
      <c r="M12" s="16">
        <f>'Form Responses 1'!M12</f>
        <v>0</v>
      </c>
      <c r="N12" s="27" t="s">
        <v>1731</v>
      </c>
      <c r="O12" s="19" t="str">
        <f t="shared" si="0"/>
        <v/>
      </c>
      <c r="P12" s="20"/>
      <c r="Q12" s="20"/>
      <c r="R12" s="20"/>
      <c r="S12" s="20"/>
      <c r="T12" s="21" t="str">
        <f t="shared" ref="T12:U12" si="66">IF(COUNTIF($F12,CONCATENATE("*",T$1,"*")),"Y",IF(COUNTIF($F12,CONCATENATE("*",$V$1,"*")),"Y",IF(COUNTIF($F12,CONCATENATE("*ALL EVENT DAYS - July 18*")),"Y","")))</f>
        <v/>
      </c>
      <c r="U12" s="21" t="str">
        <f t="shared" si="66"/>
        <v/>
      </c>
      <c r="V12" s="21" t="str">
        <f t="shared" si="2"/>
        <v/>
      </c>
      <c r="W12" s="21" t="str">
        <f t="shared" ref="W12:X12" si="67">IF(COUNTIF($F12,CONCATENATE("*",W$1,"*")),"Y",IF(COUNTIF($F12,CONCATENATE("*",$O$1,"*")),"Y",IF(COUNTIF($F12,CONCATENATE("*",$Y$1,"*")),"Y",IF(COUNTIF($F12,CONCATENATE("*ALL EVENT*")),"Y",""))))</f>
        <v/>
      </c>
      <c r="X12" s="21" t="str">
        <f t="shared" si="67"/>
        <v>Y</v>
      </c>
      <c r="Y12" s="21" t="str">
        <f t="shared" si="4"/>
        <v/>
      </c>
      <c r="Z12" s="21" t="str">
        <f t="shared" ref="Z12:AA12" si="68">IF(COUNTIF($F12,CONCATENATE("*",Z$1,"*")),"Y",IF(COUNTIF($F12,CONCATENATE("*",$O$1,"*")),"Y",IF(COUNTIF($F12,CONCATENATE("*",$AB$1,"*")),"Y",IF(COUNTIF($F12,CONCATENATE("*ALL EVENT*")),"Y",""))))</f>
        <v>Y</v>
      </c>
      <c r="AA12" s="21" t="str">
        <f t="shared" si="68"/>
        <v>Y</v>
      </c>
      <c r="AB12" s="21" t="str">
        <f t="shared" si="6"/>
        <v>Y</v>
      </c>
      <c r="AC12" s="21" t="str">
        <f t="shared" ref="AC12:AD12" si="69">IF(COUNTIF($F12,CONCATENATE("*",AC$1,"*")),"Y",IF(COUNTIF($F12,CONCATENATE("*",$O$1,"*")),"Y",IF(COUNTIF($F12,CONCATENATE("*",$AE$1,"*")),"Y",IF(COUNTIF($F12,CONCATENATE("*ALL EVENT*")),"Y",""))))</f>
        <v/>
      </c>
      <c r="AD12" s="21" t="str">
        <f t="shared" si="69"/>
        <v/>
      </c>
      <c r="AE12" s="19" t="str">
        <f t="shared" si="8"/>
        <v/>
      </c>
      <c r="AF12" s="22">
        <f t="shared" si="9"/>
        <v>3</v>
      </c>
      <c r="AG12" s="26" t="s">
        <v>1732</v>
      </c>
      <c r="AH12" s="19" t="str">
        <f t="shared" ref="AH12:AP12" si="70">IF(O12="Y",$AG12,"")</f>
        <v/>
      </c>
      <c r="AI12" s="19" t="str">
        <f t="shared" si="70"/>
        <v/>
      </c>
      <c r="AJ12" s="19" t="str">
        <f t="shared" si="70"/>
        <v/>
      </c>
      <c r="AK12" s="19" t="str">
        <f t="shared" si="70"/>
        <v/>
      </c>
      <c r="AL12" s="19" t="str">
        <f t="shared" si="70"/>
        <v/>
      </c>
      <c r="AM12" s="19" t="str">
        <f t="shared" si="70"/>
        <v/>
      </c>
      <c r="AN12" s="19" t="str">
        <f t="shared" si="70"/>
        <v/>
      </c>
      <c r="AO12" s="19" t="str">
        <f t="shared" si="70"/>
        <v/>
      </c>
      <c r="AP12" s="19" t="str">
        <f t="shared" si="70"/>
        <v/>
      </c>
      <c r="AQ12" s="19" t="s">
        <v>1737</v>
      </c>
      <c r="AR12" s="19" t="str">
        <f t="shared" si="63"/>
        <v/>
      </c>
      <c r="AS12" s="19" t="s">
        <v>1738</v>
      </c>
      <c r="AT12" s="19" t="s">
        <v>1737</v>
      </c>
      <c r="AU12" s="19" t="str">
        <f t="shared" si="64"/>
        <v>Maha Prasad</v>
      </c>
      <c r="AV12" s="19" t="str">
        <f t="shared" ref="AV12:AX12" si="71">IF(AC12="Y",$AG12,"")</f>
        <v/>
      </c>
      <c r="AW12" s="19" t="str">
        <f t="shared" si="71"/>
        <v/>
      </c>
      <c r="AX12" s="19" t="str">
        <f t="shared" si="71"/>
        <v/>
      </c>
      <c r="AY12" s="24">
        <f t="shared" si="11"/>
        <v>1</v>
      </c>
      <c r="AZ12" s="19">
        <f t="shared" si="12"/>
        <v>1</v>
      </c>
      <c r="BA12" s="19" t="s">
        <v>1740</v>
      </c>
      <c r="BB12" s="19"/>
    </row>
    <row r="13" spans="1:54" ht="15.6">
      <c r="A13" s="2">
        <f>'Form Responses 1'!A13</f>
        <v>45413.382786180555</v>
      </c>
      <c r="B13" s="25" t="str">
        <f>'Form Responses 1'!B13</f>
        <v>asha@sthanki.com</v>
      </c>
      <c r="C13" s="16" t="str">
        <f>'Form Responses 1'!C13</f>
        <v>Asha</v>
      </c>
      <c r="D13" s="16" t="str">
        <f>'Form Responses 1'!D13</f>
        <v>Sthanki</v>
      </c>
      <c r="E13" s="511">
        <f>'Form Responses 1'!E13</f>
        <v>2258920899</v>
      </c>
      <c r="F13" s="17" t="str">
        <f>'Form Responses 1'!F13</f>
        <v>19th July (Friday) - ALL DAY, 21st July (Sunday) - ALL DAY</v>
      </c>
      <c r="G13" s="16" t="str">
        <f>'Form Responses 1'!G13</f>
        <v>Other locations</v>
      </c>
      <c r="H13" s="16" t="str">
        <f>'Form Responses 1'!H13</f>
        <v>Yes</v>
      </c>
      <c r="I13" s="16" t="str">
        <f>'Form Responses 1'!I13</f>
        <v>Mahāyajña Student</v>
      </c>
      <c r="J13" s="16" t="str">
        <f>'Form Responses 1'!J13</f>
        <v>Asha Sthanki</v>
      </c>
      <c r="K13" s="16" t="str">
        <f>'Form Responses 1'!K13</f>
        <v>Batch 9</v>
      </c>
      <c r="L13" s="16" t="str">
        <f>'Form Responses 1'!L13</f>
        <v>I acknowledge</v>
      </c>
      <c r="M13" s="16" t="str">
        <f>'Form Responses 1'!M13</f>
        <v xml:space="preserve">Baton Rouge, Louisiana </v>
      </c>
      <c r="N13" s="30" t="s">
        <v>1731</v>
      </c>
      <c r="O13" s="19" t="str">
        <f t="shared" si="0"/>
        <v/>
      </c>
      <c r="P13" s="20"/>
      <c r="Q13" s="20"/>
      <c r="R13" s="20"/>
      <c r="S13" s="20"/>
      <c r="T13" s="21" t="str">
        <f t="shared" ref="T13:U13" si="72">IF(COUNTIF($F13,CONCATENATE("*",T$1,"*")),"Y",IF(COUNTIF($F13,CONCATENATE("*",$V$1,"*")),"Y",IF(COUNTIF($F13,CONCATENATE("*ALL EVENT DAYS - July 18*")),"Y","")))</f>
        <v/>
      </c>
      <c r="U13" s="21" t="str">
        <f t="shared" si="72"/>
        <v/>
      </c>
      <c r="V13" s="21" t="str">
        <f t="shared" si="2"/>
        <v/>
      </c>
      <c r="W13" s="21" t="str">
        <f t="shared" ref="W13:X13" si="73">IF(COUNTIF($F13,CONCATENATE("*",W$1,"*")),"Y",IF(COUNTIF($F13,CONCATENATE("*",$O$1,"*")),"Y",IF(COUNTIF($F13,CONCATENATE("*",$Y$1,"*")),"Y",IF(COUNTIF($F13,CONCATENATE("*ALL EVENT*")),"Y",""))))</f>
        <v>Y</v>
      </c>
      <c r="X13" s="21" t="str">
        <f t="shared" si="73"/>
        <v>Y</v>
      </c>
      <c r="Y13" s="21" t="str">
        <f t="shared" si="4"/>
        <v>Y</v>
      </c>
      <c r="Z13" s="21" t="str">
        <f t="shared" ref="Z13:AA13" si="74">IF(COUNTIF($F13,CONCATENATE("*",Z$1,"*")),"Y",IF(COUNTIF($F13,CONCATENATE("*",$O$1,"*")),"Y",IF(COUNTIF($F13,CONCATENATE("*",$AB$1,"*")),"Y",IF(COUNTIF($F13,CONCATENATE("*ALL EVENT*")),"Y",""))))</f>
        <v/>
      </c>
      <c r="AA13" s="21" t="str">
        <f t="shared" si="74"/>
        <v/>
      </c>
      <c r="AB13" s="21" t="str">
        <f t="shared" si="6"/>
        <v/>
      </c>
      <c r="AC13" s="21" t="str">
        <f t="shared" ref="AC13:AD13" si="75">IF(COUNTIF($F13,CONCATENATE("*",AC$1,"*")),"Y",IF(COUNTIF($F13,CONCATENATE("*",$O$1,"*")),"Y",IF(COUNTIF($F13,CONCATENATE("*",$AE$1,"*")),"Y",IF(COUNTIF($F13,CONCATENATE("*ALL EVENT*")),"Y",""))))</f>
        <v>Y</v>
      </c>
      <c r="AD13" s="21" t="str">
        <f t="shared" si="75"/>
        <v>Y</v>
      </c>
      <c r="AE13" s="19" t="str">
        <f t="shared" si="8"/>
        <v>Y</v>
      </c>
      <c r="AF13" s="22">
        <f t="shared" si="9"/>
        <v>4</v>
      </c>
      <c r="AG13" s="26" t="s">
        <v>1732</v>
      </c>
      <c r="AH13" s="19" t="str">
        <f t="shared" ref="AH13:AO13" si="76">IF(O13="Y",$AG13,"")</f>
        <v/>
      </c>
      <c r="AI13" s="19" t="str">
        <f t="shared" si="76"/>
        <v/>
      </c>
      <c r="AJ13" s="19" t="str">
        <f t="shared" si="76"/>
        <v/>
      </c>
      <c r="AK13" s="19" t="str">
        <f t="shared" si="76"/>
        <v/>
      </c>
      <c r="AL13" s="19" t="str">
        <f t="shared" si="76"/>
        <v/>
      </c>
      <c r="AM13" s="19" t="str">
        <f t="shared" si="76"/>
        <v/>
      </c>
      <c r="AN13" s="19" t="str">
        <f t="shared" si="76"/>
        <v/>
      </c>
      <c r="AO13" s="19" t="str">
        <f t="shared" si="76"/>
        <v/>
      </c>
      <c r="AP13" s="19" t="s">
        <v>1737</v>
      </c>
      <c r="AQ13" s="19" t="s">
        <v>1737</v>
      </c>
      <c r="AR13" s="19" t="str">
        <f t="shared" si="63"/>
        <v>Maha Prasad</v>
      </c>
      <c r="AS13" s="19" t="str">
        <f t="shared" ref="AS13:AU13" si="77">IF(Z13="Y",$AG13,"")</f>
        <v/>
      </c>
      <c r="AT13" s="19" t="str">
        <f t="shared" si="77"/>
        <v/>
      </c>
      <c r="AU13" s="19" t="str">
        <f t="shared" si="77"/>
        <v/>
      </c>
      <c r="AV13" s="19" t="s">
        <v>1738</v>
      </c>
      <c r="AW13" s="19" t="s">
        <v>1737</v>
      </c>
      <c r="AX13" s="19" t="str">
        <f>IF(AE13="Y",$AG13,"")</f>
        <v>Maha Prasad</v>
      </c>
      <c r="AY13" s="24">
        <f t="shared" si="11"/>
        <v>1</v>
      </c>
      <c r="AZ13" s="19">
        <f t="shared" si="12"/>
        <v>2</v>
      </c>
      <c r="BA13" s="19" t="s">
        <v>1729</v>
      </c>
      <c r="BB13" s="19"/>
    </row>
    <row r="14" spans="1:54" ht="15.6">
      <c r="A14" s="2">
        <f>'Form Responses 1'!A14</f>
        <v>45425.296035613428</v>
      </c>
      <c r="B14" s="25" t="str">
        <f>'Form Responses 1'!B14</f>
        <v>swarna2327@gmail.com</v>
      </c>
      <c r="C14" s="16" t="str">
        <f>'Form Responses 1'!C14</f>
        <v>SWARNA</v>
      </c>
      <c r="D14" s="16" t="str">
        <f>'Form Responses 1'!D14</f>
        <v xml:space="preserve">Chitturi </v>
      </c>
      <c r="E14" s="511">
        <f>'Form Responses 1'!E14</f>
        <v>8177141247</v>
      </c>
      <c r="F14" s="17" t="str">
        <f>'Form Responses 1'!F14</f>
        <v>19th July (Friday) - Morning, 21st July (Sunday) - Morning</v>
      </c>
      <c r="G14" s="16" t="str">
        <f>'Form Responses 1'!G14</f>
        <v>Texas</v>
      </c>
      <c r="H14" s="16" t="str">
        <f>'Form Responses 1'!H14</f>
        <v>Yes</v>
      </c>
      <c r="I14" s="16" t="str">
        <f>'Form Responses 1'!I14</f>
        <v>Mahāyajña Student</v>
      </c>
      <c r="J14" s="16" t="str">
        <f>'Form Responses 1'!J14</f>
        <v xml:space="preserve">Yuva  Chitturi </v>
      </c>
      <c r="K14" s="16" t="str">
        <f>'Form Responses 1'!K14</f>
        <v>Batch 9</v>
      </c>
      <c r="L14" s="16" t="str">
        <f>'Form Responses 1'!L14</f>
        <v>I acknowledge</v>
      </c>
      <c r="M14" s="16">
        <f>'Form Responses 1'!M14</f>
        <v>0</v>
      </c>
      <c r="N14" s="27" t="s">
        <v>1731</v>
      </c>
      <c r="O14" s="19" t="str">
        <f t="shared" si="0"/>
        <v/>
      </c>
      <c r="P14" s="20"/>
      <c r="Q14" s="20"/>
      <c r="R14" s="20"/>
      <c r="S14" s="20"/>
      <c r="T14" s="21" t="str">
        <f t="shared" ref="T14:U14" si="78">IF(COUNTIF($F14,CONCATENATE("*",T$1,"*")),"Y",IF(COUNTIF($F14,CONCATENATE("*",$V$1,"*")),"Y",IF(COUNTIF($F14,CONCATENATE("*ALL EVENT DAYS - July 18*")),"Y","")))</f>
        <v/>
      </c>
      <c r="U14" s="21" t="str">
        <f t="shared" si="78"/>
        <v/>
      </c>
      <c r="V14" s="21" t="str">
        <f t="shared" si="2"/>
        <v/>
      </c>
      <c r="W14" s="21" t="str">
        <f t="shared" ref="W14:X14" si="79">IF(COUNTIF($F14,CONCATENATE("*",W$1,"*")),"Y",IF(COUNTIF($F14,CONCATENATE("*",$O$1,"*")),"Y",IF(COUNTIF($F14,CONCATENATE("*",$Y$1,"*")),"Y",IF(COUNTIF($F14,CONCATENATE("*ALL EVENT*")),"Y",""))))</f>
        <v>Y</v>
      </c>
      <c r="X14" s="21" t="str">
        <f t="shared" si="79"/>
        <v/>
      </c>
      <c r="Y14" s="21" t="str">
        <f t="shared" si="4"/>
        <v/>
      </c>
      <c r="Z14" s="21" t="str">
        <f t="shared" ref="Z14:AA14" si="80">IF(COUNTIF($F14,CONCATENATE("*",Z$1,"*")),"Y",IF(COUNTIF($F14,CONCATENATE("*",$O$1,"*")),"Y",IF(COUNTIF($F14,CONCATENATE("*",$AB$1,"*")),"Y",IF(COUNTIF($F14,CONCATENATE("*ALL EVENT*")),"Y",""))))</f>
        <v/>
      </c>
      <c r="AA14" s="21" t="str">
        <f t="shared" si="80"/>
        <v/>
      </c>
      <c r="AB14" s="21" t="str">
        <f t="shared" si="6"/>
        <v/>
      </c>
      <c r="AC14" s="21" t="str">
        <f t="shared" ref="AC14:AD14" si="81">IF(COUNTIF($F14,CONCATENATE("*",AC$1,"*")),"Y",IF(COUNTIF($F14,CONCATENATE("*",$O$1,"*")),"Y",IF(COUNTIF($F14,CONCATENATE("*",$AE$1,"*")),"Y",IF(COUNTIF($F14,CONCATENATE("*ALL EVENT*")),"Y",""))))</f>
        <v>Y</v>
      </c>
      <c r="AD14" s="21" t="str">
        <f t="shared" si="81"/>
        <v/>
      </c>
      <c r="AE14" s="19" t="str">
        <f t="shared" si="8"/>
        <v/>
      </c>
      <c r="AF14" s="22">
        <f t="shared" si="9"/>
        <v>2</v>
      </c>
      <c r="AG14" s="26" t="s">
        <v>1732</v>
      </c>
      <c r="AH14" s="19" t="str">
        <f t="shared" ref="AH14:AO14" si="82">IF(O14="Y",$AG14,"")</f>
        <v/>
      </c>
      <c r="AI14" s="19" t="str">
        <f t="shared" si="82"/>
        <v/>
      </c>
      <c r="AJ14" s="19" t="str">
        <f t="shared" si="82"/>
        <v/>
      </c>
      <c r="AK14" s="19" t="str">
        <f t="shared" si="82"/>
        <v/>
      </c>
      <c r="AL14" s="19" t="str">
        <f t="shared" si="82"/>
        <v/>
      </c>
      <c r="AM14" s="19" t="str">
        <f t="shared" si="82"/>
        <v/>
      </c>
      <c r="AN14" s="19" t="str">
        <f t="shared" si="82"/>
        <v/>
      </c>
      <c r="AO14" s="19" t="str">
        <f t="shared" si="82"/>
        <v/>
      </c>
      <c r="AP14" s="19" t="s">
        <v>1737</v>
      </c>
      <c r="AQ14" s="19" t="str">
        <f t="shared" ref="AQ14:AU14" si="83">IF(X14="Y",$AG14,"")</f>
        <v/>
      </c>
      <c r="AR14" s="19" t="str">
        <f t="shared" si="83"/>
        <v/>
      </c>
      <c r="AS14" s="19" t="str">
        <f t="shared" si="83"/>
        <v/>
      </c>
      <c r="AT14" s="19" t="str">
        <f t="shared" si="83"/>
        <v/>
      </c>
      <c r="AU14" s="19" t="str">
        <f t="shared" si="83"/>
        <v/>
      </c>
      <c r="AV14" s="19" t="s">
        <v>1738</v>
      </c>
      <c r="AW14" s="19" t="str">
        <f t="shared" ref="AW14:AX14" si="84">IF(AD14="Y",$AG14,"")</f>
        <v/>
      </c>
      <c r="AX14" s="19" t="str">
        <f t="shared" si="84"/>
        <v/>
      </c>
      <c r="AY14" s="24">
        <f t="shared" si="11"/>
        <v>1</v>
      </c>
      <c r="AZ14" s="19">
        <f t="shared" si="12"/>
        <v>1</v>
      </c>
      <c r="BA14" s="19" t="s">
        <v>1740</v>
      </c>
      <c r="BB14" s="19"/>
    </row>
    <row r="15" spans="1:54" ht="15.6">
      <c r="A15" s="2">
        <f>'Form Responses 1'!A15</f>
        <v>45413.453868645833</v>
      </c>
      <c r="B15" s="25" t="str">
        <f>'Form Responses 1'!B15</f>
        <v>vjkris03@gmail.com</v>
      </c>
      <c r="C15" s="16" t="str">
        <f>'Form Responses 1'!C15</f>
        <v>Krishna</v>
      </c>
      <c r="D15" s="16" t="str">
        <f>'Form Responses 1'!D15</f>
        <v>Bhogaraju</v>
      </c>
      <c r="E15" s="511">
        <f>'Form Responses 1'!E15</f>
        <v>9728017645</v>
      </c>
      <c r="F15" s="17" t="str">
        <f>'Form Responses 1'!F15</f>
        <v>19th July (Friday) - Morning, 19th July (Friday) - Evening, 20th July (Saturday) - Morning, 20th July (Saturday) - Evening</v>
      </c>
      <c r="G15" s="16" t="str">
        <f>'Form Responses 1'!G15</f>
        <v>Texas</v>
      </c>
      <c r="H15" s="16" t="str">
        <f>'Form Responses 1'!H15</f>
        <v>Yes</v>
      </c>
      <c r="I15" s="16" t="str">
        <f>'Form Responses 1'!I15</f>
        <v>Mahāyajña Student</v>
      </c>
      <c r="J15" s="16" t="str">
        <f>'Form Responses 1'!J15</f>
        <v>Krishna Bhogaraju</v>
      </c>
      <c r="K15" s="16" t="str">
        <f>'Form Responses 1'!K15</f>
        <v>Batch 9</v>
      </c>
      <c r="L15" s="16" t="str">
        <f>'Form Responses 1'!L15</f>
        <v>I acknowledge</v>
      </c>
      <c r="M15" s="16">
        <f>'Form Responses 1'!M15</f>
        <v>0</v>
      </c>
      <c r="N15" s="30" t="s">
        <v>1727</v>
      </c>
      <c r="O15" s="19" t="str">
        <f t="shared" si="0"/>
        <v/>
      </c>
      <c r="P15" s="20"/>
      <c r="Q15" s="20"/>
      <c r="R15" s="20"/>
      <c r="S15" s="20"/>
      <c r="T15" s="21" t="str">
        <f t="shared" ref="T15:U15" si="85">IF(COUNTIF($F15,CONCATENATE("*",T$1,"*")),"Y",IF(COUNTIF($F15,CONCATENATE("*",$V$1,"*")),"Y",IF(COUNTIF($F15,CONCATENATE("*ALL EVENT DAYS - July 18*")),"Y","")))</f>
        <v/>
      </c>
      <c r="U15" s="21" t="str">
        <f t="shared" si="85"/>
        <v/>
      </c>
      <c r="V15" s="21" t="str">
        <f t="shared" si="2"/>
        <v/>
      </c>
      <c r="W15" s="21" t="str">
        <f t="shared" ref="W15:X15" si="86">IF(COUNTIF($F15,CONCATENATE("*",W$1,"*")),"Y",IF(COUNTIF($F15,CONCATENATE("*",$O$1,"*")),"Y",IF(COUNTIF($F15,CONCATENATE("*",$Y$1,"*")),"Y",IF(COUNTIF($F15,CONCATENATE("*ALL EVENT*")),"Y",""))))</f>
        <v>Y</v>
      </c>
      <c r="X15" s="21" t="str">
        <f t="shared" si="86"/>
        <v>Y</v>
      </c>
      <c r="Y15" s="21" t="str">
        <f t="shared" si="4"/>
        <v/>
      </c>
      <c r="Z15" s="21" t="str">
        <f t="shared" ref="Z15:AA15" si="87">IF(COUNTIF($F15,CONCATENATE("*",Z$1,"*")),"Y",IF(COUNTIF($F15,CONCATENATE("*",$O$1,"*")),"Y",IF(COUNTIF($F15,CONCATENATE("*",$AB$1,"*")),"Y",IF(COUNTIF($F15,CONCATENATE("*ALL EVENT*")),"Y",""))))</f>
        <v>Y</v>
      </c>
      <c r="AA15" s="21" t="str">
        <f t="shared" si="87"/>
        <v>Y</v>
      </c>
      <c r="AB15" s="21" t="str">
        <f t="shared" si="6"/>
        <v/>
      </c>
      <c r="AC15" s="21" t="str">
        <f t="shared" ref="AC15:AD15" si="88">IF(COUNTIF($F15,CONCATENATE("*",AC$1,"*")),"Y",IF(COUNTIF($F15,CONCATENATE("*",$O$1,"*")),"Y",IF(COUNTIF($F15,CONCATENATE("*",$AE$1,"*")),"Y",IF(COUNTIF($F15,CONCATENATE("*ALL EVENT*")),"Y",""))))</f>
        <v/>
      </c>
      <c r="AD15" s="21" t="str">
        <f t="shared" si="88"/>
        <v/>
      </c>
      <c r="AE15" s="19" t="str">
        <f t="shared" si="8"/>
        <v/>
      </c>
      <c r="AF15" s="22">
        <f t="shared" si="9"/>
        <v>4</v>
      </c>
      <c r="AG15" s="26" t="s">
        <v>1732</v>
      </c>
      <c r="AH15" s="19" t="str">
        <f t="shared" ref="AH15:AO15" si="89">IF(O15="Y",$AG15,"")</f>
        <v/>
      </c>
      <c r="AI15" s="19" t="str">
        <f t="shared" si="89"/>
        <v/>
      </c>
      <c r="AJ15" s="19" t="str">
        <f t="shared" si="89"/>
        <v/>
      </c>
      <c r="AK15" s="19" t="str">
        <f t="shared" si="89"/>
        <v/>
      </c>
      <c r="AL15" s="19" t="str">
        <f t="shared" si="89"/>
        <v/>
      </c>
      <c r="AM15" s="19" t="str">
        <f t="shared" si="89"/>
        <v/>
      </c>
      <c r="AN15" s="19" t="str">
        <f t="shared" si="89"/>
        <v/>
      </c>
      <c r="AO15" s="19" t="str">
        <f t="shared" si="89"/>
        <v/>
      </c>
      <c r="AP15" s="19" t="s">
        <v>1733</v>
      </c>
      <c r="AQ15" s="19" t="s">
        <v>1734</v>
      </c>
      <c r="AR15" s="19" t="str">
        <f>IF(Y15="Y",$AG15,"")</f>
        <v/>
      </c>
      <c r="AS15" s="19"/>
      <c r="AT15" s="19" t="s">
        <v>1732</v>
      </c>
      <c r="AU15" s="19" t="str">
        <f t="shared" ref="AU15:AX15" si="90">IF(AB15="Y",$AG15,"")</f>
        <v/>
      </c>
      <c r="AV15" s="19" t="str">
        <f t="shared" si="90"/>
        <v/>
      </c>
      <c r="AW15" s="19" t="str">
        <f t="shared" si="90"/>
        <v/>
      </c>
      <c r="AX15" s="19" t="str">
        <f t="shared" si="90"/>
        <v/>
      </c>
      <c r="AY15" s="24">
        <f t="shared" si="11"/>
        <v>1</v>
      </c>
      <c r="AZ15" s="19">
        <f t="shared" si="12"/>
        <v>1</v>
      </c>
      <c r="BA15" s="19" t="s">
        <v>1740</v>
      </c>
      <c r="BB15" s="19"/>
    </row>
    <row r="16" spans="1:54" ht="15.6">
      <c r="A16" s="2">
        <f>'Form Responses 1'!A16</f>
        <v>45413.538927881949</v>
      </c>
      <c r="B16" s="28" t="str">
        <f>'Form Responses 1'!B16</f>
        <v>rupag19@yahoo.co.in</v>
      </c>
      <c r="C16" s="31" t="str">
        <f>'Form Responses 1'!C16</f>
        <v>Rupa</v>
      </c>
      <c r="D16" s="16" t="str">
        <f>'Form Responses 1'!D16</f>
        <v>G</v>
      </c>
      <c r="E16" s="511">
        <f>'Form Responses 1'!E16</f>
        <v>2018352665</v>
      </c>
      <c r="F16" s="17" t="str">
        <f>'Form Responses 1'!F16</f>
        <v>21st July (Sunday) - Morning, 21st July (Sunday) - Evening</v>
      </c>
      <c r="G16" s="16" t="str">
        <f>'Form Responses 1'!G16</f>
        <v>Frisco</v>
      </c>
      <c r="H16" s="16" t="str">
        <f>'Form Responses 1'!H16</f>
        <v>Yes</v>
      </c>
      <c r="I16" s="16" t="str">
        <f>'Form Responses 1'!I16</f>
        <v>Mahāyajña Student</v>
      </c>
      <c r="J16" s="16" t="str">
        <f>'Form Responses 1'!J16</f>
        <v xml:space="preserve">Rupa . Gullapalli </v>
      </c>
      <c r="K16" s="16" t="str">
        <f>'Form Responses 1'!K16</f>
        <v>Batch 9</v>
      </c>
      <c r="L16" s="16" t="str">
        <f>'Form Responses 1'!L16</f>
        <v>I acknowledge</v>
      </c>
      <c r="M16" s="16">
        <f>'Form Responses 1'!M16</f>
        <v>0</v>
      </c>
      <c r="N16" s="30" t="s">
        <v>1731</v>
      </c>
      <c r="O16" s="19" t="str">
        <f t="shared" si="0"/>
        <v/>
      </c>
      <c r="P16" s="20"/>
      <c r="Q16" s="20"/>
      <c r="R16" s="20"/>
      <c r="S16" s="20"/>
      <c r="T16" s="21" t="str">
        <f t="shared" ref="T16:U16" si="91">IF(COUNTIF($F16,CONCATENATE("*",T$1,"*")),"Y",IF(COUNTIF($F16,CONCATENATE("*",$V$1,"*")),"Y",IF(COUNTIF($F16,CONCATENATE("*ALL EVENT DAYS - July 18*")),"Y","")))</f>
        <v/>
      </c>
      <c r="U16" s="21" t="str">
        <f t="shared" si="91"/>
        <v/>
      </c>
      <c r="V16" s="21" t="str">
        <f t="shared" si="2"/>
        <v/>
      </c>
      <c r="W16" s="21" t="str">
        <f t="shared" ref="W16:X16" si="92">IF(COUNTIF($F16,CONCATENATE("*",W$1,"*")),"Y",IF(COUNTIF($F16,CONCATENATE("*",$O$1,"*")),"Y",IF(COUNTIF($F16,CONCATENATE("*",$Y$1,"*")),"Y",IF(COUNTIF($F16,CONCATENATE("*ALL EVENT*")),"Y",""))))</f>
        <v/>
      </c>
      <c r="X16" s="21" t="str">
        <f t="shared" si="92"/>
        <v/>
      </c>
      <c r="Y16" s="21" t="str">
        <f t="shared" si="4"/>
        <v/>
      </c>
      <c r="Z16" s="21" t="str">
        <f t="shared" ref="Z16:AA16" si="93">IF(COUNTIF($F16,CONCATENATE("*",Z$1,"*")),"Y",IF(COUNTIF($F16,CONCATENATE("*",$O$1,"*")),"Y",IF(COUNTIF($F16,CONCATENATE("*",$AB$1,"*")),"Y",IF(COUNTIF($F16,CONCATENATE("*ALL EVENT*")),"Y",""))))</f>
        <v/>
      </c>
      <c r="AA16" s="21" t="str">
        <f t="shared" si="93"/>
        <v/>
      </c>
      <c r="AB16" s="21" t="str">
        <f t="shared" si="6"/>
        <v/>
      </c>
      <c r="AC16" s="21" t="str">
        <f t="shared" ref="AC16:AD16" si="94">IF(COUNTIF($F16,CONCATENATE("*",AC$1,"*")),"Y",IF(COUNTIF($F16,CONCATENATE("*",$O$1,"*")),"Y",IF(COUNTIF($F16,CONCATENATE("*",$AE$1,"*")),"Y",IF(COUNTIF($F16,CONCATENATE("*ALL EVENT*")),"Y",""))))</f>
        <v>Y</v>
      </c>
      <c r="AD16" s="21" t="str">
        <f t="shared" si="94"/>
        <v>Y</v>
      </c>
      <c r="AE16" s="19" t="str">
        <f t="shared" si="8"/>
        <v/>
      </c>
      <c r="AF16" s="22">
        <f t="shared" si="9"/>
        <v>2</v>
      </c>
      <c r="AG16" s="26" t="s">
        <v>1732</v>
      </c>
      <c r="AH16" s="19" t="str">
        <f t="shared" ref="AH16:AX16" si="95">IF(O16="Y",$AG16,"")</f>
        <v/>
      </c>
      <c r="AI16" s="19" t="str">
        <f t="shared" si="95"/>
        <v/>
      </c>
      <c r="AJ16" s="19" t="str">
        <f t="shared" si="95"/>
        <v/>
      </c>
      <c r="AK16" s="19" t="str">
        <f t="shared" si="95"/>
        <v/>
      </c>
      <c r="AL16" s="19" t="str">
        <f t="shared" si="95"/>
        <v/>
      </c>
      <c r="AM16" s="19" t="str">
        <f t="shared" si="95"/>
        <v/>
      </c>
      <c r="AN16" s="19" t="str">
        <f t="shared" si="95"/>
        <v/>
      </c>
      <c r="AO16" s="19" t="str">
        <f t="shared" si="95"/>
        <v/>
      </c>
      <c r="AP16" s="19" t="str">
        <f t="shared" si="95"/>
        <v/>
      </c>
      <c r="AQ16" s="19" t="str">
        <f t="shared" si="95"/>
        <v/>
      </c>
      <c r="AR16" s="19" t="str">
        <f t="shared" si="95"/>
        <v/>
      </c>
      <c r="AS16" s="19" t="str">
        <f t="shared" si="95"/>
        <v/>
      </c>
      <c r="AT16" s="19" t="str">
        <f t="shared" si="95"/>
        <v/>
      </c>
      <c r="AU16" s="19" t="str">
        <f t="shared" si="95"/>
        <v/>
      </c>
      <c r="AV16" s="19" t="str">
        <f t="shared" si="95"/>
        <v>Maha Prasad</v>
      </c>
      <c r="AW16" s="19" t="str">
        <f t="shared" si="95"/>
        <v>Maha Prasad</v>
      </c>
      <c r="AX16" s="19" t="str">
        <f t="shared" si="95"/>
        <v/>
      </c>
      <c r="AY16" s="24">
        <f t="shared" si="11"/>
        <v>1</v>
      </c>
      <c r="AZ16" s="19">
        <f t="shared" si="12"/>
        <v>1</v>
      </c>
      <c r="BA16" s="19" t="s">
        <v>1740</v>
      </c>
      <c r="BB16" s="19"/>
    </row>
    <row r="17" spans="1:54" ht="15.6">
      <c r="A17" s="2">
        <f>'Form Responses 1'!A17</f>
        <v>45413.836469085647</v>
      </c>
      <c r="B17" s="28" t="str">
        <f>'Form Responses 1'!B17</f>
        <v>devendraprasad.gn@gmail.com</v>
      </c>
      <c r="C17" s="16" t="str">
        <f>'Form Responses 1'!C17</f>
        <v>Devendra Prasad</v>
      </c>
      <c r="D17" s="16" t="str">
        <f>'Form Responses 1'!D17</f>
        <v>Gurram Naga</v>
      </c>
      <c r="E17" s="511">
        <f>'Form Responses 1'!E17</f>
        <v>6502246121</v>
      </c>
      <c r="F17" s="17" t="str">
        <f>'Form Responses 1'!F17</f>
        <v>ALL EVENT DAYS - July 18th to July 21st - FULL TIME</v>
      </c>
      <c r="G17" s="16" t="str">
        <f>'Form Responses 1'!G17</f>
        <v>Frisco</v>
      </c>
      <c r="H17" s="16" t="str">
        <f>'Form Responses 1'!H17</f>
        <v>Yes</v>
      </c>
      <c r="I17" s="16" t="str">
        <f>'Form Responses 1'!I17</f>
        <v>Mahāyajña Student</v>
      </c>
      <c r="J17" s="16" t="str">
        <f>'Form Responses 1'!J17</f>
        <v>Devendra Prasad Gurram Naga</v>
      </c>
      <c r="K17" s="16" t="str">
        <f>'Form Responses 1'!K17</f>
        <v>Batch 8</v>
      </c>
      <c r="L17" s="16" t="str">
        <f>'Form Responses 1'!L17</f>
        <v>I acknowledge</v>
      </c>
      <c r="M17" s="16">
        <f>'Form Responses 1'!M17</f>
        <v>0</v>
      </c>
      <c r="N17" s="30" t="s">
        <v>1727</v>
      </c>
      <c r="O17" s="19" t="str">
        <f t="shared" si="0"/>
        <v>Y</v>
      </c>
      <c r="P17" s="20"/>
      <c r="Q17" s="20"/>
      <c r="R17" s="20"/>
      <c r="S17" s="20"/>
      <c r="T17" s="21" t="str">
        <f t="shared" ref="T17:U17" si="96">IF(COUNTIF($F17,CONCATENATE("*",T$1,"*")),"Y",IF(COUNTIF($F17,CONCATENATE("*",$V$1,"*")),"Y",IF(COUNTIF($F17,CONCATENATE("*ALL EVENT DAYS - July 18*")),"Y","")))</f>
        <v>Y</v>
      </c>
      <c r="U17" s="21" t="str">
        <f t="shared" si="96"/>
        <v>Y</v>
      </c>
      <c r="V17" s="21" t="str">
        <f t="shared" si="2"/>
        <v>Y</v>
      </c>
      <c r="W17" s="21" t="str">
        <f t="shared" ref="W17:X17" si="97">IF(COUNTIF($F17,CONCATENATE("*",W$1,"*")),"Y",IF(COUNTIF($F17,CONCATENATE("*",$O$1,"*")),"Y",IF(COUNTIF($F17,CONCATENATE("*",$Y$1,"*")),"Y",IF(COUNTIF($F17,CONCATENATE("*ALL EVENT*")),"Y",""))))</f>
        <v>Y</v>
      </c>
      <c r="X17" s="21" t="str">
        <f t="shared" si="97"/>
        <v>Y</v>
      </c>
      <c r="Y17" s="21" t="str">
        <f t="shared" si="4"/>
        <v>Y</v>
      </c>
      <c r="Z17" s="21" t="str">
        <f t="shared" ref="Z17:AA17" si="98">IF(COUNTIF($F17,CONCATENATE("*",Z$1,"*")),"Y",IF(COUNTIF($F17,CONCATENATE("*",$O$1,"*")),"Y",IF(COUNTIF($F17,CONCATENATE("*",$AB$1,"*")),"Y",IF(COUNTIF($F17,CONCATENATE("*ALL EVENT*")),"Y",""))))</f>
        <v>Y</v>
      </c>
      <c r="AA17" s="21" t="str">
        <f t="shared" si="98"/>
        <v>Y</v>
      </c>
      <c r="AB17" s="21" t="str">
        <f t="shared" si="6"/>
        <v>Y</v>
      </c>
      <c r="AC17" s="21" t="str">
        <f t="shared" ref="AC17:AD17" si="99">IF(COUNTIF($F17,CONCATENATE("*",AC$1,"*")),"Y",IF(COUNTIF($F17,CONCATENATE("*",$O$1,"*")),"Y",IF(COUNTIF($F17,CONCATENATE("*",$AE$1,"*")),"Y",IF(COUNTIF($F17,CONCATENATE("*ALL EVENT*")),"Y",""))))</f>
        <v>Y</v>
      </c>
      <c r="AD17" s="21" t="str">
        <f t="shared" si="99"/>
        <v>Y</v>
      </c>
      <c r="AE17" s="19" t="str">
        <f t="shared" si="8"/>
        <v>Y</v>
      </c>
      <c r="AF17" s="22">
        <f t="shared" si="9"/>
        <v>8</v>
      </c>
      <c r="AG17" s="26" t="s">
        <v>1743</v>
      </c>
      <c r="AH17" s="19" t="str">
        <f t="shared" ref="AH17:AX17" si="100">IF(O17="Y",$AG17,"")</f>
        <v>Reserve</v>
      </c>
      <c r="AI17" s="19" t="str">
        <f t="shared" si="100"/>
        <v/>
      </c>
      <c r="AJ17" s="19" t="str">
        <f t="shared" si="100"/>
        <v/>
      </c>
      <c r="AK17" s="19" t="str">
        <f t="shared" si="100"/>
        <v/>
      </c>
      <c r="AL17" s="19" t="str">
        <f t="shared" si="100"/>
        <v/>
      </c>
      <c r="AM17" s="19" t="str">
        <f t="shared" si="100"/>
        <v>Reserve</v>
      </c>
      <c r="AN17" s="19" t="str">
        <f t="shared" si="100"/>
        <v>Reserve</v>
      </c>
      <c r="AO17" s="19" t="str">
        <f t="shared" si="100"/>
        <v>Reserve</v>
      </c>
      <c r="AP17" s="19" t="str">
        <f t="shared" si="100"/>
        <v>Reserve</v>
      </c>
      <c r="AQ17" s="19" t="str">
        <f t="shared" si="100"/>
        <v>Reserve</v>
      </c>
      <c r="AR17" s="19" t="str">
        <f t="shared" si="100"/>
        <v>Reserve</v>
      </c>
      <c r="AS17" s="19" t="str">
        <f t="shared" si="100"/>
        <v>Reserve</v>
      </c>
      <c r="AT17" s="19" t="str">
        <f t="shared" si="100"/>
        <v>Reserve</v>
      </c>
      <c r="AU17" s="19" t="str">
        <f t="shared" si="100"/>
        <v>Reserve</v>
      </c>
      <c r="AV17" s="19" t="str">
        <f t="shared" si="100"/>
        <v>Reserve</v>
      </c>
      <c r="AW17" s="19" t="str">
        <f t="shared" si="100"/>
        <v>Reserve</v>
      </c>
      <c r="AX17" s="19" t="str">
        <f t="shared" si="100"/>
        <v>Reserve</v>
      </c>
      <c r="AY17" s="24">
        <f t="shared" si="11"/>
        <v>2</v>
      </c>
      <c r="AZ17" s="19">
        <f t="shared" si="12"/>
        <v>2</v>
      </c>
      <c r="BA17" s="19" t="s">
        <v>1729</v>
      </c>
      <c r="BB17" s="19"/>
    </row>
    <row r="18" spans="1:54" ht="15.6">
      <c r="A18" s="2">
        <f>'Form Responses 1'!A18</f>
        <v>45413.837475162036</v>
      </c>
      <c r="B18" s="25" t="str">
        <f>'Form Responses 1'!B18</f>
        <v>gurramhemaraj@gmail.com</v>
      </c>
      <c r="C18" s="16" t="str">
        <f>'Form Responses 1'!C18</f>
        <v xml:space="preserve">Hemaraja Chetty </v>
      </c>
      <c r="D18" s="16" t="str">
        <f>'Form Responses 1'!D18</f>
        <v>Gurram</v>
      </c>
      <c r="E18" s="511">
        <f>'Form Responses 1'!E18</f>
        <v>6503924697</v>
      </c>
      <c r="F18" s="17" t="str">
        <f>'Form Responses 1'!F18</f>
        <v>ALL EVENT DAYS - July 18th to July 21st - FULL TIME</v>
      </c>
      <c r="G18" s="16" t="str">
        <f>'Form Responses 1'!G18</f>
        <v>Texas</v>
      </c>
      <c r="H18" s="16" t="str">
        <f>'Form Responses 1'!H18</f>
        <v>Yes</v>
      </c>
      <c r="I18" s="16" t="str">
        <f>'Form Responses 1'!I18</f>
        <v>Mahāyajña Parent / Family member</v>
      </c>
      <c r="J18" s="16" t="str">
        <f>'Form Responses 1'!J18</f>
        <v>Devendra Prasad Gurram Naga</v>
      </c>
      <c r="K18" s="16" t="str">
        <f>'Form Responses 1'!K18</f>
        <v>Batch 8</v>
      </c>
      <c r="L18" s="16" t="str">
        <f>'Form Responses 1'!L18</f>
        <v>I acknowledge</v>
      </c>
      <c r="M18" s="16">
        <f>'Form Responses 1'!M18</f>
        <v>0</v>
      </c>
      <c r="N18" s="30" t="s">
        <v>1727</v>
      </c>
      <c r="O18" s="19" t="str">
        <f t="shared" si="0"/>
        <v>Y</v>
      </c>
      <c r="P18" s="20"/>
      <c r="Q18" s="20" t="s">
        <v>979</v>
      </c>
      <c r="R18" s="20" t="s">
        <v>979</v>
      </c>
      <c r="S18" s="20" t="s">
        <v>979</v>
      </c>
      <c r="T18" s="21" t="str">
        <f t="shared" ref="T18:U18" si="101">IF(COUNTIF($F18,CONCATENATE("*",T$1,"*")),"Y",IF(COUNTIF($F18,CONCATENATE("*",$V$1,"*")),"Y",IF(COUNTIF($F18,CONCATENATE("*ALL EVENT DAYS - July 18*")),"Y","")))</f>
        <v>Y</v>
      </c>
      <c r="U18" s="21" t="str">
        <f t="shared" si="101"/>
        <v>Y</v>
      </c>
      <c r="V18" s="21" t="str">
        <f t="shared" si="2"/>
        <v>Y</v>
      </c>
      <c r="W18" s="21" t="str">
        <f t="shared" ref="W18:X18" si="102">IF(COUNTIF($F18,CONCATENATE("*",W$1,"*")),"Y",IF(COUNTIF($F18,CONCATENATE("*",$O$1,"*")),"Y",IF(COUNTIF($F18,CONCATENATE("*",$Y$1,"*")),"Y",IF(COUNTIF($F18,CONCATENATE("*ALL EVENT*")),"Y",""))))</f>
        <v>Y</v>
      </c>
      <c r="X18" s="21" t="str">
        <f t="shared" si="102"/>
        <v>Y</v>
      </c>
      <c r="Y18" s="21" t="str">
        <f t="shared" si="4"/>
        <v>Y</v>
      </c>
      <c r="Z18" s="21" t="str">
        <f t="shared" ref="Z18:AA18" si="103">IF(COUNTIF($F18,CONCATENATE("*",Z$1,"*")),"Y",IF(COUNTIF($F18,CONCATENATE("*",$O$1,"*")),"Y",IF(COUNTIF($F18,CONCATENATE("*",$AB$1,"*")),"Y",IF(COUNTIF($F18,CONCATENATE("*ALL EVENT*")),"Y",""))))</f>
        <v>Y</v>
      </c>
      <c r="AA18" s="21" t="str">
        <f t="shared" si="103"/>
        <v>Y</v>
      </c>
      <c r="AB18" s="21" t="str">
        <f t="shared" si="6"/>
        <v>Y</v>
      </c>
      <c r="AC18" s="21" t="str">
        <f t="shared" ref="AC18:AD18" si="104">IF(COUNTIF($F18,CONCATENATE("*",AC$1,"*")),"Y",IF(COUNTIF($F18,CONCATENATE("*",$O$1,"*")),"Y",IF(COUNTIF($F18,CONCATENATE("*",$AE$1,"*")),"Y",IF(COUNTIF($F18,CONCATENATE("*ALL EVENT*")),"Y",""))))</f>
        <v>Y</v>
      </c>
      <c r="AD18" s="21" t="str">
        <f t="shared" si="104"/>
        <v>Y</v>
      </c>
      <c r="AE18" s="19" t="str">
        <f t="shared" si="8"/>
        <v>Y</v>
      </c>
      <c r="AF18" s="22">
        <f t="shared" si="9"/>
        <v>11</v>
      </c>
      <c r="AG18" s="26" t="s">
        <v>1732</v>
      </c>
      <c r="AH18" s="19" t="str">
        <f t="shared" ref="AH18:AJ18" si="105">IF(O18="Y",$AG18,"")</f>
        <v>Maha Prasad</v>
      </c>
      <c r="AI18" s="19" t="str">
        <f t="shared" si="105"/>
        <v/>
      </c>
      <c r="AJ18" s="19" t="str">
        <f t="shared" si="105"/>
        <v>Maha Prasad</v>
      </c>
      <c r="AK18" s="19" t="s">
        <v>1744</v>
      </c>
      <c r="AL18" s="19" t="s">
        <v>1744</v>
      </c>
      <c r="AM18" s="19" t="s">
        <v>1738</v>
      </c>
      <c r="AN18" s="19" t="s">
        <v>1744</v>
      </c>
      <c r="AO18" s="19" t="str">
        <f t="shared" ref="AO18:AO20" si="106">IF(V18="Y",$AG18,"")</f>
        <v>Maha Prasad</v>
      </c>
      <c r="AP18" s="19" t="s">
        <v>1737</v>
      </c>
      <c r="AQ18" s="19" t="s">
        <v>1737</v>
      </c>
      <c r="AR18" s="19" t="str">
        <f t="shared" ref="AR18:AR21" si="107">IF(Y18="Y",$AG18,"")</f>
        <v>Maha Prasad</v>
      </c>
      <c r="AS18" s="19" t="s">
        <v>1738</v>
      </c>
      <c r="AT18" s="19" t="s">
        <v>1737</v>
      </c>
      <c r="AU18" s="19" t="str">
        <f t="shared" ref="AU18:AU20" si="108">IF(AB18="Y",$AG18,"")</f>
        <v>Maha Prasad</v>
      </c>
      <c r="AV18" s="19" t="s">
        <v>1738</v>
      </c>
      <c r="AW18" s="19" t="s">
        <v>1737</v>
      </c>
      <c r="AX18" s="19" t="str">
        <f t="shared" ref="AX18:AX21" si="109">IF(AE18="Y",$AG18,"")</f>
        <v>Maha Prasad</v>
      </c>
      <c r="AY18" s="24">
        <f t="shared" si="11"/>
        <v>2</v>
      </c>
      <c r="AZ18" s="19">
        <f t="shared" si="12"/>
        <v>2</v>
      </c>
      <c r="BA18" s="19" t="s">
        <v>1729</v>
      </c>
      <c r="BB18" s="19"/>
    </row>
    <row r="19" spans="1:54" ht="15.6">
      <c r="A19" s="2">
        <f>'Form Responses 1'!A19</f>
        <v>45413.838707673611</v>
      </c>
      <c r="B19" s="25" t="str">
        <f>'Form Responses 1'!B19</f>
        <v>gnhemaraj@gmail.com</v>
      </c>
      <c r="C19" s="16" t="str">
        <f>'Form Responses 1'!C19</f>
        <v xml:space="preserve">Santha Kumari </v>
      </c>
      <c r="D19" s="16" t="str">
        <f>'Form Responses 1'!D19</f>
        <v>Gurram</v>
      </c>
      <c r="E19" s="511">
        <f>'Form Responses 1'!E19</f>
        <v>6503924697</v>
      </c>
      <c r="F19" s="17" t="str">
        <f>'Form Responses 1'!F19</f>
        <v>ALL EVENT DAYS - July 18th to July 21st - FULL TIME</v>
      </c>
      <c r="G19" s="16" t="str">
        <f>'Form Responses 1'!G19</f>
        <v>Texas</v>
      </c>
      <c r="H19" s="16" t="str">
        <f>'Form Responses 1'!H19</f>
        <v>Yes</v>
      </c>
      <c r="I19" s="16" t="str">
        <f>'Form Responses 1'!I19</f>
        <v>Mahāyajña Parent / Family member</v>
      </c>
      <c r="J19" s="16" t="str">
        <f>'Form Responses 1'!J19</f>
        <v>Devendra Prasad Gurram Naga</v>
      </c>
      <c r="K19" s="16" t="str">
        <f>'Form Responses 1'!K19</f>
        <v>Batch 8</v>
      </c>
      <c r="L19" s="16" t="str">
        <f>'Form Responses 1'!L19</f>
        <v>I acknowledge</v>
      </c>
      <c r="M19" s="16">
        <f>'Form Responses 1'!M19</f>
        <v>0</v>
      </c>
      <c r="N19" s="27" t="s">
        <v>1731</v>
      </c>
      <c r="O19" s="19" t="str">
        <f t="shared" si="0"/>
        <v>Y</v>
      </c>
      <c r="P19" s="20"/>
      <c r="Q19" s="20" t="s">
        <v>979</v>
      </c>
      <c r="R19" s="20" t="s">
        <v>979</v>
      </c>
      <c r="S19" s="20" t="s">
        <v>979</v>
      </c>
      <c r="T19" s="21" t="str">
        <f t="shared" ref="T19:U19" si="110">IF(COUNTIF($F19,CONCATENATE("*",T$1,"*")),"Y",IF(COUNTIF($F19,CONCATENATE("*",$V$1,"*")),"Y",IF(COUNTIF($F19,CONCATENATE("*ALL EVENT DAYS - July 18*")),"Y","")))</f>
        <v>Y</v>
      </c>
      <c r="U19" s="21" t="str">
        <f t="shared" si="110"/>
        <v>Y</v>
      </c>
      <c r="V19" s="21" t="str">
        <f t="shared" si="2"/>
        <v>Y</v>
      </c>
      <c r="W19" s="21" t="str">
        <f t="shared" ref="W19:X19" si="111">IF(COUNTIF($F19,CONCATENATE("*",W$1,"*")),"Y",IF(COUNTIF($F19,CONCATENATE("*",$O$1,"*")),"Y",IF(COUNTIF($F19,CONCATENATE("*",$Y$1,"*")),"Y",IF(COUNTIF($F19,CONCATENATE("*ALL EVENT*")),"Y",""))))</f>
        <v>Y</v>
      </c>
      <c r="X19" s="21" t="str">
        <f t="shared" si="111"/>
        <v>Y</v>
      </c>
      <c r="Y19" s="21" t="str">
        <f t="shared" si="4"/>
        <v>Y</v>
      </c>
      <c r="Z19" s="21" t="str">
        <f t="shared" ref="Z19:AA19" si="112">IF(COUNTIF($F19,CONCATENATE("*",Z$1,"*")),"Y",IF(COUNTIF($F19,CONCATENATE("*",$O$1,"*")),"Y",IF(COUNTIF($F19,CONCATENATE("*",$AB$1,"*")),"Y",IF(COUNTIF($F19,CONCATENATE("*ALL EVENT*")),"Y",""))))</f>
        <v>Y</v>
      </c>
      <c r="AA19" s="21" t="str">
        <f t="shared" si="112"/>
        <v>Y</v>
      </c>
      <c r="AB19" s="21" t="str">
        <f t="shared" si="6"/>
        <v>Y</v>
      </c>
      <c r="AC19" s="21" t="str">
        <f t="shared" ref="AC19:AD19" si="113">IF(COUNTIF($F19,CONCATENATE("*",AC$1,"*")),"Y",IF(COUNTIF($F19,CONCATENATE("*",$O$1,"*")),"Y",IF(COUNTIF($F19,CONCATENATE("*",$AE$1,"*")),"Y",IF(COUNTIF($F19,CONCATENATE("*ALL EVENT*")),"Y",""))))</f>
        <v>Y</v>
      </c>
      <c r="AD19" s="21" t="str">
        <f t="shared" si="113"/>
        <v>Y</v>
      </c>
      <c r="AE19" s="19" t="str">
        <f t="shared" si="8"/>
        <v>Y</v>
      </c>
      <c r="AF19" s="22">
        <f t="shared" si="9"/>
        <v>11</v>
      </c>
      <c r="AG19" s="26" t="s">
        <v>1732</v>
      </c>
      <c r="AH19" s="19" t="str">
        <f t="shared" ref="AH19:AJ19" si="114">IF(O19="Y",$AG19,"")</f>
        <v>Maha Prasad</v>
      </c>
      <c r="AI19" s="19" t="str">
        <f t="shared" si="114"/>
        <v/>
      </c>
      <c r="AJ19" s="19" t="str">
        <f t="shared" si="114"/>
        <v>Maha Prasad</v>
      </c>
      <c r="AK19" s="19" t="s">
        <v>1744</v>
      </c>
      <c r="AL19" s="19" t="s">
        <v>1744</v>
      </c>
      <c r="AM19" s="19" t="s">
        <v>1738</v>
      </c>
      <c r="AN19" s="19" t="s">
        <v>1744</v>
      </c>
      <c r="AO19" s="19" t="str">
        <f t="shared" si="106"/>
        <v>Maha Prasad</v>
      </c>
      <c r="AP19" s="19" t="s">
        <v>1737</v>
      </c>
      <c r="AQ19" s="19" t="s">
        <v>1737</v>
      </c>
      <c r="AR19" s="19" t="str">
        <f t="shared" si="107"/>
        <v>Maha Prasad</v>
      </c>
      <c r="AS19" s="19" t="s">
        <v>1738</v>
      </c>
      <c r="AT19" s="19" t="s">
        <v>1737</v>
      </c>
      <c r="AU19" s="19" t="str">
        <f t="shared" si="108"/>
        <v>Maha Prasad</v>
      </c>
      <c r="AV19" s="19" t="s">
        <v>1738</v>
      </c>
      <c r="AW19" s="19" t="s">
        <v>1737</v>
      </c>
      <c r="AX19" s="19" t="str">
        <f t="shared" si="109"/>
        <v>Maha Prasad</v>
      </c>
      <c r="AY19" s="24">
        <f t="shared" si="11"/>
        <v>2</v>
      </c>
      <c r="AZ19" s="19">
        <f t="shared" si="12"/>
        <v>2</v>
      </c>
      <c r="BA19" s="19" t="s">
        <v>1729</v>
      </c>
      <c r="BB19" s="19"/>
    </row>
    <row r="20" spans="1:54" ht="15.6">
      <c r="A20" s="33">
        <f>'Form Responses 1'!A20</f>
        <v>45413.841356030098</v>
      </c>
      <c r="B20" s="34" t="str">
        <f>'Form Responses 1'!B20</f>
        <v>baru.devati@gmail.com</v>
      </c>
      <c r="C20" s="16" t="str">
        <f>'Form Responses 1'!C20</f>
        <v>Bhargavi</v>
      </c>
      <c r="D20" s="16" t="str">
        <f>'Form Responses 1'!D20</f>
        <v xml:space="preserve">Gurram </v>
      </c>
      <c r="E20" s="511">
        <f>'Form Responses 1'!E20</f>
        <v>6503924697</v>
      </c>
      <c r="F20" s="17" t="str">
        <f>'Form Responses 1'!F20</f>
        <v>ALL EVENT DAYS - July 18th to July 21st - FULL TIME</v>
      </c>
      <c r="G20" s="16" t="str">
        <f>'Form Responses 1'!G20</f>
        <v>Texas</v>
      </c>
      <c r="H20" s="16" t="str">
        <f>'Form Responses 1'!H20</f>
        <v>Yes</v>
      </c>
      <c r="I20" s="16" t="str">
        <f>'Form Responses 1'!I20</f>
        <v>Mahāyajña Student</v>
      </c>
      <c r="J20" s="16" t="str">
        <f>'Form Responses 1'!J20</f>
        <v>Bhargavi Gurram</v>
      </c>
      <c r="K20" s="16" t="str">
        <f>'Form Responses 1'!K20</f>
        <v>Batch 8</v>
      </c>
      <c r="L20" s="16" t="str">
        <f>'Form Responses 1'!L20</f>
        <v>I acknowledge</v>
      </c>
      <c r="M20" s="16">
        <f>'Form Responses 1'!M20</f>
        <v>0</v>
      </c>
      <c r="N20" s="35" t="s">
        <v>1731</v>
      </c>
      <c r="O20" s="19" t="str">
        <f t="shared" si="0"/>
        <v>Y</v>
      </c>
      <c r="P20" s="20"/>
      <c r="Q20" s="20" t="s">
        <v>979</v>
      </c>
      <c r="R20" s="20" t="s">
        <v>979</v>
      </c>
      <c r="S20" s="20" t="s">
        <v>979</v>
      </c>
      <c r="T20" s="21" t="str">
        <f t="shared" ref="T20:U20" si="115">IF(COUNTIF($F20,CONCATENATE("*",T$1,"*")),"Y",IF(COUNTIF($F20,CONCATENATE("*",$V$1,"*")),"Y",IF(COUNTIF($F20,CONCATENATE("*ALL EVENT DAYS - July 18*")),"Y","")))</f>
        <v>Y</v>
      </c>
      <c r="U20" s="21" t="str">
        <f t="shared" si="115"/>
        <v>Y</v>
      </c>
      <c r="V20" s="21" t="str">
        <f t="shared" si="2"/>
        <v>Y</v>
      </c>
      <c r="W20" s="21" t="str">
        <f t="shared" ref="W20:X20" si="116">IF(COUNTIF($F20,CONCATENATE("*",W$1,"*")),"Y",IF(COUNTIF($F20,CONCATENATE("*",$O$1,"*")),"Y",IF(COUNTIF($F20,CONCATENATE("*",$Y$1,"*")),"Y",IF(COUNTIF($F20,CONCATENATE("*ALL EVENT*")),"Y",""))))</f>
        <v>Y</v>
      </c>
      <c r="X20" s="21" t="str">
        <f t="shared" si="116"/>
        <v>Y</v>
      </c>
      <c r="Y20" s="21" t="str">
        <f t="shared" si="4"/>
        <v>Y</v>
      </c>
      <c r="Z20" s="21" t="str">
        <f t="shared" ref="Z20:AA20" si="117">IF(COUNTIF($F20,CONCATENATE("*",Z$1,"*")),"Y",IF(COUNTIF($F20,CONCATENATE("*",$O$1,"*")),"Y",IF(COUNTIF($F20,CONCATENATE("*",$AB$1,"*")),"Y",IF(COUNTIF($F20,CONCATENATE("*ALL EVENT*")),"Y",""))))</f>
        <v>Y</v>
      </c>
      <c r="AA20" s="21" t="str">
        <f t="shared" si="117"/>
        <v>Y</v>
      </c>
      <c r="AB20" s="21" t="str">
        <f t="shared" si="6"/>
        <v>Y</v>
      </c>
      <c r="AC20" s="21" t="str">
        <f t="shared" ref="AC20:AD20" si="118">IF(COUNTIF($F20,CONCATENATE("*",AC$1,"*")),"Y",IF(COUNTIF($F20,CONCATENATE("*",$O$1,"*")),"Y",IF(COUNTIF($F20,CONCATENATE("*",$AE$1,"*")),"Y",IF(COUNTIF($F20,CONCATENATE("*ALL EVENT*")),"Y",""))))</f>
        <v>Y</v>
      </c>
      <c r="AD20" s="21" t="str">
        <f t="shared" si="118"/>
        <v>Y</v>
      </c>
      <c r="AE20" s="19" t="str">
        <f t="shared" si="8"/>
        <v>Y</v>
      </c>
      <c r="AF20" s="22">
        <f t="shared" si="9"/>
        <v>11</v>
      </c>
      <c r="AG20" s="26" t="s">
        <v>1732</v>
      </c>
      <c r="AH20" s="19" t="str">
        <f t="shared" ref="AH20:AJ20" si="119">IF(O20="Y",$AG20,"")</f>
        <v>Maha Prasad</v>
      </c>
      <c r="AI20" s="19" t="str">
        <f t="shared" si="119"/>
        <v/>
      </c>
      <c r="AJ20" s="19" t="str">
        <f t="shared" si="119"/>
        <v>Maha Prasad</v>
      </c>
      <c r="AK20" s="19"/>
      <c r="AL20" s="19" t="s">
        <v>1744</v>
      </c>
      <c r="AM20" s="19" t="s">
        <v>1738</v>
      </c>
      <c r="AN20" s="19" t="s">
        <v>1744</v>
      </c>
      <c r="AO20" s="19" t="str">
        <f t="shared" si="106"/>
        <v>Maha Prasad</v>
      </c>
      <c r="AP20" s="19" t="s">
        <v>1737</v>
      </c>
      <c r="AQ20" s="19" t="s">
        <v>1737</v>
      </c>
      <c r="AR20" s="19" t="str">
        <f t="shared" si="107"/>
        <v>Maha Prasad</v>
      </c>
      <c r="AS20" s="19" t="s">
        <v>1738</v>
      </c>
      <c r="AT20" s="19" t="s">
        <v>1737</v>
      </c>
      <c r="AU20" s="19" t="str">
        <f t="shared" si="108"/>
        <v>Maha Prasad</v>
      </c>
      <c r="AV20" s="19" t="s">
        <v>1738</v>
      </c>
      <c r="AW20" s="19" t="s">
        <v>1737</v>
      </c>
      <c r="AX20" s="19" t="str">
        <f t="shared" si="109"/>
        <v>Maha Prasad</v>
      </c>
      <c r="AY20" s="24">
        <f t="shared" si="11"/>
        <v>2</v>
      </c>
      <c r="AZ20" s="19">
        <f t="shared" si="12"/>
        <v>2</v>
      </c>
      <c r="BA20" s="19" t="s">
        <v>1729</v>
      </c>
      <c r="BB20" s="19"/>
    </row>
    <row r="21" spans="1:54" ht="15.6">
      <c r="A21" s="2">
        <f>'Form Responses 1'!A21</f>
        <v>45413.948391319442</v>
      </c>
      <c r="B21" s="25" t="str">
        <f>'Form Responses 1'!B21</f>
        <v>anjali.annavarapu@gmail.com</v>
      </c>
      <c r="C21" s="16" t="str">
        <f>'Form Responses 1'!C21</f>
        <v>Anjali Devi</v>
      </c>
      <c r="D21" s="16" t="str">
        <f>'Form Responses 1'!D21</f>
        <v>Annavarapu</v>
      </c>
      <c r="E21" s="511">
        <f>'Form Responses 1'!E21</f>
        <v>5715278938</v>
      </c>
      <c r="F21" s="17" t="str">
        <f>'Form Responses 1'!F21</f>
        <v>19th July (Friday) - Evening, 20th July (Saturday) - Morning, 21st July (Sunday) - ALL DAY</v>
      </c>
      <c r="G21" s="16" t="str">
        <f>'Form Responses 1'!G21</f>
        <v>Texas</v>
      </c>
      <c r="H21" s="16" t="str">
        <f>'Form Responses 1'!H21</f>
        <v>Yes</v>
      </c>
      <c r="I21" s="16" t="str">
        <f>'Form Responses 1'!I21</f>
        <v>Mahāyajña Student</v>
      </c>
      <c r="J21" s="16" t="str">
        <f>'Form Responses 1'!J21</f>
        <v>Anjali devi Annavarapu</v>
      </c>
      <c r="K21" s="16" t="str">
        <f>'Form Responses 1'!K21</f>
        <v>Batch 9</v>
      </c>
      <c r="L21" s="16" t="str">
        <f>'Form Responses 1'!L21</f>
        <v>I acknowledge</v>
      </c>
      <c r="M21" s="16">
        <f>'Form Responses 1'!M21</f>
        <v>0</v>
      </c>
      <c r="N21" s="27" t="s">
        <v>1731</v>
      </c>
      <c r="O21" s="19" t="str">
        <f t="shared" si="0"/>
        <v/>
      </c>
      <c r="P21" s="20"/>
      <c r="Q21" s="20"/>
      <c r="R21" s="20"/>
      <c r="S21" s="20"/>
      <c r="T21" s="21" t="str">
        <f t="shared" ref="T21:U21" si="120">IF(COUNTIF($F21,CONCATENATE("*",T$1,"*")),"Y",IF(COUNTIF($F21,CONCATENATE("*",$V$1,"*")),"Y",IF(COUNTIF($F21,CONCATENATE("*ALL EVENT DAYS - July 18*")),"Y","")))</f>
        <v/>
      </c>
      <c r="U21" s="21" t="str">
        <f t="shared" si="120"/>
        <v/>
      </c>
      <c r="V21" s="21" t="str">
        <f t="shared" si="2"/>
        <v/>
      </c>
      <c r="W21" s="21" t="str">
        <f t="shared" ref="W21:X21" si="121">IF(COUNTIF($F21,CONCATENATE("*",W$1,"*")),"Y",IF(COUNTIF($F21,CONCATENATE("*",$O$1,"*")),"Y",IF(COUNTIF($F21,CONCATENATE("*",$Y$1,"*")),"Y",IF(COUNTIF($F21,CONCATENATE("*ALL EVENT*")),"Y",""))))</f>
        <v/>
      </c>
      <c r="X21" s="21" t="str">
        <f t="shared" si="121"/>
        <v>Y</v>
      </c>
      <c r="Y21" s="21" t="str">
        <f t="shared" si="4"/>
        <v/>
      </c>
      <c r="Z21" s="21" t="str">
        <f t="shared" ref="Z21:AA21" si="122">IF(COUNTIF($F21,CONCATENATE("*",Z$1,"*")),"Y",IF(COUNTIF($F21,CONCATENATE("*",$O$1,"*")),"Y",IF(COUNTIF($F21,CONCATENATE("*",$AB$1,"*")),"Y",IF(COUNTIF($F21,CONCATENATE("*ALL EVENT*")),"Y",""))))</f>
        <v>Y</v>
      </c>
      <c r="AA21" s="21" t="str">
        <f t="shared" si="122"/>
        <v/>
      </c>
      <c r="AB21" s="21" t="str">
        <f t="shared" si="6"/>
        <v/>
      </c>
      <c r="AC21" s="21" t="str">
        <f t="shared" ref="AC21:AD21" si="123">IF(COUNTIF($F21,CONCATENATE("*",AC$1,"*")),"Y",IF(COUNTIF($F21,CONCATENATE("*",$O$1,"*")),"Y",IF(COUNTIF($F21,CONCATENATE("*",$AE$1,"*")),"Y",IF(COUNTIF($F21,CONCATENATE("*ALL EVENT*")),"Y",""))))</f>
        <v>Y</v>
      </c>
      <c r="AD21" s="21" t="str">
        <f t="shared" si="123"/>
        <v>Y</v>
      </c>
      <c r="AE21" s="19" t="str">
        <f t="shared" si="8"/>
        <v>Y</v>
      </c>
      <c r="AF21" s="22">
        <f t="shared" si="9"/>
        <v>4</v>
      </c>
      <c r="AG21" s="26" t="s">
        <v>1732</v>
      </c>
      <c r="AH21" s="19" t="str">
        <f t="shared" ref="AH21:AP21" si="124">IF(O21="Y",$AG21,"")</f>
        <v/>
      </c>
      <c r="AI21" s="19" t="str">
        <f t="shared" si="124"/>
        <v/>
      </c>
      <c r="AJ21" s="19" t="str">
        <f t="shared" si="124"/>
        <v/>
      </c>
      <c r="AK21" s="19" t="str">
        <f t="shared" si="124"/>
        <v/>
      </c>
      <c r="AL21" s="19" t="str">
        <f t="shared" si="124"/>
        <v/>
      </c>
      <c r="AM21" s="19" t="str">
        <f t="shared" si="124"/>
        <v/>
      </c>
      <c r="AN21" s="19" t="str">
        <f t="shared" si="124"/>
        <v/>
      </c>
      <c r="AO21" s="19" t="str">
        <f t="shared" si="124"/>
        <v/>
      </c>
      <c r="AP21" s="19" t="str">
        <f t="shared" si="124"/>
        <v/>
      </c>
      <c r="AQ21" s="19" t="s">
        <v>1737</v>
      </c>
      <c r="AR21" s="19" t="str">
        <f t="shared" si="107"/>
        <v/>
      </c>
      <c r="AS21" s="19"/>
      <c r="AT21" s="19" t="str">
        <f t="shared" ref="AT21:AU21" si="125">IF(AA21="Y",$AG21,"")</f>
        <v/>
      </c>
      <c r="AU21" s="19" t="str">
        <f t="shared" si="125"/>
        <v/>
      </c>
      <c r="AV21" s="19" t="s">
        <v>1738</v>
      </c>
      <c r="AW21" s="19" t="s">
        <v>1737</v>
      </c>
      <c r="AX21" s="19" t="str">
        <f t="shared" si="109"/>
        <v>Maha Prasad</v>
      </c>
      <c r="AY21" s="24">
        <f t="shared" si="11"/>
        <v>1</v>
      </c>
      <c r="AZ21" s="19">
        <f t="shared" si="12"/>
        <v>1</v>
      </c>
      <c r="BA21" s="19" t="s">
        <v>1740</v>
      </c>
      <c r="BB21" s="19"/>
    </row>
    <row r="22" spans="1:54" ht="15.6">
      <c r="A22" s="2">
        <f>'Form Responses 1'!A22</f>
        <v>45476.002280625005</v>
      </c>
      <c r="B22" s="25" t="str">
        <f>'Form Responses 1'!B22</f>
        <v>bhanugoyal@gmail.com</v>
      </c>
      <c r="C22" s="16" t="str">
        <f>'Form Responses 1'!C22</f>
        <v>Bhanu</v>
      </c>
      <c r="D22" s="16" t="str">
        <f>'Form Responses 1'!D22</f>
        <v>Agarwal</v>
      </c>
      <c r="E22" s="511">
        <f>'Form Responses 1'!E22</f>
        <v>8478300476</v>
      </c>
      <c r="F22" s="17" t="str">
        <f>'Form Responses 1'!F22</f>
        <v>19th July (Friday) - Morning</v>
      </c>
      <c r="G22" s="16" t="str">
        <f>'Form Responses 1'!G22</f>
        <v>Frisco</v>
      </c>
      <c r="H22" s="16" t="str">
        <f>'Form Responses 1'!H22</f>
        <v>Yes</v>
      </c>
      <c r="I22" s="16" t="str">
        <f>'Form Responses 1'!I22</f>
        <v>Mahāyajña Student</v>
      </c>
      <c r="J22" s="16" t="str">
        <f>'Form Responses 1'!J22</f>
        <v xml:space="preserve">Bhanu Agarwal </v>
      </c>
      <c r="K22" s="16" t="str">
        <f>'Form Responses 1'!K22</f>
        <v>Batch 9</v>
      </c>
      <c r="L22" s="16" t="str">
        <f>'Form Responses 1'!L22</f>
        <v>I acknowledge</v>
      </c>
      <c r="M22" s="16">
        <f>'Form Responses 1'!M22</f>
        <v>0</v>
      </c>
      <c r="N22" s="30" t="s">
        <v>1726</v>
      </c>
      <c r="O22" s="19" t="str">
        <f t="shared" si="0"/>
        <v/>
      </c>
      <c r="P22" s="20"/>
      <c r="Q22" s="20" t="s">
        <v>979</v>
      </c>
      <c r="R22" s="20" t="s">
        <v>979</v>
      </c>
      <c r="S22" s="20" t="s">
        <v>979</v>
      </c>
      <c r="T22" s="21" t="str">
        <f t="shared" ref="T22:U22" si="126">IF(COUNTIF($F22,CONCATENATE("*",T$1,"*")),"Y",IF(COUNTIF($F22,CONCATENATE("*",$V$1,"*")),"Y",IF(COUNTIF($F22,CONCATENATE("*ALL EVENT DAYS - July 18*")),"Y","")))</f>
        <v/>
      </c>
      <c r="U22" s="21" t="str">
        <f t="shared" si="126"/>
        <v/>
      </c>
      <c r="V22" s="21" t="str">
        <f t="shared" si="2"/>
        <v/>
      </c>
      <c r="W22" s="21" t="str">
        <f t="shared" ref="W22:X22" si="127">IF(COUNTIF($F22,CONCATENATE("*",W$1,"*")),"Y",IF(COUNTIF($F22,CONCATENATE("*",$O$1,"*")),"Y",IF(COUNTIF($F22,CONCATENATE("*",$Y$1,"*")),"Y",IF(COUNTIF($F22,CONCATENATE("*ALL EVENT*")),"Y",""))))</f>
        <v>Y</v>
      </c>
      <c r="X22" s="21" t="str">
        <f t="shared" si="127"/>
        <v/>
      </c>
      <c r="Y22" s="21" t="str">
        <f t="shared" si="4"/>
        <v/>
      </c>
      <c r="Z22" s="21" t="str">
        <f t="shared" ref="Z22:AA22" si="128">IF(COUNTIF($F22,CONCATENATE("*",Z$1,"*")),"Y",IF(COUNTIF($F22,CONCATENATE("*",$O$1,"*")),"Y",IF(COUNTIF($F22,CONCATENATE("*",$AB$1,"*")),"Y",IF(COUNTIF($F22,CONCATENATE("*ALL EVENT*")),"Y",""))))</f>
        <v/>
      </c>
      <c r="AA22" s="21" t="str">
        <f t="shared" si="128"/>
        <v/>
      </c>
      <c r="AB22" s="21" t="str">
        <f t="shared" si="6"/>
        <v/>
      </c>
      <c r="AC22" s="21" t="str">
        <f t="shared" ref="AC22:AD22" si="129">IF(COUNTIF($F22,CONCATENATE("*",AC$1,"*")),"Y",IF(COUNTIF($F22,CONCATENATE("*",$O$1,"*")),"Y",IF(COUNTIF($F22,CONCATENATE("*",$AE$1,"*")),"Y",IF(COUNTIF($F22,CONCATENATE("*ALL EVENT*")),"Y",""))))</f>
        <v/>
      </c>
      <c r="AD22" s="21" t="str">
        <f t="shared" si="129"/>
        <v/>
      </c>
      <c r="AE22" s="19" t="str">
        <f t="shared" si="8"/>
        <v/>
      </c>
      <c r="AF22" s="22">
        <f t="shared" si="9"/>
        <v>4</v>
      </c>
      <c r="AG22" s="36" t="s">
        <v>1730</v>
      </c>
      <c r="AH22" s="19" t="str">
        <f t="shared" ref="AH22:AR22" si="130">IF(O22="Y",$AG22,"")</f>
        <v/>
      </c>
      <c r="AI22" s="19" t="str">
        <f t="shared" si="130"/>
        <v/>
      </c>
      <c r="AJ22" s="19" t="str">
        <f t="shared" si="130"/>
        <v>StandBy</v>
      </c>
      <c r="AK22" s="19" t="str">
        <f t="shared" si="130"/>
        <v>StandBy</v>
      </c>
      <c r="AL22" s="19" t="str">
        <f t="shared" si="130"/>
        <v>StandBy</v>
      </c>
      <c r="AM22" s="19" t="str">
        <f t="shared" si="130"/>
        <v/>
      </c>
      <c r="AN22" s="19" t="str">
        <f t="shared" si="130"/>
        <v/>
      </c>
      <c r="AO22" s="19" t="str">
        <f t="shared" si="130"/>
        <v/>
      </c>
      <c r="AP22" s="19" t="str">
        <f t="shared" si="130"/>
        <v>StandBy</v>
      </c>
      <c r="AQ22" s="19" t="str">
        <f t="shared" si="130"/>
        <v/>
      </c>
      <c r="AR22" s="19" t="str">
        <f t="shared" si="130"/>
        <v/>
      </c>
      <c r="AS22" s="19"/>
      <c r="AT22" s="19" t="str">
        <f t="shared" ref="AT22:AX22" si="131">IF(AA22="Y",$AG22,"")</f>
        <v/>
      </c>
      <c r="AU22" s="19" t="str">
        <f t="shared" si="131"/>
        <v/>
      </c>
      <c r="AV22" s="19" t="str">
        <f t="shared" si="131"/>
        <v/>
      </c>
      <c r="AW22" s="19" t="str">
        <f t="shared" si="131"/>
        <v/>
      </c>
      <c r="AX22" s="19" t="str">
        <f t="shared" si="131"/>
        <v/>
      </c>
      <c r="AY22" s="24">
        <f t="shared" si="11"/>
        <v>1</v>
      </c>
      <c r="AZ22" s="19">
        <f t="shared" si="12"/>
        <v>1</v>
      </c>
      <c r="BA22" s="19" t="s">
        <v>1740</v>
      </c>
      <c r="BB22" s="19"/>
    </row>
    <row r="23" spans="1:54" ht="15.6">
      <c r="A23" s="5">
        <f>'Form Responses 1'!A23</f>
        <v>45480.893739351857</v>
      </c>
      <c r="B23" s="37" t="str">
        <f>'Form Responses 1'!B23</f>
        <v>mtmhaskar@gmail.com</v>
      </c>
      <c r="C23" s="38" t="str">
        <f>'Form Responses 1'!C23</f>
        <v>Mangesh</v>
      </c>
      <c r="D23" s="16" t="str">
        <f>'Form Responses 1'!D23</f>
        <v>Mhaskar</v>
      </c>
      <c r="E23" s="511">
        <f>'Form Responses 1'!E23</f>
        <v>2146808844</v>
      </c>
      <c r="F23" s="17" t="str">
        <f>'Form Responses 1'!F23</f>
        <v>ALL EVENT DAYS - July 18th to July 21st - FULL TIME</v>
      </c>
      <c r="G23" s="16" t="str">
        <f>'Form Responses 1'!G23</f>
        <v>Frisco</v>
      </c>
      <c r="H23" s="16" t="str">
        <f>'Form Responses 1'!H23</f>
        <v>Yes</v>
      </c>
      <c r="I23" s="16" t="str">
        <f>'Form Responses 1'!I23</f>
        <v>Mahāyajña Student</v>
      </c>
      <c r="J23" s="16" t="str">
        <f>'Form Responses 1'!J23</f>
        <v>Mangesh Mhaskar</v>
      </c>
      <c r="K23" s="16" t="str">
        <f>'Form Responses 1'!K23</f>
        <v>Batch 9</v>
      </c>
      <c r="L23" s="16" t="str">
        <f>'Form Responses 1'!L23</f>
        <v>I acknowledge</v>
      </c>
      <c r="M23" s="16">
        <f>'Form Responses 1'!M23</f>
        <v>0</v>
      </c>
      <c r="N23" s="39" t="s">
        <v>1727</v>
      </c>
      <c r="O23" s="19" t="str">
        <f t="shared" si="0"/>
        <v>Y</v>
      </c>
      <c r="P23" s="20" t="s">
        <v>979</v>
      </c>
      <c r="Q23" s="20" t="s">
        <v>979</v>
      </c>
      <c r="R23" s="20" t="s">
        <v>979</v>
      </c>
      <c r="S23" s="20" t="s">
        <v>979</v>
      </c>
      <c r="T23" s="21" t="str">
        <f t="shared" ref="T23:U23" si="132">IF(COUNTIF($F23,CONCATENATE("*",T$1,"*")),"Y",IF(COUNTIF($F23,CONCATENATE("*",$V$1,"*")),"Y",IF(COUNTIF($F23,CONCATENATE("*ALL EVENT DAYS - July 18*")),"Y","")))</f>
        <v>Y</v>
      </c>
      <c r="U23" s="21" t="str">
        <f t="shared" si="132"/>
        <v>Y</v>
      </c>
      <c r="V23" s="21" t="str">
        <f t="shared" si="2"/>
        <v>Y</v>
      </c>
      <c r="W23" s="21" t="str">
        <f t="shared" ref="W23:X23" si="133">IF(COUNTIF($F23,CONCATENATE("*",W$1,"*")),"Y",IF(COUNTIF($F23,CONCATENATE("*",$O$1,"*")),"Y",IF(COUNTIF($F23,CONCATENATE("*",$Y$1,"*")),"Y",IF(COUNTIF($F23,CONCATENATE("*ALL EVENT*")),"Y",""))))</f>
        <v>Y</v>
      </c>
      <c r="X23" s="21" t="str">
        <f t="shared" si="133"/>
        <v>Y</v>
      </c>
      <c r="Y23" s="21" t="str">
        <f t="shared" si="4"/>
        <v>Y</v>
      </c>
      <c r="Z23" s="21" t="str">
        <f t="shared" ref="Z23:AA23" si="134">IF(COUNTIF($F23,CONCATENATE("*",Z$1,"*")),"Y",IF(COUNTIF($F23,CONCATENATE("*",$O$1,"*")),"Y",IF(COUNTIF($F23,CONCATENATE("*",$AB$1,"*")),"Y",IF(COUNTIF($F23,CONCATENATE("*ALL EVENT*")),"Y",""))))</f>
        <v>Y</v>
      </c>
      <c r="AA23" s="21" t="str">
        <f t="shared" si="134"/>
        <v>Y</v>
      </c>
      <c r="AB23" s="21" t="str">
        <f t="shared" si="6"/>
        <v>Y</v>
      </c>
      <c r="AC23" s="21" t="str">
        <f t="shared" ref="AC23:AD23" si="135">IF(COUNTIF($F23,CONCATENATE("*",AC$1,"*")),"Y",IF(COUNTIF($F23,CONCATENATE("*",$O$1,"*")),"Y",IF(COUNTIF($F23,CONCATENATE("*",$AE$1,"*")),"Y",IF(COUNTIF($F23,CONCATENATE("*ALL EVENT*")),"Y",""))))</f>
        <v>Y</v>
      </c>
      <c r="AD23" s="21" t="str">
        <f t="shared" si="135"/>
        <v>Y</v>
      </c>
      <c r="AE23" s="19" t="str">
        <f t="shared" si="8"/>
        <v>Y</v>
      </c>
      <c r="AF23" s="22">
        <f t="shared" si="9"/>
        <v>12</v>
      </c>
      <c r="AG23" s="40" t="s">
        <v>1745</v>
      </c>
      <c r="AH23" s="19" t="str">
        <f t="shared" ref="AH23:AI23" si="136">IF(O23="Y",$AG23,"")</f>
        <v>Mobile</v>
      </c>
      <c r="AI23" s="19" t="str">
        <f t="shared" si="136"/>
        <v>Mobile</v>
      </c>
      <c r="AJ23" s="19" t="s">
        <v>1741</v>
      </c>
      <c r="AK23" s="19" t="str">
        <f t="shared" ref="AK23:AL23" si="137">IF(R23="Y",$AG23,"")</f>
        <v>Mobile</v>
      </c>
      <c r="AL23" s="19" t="str">
        <f t="shared" si="137"/>
        <v>Mobile</v>
      </c>
      <c r="AM23" s="41" t="s">
        <v>1746</v>
      </c>
      <c r="AN23" s="41" t="s">
        <v>1741</v>
      </c>
      <c r="AO23" s="19" t="str">
        <f t="shared" ref="AO23:AX23" si="138">IF(V23="Y",$AG23,"")</f>
        <v>Mobile</v>
      </c>
      <c r="AP23" s="19" t="str">
        <f t="shared" si="138"/>
        <v>Mobile</v>
      </c>
      <c r="AQ23" s="19" t="str">
        <f t="shared" si="138"/>
        <v>Mobile</v>
      </c>
      <c r="AR23" s="19" t="str">
        <f t="shared" si="138"/>
        <v>Mobile</v>
      </c>
      <c r="AS23" s="19" t="str">
        <f t="shared" si="138"/>
        <v>Mobile</v>
      </c>
      <c r="AT23" s="19" t="str">
        <f t="shared" si="138"/>
        <v>Mobile</v>
      </c>
      <c r="AU23" s="19" t="str">
        <f t="shared" si="138"/>
        <v>Mobile</v>
      </c>
      <c r="AV23" s="19" t="str">
        <f t="shared" si="138"/>
        <v>Mobile</v>
      </c>
      <c r="AW23" s="19" t="str">
        <f t="shared" si="138"/>
        <v>Mobile</v>
      </c>
      <c r="AX23" s="19" t="str">
        <f t="shared" si="138"/>
        <v>Mobile</v>
      </c>
      <c r="AY23" s="24">
        <f t="shared" si="11"/>
        <v>2</v>
      </c>
      <c r="AZ23" s="19">
        <f t="shared" si="12"/>
        <v>2</v>
      </c>
      <c r="BA23" s="19" t="s">
        <v>1729</v>
      </c>
      <c r="BB23" s="19"/>
    </row>
    <row r="24" spans="1:54" ht="15.6">
      <c r="A24" s="33">
        <f>'Form Responses 1'!A24</f>
        <v>45414.441323541665</v>
      </c>
      <c r="B24" s="34" t="str">
        <f>'Form Responses 1'!B24</f>
        <v>baru.devati@gmail.com</v>
      </c>
      <c r="C24" s="16" t="str">
        <f>'Form Responses 1'!C24</f>
        <v>Bhupendra</v>
      </c>
      <c r="D24" s="16" t="str">
        <f>'Form Responses 1'!D24</f>
        <v xml:space="preserve">Gurram </v>
      </c>
      <c r="E24" s="511">
        <f>'Form Responses 1'!E24</f>
        <v>6503924697</v>
      </c>
      <c r="F24" s="17" t="str">
        <f>'Form Responses 1'!F24</f>
        <v>ALL EVENT DAYS - July 18th to July 21st - FULL TIME</v>
      </c>
      <c r="G24" s="16" t="str">
        <f>'Form Responses 1'!G24</f>
        <v>Greater Chicago Region</v>
      </c>
      <c r="H24" s="16" t="str">
        <f>'Form Responses 1'!H24</f>
        <v>Yes</v>
      </c>
      <c r="I24" s="16" t="str">
        <f>'Form Responses 1'!I24</f>
        <v>Mahāyajña Student</v>
      </c>
      <c r="J24" s="16" t="str">
        <f>'Form Responses 1'!J24</f>
        <v xml:space="preserve">Bhargavi Gurram </v>
      </c>
      <c r="K24" s="16" t="str">
        <f>'Form Responses 1'!K24</f>
        <v>Batch 8</v>
      </c>
      <c r="L24" s="16" t="str">
        <f>'Form Responses 1'!L24</f>
        <v>I acknowledge</v>
      </c>
      <c r="M24" s="16">
        <f>'Form Responses 1'!M24</f>
        <v>0</v>
      </c>
      <c r="N24" s="35" t="s">
        <v>1727</v>
      </c>
      <c r="O24" s="19" t="str">
        <f t="shared" si="0"/>
        <v>Y</v>
      </c>
      <c r="P24" s="20"/>
      <c r="Q24" s="20" t="s">
        <v>979</v>
      </c>
      <c r="R24" s="20" t="s">
        <v>979</v>
      </c>
      <c r="S24" s="20" t="s">
        <v>979</v>
      </c>
      <c r="T24" s="21" t="str">
        <f t="shared" ref="T24:U24" si="139">IF(COUNTIF($F24,CONCATENATE("*",T$1,"*")),"Y",IF(COUNTIF($F24,CONCATENATE("*",$V$1,"*")),"Y",IF(COUNTIF($F24,CONCATENATE("*ALL EVENT DAYS - July 18*")),"Y","")))</f>
        <v>Y</v>
      </c>
      <c r="U24" s="21" t="str">
        <f t="shared" si="139"/>
        <v>Y</v>
      </c>
      <c r="V24" s="21" t="str">
        <f t="shared" si="2"/>
        <v>Y</v>
      </c>
      <c r="W24" s="21" t="str">
        <f t="shared" ref="W24:X24" si="140">IF(COUNTIF($F24,CONCATENATE("*",W$1,"*")),"Y",IF(COUNTIF($F24,CONCATENATE("*",$O$1,"*")),"Y",IF(COUNTIF($F24,CONCATENATE("*",$Y$1,"*")),"Y",IF(COUNTIF($F24,CONCATENATE("*ALL EVENT*")),"Y",""))))</f>
        <v>Y</v>
      </c>
      <c r="X24" s="21" t="str">
        <f t="shared" si="140"/>
        <v>Y</v>
      </c>
      <c r="Y24" s="21" t="str">
        <f t="shared" si="4"/>
        <v>Y</v>
      </c>
      <c r="Z24" s="21" t="str">
        <f t="shared" ref="Z24:AA24" si="141">IF(COUNTIF($F24,CONCATENATE("*",Z$1,"*")),"Y",IF(COUNTIF($F24,CONCATENATE("*",$O$1,"*")),"Y",IF(COUNTIF($F24,CONCATENATE("*",$AB$1,"*")),"Y",IF(COUNTIF($F24,CONCATENATE("*ALL EVENT*")),"Y",""))))</f>
        <v>Y</v>
      </c>
      <c r="AA24" s="21" t="str">
        <f t="shared" si="141"/>
        <v>Y</v>
      </c>
      <c r="AB24" s="21" t="str">
        <f t="shared" si="6"/>
        <v>Y</v>
      </c>
      <c r="AC24" s="21" t="str">
        <f t="shared" ref="AC24:AD24" si="142">IF(COUNTIF($F24,CONCATENATE("*",AC$1,"*")),"Y",IF(COUNTIF($F24,CONCATENATE("*",$O$1,"*")),"Y",IF(COUNTIF($F24,CONCATENATE("*",$AE$1,"*")),"Y",IF(COUNTIF($F24,CONCATENATE("*ALL EVENT*")),"Y",""))))</f>
        <v>Y</v>
      </c>
      <c r="AD24" s="21" t="str">
        <f t="shared" si="142"/>
        <v>Y</v>
      </c>
      <c r="AE24" s="19" t="str">
        <f t="shared" si="8"/>
        <v>Y</v>
      </c>
      <c r="AF24" s="22">
        <f t="shared" si="9"/>
        <v>11</v>
      </c>
      <c r="AG24" s="26" t="s">
        <v>1739</v>
      </c>
      <c r="AH24" s="19" t="str">
        <f t="shared" ref="AH24:AX24" si="143">IF(O24="Y",$AG24,"")</f>
        <v>Youth Mobile</v>
      </c>
      <c r="AI24" s="19" t="str">
        <f t="shared" si="143"/>
        <v/>
      </c>
      <c r="AJ24" s="19" t="str">
        <f t="shared" si="143"/>
        <v>Youth Mobile</v>
      </c>
      <c r="AK24" s="19" t="str">
        <f t="shared" si="143"/>
        <v>Youth Mobile</v>
      </c>
      <c r="AL24" s="19" t="str">
        <f t="shared" si="143"/>
        <v>Youth Mobile</v>
      </c>
      <c r="AM24" s="19" t="str">
        <f t="shared" si="143"/>
        <v>Youth Mobile</v>
      </c>
      <c r="AN24" s="19" t="str">
        <f t="shared" si="143"/>
        <v>Youth Mobile</v>
      </c>
      <c r="AO24" s="19" t="str">
        <f t="shared" si="143"/>
        <v>Youth Mobile</v>
      </c>
      <c r="AP24" s="19" t="str">
        <f t="shared" si="143"/>
        <v>Youth Mobile</v>
      </c>
      <c r="AQ24" s="19" t="str">
        <f t="shared" si="143"/>
        <v>Youth Mobile</v>
      </c>
      <c r="AR24" s="19" t="str">
        <f t="shared" si="143"/>
        <v>Youth Mobile</v>
      </c>
      <c r="AS24" s="19" t="str">
        <f t="shared" si="143"/>
        <v>Youth Mobile</v>
      </c>
      <c r="AT24" s="19" t="str">
        <f t="shared" si="143"/>
        <v>Youth Mobile</v>
      </c>
      <c r="AU24" s="19" t="str">
        <f t="shared" si="143"/>
        <v>Youth Mobile</v>
      </c>
      <c r="AV24" s="19" t="str">
        <f t="shared" si="143"/>
        <v>Youth Mobile</v>
      </c>
      <c r="AW24" s="19" t="str">
        <f t="shared" si="143"/>
        <v>Youth Mobile</v>
      </c>
      <c r="AX24" s="19" t="str">
        <f t="shared" si="143"/>
        <v>Youth Mobile</v>
      </c>
      <c r="AY24" s="24">
        <f t="shared" si="11"/>
        <v>2</v>
      </c>
      <c r="AZ24" s="19">
        <f t="shared" si="12"/>
        <v>2</v>
      </c>
      <c r="BA24" s="19" t="s">
        <v>1729</v>
      </c>
      <c r="BB24" s="19"/>
    </row>
    <row r="25" spans="1:54" ht="15.6">
      <c r="A25" s="5">
        <f>'Form Responses 1'!A25</f>
        <v>45414.461302719908</v>
      </c>
      <c r="B25" s="42" t="str">
        <f>'Form Responses 1'!B25</f>
        <v>ravinuthalark@gmail.com</v>
      </c>
      <c r="C25" s="16" t="str">
        <f>'Form Responses 1'!C25</f>
        <v>Ravikumar</v>
      </c>
      <c r="D25" s="16" t="str">
        <f>'Form Responses 1'!D25</f>
        <v>Ravinuthala</v>
      </c>
      <c r="E25" s="511">
        <f>'Form Responses 1'!E25</f>
        <v>2146978346</v>
      </c>
      <c r="F25" s="17" t="str">
        <f>'Form Responses 1'!F25</f>
        <v>ALL EVENT DAYS - July 18th to July 21st - FULL TIME</v>
      </c>
      <c r="G25" s="16" t="str">
        <f>'Form Responses 1'!G25</f>
        <v>Frisco</v>
      </c>
      <c r="H25" s="16" t="str">
        <f>'Form Responses 1'!H25</f>
        <v>Yes</v>
      </c>
      <c r="I25" s="16" t="str">
        <f>'Form Responses 1'!I25</f>
        <v>Mahāyajña Student</v>
      </c>
      <c r="J25" s="16" t="str">
        <f>'Form Responses 1'!J25</f>
        <v>Ravikumar Ravinuthala</v>
      </c>
      <c r="K25" s="16" t="str">
        <f>'Form Responses 1'!K25</f>
        <v>Batch 9</v>
      </c>
      <c r="L25" s="16" t="str">
        <f>'Form Responses 1'!L25</f>
        <v>I acknowledge</v>
      </c>
      <c r="M25" s="16">
        <f>'Form Responses 1'!M25</f>
        <v>0</v>
      </c>
      <c r="N25" s="43" t="s">
        <v>1727</v>
      </c>
      <c r="O25" s="19" t="str">
        <f t="shared" si="0"/>
        <v>Y</v>
      </c>
      <c r="P25" s="20"/>
      <c r="Q25" s="20"/>
      <c r="R25" s="20"/>
      <c r="S25" s="20"/>
      <c r="T25" s="21" t="str">
        <f t="shared" ref="T25:U25" si="144">IF(COUNTIF($F25,CONCATENATE("*",T$1,"*")),"Y",IF(COUNTIF($F25,CONCATENATE("*",$V$1,"*")),"Y",IF(COUNTIF($F25,CONCATENATE("*ALL EVENT DAYS - July 18*")),"Y","")))</f>
        <v>Y</v>
      </c>
      <c r="U25" s="21" t="str">
        <f t="shared" si="144"/>
        <v>Y</v>
      </c>
      <c r="V25" s="21" t="str">
        <f t="shared" si="2"/>
        <v>Y</v>
      </c>
      <c r="W25" s="21" t="str">
        <f t="shared" ref="W25:X25" si="145">IF(COUNTIF($F25,CONCATENATE("*",W$1,"*")),"Y",IF(COUNTIF($F25,CONCATENATE("*",$O$1,"*")),"Y",IF(COUNTIF($F25,CONCATENATE("*",$Y$1,"*")),"Y",IF(COUNTIF($F25,CONCATENATE("*ALL EVENT*")),"Y",""))))</f>
        <v>Y</v>
      </c>
      <c r="X25" s="21" t="str">
        <f t="shared" si="145"/>
        <v>Y</v>
      </c>
      <c r="Y25" s="21" t="str">
        <f t="shared" si="4"/>
        <v>Y</v>
      </c>
      <c r="Z25" s="21" t="str">
        <f t="shared" ref="Z25:AA25" si="146">IF(COUNTIF($F25,CONCATENATE("*",Z$1,"*")),"Y",IF(COUNTIF($F25,CONCATENATE("*",$O$1,"*")),"Y",IF(COUNTIF($F25,CONCATENATE("*",$AB$1,"*")),"Y",IF(COUNTIF($F25,CONCATENATE("*ALL EVENT*")),"Y",""))))</f>
        <v>Y</v>
      </c>
      <c r="AA25" s="21" t="str">
        <f t="shared" si="146"/>
        <v>Y</v>
      </c>
      <c r="AB25" s="21" t="str">
        <f t="shared" si="6"/>
        <v>Y</v>
      </c>
      <c r="AC25" s="21" t="str">
        <f t="shared" ref="AC25:AD25" si="147">IF(COUNTIF($F25,CONCATENATE("*",AC$1,"*")),"Y",IF(COUNTIF($F25,CONCATENATE("*",$O$1,"*")),"Y",IF(COUNTIF($F25,CONCATENATE("*",$AE$1,"*")),"Y",IF(COUNTIF($F25,CONCATENATE("*ALL EVENT*")),"Y",""))))</f>
        <v>Y</v>
      </c>
      <c r="AD25" s="21" t="str">
        <f t="shared" si="147"/>
        <v>Y</v>
      </c>
      <c r="AE25" s="19" t="str">
        <f t="shared" si="8"/>
        <v>Y</v>
      </c>
      <c r="AF25" s="22">
        <f t="shared" si="9"/>
        <v>8</v>
      </c>
      <c r="AG25" s="26" t="s">
        <v>1747</v>
      </c>
      <c r="AH25" s="19" t="str">
        <f t="shared" ref="AH25:AO25" si="148">IF(O25="Y",$AG25,"")</f>
        <v>Tickets</v>
      </c>
      <c r="AI25" s="19" t="str">
        <f t="shared" si="148"/>
        <v/>
      </c>
      <c r="AJ25" s="19" t="str">
        <f t="shared" si="148"/>
        <v/>
      </c>
      <c r="AK25" s="19" t="str">
        <f t="shared" si="148"/>
        <v/>
      </c>
      <c r="AL25" s="19" t="str">
        <f t="shared" si="148"/>
        <v/>
      </c>
      <c r="AM25" s="19" t="str">
        <f t="shared" si="148"/>
        <v>Tickets</v>
      </c>
      <c r="AN25" s="19" t="str">
        <f t="shared" si="148"/>
        <v>Tickets</v>
      </c>
      <c r="AO25" s="19" t="str">
        <f t="shared" si="148"/>
        <v>Tickets</v>
      </c>
      <c r="AP25" s="19" t="s">
        <v>1748</v>
      </c>
      <c r="AQ25" s="19" t="s">
        <v>1748</v>
      </c>
      <c r="AR25" s="19" t="s">
        <v>1748</v>
      </c>
      <c r="AS25" s="19" t="s">
        <v>1748</v>
      </c>
      <c r="AT25" s="19" t="s">
        <v>1748</v>
      </c>
      <c r="AU25" s="19" t="s">
        <v>1748</v>
      </c>
      <c r="AV25" s="19" t="s">
        <v>1748</v>
      </c>
      <c r="AW25" s="19" t="s">
        <v>1748</v>
      </c>
      <c r="AX25" s="19" t="s">
        <v>1748</v>
      </c>
      <c r="AY25" s="24">
        <f t="shared" si="11"/>
        <v>2</v>
      </c>
      <c r="AZ25" s="19">
        <f t="shared" si="12"/>
        <v>2</v>
      </c>
      <c r="BA25" s="19" t="s">
        <v>1729</v>
      </c>
      <c r="BB25" s="19"/>
    </row>
    <row r="26" spans="1:54" ht="15.6">
      <c r="A26" s="5">
        <f>'Form Responses 1'!A26</f>
        <v>45414.458516284722</v>
      </c>
      <c r="B26" s="42" t="str">
        <f>'Form Responses 1'!B26</f>
        <v>thanikaravi@gmail.com</v>
      </c>
      <c r="C26" s="16" t="str">
        <f>'Form Responses 1'!C26</f>
        <v>Thanika</v>
      </c>
      <c r="D26" s="16" t="str">
        <f>'Form Responses 1'!D26</f>
        <v>Ravinuthala</v>
      </c>
      <c r="E26" s="511">
        <f>'Form Responses 1'!E26</f>
        <v>2146745404</v>
      </c>
      <c r="F26" s="17" t="str">
        <f>'Form Responses 1'!F26</f>
        <v>ALL EVENT DAYS - July 18th to July 21st - FULL TIME</v>
      </c>
      <c r="G26" s="16" t="str">
        <f>'Form Responses 1'!G26</f>
        <v>Frisco</v>
      </c>
      <c r="H26" s="16" t="str">
        <f>'Form Responses 1'!H26</f>
        <v>Yes</v>
      </c>
      <c r="I26" s="16" t="str">
        <f>'Form Responses 1'!I26</f>
        <v>Mahāyajña Student</v>
      </c>
      <c r="J26" s="16" t="str">
        <f>'Form Responses 1'!J26</f>
        <v>Thanika Ravinuthala</v>
      </c>
      <c r="K26" s="16" t="str">
        <f>'Form Responses 1'!K26</f>
        <v>Batch 9</v>
      </c>
      <c r="L26" s="16" t="str">
        <f>'Form Responses 1'!L26</f>
        <v>I acknowledge</v>
      </c>
      <c r="M26" s="16">
        <f>'Form Responses 1'!M26</f>
        <v>0</v>
      </c>
      <c r="N26" s="39" t="s">
        <v>1731</v>
      </c>
      <c r="O26" s="19" t="str">
        <f t="shared" si="0"/>
        <v>Y</v>
      </c>
      <c r="P26" s="20"/>
      <c r="Q26" s="20"/>
      <c r="R26" s="20"/>
      <c r="S26" s="20"/>
      <c r="T26" s="21" t="str">
        <f t="shared" ref="T26:U26" si="149">IF(COUNTIF($F26,CONCATENATE("*",T$1,"*")),"Y",IF(COUNTIF($F26,CONCATENATE("*",$V$1,"*")),"Y",IF(COUNTIF($F26,CONCATENATE("*ALL EVENT DAYS - July 18*")),"Y","")))</f>
        <v>Y</v>
      </c>
      <c r="U26" s="21" t="str">
        <f t="shared" si="149"/>
        <v>Y</v>
      </c>
      <c r="V26" s="21" t="str">
        <f t="shared" si="2"/>
        <v>Y</v>
      </c>
      <c r="W26" s="21" t="str">
        <f t="shared" ref="W26:X26" si="150">IF(COUNTIF($F26,CONCATENATE("*",W$1,"*")),"Y",IF(COUNTIF($F26,CONCATENATE("*",$O$1,"*")),"Y",IF(COUNTIF($F26,CONCATENATE("*",$Y$1,"*")),"Y",IF(COUNTIF($F26,CONCATENATE("*ALL EVENT*")),"Y",""))))</f>
        <v>Y</v>
      </c>
      <c r="X26" s="21" t="str">
        <f t="shared" si="150"/>
        <v>Y</v>
      </c>
      <c r="Y26" s="21" t="str">
        <f t="shared" si="4"/>
        <v>Y</v>
      </c>
      <c r="Z26" s="21" t="str">
        <f t="shared" ref="Z26:AA26" si="151">IF(COUNTIF($F26,CONCATENATE("*",Z$1,"*")),"Y",IF(COUNTIF($F26,CONCATENATE("*",$O$1,"*")),"Y",IF(COUNTIF($F26,CONCATENATE("*",$AB$1,"*")),"Y",IF(COUNTIF($F26,CONCATENATE("*ALL EVENT*")),"Y",""))))</f>
        <v>Y</v>
      </c>
      <c r="AA26" s="21" t="str">
        <f t="shared" si="151"/>
        <v>Y</v>
      </c>
      <c r="AB26" s="21" t="str">
        <f t="shared" si="6"/>
        <v>Y</v>
      </c>
      <c r="AC26" s="21" t="str">
        <f t="shared" ref="AC26:AD26" si="152">IF(COUNTIF($F26,CONCATENATE("*",AC$1,"*")),"Y",IF(COUNTIF($F26,CONCATENATE("*",$O$1,"*")),"Y",IF(COUNTIF($F26,CONCATENATE("*",$AE$1,"*")),"Y",IF(COUNTIF($F26,CONCATENATE("*ALL EVENT*")),"Y",""))))</f>
        <v>Y</v>
      </c>
      <c r="AD26" s="21" t="str">
        <f t="shared" si="152"/>
        <v>Y</v>
      </c>
      <c r="AE26" s="19" t="str">
        <f t="shared" si="8"/>
        <v>Y</v>
      </c>
      <c r="AF26" s="22">
        <f t="shared" si="9"/>
        <v>8</v>
      </c>
      <c r="AG26" s="26" t="s">
        <v>1747</v>
      </c>
      <c r="AH26" s="19" t="str">
        <f t="shared" ref="AH26:AL26" si="153">IF(O26="Y",$AG26,"")</f>
        <v>Tickets</v>
      </c>
      <c r="AI26" s="19" t="str">
        <f t="shared" si="153"/>
        <v/>
      </c>
      <c r="AJ26" s="19" t="str">
        <f t="shared" si="153"/>
        <v/>
      </c>
      <c r="AK26" s="19" t="str">
        <f t="shared" si="153"/>
        <v/>
      </c>
      <c r="AL26" s="19" t="str">
        <f t="shared" si="153"/>
        <v/>
      </c>
      <c r="AM26" s="19" t="s">
        <v>1738</v>
      </c>
      <c r="AN26" s="19" t="s">
        <v>1744</v>
      </c>
      <c r="AO26" s="19" t="str">
        <f t="shared" ref="AO26:AO29" si="154">IF(V26="Y",$AG26,"")</f>
        <v>Tickets</v>
      </c>
      <c r="AP26" s="19" t="s">
        <v>1737</v>
      </c>
      <c r="AQ26" s="19" t="s">
        <v>1737</v>
      </c>
      <c r="AR26" s="19" t="str">
        <f>IF(Y26="Y",$AG26,"")</f>
        <v>Tickets</v>
      </c>
      <c r="AS26" s="19"/>
      <c r="AT26" s="19" t="s">
        <v>1737</v>
      </c>
      <c r="AU26" s="19" t="str">
        <f>IF(AB26="Y",$AG26,"")</f>
        <v>Tickets</v>
      </c>
      <c r="AV26" s="19" t="s">
        <v>1738</v>
      </c>
      <c r="AW26" s="19" t="s">
        <v>1737</v>
      </c>
      <c r="AX26" s="19" t="str">
        <f>IF(AE26="Y",$AG26,"")</f>
        <v>Tickets</v>
      </c>
      <c r="AY26" s="24">
        <f t="shared" si="11"/>
        <v>2</v>
      </c>
      <c r="AZ26" s="19">
        <f t="shared" si="12"/>
        <v>2</v>
      </c>
      <c r="BA26" s="19" t="s">
        <v>1729</v>
      </c>
      <c r="BB26" s="19"/>
    </row>
    <row r="27" spans="1:54" ht="15.6">
      <c r="A27" s="2">
        <f>'Form Responses 1'!A27</f>
        <v>45414.561820092596</v>
      </c>
      <c r="B27" s="28" t="str">
        <f>'Form Responses 1'!B27</f>
        <v>ramya.priya.rt@gmail.com</v>
      </c>
      <c r="C27" s="38" t="str">
        <f>'Form Responses 1'!C27</f>
        <v>Ramya Priya</v>
      </c>
      <c r="D27" s="16" t="str">
        <f>'Form Responses 1'!D27</f>
        <v>Ravinuthala</v>
      </c>
      <c r="E27" s="511">
        <f>'Form Responses 1'!E27</f>
        <v>2149060965</v>
      </c>
      <c r="F27" s="17" t="str">
        <f>'Form Responses 1'!F27</f>
        <v>ALL EVENT DAYS - July 18th to July 21st - FULL TIME</v>
      </c>
      <c r="G27" s="16" t="str">
        <f>'Form Responses 1'!G27</f>
        <v>Frisco</v>
      </c>
      <c r="H27" s="16" t="str">
        <f>'Form Responses 1'!H27</f>
        <v>Yes</v>
      </c>
      <c r="I27" s="16" t="str">
        <f>'Form Responses 1'!I27</f>
        <v>Mahāyajña Student</v>
      </c>
      <c r="J27" s="16" t="str">
        <f>'Form Responses 1'!J27</f>
        <v>Ramya Priya Ravinuthala</v>
      </c>
      <c r="K27" s="16" t="str">
        <f>'Form Responses 1'!K27</f>
        <v>Batch 8</v>
      </c>
      <c r="L27" s="16" t="str">
        <f>'Form Responses 1'!L27</f>
        <v>I acknowledge</v>
      </c>
      <c r="M27" s="16">
        <f>'Form Responses 1'!M27</f>
        <v>0</v>
      </c>
      <c r="N27" s="27" t="s">
        <v>1731</v>
      </c>
      <c r="O27" s="19" t="str">
        <f t="shared" si="0"/>
        <v>Y</v>
      </c>
      <c r="P27" s="20"/>
      <c r="Q27" s="20"/>
      <c r="R27" s="20"/>
      <c r="S27" s="20"/>
      <c r="T27" s="21" t="str">
        <f t="shared" ref="T27:U27" si="155">IF(COUNTIF($F27,CONCATENATE("*",T$1,"*")),"Y",IF(COUNTIF($F27,CONCATENATE("*",$V$1,"*")),"Y",IF(COUNTIF($F27,CONCATENATE("*ALL EVENT DAYS - July 18*")),"Y","")))</f>
        <v>Y</v>
      </c>
      <c r="U27" s="21" t="str">
        <f t="shared" si="155"/>
        <v>Y</v>
      </c>
      <c r="V27" s="21" t="str">
        <f t="shared" si="2"/>
        <v>Y</v>
      </c>
      <c r="W27" s="21" t="str">
        <f t="shared" ref="W27:X27" si="156">IF(COUNTIF($F27,CONCATENATE("*",W$1,"*")),"Y",IF(COUNTIF($F27,CONCATENATE("*",$O$1,"*")),"Y",IF(COUNTIF($F27,CONCATENATE("*",$Y$1,"*")),"Y",IF(COUNTIF($F27,CONCATENATE("*ALL EVENT*")),"Y",""))))</f>
        <v>Y</v>
      </c>
      <c r="X27" s="21" t="str">
        <f t="shared" si="156"/>
        <v>Y</v>
      </c>
      <c r="Y27" s="21" t="str">
        <f t="shared" si="4"/>
        <v>Y</v>
      </c>
      <c r="Z27" s="21" t="str">
        <f t="shared" ref="Z27:AA27" si="157">IF(COUNTIF($F27,CONCATENATE("*",Z$1,"*")),"Y",IF(COUNTIF($F27,CONCATENATE("*",$O$1,"*")),"Y",IF(COUNTIF($F27,CONCATENATE("*",$AB$1,"*")),"Y",IF(COUNTIF($F27,CONCATENATE("*ALL EVENT*")),"Y",""))))</f>
        <v>Y</v>
      </c>
      <c r="AA27" s="21" t="str">
        <f t="shared" si="157"/>
        <v>Y</v>
      </c>
      <c r="AB27" s="21" t="str">
        <f t="shared" si="6"/>
        <v>Y</v>
      </c>
      <c r="AC27" s="21" t="str">
        <f t="shared" ref="AC27:AD27" si="158">IF(COUNTIF($F27,CONCATENATE("*",AC$1,"*")),"Y",IF(COUNTIF($F27,CONCATENATE("*",$O$1,"*")),"Y",IF(COUNTIF($F27,CONCATENATE("*",$AE$1,"*")),"Y",IF(COUNTIF($F27,CONCATENATE("*ALL EVENT*")),"Y",""))))</f>
        <v>Y</v>
      </c>
      <c r="AD27" s="21" t="str">
        <f t="shared" si="158"/>
        <v>Y</v>
      </c>
      <c r="AE27" s="19" t="str">
        <f t="shared" si="8"/>
        <v>Y</v>
      </c>
      <c r="AF27" s="22">
        <f t="shared" si="9"/>
        <v>8</v>
      </c>
      <c r="AG27" s="44" t="s">
        <v>1739</v>
      </c>
      <c r="AH27" s="19" t="str">
        <f t="shared" ref="AH27:AL27" si="159">IF(O27="Y",$AG27,"")</f>
        <v>Youth Mobile</v>
      </c>
      <c r="AI27" s="19" t="str">
        <f t="shared" si="159"/>
        <v/>
      </c>
      <c r="AJ27" s="19" t="str">
        <f t="shared" si="159"/>
        <v/>
      </c>
      <c r="AK27" s="19" t="str">
        <f t="shared" si="159"/>
        <v/>
      </c>
      <c r="AL27" s="19" t="str">
        <f t="shared" si="159"/>
        <v/>
      </c>
      <c r="AM27" s="19" t="s">
        <v>1749</v>
      </c>
      <c r="AN27" s="19" t="s">
        <v>1749</v>
      </c>
      <c r="AO27" s="19" t="str">
        <f t="shared" si="154"/>
        <v>Youth Mobile</v>
      </c>
      <c r="AP27" s="19" t="str">
        <f t="shared" ref="AP27:AX27" si="160">IF(W27="Y",$AG27,"")</f>
        <v>Youth Mobile</v>
      </c>
      <c r="AQ27" s="19" t="str">
        <f t="shared" si="160"/>
        <v>Youth Mobile</v>
      </c>
      <c r="AR27" s="19" t="str">
        <f t="shared" si="160"/>
        <v>Youth Mobile</v>
      </c>
      <c r="AS27" s="19" t="str">
        <f t="shared" si="160"/>
        <v>Youth Mobile</v>
      </c>
      <c r="AT27" s="19" t="str">
        <f t="shared" si="160"/>
        <v>Youth Mobile</v>
      </c>
      <c r="AU27" s="19" t="str">
        <f t="shared" si="160"/>
        <v>Youth Mobile</v>
      </c>
      <c r="AV27" s="19" t="str">
        <f t="shared" si="160"/>
        <v>Youth Mobile</v>
      </c>
      <c r="AW27" s="19" t="str">
        <f t="shared" si="160"/>
        <v>Youth Mobile</v>
      </c>
      <c r="AX27" s="19" t="str">
        <f t="shared" si="160"/>
        <v>Youth Mobile</v>
      </c>
      <c r="AY27" s="24">
        <f t="shared" si="11"/>
        <v>2</v>
      </c>
      <c r="AZ27" s="19">
        <f t="shared" si="12"/>
        <v>2</v>
      </c>
      <c r="BA27" s="19" t="s">
        <v>1729</v>
      </c>
      <c r="BB27" s="19"/>
    </row>
    <row r="28" spans="1:54" ht="15.6">
      <c r="A28" s="2">
        <f>'Form Responses 1'!A28</f>
        <v>45414.562443379633</v>
      </c>
      <c r="B28" s="28" t="str">
        <f>'Form Responses 1'!B28</f>
        <v>rravinuthala@twu.edu</v>
      </c>
      <c r="C28" s="38" t="str">
        <f>'Form Responses 1'!C28</f>
        <v>Ranjani Priya</v>
      </c>
      <c r="D28" s="16" t="str">
        <f>'Form Responses 1'!D28</f>
        <v>Ravinuthala</v>
      </c>
      <c r="E28" s="511">
        <f>'Form Responses 1'!E28</f>
        <v>2148861946</v>
      </c>
      <c r="F28" s="17" t="str">
        <f>'Form Responses 1'!F28</f>
        <v>ALL EVENT DAYS - July 18th to July 21st - FULL TIME</v>
      </c>
      <c r="G28" s="16" t="str">
        <f>'Form Responses 1'!G28</f>
        <v>Frisco</v>
      </c>
      <c r="H28" s="16" t="str">
        <f>'Form Responses 1'!H28</f>
        <v>Yes</v>
      </c>
      <c r="I28" s="16" t="str">
        <f>'Form Responses 1'!I28</f>
        <v>Mahāyajña Student</v>
      </c>
      <c r="J28" s="16" t="str">
        <f>'Form Responses 1'!J28</f>
        <v>Ranjani Priya Ravinuthala</v>
      </c>
      <c r="K28" s="16" t="str">
        <f>'Form Responses 1'!K28</f>
        <v>Batch 8</v>
      </c>
      <c r="L28" s="16" t="str">
        <f>'Form Responses 1'!L28</f>
        <v>I acknowledge</v>
      </c>
      <c r="M28" s="16">
        <f>'Form Responses 1'!M28</f>
        <v>0</v>
      </c>
      <c r="N28" s="27" t="s">
        <v>1731</v>
      </c>
      <c r="O28" s="19" t="str">
        <f t="shared" si="0"/>
        <v>Y</v>
      </c>
      <c r="P28" s="20"/>
      <c r="Q28" s="20"/>
      <c r="R28" s="20"/>
      <c r="S28" s="20"/>
      <c r="T28" s="21" t="str">
        <f t="shared" ref="T28:U28" si="161">IF(COUNTIF($F28,CONCATENATE("*",T$1,"*")),"Y",IF(COUNTIF($F28,CONCATENATE("*",$V$1,"*")),"Y",IF(COUNTIF($F28,CONCATENATE("*ALL EVENT DAYS - July 18*")),"Y","")))</f>
        <v>Y</v>
      </c>
      <c r="U28" s="21" t="str">
        <f t="shared" si="161"/>
        <v>Y</v>
      </c>
      <c r="V28" s="21" t="str">
        <f t="shared" si="2"/>
        <v>Y</v>
      </c>
      <c r="W28" s="21" t="str">
        <f t="shared" ref="W28:X28" si="162">IF(COUNTIF($F28,CONCATENATE("*",W$1,"*")),"Y",IF(COUNTIF($F28,CONCATENATE("*",$O$1,"*")),"Y",IF(COUNTIF($F28,CONCATENATE("*",$Y$1,"*")),"Y",IF(COUNTIF($F28,CONCATENATE("*ALL EVENT*")),"Y",""))))</f>
        <v>Y</v>
      </c>
      <c r="X28" s="21" t="str">
        <f t="shared" si="162"/>
        <v>Y</v>
      </c>
      <c r="Y28" s="21" t="str">
        <f t="shared" si="4"/>
        <v>Y</v>
      </c>
      <c r="Z28" s="21" t="str">
        <f t="shared" ref="Z28:AA28" si="163">IF(COUNTIF($F28,CONCATENATE("*",Z$1,"*")),"Y",IF(COUNTIF($F28,CONCATENATE("*",$O$1,"*")),"Y",IF(COUNTIF($F28,CONCATENATE("*",$AB$1,"*")),"Y",IF(COUNTIF($F28,CONCATENATE("*ALL EVENT*")),"Y",""))))</f>
        <v>Y</v>
      </c>
      <c r="AA28" s="21" t="str">
        <f t="shared" si="163"/>
        <v>Y</v>
      </c>
      <c r="AB28" s="21" t="str">
        <f t="shared" si="6"/>
        <v>Y</v>
      </c>
      <c r="AC28" s="21" t="str">
        <f t="shared" ref="AC28:AD28" si="164">IF(COUNTIF($F28,CONCATENATE("*",AC$1,"*")),"Y",IF(COUNTIF($F28,CONCATENATE("*",$O$1,"*")),"Y",IF(COUNTIF($F28,CONCATENATE("*",$AE$1,"*")),"Y",IF(COUNTIF($F28,CONCATENATE("*ALL EVENT*")),"Y",""))))</f>
        <v>Y</v>
      </c>
      <c r="AD28" s="21" t="str">
        <f t="shared" si="164"/>
        <v>Y</v>
      </c>
      <c r="AE28" s="19" t="str">
        <f t="shared" si="8"/>
        <v>Y</v>
      </c>
      <c r="AF28" s="22">
        <f t="shared" si="9"/>
        <v>8</v>
      </c>
      <c r="AG28" s="44" t="s">
        <v>1739</v>
      </c>
      <c r="AH28" s="19" t="str">
        <f t="shared" ref="AH28:AL28" si="165">IF(O28="Y",$AG28,"")</f>
        <v>Youth Mobile</v>
      </c>
      <c r="AI28" s="19" t="str">
        <f t="shared" si="165"/>
        <v/>
      </c>
      <c r="AJ28" s="19" t="str">
        <f t="shared" si="165"/>
        <v/>
      </c>
      <c r="AK28" s="19" t="str">
        <f t="shared" si="165"/>
        <v/>
      </c>
      <c r="AL28" s="19" t="str">
        <f t="shared" si="165"/>
        <v/>
      </c>
      <c r="AM28" s="19" t="s">
        <v>1749</v>
      </c>
      <c r="AN28" s="19" t="s">
        <v>1749</v>
      </c>
      <c r="AO28" s="19" t="str">
        <f t="shared" si="154"/>
        <v>Youth Mobile</v>
      </c>
      <c r="AP28" s="19" t="str">
        <f t="shared" ref="AP28:AX28" si="166">IF(W28="Y",$AG28,"")</f>
        <v>Youth Mobile</v>
      </c>
      <c r="AQ28" s="19" t="str">
        <f t="shared" si="166"/>
        <v>Youth Mobile</v>
      </c>
      <c r="AR28" s="19" t="str">
        <f t="shared" si="166"/>
        <v>Youth Mobile</v>
      </c>
      <c r="AS28" s="19" t="str">
        <f t="shared" si="166"/>
        <v>Youth Mobile</v>
      </c>
      <c r="AT28" s="19" t="str">
        <f t="shared" si="166"/>
        <v>Youth Mobile</v>
      </c>
      <c r="AU28" s="19" t="str">
        <f t="shared" si="166"/>
        <v>Youth Mobile</v>
      </c>
      <c r="AV28" s="19" t="str">
        <f t="shared" si="166"/>
        <v>Youth Mobile</v>
      </c>
      <c r="AW28" s="19" t="str">
        <f t="shared" si="166"/>
        <v>Youth Mobile</v>
      </c>
      <c r="AX28" s="19" t="str">
        <f t="shared" si="166"/>
        <v>Youth Mobile</v>
      </c>
      <c r="AY28" s="24">
        <f t="shared" si="11"/>
        <v>2</v>
      </c>
      <c r="AZ28" s="19">
        <f t="shared" si="12"/>
        <v>2</v>
      </c>
      <c r="BA28" s="19" t="s">
        <v>1729</v>
      </c>
      <c r="BB28" s="19"/>
    </row>
    <row r="29" spans="1:54" ht="15.6">
      <c r="A29" s="5">
        <f>'Form Responses 1'!A29</f>
        <v>45414.710006539353</v>
      </c>
      <c r="B29" s="42" t="str">
        <f>'Form Responses 1'!B29</f>
        <v>vijirajan@gmail.com</v>
      </c>
      <c r="C29" s="31" t="str">
        <f>'Form Responses 1'!C29</f>
        <v>Vijayalakshmi</v>
      </c>
      <c r="D29" s="16" t="str">
        <f>'Form Responses 1'!D29</f>
        <v>Rengarajan</v>
      </c>
      <c r="E29" s="511">
        <f>'Form Responses 1'!E29</f>
        <v>4844782566</v>
      </c>
      <c r="F29" s="17" t="str">
        <f>'Form Responses 1'!F29</f>
        <v>ALL EVENT DAYS - July 18th to July 21st - FULL TIME</v>
      </c>
      <c r="G29" s="16" t="str">
        <f>'Form Responses 1'!G29</f>
        <v>Texas</v>
      </c>
      <c r="H29" s="16" t="str">
        <f>'Form Responses 1'!H29</f>
        <v>Yes</v>
      </c>
      <c r="I29" s="16" t="str">
        <f>'Form Responses 1'!I29</f>
        <v>Mahāyajña Parent / Family member</v>
      </c>
      <c r="J29" s="16" t="str">
        <f>'Form Responses 1'!J29</f>
        <v>Shrinath Rengarajan</v>
      </c>
      <c r="K29" s="16" t="str">
        <f>'Form Responses 1'!K29</f>
        <v>Batch 9</v>
      </c>
      <c r="L29" s="16" t="str">
        <f>'Form Responses 1'!L29</f>
        <v>I acknowledge</v>
      </c>
      <c r="M29" s="16">
        <f>'Form Responses 1'!M29</f>
        <v>0</v>
      </c>
      <c r="N29" s="39" t="s">
        <v>1731</v>
      </c>
      <c r="O29" s="19" t="str">
        <f t="shared" si="0"/>
        <v>Y</v>
      </c>
      <c r="P29" s="20"/>
      <c r="Q29" s="20" t="s">
        <v>979</v>
      </c>
      <c r="R29" s="20" t="s">
        <v>979</v>
      </c>
      <c r="S29" s="20" t="s">
        <v>979</v>
      </c>
      <c r="T29" s="21" t="str">
        <f t="shared" ref="T29:U29" si="167">IF(COUNTIF($F29,CONCATENATE("*",T$1,"*")),"Y",IF(COUNTIF($F29,CONCATENATE("*",$V$1,"*")),"Y",IF(COUNTIF($F29,CONCATENATE("*ALL EVENT DAYS - July 18*")),"Y","")))</f>
        <v>Y</v>
      </c>
      <c r="U29" s="21" t="str">
        <f t="shared" si="167"/>
        <v>Y</v>
      </c>
      <c r="V29" s="21" t="str">
        <f t="shared" si="2"/>
        <v>Y</v>
      </c>
      <c r="W29" s="21" t="str">
        <f t="shared" ref="W29:X29" si="168">IF(COUNTIF($F29,CONCATENATE("*",W$1,"*")),"Y",IF(COUNTIF($F29,CONCATENATE("*",$O$1,"*")),"Y",IF(COUNTIF($F29,CONCATENATE("*",$Y$1,"*")),"Y",IF(COUNTIF($F29,CONCATENATE("*ALL EVENT*")),"Y",""))))</f>
        <v>Y</v>
      </c>
      <c r="X29" s="21" t="str">
        <f t="shared" si="168"/>
        <v>Y</v>
      </c>
      <c r="Y29" s="21" t="str">
        <f t="shared" si="4"/>
        <v>Y</v>
      </c>
      <c r="Z29" s="21" t="str">
        <f t="shared" ref="Z29:AA29" si="169">IF(COUNTIF($F29,CONCATENATE("*",Z$1,"*")),"Y",IF(COUNTIF($F29,CONCATENATE("*",$O$1,"*")),"Y",IF(COUNTIF($F29,CONCATENATE("*",$AB$1,"*")),"Y",IF(COUNTIF($F29,CONCATENATE("*ALL EVENT*")),"Y",""))))</f>
        <v>Y</v>
      </c>
      <c r="AA29" s="21" t="str">
        <f t="shared" si="169"/>
        <v>Y</v>
      </c>
      <c r="AB29" s="21" t="str">
        <f t="shared" si="6"/>
        <v>Y</v>
      </c>
      <c r="AC29" s="21" t="str">
        <f t="shared" ref="AC29:AD29" si="170">IF(COUNTIF($F29,CONCATENATE("*",AC$1,"*")),"Y",IF(COUNTIF($F29,CONCATENATE("*",$O$1,"*")),"Y",IF(COUNTIF($F29,CONCATENATE("*",$AE$1,"*")),"Y",IF(COUNTIF($F29,CONCATENATE("*ALL EVENT*")),"Y",""))))</f>
        <v>Y</v>
      </c>
      <c r="AD29" s="21" t="str">
        <f t="shared" si="170"/>
        <v>Y</v>
      </c>
      <c r="AE29" s="19" t="str">
        <f t="shared" si="8"/>
        <v>Y</v>
      </c>
      <c r="AF29" s="22">
        <f t="shared" si="9"/>
        <v>11</v>
      </c>
      <c r="AG29" s="26" t="s">
        <v>1732</v>
      </c>
      <c r="AH29" s="19" t="str">
        <f t="shared" ref="AH29:AJ29" si="171">IF(O29="Y",$AG29,"")</f>
        <v>Maha Prasad</v>
      </c>
      <c r="AI29" s="19" t="str">
        <f t="shared" si="171"/>
        <v/>
      </c>
      <c r="AJ29" s="19" t="str">
        <f t="shared" si="171"/>
        <v>Maha Prasad</v>
      </c>
      <c r="AK29" s="19" t="s">
        <v>1750</v>
      </c>
      <c r="AL29" s="19" t="s">
        <v>1744</v>
      </c>
      <c r="AM29" s="19" t="s">
        <v>1738</v>
      </c>
      <c r="AN29" s="19" t="s">
        <v>1744</v>
      </c>
      <c r="AO29" s="19" t="str">
        <f t="shared" si="154"/>
        <v>Maha Prasad</v>
      </c>
      <c r="AP29" s="19" t="s">
        <v>1737</v>
      </c>
      <c r="AQ29" s="19" t="s">
        <v>1737</v>
      </c>
      <c r="AR29" s="19" t="str">
        <f t="shared" ref="AR29:AR30" si="172">IF(Y29="Y",$AG29,"")</f>
        <v>Maha Prasad</v>
      </c>
      <c r="AS29" s="19" t="s">
        <v>1738</v>
      </c>
      <c r="AT29" s="19" t="s">
        <v>1737</v>
      </c>
      <c r="AU29" s="19" t="str">
        <f t="shared" ref="AU29:AU30" si="173">IF(AB29="Y",$AG29,"")</f>
        <v>Maha Prasad</v>
      </c>
      <c r="AV29" s="19" t="s">
        <v>1738</v>
      </c>
      <c r="AW29" s="19" t="s">
        <v>1737</v>
      </c>
      <c r="AX29" s="19" t="str">
        <f t="shared" ref="AX29:AX30" si="174">IF(AE29="Y",$AG29,"")</f>
        <v>Maha Prasad</v>
      </c>
      <c r="AY29" s="24">
        <f t="shared" si="11"/>
        <v>2</v>
      </c>
      <c r="AZ29" s="19">
        <f t="shared" si="12"/>
        <v>2</v>
      </c>
      <c r="BA29" s="19" t="s">
        <v>1729</v>
      </c>
      <c r="BB29" s="19"/>
    </row>
    <row r="30" spans="1:54" ht="15.6">
      <c r="A30" s="5">
        <f>'Form Responses 1'!A30</f>
        <v>45414.711192523144</v>
      </c>
      <c r="B30" s="37" t="str">
        <f>'Form Responses 1'!B30</f>
        <v>vijirajan@gmail.com</v>
      </c>
      <c r="C30" s="16" t="str">
        <f>'Form Responses 1'!C30</f>
        <v>Rengarajan</v>
      </c>
      <c r="D30" s="16" t="str">
        <f>'Form Responses 1'!D30</f>
        <v>Ramasamy</v>
      </c>
      <c r="E30" s="511">
        <f>'Form Responses 1'!E30</f>
        <v>4843433178</v>
      </c>
      <c r="F30" s="17" t="str">
        <f>'Form Responses 1'!F30</f>
        <v>ALL EVENT DAYS - July 18th to July 21st - FULL TIME</v>
      </c>
      <c r="G30" s="16" t="str">
        <f>'Form Responses 1'!G30</f>
        <v>Frisco</v>
      </c>
      <c r="H30" s="16" t="str">
        <f>'Form Responses 1'!H30</f>
        <v>Yes</v>
      </c>
      <c r="I30" s="16" t="str">
        <f>'Form Responses 1'!I30</f>
        <v>Mahāyajña Parent / Family member</v>
      </c>
      <c r="J30" s="16" t="str">
        <f>'Form Responses 1'!J30</f>
        <v>Shrinath Rengarajan</v>
      </c>
      <c r="K30" s="16" t="str">
        <f>'Form Responses 1'!K30</f>
        <v>Batch 9</v>
      </c>
      <c r="L30" s="16" t="str">
        <f>'Form Responses 1'!L30</f>
        <v>I acknowledge</v>
      </c>
      <c r="M30" s="16">
        <f>'Form Responses 1'!M30</f>
        <v>0</v>
      </c>
      <c r="N30" s="39" t="s">
        <v>1727</v>
      </c>
      <c r="O30" s="19" t="str">
        <f t="shared" si="0"/>
        <v>Y</v>
      </c>
      <c r="P30" s="20"/>
      <c r="Q30" s="20" t="s">
        <v>979</v>
      </c>
      <c r="R30" s="20" t="s">
        <v>979</v>
      </c>
      <c r="S30" s="20" t="s">
        <v>979</v>
      </c>
      <c r="T30" s="21" t="str">
        <f t="shared" ref="T30:U30" si="175">IF(COUNTIF($F30,CONCATENATE("*",T$1,"*")),"Y",IF(COUNTIF($F30,CONCATENATE("*",$V$1,"*")),"Y",IF(COUNTIF($F30,CONCATENATE("*ALL EVENT DAYS - July 18*")),"Y","")))</f>
        <v>Y</v>
      </c>
      <c r="U30" s="21" t="str">
        <f t="shared" si="175"/>
        <v>Y</v>
      </c>
      <c r="V30" s="21" t="str">
        <f t="shared" si="2"/>
        <v>Y</v>
      </c>
      <c r="W30" s="21" t="str">
        <f t="shared" ref="W30:X30" si="176">IF(COUNTIF($F30,CONCATENATE("*",W$1,"*")),"Y",IF(COUNTIF($F30,CONCATENATE("*",$O$1,"*")),"Y",IF(COUNTIF($F30,CONCATENATE("*",$Y$1,"*")),"Y",IF(COUNTIF($F30,CONCATENATE("*ALL EVENT*")),"Y",""))))</f>
        <v>Y</v>
      </c>
      <c r="X30" s="21" t="str">
        <f t="shared" si="176"/>
        <v>Y</v>
      </c>
      <c r="Y30" s="21" t="str">
        <f t="shared" si="4"/>
        <v>Y</v>
      </c>
      <c r="Z30" s="21" t="str">
        <f t="shared" ref="Z30:AA30" si="177">IF(COUNTIF($F30,CONCATENATE("*",Z$1,"*")),"Y",IF(COUNTIF($F30,CONCATENATE("*",$O$1,"*")),"Y",IF(COUNTIF($F30,CONCATENATE("*",$AB$1,"*")),"Y",IF(COUNTIF($F30,CONCATENATE("*ALL EVENT*")),"Y",""))))</f>
        <v>Y</v>
      </c>
      <c r="AA30" s="21" t="str">
        <f t="shared" si="177"/>
        <v>Y</v>
      </c>
      <c r="AB30" s="21" t="str">
        <f t="shared" si="6"/>
        <v>Y</v>
      </c>
      <c r="AC30" s="21" t="str">
        <f t="shared" ref="AC30:AD30" si="178">IF(COUNTIF($F30,CONCATENATE("*",AC$1,"*")),"Y",IF(COUNTIF($F30,CONCATENATE("*",$O$1,"*")),"Y",IF(COUNTIF($F30,CONCATENATE("*",$AE$1,"*")),"Y",IF(COUNTIF($F30,CONCATENATE("*ALL EVENT*")),"Y",""))))</f>
        <v>Y</v>
      </c>
      <c r="AD30" s="21" t="str">
        <f t="shared" si="178"/>
        <v>Y</v>
      </c>
      <c r="AE30" s="19" t="str">
        <f t="shared" si="8"/>
        <v>Y</v>
      </c>
      <c r="AF30" s="22">
        <f t="shared" si="9"/>
        <v>11</v>
      </c>
      <c r="AG30" s="26" t="s">
        <v>1741</v>
      </c>
      <c r="AH30" s="19" t="str">
        <f t="shared" ref="AH30:AL30" si="179">IF(O30="Y",$AG30,"")</f>
        <v>Crowd Mgmt</v>
      </c>
      <c r="AI30" s="19" t="str">
        <f t="shared" si="179"/>
        <v/>
      </c>
      <c r="AJ30" s="19" t="str">
        <f t="shared" si="179"/>
        <v>Crowd Mgmt</v>
      </c>
      <c r="AK30" s="19" t="str">
        <f t="shared" si="179"/>
        <v>Crowd Mgmt</v>
      </c>
      <c r="AL30" s="19" t="str">
        <f t="shared" si="179"/>
        <v>Crowd Mgmt</v>
      </c>
      <c r="AM30" s="32" t="s">
        <v>1733</v>
      </c>
      <c r="AN30" s="19" t="str">
        <f t="shared" ref="AN30:AO30" si="180">IF(U30="Y",$AG30,"")</f>
        <v>Crowd Mgmt</v>
      </c>
      <c r="AO30" s="19" t="str">
        <f t="shared" si="180"/>
        <v>Crowd Mgmt</v>
      </c>
      <c r="AP30" s="19" t="s">
        <v>1733</v>
      </c>
      <c r="AQ30" s="19" t="s">
        <v>1734</v>
      </c>
      <c r="AR30" s="19" t="str">
        <f t="shared" si="172"/>
        <v>Crowd Mgmt</v>
      </c>
      <c r="AS30" s="19" t="s">
        <v>1733</v>
      </c>
      <c r="AT30" s="19" t="s">
        <v>1734</v>
      </c>
      <c r="AU30" s="19" t="str">
        <f t="shared" si="173"/>
        <v>Crowd Mgmt</v>
      </c>
      <c r="AV30" s="19" t="s">
        <v>1734</v>
      </c>
      <c r="AW30" s="19" t="s">
        <v>1734</v>
      </c>
      <c r="AX30" s="19" t="str">
        <f t="shared" si="174"/>
        <v>Crowd Mgmt</v>
      </c>
      <c r="AY30" s="24">
        <f t="shared" si="11"/>
        <v>2</v>
      </c>
      <c r="AZ30" s="19">
        <f t="shared" si="12"/>
        <v>2</v>
      </c>
      <c r="BA30" s="19" t="s">
        <v>1729</v>
      </c>
      <c r="BB30" s="19"/>
    </row>
    <row r="31" spans="1:54" ht="15.6">
      <c r="A31" s="2">
        <f>'Form Responses 1'!A31</f>
        <v>45414.713674027778</v>
      </c>
      <c r="B31" s="25" t="str">
        <f>'Form Responses 1'!B31</f>
        <v>shrinarayaneerengarajan@gmail.com</v>
      </c>
      <c r="C31" s="16" t="str">
        <f>'Form Responses 1'!C31</f>
        <v>Shrinarayanee</v>
      </c>
      <c r="D31" s="16" t="str">
        <f>'Form Responses 1'!D31</f>
        <v>Rengarajan</v>
      </c>
      <c r="E31" s="511">
        <f>'Form Responses 1'!E31</f>
        <v>4692692588</v>
      </c>
      <c r="F31" s="17" t="str">
        <f>'Form Responses 1'!F31</f>
        <v>ALL EVENT DAYS - July 18th to July 21st - FULL TIME</v>
      </c>
      <c r="G31" s="16" t="str">
        <f>'Form Responses 1'!G31</f>
        <v>Texas</v>
      </c>
      <c r="H31" s="16" t="str">
        <f>'Form Responses 1'!H31</f>
        <v>Yes</v>
      </c>
      <c r="I31" s="16" t="str">
        <f>'Form Responses 1'!I31</f>
        <v>Mahāyajña Student</v>
      </c>
      <c r="J31" s="16" t="str">
        <f>'Form Responses 1'!J31</f>
        <v>Shrinarayanee Rengarajan</v>
      </c>
      <c r="K31" s="16" t="str">
        <f>'Form Responses 1'!K31</f>
        <v>Batch 5</v>
      </c>
      <c r="L31" s="16" t="str">
        <f>'Form Responses 1'!L31</f>
        <v>I acknowledge</v>
      </c>
      <c r="M31" s="16">
        <f>'Form Responses 1'!M31</f>
        <v>0</v>
      </c>
      <c r="N31" s="27" t="s">
        <v>1731</v>
      </c>
      <c r="O31" s="19" t="str">
        <f t="shared" si="0"/>
        <v>Y</v>
      </c>
      <c r="P31" s="20"/>
      <c r="Q31" s="20" t="s">
        <v>979</v>
      </c>
      <c r="R31" s="20" t="s">
        <v>979</v>
      </c>
      <c r="S31" s="20" t="s">
        <v>979</v>
      </c>
      <c r="T31" s="21" t="str">
        <f t="shared" ref="T31:U31" si="181">IF(COUNTIF($F31,CONCATENATE("*",T$1,"*")),"Y",IF(COUNTIF($F31,CONCATENATE("*",$V$1,"*")),"Y",IF(COUNTIF($F31,CONCATENATE("*ALL EVENT DAYS - July 18*")),"Y","")))</f>
        <v>Y</v>
      </c>
      <c r="U31" s="21" t="str">
        <f t="shared" si="181"/>
        <v>Y</v>
      </c>
      <c r="V31" s="21" t="str">
        <f t="shared" si="2"/>
        <v>Y</v>
      </c>
      <c r="W31" s="21" t="str">
        <f t="shared" ref="W31:X31" si="182">IF(COUNTIF($F31,CONCATENATE("*",W$1,"*")),"Y",IF(COUNTIF($F31,CONCATENATE("*",$O$1,"*")),"Y",IF(COUNTIF($F31,CONCATENATE("*",$Y$1,"*")),"Y",IF(COUNTIF($F31,CONCATENATE("*ALL EVENT*")),"Y",""))))</f>
        <v>Y</v>
      </c>
      <c r="X31" s="21" t="str">
        <f t="shared" si="182"/>
        <v>Y</v>
      </c>
      <c r="Y31" s="21" t="str">
        <f t="shared" si="4"/>
        <v>Y</v>
      </c>
      <c r="Z31" s="21" t="str">
        <f t="shared" ref="Z31:AA31" si="183">IF(COUNTIF($F31,CONCATENATE("*",Z$1,"*")),"Y",IF(COUNTIF($F31,CONCATENATE("*",$O$1,"*")),"Y",IF(COUNTIF($F31,CONCATENATE("*",$AB$1,"*")),"Y",IF(COUNTIF($F31,CONCATENATE("*ALL EVENT*")),"Y",""))))</f>
        <v>Y</v>
      </c>
      <c r="AA31" s="21" t="str">
        <f t="shared" si="183"/>
        <v>Y</v>
      </c>
      <c r="AB31" s="21" t="str">
        <f t="shared" si="6"/>
        <v>Y</v>
      </c>
      <c r="AC31" s="21" t="str">
        <f t="shared" ref="AC31:AD31" si="184">IF(COUNTIF($F31,CONCATENATE("*",AC$1,"*")),"Y",IF(COUNTIF($F31,CONCATENATE("*",$O$1,"*")),"Y",IF(COUNTIF($F31,CONCATENATE("*",$AE$1,"*")),"Y",IF(COUNTIF($F31,CONCATENATE("*ALL EVENT*")),"Y",""))))</f>
        <v>Y</v>
      </c>
      <c r="AD31" s="21" t="str">
        <f t="shared" si="184"/>
        <v>Y</v>
      </c>
      <c r="AE31" s="19" t="str">
        <f t="shared" si="8"/>
        <v>Y</v>
      </c>
      <c r="AF31" s="22">
        <f t="shared" si="9"/>
        <v>11</v>
      </c>
      <c r="AG31" s="26" t="s">
        <v>1739</v>
      </c>
      <c r="AH31" s="19" t="str">
        <f t="shared" ref="AH31:AL31" si="185">IF(O31="Y",$AG31,"")</f>
        <v>Youth Mobile</v>
      </c>
      <c r="AI31" s="19" t="str">
        <f t="shared" si="185"/>
        <v/>
      </c>
      <c r="AJ31" s="19" t="str">
        <f t="shared" si="185"/>
        <v>Youth Mobile</v>
      </c>
      <c r="AK31" s="19" t="str">
        <f t="shared" si="185"/>
        <v>Youth Mobile</v>
      </c>
      <c r="AL31" s="19" t="str">
        <f t="shared" si="185"/>
        <v>Youth Mobile</v>
      </c>
      <c r="AM31" s="19" t="s">
        <v>1749</v>
      </c>
      <c r="AN31" s="19" t="s">
        <v>1749</v>
      </c>
      <c r="AO31" s="19" t="str">
        <f t="shared" ref="AO31:AX31" si="186">IF(V31="Y",$AG31,"")</f>
        <v>Youth Mobile</v>
      </c>
      <c r="AP31" s="19" t="str">
        <f t="shared" si="186"/>
        <v>Youth Mobile</v>
      </c>
      <c r="AQ31" s="19" t="str">
        <f t="shared" si="186"/>
        <v>Youth Mobile</v>
      </c>
      <c r="AR31" s="19" t="str">
        <f t="shared" si="186"/>
        <v>Youth Mobile</v>
      </c>
      <c r="AS31" s="19" t="str">
        <f t="shared" si="186"/>
        <v>Youth Mobile</v>
      </c>
      <c r="AT31" s="19" t="str">
        <f t="shared" si="186"/>
        <v>Youth Mobile</v>
      </c>
      <c r="AU31" s="19" t="str">
        <f t="shared" si="186"/>
        <v>Youth Mobile</v>
      </c>
      <c r="AV31" s="19" t="str">
        <f t="shared" si="186"/>
        <v>Youth Mobile</v>
      </c>
      <c r="AW31" s="19" t="str">
        <f t="shared" si="186"/>
        <v>Youth Mobile</v>
      </c>
      <c r="AX31" s="19" t="str">
        <f t="shared" si="186"/>
        <v>Youth Mobile</v>
      </c>
      <c r="AY31" s="24">
        <f t="shared" si="11"/>
        <v>2</v>
      </c>
      <c r="AZ31" s="19">
        <f t="shared" si="12"/>
        <v>2</v>
      </c>
      <c r="BA31" s="19" t="s">
        <v>1729</v>
      </c>
      <c r="BB31" s="19"/>
    </row>
    <row r="32" spans="1:54" ht="15.6">
      <c r="A32" s="2">
        <f>'Form Responses 1'!A32</f>
        <v>45414.715548518521</v>
      </c>
      <c r="B32" s="25" t="str">
        <f>'Form Responses 1'!B32</f>
        <v>shrinidhirengarajan7@gmail.com</v>
      </c>
      <c r="C32" s="16" t="str">
        <f>'Form Responses 1'!C32</f>
        <v>Shrinidhi</v>
      </c>
      <c r="D32" s="16" t="str">
        <f>'Form Responses 1'!D32</f>
        <v>Rengarajan</v>
      </c>
      <c r="E32" s="511">
        <f>'Form Responses 1'!E32</f>
        <v>4692692645</v>
      </c>
      <c r="F32" s="17" t="str">
        <f>'Form Responses 1'!F32</f>
        <v>ALL EVENT DAYS - July 18th to July 21st - FULL TIME</v>
      </c>
      <c r="G32" s="16" t="str">
        <f>'Form Responses 1'!G32</f>
        <v>Texas</v>
      </c>
      <c r="H32" s="16" t="str">
        <f>'Form Responses 1'!H32</f>
        <v>Yes</v>
      </c>
      <c r="I32" s="16" t="str">
        <f>'Form Responses 1'!I32</f>
        <v>Mahāyajña Student</v>
      </c>
      <c r="J32" s="16" t="str">
        <f>'Form Responses 1'!J32</f>
        <v>Shrinidhi Rengarajan</v>
      </c>
      <c r="K32" s="16" t="str">
        <f>'Form Responses 1'!K32</f>
        <v>Batch 5</v>
      </c>
      <c r="L32" s="16" t="str">
        <f>'Form Responses 1'!L32</f>
        <v>I acknowledge</v>
      </c>
      <c r="M32" s="16">
        <f>'Form Responses 1'!M32</f>
        <v>0</v>
      </c>
      <c r="N32" s="30" t="s">
        <v>1731</v>
      </c>
      <c r="O32" s="19" t="str">
        <f t="shared" si="0"/>
        <v>Y</v>
      </c>
      <c r="P32" s="20"/>
      <c r="Q32" s="20" t="s">
        <v>979</v>
      </c>
      <c r="R32" s="20" t="s">
        <v>979</v>
      </c>
      <c r="S32" s="20" t="s">
        <v>979</v>
      </c>
      <c r="T32" s="21" t="str">
        <f t="shared" ref="T32:U32" si="187">IF(COUNTIF($F32,CONCATENATE("*",T$1,"*")),"Y",IF(COUNTIF($F32,CONCATENATE("*",$V$1,"*")),"Y",IF(COUNTIF($F32,CONCATENATE("*ALL EVENT DAYS - July 18*")),"Y","")))</f>
        <v>Y</v>
      </c>
      <c r="U32" s="21" t="str">
        <f t="shared" si="187"/>
        <v>Y</v>
      </c>
      <c r="V32" s="21" t="str">
        <f t="shared" si="2"/>
        <v>Y</v>
      </c>
      <c r="W32" s="21" t="str">
        <f t="shared" ref="W32:X32" si="188">IF(COUNTIF($F32,CONCATENATE("*",W$1,"*")),"Y",IF(COUNTIF($F32,CONCATENATE("*",$O$1,"*")),"Y",IF(COUNTIF($F32,CONCATENATE("*",$Y$1,"*")),"Y",IF(COUNTIF($F32,CONCATENATE("*ALL EVENT*")),"Y",""))))</f>
        <v>Y</v>
      </c>
      <c r="X32" s="21" t="str">
        <f t="shared" si="188"/>
        <v>Y</v>
      </c>
      <c r="Y32" s="21" t="str">
        <f t="shared" si="4"/>
        <v>Y</v>
      </c>
      <c r="Z32" s="21" t="str">
        <f t="shared" ref="Z32:AA32" si="189">IF(COUNTIF($F32,CONCATENATE("*",Z$1,"*")),"Y",IF(COUNTIF($F32,CONCATENATE("*",$O$1,"*")),"Y",IF(COUNTIF($F32,CONCATENATE("*",$AB$1,"*")),"Y",IF(COUNTIF($F32,CONCATENATE("*ALL EVENT*")),"Y",""))))</f>
        <v>Y</v>
      </c>
      <c r="AA32" s="21" t="str">
        <f t="shared" si="189"/>
        <v>Y</v>
      </c>
      <c r="AB32" s="21" t="str">
        <f t="shared" si="6"/>
        <v>Y</v>
      </c>
      <c r="AC32" s="21" t="str">
        <f t="shared" ref="AC32:AD32" si="190">IF(COUNTIF($F32,CONCATENATE("*",AC$1,"*")),"Y",IF(COUNTIF($F32,CONCATENATE("*",$O$1,"*")),"Y",IF(COUNTIF($F32,CONCATENATE("*",$AE$1,"*")),"Y",IF(COUNTIF($F32,CONCATENATE("*ALL EVENT*")),"Y",""))))</f>
        <v>Y</v>
      </c>
      <c r="AD32" s="21" t="str">
        <f t="shared" si="190"/>
        <v>Y</v>
      </c>
      <c r="AE32" s="19" t="str">
        <f t="shared" si="8"/>
        <v>Y</v>
      </c>
      <c r="AF32" s="22">
        <f t="shared" si="9"/>
        <v>11</v>
      </c>
      <c r="AG32" s="26" t="s">
        <v>1739</v>
      </c>
      <c r="AH32" s="19" t="str">
        <f t="shared" ref="AH32:AL32" si="191">IF(O32="Y",$AG32,"")</f>
        <v>Youth Mobile</v>
      </c>
      <c r="AI32" s="19" t="str">
        <f t="shared" si="191"/>
        <v/>
      </c>
      <c r="AJ32" s="19" t="str">
        <f t="shared" si="191"/>
        <v>Youth Mobile</v>
      </c>
      <c r="AK32" s="19" t="str">
        <f t="shared" si="191"/>
        <v>Youth Mobile</v>
      </c>
      <c r="AL32" s="19" t="str">
        <f t="shared" si="191"/>
        <v>Youth Mobile</v>
      </c>
      <c r="AM32" s="19" t="s">
        <v>1749</v>
      </c>
      <c r="AN32" s="19" t="s">
        <v>1749</v>
      </c>
      <c r="AO32" s="19" t="str">
        <f t="shared" ref="AO32:AX32" si="192">IF(V32="Y",$AG32,"")</f>
        <v>Youth Mobile</v>
      </c>
      <c r="AP32" s="19" t="str">
        <f t="shared" si="192"/>
        <v>Youth Mobile</v>
      </c>
      <c r="AQ32" s="19" t="str">
        <f t="shared" si="192"/>
        <v>Youth Mobile</v>
      </c>
      <c r="AR32" s="19" t="str">
        <f t="shared" si="192"/>
        <v>Youth Mobile</v>
      </c>
      <c r="AS32" s="19" t="str">
        <f t="shared" si="192"/>
        <v>Youth Mobile</v>
      </c>
      <c r="AT32" s="19" t="str">
        <f t="shared" si="192"/>
        <v>Youth Mobile</v>
      </c>
      <c r="AU32" s="19" t="str">
        <f t="shared" si="192"/>
        <v>Youth Mobile</v>
      </c>
      <c r="AV32" s="19" t="str">
        <f t="shared" si="192"/>
        <v>Youth Mobile</v>
      </c>
      <c r="AW32" s="19" t="str">
        <f t="shared" si="192"/>
        <v>Youth Mobile</v>
      </c>
      <c r="AX32" s="19" t="str">
        <f t="shared" si="192"/>
        <v>Youth Mobile</v>
      </c>
      <c r="AY32" s="24">
        <f t="shared" si="11"/>
        <v>2</v>
      </c>
      <c r="AZ32" s="19">
        <f t="shared" si="12"/>
        <v>2</v>
      </c>
      <c r="BA32" s="19" t="s">
        <v>1729</v>
      </c>
      <c r="BB32" s="19"/>
    </row>
    <row r="33" spans="1:54" ht="15.6">
      <c r="A33" s="2">
        <f>'Form Responses 1'!A33</f>
        <v>45489.796651064811</v>
      </c>
      <c r="B33" s="25" t="str">
        <f>'Form Responses 1'!B33</f>
        <v>grandhirr@gmail.com</v>
      </c>
      <c r="C33" s="16" t="str">
        <f>'Form Responses 1'!C33</f>
        <v xml:space="preserve">Raja Rajeswari </v>
      </c>
      <c r="D33" s="16" t="str">
        <f>'Form Responses 1'!D33</f>
        <v xml:space="preserve">Grandhi </v>
      </c>
      <c r="E33" s="511">
        <f>'Form Responses 1'!E33</f>
        <v>8474712853</v>
      </c>
      <c r="F33" s="17" t="str">
        <f>'Form Responses 1'!F33</f>
        <v>18th July (Thursday) - Morning, 18th July (Thursday) - Evening, 19th July (Friday) - Morning, 19th July (Friday) - Evening, 20th July (Saturday) - Morning, 21st July (Sunday) - Morning, 21st July (Sunday) - Evening</v>
      </c>
      <c r="G33" s="16" t="str">
        <f>'Form Responses 1'!G33</f>
        <v>Greater Chicago Region</v>
      </c>
      <c r="H33" s="16" t="str">
        <f>'Form Responses 1'!H33</f>
        <v>Yes</v>
      </c>
      <c r="I33" s="16" t="str">
        <f>'Form Responses 1'!I33</f>
        <v>Mahāyajña Student</v>
      </c>
      <c r="J33" s="16" t="str">
        <f>'Form Responses 1'!J33</f>
        <v xml:space="preserve">Raja Rajeswari Grandhi </v>
      </c>
      <c r="K33" s="16" t="str">
        <f>'Form Responses 1'!K33</f>
        <v>Batch 6</v>
      </c>
      <c r="L33" s="16" t="str">
        <f>'Form Responses 1'!L33</f>
        <v>I acknowledge</v>
      </c>
      <c r="M33" s="16">
        <f>'Form Responses 1'!M33</f>
        <v>0</v>
      </c>
      <c r="N33" s="27" t="s">
        <v>1731</v>
      </c>
      <c r="O33" s="19" t="str">
        <f t="shared" si="0"/>
        <v/>
      </c>
      <c r="P33" s="20"/>
      <c r="Q33" s="20"/>
      <c r="R33" s="20"/>
      <c r="S33" s="20"/>
      <c r="T33" s="21" t="str">
        <f t="shared" ref="T33:U33" si="193">IF(COUNTIF($F33,CONCATENATE("*",T$1,"*")),"Y",IF(COUNTIF($F33,CONCATENATE("*",$V$1,"*")),"Y",IF(COUNTIF($F33,CONCATENATE("*ALL EVENT DAYS - July 18*")),"Y","")))</f>
        <v>Y</v>
      </c>
      <c r="U33" s="21" t="str">
        <f t="shared" si="193"/>
        <v>Y</v>
      </c>
      <c r="V33" s="21" t="str">
        <f t="shared" si="2"/>
        <v/>
      </c>
      <c r="W33" s="21" t="str">
        <f t="shared" ref="W33:X33" si="194">IF(COUNTIF($F33,CONCATENATE("*",W$1,"*")),"Y",IF(COUNTIF($F33,CONCATENATE("*",$O$1,"*")),"Y",IF(COUNTIF($F33,CONCATENATE("*",$Y$1,"*")),"Y",IF(COUNTIF($F33,CONCATENATE("*ALL EVENT*")),"Y",""))))</f>
        <v>Y</v>
      </c>
      <c r="X33" s="21" t="str">
        <f t="shared" si="194"/>
        <v>Y</v>
      </c>
      <c r="Y33" s="21" t="str">
        <f t="shared" si="4"/>
        <v/>
      </c>
      <c r="Z33" s="21" t="str">
        <f t="shared" ref="Z33:AA33" si="195">IF(COUNTIF($F33,CONCATENATE("*",Z$1,"*")),"Y",IF(COUNTIF($F33,CONCATENATE("*",$O$1,"*")),"Y",IF(COUNTIF($F33,CONCATENATE("*",$AB$1,"*")),"Y",IF(COUNTIF($F33,CONCATENATE("*ALL EVENT*")),"Y",""))))</f>
        <v>Y</v>
      </c>
      <c r="AA33" s="21" t="str">
        <f t="shared" si="195"/>
        <v/>
      </c>
      <c r="AB33" s="21" t="str">
        <f t="shared" si="6"/>
        <v/>
      </c>
      <c r="AC33" s="21" t="str">
        <f t="shared" ref="AC33:AD33" si="196">IF(COUNTIF($F33,CONCATENATE("*",AC$1,"*")),"Y",IF(COUNTIF($F33,CONCATENATE("*",$O$1,"*")),"Y",IF(COUNTIF($F33,CONCATENATE("*",$AE$1,"*")),"Y",IF(COUNTIF($F33,CONCATENATE("*ALL EVENT*")),"Y",""))))</f>
        <v>Y</v>
      </c>
      <c r="AD33" s="21" t="str">
        <f t="shared" si="196"/>
        <v>Y</v>
      </c>
      <c r="AE33" s="19" t="str">
        <f t="shared" si="8"/>
        <v/>
      </c>
      <c r="AF33" s="22">
        <f t="shared" si="9"/>
        <v>7</v>
      </c>
      <c r="AG33" s="26" t="s">
        <v>1732</v>
      </c>
      <c r="AH33" s="19" t="str">
        <f t="shared" ref="AH33:AO33" si="197">IF(O33="Y",$AG33,"")</f>
        <v/>
      </c>
      <c r="AI33" s="19" t="str">
        <f t="shared" si="197"/>
        <v/>
      </c>
      <c r="AJ33" s="19" t="str">
        <f t="shared" si="197"/>
        <v/>
      </c>
      <c r="AK33" s="19" t="str">
        <f t="shared" si="197"/>
        <v/>
      </c>
      <c r="AL33" s="19" t="str">
        <f t="shared" si="197"/>
        <v/>
      </c>
      <c r="AM33" s="19" t="str">
        <f t="shared" si="197"/>
        <v>Maha Prasad</v>
      </c>
      <c r="AN33" s="19" t="str">
        <f t="shared" si="197"/>
        <v>Maha Prasad</v>
      </c>
      <c r="AO33" s="19" t="str">
        <f t="shared" si="197"/>
        <v/>
      </c>
      <c r="AP33" s="19" t="s">
        <v>1737</v>
      </c>
      <c r="AQ33" s="19" t="s">
        <v>1737</v>
      </c>
      <c r="AR33" s="19" t="str">
        <f t="shared" ref="AR33:AR34" si="198">IF(Y33="Y",$AG33,"")</f>
        <v/>
      </c>
      <c r="AS33" s="19" t="s">
        <v>1738</v>
      </c>
      <c r="AT33" s="19" t="str">
        <f t="shared" ref="AT33:AU33" si="199">IF(AA33="Y",$AG33,"")</f>
        <v/>
      </c>
      <c r="AU33" s="19" t="str">
        <f t="shared" si="199"/>
        <v/>
      </c>
      <c r="AV33" s="19" t="s">
        <v>1738</v>
      </c>
      <c r="AW33" s="19" t="s">
        <v>1737</v>
      </c>
      <c r="AX33" s="19" t="str">
        <f t="shared" ref="AX33:AX34" si="200">IF(AE33="Y",$AG33,"")</f>
        <v/>
      </c>
      <c r="AY33" s="24">
        <f t="shared" si="11"/>
        <v>2</v>
      </c>
      <c r="AZ33" s="19">
        <f t="shared" si="12"/>
        <v>1</v>
      </c>
      <c r="BA33" s="19" t="s">
        <v>1740</v>
      </c>
      <c r="BB33" s="19"/>
    </row>
    <row r="34" spans="1:54" ht="15.6">
      <c r="A34" s="2">
        <f>'Form Responses 1'!A34</f>
        <v>45414.794076666665</v>
      </c>
      <c r="B34" s="25" t="str">
        <f>'Form Responses 1'!B34</f>
        <v>chalasani.poornima@gmail.com</v>
      </c>
      <c r="C34" s="16" t="str">
        <f>'Form Responses 1'!C34</f>
        <v>Sashikanth</v>
      </c>
      <c r="D34" s="16" t="str">
        <f>'Form Responses 1'!D34</f>
        <v>Chalasani</v>
      </c>
      <c r="E34" s="511">
        <f>'Form Responses 1'!E34</f>
        <v>5138007838</v>
      </c>
      <c r="F34" s="17" t="str">
        <f>'Form Responses 1'!F34</f>
        <v>19th July (Friday) - ALL DAY, 20th July (Saturday) - ALL DAY, 21st July (Sunday) - ALL DAY, 18th July (Thursday) - Evening</v>
      </c>
      <c r="G34" s="16" t="str">
        <f>'Form Responses 1'!G34</f>
        <v>Greater Chicago Region</v>
      </c>
      <c r="H34" s="16" t="str">
        <f>'Form Responses 1'!H34</f>
        <v>Yes</v>
      </c>
      <c r="I34" s="16" t="str">
        <f>'Form Responses 1'!I34</f>
        <v>Mahāyajña Parent / Family member</v>
      </c>
      <c r="J34" s="16" t="str">
        <f>'Form Responses 1'!J34</f>
        <v>Aditi Chalasani</v>
      </c>
      <c r="K34" s="16" t="str">
        <f>'Form Responses 1'!K34</f>
        <v>Batch 8</v>
      </c>
      <c r="L34" s="16" t="str">
        <f>'Form Responses 1'!L34</f>
        <v>I acknowledge</v>
      </c>
      <c r="M34" s="16">
        <f>'Form Responses 1'!M34</f>
        <v>0</v>
      </c>
      <c r="N34" s="27" t="s">
        <v>1727</v>
      </c>
      <c r="O34" s="19" t="str">
        <f t="shared" si="0"/>
        <v/>
      </c>
      <c r="P34" s="20"/>
      <c r="Q34" s="20" t="s">
        <v>979</v>
      </c>
      <c r="R34" s="20"/>
      <c r="S34" s="20" t="s">
        <v>979</v>
      </c>
      <c r="T34" s="21" t="str">
        <f t="shared" ref="T34:U34" si="201">IF(COUNTIF($F34,CONCATENATE("*",T$1,"*")),"Y",IF(COUNTIF($F34,CONCATENATE("*",$V$1,"*")),"Y",IF(COUNTIF($F34,CONCATENATE("*ALL EVENT DAYS - July 18*")),"Y","")))</f>
        <v/>
      </c>
      <c r="U34" s="21" t="str">
        <f t="shared" si="201"/>
        <v>Y</v>
      </c>
      <c r="V34" s="21" t="str">
        <f t="shared" si="2"/>
        <v/>
      </c>
      <c r="W34" s="21" t="str">
        <f t="shared" ref="W34:X34" si="202">IF(COUNTIF($F34,CONCATENATE("*",W$1,"*")),"Y",IF(COUNTIF($F34,CONCATENATE("*",$O$1,"*")),"Y",IF(COUNTIF($F34,CONCATENATE("*",$Y$1,"*")),"Y",IF(COUNTIF($F34,CONCATENATE("*ALL EVENT*")),"Y",""))))</f>
        <v>Y</v>
      </c>
      <c r="X34" s="21" t="str">
        <f t="shared" si="202"/>
        <v>Y</v>
      </c>
      <c r="Y34" s="21" t="str">
        <f t="shared" si="4"/>
        <v>Y</v>
      </c>
      <c r="Z34" s="21" t="str">
        <f t="shared" ref="Z34:AA34" si="203">IF(COUNTIF($F34,CONCATENATE("*",Z$1,"*")),"Y",IF(COUNTIF($F34,CONCATENATE("*",$O$1,"*")),"Y",IF(COUNTIF($F34,CONCATENATE("*",$AB$1,"*")),"Y",IF(COUNTIF($F34,CONCATENATE("*ALL EVENT*")),"Y",""))))</f>
        <v>Y</v>
      </c>
      <c r="AA34" s="21" t="str">
        <f t="shared" si="203"/>
        <v>Y</v>
      </c>
      <c r="AB34" s="21" t="str">
        <f t="shared" si="6"/>
        <v>Y</v>
      </c>
      <c r="AC34" s="21" t="str">
        <f t="shared" ref="AC34:AD34" si="204">IF(COUNTIF($F34,CONCATENATE("*",AC$1,"*")),"Y",IF(COUNTIF($F34,CONCATENATE("*",$O$1,"*")),"Y",IF(COUNTIF($F34,CONCATENATE("*",$AE$1,"*")),"Y",IF(COUNTIF($F34,CONCATENATE("*ALL EVENT*")),"Y",""))))</f>
        <v>Y</v>
      </c>
      <c r="AD34" s="21" t="str">
        <f t="shared" si="204"/>
        <v>Y</v>
      </c>
      <c r="AE34" s="19" t="str">
        <f t="shared" si="8"/>
        <v>Y</v>
      </c>
      <c r="AF34" s="22">
        <f t="shared" si="9"/>
        <v>9</v>
      </c>
      <c r="AG34" s="26" t="s">
        <v>1741</v>
      </c>
      <c r="AH34" s="19" t="str">
        <f t="shared" ref="AH34:AK34" si="205">IF(O34="Y",$AG34,"")</f>
        <v/>
      </c>
      <c r="AI34" s="19" t="str">
        <f t="shared" si="205"/>
        <v/>
      </c>
      <c r="AJ34" s="19" t="str">
        <f t="shared" si="205"/>
        <v>Crowd Mgmt</v>
      </c>
      <c r="AK34" s="19" t="str">
        <f t="shared" si="205"/>
        <v/>
      </c>
      <c r="AL34" s="19" t="s">
        <v>1733</v>
      </c>
      <c r="AM34" s="19" t="str">
        <f>IF(T34="Y",$AG34,"")</f>
        <v/>
      </c>
      <c r="AN34" s="19" t="s">
        <v>1742</v>
      </c>
      <c r="AO34" s="19" t="str">
        <f>IF(V34="Y",$AG34,"")</f>
        <v/>
      </c>
      <c r="AP34" s="19" t="s">
        <v>1733</v>
      </c>
      <c r="AQ34" s="19" t="s">
        <v>1734</v>
      </c>
      <c r="AR34" s="19" t="str">
        <f t="shared" si="198"/>
        <v>Crowd Mgmt</v>
      </c>
      <c r="AS34" s="19" t="s">
        <v>1733</v>
      </c>
      <c r="AT34" s="19" t="s">
        <v>1734</v>
      </c>
      <c r="AU34" s="19" t="str">
        <f>IF(AB34="Y",$AG34,"")</f>
        <v>Crowd Mgmt</v>
      </c>
      <c r="AV34" s="19" t="s">
        <v>1734</v>
      </c>
      <c r="AW34" s="19" t="s">
        <v>1734</v>
      </c>
      <c r="AX34" s="19" t="str">
        <f t="shared" si="200"/>
        <v>Crowd Mgmt</v>
      </c>
      <c r="AY34" s="24">
        <f t="shared" si="11"/>
        <v>2</v>
      </c>
      <c r="AZ34" s="19">
        <f t="shared" si="12"/>
        <v>2</v>
      </c>
      <c r="BA34" s="19" t="s">
        <v>1729</v>
      </c>
      <c r="BB34" s="19"/>
    </row>
    <row r="35" spans="1:54" ht="15.6">
      <c r="A35" s="2">
        <f>'Form Responses 1'!A35</f>
        <v>45415.365429652782</v>
      </c>
      <c r="B35" s="25" t="str">
        <f>'Form Responses 1'!B35</f>
        <v>sundaravalli.shankar@gmail.com</v>
      </c>
      <c r="C35" s="16" t="str">
        <f>'Form Responses 1'!C35</f>
        <v xml:space="preserve">Sundaravalli </v>
      </c>
      <c r="D35" s="16" t="str">
        <f>'Form Responses 1'!D35</f>
        <v xml:space="preserve">Shankar </v>
      </c>
      <c r="E35" s="511">
        <f>'Form Responses 1'!E35</f>
        <v>6309956492</v>
      </c>
      <c r="F35" s="17" t="str">
        <f>'Form Responses 1'!F35</f>
        <v>20th July (Saturday) - ALL DAY, 21st July (Sunday) - ALL DAY</v>
      </c>
      <c r="G35" s="16" t="str">
        <f>'Form Responses 1'!G35</f>
        <v>Greater Chicago Region</v>
      </c>
      <c r="H35" s="16" t="str">
        <f>'Form Responses 1'!H35</f>
        <v>Yes</v>
      </c>
      <c r="I35" s="16" t="str">
        <f>'Form Responses 1'!I35</f>
        <v>Mahāyajña Student</v>
      </c>
      <c r="J35" s="16" t="str">
        <f>'Form Responses 1'!J35</f>
        <v>Sundaravalli Shankar</v>
      </c>
      <c r="K35" s="16" t="str">
        <f>'Form Responses 1'!K35</f>
        <v>Batch 7</v>
      </c>
      <c r="L35" s="16" t="str">
        <f>'Form Responses 1'!L35</f>
        <v>I acknowledge</v>
      </c>
      <c r="M35" s="16">
        <f>'Form Responses 1'!M35</f>
        <v>0</v>
      </c>
      <c r="N35" s="27" t="s">
        <v>1731</v>
      </c>
      <c r="O35" s="19" t="str">
        <f t="shared" si="0"/>
        <v/>
      </c>
      <c r="P35" s="20"/>
      <c r="Q35" s="20"/>
      <c r="R35" s="20"/>
      <c r="S35" s="20"/>
      <c r="T35" s="21" t="str">
        <f t="shared" ref="T35:U35" si="206">IF(COUNTIF($F35,CONCATENATE("*",T$1,"*")),"Y",IF(COUNTIF($F35,CONCATENATE("*",$V$1,"*")),"Y",IF(COUNTIF($F35,CONCATENATE("*ALL EVENT DAYS - July 18*")),"Y","")))</f>
        <v/>
      </c>
      <c r="U35" s="21" t="str">
        <f t="shared" si="206"/>
        <v/>
      </c>
      <c r="V35" s="21" t="str">
        <f t="shared" si="2"/>
        <v/>
      </c>
      <c r="W35" s="21" t="str">
        <f t="shared" ref="W35:X35" si="207">IF(COUNTIF($F35,CONCATENATE("*",W$1,"*")),"Y",IF(COUNTIF($F35,CONCATENATE("*",$O$1,"*")),"Y",IF(COUNTIF($F35,CONCATENATE("*",$Y$1,"*")),"Y",IF(COUNTIF($F35,CONCATENATE("*ALL EVENT*")),"Y",""))))</f>
        <v/>
      </c>
      <c r="X35" s="21" t="str">
        <f t="shared" si="207"/>
        <v/>
      </c>
      <c r="Y35" s="21" t="str">
        <f t="shared" si="4"/>
        <v/>
      </c>
      <c r="Z35" s="21" t="str">
        <f t="shared" ref="Z35:AA35" si="208">IF(COUNTIF($F35,CONCATENATE("*",Z$1,"*")),"Y",IF(COUNTIF($F35,CONCATENATE("*",$O$1,"*")),"Y",IF(COUNTIF($F35,CONCATENATE("*",$AB$1,"*")),"Y",IF(COUNTIF($F35,CONCATENATE("*ALL EVENT*")),"Y",""))))</f>
        <v>Y</v>
      </c>
      <c r="AA35" s="21" t="str">
        <f t="shared" si="208"/>
        <v>Y</v>
      </c>
      <c r="AB35" s="21" t="str">
        <f t="shared" si="6"/>
        <v>Y</v>
      </c>
      <c r="AC35" s="21" t="str">
        <f t="shared" ref="AC35:AD35" si="209">IF(COUNTIF($F35,CONCATENATE("*",AC$1,"*")),"Y",IF(COUNTIF($F35,CONCATENATE("*",$O$1,"*")),"Y",IF(COUNTIF($F35,CONCATENATE("*",$AE$1,"*")),"Y",IF(COUNTIF($F35,CONCATENATE("*ALL EVENT*")),"Y",""))))</f>
        <v>Y</v>
      </c>
      <c r="AD35" s="21" t="str">
        <f t="shared" si="209"/>
        <v>Y</v>
      </c>
      <c r="AE35" s="19" t="str">
        <f t="shared" si="8"/>
        <v>Y</v>
      </c>
      <c r="AF35" s="22">
        <f t="shared" si="9"/>
        <v>4</v>
      </c>
      <c r="AG35" s="44" t="s">
        <v>1730</v>
      </c>
      <c r="AH35" s="19" t="str">
        <f t="shared" ref="AH35:AX35" si="210">IF(O35="Y",$AG35,"")</f>
        <v/>
      </c>
      <c r="AI35" s="19" t="str">
        <f t="shared" si="210"/>
        <v/>
      </c>
      <c r="AJ35" s="19" t="str">
        <f t="shared" si="210"/>
        <v/>
      </c>
      <c r="AK35" s="19" t="str">
        <f t="shared" si="210"/>
        <v/>
      </c>
      <c r="AL35" s="19" t="str">
        <f t="shared" si="210"/>
        <v/>
      </c>
      <c r="AM35" s="19" t="str">
        <f t="shared" si="210"/>
        <v/>
      </c>
      <c r="AN35" s="19" t="str">
        <f t="shared" si="210"/>
        <v/>
      </c>
      <c r="AO35" s="19" t="str">
        <f t="shared" si="210"/>
        <v/>
      </c>
      <c r="AP35" s="19" t="str">
        <f t="shared" si="210"/>
        <v/>
      </c>
      <c r="AQ35" s="19" t="str">
        <f t="shared" si="210"/>
        <v/>
      </c>
      <c r="AR35" s="19" t="str">
        <f t="shared" si="210"/>
        <v/>
      </c>
      <c r="AS35" s="19" t="str">
        <f t="shared" si="210"/>
        <v>StandBy</v>
      </c>
      <c r="AT35" s="19" t="str">
        <f t="shared" si="210"/>
        <v>StandBy</v>
      </c>
      <c r="AU35" s="19" t="str">
        <f t="shared" si="210"/>
        <v>StandBy</v>
      </c>
      <c r="AV35" s="19" t="str">
        <f t="shared" si="210"/>
        <v>StandBy</v>
      </c>
      <c r="AW35" s="19" t="str">
        <f t="shared" si="210"/>
        <v>StandBy</v>
      </c>
      <c r="AX35" s="19" t="str">
        <f t="shared" si="210"/>
        <v>StandBy</v>
      </c>
      <c r="AY35" s="24">
        <f t="shared" si="11"/>
        <v>1</v>
      </c>
      <c r="AZ35" s="19">
        <f t="shared" si="12"/>
        <v>2</v>
      </c>
      <c r="BA35" s="19" t="s">
        <v>1729</v>
      </c>
      <c r="BB35" s="19"/>
    </row>
    <row r="36" spans="1:54" ht="15.6">
      <c r="A36" s="2">
        <f>'Form Responses 1'!A36</f>
        <v>45415.383100497682</v>
      </c>
      <c r="B36" s="25" t="str">
        <f>'Form Responses 1'!B36</f>
        <v>lathahari@hotmail.com</v>
      </c>
      <c r="C36" s="16" t="str">
        <f>'Form Responses 1'!C36</f>
        <v>sreelatha</v>
      </c>
      <c r="D36" s="16" t="str">
        <f>'Form Responses 1'!D36</f>
        <v>surapaneni</v>
      </c>
      <c r="E36" s="511">
        <f>'Form Responses 1'!E36</f>
        <v>6303622712</v>
      </c>
      <c r="F36" s="17" t="str">
        <f>'Form Responses 1'!F36</f>
        <v>ALL EVENT DAYS - July 18th to July 21st - FULL TIME</v>
      </c>
      <c r="G36" s="16" t="str">
        <f>'Form Responses 1'!G36</f>
        <v>Greater Chicago Region</v>
      </c>
      <c r="H36" s="16" t="str">
        <f>'Form Responses 1'!H36</f>
        <v>Yes</v>
      </c>
      <c r="I36" s="16" t="str">
        <f>'Form Responses 1'!I36</f>
        <v>Mahāyajña Student</v>
      </c>
      <c r="J36" s="16" t="str">
        <f>'Form Responses 1'!J36</f>
        <v>sreelatha surapaneni</v>
      </c>
      <c r="K36" s="16" t="str">
        <f>'Form Responses 1'!K36</f>
        <v>Batch 6</v>
      </c>
      <c r="L36" s="16" t="str">
        <f>'Form Responses 1'!L36</f>
        <v>I acknowledge</v>
      </c>
      <c r="M36" s="16">
        <f>'Form Responses 1'!M36</f>
        <v>0</v>
      </c>
      <c r="N36" s="30" t="s">
        <v>1731</v>
      </c>
      <c r="O36" s="19" t="str">
        <f t="shared" si="0"/>
        <v>Y</v>
      </c>
      <c r="P36" s="20" t="s">
        <v>979</v>
      </c>
      <c r="Q36" s="20" t="s">
        <v>979</v>
      </c>
      <c r="R36" s="20" t="s">
        <v>979</v>
      </c>
      <c r="S36" s="20" t="s">
        <v>979</v>
      </c>
      <c r="T36" s="21" t="str">
        <f t="shared" ref="T36:U36" si="211">IF(COUNTIF($F36,CONCATENATE("*",T$1,"*")),"Y",IF(COUNTIF($F36,CONCATENATE("*",$V$1,"*")),"Y",IF(COUNTIF($F36,CONCATENATE("*ALL EVENT DAYS - July 18*")),"Y","")))</f>
        <v>Y</v>
      </c>
      <c r="U36" s="21" t="str">
        <f t="shared" si="211"/>
        <v>Y</v>
      </c>
      <c r="V36" s="21" t="str">
        <f t="shared" si="2"/>
        <v>Y</v>
      </c>
      <c r="W36" s="21" t="str">
        <f t="shared" ref="W36:X36" si="212">IF(COUNTIF($F36,CONCATENATE("*",W$1,"*")),"Y",IF(COUNTIF($F36,CONCATENATE("*",$O$1,"*")),"Y",IF(COUNTIF($F36,CONCATENATE("*",$Y$1,"*")),"Y",IF(COUNTIF($F36,CONCATENATE("*ALL EVENT*")),"Y",""))))</f>
        <v>Y</v>
      </c>
      <c r="X36" s="21" t="str">
        <f t="shared" si="212"/>
        <v>Y</v>
      </c>
      <c r="Y36" s="21" t="str">
        <f t="shared" si="4"/>
        <v>Y</v>
      </c>
      <c r="Z36" s="21" t="str">
        <f t="shared" ref="Z36:AA36" si="213">IF(COUNTIF($F36,CONCATENATE("*",Z$1,"*")),"Y",IF(COUNTIF($F36,CONCATENATE("*",$O$1,"*")),"Y",IF(COUNTIF($F36,CONCATENATE("*",$AB$1,"*")),"Y",IF(COUNTIF($F36,CONCATENATE("*ALL EVENT*")),"Y",""))))</f>
        <v>Y</v>
      </c>
      <c r="AA36" s="21" t="str">
        <f t="shared" si="213"/>
        <v>Y</v>
      </c>
      <c r="AB36" s="21" t="str">
        <f t="shared" si="6"/>
        <v>Y</v>
      </c>
      <c r="AC36" s="21" t="str">
        <f t="shared" ref="AC36:AD36" si="214">IF(COUNTIF($F36,CONCATENATE("*",AC$1,"*")),"Y",IF(COUNTIF($F36,CONCATENATE("*",$O$1,"*")),"Y",IF(COUNTIF($F36,CONCATENATE("*",$AE$1,"*")),"Y",IF(COUNTIF($F36,CONCATENATE("*ALL EVENT*")),"Y",""))))</f>
        <v>Y</v>
      </c>
      <c r="AD36" s="21" t="str">
        <f t="shared" si="214"/>
        <v>Y</v>
      </c>
      <c r="AE36" s="19" t="str">
        <f t="shared" si="8"/>
        <v>Y</v>
      </c>
      <c r="AF36" s="22">
        <f t="shared" si="9"/>
        <v>12</v>
      </c>
      <c r="AG36" s="26" t="s">
        <v>1732</v>
      </c>
      <c r="AH36" s="19" t="str">
        <f t="shared" ref="AH36:AK36" si="215">IF(O36="Y",$AG36,"")</f>
        <v>Maha Prasad</v>
      </c>
      <c r="AI36" s="19" t="str">
        <f t="shared" si="215"/>
        <v>Maha Prasad</v>
      </c>
      <c r="AJ36" s="19" t="str">
        <f t="shared" si="215"/>
        <v>Maha Prasad</v>
      </c>
      <c r="AK36" s="19" t="str">
        <f t="shared" si="215"/>
        <v>Maha Prasad</v>
      </c>
      <c r="AL36" s="19" t="s">
        <v>1738</v>
      </c>
      <c r="AM36" s="19" t="s">
        <v>1738</v>
      </c>
      <c r="AN36" s="19" t="s">
        <v>1744</v>
      </c>
      <c r="AO36" s="19" t="str">
        <f>IF(V36="Y",$AG36,"")</f>
        <v>Maha Prasad</v>
      </c>
      <c r="AP36" s="19" t="s">
        <v>1737</v>
      </c>
      <c r="AQ36" s="19" t="s">
        <v>1737</v>
      </c>
      <c r="AR36" s="19" t="str">
        <f t="shared" ref="AR36:AR37" si="216">IF(Y36="Y",$AG36,"")</f>
        <v>Maha Prasad</v>
      </c>
      <c r="AS36" s="19" t="s">
        <v>1738</v>
      </c>
      <c r="AT36" s="19" t="s">
        <v>1737</v>
      </c>
      <c r="AU36" s="19" t="str">
        <f t="shared" ref="AU36:AU37" si="217">IF(AB36="Y",$AG36,"")</f>
        <v>Maha Prasad</v>
      </c>
      <c r="AV36" s="19" t="s">
        <v>1737</v>
      </c>
      <c r="AW36" s="19" t="s">
        <v>1737</v>
      </c>
      <c r="AX36" s="19" t="str">
        <f>IF(AE36="Y",$AG36,"")</f>
        <v>Maha Prasad</v>
      </c>
      <c r="AY36" s="24">
        <f t="shared" si="11"/>
        <v>2</v>
      </c>
      <c r="AZ36" s="19">
        <f t="shared" si="12"/>
        <v>2</v>
      </c>
      <c r="BA36" s="19" t="s">
        <v>1729</v>
      </c>
      <c r="BB36" s="19"/>
    </row>
    <row r="37" spans="1:54" ht="15.6">
      <c r="A37" s="2">
        <f>'Form Responses 1'!A37</f>
        <v>45415.47762247685</v>
      </c>
      <c r="B37" s="25" t="str">
        <f>'Form Responses 1'!B37</f>
        <v>supriyalingareddy@gmail.com</v>
      </c>
      <c r="C37" s="16" t="str">
        <f>'Form Responses 1'!C37</f>
        <v>Supriya</v>
      </c>
      <c r="D37" s="16" t="str">
        <f>'Form Responses 1'!D37</f>
        <v>L</v>
      </c>
      <c r="E37" s="511">
        <f>'Form Responses 1'!E37</f>
        <v>4433863051</v>
      </c>
      <c r="F37" s="17" t="str">
        <f>'Form Responses 1'!F37</f>
        <v>19th July (Friday) - ALL DAY, 20th July (Saturday) - ALL DAY</v>
      </c>
      <c r="G37" s="16" t="str">
        <f>'Form Responses 1'!G37</f>
        <v>Texas</v>
      </c>
      <c r="H37" s="16" t="str">
        <f>'Form Responses 1'!H37</f>
        <v>Yes</v>
      </c>
      <c r="I37" s="16" t="str">
        <f>'Form Responses 1'!I37</f>
        <v>Mahāyajña Student</v>
      </c>
      <c r="J37" s="16" t="str">
        <f>'Form Responses 1'!J37</f>
        <v>Srivardhan  Bhavanam</v>
      </c>
      <c r="K37" s="16" t="str">
        <f>'Form Responses 1'!K37</f>
        <v>Batch 9</v>
      </c>
      <c r="L37" s="16" t="str">
        <f>'Form Responses 1'!L37</f>
        <v>I acknowledge</v>
      </c>
      <c r="M37" s="16" t="str">
        <f>'Form Responses 1'!M37</f>
        <v>Houston,Texas</v>
      </c>
      <c r="N37" s="30" t="s">
        <v>1731</v>
      </c>
      <c r="O37" s="19" t="str">
        <f t="shared" si="0"/>
        <v/>
      </c>
      <c r="P37" s="20"/>
      <c r="Q37" s="20"/>
      <c r="R37" s="20"/>
      <c r="S37" s="20"/>
      <c r="T37" s="21" t="str">
        <f t="shared" ref="T37:U37" si="218">IF(COUNTIF($F37,CONCATENATE("*",T$1,"*")),"Y",IF(COUNTIF($F37,CONCATENATE("*",$V$1,"*")),"Y",IF(COUNTIF($F37,CONCATENATE("*ALL EVENT DAYS - July 18*")),"Y","")))</f>
        <v/>
      </c>
      <c r="U37" s="21" t="str">
        <f t="shared" si="218"/>
        <v/>
      </c>
      <c r="V37" s="21" t="str">
        <f t="shared" si="2"/>
        <v/>
      </c>
      <c r="W37" s="21" t="str">
        <f t="shared" ref="W37:X37" si="219">IF(COUNTIF($F37,CONCATENATE("*",W$1,"*")),"Y",IF(COUNTIF($F37,CONCATENATE("*",$O$1,"*")),"Y",IF(COUNTIF($F37,CONCATENATE("*",$Y$1,"*")),"Y",IF(COUNTIF($F37,CONCATENATE("*ALL EVENT*")),"Y",""))))</f>
        <v>Y</v>
      </c>
      <c r="X37" s="21" t="str">
        <f t="shared" si="219"/>
        <v>Y</v>
      </c>
      <c r="Y37" s="21" t="str">
        <f t="shared" si="4"/>
        <v>Y</v>
      </c>
      <c r="Z37" s="21" t="str">
        <f t="shared" ref="Z37:AA37" si="220">IF(COUNTIF($F37,CONCATENATE("*",Z$1,"*")),"Y",IF(COUNTIF($F37,CONCATENATE("*",$O$1,"*")),"Y",IF(COUNTIF($F37,CONCATENATE("*",$AB$1,"*")),"Y",IF(COUNTIF($F37,CONCATENATE("*ALL EVENT*")),"Y",""))))</f>
        <v>Y</v>
      </c>
      <c r="AA37" s="21" t="str">
        <f t="shared" si="220"/>
        <v>Y</v>
      </c>
      <c r="AB37" s="21" t="str">
        <f t="shared" si="6"/>
        <v>Y</v>
      </c>
      <c r="AC37" s="21" t="str">
        <f t="shared" ref="AC37:AD37" si="221">IF(COUNTIF($F37,CONCATENATE("*",AC$1,"*")),"Y",IF(COUNTIF($F37,CONCATENATE("*",$O$1,"*")),"Y",IF(COUNTIF($F37,CONCATENATE("*",$AE$1,"*")),"Y",IF(COUNTIF($F37,CONCATENATE("*ALL EVENT*")),"Y",""))))</f>
        <v/>
      </c>
      <c r="AD37" s="21" t="str">
        <f t="shared" si="221"/>
        <v/>
      </c>
      <c r="AE37" s="19" t="str">
        <f t="shared" si="8"/>
        <v/>
      </c>
      <c r="AF37" s="22">
        <f t="shared" si="9"/>
        <v>4</v>
      </c>
      <c r="AG37" s="26" t="s">
        <v>1732</v>
      </c>
      <c r="AH37" s="19" t="str">
        <f t="shared" ref="AH37:AO37" si="222">IF(O37="Y",$AG37,"")</f>
        <v/>
      </c>
      <c r="AI37" s="19" t="str">
        <f t="shared" si="222"/>
        <v/>
      </c>
      <c r="AJ37" s="19" t="str">
        <f t="shared" si="222"/>
        <v/>
      </c>
      <c r="AK37" s="19" t="str">
        <f t="shared" si="222"/>
        <v/>
      </c>
      <c r="AL37" s="19" t="str">
        <f t="shared" si="222"/>
        <v/>
      </c>
      <c r="AM37" s="19" t="str">
        <f t="shared" si="222"/>
        <v/>
      </c>
      <c r="AN37" s="19" t="str">
        <f t="shared" si="222"/>
        <v/>
      </c>
      <c r="AO37" s="19" t="str">
        <f t="shared" si="222"/>
        <v/>
      </c>
      <c r="AP37" s="19" t="s">
        <v>1737</v>
      </c>
      <c r="AQ37" s="19" t="s">
        <v>1737</v>
      </c>
      <c r="AR37" s="19" t="str">
        <f t="shared" si="216"/>
        <v>Maha Prasad</v>
      </c>
      <c r="AS37" s="19"/>
      <c r="AT37" s="19" t="s">
        <v>1737</v>
      </c>
      <c r="AU37" s="19" t="str">
        <f t="shared" si="217"/>
        <v>Maha Prasad</v>
      </c>
      <c r="AV37" s="19" t="str">
        <f t="shared" ref="AV37:AX37" si="223">IF(AC37="Y",$AG37,"")</f>
        <v/>
      </c>
      <c r="AW37" s="19" t="str">
        <f t="shared" si="223"/>
        <v/>
      </c>
      <c r="AX37" s="19" t="str">
        <f t="shared" si="223"/>
        <v/>
      </c>
      <c r="AY37" s="24">
        <f t="shared" si="11"/>
        <v>1</v>
      </c>
      <c r="AZ37" s="19">
        <f t="shared" si="12"/>
        <v>2</v>
      </c>
      <c r="BA37" s="19" t="s">
        <v>1729</v>
      </c>
      <c r="BB37" s="19"/>
    </row>
    <row r="38" spans="1:54" ht="15.6">
      <c r="A38" s="2">
        <f>'Form Responses 1'!A38</f>
        <v>45415.556096840279</v>
      </c>
      <c r="B38" s="25" t="str">
        <f>'Form Responses 1'!B38</f>
        <v>smaganti246@gmail.com</v>
      </c>
      <c r="C38" s="16" t="str">
        <f>'Form Responses 1'!C38</f>
        <v>Sanjeev</v>
      </c>
      <c r="D38" s="16" t="str">
        <f>'Form Responses 1'!D38</f>
        <v>Maganti</v>
      </c>
      <c r="E38" s="511">
        <f>'Form Responses 1'!E38</f>
        <v>4173198567</v>
      </c>
      <c r="F38" s="17" t="str">
        <f>'Form Responses 1'!F38</f>
        <v>19th July (Friday) - Morning, 20th July (Saturday) - Morning, 21st July (Sunday) - Morning</v>
      </c>
      <c r="G38" s="16" t="str">
        <f>'Form Responses 1'!G38</f>
        <v>Other locations</v>
      </c>
      <c r="H38" s="16" t="str">
        <f>'Form Responses 1'!H38</f>
        <v>Yes</v>
      </c>
      <c r="I38" s="16" t="str">
        <f>'Form Responses 1'!I38</f>
        <v>Mahāyajña Student</v>
      </c>
      <c r="J38" s="16" t="str">
        <f>'Form Responses 1'!J38</f>
        <v>Sanjeev Maganti</v>
      </c>
      <c r="K38" s="16" t="str">
        <f>'Form Responses 1'!K38</f>
        <v>Batch 6</v>
      </c>
      <c r="L38" s="16" t="str">
        <f>'Form Responses 1'!L38</f>
        <v>I acknowledge</v>
      </c>
      <c r="M38" s="16" t="str">
        <f>'Form Responses 1'!M38</f>
        <v>Springfield Missouri</v>
      </c>
      <c r="N38" s="27" t="s">
        <v>1727</v>
      </c>
      <c r="O38" s="19" t="str">
        <f t="shared" si="0"/>
        <v/>
      </c>
      <c r="P38" s="20"/>
      <c r="Q38" s="20"/>
      <c r="R38" s="20"/>
      <c r="S38" s="20"/>
      <c r="T38" s="21" t="str">
        <f t="shared" ref="T38:U38" si="224">IF(COUNTIF($F38,CONCATENATE("*",T$1,"*")),"Y",IF(COUNTIF($F38,CONCATENATE("*",$V$1,"*")),"Y",IF(COUNTIF($F38,CONCATENATE("*ALL EVENT DAYS - July 18*")),"Y","")))</f>
        <v/>
      </c>
      <c r="U38" s="21" t="str">
        <f t="shared" si="224"/>
        <v/>
      </c>
      <c r="V38" s="21" t="str">
        <f t="shared" si="2"/>
        <v/>
      </c>
      <c r="W38" s="21" t="str">
        <f t="shared" ref="W38:X38" si="225">IF(COUNTIF($F38,CONCATENATE("*",W$1,"*")),"Y",IF(COUNTIF($F38,CONCATENATE("*",$O$1,"*")),"Y",IF(COUNTIF($F38,CONCATENATE("*",$Y$1,"*")),"Y",IF(COUNTIF($F38,CONCATENATE("*ALL EVENT*")),"Y",""))))</f>
        <v>Y</v>
      </c>
      <c r="X38" s="21" t="str">
        <f t="shared" si="225"/>
        <v/>
      </c>
      <c r="Y38" s="21" t="str">
        <f t="shared" si="4"/>
        <v/>
      </c>
      <c r="Z38" s="21" t="str">
        <f t="shared" ref="Z38:AA38" si="226">IF(COUNTIF($F38,CONCATENATE("*",Z$1,"*")),"Y",IF(COUNTIF($F38,CONCATENATE("*",$O$1,"*")),"Y",IF(COUNTIF($F38,CONCATENATE("*",$AB$1,"*")),"Y",IF(COUNTIF($F38,CONCATENATE("*ALL EVENT*")),"Y",""))))</f>
        <v>Y</v>
      </c>
      <c r="AA38" s="21" t="str">
        <f t="shared" si="226"/>
        <v/>
      </c>
      <c r="AB38" s="21" t="str">
        <f t="shared" si="6"/>
        <v/>
      </c>
      <c r="AC38" s="21" t="str">
        <f t="shared" ref="AC38:AD38" si="227">IF(COUNTIF($F38,CONCATENATE("*",AC$1,"*")),"Y",IF(COUNTIF($F38,CONCATENATE("*",$O$1,"*")),"Y",IF(COUNTIF($F38,CONCATENATE("*",$AE$1,"*")),"Y",IF(COUNTIF($F38,CONCATENATE("*ALL EVENT*")),"Y",""))))</f>
        <v>Y</v>
      </c>
      <c r="AD38" s="21" t="str">
        <f t="shared" si="227"/>
        <v/>
      </c>
      <c r="AE38" s="19" t="str">
        <f t="shared" si="8"/>
        <v/>
      </c>
      <c r="AF38" s="22">
        <f t="shared" si="9"/>
        <v>3</v>
      </c>
      <c r="AG38" s="26" t="s">
        <v>1741</v>
      </c>
      <c r="AH38" s="19" t="str">
        <f t="shared" ref="AH38:AO38" si="228">IF(O38="Y",$AG38,"")</f>
        <v/>
      </c>
      <c r="AI38" s="19" t="str">
        <f t="shared" si="228"/>
        <v/>
      </c>
      <c r="AJ38" s="19" t="str">
        <f t="shared" si="228"/>
        <v/>
      </c>
      <c r="AK38" s="19" t="str">
        <f t="shared" si="228"/>
        <v/>
      </c>
      <c r="AL38" s="19" t="str">
        <f t="shared" si="228"/>
        <v/>
      </c>
      <c r="AM38" s="19" t="str">
        <f t="shared" si="228"/>
        <v/>
      </c>
      <c r="AN38" s="19" t="str">
        <f t="shared" si="228"/>
        <v/>
      </c>
      <c r="AO38" s="19" t="str">
        <f t="shared" si="228"/>
        <v/>
      </c>
      <c r="AP38" s="19" t="s">
        <v>1733</v>
      </c>
      <c r="AQ38" s="19" t="str">
        <f t="shared" ref="AQ38:AR38" si="229">IF(X38="Y",$AG38,"")</f>
        <v/>
      </c>
      <c r="AR38" s="19" t="str">
        <f t="shared" si="229"/>
        <v/>
      </c>
      <c r="AS38" s="19"/>
      <c r="AT38" s="19" t="str">
        <f t="shared" ref="AT38:AU38" si="230">IF(AA38="Y",$AG38,"")</f>
        <v/>
      </c>
      <c r="AU38" s="19" t="str">
        <f t="shared" si="230"/>
        <v/>
      </c>
      <c r="AV38" s="19" t="s">
        <v>1734</v>
      </c>
      <c r="AW38" s="19" t="str">
        <f t="shared" ref="AW38:AX38" si="231">IF(AD38="Y",$AG38,"")</f>
        <v/>
      </c>
      <c r="AX38" s="19" t="str">
        <f t="shared" si="231"/>
        <v/>
      </c>
      <c r="AY38" s="24">
        <f t="shared" si="11"/>
        <v>1</v>
      </c>
      <c r="AZ38" s="19">
        <f t="shared" si="12"/>
        <v>1</v>
      </c>
      <c r="BA38" s="19" t="s">
        <v>1740</v>
      </c>
      <c r="BB38" s="19"/>
    </row>
    <row r="39" spans="1:54" ht="15.6">
      <c r="A39" s="2">
        <f>'Form Responses 1'!A39</f>
        <v>45415.556632546301</v>
      </c>
      <c r="B39" s="25" t="str">
        <f>'Form Responses 1'!B39</f>
        <v>nidhi@sthanki.com</v>
      </c>
      <c r="C39" s="16" t="str">
        <f>'Form Responses 1'!C39</f>
        <v>Nidhi</v>
      </c>
      <c r="D39" s="16" t="str">
        <f>'Form Responses 1'!D39</f>
        <v>Sthanki</v>
      </c>
      <c r="E39" s="511">
        <f>'Form Responses 1'!E39</f>
        <v>2259333045</v>
      </c>
      <c r="F39" s="17" t="str">
        <f>'Form Responses 1'!F39</f>
        <v>19th July (Friday) - Morning, 20th July (Saturday) - Morning, 21st July (Sunday) - Morning</v>
      </c>
      <c r="G39" s="16" t="str">
        <f>'Form Responses 1'!G39</f>
        <v>Other locations</v>
      </c>
      <c r="H39" s="16" t="str">
        <f>'Form Responses 1'!H39</f>
        <v>Yes</v>
      </c>
      <c r="I39" s="16" t="str">
        <f>'Form Responses 1'!I39</f>
        <v>Mahāyajña Student</v>
      </c>
      <c r="J39" s="16" t="str">
        <f>'Form Responses 1'!J39</f>
        <v>Nidhi Sthanki</v>
      </c>
      <c r="K39" s="16" t="str">
        <f>'Form Responses 1'!K39</f>
        <v>Batch 7</v>
      </c>
      <c r="L39" s="16" t="str">
        <f>'Form Responses 1'!L39</f>
        <v>I acknowledge</v>
      </c>
      <c r="M39" s="16" t="str">
        <f>'Form Responses 1'!M39</f>
        <v>Baton Rouge, LA</v>
      </c>
      <c r="N39" s="27" t="s">
        <v>1731</v>
      </c>
      <c r="O39" s="19" t="str">
        <f t="shared" si="0"/>
        <v/>
      </c>
      <c r="P39" s="20"/>
      <c r="Q39" s="20"/>
      <c r="R39" s="20"/>
      <c r="S39" s="20"/>
      <c r="T39" s="21" t="str">
        <f t="shared" ref="T39:U39" si="232">IF(COUNTIF($F39,CONCATENATE("*",T$1,"*")),"Y",IF(COUNTIF($F39,CONCATENATE("*",$V$1,"*")),"Y",IF(COUNTIF($F39,CONCATENATE("*ALL EVENT DAYS - July 18*")),"Y","")))</f>
        <v/>
      </c>
      <c r="U39" s="21" t="str">
        <f t="shared" si="232"/>
        <v/>
      </c>
      <c r="V39" s="21" t="str">
        <f t="shared" si="2"/>
        <v/>
      </c>
      <c r="W39" s="21" t="str">
        <f t="shared" ref="W39:X39" si="233">IF(COUNTIF($F39,CONCATENATE("*",W$1,"*")),"Y",IF(COUNTIF($F39,CONCATENATE("*",$O$1,"*")),"Y",IF(COUNTIF($F39,CONCATENATE("*",$Y$1,"*")),"Y",IF(COUNTIF($F39,CONCATENATE("*ALL EVENT*")),"Y",""))))</f>
        <v>Y</v>
      </c>
      <c r="X39" s="21" t="str">
        <f t="shared" si="233"/>
        <v/>
      </c>
      <c r="Y39" s="21" t="str">
        <f t="shared" si="4"/>
        <v/>
      </c>
      <c r="Z39" s="21" t="str">
        <f t="shared" ref="Z39:AA39" si="234">IF(COUNTIF($F39,CONCATENATE("*",Z$1,"*")),"Y",IF(COUNTIF($F39,CONCATENATE("*",$O$1,"*")),"Y",IF(COUNTIF($F39,CONCATENATE("*",$AB$1,"*")),"Y",IF(COUNTIF($F39,CONCATENATE("*ALL EVENT*")),"Y",""))))</f>
        <v>Y</v>
      </c>
      <c r="AA39" s="21" t="str">
        <f t="shared" si="234"/>
        <v/>
      </c>
      <c r="AB39" s="21" t="str">
        <f t="shared" si="6"/>
        <v/>
      </c>
      <c r="AC39" s="21" t="str">
        <f t="shared" ref="AC39:AD39" si="235">IF(COUNTIF($F39,CONCATENATE("*",AC$1,"*")),"Y",IF(COUNTIF($F39,CONCATENATE("*",$O$1,"*")),"Y",IF(COUNTIF($F39,CONCATENATE("*",$AE$1,"*")),"Y",IF(COUNTIF($F39,CONCATENATE("*ALL EVENT*")),"Y",""))))</f>
        <v>Y</v>
      </c>
      <c r="AD39" s="21" t="str">
        <f t="shared" si="235"/>
        <v/>
      </c>
      <c r="AE39" s="19" t="str">
        <f t="shared" si="8"/>
        <v/>
      </c>
      <c r="AF39" s="22">
        <f t="shared" si="9"/>
        <v>3</v>
      </c>
      <c r="AG39" s="26" t="s">
        <v>1732</v>
      </c>
      <c r="AH39" s="19" t="str">
        <f t="shared" ref="AH39:AO39" si="236">IF(O39="Y",$AG39,"")</f>
        <v/>
      </c>
      <c r="AI39" s="19" t="str">
        <f t="shared" si="236"/>
        <v/>
      </c>
      <c r="AJ39" s="19" t="str">
        <f t="shared" si="236"/>
        <v/>
      </c>
      <c r="AK39" s="19" t="str">
        <f t="shared" si="236"/>
        <v/>
      </c>
      <c r="AL39" s="19" t="str">
        <f t="shared" si="236"/>
        <v/>
      </c>
      <c r="AM39" s="19" t="str">
        <f t="shared" si="236"/>
        <v/>
      </c>
      <c r="AN39" s="19" t="str">
        <f t="shared" si="236"/>
        <v/>
      </c>
      <c r="AO39" s="19" t="str">
        <f t="shared" si="236"/>
        <v/>
      </c>
      <c r="AP39" s="19" t="s">
        <v>1737</v>
      </c>
      <c r="AQ39" s="19" t="str">
        <f t="shared" ref="AQ39:AR39" si="237">IF(X39="Y",$AG39,"")</f>
        <v/>
      </c>
      <c r="AR39" s="19" t="str">
        <f t="shared" si="237"/>
        <v/>
      </c>
      <c r="AS39" s="19" t="s">
        <v>1738</v>
      </c>
      <c r="AT39" s="19" t="str">
        <f t="shared" ref="AT39:AU39" si="238">IF(AA39="Y",$AG39,"")</f>
        <v/>
      </c>
      <c r="AU39" s="19" t="str">
        <f t="shared" si="238"/>
        <v/>
      </c>
      <c r="AV39" s="19" t="s">
        <v>1737</v>
      </c>
      <c r="AW39" s="19" t="str">
        <f t="shared" ref="AW39:AX39" si="239">IF(AD39="Y",$AG39,"")</f>
        <v/>
      </c>
      <c r="AX39" s="19" t="str">
        <f t="shared" si="239"/>
        <v/>
      </c>
      <c r="AY39" s="24">
        <f t="shared" si="11"/>
        <v>1</v>
      </c>
      <c r="AZ39" s="19">
        <f t="shared" si="12"/>
        <v>1</v>
      </c>
      <c r="BA39" s="19" t="s">
        <v>1740</v>
      </c>
      <c r="BB39" s="19"/>
    </row>
    <row r="40" spans="1:54" ht="15.6">
      <c r="A40" s="2">
        <f>'Form Responses 1'!A40</f>
        <v>45415.771944537039</v>
      </c>
      <c r="B40" s="25" t="str">
        <f>'Form Responses 1'!B40</f>
        <v>latha.vaidyanathan@gmail.com</v>
      </c>
      <c r="C40" s="16" t="str">
        <f>'Form Responses 1'!C40</f>
        <v>Latha</v>
      </c>
      <c r="D40" s="16" t="str">
        <f>'Form Responses 1'!D40</f>
        <v>Padmanabhan</v>
      </c>
      <c r="E40" s="511">
        <f>'Form Responses 1'!E40</f>
        <v>3474538239</v>
      </c>
      <c r="F40" s="17" t="str">
        <f>'Form Responses 1'!F40</f>
        <v>20th July (Saturday) - ALL DAY, 21st July (Sunday) - ALL DAY</v>
      </c>
      <c r="G40" s="16" t="str">
        <f>'Form Responses 1'!G40</f>
        <v>Greater Chicago Region</v>
      </c>
      <c r="H40" s="16" t="str">
        <f>'Form Responses 1'!H40</f>
        <v>No</v>
      </c>
      <c r="I40" s="16">
        <f>'Form Responses 1'!I40</f>
        <v>0</v>
      </c>
      <c r="J40" s="16">
        <f>'Form Responses 1'!J40</f>
        <v>0</v>
      </c>
      <c r="K40" s="16">
        <f>'Form Responses 1'!K40</f>
        <v>0</v>
      </c>
      <c r="L40" s="16" t="str">
        <f>'Form Responses 1'!L40</f>
        <v>I acknowledge</v>
      </c>
      <c r="M40" s="16">
        <f>'Form Responses 1'!M40</f>
        <v>0</v>
      </c>
      <c r="N40" s="27" t="s">
        <v>1731</v>
      </c>
      <c r="O40" s="19" t="str">
        <f t="shared" si="0"/>
        <v/>
      </c>
      <c r="P40" s="20"/>
      <c r="Q40" s="20"/>
      <c r="R40" s="20"/>
      <c r="S40" s="20"/>
      <c r="T40" s="21" t="str">
        <f t="shared" ref="T40:U40" si="240">IF(COUNTIF($F40,CONCATENATE("*",T$1,"*")),"Y",IF(COUNTIF($F40,CONCATENATE("*",$V$1,"*")),"Y",IF(COUNTIF($F40,CONCATENATE("*ALL EVENT DAYS - July 18*")),"Y","")))</f>
        <v/>
      </c>
      <c r="U40" s="21" t="str">
        <f t="shared" si="240"/>
        <v/>
      </c>
      <c r="V40" s="21" t="str">
        <f t="shared" si="2"/>
        <v/>
      </c>
      <c r="W40" s="21" t="str">
        <f t="shared" ref="W40:X40" si="241">IF(COUNTIF($F40,CONCATENATE("*",W$1,"*")),"Y",IF(COUNTIF($F40,CONCATENATE("*",$O$1,"*")),"Y",IF(COUNTIF($F40,CONCATENATE("*",$Y$1,"*")),"Y",IF(COUNTIF($F40,CONCATENATE("*ALL EVENT*")),"Y",""))))</f>
        <v/>
      </c>
      <c r="X40" s="21" t="str">
        <f t="shared" si="241"/>
        <v/>
      </c>
      <c r="Y40" s="21" t="str">
        <f t="shared" si="4"/>
        <v/>
      </c>
      <c r="Z40" s="21" t="str">
        <f t="shared" ref="Z40:AA40" si="242">IF(COUNTIF($F40,CONCATENATE("*",Z$1,"*")),"Y",IF(COUNTIF($F40,CONCATENATE("*",$O$1,"*")),"Y",IF(COUNTIF($F40,CONCATENATE("*",$AB$1,"*")),"Y",IF(COUNTIF($F40,CONCATENATE("*ALL EVENT*")),"Y",""))))</f>
        <v>Y</v>
      </c>
      <c r="AA40" s="21" t="str">
        <f t="shared" si="242"/>
        <v>Y</v>
      </c>
      <c r="AB40" s="21" t="str">
        <f t="shared" si="6"/>
        <v>Y</v>
      </c>
      <c r="AC40" s="21" t="str">
        <f t="shared" ref="AC40:AD40" si="243">IF(COUNTIF($F40,CONCATENATE("*",AC$1,"*")),"Y",IF(COUNTIF($F40,CONCATENATE("*",$O$1,"*")),"Y",IF(COUNTIF($F40,CONCATENATE("*",$AE$1,"*")),"Y",IF(COUNTIF($F40,CONCATENATE("*ALL EVENT*")),"Y",""))))</f>
        <v>Y</v>
      </c>
      <c r="AD40" s="21" t="str">
        <f t="shared" si="243"/>
        <v>Y</v>
      </c>
      <c r="AE40" s="19" t="str">
        <f t="shared" si="8"/>
        <v>Y</v>
      </c>
      <c r="AF40" s="22">
        <f t="shared" si="9"/>
        <v>4</v>
      </c>
      <c r="AG40" s="26" t="s">
        <v>1732</v>
      </c>
      <c r="AH40" s="19" t="str">
        <f t="shared" ref="AH40:AR40" si="244">IF(O40="Y",$AG40,"")</f>
        <v/>
      </c>
      <c r="AI40" s="19" t="str">
        <f t="shared" si="244"/>
        <v/>
      </c>
      <c r="AJ40" s="19" t="str">
        <f t="shared" si="244"/>
        <v/>
      </c>
      <c r="AK40" s="19" t="str">
        <f t="shared" si="244"/>
        <v/>
      </c>
      <c r="AL40" s="19" t="str">
        <f t="shared" si="244"/>
        <v/>
      </c>
      <c r="AM40" s="19" t="str">
        <f t="shared" si="244"/>
        <v/>
      </c>
      <c r="AN40" s="19" t="str">
        <f t="shared" si="244"/>
        <v/>
      </c>
      <c r="AO40" s="19" t="str">
        <f t="shared" si="244"/>
        <v/>
      </c>
      <c r="AP40" s="19" t="str">
        <f t="shared" si="244"/>
        <v/>
      </c>
      <c r="AQ40" s="19" t="str">
        <f t="shared" si="244"/>
        <v/>
      </c>
      <c r="AR40" s="19" t="str">
        <f t="shared" si="244"/>
        <v/>
      </c>
      <c r="AS40" s="19" t="s">
        <v>1738</v>
      </c>
      <c r="AT40" s="19" t="s">
        <v>1737</v>
      </c>
      <c r="AU40" s="19" t="str">
        <f t="shared" ref="AU40:AU42" si="245">IF(AB40="Y",$AG40,"")</f>
        <v>Maha Prasad</v>
      </c>
      <c r="AV40" s="19" t="s">
        <v>1737</v>
      </c>
      <c r="AW40" s="19" t="s">
        <v>1737</v>
      </c>
      <c r="AX40" s="19" t="str">
        <f t="shared" ref="AX40:AX42" si="246">IF(AE40="Y",$AG40,"")</f>
        <v>Maha Prasad</v>
      </c>
      <c r="AY40" s="24">
        <f t="shared" si="11"/>
        <v>1</v>
      </c>
      <c r="AZ40" s="19">
        <f t="shared" si="12"/>
        <v>2</v>
      </c>
      <c r="BA40" s="19" t="s">
        <v>1729</v>
      </c>
      <c r="BB40" s="19"/>
    </row>
    <row r="41" spans="1:54" ht="15.6">
      <c r="A41" s="2">
        <f>'Form Responses 1'!A41</f>
        <v>45416.348365960643</v>
      </c>
      <c r="B41" s="25" t="str">
        <f>'Form Responses 1'!B41</f>
        <v>vinitha.podduturi@gmail.com</v>
      </c>
      <c r="C41" s="16" t="str">
        <f>'Form Responses 1'!C41</f>
        <v>Vinitha</v>
      </c>
      <c r="D41" s="16" t="str">
        <f>'Form Responses 1'!D41</f>
        <v>Podduturi</v>
      </c>
      <c r="E41" s="511">
        <f>'Form Responses 1'!E41</f>
        <v>6308095901</v>
      </c>
      <c r="F41" s="17" t="str">
        <f>'Form Responses 1'!F41</f>
        <v>20th July (Saturday) - ALL DAY, 21st July (Sunday) - ALL DAY</v>
      </c>
      <c r="G41" s="16" t="str">
        <f>'Form Responses 1'!G41</f>
        <v>Greater Chicago Region</v>
      </c>
      <c r="H41" s="16" t="str">
        <f>'Form Responses 1'!H41</f>
        <v>No</v>
      </c>
      <c r="I41" s="16">
        <f>'Form Responses 1'!I41</f>
        <v>0</v>
      </c>
      <c r="J41" s="16">
        <f>'Form Responses 1'!J41</f>
        <v>0</v>
      </c>
      <c r="K41" s="16">
        <f>'Form Responses 1'!K41</f>
        <v>0</v>
      </c>
      <c r="L41" s="16" t="str">
        <f>'Form Responses 1'!L41</f>
        <v>I acknowledge</v>
      </c>
      <c r="M41" s="16" t="str">
        <f>'Form Responses 1'!M41</f>
        <v>Naperville</v>
      </c>
      <c r="N41" s="27" t="s">
        <v>1731</v>
      </c>
      <c r="O41" s="19" t="str">
        <f t="shared" si="0"/>
        <v/>
      </c>
      <c r="P41" s="20"/>
      <c r="Q41" s="20"/>
      <c r="R41" s="20"/>
      <c r="S41" s="20"/>
      <c r="T41" s="21" t="str">
        <f t="shared" ref="T41:U41" si="247">IF(COUNTIF($F41,CONCATENATE("*",T$1,"*")),"Y",IF(COUNTIF($F41,CONCATENATE("*",$V$1,"*")),"Y",IF(COUNTIF($F41,CONCATENATE("*ALL EVENT DAYS - July 18*")),"Y","")))</f>
        <v/>
      </c>
      <c r="U41" s="21" t="str">
        <f t="shared" si="247"/>
        <v/>
      </c>
      <c r="V41" s="21" t="str">
        <f t="shared" si="2"/>
        <v/>
      </c>
      <c r="W41" s="21" t="str">
        <f t="shared" ref="W41:X41" si="248">IF(COUNTIF($F41,CONCATENATE("*",W$1,"*")),"Y",IF(COUNTIF($F41,CONCATENATE("*",$O$1,"*")),"Y",IF(COUNTIF($F41,CONCATENATE("*",$Y$1,"*")),"Y",IF(COUNTIF($F41,CONCATENATE("*ALL EVENT*")),"Y",""))))</f>
        <v/>
      </c>
      <c r="X41" s="21" t="str">
        <f t="shared" si="248"/>
        <v/>
      </c>
      <c r="Y41" s="21" t="str">
        <f t="shared" si="4"/>
        <v/>
      </c>
      <c r="Z41" s="21" t="str">
        <f t="shared" ref="Z41:AA41" si="249">IF(COUNTIF($F41,CONCATENATE("*",Z$1,"*")),"Y",IF(COUNTIF($F41,CONCATENATE("*",$O$1,"*")),"Y",IF(COUNTIF($F41,CONCATENATE("*",$AB$1,"*")),"Y",IF(COUNTIF($F41,CONCATENATE("*ALL EVENT*")),"Y",""))))</f>
        <v>Y</v>
      </c>
      <c r="AA41" s="21" t="str">
        <f t="shared" si="249"/>
        <v>Y</v>
      </c>
      <c r="AB41" s="21" t="str">
        <f t="shared" si="6"/>
        <v>Y</v>
      </c>
      <c r="AC41" s="21" t="str">
        <f t="shared" ref="AC41:AD41" si="250">IF(COUNTIF($F41,CONCATENATE("*",AC$1,"*")),"Y",IF(COUNTIF($F41,CONCATENATE("*",$O$1,"*")),"Y",IF(COUNTIF($F41,CONCATENATE("*",$AE$1,"*")),"Y",IF(COUNTIF($F41,CONCATENATE("*ALL EVENT*")),"Y",""))))</f>
        <v>Y</v>
      </c>
      <c r="AD41" s="21" t="str">
        <f t="shared" si="250"/>
        <v>Y</v>
      </c>
      <c r="AE41" s="19" t="str">
        <f t="shared" si="8"/>
        <v>Y</v>
      </c>
      <c r="AF41" s="22">
        <f t="shared" si="9"/>
        <v>4</v>
      </c>
      <c r="AG41" s="26" t="s">
        <v>1732</v>
      </c>
      <c r="AH41" s="19" t="str">
        <f t="shared" ref="AH41:AR41" si="251">IF(O41="Y",$AG41,"")</f>
        <v/>
      </c>
      <c r="AI41" s="19" t="str">
        <f t="shared" si="251"/>
        <v/>
      </c>
      <c r="AJ41" s="19" t="str">
        <f t="shared" si="251"/>
        <v/>
      </c>
      <c r="AK41" s="19" t="str">
        <f t="shared" si="251"/>
        <v/>
      </c>
      <c r="AL41" s="19" t="str">
        <f t="shared" si="251"/>
        <v/>
      </c>
      <c r="AM41" s="19" t="str">
        <f t="shared" si="251"/>
        <v/>
      </c>
      <c r="AN41" s="19" t="str">
        <f t="shared" si="251"/>
        <v/>
      </c>
      <c r="AO41" s="19" t="str">
        <f t="shared" si="251"/>
        <v/>
      </c>
      <c r="AP41" s="19" t="str">
        <f t="shared" si="251"/>
        <v/>
      </c>
      <c r="AQ41" s="19" t="str">
        <f t="shared" si="251"/>
        <v/>
      </c>
      <c r="AR41" s="19" t="str">
        <f t="shared" si="251"/>
        <v/>
      </c>
      <c r="AS41" s="19" t="s">
        <v>1738</v>
      </c>
      <c r="AT41" s="19" t="s">
        <v>1737</v>
      </c>
      <c r="AU41" s="19" t="str">
        <f t="shared" si="245"/>
        <v>Maha Prasad</v>
      </c>
      <c r="AV41" s="19" t="s">
        <v>1737</v>
      </c>
      <c r="AW41" s="19" t="s">
        <v>1737</v>
      </c>
      <c r="AX41" s="19" t="str">
        <f t="shared" si="246"/>
        <v>Maha Prasad</v>
      </c>
      <c r="AY41" s="24">
        <f t="shared" si="11"/>
        <v>1</v>
      </c>
      <c r="AZ41" s="19">
        <f t="shared" si="12"/>
        <v>2</v>
      </c>
      <c r="BA41" s="19" t="s">
        <v>1729</v>
      </c>
      <c r="BB41" s="19"/>
    </row>
    <row r="42" spans="1:54" ht="15.6">
      <c r="A42" s="2">
        <f>'Form Responses 1'!A42</f>
        <v>45416.612659525461</v>
      </c>
      <c r="B42" s="25" t="str">
        <f>'Form Responses 1'!B42</f>
        <v>anish.kon04@gmail.com</v>
      </c>
      <c r="C42" s="16" t="str">
        <f>'Form Responses 1'!C42</f>
        <v>Anish</v>
      </c>
      <c r="D42" s="16" t="str">
        <f>'Form Responses 1'!D42</f>
        <v>Konakalla</v>
      </c>
      <c r="E42" s="511">
        <f>'Form Responses 1'!E42</f>
        <v>2243240128</v>
      </c>
      <c r="F42" s="17" t="str">
        <f>'Form Responses 1'!F42</f>
        <v>20th July (Saturday) - ALL DAY, 21st July (Sunday) - ALL DAY</v>
      </c>
      <c r="G42" s="16" t="str">
        <f>'Form Responses 1'!G42</f>
        <v>Greater Chicago Region</v>
      </c>
      <c r="H42" s="16" t="str">
        <f>'Form Responses 1'!H42</f>
        <v>No</v>
      </c>
      <c r="I42" s="16">
        <f>'Form Responses 1'!I42</f>
        <v>0</v>
      </c>
      <c r="J42" s="16">
        <f>'Form Responses 1'!J42</f>
        <v>0</v>
      </c>
      <c r="K42" s="16">
        <f>'Form Responses 1'!K42</f>
        <v>0</v>
      </c>
      <c r="L42" s="16" t="str">
        <f>'Form Responses 1'!L42</f>
        <v>I acknowledge</v>
      </c>
      <c r="M42" s="16">
        <f>'Form Responses 1'!M42</f>
        <v>0</v>
      </c>
      <c r="N42" s="27" t="s">
        <v>1727</v>
      </c>
      <c r="O42" s="19" t="str">
        <f t="shared" si="0"/>
        <v/>
      </c>
      <c r="P42" s="20"/>
      <c r="Q42" s="20"/>
      <c r="R42" s="20"/>
      <c r="S42" s="20"/>
      <c r="T42" s="21" t="str">
        <f t="shared" ref="T42:U42" si="252">IF(COUNTIF($F42,CONCATENATE("*",T$1,"*")),"Y",IF(COUNTIF($F42,CONCATENATE("*",$V$1,"*")),"Y",IF(COUNTIF($F42,CONCATENATE("*ALL EVENT DAYS - July 18*")),"Y","")))</f>
        <v/>
      </c>
      <c r="U42" s="21" t="str">
        <f t="shared" si="252"/>
        <v/>
      </c>
      <c r="V42" s="21" t="str">
        <f t="shared" si="2"/>
        <v/>
      </c>
      <c r="W42" s="21" t="str">
        <f t="shared" ref="W42:X42" si="253">IF(COUNTIF($F42,CONCATENATE("*",W$1,"*")),"Y",IF(COUNTIF($F42,CONCATENATE("*",$O$1,"*")),"Y",IF(COUNTIF($F42,CONCATENATE("*",$Y$1,"*")),"Y",IF(COUNTIF($F42,CONCATENATE("*ALL EVENT*")),"Y",""))))</f>
        <v/>
      </c>
      <c r="X42" s="21" t="str">
        <f t="shared" si="253"/>
        <v/>
      </c>
      <c r="Y42" s="21" t="str">
        <f t="shared" si="4"/>
        <v/>
      </c>
      <c r="Z42" s="21" t="str">
        <f t="shared" ref="Z42:AA42" si="254">IF(COUNTIF($F42,CONCATENATE("*",Z$1,"*")),"Y",IF(COUNTIF($F42,CONCATENATE("*",$O$1,"*")),"Y",IF(COUNTIF($F42,CONCATENATE("*",$AB$1,"*")),"Y",IF(COUNTIF($F42,CONCATENATE("*ALL EVENT*")),"Y",""))))</f>
        <v>Y</v>
      </c>
      <c r="AA42" s="21" t="str">
        <f t="shared" si="254"/>
        <v>Y</v>
      </c>
      <c r="AB42" s="21" t="str">
        <f t="shared" si="6"/>
        <v>Y</v>
      </c>
      <c r="AC42" s="21" t="str">
        <f t="shared" ref="AC42:AD42" si="255">IF(COUNTIF($F42,CONCATENATE("*",AC$1,"*")),"Y",IF(COUNTIF($F42,CONCATENATE("*",$O$1,"*")),"Y",IF(COUNTIF($F42,CONCATENATE("*",$AE$1,"*")),"Y",IF(COUNTIF($F42,CONCATENATE("*ALL EVENT*")),"Y",""))))</f>
        <v>Y</v>
      </c>
      <c r="AD42" s="21" t="str">
        <f t="shared" si="255"/>
        <v>Y</v>
      </c>
      <c r="AE42" s="19" t="str">
        <f t="shared" si="8"/>
        <v>Y</v>
      </c>
      <c r="AF42" s="22">
        <f t="shared" si="9"/>
        <v>4</v>
      </c>
      <c r="AG42" s="26" t="s">
        <v>1732</v>
      </c>
      <c r="AH42" s="19" t="str">
        <f t="shared" ref="AH42:AR42" si="256">IF(O42="Y",$AG42,"")</f>
        <v/>
      </c>
      <c r="AI42" s="19" t="str">
        <f t="shared" si="256"/>
        <v/>
      </c>
      <c r="AJ42" s="19" t="str">
        <f t="shared" si="256"/>
        <v/>
      </c>
      <c r="AK42" s="19" t="str">
        <f t="shared" si="256"/>
        <v/>
      </c>
      <c r="AL42" s="19" t="str">
        <f t="shared" si="256"/>
        <v/>
      </c>
      <c r="AM42" s="19" t="str">
        <f t="shared" si="256"/>
        <v/>
      </c>
      <c r="AN42" s="19" t="str">
        <f t="shared" si="256"/>
        <v/>
      </c>
      <c r="AO42" s="19" t="str">
        <f t="shared" si="256"/>
        <v/>
      </c>
      <c r="AP42" s="19" t="str">
        <f t="shared" si="256"/>
        <v/>
      </c>
      <c r="AQ42" s="19" t="str">
        <f t="shared" si="256"/>
        <v/>
      </c>
      <c r="AR42" s="19" t="str">
        <f t="shared" si="256"/>
        <v/>
      </c>
      <c r="AS42" s="19" t="s">
        <v>1738</v>
      </c>
      <c r="AT42" s="19" t="s">
        <v>1737</v>
      </c>
      <c r="AU42" s="19" t="str">
        <f t="shared" si="245"/>
        <v>Maha Prasad</v>
      </c>
      <c r="AV42" s="19" t="s">
        <v>1737</v>
      </c>
      <c r="AW42" s="19" t="s">
        <v>1737</v>
      </c>
      <c r="AX42" s="19" t="str">
        <f t="shared" si="246"/>
        <v>Maha Prasad</v>
      </c>
      <c r="AY42" s="24">
        <f t="shared" si="11"/>
        <v>1</v>
      </c>
      <c r="AZ42" s="19">
        <f t="shared" si="12"/>
        <v>2</v>
      </c>
      <c r="BA42" s="19" t="s">
        <v>1729</v>
      </c>
      <c r="BB42" s="19"/>
    </row>
    <row r="43" spans="1:54" ht="15.6">
      <c r="A43" s="5">
        <f>'Form Responses 1'!A43</f>
        <v>45416.831943645833</v>
      </c>
      <c r="B43" s="37" t="str">
        <f>'Form Responses 1'!B43</f>
        <v>skodela@gmail.com</v>
      </c>
      <c r="C43" s="16" t="str">
        <f>'Form Responses 1'!C43</f>
        <v xml:space="preserve">Sridhar </v>
      </c>
      <c r="D43" s="16" t="str">
        <f>'Form Responses 1'!D43</f>
        <v>Kodela</v>
      </c>
      <c r="E43" s="511">
        <f>'Form Responses 1'!E43</f>
        <v>2149078552</v>
      </c>
      <c r="F43" s="17" t="str">
        <f>'Form Responses 1'!F43</f>
        <v>ALL EVENT DAYS - July 18th to July 21st - FULL TIME</v>
      </c>
      <c r="G43" s="16" t="str">
        <f>'Form Responses 1'!G43</f>
        <v>Frisco</v>
      </c>
      <c r="H43" s="16" t="str">
        <f>'Form Responses 1'!H43</f>
        <v>No</v>
      </c>
      <c r="I43" s="16">
        <f>'Form Responses 1'!I43</f>
        <v>0</v>
      </c>
      <c r="J43" s="16">
        <f>'Form Responses 1'!J43</f>
        <v>0</v>
      </c>
      <c r="K43" s="16">
        <f>'Form Responses 1'!K43</f>
        <v>0</v>
      </c>
      <c r="L43" s="16" t="str">
        <f>'Form Responses 1'!L43</f>
        <v>I acknowledge</v>
      </c>
      <c r="M43" s="16">
        <f>'Form Responses 1'!M43</f>
        <v>0</v>
      </c>
      <c r="N43" s="43" t="s">
        <v>1727</v>
      </c>
      <c r="O43" s="19" t="str">
        <f t="shared" si="0"/>
        <v>Y</v>
      </c>
      <c r="P43" s="20"/>
      <c r="Q43" s="20"/>
      <c r="R43" s="20"/>
      <c r="S43" s="20" t="s">
        <v>979</v>
      </c>
      <c r="T43" s="21" t="str">
        <f t="shared" ref="T43:U43" si="257">IF(COUNTIF($F43,CONCATENATE("*",T$1,"*")),"Y",IF(COUNTIF($F43,CONCATENATE("*",$V$1,"*")),"Y",IF(COUNTIF($F43,CONCATENATE("*ALL EVENT DAYS - July 18*")),"Y","")))</f>
        <v>Y</v>
      </c>
      <c r="U43" s="21" t="str">
        <f t="shared" si="257"/>
        <v>Y</v>
      </c>
      <c r="V43" s="21" t="str">
        <f t="shared" si="2"/>
        <v>Y</v>
      </c>
      <c r="W43" s="21" t="str">
        <f t="shared" ref="W43:X43" si="258">IF(COUNTIF($F43,CONCATENATE("*",W$1,"*")),"Y",IF(COUNTIF($F43,CONCATENATE("*",$O$1,"*")),"Y",IF(COUNTIF($F43,CONCATENATE("*",$Y$1,"*")),"Y",IF(COUNTIF($F43,CONCATENATE("*ALL EVENT*")),"Y",""))))</f>
        <v>Y</v>
      </c>
      <c r="X43" s="21" t="str">
        <f t="shared" si="258"/>
        <v>Y</v>
      </c>
      <c r="Y43" s="21" t="str">
        <f t="shared" si="4"/>
        <v>Y</v>
      </c>
      <c r="Z43" s="21" t="str">
        <f t="shared" ref="Z43:AA43" si="259">IF(COUNTIF($F43,CONCATENATE("*",Z$1,"*")),"Y",IF(COUNTIF($F43,CONCATENATE("*",$O$1,"*")),"Y",IF(COUNTIF($F43,CONCATENATE("*",$AB$1,"*")),"Y",IF(COUNTIF($F43,CONCATENATE("*ALL EVENT*")),"Y",""))))</f>
        <v>Y</v>
      </c>
      <c r="AA43" s="21" t="str">
        <f t="shared" si="259"/>
        <v>Y</v>
      </c>
      <c r="AB43" s="21" t="str">
        <f t="shared" si="6"/>
        <v>Y</v>
      </c>
      <c r="AC43" s="21" t="str">
        <f t="shared" ref="AC43:AD43" si="260">IF(COUNTIF($F43,CONCATENATE("*",AC$1,"*")),"Y",IF(COUNTIF($F43,CONCATENATE("*",$O$1,"*")),"Y",IF(COUNTIF($F43,CONCATENATE("*",$AE$1,"*")),"Y",IF(COUNTIF($F43,CONCATENATE("*ALL EVENT*")),"Y",""))))</f>
        <v>Y</v>
      </c>
      <c r="AD43" s="21" t="str">
        <f t="shared" si="260"/>
        <v>Y</v>
      </c>
      <c r="AE43" s="19" t="str">
        <f t="shared" si="8"/>
        <v>Y</v>
      </c>
      <c r="AF43" s="22">
        <f t="shared" si="9"/>
        <v>9</v>
      </c>
      <c r="AG43" s="40" t="s">
        <v>1751</v>
      </c>
      <c r="AH43" s="19" t="str">
        <f t="shared" ref="AH43:AX43" si="261">IF(O43="Y",$AG43,"")</f>
        <v>Audio</v>
      </c>
      <c r="AI43" s="19" t="str">
        <f t="shared" si="261"/>
        <v/>
      </c>
      <c r="AJ43" s="19" t="str">
        <f t="shared" si="261"/>
        <v/>
      </c>
      <c r="AK43" s="19" t="str">
        <f t="shared" si="261"/>
        <v/>
      </c>
      <c r="AL43" s="19" t="str">
        <f t="shared" si="261"/>
        <v>Audio</v>
      </c>
      <c r="AM43" s="19" t="str">
        <f t="shared" si="261"/>
        <v>Audio</v>
      </c>
      <c r="AN43" s="19" t="str">
        <f t="shared" si="261"/>
        <v>Audio</v>
      </c>
      <c r="AO43" s="19" t="str">
        <f t="shared" si="261"/>
        <v>Audio</v>
      </c>
      <c r="AP43" s="19" t="str">
        <f t="shared" si="261"/>
        <v>Audio</v>
      </c>
      <c r="AQ43" s="19" t="str">
        <f t="shared" si="261"/>
        <v>Audio</v>
      </c>
      <c r="AR43" s="19" t="str">
        <f t="shared" si="261"/>
        <v>Audio</v>
      </c>
      <c r="AS43" s="19" t="str">
        <f t="shared" si="261"/>
        <v>Audio</v>
      </c>
      <c r="AT43" s="19" t="str">
        <f t="shared" si="261"/>
        <v>Audio</v>
      </c>
      <c r="AU43" s="19" t="str">
        <f t="shared" si="261"/>
        <v>Audio</v>
      </c>
      <c r="AV43" s="19" t="str">
        <f t="shared" si="261"/>
        <v>Audio</v>
      </c>
      <c r="AW43" s="19" t="str">
        <f t="shared" si="261"/>
        <v>Audio</v>
      </c>
      <c r="AX43" s="19" t="str">
        <f t="shared" si="261"/>
        <v>Audio</v>
      </c>
      <c r="AY43" s="24">
        <f t="shared" si="11"/>
        <v>2</v>
      </c>
      <c r="AZ43" s="19">
        <f t="shared" si="12"/>
        <v>2</v>
      </c>
      <c r="BA43" s="19" t="s">
        <v>1729</v>
      </c>
      <c r="BB43" s="19"/>
    </row>
    <row r="44" spans="1:54" ht="15.6">
      <c r="A44" s="2">
        <f>'Form Responses 1'!A44</f>
        <v>45416.850436446759</v>
      </c>
      <c r="B44" s="28" t="str">
        <f>'Form Responses 1'!B44</f>
        <v>mvsnkd@gmail.com</v>
      </c>
      <c r="C44" s="31" t="str">
        <f>'Form Responses 1'!C44</f>
        <v xml:space="preserve">Sathya </v>
      </c>
      <c r="D44" s="16" t="str">
        <f>'Form Responses 1'!D44</f>
        <v xml:space="preserve">Mallipudi </v>
      </c>
      <c r="E44" s="511">
        <f>'Form Responses 1'!E44</f>
        <v>7323062799</v>
      </c>
      <c r="F44" s="17" t="str">
        <f>'Form Responses 1'!F44</f>
        <v>ALL EVENT DAYS - July 19th to July 21st - FULL TIME</v>
      </c>
      <c r="G44" s="16" t="str">
        <f>'Form Responses 1'!G44</f>
        <v>Frisco</v>
      </c>
      <c r="H44" s="16" t="str">
        <f>'Form Responses 1'!H44</f>
        <v>Yes</v>
      </c>
      <c r="I44" s="16" t="str">
        <f>'Form Responses 1'!I44</f>
        <v>Mahāyajña Parent / Family member</v>
      </c>
      <c r="J44" s="16" t="str">
        <f>'Form Responses 1'!J44</f>
        <v>Swarnalatha Jonna</v>
      </c>
      <c r="K44" s="16" t="str">
        <f>'Form Responses 1'!K44</f>
        <v>Batch 4</v>
      </c>
      <c r="L44" s="16" t="str">
        <f>'Form Responses 1'!L44</f>
        <v>I acknowledge</v>
      </c>
      <c r="M44" s="16">
        <f>'Form Responses 1'!M44</f>
        <v>0</v>
      </c>
      <c r="N44" s="27" t="s">
        <v>1727</v>
      </c>
      <c r="O44" s="19" t="str">
        <f t="shared" si="0"/>
        <v>Y</v>
      </c>
      <c r="P44" s="20"/>
      <c r="Q44" s="20"/>
      <c r="R44" s="20"/>
      <c r="S44" s="20"/>
      <c r="T44" s="21" t="str">
        <f t="shared" ref="T44:U44" si="262">IF(COUNTIF($F44,CONCATENATE("*",T$1,"*")),"Y",IF(COUNTIF($F44,CONCATENATE("*",$V$1,"*")),"Y",IF(COUNTIF($F44,CONCATENATE("*ALL EVENT DAYS - July 18*")),"Y","")))</f>
        <v/>
      </c>
      <c r="U44" s="21" t="str">
        <f t="shared" si="262"/>
        <v/>
      </c>
      <c r="V44" s="21" t="str">
        <f t="shared" si="2"/>
        <v/>
      </c>
      <c r="W44" s="21" t="str">
        <f t="shared" ref="W44:X44" si="263">IF(COUNTIF($F44,CONCATENATE("*",W$1,"*")),"Y",IF(COUNTIF($F44,CONCATENATE("*",$O$1,"*")),"Y",IF(COUNTIF($F44,CONCATENATE("*",$Y$1,"*")),"Y",IF(COUNTIF($F44,CONCATENATE("*ALL EVENT*")),"Y",""))))</f>
        <v>Y</v>
      </c>
      <c r="X44" s="21" t="str">
        <f t="shared" si="263"/>
        <v>Y</v>
      </c>
      <c r="Y44" s="21" t="str">
        <f t="shared" si="4"/>
        <v>Y</v>
      </c>
      <c r="Z44" s="21" t="str">
        <f t="shared" ref="Z44:AA44" si="264">IF(COUNTIF($F44,CONCATENATE("*",Z$1,"*")),"Y",IF(COUNTIF($F44,CONCATENATE("*",$O$1,"*")),"Y",IF(COUNTIF($F44,CONCATENATE("*",$AB$1,"*")),"Y",IF(COUNTIF($F44,CONCATENATE("*ALL EVENT*")),"Y",""))))</f>
        <v>Y</v>
      </c>
      <c r="AA44" s="21" t="str">
        <f t="shared" si="264"/>
        <v>Y</v>
      </c>
      <c r="AB44" s="21" t="str">
        <f t="shared" si="6"/>
        <v>Y</v>
      </c>
      <c r="AC44" s="21" t="str">
        <f t="shared" ref="AC44:AD44" si="265">IF(COUNTIF($F44,CONCATENATE("*",AC$1,"*")),"Y",IF(COUNTIF($F44,CONCATENATE("*",$O$1,"*")),"Y",IF(COUNTIF($F44,CONCATENATE("*",$AE$1,"*")),"Y",IF(COUNTIF($F44,CONCATENATE("*ALL EVENT*")),"Y",""))))</f>
        <v>Y</v>
      </c>
      <c r="AD44" s="21" t="str">
        <f t="shared" si="265"/>
        <v>Y</v>
      </c>
      <c r="AE44" s="19" t="str">
        <f t="shared" si="8"/>
        <v>Y</v>
      </c>
      <c r="AF44" s="22">
        <f t="shared" si="9"/>
        <v>6</v>
      </c>
      <c r="AG44" s="26" t="s">
        <v>1741</v>
      </c>
      <c r="AH44" s="19" t="str">
        <f t="shared" ref="AH44:AO44" si="266">IF(O44="Y",$AG44,"")</f>
        <v>Crowd Mgmt</v>
      </c>
      <c r="AI44" s="19" t="str">
        <f t="shared" si="266"/>
        <v/>
      </c>
      <c r="AJ44" s="19" t="str">
        <f t="shared" si="266"/>
        <v/>
      </c>
      <c r="AK44" s="19" t="str">
        <f t="shared" si="266"/>
        <v/>
      </c>
      <c r="AL44" s="19" t="str">
        <f t="shared" si="266"/>
        <v/>
      </c>
      <c r="AM44" s="19" t="str">
        <f t="shared" si="266"/>
        <v/>
      </c>
      <c r="AN44" s="19" t="str">
        <f t="shared" si="266"/>
        <v/>
      </c>
      <c r="AO44" s="19" t="str">
        <f t="shared" si="266"/>
        <v/>
      </c>
      <c r="AP44" s="19" t="s">
        <v>1733</v>
      </c>
      <c r="AQ44" s="19" t="s">
        <v>1734</v>
      </c>
      <c r="AR44" s="19" t="str">
        <f>IF(Y44="Y",$AG44,"")</f>
        <v>Crowd Mgmt</v>
      </c>
      <c r="AS44" s="19" t="s">
        <v>1733</v>
      </c>
      <c r="AT44" s="19" t="s">
        <v>1734</v>
      </c>
      <c r="AU44" s="19" t="str">
        <f>IF(AB44="Y",$AG44,"")</f>
        <v>Crowd Mgmt</v>
      </c>
      <c r="AV44" s="19" t="s">
        <v>1734</v>
      </c>
      <c r="AW44" s="19" t="s">
        <v>1734</v>
      </c>
      <c r="AX44" s="19" t="str">
        <f>IF(AE44="Y",$AG44,"")</f>
        <v>Crowd Mgmt</v>
      </c>
      <c r="AY44" s="24">
        <f t="shared" si="11"/>
        <v>2</v>
      </c>
      <c r="AZ44" s="19">
        <f t="shared" si="12"/>
        <v>2</v>
      </c>
      <c r="BA44" s="19" t="s">
        <v>1729</v>
      </c>
      <c r="BB44" s="19"/>
    </row>
    <row r="45" spans="1:54" ht="15.6">
      <c r="A45" s="2">
        <f>'Form Responses 1'!A45</f>
        <v>45416.851278958333</v>
      </c>
      <c r="B45" s="28" t="str">
        <f>'Form Responses 1'!B45</f>
        <v>narunavamraju@gmail.com</v>
      </c>
      <c r="C45" s="16" t="str">
        <f>'Form Responses 1'!C45</f>
        <v>Raju</v>
      </c>
      <c r="D45" s="16" t="str">
        <f>'Form Responses 1'!D45</f>
        <v>Venuturupalli</v>
      </c>
      <c r="E45" s="511">
        <f>'Form Responses 1'!E45</f>
        <v>5083802142</v>
      </c>
      <c r="F45" s="17" t="str">
        <f>'Form Responses 1'!F45</f>
        <v>20th July (Saturday) - Morning, 21st July (Sunday) - ALL DAY</v>
      </c>
      <c r="G45" s="16" t="str">
        <f>'Form Responses 1'!G45</f>
        <v>Frisco</v>
      </c>
      <c r="H45" s="16" t="str">
        <f>'Form Responses 1'!H45</f>
        <v>Yes</v>
      </c>
      <c r="I45" s="16" t="str">
        <f>'Form Responses 1'!I45</f>
        <v>Mahāyajña Student</v>
      </c>
      <c r="J45" s="16" t="str">
        <f>'Form Responses 1'!J45</f>
        <v>Raju Venuturupalli</v>
      </c>
      <c r="K45" s="16" t="str">
        <f>'Form Responses 1'!K45</f>
        <v>Batch 4</v>
      </c>
      <c r="L45" s="16" t="str">
        <f>'Form Responses 1'!L45</f>
        <v>I acknowledge</v>
      </c>
      <c r="M45" s="16">
        <f>'Form Responses 1'!M45</f>
        <v>0</v>
      </c>
      <c r="N45" s="30" t="s">
        <v>1727</v>
      </c>
      <c r="O45" s="19" t="str">
        <f t="shared" si="0"/>
        <v/>
      </c>
      <c r="P45" s="20"/>
      <c r="Q45" s="20"/>
      <c r="R45" s="20"/>
      <c r="S45" s="20"/>
      <c r="T45" s="21" t="str">
        <f t="shared" ref="T45:U45" si="267">IF(COUNTIF($F45,CONCATENATE("*",T$1,"*")),"Y",IF(COUNTIF($F45,CONCATENATE("*",$V$1,"*")),"Y",IF(COUNTIF($F45,CONCATENATE("*ALL EVENT DAYS - July 18*")),"Y","")))</f>
        <v/>
      </c>
      <c r="U45" s="21" t="str">
        <f t="shared" si="267"/>
        <v/>
      </c>
      <c r="V45" s="21" t="str">
        <f t="shared" si="2"/>
        <v/>
      </c>
      <c r="W45" s="21" t="str">
        <f t="shared" ref="W45:X45" si="268">IF(COUNTIF($F45,CONCATENATE("*",W$1,"*")),"Y",IF(COUNTIF($F45,CONCATENATE("*",$O$1,"*")),"Y",IF(COUNTIF($F45,CONCATENATE("*",$Y$1,"*")),"Y",IF(COUNTIF($F45,CONCATENATE("*ALL EVENT*")),"Y",""))))</f>
        <v/>
      </c>
      <c r="X45" s="21" t="str">
        <f t="shared" si="268"/>
        <v/>
      </c>
      <c r="Y45" s="21" t="str">
        <f t="shared" si="4"/>
        <v/>
      </c>
      <c r="Z45" s="21" t="str">
        <f t="shared" ref="Z45:AA45" si="269">IF(COUNTIF($F45,CONCATENATE("*",Z$1,"*")),"Y",IF(COUNTIF($F45,CONCATENATE("*",$O$1,"*")),"Y",IF(COUNTIF($F45,CONCATENATE("*",$AB$1,"*")),"Y",IF(COUNTIF($F45,CONCATENATE("*ALL EVENT*")),"Y",""))))</f>
        <v>Y</v>
      </c>
      <c r="AA45" s="21" t="str">
        <f t="shared" si="269"/>
        <v/>
      </c>
      <c r="AB45" s="21" t="str">
        <f t="shared" si="6"/>
        <v/>
      </c>
      <c r="AC45" s="21" t="str">
        <f t="shared" ref="AC45:AD45" si="270">IF(COUNTIF($F45,CONCATENATE("*",AC$1,"*")),"Y",IF(COUNTIF($F45,CONCATENATE("*",$O$1,"*")),"Y",IF(COUNTIF($F45,CONCATENATE("*",$AE$1,"*")),"Y",IF(COUNTIF($F45,CONCATENATE("*ALL EVENT*")),"Y",""))))</f>
        <v>Y</v>
      </c>
      <c r="AD45" s="21" t="str">
        <f t="shared" si="270"/>
        <v>Y</v>
      </c>
      <c r="AE45" s="19" t="str">
        <f t="shared" si="8"/>
        <v>Y</v>
      </c>
      <c r="AF45" s="22">
        <f t="shared" si="9"/>
        <v>3</v>
      </c>
      <c r="AG45" s="44" t="s">
        <v>1752</v>
      </c>
      <c r="AH45" s="19" t="str">
        <f t="shared" ref="AH45:AX45" si="271">IF(O45="Y",$AG45,"")</f>
        <v/>
      </c>
      <c r="AI45" s="19" t="str">
        <f t="shared" si="271"/>
        <v/>
      </c>
      <c r="AJ45" s="19" t="str">
        <f t="shared" si="271"/>
        <v/>
      </c>
      <c r="AK45" s="19" t="str">
        <f t="shared" si="271"/>
        <v/>
      </c>
      <c r="AL45" s="19" t="str">
        <f t="shared" si="271"/>
        <v/>
      </c>
      <c r="AM45" s="19" t="str">
        <f t="shared" si="271"/>
        <v/>
      </c>
      <c r="AN45" s="19" t="str">
        <f t="shared" si="271"/>
        <v/>
      </c>
      <c r="AO45" s="19" t="str">
        <f t="shared" si="271"/>
        <v/>
      </c>
      <c r="AP45" s="19" t="str">
        <f t="shared" si="271"/>
        <v/>
      </c>
      <c r="AQ45" s="19" t="str">
        <f t="shared" si="271"/>
        <v/>
      </c>
      <c r="AR45" s="19" t="str">
        <f t="shared" si="271"/>
        <v/>
      </c>
      <c r="AS45" s="19" t="str">
        <f t="shared" si="271"/>
        <v>Helpdesk</v>
      </c>
      <c r="AT45" s="19" t="str">
        <f t="shared" si="271"/>
        <v/>
      </c>
      <c r="AU45" s="19" t="str">
        <f t="shared" si="271"/>
        <v/>
      </c>
      <c r="AV45" s="19" t="str">
        <f t="shared" si="271"/>
        <v>Helpdesk</v>
      </c>
      <c r="AW45" s="19" t="str">
        <f t="shared" si="271"/>
        <v>Helpdesk</v>
      </c>
      <c r="AX45" s="19" t="str">
        <f t="shared" si="271"/>
        <v>Helpdesk</v>
      </c>
      <c r="AY45" s="24">
        <f t="shared" si="11"/>
        <v>1</v>
      </c>
      <c r="AZ45" s="19">
        <f t="shared" si="12"/>
        <v>1</v>
      </c>
      <c r="BA45" s="19" t="s">
        <v>1740</v>
      </c>
      <c r="BB45" s="19"/>
    </row>
    <row r="46" spans="1:54" ht="15.6">
      <c r="A46" s="5">
        <f>'Form Responses 1'!A46</f>
        <v>45416.862265798612</v>
      </c>
      <c r="B46" s="37" t="str">
        <f>'Form Responses 1'!B46</f>
        <v>sucharan@gmail.com</v>
      </c>
      <c r="C46" s="31" t="str">
        <f>'Form Responses 1'!C46</f>
        <v>Sucharan</v>
      </c>
      <c r="D46" s="16" t="str">
        <f>'Form Responses 1'!D46</f>
        <v>Jandhyala</v>
      </c>
      <c r="E46" s="511">
        <f>'Form Responses 1'!E46</f>
        <v>8139537052</v>
      </c>
      <c r="F46" s="17" t="str">
        <f>'Form Responses 1'!F46</f>
        <v>ALL EVENT DAYS - July 18th to July 21st - FULL TIME</v>
      </c>
      <c r="G46" s="16" t="str">
        <f>'Form Responses 1'!G46</f>
        <v>Frisco</v>
      </c>
      <c r="H46" s="16" t="str">
        <f>'Form Responses 1'!H46</f>
        <v>No</v>
      </c>
      <c r="I46" s="16">
        <f>'Form Responses 1'!I46</f>
        <v>0</v>
      </c>
      <c r="J46" s="16">
        <f>'Form Responses 1'!J46</f>
        <v>0</v>
      </c>
      <c r="K46" s="16">
        <f>'Form Responses 1'!K46</f>
        <v>0</v>
      </c>
      <c r="L46" s="16" t="str">
        <f>'Form Responses 1'!L46</f>
        <v>I acknowledge</v>
      </c>
      <c r="M46" s="16">
        <f>'Form Responses 1'!M46</f>
        <v>0</v>
      </c>
      <c r="N46" s="43" t="s">
        <v>1727</v>
      </c>
      <c r="O46" s="19" t="str">
        <f t="shared" si="0"/>
        <v>Y</v>
      </c>
      <c r="P46" s="20" t="s">
        <v>979</v>
      </c>
      <c r="Q46" s="20" t="s">
        <v>979</v>
      </c>
      <c r="R46" s="20" t="s">
        <v>979</v>
      </c>
      <c r="S46" s="20" t="s">
        <v>979</v>
      </c>
      <c r="T46" s="21" t="str">
        <f t="shared" ref="T46:U46" si="272">IF(COUNTIF($F46,CONCATENATE("*",T$1,"*")),"Y",IF(COUNTIF($F46,CONCATENATE("*",$V$1,"*")),"Y",IF(COUNTIF($F46,CONCATENATE("*ALL EVENT DAYS - July 18*")),"Y","")))</f>
        <v>Y</v>
      </c>
      <c r="U46" s="21" t="str">
        <f t="shared" si="272"/>
        <v>Y</v>
      </c>
      <c r="V46" s="21" t="str">
        <f t="shared" si="2"/>
        <v>Y</v>
      </c>
      <c r="W46" s="21" t="str">
        <f t="shared" ref="W46:X46" si="273">IF(COUNTIF($F46,CONCATENATE("*",W$1,"*")),"Y",IF(COUNTIF($F46,CONCATENATE("*",$O$1,"*")),"Y",IF(COUNTIF($F46,CONCATENATE("*",$Y$1,"*")),"Y",IF(COUNTIF($F46,CONCATENATE("*ALL EVENT*")),"Y",""))))</f>
        <v>Y</v>
      </c>
      <c r="X46" s="21" t="str">
        <f t="shared" si="273"/>
        <v>Y</v>
      </c>
      <c r="Y46" s="21" t="str">
        <f t="shared" si="4"/>
        <v>Y</v>
      </c>
      <c r="Z46" s="21" t="str">
        <f t="shared" ref="Z46:AA46" si="274">IF(COUNTIF($F46,CONCATENATE("*",Z$1,"*")),"Y",IF(COUNTIF($F46,CONCATENATE("*",$O$1,"*")),"Y",IF(COUNTIF($F46,CONCATENATE("*",$AB$1,"*")),"Y",IF(COUNTIF($F46,CONCATENATE("*ALL EVENT*")),"Y",""))))</f>
        <v>Y</v>
      </c>
      <c r="AA46" s="21" t="str">
        <f t="shared" si="274"/>
        <v>Y</v>
      </c>
      <c r="AB46" s="21" t="str">
        <f t="shared" si="6"/>
        <v>Y</v>
      </c>
      <c r="AC46" s="21" t="str">
        <f t="shared" ref="AC46:AD46" si="275">IF(COUNTIF($F46,CONCATENATE("*",AC$1,"*")),"Y",IF(COUNTIF($F46,CONCATENATE("*",$O$1,"*")),"Y",IF(COUNTIF($F46,CONCATENATE("*",$AE$1,"*")),"Y",IF(COUNTIF($F46,CONCATENATE("*ALL EVENT*")),"Y",""))))</f>
        <v>Y</v>
      </c>
      <c r="AD46" s="21" t="str">
        <f t="shared" si="275"/>
        <v>Y</v>
      </c>
      <c r="AE46" s="19" t="str">
        <f t="shared" si="8"/>
        <v>Y</v>
      </c>
      <c r="AF46" s="22">
        <f t="shared" si="9"/>
        <v>12</v>
      </c>
      <c r="AG46" s="40" t="s">
        <v>1753</v>
      </c>
      <c r="AH46" s="19" t="str">
        <f t="shared" ref="AH46:AK46" si="276">IF(O46="Y",$AG46,"")</f>
        <v>Transportation</v>
      </c>
      <c r="AI46" s="19" t="str">
        <f t="shared" si="276"/>
        <v>Transportation</v>
      </c>
      <c r="AJ46" s="19" t="str">
        <f t="shared" si="276"/>
        <v>Transportation</v>
      </c>
      <c r="AK46" s="19" t="str">
        <f t="shared" si="276"/>
        <v>Transportation</v>
      </c>
      <c r="AL46" s="19" t="s">
        <v>1754</v>
      </c>
      <c r="AM46" s="19" t="s">
        <v>1755</v>
      </c>
      <c r="AN46" s="19" t="s">
        <v>1755</v>
      </c>
      <c r="AO46" s="19" t="str">
        <f>IF(V46="Y",$AG46,"")</f>
        <v>Transportation</v>
      </c>
      <c r="AP46" s="19" t="s">
        <v>1756</v>
      </c>
      <c r="AQ46" s="19" t="s">
        <v>1756</v>
      </c>
      <c r="AR46" s="19" t="str">
        <f>IF(Y46="Y",$AG46,"")</f>
        <v>Transportation</v>
      </c>
      <c r="AS46" s="19" t="s">
        <v>1756</v>
      </c>
      <c r="AT46" s="19" t="s">
        <v>1756</v>
      </c>
      <c r="AU46" s="19" t="str">
        <f>IF(AB46="Y",$AG46,"")</f>
        <v>Transportation</v>
      </c>
      <c r="AV46" s="19" t="s">
        <v>1756</v>
      </c>
      <c r="AW46" s="19" t="s">
        <v>1756</v>
      </c>
      <c r="AX46" s="19" t="str">
        <f>IF(AE46="Y",$AG46,"")</f>
        <v>Transportation</v>
      </c>
      <c r="AY46" s="24">
        <f t="shared" si="11"/>
        <v>2</v>
      </c>
      <c r="AZ46" s="19">
        <f t="shared" si="12"/>
        <v>2</v>
      </c>
      <c r="BA46" s="19" t="s">
        <v>1729</v>
      </c>
      <c r="BB46" s="19"/>
    </row>
    <row r="47" spans="1:54" ht="15.6">
      <c r="A47" s="5">
        <f>'Form Responses 1'!A47</f>
        <v>45416.922788877317</v>
      </c>
      <c r="B47" s="37" t="str">
        <f>'Form Responses 1'!B47</f>
        <v>chandranjanj@gmail.com</v>
      </c>
      <c r="C47" s="38" t="str">
        <f>'Form Responses 1'!C47</f>
        <v>Chandra</v>
      </c>
      <c r="D47" s="16" t="str">
        <f>'Form Responses 1'!D47</f>
        <v>Peri</v>
      </c>
      <c r="E47" s="511">
        <f>'Form Responses 1'!E47</f>
        <v>9202172926</v>
      </c>
      <c r="F47" s="17" t="str">
        <f>'Form Responses 1'!F47</f>
        <v>ALL EVENT DAYS - July 18th to July 21st - FULL TIME</v>
      </c>
      <c r="G47" s="16" t="str">
        <f>'Form Responses 1'!G47</f>
        <v>Frisco</v>
      </c>
      <c r="H47" s="16" t="str">
        <f>'Form Responses 1'!H47</f>
        <v>Yes</v>
      </c>
      <c r="I47" s="16" t="str">
        <f>'Form Responses 1'!I47</f>
        <v>Mahāyajña Student</v>
      </c>
      <c r="J47" s="16" t="str">
        <f>'Form Responses 1'!J47</f>
        <v>Chandra Peri</v>
      </c>
      <c r="K47" s="16" t="str">
        <f>'Form Responses 1'!K47</f>
        <v>Batch 9</v>
      </c>
      <c r="L47" s="16" t="str">
        <f>'Form Responses 1'!L47</f>
        <v>I acknowledge</v>
      </c>
      <c r="M47" s="16">
        <f>'Form Responses 1'!M47</f>
        <v>0</v>
      </c>
      <c r="N47" s="39" t="s">
        <v>1727</v>
      </c>
      <c r="O47" s="19" t="str">
        <f t="shared" si="0"/>
        <v>Y</v>
      </c>
      <c r="P47" s="20" t="s">
        <v>979</v>
      </c>
      <c r="Q47" s="20" t="s">
        <v>979</v>
      </c>
      <c r="R47" s="20" t="s">
        <v>979</v>
      </c>
      <c r="S47" s="20" t="s">
        <v>979</v>
      </c>
      <c r="T47" s="21" t="str">
        <f t="shared" ref="T47:U47" si="277">IF(COUNTIF($F47,CONCATENATE("*",T$1,"*")),"Y",IF(COUNTIF($F47,CONCATENATE("*",$V$1,"*")),"Y",IF(COUNTIF($F47,CONCATENATE("*ALL EVENT DAYS - July 18*")),"Y","")))</f>
        <v>Y</v>
      </c>
      <c r="U47" s="21" t="str">
        <f t="shared" si="277"/>
        <v>Y</v>
      </c>
      <c r="V47" s="21" t="str">
        <f t="shared" si="2"/>
        <v>Y</v>
      </c>
      <c r="W47" s="21" t="str">
        <f t="shared" ref="W47:X47" si="278">IF(COUNTIF($F47,CONCATENATE("*",W$1,"*")),"Y",IF(COUNTIF($F47,CONCATENATE("*",$O$1,"*")),"Y",IF(COUNTIF($F47,CONCATENATE("*",$Y$1,"*")),"Y",IF(COUNTIF($F47,CONCATENATE("*ALL EVENT*")),"Y",""))))</f>
        <v>Y</v>
      </c>
      <c r="X47" s="21" t="str">
        <f t="shared" si="278"/>
        <v>Y</v>
      </c>
      <c r="Y47" s="21" t="str">
        <f t="shared" si="4"/>
        <v>Y</v>
      </c>
      <c r="Z47" s="21" t="str">
        <f t="shared" ref="Z47:AA47" si="279">IF(COUNTIF($F47,CONCATENATE("*",Z$1,"*")),"Y",IF(COUNTIF($F47,CONCATENATE("*",$O$1,"*")),"Y",IF(COUNTIF($F47,CONCATENATE("*",$AB$1,"*")),"Y",IF(COUNTIF($F47,CONCATENATE("*ALL EVENT*")),"Y",""))))</f>
        <v>Y</v>
      </c>
      <c r="AA47" s="21" t="str">
        <f t="shared" si="279"/>
        <v>Y</v>
      </c>
      <c r="AB47" s="21" t="str">
        <f t="shared" si="6"/>
        <v>Y</v>
      </c>
      <c r="AC47" s="21" t="str">
        <f t="shared" ref="AC47:AD47" si="280">IF(COUNTIF($F47,CONCATENATE("*",AC$1,"*")),"Y",IF(COUNTIF($F47,CONCATENATE("*",$O$1,"*")),"Y",IF(COUNTIF($F47,CONCATENATE("*",$AE$1,"*")),"Y",IF(COUNTIF($F47,CONCATENATE("*ALL EVENT*")),"Y",""))))</f>
        <v>Y</v>
      </c>
      <c r="AD47" s="21" t="str">
        <f t="shared" si="280"/>
        <v>Y</v>
      </c>
      <c r="AE47" s="19" t="str">
        <f t="shared" si="8"/>
        <v>Y</v>
      </c>
      <c r="AF47" s="22">
        <f t="shared" si="9"/>
        <v>12</v>
      </c>
      <c r="AG47" s="40" t="s">
        <v>1745</v>
      </c>
      <c r="AH47" s="19" t="str">
        <f t="shared" ref="AH47:AI47" si="281">IF(O47="Y",$AG47,"")</f>
        <v>Mobile</v>
      </c>
      <c r="AI47" s="19" t="str">
        <f t="shared" si="281"/>
        <v>Mobile</v>
      </c>
      <c r="AJ47" s="19" t="s">
        <v>1741</v>
      </c>
      <c r="AK47" s="19" t="str">
        <f t="shared" ref="AK47:AX47" si="282">IF(R47="Y",$AG47,"")</f>
        <v>Mobile</v>
      </c>
      <c r="AL47" s="19" t="str">
        <f t="shared" si="282"/>
        <v>Mobile</v>
      </c>
      <c r="AM47" s="19" t="str">
        <f t="shared" si="282"/>
        <v>Mobile</v>
      </c>
      <c r="AN47" s="19" t="str">
        <f t="shared" si="282"/>
        <v>Mobile</v>
      </c>
      <c r="AO47" s="19" t="str">
        <f t="shared" si="282"/>
        <v>Mobile</v>
      </c>
      <c r="AP47" s="19" t="str">
        <f t="shared" si="282"/>
        <v>Mobile</v>
      </c>
      <c r="AQ47" s="19" t="str">
        <f t="shared" si="282"/>
        <v>Mobile</v>
      </c>
      <c r="AR47" s="19" t="str">
        <f t="shared" si="282"/>
        <v>Mobile</v>
      </c>
      <c r="AS47" s="19" t="str">
        <f t="shared" si="282"/>
        <v>Mobile</v>
      </c>
      <c r="AT47" s="19" t="str">
        <f t="shared" si="282"/>
        <v>Mobile</v>
      </c>
      <c r="AU47" s="19" t="str">
        <f t="shared" si="282"/>
        <v>Mobile</v>
      </c>
      <c r="AV47" s="19" t="str">
        <f t="shared" si="282"/>
        <v>Mobile</v>
      </c>
      <c r="AW47" s="19" t="str">
        <f t="shared" si="282"/>
        <v>Mobile</v>
      </c>
      <c r="AX47" s="19" t="str">
        <f t="shared" si="282"/>
        <v>Mobile</v>
      </c>
      <c r="AY47" s="24">
        <f t="shared" si="11"/>
        <v>2</v>
      </c>
      <c r="AZ47" s="19">
        <f t="shared" si="12"/>
        <v>2</v>
      </c>
      <c r="BA47" s="19" t="s">
        <v>1729</v>
      </c>
      <c r="BB47" s="19"/>
    </row>
    <row r="48" spans="1:54" ht="15.6">
      <c r="A48" s="2">
        <f>'Form Responses 1'!A48</f>
        <v>45417.345489733794</v>
      </c>
      <c r="B48" s="25" t="str">
        <f>'Form Responses 1'!B48</f>
        <v>venkatmri@gmail.com</v>
      </c>
      <c r="C48" s="16" t="str">
        <f>'Form Responses 1'!C48</f>
        <v>Viswanathan</v>
      </c>
      <c r="D48" s="16" t="str">
        <f>'Form Responses 1'!D48</f>
        <v>Venkataraman</v>
      </c>
      <c r="E48" s="511">
        <f>'Form Responses 1'!E48</f>
        <v>7575350208</v>
      </c>
      <c r="F48" s="17" t="str">
        <f>'Form Responses 1'!F48</f>
        <v>19th July (Friday) - Morning, 21st July (Sunday) - Morning</v>
      </c>
      <c r="G48" s="16" t="str">
        <f>'Form Responses 1'!G48</f>
        <v>Texas</v>
      </c>
      <c r="H48" s="16" t="str">
        <f>'Form Responses 1'!H48</f>
        <v>Yes</v>
      </c>
      <c r="I48" s="16" t="str">
        <f>'Form Responses 1'!I48</f>
        <v>Mahāyajña Student</v>
      </c>
      <c r="J48" s="16" t="str">
        <f>'Form Responses 1'!J48</f>
        <v>Viswanathan Venkataraman</v>
      </c>
      <c r="K48" s="16" t="str">
        <f>'Form Responses 1'!K48</f>
        <v>Batch 9</v>
      </c>
      <c r="L48" s="16" t="str">
        <f>'Form Responses 1'!L48</f>
        <v>I acknowledge</v>
      </c>
      <c r="M48" s="16">
        <f>'Form Responses 1'!M48</f>
        <v>0</v>
      </c>
      <c r="N48" s="30" t="s">
        <v>1727</v>
      </c>
      <c r="O48" s="19" t="str">
        <f t="shared" si="0"/>
        <v/>
      </c>
      <c r="P48" s="20"/>
      <c r="Q48" s="20"/>
      <c r="R48" s="20"/>
      <c r="S48" s="20"/>
      <c r="T48" s="21" t="str">
        <f t="shared" ref="T48:U48" si="283">IF(COUNTIF($F48,CONCATENATE("*",T$1,"*")),"Y",IF(COUNTIF($F48,CONCATENATE("*",$V$1,"*")),"Y",IF(COUNTIF($F48,CONCATENATE("*ALL EVENT DAYS - July 18*")),"Y","")))</f>
        <v/>
      </c>
      <c r="U48" s="21" t="str">
        <f t="shared" si="283"/>
        <v/>
      </c>
      <c r="V48" s="21" t="str">
        <f t="shared" si="2"/>
        <v/>
      </c>
      <c r="W48" s="21" t="str">
        <f t="shared" ref="W48:X48" si="284">IF(COUNTIF($F48,CONCATENATE("*",W$1,"*")),"Y",IF(COUNTIF($F48,CONCATENATE("*",$O$1,"*")),"Y",IF(COUNTIF($F48,CONCATENATE("*",$Y$1,"*")),"Y",IF(COUNTIF($F48,CONCATENATE("*ALL EVENT*")),"Y",""))))</f>
        <v>Y</v>
      </c>
      <c r="X48" s="21" t="str">
        <f t="shared" si="284"/>
        <v/>
      </c>
      <c r="Y48" s="21" t="str">
        <f t="shared" si="4"/>
        <v/>
      </c>
      <c r="Z48" s="21" t="str">
        <f t="shared" ref="Z48:AA48" si="285">IF(COUNTIF($F48,CONCATENATE("*",Z$1,"*")),"Y",IF(COUNTIF($F48,CONCATENATE("*",$O$1,"*")),"Y",IF(COUNTIF($F48,CONCATENATE("*",$AB$1,"*")),"Y",IF(COUNTIF($F48,CONCATENATE("*ALL EVENT*")),"Y",""))))</f>
        <v/>
      </c>
      <c r="AA48" s="21" t="str">
        <f t="shared" si="285"/>
        <v/>
      </c>
      <c r="AB48" s="21" t="str">
        <f t="shared" si="6"/>
        <v/>
      </c>
      <c r="AC48" s="21" t="str">
        <f t="shared" ref="AC48:AD48" si="286">IF(COUNTIF($F48,CONCATENATE("*",AC$1,"*")),"Y",IF(COUNTIF($F48,CONCATENATE("*",$O$1,"*")),"Y",IF(COUNTIF($F48,CONCATENATE("*",$AE$1,"*")),"Y",IF(COUNTIF($F48,CONCATENATE("*ALL EVENT*")),"Y",""))))</f>
        <v>Y</v>
      </c>
      <c r="AD48" s="21" t="str">
        <f t="shared" si="286"/>
        <v/>
      </c>
      <c r="AE48" s="19" t="str">
        <f t="shared" si="8"/>
        <v/>
      </c>
      <c r="AF48" s="22">
        <f t="shared" si="9"/>
        <v>2</v>
      </c>
      <c r="AG48" s="26" t="s">
        <v>1732</v>
      </c>
      <c r="AH48" s="19" t="str">
        <f t="shared" ref="AH48:AO48" si="287">IF(O48="Y",$AG48,"")</f>
        <v/>
      </c>
      <c r="AI48" s="19" t="str">
        <f t="shared" si="287"/>
        <v/>
      </c>
      <c r="AJ48" s="19" t="str">
        <f t="shared" si="287"/>
        <v/>
      </c>
      <c r="AK48" s="19" t="str">
        <f t="shared" si="287"/>
        <v/>
      </c>
      <c r="AL48" s="19" t="str">
        <f t="shared" si="287"/>
        <v/>
      </c>
      <c r="AM48" s="19" t="str">
        <f t="shared" si="287"/>
        <v/>
      </c>
      <c r="AN48" s="19" t="str">
        <f t="shared" si="287"/>
        <v/>
      </c>
      <c r="AO48" s="19" t="str">
        <f t="shared" si="287"/>
        <v/>
      </c>
      <c r="AP48" s="19" t="s">
        <v>1733</v>
      </c>
      <c r="AQ48" s="19" t="str">
        <f t="shared" ref="AQ48:AR48" si="288">IF(X48="Y",$AG48,"")</f>
        <v/>
      </c>
      <c r="AR48" s="19" t="str">
        <f t="shared" si="288"/>
        <v/>
      </c>
      <c r="AS48" s="19"/>
      <c r="AT48" s="19" t="str">
        <f t="shared" ref="AT48:AU48" si="289">IF(AA48="Y",$AG48,"")</f>
        <v/>
      </c>
      <c r="AU48" s="19" t="str">
        <f t="shared" si="289"/>
        <v/>
      </c>
      <c r="AV48" s="19" t="s">
        <v>1734</v>
      </c>
      <c r="AW48" s="19" t="str">
        <f t="shared" ref="AW48:AX48" si="290">IF(AD48="Y",$AG48,"")</f>
        <v/>
      </c>
      <c r="AX48" s="19" t="str">
        <f t="shared" si="290"/>
        <v/>
      </c>
      <c r="AY48" s="24">
        <f t="shared" si="11"/>
        <v>1</v>
      </c>
      <c r="AZ48" s="19">
        <f t="shared" si="12"/>
        <v>1</v>
      </c>
      <c r="BA48" s="19" t="s">
        <v>1740</v>
      </c>
      <c r="BB48" s="19"/>
    </row>
    <row r="49" spans="1:54" ht="15.6">
      <c r="A49" s="2">
        <f>'Form Responses 1'!A49</f>
        <v>45417.415726562496</v>
      </c>
      <c r="B49" s="25" t="str">
        <f>'Form Responses 1'!B49</f>
        <v>amaroju01@gmail.com</v>
      </c>
      <c r="C49" s="38" t="str">
        <f>'Form Responses 1'!C49</f>
        <v>Aditya</v>
      </c>
      <c r="D49" s="16" t="str">
        <f>'Form Responses 1'!D49</f>
        <v>Maroju</v>
      </c>
      <c r="E49" s="511">
        <f>'Form Responses 1'!E49</f>
        <v>4408767493</v>
      </c>
      <c r="F49" s="17" t="str">
        <f>'Form Responses 1'!F49</f>
        <v>20th July (Saturday) - ALL DAY, 20th July (Saturday) - Morning, 20th July (Saturday) - Evening, 21st July (Sunday) - ALL DAY, 21st July (Sunday) - Morning</v>
      </c>
      <c r="G49" s="16" t="str">
        <f>'Form Responses 1'!G49</f>
        <v>Frisco</v>
      </c>
      <c r="H49" s="16" t="str">
        <f>'Form Responses 1'!H49</f>
        <v>Yes</v>
      </c>
      <c r="I49" s="16" t="str">
        <f>'Form Responses 1'!I49</f>
        <v>Mahāyajña Student</v>
      </c>
      <c r="J49" s="16" t="str">
        <f>'Form Responses 1'!J49</f>
        <v>Aditya maroju</v>
      </c>
      <c r="K49" s="16" t="str">
        <f>'Form Responses 1'!K49</f>
        <v>Batch 1</v>
      </c>
      <c r="L49" s="16" t="str">
        <f>'Form Responses 1'!L49</f>
        <v>I acknowledge</v>
      </c>
      <c r="M49" s="16">
        <f>'Form Responses 1'!M49</f>
        <v>0</v>
      </c>
      <c r="N49" s="27" t="s">
        <v>1727</v>
      </c>
      <c r="O49" s="19" t="str">
        <f t="shared" si="0"/>
        <v/>
      </c>
      <c r="P49" s="20"/>
      <c r="Q49" s="20"/>
      <c r="R49" s="20"/>
      <c r="S49" s="20"/>
      <c r="T49" s="21" t="str">
        <f t="shared" ref="T49:U49" si="291">IF(COUNTIF($F49,CONCATENATE("*",T$1,"*")),"Y",IF(COUNTIF($F49,CONCATENATE("*",$V$1,"*")),"Y",IF(COUNTIF($F49,CONCATENATE("*ALL EVENT DAYS - July 18*")),"Y","")))</f>
        <v/>
      </c>
      <c r="U49" s="21" t="str">
        <f t="shared" si="291"/>
        <v/>
      </c>
      <c r="V49" s="21" t="str">
        <f t="shared" si="2"/>
        <v/>
      </c>
      <c r="W49" s="21" t="str">
        <f t="shared" ref="W49:X49" si="292">IF(COUNTIF($F49,CONCATENATE("*",W$1,"*")),"Y",IF(COUNTIF($F49,CONCATENATE("*",$O$1,"*")),"Y",IF(COUNTIF($F49,CONCATENATE("*",$Y$1,"*")),"Y",IF(COUNTIF($F49,CONCATENATE("*ALL EVENT*")),"Y",""))))</f>
        <v/>
      </c>
      <c r="X49" s="21" t="str">
        <f t="shared" si="292"/>
        <v/>
      </c>
      <c r="Y49" s="21" t="str">
        <f t="shared" si="4"/>
        <v/>
      </c>
      <c r="Z49" s="21" t="str">
        <f t="shared" ref="Z49:AA49" si="293">IF(COUNTIF($F49,CONCATENATE("*",Z$1,"*")),"Y",IF(COUNTIF($F49,CONCATENATE("*",$O$1,"*")),"Y",IF(COUNTIF($F49,CONCATENATE("*",$AB$1,"*")),"Y",IF(COUNTIF($F49,CONCATENATE("*ALL EVENT*")),"Y",""))))</f>
        <v>Y</v>
      </c>
      <c r="AA49" s="21" t="str">
        <f t="shared" si="293"/>
        <v>Y</v>
      </c>
      <c r="AB49" s="21" t="str">
        <f t="shared" si="6"/>
        <v>Y</v>
      </c>
      <c r="AC49" s="21" t="str">
        <f t="shared" ref="AC49:AD49" si="294">IF(COUNTIF($F49,CONCATENATE("*",AC$1,"*")),"Y",IF(COUNTIF($F49,CONCATENATE("*",$O$1,"*")),"Y",IF(COUNTIF($F49,CONCATENATE("*",$AE$1,"*")),"Y",IF(COUNTIF($F49,CONCATENATE("*ALL EVENT*")),"Y",""))))</f>
        <v>Y</v>
      </c>
      <c r="AD49" s="21" t="str">
        <f t="shared" si="294"/>
        <v>Y</v>
      </c>
      <c r="AE49" s="19" t="str">
        <f t="shared" si="8"/>
        <v>Y</v>
      </c>
      <c r="AF49" s="22">
        <f t="shared" si="9"/>
        <v>4</v>
      </c>
      <c r="AG49" s="44" t="s">
        <v>1739</v>
      </c>
      <c r="AH49" s="19" t="str">
        <f t="shared" ref="AH49:AX49" si="295">IF(O49="Y",$AG49,"")</f>
        <v/>
      </c>
      <c r="AI49" s="19" t="str">
        <f t="shared" si="295"/>
        <v/>
      </c>
      <c r="AJ49" s="19" t="str">
        <f t="shared" si="295"/>
        <v/>
      </c>
      <c r="AK49" s="19" t="str">
        <f t="shared" si="295"/>
        <v/>
      </c>
      <c r="AL49" s="19" t="str">
        <f t="shared" si="295"/>
        <v/>
      </c>
      <c r="AM49" s="19" t="str">
        <f t="shared" si="295"/>
        <v/>
      </c>
      <c r="AN49" s="19" t="str">
        <f t="shared" si="295"/>
        <v/>
      </c>
      <c r="AO49" s="19" t="str">
        <f t="shared" si="295"/>
        <v/>
      </c>
      <c r="AP49" s="19" t="str">
        <f t="shared" si="295"/>
        <v/>
      </c>
      <c r="AQ49" s="19" t="str">
        <f t="shared" si="295"/>
        <v/>
      </c>
      <c r="AR49" s="19" t="str">
        <f t="shared" si="295"/>
        <v/>
      </c>
      <c r="AS49" s="19" t="str">
        <f t="shared" si="295"/>
        <v>Youth Mobile</v>
      </c>
      <c r="AT49" s="19" t="str">
        <f t="shared" si="295"/>
        <v>Youth Mobile</v>
      </c>
      <c r="AU49" s="19" t="str">
        <f t="shared" si="295"/>
        <v>Youth Mobile</v>
      </c>
      <c r="AV49" s="19" t="str">
        <f t="shared" si="295"/>
        <v>Youth Mobile</v>
      </c>
      <c r="AW49" s="19" t="str">
        <f t="shared" si="295"/>
        <v>Youth Mobile</v>
      </c>
      <c r="AX49" s="19" t="str">
        <f t="shared" si="295"/>
        <v>Youth Mobile</v>
      </c>
      <c r="AY49" s="24">
        <f t="shared" si="11"/>
        <v>1</v>
      </c>
      <c r="AZ49" s="19">
        <f t="shared" si="12"/>
        <v>2</v>
      </c>
      <c r="BA49" s="19" t="s">
        <v>1729</v>
      </c>
      <c r="BB49" s="19"/>
    </row>
    <row r="50" spans="1:54" ht="15.6">
      <c r="A50" s="2">
        <f>'Form Responses 1'!A50</f>
        <v>45417.687995219909</v>
      </c>
      <c r="B50" s="28" t="str">
        <f>'Form Responses 1'!B50</f>
        <v>pmaroju02@gmail.com</v>
      </c>
      <c r="C50" s="16" t="str">
        <f>'Form Responses 1'!C50</f>
        <v xml:space="preserve">Padmaja </v>
      </c>
      <c r="D50" s="16" t="str">
        <f>'Form Responses 1'!D50</f>
        <v>Maroju</v>
      </c>
      <c r="E50" s="511">
        <f>'Form Responses 1'!E50</f>
        <v>4408320769</v>
      </c>
      <c r="F50" s="17" t="str">
        <f>'Form Responses 1'!F50</f>
        <v>ALL EVENT DAYS - July 18th to July 21st - FULL TIME</v>
      </c>
      <c r="G50" s="16" t="str">
        <f>'Form Responses 1'!G50</f>
        <v>Frisco</v>
      </c>
      <c r="H50" s="16" t="str">
        <f>'Form Responses 1'!H50</f>
        <v>Yes</v>
      </c>
      <c r="I50" s="16" t="str">
        <f>'Form Responses 1'!I50</f>
        <v>Mahāyajña Student</v>
      </c>
      <c r="J50" s="16" t="str">
        <f>'Form Responses 1'!J50</f>
        <v>Padmaja maroju</v>
      </c>
      <c r="K50" s="16" t="str">
        <f>'Form Responses 1'!K50</f>
        <v>Batch 8</v>
      </c>
      <c r="L50" s="16" t="str">
        <f>'Form Responses 1'!L50</f>
        <v>I acknowledge</v>
      </c>
      <c r="M50" s="16">
        <f>'Form Responses 1'!M50</f>
        <v>0</v>
      </c>
      <c r="N50" s="27" t="s">
        <v>1731</v>
      </c>
      <c r="O50" s="19" t="str">
        <f t="shared" si="0"/>
        <v>Y</v>
      </c>
      <c r="P50" s="20"/>
      <c r="Q50" s="20"/>
      <c r="R50" s="20"/>
      <c r="S50" s="20" t="s">
        <v>979</v>
      </c>
      <c r="T50" s="21" t="str">
        <f t="shared" ref="T50:U50" si="296">IF(COUNTIF($F50,CONCATENATE("*",T$1,"*")),"Y",IF(COUNTIF($F50,CONCATENATE("*",$V$1,"*")),"Y",IF(COUNTIF($F50,CONCATENATE("*ALL EVENT DAYS - July 18*")),"Y","")))</f>
        <v>Y</v>
      </c>
      <c r="U50" s="21" t="str">
        <f t="shared" si="296"/>
        <v>Y</v>
      </c>
      <c r="V50" s="21" t="str">
        <f t="shared" si="2"/>
        <v>Y</v>
      </c>
      <c r="W50" s="21" t="str">
        <f t="shared" ref="W50:X50" si="297">IF(COUNTIF($F50,CONCATENATE("*",W$1,"*")),"Y",IF(COUNTIF($F50,CONCATENATE("*",$O$1,"*")),"Y",IF(COUNTIF($F50,CONCATENATE("*",$Y$1,"*")),"Y",IF(COUNTIF($F50,CONCATENATE("*ALL EVENT*")),"Y",""))))</f>
        <v>Y</v>
      </c>
      <c r="X50" s="21" t="str">
        <f t="shared" si="297"/>
        <v>Y</v>
      </c>
      <c r="Y50" s="21" t="str">
        <f t="shared" si="4"/>
        <v>Y</v>
      </c>
      <c r="Z50" s="21" t="str">
        <f t="shared" ref="Z50:AA50" si="298">IF(COUNTIF($F50,CONCATENATE("*",Z$1,"*")),"Y",IF(COUNTIF($F50,CONCATENATE("*",$O$1,"*")),"Y",IF(COUNTIF($F50,CONCATENATE("*",$AB$1,"*")),"Y",IF(COUNTIF($F50,CONCATENATE("*ALL EVENT*")),"Y",""))))</f>
        <v>Y</v>
      </c>
      <c r="AA50" s="21" t="str">
        <f t="shared" si="298"/>
        <v>Y</v>
      </c>
      <c r="AB50" s="21" t="str">
        <f t="shared" si="6"/>
        <v>Y</v>
      </c>
      <c r="AC50" s="21" t="str">
        <f t="shared" ref="AC50:AD50" si="299">IF(COUNTIF($F50,CONCATENATE("*",AC$1,"*")),"Y",IF(COUNTIF($F50,CONCATENATE("*",$O$1,"*")),"Y",IF(COUNTIF($F50,CONCATENATE("*",$AE$1,"*")),"Y",IF(COUNTIF($F50,CONCATENATE("*ALL EVENT*")),"Y",""))))</f>
        <v>Y</v>
      </c>
      <c r="AD50" s="21" t="str">
        <f t="shared" si="299"/>
        <v>Y</v>
      </c>
      <c r="AE50" s="19" t="str">
        <f t="shared" si="8"/>
        <v>Y</v>
      </c>
      <c r="AF50" s="22">
        <f t="shared" si="9"/>
        <v>9</v>
      </c>
      <c r="AG50" s="44" t="s">
        <v>1735</v>
      </c>
      <c r="AH50" s="19" t="str">
        <f t="shared" ref="AH50:AX50" si="300">IF(O50="Y",$AG50,"")</f>
        <v>Hotline</v>
      </c>
      <c r="AI50" s="19" t="str">
        <f t="shared" si="300"/>
        <v/>
      </c>
      <c r="AJ50" s="19" t="str">
        <f t="shared" si="300"/>
        <v/>
      </c>
      <c r="AK50" s="19" t="str">
        <f t="shared" si="300"/>
        <v/>
      </c>
      <c r="AL50" s="19" t="str">
        <f t="shared" si="300"/>
        <v>Hotline</v>
      </c>
      <c r="AM50" s="19" t="str">
        <f t="shared" si="300"/>
        <v>Hotline</v>
      </c>
      <c r="AN50" s="19" t="str">
        <f t="shared" si="300"/>
        <v>Hotline</v>
      </c>
      <c r="AO50" s="19" t="str">
        <f t="shared" si="300"/>
        <v>Hotline</v>
      </c>
      <c r="AP50" s="19" t="str">
        <f t="shared" si="300"/>
        <v>Hotline</v>
      </c>
      <c r="AQ50" s="19" t="str">
        <f t="shared" si="300"/>
        <v>Hotline</v>
      </c>
      <c r="AR50" s="19" t="str">
        <f t="shared" si="300"/>
        <v>Hotline</v>
      </c>
      <c r="AS50" s="19" t="str">
        <f t="shared" si="300"/>
        <v>Hotline</v>
      </c>
      <c r="AT50" s="19" t="str">
        <f t="shared" si="300"/>
        <v>Hotline</v>
      </c>
      <c r="AU50" s="19" t="str">
        <f t="shared" si="300"/>
        <v>Hotline</v>
      </c>
      <c r="AV50" s="19" t="str">
        <f t="shared" si="300"/>
        <v>Hotline</v>
      </c>
      <c r="AW50" s="19" t="str">
        <f t="shared" si="300"/>
        <v>Hotline</v>
      </c>
      <c r="AX50" s="19" t="str">
        <f t="shared" si="300"/>
        <v>Hotline</v>
      </c>
      <c r="AY50" s="24">
        <f t="shared" si="11"/>
        <v>2</v>
      </c>
      <c r="AZ50" s="19">
        <f t="shared" si="12"/>
        <v>2</v>
      </c>
      <c r="BA50" s="19" t="s">
        <v>1740</v>
      </c>
      <c r="BB50" s="19"/>
    </row>
    <row r="51" spans="1:54" ht="15.6">
      <c r="A51" s="2">
        <f>'Form Responses 1'!A51</f>
        <v>45417.688937708328</v>
      </c>
      <c r="B51" s="28" t="str">
        <f>'Form Responses 1'!B51</f>
        <v>smaroju18@gmail.com</v>
      </c>
      <c r="C51" s="16" t="str">
        <f>'Form Responses 1'!C51</f>
        <v xml:space="preserve">Srinivas </v>
      </c>
      <c r="D51" s="16" t="str">
        <f>'Form Responses 1'!D51</f>
        <v xml:space="preserve">Maroju </v>
      </c>
      <c r="E51" s="511">
        <f>'Form Responses 1'!E51</f>
        <v>4408320768</v>
      </c>
      <c r="F51" s="17" t="str">
        <f>'Form Responses 1'!F51</f>
        <v>ALL EVENT DAYS - July 18th to July 21st - FULL TIME</v>
      </c>
      <c r="G51" s="16" t="str">
        <f>'Form Responses 1'!G51</f>
        <v>Frisco</v>
      </c>
      <c r="H51" s="16" t="str">
        <f>'Form Responses 1'!H51</f>
        <v>Yes</v>
      </c>
      <c r="I51" s="16" t="str">
        <f>'Form Responses 1'!I51</f>
        <v>Mahāyajña Student</v>
      </c>
      <c r="J51" s="16" t="str">
        <f>'Form Responses 1'!J51</f>
        <v>Srinivas maroju</v>
      </c>
      <c r="K51" s="16" t="str">
        <f>'Form Responses 1'!K51</f>
        <v>Batch 8</v>
      </c>
      <c r="L51" s="16" t="str">
        <f>'Form Responses 1'!L51</f>
        <v>I acknowledge</v>
      </c>
      <c r="M51" s="16">
        <f>'Form Responses 1'!M51</f>
        <v>0</v>
      </c>
      <c r="N51" s="30" t="s">
        <v>1727</v>
      </c>
      <c r="O51" s="19" t="str">
        <f t="shared" si="0"/>
        <v>Y</v>
      </c>
      <c r="P51" s="20"/>
      <c r="Q51" s="20"/>
      <c r="R51" s="20"/>
      <c r="S51" s="20" t="s">
        <v>979</v>
      </c>
      <c r="T51" s="21" t="str">
        <f t="shared" ref="T51:U51" si="301">IF(COUNTIF($F51,CONCATENATE("*",T$1,"*")),"Y",IF(COUNTIF($F51,CONCATENATE("*",$V$1,"*")),"Y",IF(COUNTIF($F51,CONCATENATE("*ALL EVENT DAYS - July 18*")),"Y","")))</f>
        <v>Y</v>
      </c>
      <c r="U51" s="21" t="str">
        <f t="shared" si="301"/>
        <v>Y</v>
      </c>
      <c r="V51" s="21" t="str">
        <f t="shared" si="2"/>
        <v>Y</v>
      </c>
      <c r="W51" s="21" t="str">
        <f t="shared" ref="W51:X51" si="302">IF(COUNTIF($F51,CONCATENATE("*",W$1,"*")),"Y",IF(COUNTIF($F51,CONCATENATE("*",$O$1,"*")),"Y",IF(COUNTIF($F51,CONCATENATE("*",$Y$1,"*")),"Y",IF(COUNTIF($F51,CONCATENATE("*ALL EVENT*")),"Y",""))))</f>
        <v>Y</v>
      </c>
      <c r="X51" s="21" t="str">
        <f t="shared" si="302"/>
        <v>Y</v>
      </c>
      <c r="Y51" s="21" t="str">
        <f t="shared" si="4"/>
        <v>Y</v>
      </c>
      <c r="Z51" s="21" t="str">
        <f t="shared" ref="Z51:AA51" si="303">IF(COUNTIF($F51,CONCATENATE("*",Z$1,"*")),"Y",IF(COUNTIF($F51,CONCATENATE("*",$O$1,"*")),"Y",IF(COUNTIF($F51,CONCATENATE("*",$AB$1,"*")),"Y",IF(COUNTIF($F51,CONCATENATE("*ALL EVENT*")),"Y",""))))</f>
        <v>Y</v>
      </c>
      <c r="AA51" s="21" t="str">
        <f t="shared" si="303"/>
        <v>Y</v>
      </c>
      <c r="AB51" s="21" t="str">
        <f t="shared" si="6"/>
        <v>Y</v>
      </c>
      <c r="AC51" s="21" t="str">
        <f t="shared" ref="AC51:AD51" si="304">IF(COUNTIF($F51,CONCATENATE("*",AC$1,"*")),"Y",IF(COUNTIF($F51,CONCATENATE("*",$O$1,"*")),"Y",IF(COUNTIF($F51,CONCATENATE("*",$AE$1,"*")),"Y",IF(COUNTIF($F51,CONCATENATE("*ALL EVENT*")),"Y",""))))</f>
        <v>Y</v>
      </c>
      <c r="AD51" s="21" t="str">
        <f t="shared" si="304"/>
        <v>Y</v>
      </c>
      <c r="AE51" s="19" t="str">
        <f t="shared" si="8"/>
        <v>Y</v>
      </c>
      <c r="AF51" s="22">
        <f t="shared" si="9"/>
        <v>9</v>
      </c>
      <c r="AG51" s="44" t="s">
        <v>1757</v>
      </c>
      <c r="AH51" s="19" t="str">
        <f t="shared" ref="AH51:AK51" si="305">IF(O51="Y",$AG51,"")</f>
        <v>Bookstall</v>
      </c>
      <c r="AI51" s="19" t="str">
        <f t="shared" si="305"/>
        <v/>
      </c>
      <c r="AJ51" s="19" t="str">
        <f t="shared" si="305"/>
        <v/>
      </c>
      <c r="AK51" s="19" t="str">
        <f t="shared" si="305"/>
        <v/>
      </c>
      <c r="AL51" s="19" t="s">
        <v>1758</v>
      </c>
      <c r="AM51" s="19" t="s">
        <v>1758</v>
      </c>
      <c r="AN51" s="19" t="s">
        <v>1759</v>
      </c>
      <c r="AO51" s="19" t="str">
        <f>IF(V51="Y",$AG51,"")</f>
        <v>Bookstall</v>
      </c>
      <c r="AP51" s="19" t="s">
        <v>1759</v>
      </c>
      <c r="AQ51" s="19" t="s">
        <v>1759</v>
      </c>
      <c r="AR51" s="19" t="str">
        <f t="shared" ref="AR51:AS51" si="306">IF(Y51="Y",$AG51,"")</f>
        <v>Bookstall</v>
      </c>
      <c r="AS51" s="19" t="str">
        <f t="shared" si="306"/>
        <v>Bookstall</v>
      </c>
      <c r="AT51" s="19" t="s">
        <v>1759</v>
      </c>
      <c r="AU51" s="19" t="str">
        <f t="shared" ref="AU51:AU52" si="307">IF(AB51="Y",$AG51,"")</f>
        <v>Bookstall</v>
      </c>
      <c r="AV51" s="19" t="s">
        <v>1759</v>
      </c>
      <c r="AW51" s="19" t="s">
        <v>1759</v>
      </c>
      <c r="AX51" s="19" t="str">
        <f t="shared" ref="AX51:AX52" si="308">IF(AE51="Y",$AG51,"")</f>
        <v>Bookstall</v>
      </c>
      <c r="AY51" s="24">
        <f t="shared" si="11"/>
        <v>2</v>
      </c>
      <c r="AZ51" s="19">
        <f t="shared" si="12"/>
        <v>2</v>
      </c>
      <c r="BA51" s="19" t="s">
        <v>1729</v>
      </c>
      <c r="BB51" s="19"/>
    </row>
    <row r="52" spans="1:54" ht="15.6">
      <c r="A52" s="2">
        <f>'Form Responses 1'!A52</f>
        <v>45417.727234479171</v>
      </c>
      <c r="B52" s="25" t="str">
        <f>'Form Responses 1'!B52</f>
        <v>amogh.gyana@gmail.com</v>
      </c>
      <c r="C52" s="16" t="str">
        <f>'Form Responses 1'!C52</f>
        <v>Amogh Datta</v>
      </c>
      <c r="D52" s="16" t="str">
        <f>'Form Responses 1'!D52</f>
        <v>Maroju</v>
      </c>
      <c r="E52" s="511" t="str">
        <f>'Form Responses 1'!E52</f>
        <v>(469)9718273</v>
      </c>
      <c r="F52" s="17" t="str">
        <f>'Form Responses 1'!F52</f>
        <v>ALL EVENT DAYS - July 19th to July 21st - FULL TIME</v>
      </c>
      <c r="G52" s="16" t="str">
        <f>'Form Responses 1'!G52</f>
        <v>Frisco</v>
      </c>
      <c r="H52" s="16" t="str">
        <f>'Form Responses 1'!H52</f>
        <v>Yes</v>
      </c>
      <c r="I52" s="16" t="str">
        <f>'Form Responses 1'!I52</f>
        <v>Mahāyajña Student</v>
      </c>
      <c r="J52" s="16" t="str">
        <f>'Form Responses 1'!J52</f>
        <v xml:space="preserve">Amogh MAROJU </v>
      </c>
      <c r="K52" s="16" t="str">
        <f>'Form Responses 1'!K52</f>
        <v>Batch 1</v>
      </c>
      <c r="L52" s="16" t="str">
        <f>'Form Responses 1'!L52</f>
        <v>I acknowledge</v>
      </c>
      <c r="M52" s="16">
        <f>'Form Responses 1'!M52</f>
        <v>0</v>
      </c>
      <c r="N52" s="27" t="s">
        <v>1727</v>
      </c>
      <c r="O52" s="19" t="str">
        <f t="shared" si="0"/>
        <v>Y</v>
      </c>
      <c r="P52" s="20"/>
      <c r="Q52" s="20"/>
      <c r="R52" s="20"/>
      <c r="S52" s="20"/>
      <c r="T52" s="21" t="str">
        <f t="shared" ref="T52:U52" si="309">IF(COUNTIF($F52,CONCATENATE("*",T$1,"*")),"Y",IF(COUNTIF($F52,CONCATENATE("*",$V$1,"*")),"Y",IF(COUNTIF($F52,CONCATENATE("*ALL EVENT DAYS - July 18*")),"Y","")))</f>
        <v/>
      </c>
      <c r="U52" s="21" t="str">
        <f t="shared" si="309"/>
        <v/>
      </c>
      <c r="V52" s="21" t="str">
        <f t="shared" si="2"/>
        <v/>
      </c>
      <c r="W52" s="21" t="str">
        <f t="shared" ref="W52:X52" si="310">IF(COUNTIF($F52,CONCATENATE("*",W$1,"*")),"Y",IF(COUNTIF($F52,CONCATENATE("*",$O$1,"*")),"Y",IF(COUNTIF($F52,CONCATENATE("*",$Y$1,"*")),"Y",IF(COUNTIF($F52,CONCATENATE("*ALL EVENT*")),"Y",""))))</f>
        <v>Y</v>
      </c>
      <c r="X52" s="21" t="str">
        <f t="shared" si="310"/>
        <v>Y</v>
      </c>
      <c r="Y52" s="21" t="str">
        <f t="shared" si="4"/>
        <v>Y</v>
      </c>
      <c r="Z52" s="21" t="str">
        <f t="shared" ref="Z52:AA52" si="311">IF(COUNTIF($F52,CONCATENATE("*",Z$1,"*")),"Y",IF(COUNTIF($F52,CONCATENATE("*",$O$1,"*")),"Y",IF(COUNTIF($F52,CONCATENATE("*",$AB$1,"*")),"Y",IF(COUNTIF($F52,CONCATENATE("*ALL EVENT*")),"Y",""))))</f>
        <v>Y</v>
      </c>
      <c r="AA52" s="21" t="str">
        <f t="shared" si="311"/>
        <v>Y</v>
      </c>
      <c r="AB52" s="21" t="str">
        <f t="shared" si="6"/>
        <v>Y</v>
      </c>
      <c r="AC52" s="21" t="str">
        <f t="shared" ref="AC52:AD52" si="312">IF(COUNTIF($F52,CONCATENATE("*",AC$1,"*")),"Y",IF(COUNTIF($F52,CONCATENATE("*",$O$1,"*")),"Y",IF(COUNTIF($F52,CONCATENATE("*",$AE$1,"*")),"Y",IF(COUNTIF($F52,CONCATENATE("*ALL EVENT*")),"Y",""))))</f>
        <v>Y</v>
      </c>
      <c r="AD52" s="21" t="str">
        <f t="shared" si="312"/>
        <v>Y</v>
      </c>
      <c r="AE52" s="19" t="str">
        <f t="shared" si="8"/>
        <v>Y</v>
      </c>
      <c r="AF52" s="22">
        <f t="shared" si="9"/>
        <v>6</v>
      </c>
      <c r="AG52" s="44" t="s">
        <v>1739</v>
      </c>
      <c r="AH52" s="19" t="str">
        <f t="shared" ref="AH52:AO52" si="313">IF(O52="Y",$AG52,"")</f>
        <v>Youth Mobile</v>
      </c>
      <c r="AI52" s="19" t="str">
        <f t="shared" si="313"/>
        <v/>
      </c>
      <c r="AJ52" s="19" t="str">
        <f t="shared" si="313"/>
        <v/>
      </c>
      <c r="AK52" s="19" t="str">
        <f t="shared" si="313"/>
        <v/>
      </c>
      <c r="AL52" s="19" t="str">
        <f t="shared" si="313"/>
        <v/>
      </c>
      <c r="AM52" s="19" t="str">
        <f t="shared" si="313"/>
        <v/>
      </c>
      <c r="AN52" s="19" t="str">
        <f t="shared" si="313"/>
        <v/>
      </c>
      <c r="AO52" s="19" t="str">
        <f t="shared" si="313"/>
        <v/>
      </c>
      <c r="AP52" s="19" t="s">
        <v>1759</v>
      </c>
      <c r="AQ52" s="19" t="s">
        <v>1759</v>
      </c>
      <c r="AR52" s="19" t="str">
        <f t="shared" ref="AR52:AS52" si="314">IF(Y52="Y",$AG52,"")</f>
        <v>Youth Mobile</v>
      </c>
      <c r="AS52" s="19" t="str">
        <f t="shared" si="314"/>
        <v>Youth Mobile</v>
      </c>
      <c r="AT52" s="19" t="s">
        <v>1759</v>
      </c>
      <c r="AU52" s="19" t="str">
        <f t="shared" si="307"/>
        <v>Youth Mobile</v>
      </c>
      <c r="AV52" s="19" t="s">
        <v>1759</v>
      </c>
      <c r="AW52" s="19" t="s">
        <v>1759</v>
      </c>
      <c r="AX52" s="19" t="str">
        <f t="shared" si="308"/>
        <v>Youth Mobile</v>
      </c>
      <c r="AY52" s="24">
        <f t="shared" si="11"/>
        <v>2</v>
      </c>
      <c r="AZ52" s="19">
        <f t="shared" si="12"/>
        <v>2</v>
      </c>
      <c r="BA52" s="19" t="s">
        <v>1729</v>
      </c>
      <c r="BB52" s="19"/>
    </row>
    <row r="53" spans="1:54" ht="15.6">
      <c r="A53" s="2">
        <f>'Form Responses 1'!A53</f>
        <v>45418.776737546301</v>
      </c>
      <c r="B53" s="25" t="str">
        <f>'Form Responses 1'!B53</f>
        <v>vemuri.rekha@gmail.com</v>
      </c>
      <c r="C53" s="16" t="str">
        <f>'Form Responses 1'!C53</f>
        <v>Rekha</v>
      </c>
      <c r="D53" s="16" t="str">
        <f>'Form Responses 1'!D53</f>
        <v>Vemuri</v>
      </c>
      <c r="E53" s="511">
        <f>'Form Responses 1'!E53</f>
        <v>8479021713</v>
      </c>
      <c r="F53" s="17" t="str">
        <f>'Form Responses 1'!F53</f>
        <v>21st July (Sunday) - Evening</v>
      </c>
      <c r="G53" s="16" t="str">
        <f>'Form Responses 1'!G53</f>
        <v>Greater Chicago Region</v>
      </c>
      <c r="H53" s="16" t="str">
        <f>'Form Responses 1'!H53</f>
        <v>Yes</v>
      </c>
      <c r="I53" s="16" t="str">
        <f>'Form Responses 1'!I53</f>
        <v>Mahāyajña Parent / Family member</v>
      </c>
      <c r="J53" s="16" t="str">
        <f>'Form Responses 1'!J53</f>
        <v>Rithika Venuri</v>
      </c>
      <c r="K53" s="16" t="str">
        <f>'Form Responses 1'!K53</f>
        <v>Batch 9</v>
      </c>
      <c r="L53" s="16" t="str">
        <f>'Form Responses 1'!L53</f>
        <v>I acknowledge</v>
      </c>
      <c r="M53" s="16">
        <f>'Form Responses 1'!M53</f>
        <v>0</v>
      </c>
      <c r="N53" s="27" t="s">
        <v>1731</v>
      </c>
      <c r="O53" s="19" t="str">
        <f t="shared" si="0"/>
        <v/>
      </c>
      <c r="P53" s="20"/>
      <c r="Q53" s="20"/>
      <c r="R53" s="20"/>
      <c r="S53" s="20"/>
      <c r="T53" s="21" t="str">
        <f t="shared" ref="T53:U53" si="315">IF(COUNTIF($F53,CONCATENATE("*",T$1,"*")),"Y",IF(COUNTIF($F53,CONCATENATE("*",$V$1,"*")),"Y",IF(COUNTIF($F53,CONCATENATE("*ALL EVENT DAYS - July 18*")),"Y","")))</f>
        <v/>
      </c>
      <c r="U53" s="21" t="str">
        <f t="shared" si="315"/>
        <v/>
      </c>
      <c r="V53" s="21" t="str">
        <f t="shared" si="2"/>
        <v/>
      </c>
      <c r="W53" s="21" t="str">
        <f t="shared" ref="W53:X53" si="316">IF(COUNTIF($F53,CONCATENATE("*",W$1,"*")),"Y",IF(COUNTIF($F53,CONCATENATE("*",$O$1,"*")),"Y",IF(COUNTIF($F53,CONCATENATE("*",$Y$1,"*")),"Y",IF(COUNTIF($F53,CONCATENATE("*ALL EVENT*")),"Y",""))))</f>
        <v/>
      </c>
      <c r="X53" s="21" t="str">
        <f t="shared" si="316"/>
        <v/>
      </c>
      <c r="Y53" s="21" t="str">
        <f t="shared" si="4"/>
        <v/>
      </c>
      <c r="Z53" s="21" t="str">
        <f t="shared" ref="Z53:AA53" si="317">IF(COUNTIF($F53,CONCATENATE("*",Z$1,"*")),"Y",IF(COUNTIF($F53,CONCATENATE("*",$O$1,"*")),"Y",IF(COUNTIF($F53,CONCATENATE("*",$AB$1,"*")),"Y",IF(COUNTIF($F53,CONCATENATE("*ALL EVENT*")),"Y",""))))</f>
        <v/>
      </c>
      <c r="AA53" s="21" t="str">
        <f t="shared" si="317"/>
        <v/>
      </c>
      <c r="AB53" s="21" t="str">
        <f t="shared" si="6"/>
        <v/>
      </c>
      <c r="AC53" s="21" t="str">
        <f t="shared" ref="AC53:AD53" si="318">IF(COUNTIF($F53,CONCATENATE("*",AC$1,"*")),"Y",IF(COUNTIF($F53,CONCATENATE("*",$O$1,"*")),"Y",IF(COUNTIF($F53,CONCATENATE("*",$AE$1,"*")),"Y",IF(COUNTIF($F53,CONCATENATE("*ALL EVENT*")),"Y",""))))</f>
        <v/>
      </c>
      <c r="AD53" s="21" t="str">
        <f t="shared" si="318"/>
        <v>Y</v>
      </c>
      <c r="AE53" s="19" t="str">
        <f t="shared" si="8"/>
        <v/>
      </c>
      <c r="AF53" s="22">
        <f t="shared" si="9"/>
        <v>1</v>
      </c>
      <c r="AG53" s="26" t="s">
        <v>1743</v>
      </c>
      <c r="AH53" s="19" t="str">
        <f t="shared" ref="AH53:AX53" si="319">IF(O53="Y",$AG53,"")</f>
        <v/>
      </c>
      <c r="AI53" s="19" t="str">
        <f t="shared" si="319"/>
        <v/>
      </c>
      <c r="AJ53" s="19" t="str">
        <f t="shared" si="319"/>
        <v/>
      </c>
      <c r="AK53" s="19" t="str">
        <f t="shared" si="319"/>
        <v/>
      </c>
      <c r="AL53" s="19" t="str">
        <f t="shared" si="319"/>
        <v/>
      </c>
      <c r="AM53" s="19" t="str">
        <f t="shared" si="319"/>
        <v/>
      </c>
      <c r="AN53" s="19" t="str">
        <f t="shared" si="319"/>
        <v/>
      </c>
      <c r="AO53" s="19" t="str">
        <f t="shared" si="319"/>
        <v/>
      </c>
      <c r="AP53" s="19" t="str">
        <f t="shared" si="319"/>
        <v/>
      </c>
      <c r="AQ53" s="19" t="str">
        <f t="shared" si="319"/>
        <v/>
      </c>
      <c r="AR53" s="19" t="str">
        <f t="shared" si="319"/>
        <v/>
      </c>
      <c r="AS53" s="19" t="str">
        <f t="shared" si="319"/>
        <v/>
      </c>
      <c r="AT53" s="19" t="str">
        <f t="shared" si="319"/>
        <v/>
      </c>
      <c r="AU53" s="19" t="str">
        <f t="shared" si="319"/>
        <v/>
      </c>
      <c r="AV53" s="19" t="str">
        <f t="shared" si="319"/>
        <v/>
      </c>
      <c r="AW53" s="19" t="str">
        <f t="shared" si="319"/>
        <v>Reserve</v>
      </c>
      <c r="AX53" s="19" t="str">
        <f t="shared" si="319"/>
        <v/>
      </c>
      <c r="AY53" s="24">
        <f t="shared" si="11"/>
        <v>0</v>
      </c>
      <c r="AZ53" s="19">
        <f t="shared" si="12"/>
        <v>1</v>
      </c>
      <c r="BA53" s="19"/>
      <c r="BB53" s="19"/>
    </row>
    <row r="54" spans="1:54" ht="15.6">
      <c r="A54" s="2">
        <f>'Form Responses 1'!A54</f>
        <v>45418.898963321757</v>
      </c>
      <c r="B54" s="25" t="str">
        <f>'Form Responses 1'!B54</f>
        <v>Mrudula124@gmail.com</v>
      </c>
      <c r="C54" s="16" t="str">
        <f>'Form Responses 1'!C54</f>
        <v>Mrudula</v>
      </c>
      <c r="D54" s="16" t="str">
        <f>'Form Responses 1'!D54</f>
        <v>Gollu</v>
      </c>
      <c r="E54" s="511">
        <f>'Form Responses 1'!E54</f>
        <v>4107395245</v>
      </c>
      <c r="F54" s="17" t="str">
        <f>'Form Responses 1'!F54</f>
        <v>19th July (Friday) - ALL DAY, 20th July (Saturday) - ALL DAY, 21st July (Sunday) - Morning</v>
      </c>
      <c r="G54" s="16" t="str">
        <f>'Form Responses 1'!G54</f>
        <v>Greater Chicago Region</v>
      </c>
      <c r="H54" s="16" t="str">
        <f>'Form Responses 1'!H54</f>
        <v>No</v>
      </c>
      <c r="I54" s="16">
        <f>'Form Responses 1'!I54</f>
        <v>0</v>
      </c>
      <c r="J54" s="16">
        <f>'Form Responses 1'!J54</f>
        <v>0</v>
      </c>
      <c r="K54" s="16">
        <f>'Form Responses 1'!K54</f>
        <v>0</v>
      </c>
      <c r="L54" s="16" t="str">
        <f>'Form Responses 1'!L54</f>
        <v>I acknowledge</v>
      </c>
      <c r="M54" s="16">
        <f>'Form Responses 1'!M54</f>
        <v>0</v>
      </c>
      <c r="N54" s="27" t="s">
        <v>1731</v>
      </c>
      <c r="O54" s="19" t="str">
        <f t="shared" si="0"/>
        <v/>
      </c>
      <c r="P54" s="20"/>
      <c r="Q54" s="20"/>
      <c r="R54" s="20"/>
      <c r="S54" s="20"/>
      <c r="T54" s="21" t="str">
        <f t="shared" ref="T54:U54" si="320">IF(COUNTIF($F54,CONCATENATE("*",T$1,"*")),"Y",IF(COUNTIF($F54,CONCATENATE("*",$V$1,"*")),"Y",IF(COUNTIF($F54,CONCATENATE("*ALL EVENT DAYS - July 18*")),"Y","")))</f>
        <v/>
      </c>
      <c r="U54" s="21" t="str">
        <f t="shared" si="320"/>
        <v/>
      </c>
      <c r="V54" s="21" t="str">
        <f t="shared" si="2"/>
        <v/>
      </c>
      <c r="W54" s="21" t="str">
        <f t="shared" ref="W54:X54" si="321">IF(COUNTIF($F54,CONCATENATE("*",W$1,"*")),"Y",IF(COUNTIF($F54,CONCATENATE("*",$O$1,"*")),"Y",IF(COUNTIF($F54,CONCATENATE("*",$Y$1,"*")),"Y",IF(COUNTIF($F54,CONCATENATE("*ALL EVENT*")),"Y",""))))</f>
        <v>Y</v>
      </c>
      <c r="X54" s="21" t="str">
        <f t="shared" si="321"/>
        <v>Y</v>
      </c>
      <c r="Y54" s="21" t="str">
        <f t="shared" si="4"/>
        <v>Y</v>
      </c>
      <c r="Z54" s="21" t="str">
        <f t="shared" ref="Z54:AA54" si="322">IF(COUNTIF($F54,CONCATENATE("*",Z$1,"*")),"Y",IF(COUNTIF($F54,CONCATENATE("*",$O$1,"*")),"Y",IF(COUNTIF($F54,CONCATENATE("*",$AB$1,"*")),"Y",IF(COUNTIF($F54,CONCATENATE("*ALL EVENT*")),"Y",""))))</f>
        <v>Y</v>
      </c>
      <c r="AA54" s="21" t="str">
        <f t="shared" si="322"/>
        <v>Y</v>
      </c>
      <c r="AB54" s="21" t="str">
        <f t="shared" si="6"/>
        <v>Y</v>
      </c>
      <c r="AC54" s="21" t="str">
        <f t="shared" ref="AC54:AD54" si="323">IF(COUNTIF($F54,CONCATENATE("*",AC$1,"*")),"Y",IF(COUNTIF($F54,CONCATENATE("*",$O$1,"*")),"Y",IF(COUNTIF($F54,CONCATENATE("*",$AE$1,"*")),"Y",IF(COUNTIF($F54,CONCATENATE("*ALL EVENT*")),"Y",""))))</f>
        <v>Y</v>
      </c>
      <c r="AD54" s="21" t="str">
        <f t="shared" si="323"/>
        <v/>
      </c>
      <c r="AE54" s="19" t="str">
        <f t="shared" si="8"/>
        <v/>
      </c>
      <c r="AF54" s="22">
        <f t="shared" si="9"/>
        <v>5</v>
      </c>
      <c r="AG54" s="26" t="s">
        <v>1732</v>
      </c>
      <c r="AH54" s="19" t="str">
        <f t="shared" ref="AH54:AO54" si="324">IF(O54="Y",$AG54,"")</f>
        <v/>
      </c>
      <c r="AI54" s="19" t="str">
        <f t="shared" si="324"/>
        <v/>
      </c>
      <c r="AJ54" s="19" t="str">
        <f t="shared" si="324"/>
        <v/>
      </c>
      <c r="AK54" s="19" t="str">
        <f t="shared" si="324"/>
        <v/>
      </c>
      <c r="AL54" s="19" t="str">
        <f t="shared" si="324"/>
        <v/>
      </c>
      <c r="AM54" s="19" t="str">
        <f t="shared" si="324"/>
        <v/>
      </c>
      <c r="AN54" s="19" t="str">
        <f t="shared" si="324"/>
        <v/>
      </c>
      <c r="AO54" s="19" t="str">
        <f t="shared" si="324"/>
        <v/>
      </c>
      <c r="AP54" s="19" t="s">
        <v>1737</v>
      </c>
      <c r="AQ54" s="19" t="s">
        <v>1737</v>
      </c>
      <c r="AR54" s="19" t="str">
        <f t="shared" ref="AR54:AR55" si="325">IF(Y54="Y",$AG54,"")</f>
        <v>Maha Prasad</v>
      </c>
      <c r="AS54" s="19" t="s">
        <v>1738</v>
      </c>
      <c r="AT54" s="19" t="s">
        <v>1737</v>
      </c>
      <c r="AU54" s="19" t="str">
        <f>IF(AB54="Y",$AG54,"")</f>
        <v>Maha Prasad</v>
      </c>
      <c r="AV54" s="19" t="s">
        <v>1737</v>
      </c>
      <c r="AW54" s="19" t="str">
        <f t="shared" ref="AW54:AX54" si="326">IF(AD54="Y",$AG54,"")</f>
        <v/>
      </c>
      <c r="AX54" s="19" t="str">
        <f t="shared" si="326"/>
        <v/>
      </c>
      <c r="AY54" s="24">
        <f t="shared" si="11"/>
        <v>2</v>
      </c>
      <c r="AZ54" s="19">
        <f t="shared" si="12"/>
        <v>2</v>
      </c>
      <c r="BA54" s="19" t="s">
        <v>1729</v>
      </c>
      <c r="BB54" s="19"/>
    </row>
    <row r="55" spans="1:54" ht="15.6">
      <c r="A55" s="2">
        <f>'Form Responses 1'!A55</f>
        <v>45418.903352719906</v>
      </c>
      <c r="B55" s="25" t="str">
        <f>'Form Responses 1'!B55</f>
        <v>balakrishnaayyagari@gmail.com</v>
      </c>
      <c r="C55" s="16" t="str">
        <f>'Form Responses 1'!C55</f>
        <v>Balakrishna</v>
      </c>
      <c r="D55" s="16" t="str">
        <f>'Form Responses 1'!D55</f>
        <v>Ayyagari</v>
      </c>
      <c r="E55" s="511">
        <f>'Form Responses 1'!E55</f>
        <v>6789281242</v>
      </c>
      <c r="F55" s="17" t="str">
        <f>'Form Responses 1'!F55</f>
        <v>19th July (Friday) - ALL DAY, 20th July (Saturday) - Morning</v>
      </c>
      <c r="G55" s="16" t="str">
        <f>'Form Responses 1'!G55</f>
        <v>Texas</v>
      </c>
      <c r="H55" s="16" t="str">
        <f>'Form Responses 1'!H55</f>
        <v>Yes</v>
      </c>
      <c r="I55" s="16" t="str">
        <f>'Form Responses 1'!I55</f>
        <v>Mahāyajña Student</v>
      </c>
      <c r="J55" s="16" t="str">
        <f>'Form Responses 1'!J55</f>
        <v>Balakrishna Ayyagari</v>
      </c>
      <c r="K55" s="16" t="str">
        <f>'Form Responses 1'!K55</f>
        <v>Batch 9</v>
      </c>
      <c r="L55" s="16" t="str">
        <f>'Form Responses 1'!L55</f>
        <v>I acknowledge</v>
      </c>
      <c r="M55" s="16">
        <f>'Form Responses 1'!M55</f>
        <v>0</v>
      </c>
      <c r="N55" s="27" t="s">
        <v>1727</v>
      </c>
      <c r="O55" s="19" t="str">
        <f t="shared" si="0"/>
        <v/>
      </c>
      <c r="P55" s="20"/>
      <c r="Q55" s="20"/>
      <c r="R55" s="20"/>
      <c r="S55" s="20"/>
      <c r="T55" s="21" t="str">
        <f t="shared" ref="T55:U55" si="327">IF(COUNTIF($F55,CONCATENATE("*",T$1,"*")),"Y",IF(COUNTIF($F55,CONCATENATE("*",$V$1,"*")),"Y",IF(COUNTIF($F55,CONCATENATE("*ALL EVENT DAYS - July 18*")),"Y","")))</f>
        <v/>
      </c>
      <c r="U55" s="21" t="str">
        <f t="shared" si="327"/>
        <v/>
      </c>
      <c r="V55" s="21" t="str">
        <f t="shared" si="2"/>
        <v/>
      </c>
      <c r="W55" s="21" t="str">
        <f t="shared" ref="W55:X55" si="328">IF(COUNTIF($F55,CONCATENATE("*",W$1,"*")),"Y",IF(COUNTIF($F55,CONCATENATE("*",$O$1,"*")),"Y",IF(COUNTIF($F55,CONCATENATE("*",$Y$1,"*")),"Y",IF(COUNTIF($F55,CONCATENATE("*ALL EVENT*")),"Y",""))))</f>
        <v>Y</v>
      </c>
      <c r="X55" s="21" t="str">
        <f t="shared" si="328"/>
        <v>Y</v>
      </c>
      <c r="Y55" s="21" t="str">
        <f t="shared" si="4"/>
        <v>Y</v>
      </c>
      <c r="Z55" s="21" t="str">
        <f t="shared" ref="Z55:AA55" si="329">IF(COUNTIF($F55,CONCATENATE("*",Z$1,"*")),"Y",IF(COUNTIF($F55,CONCATENATE("*",$O$1,"*")),"Y",IF(COUNTIF($F55,CONCATENATE("*",$AB$1,"*")),"Y",IF(COUNTIF($F55,CONCATENATE("*ALL EVENT*")),"Y",""))))</f>
        <v>Y</v>
      </c>
      <c r="AA55" s="21" t="str">
        <f t="shared" si="329"/>
        <v/>
      </c>
      <c r="AB55" s="21" t="str">
        <f t="shared" si="6"/>
        <v/>
      </c>
      <c r="AC55" s="21" t="str">
        <f t="shared" ref="AC55:AD55" si="330">IF(COUNTIF($F55,CONCATENATE("*",AC$1,"*")),"Y",IF(COUNTIF($F55,CONCATENATE("*",$O$1,"*")),"Y",IF(COUNTIF($F55,CONCATENATE("*",$AE$1,"*")),"Y",IF(COUNTIF($F55,CONCATENATE("*ALL EVENT*")),"Y",""))))</f>
        <v/>
      </c>
      <c r="AD55" s="21" t="str">
        <f t="shared" si="330"/>
        <v/>
      </c>
      <c r="AE55" s="19" t="str">
        <f t="shared" si="8"/>
        <v/>
      </c>
      <c r="AF55" s="22">
        <f t="shared" si="9"/>
        <v>3</v>
      </c>
      <c r="AG55" s="26" t="s">
        <v>1732</v>
      </c>
      <c r="AH55" s="19" t="str">
        <f t="shared" ref="AH55:AO55" si="331">IF(O55="Y",$AG55,"")</f>
        <v/>
      </c>
      <c r="AI55" s="19" t="str">
        <f t="shared" si="331"/>
        <v/>
      </c>
      <c r="AJ55" s="19" t="str">
        <f t="shared" si="331"/>
        <v/>
      </c>
      <c r="AK55" s="19" t="str">
        <f t="shared" si="331"/>
        <v/>
      </c>
      <c r="AL55" s="19" t="str">
        <f t="shared" si="331"/>
        <v/>
      </c>
      <c r="AM55" s="19" t="str">
        <f t="shared" si="331"/>
        <v/>
      </c>
      <c r="AN55" s="19" t="str">
        <f t="shared" si="331"/>
        <v/>
      </c>
      <c r="AO55" s="19" t="str">
        <f t="shared" si="331"/>
        <v/>
      </c>
      <c r="AP55" s="19" t="s">
        <v>1733</v>
      </c>
      <c r="AQ55" s="19" t="s">
        <v>1734</v>
      </c>
      <c r="AR55" s="19" t="str">
        <f t="shared" si="325"/>
        <v>Maha Prasad</v>
      </c>
      <c r="AS55" s="19"/>
      <c r="AT55" s="19" t="str">
        <f t="shared" ref="AT55:AX55" si="332">IF(AA55="Y",$AG55,"")</f>
        <v/>
      </c>
      <c r="AU55" s="19" t="str">
        <f t="shared" si="332"/>
        <v/>
      </c>
      <c r="AV55" s="19" t="str">
        <f t="shared" si="332"/>
        <v/>
      </c>
      <c r="AW55" s="19" t="str">
        <f t="shared" si="332"/>
        <v/>
      </c>
      <c r="AX55" s="19" t="str">
        <f t="shared" si="332"/>
        <v/>
      </c>
      <c r="AY55" s="24">
        <f t="shared" si="11"/>
        <v>1</v>
      </c>
      <c r="AZ55" s="19">
        <f t="shared" si="12"/>
        <v>1</v>
      </c>
      <c r="BA55" s="19" t="s">
        <v>1740</v>
      </c>
      <c r="BB55" s="19"/>
    </row>
    <row r="56" spans="1:54" ht="15.6">
      <c r="A56" s="2">
        <f>'Form Responses 1'!A56</f>
        <v>45418.925695231483</v>
      </c>
      <c r="B56" s="25" t="str">
        <f>'Form Responses 1'!B56</f>
        <v>vgop.odu@gmail.com</v>
      </c>
      <c r="C56" s="16" t="str">
        <f>'Form Responses 1'!C56</f>
        <v>Venkata</v>
      </c>
      <c r="D56" s="16" t="str">
        <f>'Form Responses 1'!D56</f>
        <v>Goparaju</v>
      </c>
      <c r="E56" s="511">
        <f>'Form Responses 1'!E56</f>
        <v>7572866753</v>
      </c>
      <c r="F56" s="17" t="str">
        <f>'Form Responses 1'!F56</f>
        <v>20th July (Saturday) - Morning, 21st July (Sunday) - Morning</v>
      </c>
      <c r="G56" s="16" t="str">
        <f>'Form Responses 1'!G56</f>
        <v>Texas</v>
      </c>
      <c r="H56" s="16" t="str">
        <f>'Form Responses 1'!H56</f>
        <v>Yes</v>
      </c>
      <c r="I56" s="16" t="str">
        <f>'Form Responses 1'!I56</f>
        <v>Mahāyajña Student</v>
      </c>
      <c r="J56" s="16" t="str">
        <f>'Form Responses 1'!J56</f>
        <v>VENKATA Goparaju</v>
      </c>
      <c r="K56" s="16" t="str">
        <f>'Form Responses 1'!K56</f>
        <v>Batch 9</v>
      </c>
      <c r="L56" s="16" t="str">
        <f>'Form Responses 1'!L56</f>
        <v>I acknowledge</v>
      </c>
      <c r="M56" s="16">
        <f>'Form Responses 1'!M56</f>
        <v>0</v>
      </c>
      <c r="N56" s="30" t="s">
        <v>1727</v>
      </c>
      <c r="O56" s="19" t="str">
        <f t="shared" si="0"/>
        <v/>
      </c>
      <c r="P56" s="20"/>
      <c r="Q56" s="20"/>
      <c r="R56" s="20"/>
      <c r="S56" s="20"/>
      <c r="T56" s="21" t="str">
        <f t="shared" ref="T56:U56" si="333">IF(COUNTIF($F56,CONCATENATE("*",T$1,"*")),"Y",IF(COUNTIF($F56,CONCATENATE("*",$V$1,"*")),"Y",IF(COUNTIF($F56,CONCATENATE("*ALL EVENT DAYS - July 18*")),"Y","")))</f>
        <v/>
      </c>
      <c r="U56" s="21" t="str">
        <f t="shared" si="333"/>
        <v/>
      </c>
      <c r="V56" s="21" t="str">
        <f t="shared" si="2"/>
        <v/>
      </c>
      <c r="W56" s="21" t="str">
        <f t="shared" ref="W56:X56" si="334">IF(COUNTIF($F56,CONCATENATE("*",W$1,"*")),"Y",IF(COUNTIF($F56,CONCATENATE("*",$O$1,"*")),"Y",IF(COUNTIF($F56,CONCATENATE("*",$Y$1,"*")),"Y",IF(COUNTIF($F56,CONCATENATE("*ALL EVENT*")),"Y",""))))</f>
        <v/>
      </c>
      <c r="X56" s="21" t="str">
        <f t="shared" si="334"/>
        <v/>
      </c>
      <c r="Y56" s="21" t="str">
        <f t="shared" si="4"/>
        <v/>
      </c>
      <c r="Z56" s="21" t="str">
        <f t="shared" ref="Z56:AA56" si="335">IF(COUNTIF($F56,CONCATENATE("*",Z$1,"*")),"Y",IF(COUNTIF($F56,CONCATENATE("*",$O$1,"*")),"Y",IF(COUNTIF($F56,CONCATENATE("*",$AB$1,"*")),"Y",IF(COUNTIF($F56,CONCATENATE("*ALL EVENT*")),"Y",""))))</f>
        <v>Y</v>
      </c>
      <c r="AA56" s="21" t="str">
        <f t="shared" si="335"/>
        <v/>
      </c>
      <c r="AB56" s="21" t="str">
        <f t="shared" si="6"/>
        <v/>
      </c>
      <c r="AC56" s="21" t="str">
        <f t="shared" ref="AC56:AD56" si="336">IF(COUNTIF($F56,CONCATENATE("*",AC$1,"*")),"Y",IF(COUNTIF($F56,CONCATENATE("*",$O$1,"*")),"Y",IF(COUNTIF($F56,CONCATENATE("*",$AE$1,"*")),"Y",IF(COUNTIF($F56,CONCATENATE("*ALL EVENT*")),"Y",""))))</f>
        <v>Y</v>
      </c>
      <c r="AD56" s="21" t="str">
        <f t="shared" si="336"/>
        <v/>
      </c>
      <c r="AE56" s="19" t="str">
        <f t="shared" si="8"/>
        <v/>
      </c>
      <c r="AF56" s="22">
        <f t="shared" si="9"/>
        <v>2</v>
      </c>
      <c r="AG56" s="26" t="s">
        <v>1732</v>
      </c>
      <c r="AH56" s="19" t="str">
        <f t="shared" ref="AH56:AR56" si="337">IF(O56="Y",$AG56,"")</f>
        <v/>
      </c>
      <c r="AI56" s="19" t="str">
        <f t="shared" si="337"/>
        <v/>
      </c>
      <c r="AJ56" s="19" t="str">
        <f t="shared" si="337"/>
        <v/>
      </c>
      <c r="AK56" s="19" t="str">
        <f t="shared" si="337"/>
        <v/>
      </c>
      <c r="AL56" s="19" t="str">
        <f t="shared" si="337"/>
        <v/>
      </c>
      <c r="AM56" s="19" t="str">
        <f t="shared" si="337"/>
        <v/>
      </c>
      <c r="AN56" s="19" t="str">
        <f t="shared" si="337"/>
        <v/>
      </c>
      <c r="AO56" s="19" t="str">
        <f t="shared" si="337"/>
        <v/>
      </c>
      <c r="AP56" s="19" t="str">
        <f t="shared" si="337"/>
        <v/>
      </c>
      <c r="AQ56" s="19" t="str">
        <f t="shared" si="337"/>
        <v/>
      </c>
      <c r="AR56" s="19" t="str">
        <f t="shared" si="337"/>
        <v/>
      </c>
      <c r="AS56" s="19"/>
      <c r="AT56" s="19" t="str">
        <f t="shared" ref="AT56:AU56" si="338">IF(AA56="Y",$AG56,"")</f>
        <v/>
      </c>
      <c r="AU56" s="19" t="str">
        <f t="shared" si="338"/>
        <v/>
      </c>
      <c r="AV56" s="19" t="s">
        <v>1734</v>
      </c>
      <c r="AW56" s="19" t="str">
        <f t="shared" ref="AW56:AX56" si="339">IF(AD56="Y",$AG56,"")</f>
        <v/>
      </c>
      <c r="AX56" s="19" t="str">
        <f t="shared" si="339"/>
        <v/>
      </c>
      <c r="AY56" s="24">
        <f t="shared" si="11"/>
        <v>1</v>
      </c>
      <c r="AZ56" s="19">
        <f t="shared" si="12"/>
        <v>1</v>
      </c>
      <c r="BA56" s="19" t="s">
        <v>1740</v>
      </c>
      <c r="BB56" s="19"/>
    </row>
    <row r="57" spans="1:54" ht="15.6">
      <c r="A57" s="2">
        <f>'Form Responses 1'!A57</f>
        <v>45418.934539490743</v>
      </c>
      <c r="B57" s="25" t="str">
        <f>'Form Responses 1'!B57</f>
        <v>gsarveshmail@gmsil.com</v>
      </c>
      <c r="C57" s="16" t="str">
        <f>'Form Responses 1'!C57</f>
        <v>Sarvesh</v>
      </c>
      <c r="D57" s="16" t="str">
        <f>'Form Responses 1'!D57</f>
        <v>Gopalakrishnan</v>
      </c>
      <c r="E57" s="511">
        <f>'Form Responses 1'!E57</f>
        <v>2233220993</v>
      </c>
      <c r="F57" s="17" t="str">
        <f>'Form Responses 1'!F57</f>
        <v>19th July (Friday) - Morning, 19th July (Friday) - Evening, 20th July (Saturday) - Morning, 20th July (Saturday) - Evening, 21st July (Sunday) - Morning</v>
      </c>
      <c r="G57" s="16" t="str">
        <f>'Form Responses 1'!G57</f>
        <v>Texas</v>
      </c>
      <c r="H57" s="16" t="str">
        <f>'Form Responses 1'!H57</f>
        <v>Yes</v>
      </c>
      <c r="I57" s="16" t="str">
        <f>'Form Responses 1'!I57</f>
        <v>Mahāyajña Student</v>
      </c>
      <c r="J57" s="16" t="str">
        <f>'Form Responses 1'!J57</f>
        <v>Sarvesh Gopalakrishnan</v>
      </c>
      <c r="K57" s="16" t="str">
        <f>'Form Responses 1'!K57</f>
        <v>Batch 6</v>
      </c>
      <c r="L57" s="16" t="str">
        <f>'Form Responses 1'!L57</f>
        <v>I acknowledge</v>
      </c>
      <c r="M57" s="16">
        <f>'Form Responses 1'!M57</f>
        <v>0</v>
      </c>
      <c r="N57" s="27" t="s">
        <v>1727</v>
      </c>
      <c r="O57" s="19" t="str">
        <f t="shared" si="0"/>
        <v/>
      </c>
      <c r="P57" s="20"/>
      <c r="Q57" s="20"/>
      <c r="R57" s="20"/>
      <c r="S57" s="20"/>
      <c r="T57" s="21" t="str">
        <f t="shared" ref="T57:U57" si="340">IF(COUNTIF($F57,CONCATENATE("*",T$1,"*")),"Y",IF(COUNTIF($F57,CONCATENATE("*",$V$1,"*")),"Y",IF(COUNTIF($F57,CONCATENATE("*ALL EVENT DAYS - July 18*")),"Y","")))</f>
        <v/>
      </c>
      <c r="U57" s="21" t="str">
        <f t="shared" si="340"/>
        <v/>
      </c>
      <c r="V57" s="21" t="str">
        <f t="shared" si="2"/>
        <v/>
      </c>
      <c r="W57" s="21" t="str">
        <f t="shared" ref="W57:X57" si="341">IF(COUNTIF($F57,CONCATENATE("*",W$1,"*")),"Y",IF(COUNTIF($F57,CONCATENATE("*",$O$1,"*")),"Y",IF(COUNTIF($F57,CONCATENATE("*",$Y$1,"*")),"Y",IF(COUNTIF($F57,CONCATENATE("*ALL EVENT*")),"Y",""))))</f>
        <v>Y</v>
      </c>
      <c r="X57" s="21" t="str">
        <f t="shared" si="341"/>
        <v>Y</v>
      </c>
      <c r="Y57" s="21" t="str">
        <f t="shared" si="4"/>
        <v/>
      </c>
      <c r="Z57" s="21" t="str">
        <f t="shared" ref="Z57:AA57" si="342">IF(COUNTIF($F57,CONCATENATE("*",Z$1,"*")),"Y",IF(COUNTIF($F57,CONCATENATE("*",$O$1,"*")),"Y",IF(COUNTIF($F57,CONCATENATE("*",$AB$1,"*")),"Y",IF(COUNTIF($F57,CONCATENATE("*ALL EVENT*")),"Y",""))))</f>
        <v>Y</v>
      </c>
      <c r="AA57" s="21" t="str">
        <f t="shared" si="342"/>
        <v>Y</v>
      </c>
      <c r="AB57" s="21" t="str">
        <f t="shared" si="6"/>
        <v/>
      </c>
      <c r="AC57" s="21" t="str">
        <f t="shared" ref="AC57:AD57" si="343">IF(COUNTIF($F57,CONCATENATE("*",AC$1,"*")),"Y",IF(COUNTIF($F57,CONCATENATE("*",$O$1,"*")),"Y",IF(COUNTIF($F57,CONCATENATE("*",$AE$1,"*")),"Y",IF(COUNTIF($F57,CONCATENATE("*ALL EVENT*")),"Y",""))))</f>
        <v>Y</v>
      </c>
      <c r="AD57" s="21" t="str">
        <f t="shared" si="343"/>
        <v/>
      </c>
      <c r="AE57" s="19" t="str">
        <f t="shared" si="8"/>
        <v/>
      </c>
      <c r="AF57" s="22">
        <f t="shared" si="9"/>
        <v>5</v>
      </c>
      <c r="AG57" s="26" t="s">
        <v>1741</v>
      </c>
      <c r="AH57" s="19" t="str">
        <f t="shared" ref="AH57:AO57" si="344">IF(O57="Y",$AG57,"")</f>
        <v/>
      </c>
      <c r="AI57" s="19" t="str">
        <f t="shared" si="344"/>
        <v/>
      </c>
      <c r="AJ57" s="19" t="str">
        <f t="shared" si="344"/>
        <v/>
      </c>
      <c r="AK57" s="19" t="str">
        <f t="shared" si="344"/>
        <v/>
      </c>
      <c r="AL57" s="19" t="str">
        <f t="shared" si="344"/>
        <v/>
      </c>
      <c r="AM57" s="19" t="str">
        <f t="shared" si="344"/>
        <v/>
      </c>
      <c r="AN57" s="19" t="str">
        <f t="shared" si="344"/>
        <v/>
      </c>
      <c r="AO57" s="19" t="str">
        <f t="shared" si="344"/>
        <v/>
      </c>
      <c r="AP57" s="19" t="s">
        <v>1733</v>
      </c>
      <c r="AQ57" s="19" t="s">
        <v>1734</v>
      </c>
      <c r="AR57" s="19" t="str">
        <f t="shared" ref="AR57:AR59" si="345">IF(Y57="Y",$AG57,"")</f>
        <v/>
      </c>
      <c r="AS57" s="19"/>
      <c r="AT57" s="19" t="s">
        <v>1734</v>
      </c>
      <c r="AU57" s="19" t="str">
        <f t="shared" ref="AU57:AU59" si="346">IF(AB57="Y",$AG57,"")</f>
        <v/>
      </c>
      <c r="AV57" s="19" t="s">
        <v>1734</v>
      </c>
      <c r="AW57" s="19" t="str">
        <f t="shared" ref="AW57:AX57" si="347">IF(AD57="Y",$AG57,"")</f>
        <v/>
      </c>
      <c r="AX57" s="19" t="str">
        <f t="shared" si="347"/>
        <v/>
      </c>
      <c r="AY57" s="24">
        <f t="shared" si="11"/>
        <v>2</v>
      </c>
      <c r="AZ57" s="19">
        <f t="shared" si="12"/>
        <v>1</v>
      </c>
      <c r="BA57" s="19" t="s">
        <v>1740</v>
      </c>
      <c r="BB57" s="19"/>
    </row>
    <row r="58" spans="1:54" ht="15.6">
      <c r="A58" s="2">
        <f>'Form Responses 1'!A58</f>
        <v>45464.490482407404</v>
      </c>
      <c r="B58" s="25" t="str">
        <f>'Form Responses 1'!B58</f>
        <v>gopal.natarajan@gmail.com</v>
      </c>
      <c r="C58" s="16" t="str">
        <f>'Form Responses 1'!C58</f>
        <v>Gopalakrishnan</v>
      </c>
      <c r="D58" s="16" t="str">
        <f>'Form Responses 1'!D58</f>
        <v>Natarajan</v>
      </c>
      <c r="E58" s="511">
        <f>'Form Responses 1'!E58</f>
        <v>8649074274</v>
      </c>
      <c r="F58" s="17" t="str">
        <f>'Form Responses 1'!F58</f>
        <v>19th July (Friday) - Morning, 19th July (Friday) - Evening, 20th July (Saturday) - Morning, 20th July (Saturday) - Evening</v>
      </c>
      <c r="G58" s="16" t="str">
        <f>'Form Responses 1'!G58</f>
        <v>Texas</v>
      </c>
      <c r="H58" s="16" t="str">
        <f>'Form Responses 1'!H58</f>
        <v>Yes</v>
      </c>
      <c r="I58" s="16" t="str">
        <f>'Form Responses 1'!I58</f>
        <v>Mahāyajña Student</v>
      </c>
      <c r="J58" s="16" t="str">
        <f>'Form Responses 1'!J58</f>
        <v>Gopalakrishnan</v>
      </c>
      <c r="K58" s="16" t="str">
        <f>'Form Responses 1'!K58</f>
        <v>Batch 9</v>
      </c>
      <c r="L58" s="16" t="str">
        <f>'Form Responses 1'!L58</f>
        <v>I acknowledge</v>
      </c>
      <c r="M58" s="16">
        <f>'Form Responses 1'!M58</f>
        <v>0</v>
      </c>
      <c r="N58" s="27" t="s">
        <v>1727</v>
      </c>
      <c r="O58" s="19" t="str">
        <f t="shared" si="0"/>
        <v/>
      </c>
      <c r="P58" s="20"/>
      <c r="Q58" s="20"/>
      <c r="R58" s="20"/>
      <c r="S58" s="20"/>
      <c r="T58" s="21" t="str">
        <f t="shared" ref="T58:U58" si="348">IF(COUNTIF($F58,CONCATENATE("*",T$1,"*")),"Y",IF(COUNTIF($F58,CONCATENATE("*",$V$1,"*")),"Y",IF(COUNTIF($F58,CONCATENATE("*ALL EVENT DAYS - July 18*")),"Y","")))</f>
        <v/>
      </c>
      <c r="U58" s="21" t="str">
        <f t="shared" si="348"/>
        <v/>
      </c>
      <c r="V58" s="21" t="str">
        <f t="shared" si="2"/>
        <v/>
      </c>
      <c r="W58" s="21" t="str">
        <f t="shared" ref="W58:X58" si="349">IF(COUNTIF($F58,CONCATENATE("*",W$1,"*")),"Y",IF(COUNTIF($F58,CONCATENATE("*",$O$1,"*")),"Y",IF(COUNTIF($F58,CONCATENATE("*",$Y$1,"*")),"Y",IF(COUNTIF($F58,CONCATENATE("*ALL EVENT*")),"Y",""))))</f>
        <v>Y</v>
      </c>
      <c r="X58" s="21" t="str">
        <f t="shared" si="349"/>
        <v>Y</v>
      </c>
      <c r="Y58" s="21" t="str">
        <f t="shared" si="4"/>
        <v/>
      </c>
      <c r="Z58" s="21" t="str">
        <f t="shared" ref="Z58:AA58" si="350">IF(COUNTIF($F58,CONCATENATE("*",Z$1,"*")),"Y",IF(COUNTIF($F58,CONCATENATE("*",$O$1,"*")),"Y",IF(COUNTIF($F58,CONCATENATE("*",$AB$1,"*")),"Y",IF(COUNTIF($F58,CONCATENATE("*ALL EVENT*")),"Y",""))))</f>
        <v>Y</v>
      </c>
      <c r="AA58" s="21" t="str">
        <f t="shared" si="350"/>
        <v>Y</v>
      </c>
      <c r="AB58" s="21" t="str">
        <f t="shared" si="6"/>
        <v/>
      </c>
      <c r="AC58" s="21" t="str">
        <f t="shared" ref="AC58:AD58" si="351">IF(COUNTIF($F58,CONCATENATE("*",AC$1,"*")),"Y",IF(COUNTIF($F58,CONCATENATE("*",$O$1,"*")),"Y",IF(COUNTIF($F58,CONCATENATE("*",$AE$1,"*")),"Y",IF(COUNTIF($F58,CONCATENATE("*ALL EVENT*")),"Y",""))))</f>
        <v/>
      </c>
      <c r="AD58" s="21" t="str">
        <f t="shared" si="351"/>
        <v/>
      </c>
      <c r="AE58" s="19" t="str">
        <f t="shared" si="8"/>
        <v/>
      </c>
      <c r="AF58" s="22">
        <f t="shared" si="9"/>
        <v>4</v>
      </c>
      <c r="AG58" s="26" t="s">
        <v>1732</v>
      </c>
      <c r="AH58" s="19" t="str">
        <f t="shared" ref="AH58:AO58" si="352">IF(O58="Y",$AG58,"")</f>
        <v/>
      </c>
      <c r="AI58" s="19" t="str">
        <f t="shared" si="352"/>
        <v/>
      </c>
      <c r="AJ58" s="19" t="str">
        <f t="shared" si="352"/>
        <v/>
      </c>
      <c r="AK58" s="19" t="str">
        <f t="shared" si="352"/>
        <v/>
      </c>
      <c r="AL58" s="19" t="str">
        <f t="shared" si="352"/>
        <v/>
      </c>
      <c r="AM58" s="19" t="str">
        <f t="shared" si="352"/>
        <v/>
      </c>
      <c r="AN58" s="19" t="str">
        <f t="shared" si="352"/>
        <v/>
      </c>
      <c r="AO58" s="19" t="str">
        <f t="shared" si="352"/>
        <v/>
      </c>
      <c r="AP58" s="19" t="s">
        <v>1734</v>
      </c>
      <c r="AQ58" s="19" t="s">
        <v>1734</v>
      </c>
      <c r="AR58" s="19" t="str">
        <f t="shared" si="345"/>
        <v/>
      </c>
      <c r="AS58" s="19"/>
      <c r="AT58" s="19" t="s">
        <v>1732</v>
      </c>
      <c r="AU58" s="19" t="str">
        <f t="shared" si="346"/>
        <v/>
      </c>
      <c r="AV58" s="19" t="str">
        <f t="shared" ref="AV58:AX58" si="353">IF(AC58="Y",$AG58,"")</f>
        <v/>
      </c>
      <c r="AW58" s="19" t="str">
        <f t="shared" si="353"/>
        <v/>
      </c>
      <c r="AX58" s="19" t="str">
        <f t="shared" si="353"/>
        <v/>
      </c>
      <c r="AY58" s="24">
        <f t="shared" si="11"/>
        <v>1</v>
      </c>
      <c r="AZ58" s="19">
        <f t="shared" si="12"/>
        <v>1</v>
      </c>
      <c r="BA58" s="19" t="s">
        <v>1740</v>
      </c>
      <c r="BB58" s="19"/>
    </row>
    <row r="59" spans="1:54" ht="15.6">
      <c r="A59" s="2">
        <f>'Form Responses 1'!A59</f>
        <v>45418.936781909724</v>
      </c>
      <c r="B59" s="25" t="str">
        <f>'Form Responses 1'!B59</f>
        <v>rafharamamoorthy@gmail.com</v>
      </c>
      <c r="C59" s="16" t="str">
        <f>'Form Responses 1'!C59</f>
        <v>Radha</v>
      </c>
      <c r="D59" s="16" t="str">
        <f>'Form Responses 1'!D59</f>
        <v>Ramamoorthy</v>
      </c>
      <c r="E59" s="511">
        <f>'Form Responses 1'!E59</f>
        <v>2157918142</v>
      </c>
      <c r="F59" s="17" t="str">
        <f>'Form Responses 1'!F59</f>
        <v>19th July (Friday) - Morning, 19th July (Friday) - Evening, 20th July (Saturday) - Morning, 20th July (Saturday) - Evening, 21st July (Sunday) - Morning</v>
      </c>
      <c r="G59" s="16" t="str">
        <f>'Form Responses 1'!G59</f>
        <v>Texas</v>
      </c>
      <c r="H59" s="16" t="str">
        <f>'Form Responses 1'!H59</f>
        <v>Yes</v>
      </c>
      <c r="I59" s="16" t="str">
        <f>'Form Responses 1'!I59</f>
        <v>Mahāyajña Student</v>
      </c>
      <c r="J59" s="16" t="str">
        <f>'Form Responses 1'!J59</f>
        <v>Radha Ramamoorthy</v>
      </c>
      <c r="K59" s="16" t="str">
        <f>'Form Responses 1'!K59</f>
        <v>Batch 9</v>
      </c>
      <c r="L59" s="16" t="str">
        <f>'Form Responses 1'!L59</f>
        <v>I acknowledge</v>
      </c>
      <c r="M59" s="16">
        <f>'Form Responses 1'!M59</f>
        <v>0</v>
      </c>
      <c r="N59" s="27" t="s">
        <v>1731</v>
      </c>
      <c r="O59" s="19" t="str">
        <f t="shared" si="0"/>
        <v/>
      </c>
      <c r="P59" s="20"/>
      <c r="Q59" s="20"/>
      <c r="R59" s="20"/>
      <c r="S59" s="20"/>
      <c r="T59" s="21" t="str">
        <f t="shared" ref="T59:U59" si="354">IF(COUNTIF($F59,CONCATENATE("*",T$1,"*")),"Y",IF(COUNTIF($F59,CONCATENATE("*",$V$1,"*")),"Y",IF(COUNTIF($F59,CONCATENATE("*ALL EVENT DAYS - July 18*")),"Y","")))</f>
        <v/>
      </c>
      <c r="U59" s="21" t="str">
        <f t="shared" si="354"/>
        <v/>
      </c>
      <c r="V59" s="21" t="str">
        <f t="shared" si="2"/>
        <v/>
      </c>
      <c r="W59" s="21" t="str">
        <f t="shared" ref="W59:X59" si="355">IF(COUNTIF($F59,CONCATENATE("*",W$1,"*")),"Y",IF(COUNTIF($F59,CONCATENATE("*",$O$1,"*")),"Y",IF(COUNTIF($F59,CONCATENATE("*",$Y$1,"*")),"Y",IF(COUNTIF($F59,CONCATENATE("*ALL EVENT*")),"Y",""))))</f>
        <v>Y</v>
      </c>
      <c r="X59" s="21" t="str">
        <f t="shared" si="355"/>
        <v>Y</v>
      </c>
      <c r="Y59" s="21" t="str">
        <f t="shared" si="4"/>
        <v/>
      </c>
      <c r="Z59" s="21" t="str">
        <f t="shared" ref="Z59:AA59" si="356">IF(COUNTIF($F59,CONCATENATE("*",Z$1,"*")),"Y",IF(COUNTIF($F59,CONCATENATE("*",$O$1,"*")),"Y",IF(COUNTIF($F59,CONCATENATE("*",$AB$1,"*")),"Y",IF(COUNTIF($F59,CONCATENATE("*ALL EVENT*")),"Y",""))))</f>
        <v>Y</v>
      </c>
      <c r="AA59" s="21" t="str">
        <f t="shared" si="356"/>
        <v>Y</v>
      </c>
      <c r="AB59" s="21" t="str">
        <f t="shared" si="6"/>
        <v/>
      </c>
      <c r="AC59" s="21" t="str">
        <f t="shared" ref="AC59:AD59" si="357">IF(COUNTIF($F59,CONCATENATE("*",AC$1,"*")),"Y",IF(COUNTIF($F59,CONCATENATE("*",$O$1,"*")),"Y",IF(COUNTIF($F59,CONCATENATE("*",$AE$1,"*")),"Y",IF(COUNTIF($F59,CONCATENATE("*ALL EVENT*")),"Y",""))))</f>
        <v>Y</v>
      </c>
      <c r="AD59" s="21" t="str">
        <f t="shared" si="357"/>
        <v/>
      </c>
      <c r="AE59" s="19" t="str">
        <f t="shared" si="8"/>
        <v/>
      </c>
      <c r="AF59" s="22">
        <f t="shared" si="9"/>
        <v>5</v>
      </c>
      <c r="AG59" s="26" t="s">
        <v>1732</v>
      </c>
      <c r="AH59" s="19" t="str">
        <f t="shared" ref="AH59:AO59" si="358">IF(O59="Y",$AG59,"")</f>
        <v/>
      </c>
      <c r="AI59" s="19" t="str">
        <f t="shared" si="358"/>
        <v/>
      </c>
      <c r="AJ59" s="19" t="str">
        <f t="shared" si="358"/>
        <v/>
      </c>
      <c r="AK59" s="19" t="str">
        <f t="shared" si="358"/>
        <v/>
      </c>
      <c r="AL59" s="19" t="str">
        <f t="shared" si="358"/>
        <v/>
      </c>
      <c r="AM59" s="19" t="str">
        <f t="shared" si="358"/>
        <v/>
      </c>
      <c r="AN59" s="19" t="str">
        <f t="shared" si="358"/>
        <v/>
      </c>
      <c r="AO59" s="19" t="str">
        <f t="shared" si="358"/>
        <v/>
      </c>
      <c r="AP59" s="19" t="s">
        <v>1737</v>
      </c>
      <c r="AQ59" s="19" t="s">
        <v>1737</v>
      </c>
      <c r="AR59" s="19" t="str">
        <f t="shared" si="345"/>
        <v/>
      </c>
      <c r="AS59" s="19"/>
      <c r="AT59" s="19" t="s">
        <v>1737</v>
      </c>
      <c r="AU59" s="19" t="str">
        <f t="shared" si="346"/>
        <v/>
      </c>
      <c r="AV59" s="19" t="s">
        <v>1737</v>
      </c>
      <c r="AW59" s="19" t="str">
        <f t="shared" ref="AW59:AX59" si="359">IF(AD59="Y",$AG59,"")</f>
        <v/>
      </c>
      <c r="AX59" s="19" t="str">
        <f t="shared" si="359"/>
        <v/>
      </c>
      <c r="AY59" s="24">
        <f t="shared" si="11"/>
        <v>2</v>
      </c>
      <c r="AZ59" s="19">
        <f t="shared" si="12"/>
        <v>1</v>
      </c>
      <c r="BA59" s="19" t="s">
        <v>1740</v>
      </c>
      <c r="BB59" s="19"/>
    </row>
    <row r="60" spans="1:54" ht="15.6">
      <c r="A60" s="2">
        <f>'Form Responses 1'!A60</f>
        <v>45472.980171076386</v>
      </c>
      <c r="B60" s="25" t="str">
        <f>'Form Responses 1'!B60</f>
        <v>kranthi.sjsu@gmail.com</v>
      </c>
      <c r="C60" s="16" t="str">
        <f>'Form Responses 1'!C60</f>
        <v xml:space="preserve">Kranthi </v>
      </c>
      <c r="D60" s="16" t="str">
        <f>'Form Responses 1'!D60</f>
        <v>Samanuri</v>
      </c>
      <c r="E60" s="511">
        <f>'Form Responses 1'!E60</f>
        <v>4088023915</v>
      </c>
      <c r="F60" s="17" t="str">
        <f>'Form Responses 1'!F60</f>
        <v>19th July (Friday) - Morning, 20th July (Saturday) - Morning</v>
      </c>
      <c r="G60" s="16" t="str">
        <f>'Form Responses 1'!G60</f>
        <v>Frisco</v>
      </c>
      <c r="H60" s="16" t="str">
        <f>'Form Responses 1'!H60</f>
        <v>Yes</v>
      </c>
      <c r="I60" s="16" t="str">
        <f>'Form Responses 1'!I60</f>
        <v>Mahāyajña Student</v>
      </c>
      <c r="J60" s="16" t="str">
        <f>'Form Responses 1'!J60</f>
        <v>Kranthi Samanuri</v>
      </c>
      <c r="K60" s="16" t="str">
        <f>'Form Responses 1'!K60</f>
        <v>Batch 9</v>
      </c>
      <c r="L60" s="16" t="str">
        <f>'Form Responses 1'!L60</f>
        <v>I acknowledge</v>
      </c>
      <c r="M60" s="16">
        <f>'Form Responses 1'!M60</f>
        <v>0</v>
      </c>
      <c r="N60" s="27" t="s">
        <v>1727</v>
      </c>
      <c r="O60" s="19" t="str">
        <f t="shared" si="0"/>
        <v/>
      </c>
      <c r="P60" s="20"/>
      <c r="Q60" s="20"/>
      <c r="R60" s="20"/>
      <c r="S60" s="20"/>
      <c r="T60" s="21" t="str">
        <f t="shared" ref="T60:U60" si="360">IF(COUNTIF($F60,CONCATENATE("*",T$1,"*")),"Y",IF(COUNTIF($F60,CONCATENATE("*",$V$1,"*")),"Y",IF(COUNTIF($F60,CONCATENATE("*ALL EVENT DAYS - July 18*")),"Y","")))</f>
        <v/>
      </c>
      <c r="U60" s="21" t="str">
        <f t="shared" si="360"/>
        <v/>
      </c>
      <c r="V60" s="21" t="str">
        <f t="shared" si="2"/>
        <v/>
      </c>
      <c r="W60" s="21" t="str">
        <f t="shared" ref="W60:X60" si="361">IF(COUNTIF($F60,CONCATENATE("*",W$1,"*")),"Y",IF(COUNTIF($F60,CONCATENATE("*",$O$1,"*")),"Y",IF(COUNTIF($F60,CONCATENATE("*",$Y$1,"*")),"Y",IF(COUNTIF($F60,CONCATENATE("*ALL EVENT*")),"Y",""))))</f>
        <v>Y</v>
      </c>
      <c r="X60" s="21" t="str">
        <f t="shared" si="361"/>
        <v/>
      </c>
      <c r="Y60" s="21" t="str">
        <f t="shared" si="4"/>
        <v/>
      </c>
      <c r="Z60" s="21" t="str">
        <f t="shared" ref="Z60:AA60" si="362">IF(COUNTIF($F60,CONCATENATE("*",Z$1,"*")),"Y",IF(COUNTIF($F60,CONCATENATE("*",$O$1,"*")),"Y",IF(COUNTIF($F60,CONCATENATE("*",$AB$1,"*")),"Y",IF(COUNTIF($F60,CONCATENATE("*ALL EVENT*")),"Y",""))))</f>
        <v>Y</v>
      </c>
      <c r="AA60" s="21" t="str">
        <f t="shared" si="362"/>
        <v/>
      </c>
      <c r="AB60" s="21" t="str">
        <f t="shared" si="6"/>
        <v/>
      </c>
      <c r="AC60" s="21" t="str">
        <f t="shared" ref="AC60:AD60" si="363">IF(COUNTIF($F60,CONCATENATE("*",AC$1,"*")),"Y",IF(COUNTIF($F60,CONCATENATE("*",$O$1,"*")),"Y",IF(COUNTIF($F60,CONCATENATE("*",$AE$1,"*")),"Y",IF(COUNTIF($F60,CONCATENATE("*ALL EVENT*")),"Y",""))))</f>
        <v/>
      </c>
      <c r="AD60" s="21" t="str">
        <f t="shared" si="363"/>
        <v/>
      </c>
      <c r="AE60" s="19" t="str">
        <f t="shared" si="8"/>
        <v/>
      </c>
      <c r="AF60" s="22">
        <f t="shared" si="9"/>
        <v>2</v>
      </c>
      <c r="AG60" s="26" t="s">
        <v>1732</v>
      </c>
      <c r="AH60" s="19" t="str">
        <f t="shared" ref="AH60:AO60" si="364">IF(O60="Y",$AG60,"")</f>
        <v/>
      </c>
      <c r="AI60" s="19" t="str">
        <f t="shared" si="364"/>
        <v/>
      </c>
      <c r="AJ60" s="19" t="str">
        <f t="shared" si="364"/>
        <v/>
      </c>
      <c r="AK60" s="19" t="str">
        <f t="shared" si="364"/>
        <v/>
      </c>
      <c r="AL60" s="19" t="str">
        <f t="shared" si="364"/>
        <v/>
      </c>
      <c r="AM60" s="19" t="str">
        <f t="shared" si="364"/>
        <v/>
      </c>
      <c r="AN60" s="19" t="str">
        <f t="shared" si="364"/>
        <v/>
      </c>
      <c r="AO60" s="19" t="str">
        <f t="shared" si="364"/>
        <v/>
      </c>
      <c r="AP60" s="19" t="s">
        <v>1737</v>
      </c>
      <c r="AQ60" s="19" t="str">
        <f t="shared" ref="AQ60:AR60" si="365">IF(X60="Y",$AG60,"")</f>
        <v/>
      </c>
      <c r="AR60" s="19" t="str">
        <f t="shared" si="365"/>
        <v/>
      </c>
      <c r="AS60" s="19"/>
      <c r="AT60" s="19" t="str">
        <f t="shared" ref="AT60:AX60" si="366">IF(AA60="Y",$AG60,"")</f>
        <v/>
      </c>
      <c r="AU60" s="19" t="str">
        <f t="shared" si="366"/>
        <v/>
      </c>
      <c r="AV60" s="19" t="str">
        <f t="shared" si="366"/>
        <v/>
      </c>
      <c r="AW60" s="19" t="str">
        <f t="shared" si="366"/>
        <v/>
      </c>
      <c r="AX60" s="19" t="str">
        <f t="shared" si="366"/>
        <v/>
      </c>
      <c r="AY60" s="24">
        <f t="shared" si="11"/>
        <v>1</v>
      </c>
      <c r="AZ60" s="19">
        <f t="shared" si="12"/>
        <v>1</v>
      </c>
      <c r="BA60" s="19" t="s">
        <v>1740</v>
      </c>
      <c r="BB60" s="19"/>
    </row>
    <row r="61" spans="1:54" ht="15.6">
      <c r="A61" s="2">
        <f>'Form Responses 1'!A61</f>
        <v>45419.659462696756</v>
      </c>
      <c r="B61" s="25" t="str">
        <f>'Form Responses 1'!B61</f>
        <v>ganeshparsa@gmail.com</v>
      </c>
      <c r="C61" s="16" t="str">
        <f>'Form Responses 1'!C61</f>
        <v>Ganesh Babu</v>
      </c>
      <c r="D61" s="16" t="str">
        <f>'Form Responses 1'!D61</f>
        <v>Parsa</v>
      </c>
      <c r="E61" s="511">
        <f>'Form Responses 1'!E61</f>
        <v>2242543575</v>
      </c>
      <c r="F61" s="17" t="str">
        <f>'Form Responses 1'!F61</f>
        <v>ALL EVENT DAYS - July 18th to July 21st - FULL TIME</v>
      </c>
      <c r="G61" s="16" t="str">
        <f>'Form Responses 1'!G61</f>
        <v>Greater Chicago Region</v>
      </c>
      <c r="H61" s="16" t="str">
        <f>'Form Responses 1'!H61</f>
        <v>Yes</v>
      </c>
      <c r="I61" s="16" t="str">
        <f>'Form Responses 1'!I61</f>
        <v>Mahāyajña Student</v>
      </c>
      <c r="J61" s="16" t="str">
        <f>'Form Responses 1'!J61</f>
        <v>Ganesh Babu Parsa</v>
      </c>
      <c r="K61" s="16" t="str">
        <f>'Form Responses 1'!K61</f>
        <v>Batch 5</v>
      </c>
      <c r="L61" s="16" t="str">
        <f>'Form Responses 1'!L61</f>
        <v>I acknowledge</v>
      </c>
      <c r="M61" s="16">
        <f>'Form Responses 1'!M61</f>
        <v>0</v>
      </c>
      <c r="N61" s="27" t="s">
        <v>1727</v>
      </c>
      <c r="O61" s="19" t="str">
        <f t="shared" si="0"/>
        <v>Y</v>
      </c>
      <c r="P61" s="20"/>
      <c r="Q61" s="20"/>
      <c r="R61" s="20"/>
      <c r="S61" s="20"/>
      <c r="T61" s="21" t="str">
        <f t="shared" ref="T61:U61" si="367">IF(COUNTIF($F61,CONCATENATE("*",T$1,"*")),"Y",IF(COUNTIF($F61,CONCATENATE("*",$V$1,"*")),"Y",IF(COUNTIF($F61,CONCATENATE("*ALL EVENT DAYS - July 18*")),"Y","")))</f>
        <v>Y</v>
      </c>
      <c r="U61" s="21" t="str">
        <f t="shared" si="367"/>
        <v>Y</v>
      </c>
      <c r="V61" s="21" t="str">
        <f t="shared" si="2"/>
        <v>Y</v>
      </c>
      <c r="W61" s="21" t="str">
        <f t="shared" ref="W61:X61" si="368">IF(COUNTIF($F61,CONCATENATE("*",W$1,"*")),"Y",IF(COUNTIF($F61,CONCATENATE("*",$O$1,"*")),"Y",IF(COUNTIF($F61,CONCATENATE("*",$Y$1,"*")),"Y",IF(COUNTIF($F61,CONCATENATE("*ALL EVENT*")),"Y",""))))</f>
        <v>Y</v>
      </c>
      <c r="X61" s="21" t="str">
        <f t="shared" si="368"/>
        <v>Y</v>
      </c>
      <c r="Y61" s="21" t="str">
        <f t="shared" si="4"/>
        <v>Y</v>
      </c>
      <c r="Z61" s="21" t="str">
        <f t="shared" ref="Z61:AA61" si="369">IF(COUNTIF($F61,CONCATENATE("*",Z$1,"*")),"Y",IF(COUNTIF($F61,CONCATENATE("*",$O$1,"*")),"Y",IF(COUNTIF($F61,CONCATENATE("*",$AB$1,"*")),"Y",IF(COUNTIF($F61,CONCATENATE("*ALL EVENT*")),"Y",""))))</f>
        <v>Y</v>
      </c>
      <c r="AA61" s="21" t="str">
        <f t="shared" si="369"/>
        <v>Y</v>
      </c>
      <c r="AB61" s="21" t="str">
        <f t="shared" si="6"/>
        <v>Y</v>
      </c>
      <c r="AC61" s="21" t="str">
        <f t="shared" ref="AC61:AD61" si="370">IF(COUNTIF($F61,CONCATENATE("*",AC$1,"*")),"Y",IF(COUNTIF($F61,CONCATENATE("*",$O$1,"*")),"Y",IF(COUNTIF($F61,CONCATENATE("*",$AE$1,"*")),"Y",IF(COUNTIF($F61,CONCATENATE("*ALL EVENT*")),"Y",""))))</f>
        <v>Y</v>
      </c>
      <c r="AD61" s="21" t="str">
        <f t="shared" si="370"/>
        <v>Y</v>
      </c>
      <c r="AE61" s="19" t="str">
        <f t="shared" si="8"/>
        <v>Y</v>
      </c>
      <c r="AF61" s="22">
        <f t="shared" si="9"/>
        <v>8</v>
      </c>
      <c r="AG61" s="44" t="s">
        <v>1757</v>
      </c>
      <c r="AH61" s="19" t="str">
        <f t="shared" ref="AH61:AH109" si="371">IF(O61="Y",$AG61,"")</f>
        <v>Bookstall</v>
      </c>
      <c r="AI61" s="19" t="s">
        <v>1758</v>
      </c>
      <c r="AJ61" s="19" t="s">
        <v>1758</v>
      </c>
      <c r="AK61" s="19" t="s">
        <v>1758</v>
      </c>
      <c r="AL61" s="19" t="s">
        <v>1758</v>
      </c>
      <c r="AM61" s="19" t="s">
        <v>1758</v>
      </c>
      <c r="AN61" s="19" t="s">
        <v>1759</v>
      </c>
      <c r="AO61" s="19" t="str">
        <f t="shared" ref="AO61:AO63" si="372">IF(V61="Y",$AG61,"")</f>
        <v>Bookstall</v>
      </c>
      <c r="AP61" s="19" t="s">
        <v>1759</v>
      </c>
      <c r="AQ61" s="19" t="s">
        <v>1759</v>
      </c>
      <c r="AR61" s="19" t="str">
        <f t="shared" ref="AR61:AS61" si="373">IF(Y61="Y",$AG61,"")</f>
        <v>Bookstall</v>
      </c>
      <c r="AS61" s="19" t="str">
        <f t="shared" si="373"/>
        <v>Bookstall</v>
      </c>
      <c r="AT61" s="19" t="s">
        <v>1759</v>
      </c>
      <c r="AU61" s="19" t="str">
        <f t="shared" ref="AU61:AU65" si="374">IF(AB61="Y",$AG61,"")</f>
        <v>Bookstall</v>
      </c>
      <c r="AV61" s="19" t="s">
        <v>1759</v>
      </c>
      <c r="AW61" s="19" t="s">
        <v>1759</v>
      </c>
      <c r="AX61" s="19" t="str">
        <f t="shared" ref="AX61:AX65" si="375">IF(AE61="Y",$AG61,"")</f>
        <v>Bookstall</v>
      </c>
      <c r="AY61" s="24">
        <f t="shared" si="11"/>
        <v>2</v>
      </c>
      <c r="AZ61" s="19">
        <f t="shared" si="12"/>
        <v>2</v>
      </c>
      <c r="BA61" s="19" t="s">
        <v>1729</v>
      </c>
      <c r="BB61" s="19"/>
    </row>
    <row r="62" spans="1:54" ht="15.6">
      <c r="A62" s="2">
        <f>'Form Responses 1'!A62</f>
        <v>45419.660162233791</v>
      </c>
      <c r="B62" s="25" t="str">
        <f>'Form Responses 1'!B62</f>
        <v>sudha.parsa@gmail.com</v>
      </c>
      <c r="C62" s="16" t="str">
        <f>'Form Responses 1'!C62</f>
        <v>Sudharani</v>
      </c>
      <c r="D62" s="16" t="str">
        <f>'Form Responses 1'!D62</f>
        <v>Parsa</v>
      </c>
      <c r="E62" s="511">
        <f>'Form Responses 1'!E62</f>
        <v>22443294665</v>
      </c>
      <c r="F62" s="17" t="str">
        <f>'Form Responses 1'!F62</f>
        <v>ALL EVENT DAYS - July 18th to July 21st - FULL TIME</v>
      </c>
      <c r="G62" s="16" t="str">
        <f>'Form Responses 1'!G62</f>
        <v>Greater Chicago Region</v>
      </c>
      <c r="H62" s="16" t="str">
        <f>'Form Responses 1'!H62</f>
        <v>Yes</v>
      </c>
      <c r="I62" s="16" t="str">
        <f>'Form Responses 1'!I62</f>
        <v>Mahāyajña Student</v>
      </c>
      <c r="J62" s="16" t="str">
        <f>'Form Responses 1'!J62</f>
        <v>Sudharani Parsa</v>
      </c>
      <c r="K62" s="16" t="str">
        <f>'Form Responses 1'!K62</f>
        <v>Batch 8</v>
      </c>
      <c r="L62" s="16" t="str">
        <f>'Form Responses 1'!L62</f>
        <v>I acknowledge</v>
      </c>
      <c r="M62" s="16">
        <f>'Form Responses 1'!M62</f>
        <v>0</v>
      </c>
      <c r="N62" s="27" t="s">
        <v>1731</v>
      </c>
      <c r="O62" s="19" t="str">
        <f t="shared" si="0"/>
        <v>Y</v>
      </c>
      <c r="P62" s="20" t="s">
        <v>979</v>
      </c>
      <c r="Q62" s="20" t="s">
        <v>979</v>
      </c>
      <c r="R62" s="20" t="s">
        <v>979</v>
      </c>
      <c r="S62" s="20" t="s">
        <v>979</v>
      </c>
      <c r="T62" s="21" t="str">
        <f t="shared" ref="T62:U62" si="376">IF(COUNTIF($F62,CONCATENATE("*",T$1,"*")),"Y",IF(COUNTIF($F62,CONCATENATE("*",$V$1,"*")),"Y",IF(COUNTIF($F62,CONCATENATE("*ALL EVENT DAYS - July 18*")),"Y","")))</f>
        <v>Y</v>
      </c>
      <c r="U62" s="21" t="str">
        <f t="shared" si="376"/>
        <v>Y</v>
      </c>
      <c r="V62" s="21" t="str">
        <f t="shared" si="2"/>
        <v>Y</v>
      </c>
      <c r="W62" s="21" t="str">
        <f t="shared" ref="W62:X62" si="377">IF(COUNTIF($F62,CONCATENATE("*",W$1,"*")),"Y",IF(COUNTIF($F62,CONCATENATE("*",$O$1,"*")),"Y",IF(COUNTIF($F62,CONCATENATE("*",$Y$1,"*")),"Y",IF(COUNTIF($F62,CONCATENATE("*ALL EVENT*")),"Y",""))))</f>
        <v>Y</v>
      </c>
      <c r="X62" s="21" t="str">
        <f t="shared" si="377"/>
        <v>Y</v>
      </c>
      <c r="Y62" s="21" t="str">
        <f t="shared" si="4"/>
        <v>Y</v>
      </c>
      <c r="Z62" s="21" t="str">
        <f t="shared" ref="Z62:AA62" si="378">IF(COUNTIF($F62,CONCATENATE("*",Z$1,"*")),"Y",IF(COUNTIF($F62,CONCATENATE("*",$O$1,"*")),"Y",IF(COUNTIF($F62,CONCATENATE("*",$AB$1,"*")),"Y",IF(COUNTIF($F62,CONCATENATE("*ALL EVENT*")),"Y",""))))</f>
        <v>Y</v>
      </c>
      <c r="AA62" s="21" t="str">
        <f t="shared" si="378"/>
        <v>Y</v>
      </c>
      <c r="AB62" s="21" t="str">
        <f t="shared" si="6"/>
        <v>Y</v>
      </c>
      <c r="AC62" s="21" t="str">
        <f t="shared" ref="AC62:AD62" si="379">IF(COUNTIF($F62,CONCATENATE("*",AC$1,"*")),"Y",IF(COUNTIF($F62,CONCATENATE("*",$O$1,"*")),"Y",IF(COUNTIF($F62,CONCATENATE("*",$AE$1,"*")),"Y",IF(COUNTIF($F62,CONCATENATE("*ALL EVENT*")),"Y",""))))</f>
        <v>Y</v>
      </c>
      <c r="AD62" s="21" t="str">
        <f t="shared" si="379"/>
        <v>Y</v>
      </c>
      <c r="AE62" s="19" t="str">
        <f t="shared" si="8"/>
        <v>Y</v>
      </c>
      <c r="AF62" s="22">
        <f t="shared" si="9"/>
        <v>12</v>
      </c>
      <c r="AG62" s="44" t="s">
        <v>1752</v>
      </c>
      <c r="AH62" s="19" t="str">
        <f t="shared" si="371"/>
        <v>Helpdesk</v>
      </c>
      <c r="AI62" s="19" t="str">
        <f t="shared" ref="AI62:AK62" si="380">IF(P62="Y",$AG62,"")</f>
        <v>Helpdesk</v>
      </c>
      <c r="AJ62" s="19" t="str">
        <f t="shared" si="380"/>
        <v>Helpdesk</v>
      </c>
      <c r="AK62" s="19" t="str">
        <f t="shared" si="380"/>
        <v>Helpdesk</v>
      </c>
      <c r="AL62" s="19" t="s">
        <v>1760</v>
      </c>
      <c r="AM62" s="19" t="s">
        <v>1760</v>
      </c>
      <c r="AN62" s="19" t="s">
        <v>1761</v>
      </c>
      <c r="AO62" s="19" t="str">
        <f t="shared" si="372"/>
        <v>Helpdesk</v>
      </c>
      <c r="AP62" s="19" t="s">
        <v>1748</v>
      </c>
      <c r="AQ62" s="19" t="s">
        <v>1748</v>
      </c>
      <c r="AR62" s="19" t="str">
        <f t="shared" ref="AR62:AR65" si="381">IF(Y62="Y",$AG62,"")</f>
        <v>Helpdesk</v>
      </c>
      <c r="AS62" s="19" t="s">
        <v>1748</v>
      </c>
      <c r="AT62" s="19" t="s">
        <v>1748</v>
      </c>
      <c r="AU62" s="19" t="str">
        <f t="shared" si="374"/>
        <v>Helpdesk</v>
      </c>
      <c r="AV62" s="19" t="s">
        <v>1748</v>
      </c>
      <c r="AW62" s="19" t="s">
        <v>1748</v>
      </c>
      <c r="AX62" s="19" t="str">
        <f t="shared" si="375"/>
        <v>Helpdesk</v>
      </c>
      <c r="AY62" s="24">
        <f t="shared" si="11"/>
        <v>2</v>
      </c>
      <c r="AZ62" s="19">
        <f t="shared" si="12"/>
        <v>2</v>
      </c>
      <c r="BA62" s="19" t="s">
        <v>1740</v>
      </c>
      <c r="BB62" s="19"/>
    </row>
    <row r="63" spans="1:54" ht="15.6">
      <c r="A63" s="2">
        <f>'Form Responses 1'!A63</f>
        <v>45419.686226261576</v>
      </c>
      <c r="B63" s="25" t="str">
        <f>'Form Responses 1'!B63</f>
        <v>sowmya.paluri29@gmail.com</v>
      </c>
      <c r="C63" s="16" t="str">
        <f>'Form Responses 1'!C63</f>
        <v xml:space="preserve">Sowmya </v>
      </c>
      <c r="D63" s="16" t="str">
        <f>'Form Responses 1'!D63</f>
        <v xml:space="preserve">Yaddanapudi </v>
      </c>
      <c r="E63" s="511">
        <f>'Form Responses 1'!E63</f>
        <v>8646439084</v>
      </c>
      <c r="F63" s="17" t="str">
        <f>'Form Responses 1'!F63</f>
        <v>ALL EVENT DAYS - July 19th to July 21st - FULL TIME,18th July (Thursday) - Evening</v>
      </c>
      <c r="G63" s="16" t="str">
        <f>'Form Responses 1'!G63</f>
        <v>Greater Chicago Region</v>
      </c>
      <c r="H63" s="16" t="str">
        <f>'Form Responses 1'!H63</f>
        <v>No</v>
      </c>
      <c r="I63" s="16">
        <f>'Form Responses 1'!I63</f>
        <v>0</v>
      </c>
      <c r="J63" s="16">
        <f>'Form Responses 1'!J63</f>
        <v>0</v>
      </c>
      <c r="K63" s="16">
        <f>'Form Responses 1'!K63</f>
        <v>0</v>
      </c>
      <c r="L63" s="16" t="str">
        <f>'Form Responses 1'!L63</f>
        <v>I acknowledge</v>
      </c>
      <c r="M63" s="16">
        <f>'Form Responses 1'!M63</f>
        <v>0</v>
      </c>
      <c r="N63" s="27" t="s">
        <v>1731</v>
      </c>
      <c r="O63" s="19" t="str">
        <f t="shared" si="0"/>
        <v>Y</v>
      </c>
      <c r="P63" s="20"/>
      <c r="Q63" s="20" t="s">
        <v>979</v>
      </c>
      <c r="R63" s="20"/>
      <c r="S63" s="20" t="s">
        <v>979</v>
      </c>
      <c r="T63" s="21" t="str">
        <f t="shared" ref="T63:U63" si="382">IF(COUNTIF($F63,CONCATENATE("*",T$1,"*")),"Y",IF(COUNTIF($F63,CONCATENATE("*",$V$1,"*")),"Y",IF(COUNTIF($F63,CONCATENATE("*ALL EVENT DAYS - July 18*")),"Y","")))</f>
        <v/>
      </c>
      <c r="U63" s="21" t="str">
        <f t="shared" si="382"/>
        <v>Y</v>
      </c>
      <c r="V63" s="21" t="str">
        <f t="shared" si="2"/>
        <v/>
      </c>
      <c r="W63" s="21" t="str">
        <f t="shared" ref="W63:X63" si="383">IF(COUNTIF($F63,CONCATENATE("*",W$1,"*")),"Y",IF(COUNTIF($F63,CONCATENATE("*",$O$1,"*")),"Y",IF(COUNTIF($F63,CONCATENATE("*",$Y$1,"*")),"Y",IF(COUNTIF($F63,CONCATENATE("*ALL EVENT*")),"Y",""))))</f>
        <v>Y</v>
      </c>
      <c r="X63" s="21" t="str">
        <f t="shared" si="383"/>
        <v>Y</v>
      </c>
      <c r="Y63" s="21" t="str">
        <f t="shared" si="4"/>
        <v>Y</v>
      </c>
      <c r="Z63" s="21" t="str">
        <f t="shared" ref="Z63:AA63" si="384">IF(COUNTIF($F63,CONCATENATE("*",Z$1,"*")),"Y",IF(COUNTIF($F63,CONCATENATE("*",$O$1,"*")),"Y",IF(COUNTIF($F63,CONCATENATE("*",$AB$1,"*")),"Y",IF(COUNTIF($F63,CONCATENATE("*ALL EVENT*")),"Y",""))))</f>
        <v>Y</v>
      </c>
      <c r="AA63" s="21" t="str">
        <f t="shared" si="384"/>
        <v>Y</v>
      </c>
      <c r="AB63" s="21" t="str">
        <f t="shared" si="6"/>
        <v>Y</v>
      </c>
      <c r="AC63" s="21" t="str">
        <f t="shared" ref="AC63:AD63" si="385">IF(COUNTIF($F63,CONCATENATE("*",AC$1,"*")),"Y",IF(COUNTIF($F63,CONCATENATE("*",$O$1,"*")),"Y",IF(COUNTIF($F63,CONCATENATE("*",$AE$1,"*")),"Y",IF(COUNTIF($F63,CONCATENATE("*ALL EVENT*")),"Y",""))))</f>
        <v>Y</v>
      </c>
      <c r="AD63" s="21" t="str">
        <f t="shared" si="385"/>
        <v>Y</v>
      </c>
      <c r="AE63" s="19" t="str">
        <f t="shared" si="8"/>
        <v>Y</v>
      </c>
      <c r="AF63" s="22">
        <f t="shared" si="9"/>
        <v>9</v>
      </c>
      <c r="AG63" s="26" t="s">
        <v>1732</v>
      </c>
      <c r="AH63" s="19" t="str">
        <f t="shared" si="371"/>
        <v>Maha Prasad</v>
      </c>
      <c r="AI63" s="19" t="str">
        <f t="shared" ref="AI63:AK63" si="386">IF(P63="Y",$AG63,"")</f>
        <v/>
      </c>
      <c r="AJ63" s="19" t="str">
        <f t="shared" si="386"/>
        <v>Maha Prasad</v>
      </c>
      <c r="AK63" s="19" t="str">
        <f t="shared" si="386"/>
        <v/>
      </c>
      <c r="AL63" s="19" t="s">
        <v>1738</v>
      </c>
      <c r="AM63" s="19" t="str">
        <f>IF(T63="Y",$AG63,"")</f>
        <v/>
      </c>
      <c r="AN63" s="19" t="s">
        <v>1744</v>
      </c>
      <c r="AO63" s="19" t="str">
        <f t="shared" si="372"/>
        <v/>
      </c>
      <c r="AP63" s="19" t="s">
        <v>1737</v>
      </c>
      <c r="AQ63" s="19" t="s">
        <v>1737</v>
      </c>
      <c r="AR63" s="19" t="str">
        <f t="shared" si="381"/>
        <v>Maha Prasad</v>
      </c>
      <c r="AS63" s="19" t="s">
        <v>1738</v>
      </c>
      <c r="AT63" s="19" t="s">
        <v>1737</v>
      </c>
      <c r="AU63" s="19" t="str">
        <f t="shared" si="374"/>
        <v>Maha Prasad</v>
      </c>
      <c r="AV63" s="19" t="s">
        <v>1737</v>
      </c>
      <c r="AW63" s="19" t="s">
        <v>1737</v>
      </c>
      <c r="AX63" s="19" t="str">
        <f t="shared" si="375"/>
        <v>Maha Prasad</v>
      </c>
      <c r="AY63" s="24">
        <f t="shared" si="11"/>
        <v>2</v>
      </c>
      <c r="AZ63" s="19">
        <f t="shared" si="12"/>
        <v>2</v>
      </c>
      <c r="BA63" s="19" t="s">
        <v>1729</v>
      </c>
      <c r="BB63" s="19"/>
    </row>
    <row r="64" spans="1:54" ht="15.6">
      <c r="A64" s="2">
        <f>'Form Responses 1'!A64</f>
        <v>45419.692684039357</v>
      </c>
      <c r="B64" s="25" t="str">
        <f>'Form Responses 1'!B64</f>
        <v>sv.koganti@gmail.com</v>
      </c>
      <c r="C64" s="16" t="str">
        <f>'Form Responses 1'!C64</f>
        <v>Satya</v>
      </c>
      <c r="D64" s="16" t="str">
        <f>'Form Responses 1'!D64</f>
        <v>Koganti</v>
      </c>
      <c r="E64" s="511">
        <f>'Form Responses 1'!E64</f>
        <v>5736455964</v>
      </c>
      <c r="F64" s="17" t="str">
        <f>'Form Responses 1'!F64</f>
        <v>ALL EVENT DAYS - July 19th to July 21st - FULL TIME</v>
      </c>
      <c r="G64" s="16" t="str">
        <f>'Form Responses 1'!G64</f>
        <v>Greater Chicago Region</v>
      </c>
      <c r="H64" s="16" t="str">
        <f>'Form Responses 1'!H64</f>
        <v>No</v>
      </c>
      <c r="I64" s="16">
        <f>'Form Responses 1'!I64</f>
        <v>0</v>
      </c>
      <c r="J64" s="16">
        <f>'Form Responses 1'!J64</f>
        <v>0</v>
      </c>
      <c r="K64" s="16">
        <f>'Form Responses 1'!K64</f>
        <v>0</v>
      </c>
      <c r="L64" s="16" t="str">
        <f>'Form Responses 1'!L64</f>
        <v>I acknowledge</v>
      </c>
      <c r="M64" s="16">
        <f>'Form Responses 1'!M64</f>
        <v>0</v>
      </c>
      <c r="N64" s="27" t="s">
        <v>1727</v>
      </c>
      <c r="O64" s="19" t="str">
        <f t="shared" si="0"/>
        <v>Y</v>
      </c>
      <c r="P64" s="20"/>
      <c r="Q64" s="20"/>
      <c r="R64" s="20"/>
      <c r="S64" s="20"/>
      <c r="T64" s="21" t="str">
        <f t="shared" ref="T64:U64" si="387">IF(COUNTIF($F64,CONCATENATE("*",T$1,"*")),"Y",IF(COUNTIF($F64,CONCATENATE("*",$V$1,"*")),"Y",IF(COUNTIF($F64,CONCATENATE("*ALL EVENT DAYS - July 18*")),"Y","")))</f>
        <v/>
      </c>
      <c r="U64" s="21" t="str">
        <f t="shared" si="387"/>
        <v/>
      </c>
      <c r="V64" s="21" t="str">
        <f t="shared" si="2"/>
        <v/>
      </c>
      <c r="W64" s="21" t="str">
        <f t="shared" ref="W64:X64" si="388">IF(COUNTIF($F64,CONCATENATE("*",W$1,"*")),"Y",IF(COUNTIF($F64,CONCATENATE("*",$O$1,"*")),"Y",IF(COUNTIF($F64,CONCATENATE("*",$Y$1,"*")),"Y",IF(COUNTIF($F64,CONCATENATE("*ALL EVENT*")),"Y",""))))</f>
        <v>Y</v>
      </c>
      <c r="X64" s="21" t="str">
        <f t="shared" si="388"/>
        <v>Y</v>
      </c>
      <c r="Y64" s="21" t="str">
        <f t="shared" si="4"/>
        <v>Y</v>
      </c>
      <c r="Z64" s="21" t="str">
        <f t="shared" ref="Z64:AA64" si="389">IF(COUNTIF($F64,CONCATENATE("*",Z$1,"*")),"Y",IF(COUNTIF($F64,CONCATENATE("*",$O$1,"*")),"Y",IF(COUNTIF($F64,CONCATENATE("*",$AB$1,"*")),"Y",IF(COUNTIF($F64,CONCATENATE("*ALL EVENT*")),"Y",""))))</f>
        <v>Y</v>
      </c>
      <c r="AA64" s="21" t="str">
        <f t="shared" si="389"/>
        <v>Y</v>
      </c>
      <c r="AB64" s="21" t="str">
        <f t="shared" si="6"/>
        <v>Y</v>
      </c>
      <c r="AC64" s="21" t="str">
        <f t="shared" ref="AC64:AD64" si="390">IF(COUNTIF($F64,CONCATENATE("*",AC$1,"*")),"Y",IF(COUNTIF($F64,CONCATENATE("*",$O$1,"*")),"Y",IF(COUNTIF($F64,CONCATENATE("*",$AE$1,"*")),"Y",IF(COUNTIF($F64,CONCATENATE("*ALL EVENT*")),"Y",""))))</f>
        <v>Y</v>
      </c>
      <c r="AD64" s="21" t="str">
        <f t="shared" si="390"/>
        <v>Y</v>
      </c>
      <c r="AE64" s="19" t="str">
        <f t="shared" si="8"/>
        <v>Y</v>
      </c>
      <c r="AF64" s="22">
        <f t="shared" si="9"/>
        <v>6</v>
      </c>
      <c r="AG64" s="26" t="s">
        <v>1741</v>
      </c>
      <c r="AH64" s="19" t="str">
        <f t="shared" si="371"/>
        <v>Crowd Mgmt</v>
      </c>
      <c r="AI64" s="19" t="str">
        <f t="shared" ref="AI64:AO64" si="391">IF(P64="Y",$AG64,"")</f>
        <v/>
      </c>
      <c r="AJ64" s="19" t="str">
        <f t="shared" si="391"/>
        <v/>
      </c>
      <c r="AK64" s="19" t="str">
        <f t="shared" si="391"/>
        <v/>
      </c>
      <c r="AL64" s="19" t="str">
        <f t="shared" si="391"/>
        <v/>
      </c>
      <c r="AM64" s="19" t="str">
        <f t="shared" si="391"/>
        <v/>
      </c>
      <c r="AN64" s="19" t="str">
        <f t="shared" si="391"/>
        <v/>
      </c>
      <c r="AO64" s="19" t="str">
        <f t="shared" si="391"/>
        <v/>
      </c>
      <c r="AP64" s="19" t="s">
        <v>1734</v>
      </c>
      <c r="AQ64" s="19" t="s">
        <v>1734</v>
      </c>
      <c r="AR64" s="19" t="str">
        <f t="shared" si="381"/>
        <v>Crowd Mgmt</v>
      </c>
      <c r="AS64" s="19" t="s">
        <v>1733</v>
      </c>
      <c r="AT64" s="19" t="s">
        <v>1734</v>
      </c>
      <c r="AU64" s="19" t="str">
        <f t="shared" si="374"/>
        <v>Crowd Mgmt</v>
      </c>
      <c r="AV64" s="19" t="s">
        <v>1734</v>
      </c>
      <c r="AW64" s="19" t="s">
        <v>1734</v>
      </c>
      <c r="AX64" s="19" t="str">
        <f t="shared" si="375"/>
        <v>Crowd Mgmt</v>
      </c>
      <c r="AY64" s="24">
        <f t="shared" si="11"/>
        <v>2</v>
      </c>
      <c r="AZ64" s="19">
        <f t="shared" si="12"/>
        <v>2</v>
      </c>
      <c r="BA64" s="19" t="s">
        <v>1729</v>
      </c>
      <c r="BB64" s="19"/>
    </row>
    <row r="65" spans="1:54" ht="15.6">
      <c r="A65" s="2">
        <f>'Form Responses 1'!A65</f>
        <v>45419.756361793981</v>
      </c>
      <c r="B65" s="25" t="str">
        <f>'Form Responses 1'!B65</f>
        <v>prasanna.krishnaveni@gmail.com</v>
      </c>
      <c r="C65" s="16" t="str">
        <f>'Form Responses 1'!C65</f>
        <v xml:space="preserve">Naga Prasanna </v>
      </c>
      <c r="D65" s="16" t="str">
        <f>'Form Responses 1'!D65</f>
        <v xml:space="preserve">Veluri </v>
      </c>
      <c r="E65" s="511" t="str">
        <f>'Form Responses 1'!E65</f>
        <v>224.542.0955</v>
      </c>
      <c r="F65" s="17" t="str">
        <f>'Form Responses 1'!F65</f>
        <v>ALL EVENT DAYS - July 19th to July 21st - FULL TIME</v>
      </c>
      <c r="G65" s="16" t="str">
        <f>'Form Responses 1'!G65</f>
        <v>Greater Chicago Region</v>
      </c>
      <c r="H65" s="16" t="str">
        <f>'Form Responses 1'!H65</f>
        <v>Yes</v>
      </c>
      <c r="I65" s="16" t="str">
        <f>'Form Responses 1'!I65</f>
        <v>Mahāyajña Parent / Family member</v>
      </c>
      <c r="J65" s="16" t="str">
        <f>'Form Responses 1'!J65</f>
        <v>Naga Sriharsha Mudda</v>
      </c>
      <c r="K65" s="16" t="str">
        <f>'Form Responses 1'!K65</f>
        <v>Batch 6</v>
      </c>
      <c r="L65" s="16" t="str">
        <f>'Form Responses 1'!L65</f>
        <v>I acknowledge</v>
      </c>
      <c r="M65" s="16">
        <f>'Form Responses 1'!M65</f>
        <v>0</v>
      </c>
      <c r="N65" s="27" t="s">
        <v>1731</v>
      </c>
      <c r="O65" s="19" t="str">
        <f t="shared" si="0"/>
        <v>Y</v>
      </c>
      <c r="P65" s="20" t="s">
        <v>979</v>
      </c>
      <c r="Q65" s="20" t="s">
        <v>979</v>
      </c>
      <c r="R65" s="20" t="s">
        <v>979</v>
      </c>
      <c r="S65" s="20" t="s">
        <v>979</v>
      </c>
      <c r="T65" s="21" t="s">
        <v>979</v>
      </c>
      <c r="U65" s="21" t="s">
        <v>979</v>
      </c>
      <c r="V65" s="21" t="s">
        <v>979</v>
      </c>
      <c r="W65" s="21" t="str">
        <f t="shared" ref="W65:X65" si="392">IF(COUNTIF($F65,CONCATENATE("*",W$1,"*")),"Y",IF(COUNTIF($F65,CONCATENATE("*",$O$1,"*")),"Y",IF(COUNTIF($F65,CONCATENATE("*",$Y$1,"*")),"Y",IF(COUNTIF($F65,CONCATENATE("*ALL EVENT*")),"Y",""))))</f>
        <v>Y</v>
      </c>
      <c r="X65" s="21" t="str">
        <f t="shared" si="392"/>
        <v>Y</v>
      </c>
      <c r="Y65" s="21" t="str">
        <f t="shared" si="4"/>
        <v>Y</v>
      </c>
      <c r="Z65" s="21" t="str">
        <f t="shared" ref="Z65:AA65" si="393">IF(COUNTIF($F65,CONCATENATE("*",Z$1,"*")),"Y",IF(COUNTIF($F65,CONCATENATE("*",$O$1,"*")),"Y",IF(COUNTIF($F65,CONCATENATE("*",$AB$1,"*")),"Y",IF(COUNTIF($F65,CONCATENATE("*ALL EVENT*")),"Y",""))))</f>
        <v>Y</v>
      </c>
      <c r="AA65" s="21" t="str">
        <f t="shared" si="393"/>
        <v>Y</v>
      </c>
      <c r="AB65" s="21" t="str">
        <f t="shared" si="6"/>
        <v>Y</v>
      </c>
      <c r="AC65" s="21" t="str">
        <f t="shared" ref="AC65:AD65" si="394">IF(COUNTIF($F65,CONCATENATE("*",AC$1,"*")),"Y",IF(COUNTIF($F65,CONCATENATE("*",$O$1,"*")),"Y",IF(COUNTIF($F65,CONCATENATE("*",$AE$1,"*")),"Y",IF(COUNTIF($F65,CONCATENATE("*ALL EVENT*")),"Y",""))))</f>
        <v>Y</v>
      </c>
      <c r="AD65" s="21" t="str">
        <f t="shared" si="394"/>
        <v>Y</v>
      </c>
      <c r="AE65" s="19" t="str">
        <f t="shared" si="8"/>
        <v>Y</v>
      </c>
      <c r="AF65" s="22">
        <f t="shared" si="9"/>
        <v>12</v>
      </c>
      <c r="AG65" s="26" t="s">
        <v>1732</v>
      </c>
      <c r="AH65" s="19" t="str">
        <f t="shared" si="371"/>
        <v>Maha Prasad</v>
      </c>
      <c r="AI65" s="19" t="str">
        <f t="shared" ref="AI65:AO65" si="395">IF(P65="Y",$AG65,"")</f>
        <v>Maha Prasad</v>
      </c>
      <c r="AJ65" s="19" t="str">
        <f t="shared" si="395"/>
        <v>Maha Prasad</v>
      </c>
      <c r="AK65" s="19" t="str">
        <f t="shared" si="395"/>
        <v>Maha Prasad</v>
      </c>
      <c r="AL65" s="19" t="str">
        <f t="shared" si="395"/>
        <v>Maha Prasad</v>
      </c>
      <c r="AM65" s="19" t="str">
        <f t="shared" si="395"/>
        <v>Maha Prasad</v>
      </c>
      <c r="AN65" s="19" t="str">
        <f t="shared" si="395"/>
        <v>Maha Prasad</v>
      </c>
      <c r="AO65" s="19" t="str">
        <f t="shared" si="395"/>
        <v>Maha Prasad</v>
      </c>
      <c r="AP65" s="19" t="s">
        <v>1737</v>
      </c>
      <c r="AQ65" s="19" t="s">
        <v>1737</v>
      </c>
      <c r="AR65" s="19" t="str">
        <f t="shared" si="381"/>
        <v>Maha Prasad</v>
      </c>
      <c r="AS65" s="19" t="s">
        <v>1738</v>
      </c>
      <c r="AT65" s="19" t="s">
        <v>1737</v>
      </c>
      <c r="AU65" s="19" t="str">
        <f t="shared" si="374"/>
        <v>Maha Prasad</v>
      </c>
      <c r="AV65" s="19" t="s">
        <v>1737</v>
      </c>
      <c r="AW65" s="19" t="s">
        <v>1737</v>
      </c>
      <c r="AX65" s="19" t="str">
        <f t="shared" si="375"/>
        <v>Maha Prasad</v>
      </c>
      <c r="AY65" s="24">
        <f t="shared" si="11"/>
        <v>2</v>
      </c>
      <c r="AZ65" s="19">
        <f t="shared" si="12"/>
        <v>2</v>
      </c>
      <c r="BA65" s="19" t="s">
        <v>1729</v>
      </c>
      <c r="BB65" s="19"/>
    </row>
    <row r="66" spans="1:54" ht="15.6">
      <c r="A66" s="2">
        <f>'Form Responses 1'!A66</f>
        <v>45419.759605335646</v>
      </c>
      <c r="B66" s="25" t="str">
        <f>'Form Responses 1'!B66</f>
        <v>Mbhkumar2000@gmail.com</v>
      </c>
      <c r="C66" s="16" t="str">
        <f>'Form Responses 1'!C66</f>
        <v>Bala Hanuma Kumar</v>
      </c>
      <c r="D66" s="16" t="str">
        <f>'Form Responses 1'!D66</f>
        <v>Mudda</v>
      </c>
      <c r="E66" s="511">
        <f>'Form Responses 1'!E66</f>
        <v>6304149623</v>
      </c>
      <c r="F66" s="17" t="str">
        <f>'Form Responses 1'!F66</f>
        <v>ALL EVENT DAYS - July 19th to July 21st - FULL TIME</v>
      </c>
      <c r="G66" s="16" t="str">
        <f>'Form Responses 1'!G66</f>
        <v>Greater Chicago Region</v>
      </c>
      <c r="H66" s="16" t="str">
        <f>'Form Responses 1'!H66</f>
        <v>Yes</v>
      </c>
      <c r="I66" s="16" t="str">
        <f>'Form Responses 1'!I66</f>
        <v>Mahāyajña Student</v>
      </c>
      <c r="J66" s="16" t="str">
        <f>'Form Responses 1'!J66</f>
        <v>Bala Hanuma Kumar Mudda</v>
      </c>
      <c r="K66" s="16" t="str">
        <f>'Form Responses 1'!K66</f>
        <v>Batch 9</v>
      </c>
      <c r="L66" s="16" t="str">
        <f>'Form Responses 1'!L66</f>
        <v>I acknowledge</v>
      </c>
      <c r="M66" s="16">
        <f>'Form Responses 1'!M66</f>
        <v>0</v>
      </c>
      <c r="N66" s="27" t="s">
        <v>1727</v>
      </c>
      <c r="O66" s="19" t="str">
        <f t="shared" si="0"/>
        <v>Y</v>
      </c>
      <c r="P66" s="20" t="s">
        <v>979</v>
      </c>
      <c r="Q66" s="20" t="s">
        <v>979</v>
      </c>
      <c r="R66" s="20" t="s">
        <v>979</v>
      </c>
      <c r="S66" s="20" t="s">
        <v>979</v>
      </c>
      <c r="T66" s="21" t="s">
        <v>979</v>
      </c>
      <c r="U66" s="21" t="s">
        <v>979</v>
      </c>
      <c r="V66" s="21" t="s">
        <v>979</v>
      </c>
      <c r="W66" s="21" t="str">
        <f t="shared" ref="W66:X66" si="396">IF(COUNTIF($F66,CONCATENATE("*",W$1,"*")),"Y",IF(COUNTIF($F66,CONCATENATE("*",$O$1,"*")),"Y",IF(COUNTIF($F66,CONCATENATE("*",$Y$1,"*")),"Y",IF(COUNTIF($F66,CONCATENATE("*ALL EVENT*")),"Y",""))))</f>
        <v>Y</v>
      </c>
      <c r="X66" s="21" t="str">
        <f t="shared" si="396"/>
        <v>Y</v>
      </c>
      <c r="Y66" s="21" t="str">
        <f t="shared" si="4"/>
        <v>Y</v>
      </c>
      <c r="Z66" s="21" t="str">
        <f t="shared" ref="Z66:AA66" si="397">IF(COUNTIF($F66,CONCATENATE("*",Z$1,"*")),"Y",IF(COUNTIF($F66,CONCATENATE("*",$O$1,"*")),"Y",IF(COUNTIF($F66,CONCATENATE("*",$AB$1,"*")),"Y",IF(COUNTIF($F66,CONCATENATE("*ALL EVENT*")),"Y",""))))</f>
        <v>Y</v>
      </c>
      <c r="AA66" s="21" t="str">
        <f t="shared" si="397"/>
        <v>Y</v>
      </c>
      <c r="AB66" s="21" t="str">
        <f t="shared" si="6"/>
        <v>Y</v>
      </c>
      <c r="AC66" s="21" t="str">
        <f t="shared" ref="AC66:AD66" si="398">IF(COUNTIF($F66,CONCATENATE("*",AC$1,"*")),"Y",IF(COUNTIF($F66,CONCATENATE("*",$O$1,"*")),"Y",IF(COUNTIF($F66,CONCATENATE("*",$AE$1,"*")),"Y",IF(COUNTIF($F66,CONCATENATE("*ALL EVENT*")),"Y",""))))</f>
        <v>Y</v>
      </c>
      <c r="AD66" s="21" t="str">
        <f t="shared" si="398"/>
        <v>Y</v>
      </c>
      <c r="AE66" s="19" t="str">
        <f t="shared" si="8"/>
        <v>Y</v>
      </c>
      <c r="AF66" s="22">
        <f t="shared" si="9"/>
        <v>12</v>
      </c>
      <c r="AG66" s="26" t="s">
        <v>1762</v>
      </c>
      <c r="AH66" s="19" t="str">
        <f t="shared" si="371"/>
        <v>Flowers</v>
      </c>
      <c r="AI66" s="19" t="str">
        <f t="shared" ref="AI66:AX66" si="399">IF(P66="Y",$AG66,"")</f>
        <v>Flowers</v>
      </c>
      <c r="AJ66" s="19" t="str">
        <f t="shared" si="399"/>
        <v>Flowers</v>
      </c>
      <c r="AK66" s="19" t="str">
        <f t="shared" si="399"/>
        <v>Flowers</v>
      </c>
      <c r="AL66" s="19" t="str">
        <f t="shared" si="399"/>
        <v>Flowers</v>
      </c>
      <c r="AM66" s="19" t="str">
        <f t="shared" si="399"/>
        <v>Flowers</v>
      </c>
      <c r="AN66" s="19" t="str">
        <f t="shared" si="399"/>
        <v>Flowers</v>
      </c>
      <c r="AO66" s="19" t="str">
        <f t="shared" si="399"/>
        <v>Flowers</v>
      </c>
      <c r="AP66" s="19" t="str">
        <f t="shared" si="399"/>
        <v>Flowers</v>
      </c>
      <c r="AQ66" s="19" t="str">
        <f t="shared" si="399"/>
        <v>Flowers</v>
      </c>
      <c r="AR66" s="19" t="str">
        <f t="shared" si="399"/>
        <v>Flowers</v>
      </c>
      <c r="AS66" s="19" t="str">
        <f t="shared" si="399"/>
        <v>Flowers</v>
      </c>
      <c r="AT66" s="19" t="str">
        <f t="shared" si="399"/>
        <v>Flowers</v>
      </c>
      <c r="AU66" s="19" t="str">
        <f t="shared" si="399"/>
        <v>Flowers</v>
      </c>
      <c r="AV66" s="19" t="str">
        <f t="shared" si="399"/>
        <v>Flowers</v>
      </c>
      <c r="AW66" s="19" t="str">
        <f t="shared" si="399"/>
        <v>Flowers</v>
      </c>
      <c r="AX66" s="19" t="str">
        <f t="shared" si="399"/>
        <v>Flowers</v>
      </c>
      <c r="AY66" s="24">
        <f t="shared" si="11"/>
        <v>2</v>
      </c>
      <c r="AZ66" s="19">
        <f t="shared" si="12"/>
        <v>2</v>
      </c>
      <c r="BA66" s="19" t="s">
        <v>1740</v>
      </c>
      <c r="BB66" s="19"/>
    </row>
    <row r="67" spans="1:54" ht="15.6">
      <c r="A67" s="2">
        <f>'Form Responses 1'!A67</f>
        <v>45419.944422962959</v>
      </c>
      <c r="B67" s="25" t="str">
        <f>'Form Responses 1'!B67</f>
        <v>chinmaya.sahoo@gmail.com</v>
      </c>
      <c r="C67" s="16" t="str">
        <f>'Form Responses 1'!C67</f>
        <v>Chinmaya ranjan</v>
      </c>
      <c r="D67" s="16" t="str">
        <f>'Form Responses 1'!D67</f>
        <v>Sahoo</v>
      </c>
      <c r="E67" s="511">
        <f>'Form Responses 1'!E67</f>
        <v>4142421065</v>
      </c>
      <c r="F67" s="17" t="str">
        <f>'Form Responses 1'!F67</f>
        <v>20th July (Saturday) - ALL DAY, 21st July (Sunday) - Morning</v>
      </c>
      <c r="G67" s="16" t="str">
        <f>'Form Responses 1'!G67</f>
        <v>Greater Chicago Region</v>
      </c>
      <c r="H67" s="16" t="str">
        <f>'Form Responses 1'!H67</f>
        <v>Yes</v>
      </c>
      <c r="I67" s="16" t="str">
        <f>'Form Responses 1'!I67</f>
        <v>Mahāyajña Parent / Family member</v>
      </c>
      <c r="J67" s="16" t="str">
        <f>'Form Responses 1'!J67</f>
        <v>Sheetansu Bhusan Sahoo</v>
      </c>
      <c r="K67" s="16" t="str">
        <f>'Form Responses 1'!K67</f>
        <v>Batch 9</v>
      </c>
      <c r="L67" s="16" t="str">
        <f>'Form Responses 1'!L67</f>
        <v>I acknowledge</v>
      </c>
      <c r="M67" s="16">
        <f>'Form Responses 1'!M67</f>
        <v>0</v>
      </c>
      <c r="N67" s="27" t="s">
        <v>1727</v>
      </c>
      <c r="O67" s="19" t="str">
        <f t="shared" si="0"/>
        <v/>
      </c>
      <c r="P67" s="20"/>
      <c r="Q67" s="20"/>
      <c r="R67" s="20"/>
      <c r="S67" s="20"/>
      <c r="T67" s="21" t="str">
        <f t="shared" ref="T67:U67" si="400">IF(COUNTIF($F67,CONCATENATE("*",T$1,"*")),"Y",IF(COUNTIF($F67,CONCATENATE("*",$V$1,"*")),"Y",IF(COUNTIF($F67,CONCATENATE("*ALL EVENT DAYS - July 18*")),"Y","")))</f>
        <v/>
      </c>
      <c r="U67" s="21" t="str">
        <f t="shared" si="400"/>
        <v/>
      </c>
      <c r="V67" s="21" t="str">
        <f t="shared" ref="V67:V72" si="401">IF(COUNTIF($F67,CONCATENATE("*",V$1,"*")),"Y",IF(COUNTIF($F67,CONCATENATE("*ALL EVENT DAYS - July 18*")),"Y",""))</f>
        <v/>
      </c>
      <c r="W67" s="21" t="str">
        <f t="shared" ref="W67:X67" si="402">IF(COUNTIF($F67,CONCATENATE("*",W$1,"*")),"Y",IF(COUNTIF($F67,CONCATENATE("*",$O$1,"*")),"Y",IF(COUNTIF($F67,CONCATENATE("*",$Y$1,"*")),"Y",IF(COUNTIF($F67,CONCATENATE("*ALL EVENT*")),"Y",""))))</f>
        <v/>
      </c>
      <c r="X67" s="21" t="str">
        <f t="shared" si="402"/>
        <v/>
      </c>
      <c r="Y67" s="21" t="str">
        <f t="shared" si="4"/>
        <v/>
      </c>
      <c r="Z67" s="21" t="str">
        <f t="shared" ref="Z67:AA67" si="403">IF(COUNTIF($F67,CONCATENATE("*",Z$1,"*")),"Y",IF(COUNTIF($F67,CONCATENATE("*",$O$1,"*")),"Y",IF(COUNTIF($F67,CONCATENATE("*",$AB$1,"*")),"Y",IF(COUNTIF($F67,CONCATENATE("*ALL EVENT*")),"Y",""))))</f>
        <v>Y</v>
      </c>
      <c r="AA67" s="21" t="str">
        <f t="shared" si="403"/>
        <v>Y</v>
      </c>
      <c r="AB67" s="21" t="str">
        <f t="shared" si="6"/>
        <v>Y</v>
      </c>
      <c r="AC67" s="21" t="str">
        <f t="shared" ref="AC67:AD67" si="404">IF(COUNTIF($F67,CONCATENATE("*",AC$1,"*")),"Y",IF(COUNTIF($F67,CONCATENATE("*",$O$1,"*")),"Y",IF(COUNTIF($F67,CONCATENATE("*",$AE$1,"*")),"Y",IF(COUNTIF($F67,CONCATENATE("*ALL EVENT*")),"Y",""))))</f>
        <v>Y</v>
      </c>
      <c r="AD67" s="21" t="str">
        <f t="shared" si="404"/>
        <v/>
      </c>
      <c r="AE67" s="19" t="str">
        <f t="shared" si="8"/>
        <v/>
      </c>
      <c r="AF67" s="22">
        <f t="shared" si="9"/>
        <v>3</v>
      </c>
      <c r="AG67" s="26" t="s">
        <v>1741</v>
      </c>
      <c r="AH67" s="19" t="str">
        <f t="shared" si="371"/>
        <v/>
      </c>
      <c r="AI67" s="19" t="str">
        <f t="shared" ref="AI67:AR67" si="405">IF(P67="Y",$AG67,"")</f>
        <v/>
      </c>
      <c r="AJ67" s="19" t="str">
        <f t="shared" si="405"/>
        <v/>
      </c>
      <c r="AK67" s="19" t="str">
        <f t="shared" si="405"/>
        <v/>
      </c>
      <c r="AL67" s="19" t="str">
        <f t="shared" si="405"/>
        <v/>
      </c>
      <c r="AM67" s="19" t="str">
        <f t="shared" si="405"/>
        <v/>
      </c>
      <c r="AN67" s="19" t="str">
        <f t="shared" si="405"/>
        <v/>
      </c>
      <c r="AO67" s="19" t="str">
        <f t="shared" si="405"/>
        <v/>
      </c>
      <c r="AP67" s="19" t="str">
        <f t="shared" si="405"/>
        <v/>
      </c>
      <c r="AQ67" s="19" t="str">
        <f t="shared" si="405"/>
        <v/>
      </c>
      <c r="AR67" s="19" t="str">
        <f t="shared" si="405"/>
        <v/>
      </c>
      <c r="AS67" s="19" t="s">
        <v>1733</v>
      </c>
      <c r="AT67" s="19" t="s">
        <v>1734</v>
      </c>
      <c r="AU67" s="19" t="str">
        <f t="shared" ref="AU67:AU68" si="406">IF(AB67="Y",$AG67,"")</f>
        <v>Crowd Mgmt</v>
      </c>
      <c r="AV67" s="19" t="s">
        <v>1734</v>
      </c>
      <c r="AW67" s="19" t="str">
        <f t="shared" ref="AW67:AX67" si="407">IF(AD67="Y",$AG67,"")</f>
        <v/>
      </c>
      <c r="AX67" s="19" t="str">
        <f t="shared" si="407"/>
        <v/>
      </c>
      <c r="AY67" s="24">
        <f t="shared" si="11"/>
        <v>1</v>
      </c>
      <c r="AZ67" s="19">
        <f t="shared" si="12"/>
        <v>1</v>
      </c>
      <c r="BA67" s="19" t="s">
        <v>1740</v>
      </c>
      <c r="BB67" s="19"/>
    </row>
    <row r="68" spans="1:54" ht="15.6">
      <c r="A68" s="2">
        <f>'Form Responses 1'!A68</f>
        <v>45480.961119201384</v>
      </c>
      <c r="B68" s="25" t="str">
        <f>'Form Responses 1'!B68</f>
        <v>saikveni6@gmail.com</v>
      </c>
      <c r="C68" s="16" t="str">
        <f>'Form Responses 1'!C68</f>
        <v>Sai Krishna Veni</v>
      </c>
      <c r="D68" s="16" t="str">
        <f>'Form Responses 1'!D68</f>
        <v>Sannidhi Venkata</v>
      </c>
      <c r="E68" s="511">
        <f>'Form Responses 1'!E68</f>
        <v>8473800270</v>
      </c>
      <c r="F68" s="17" t="str">
        <f>'Form Responses 1'!F68</f>
        <v>18th July (Thursday) - Morning, 19th July (Friday) - Evening, 20th July (Saturday) - Evening</v>
      </c>
      <c r="G68" s="16" t="str">
        <f>'Form Responses 1'!G68</f>
        <v>Frisco</v>
      </c>
      <c r="H68" s="16" t="str">
        <f>'Form Responses 1'!H68</f>
        <v>Yes</v>
      </c>
      <c r="I68" s="16" t="str">
        <f>'Form Responses 1'!I68</f>
        <v>Mahāyajña Student</v>
      </c>
      <c r="J68" s="16" t="str">
        <f>'Form Responses 1'!J68</f>
        <v>Sai Krishna Veni Sannidhi Venkata</v>
      </c>
      <c r="K68" s="16" t="str">
        <f>'Form Responses 1'!K68</f>
        <v>Batch 9</v>
      </c>
      <c r="L68" s="16" t="str">
        <f>'Form Responses 1'!L68</f>
        <v>I acknowledge</v>
      </c>
      <c r="M68" s="16">
        <f>'Form Responses 1'!M68</f>
        <v>0</v>
      </c>
      <c r="N68" s="27" t="s">
        <v>1731</v>
      </c>
      <c r="O68" s="19" t="str">
        <f t="shared" si="0"/>
        <v/>
      </c>
      <c r="P68" s="20"/>
      <c r="Q68" s="20"/>
      <c r="R68" s="20"/>
      <c r="S68" s="20"/>
      <c r="T68" s="21" t="str">
        <f t="shared" ref="T68:U68" si="408">IF(COUNTIF($F68,CONCATENATE("*",T$1,"*")),"Y",IF(COUNTIF($F68,CONCATENATE("*",$V$1,"*")),"Y",IF(COUNTIF($F68,CONCATENATE("*ALL EVENT DAYS - July 18*")),"Y","")))</f>
        <v>Y</v>
      </c>
      <c r="U68" s="21" t="str">
        <f t="shared" si="408"/>
        <v/>
      </c>
      <c r="V68" s="21" t="str">
        <f t="shared" si="401"/>
        <v/>
      </c>
      <c r="W68" s="21" t="str">
        <f t="shared" ref="W68:X68" si="409">IF(COUNTIF($F68,CONCATENATE("*",W$1,"*")),"Y",IF(COUNTIF($F68,CONCATENATE("*",$O$1,"*")),"Y",IF(COUNTIF($F68,CONCATENATE("*",$Y$1,"*")),"Y",IF(COUNTIF($F68,CONCATENATE("*ALL EVENT*")),"Y",""))))</f>
        <v/>
      </c>
      <c r="X68" s="21" t="str">
        <f t="shared" si="409"/>
        <v>Y</v>
      </c>
      <c r="Y68" s="21" t="str">
        <f t="shared" si="4"/>
        <v/>
      </c>
      <c r="Z68" s="21" t="str">
        <f t="shared" ref="Z68:AA68" si="410">IF(COUNTIF($F68,CONCATENATE("*",Z$1,"*")),"Y",IF(COUNTIF($F68,CONCATENATE("*",$O$1,"*")),"Y",IF(COUNTIF($F68,CONCATENATE("*",$AB$1,"*")),"Y",IF(COUNTIF($F68,CONCATENATE("*ALL EVENT*")),"Y",""))))</f>
        <v/>
      </c>
      <c r="AA68" s="21" t="str">
        <f t="shared" si="410"/>
        <v>Y</v>
      </c>
      <c r="AB68" s="21" t="str">
        <f t="shared" si="6"/>
        <v/>
      </c>
      <c r="AC68" s="21" t="str">
        <f t="shared" ref="AC68:AD68" si="411">IF(COUNTIF($F68,CONCATENATE("*",AC$1,"*")),"Y",IF(COUNTIF($F68,CONCATENATE("*",$O$1,"*")),"Y",IF(COUNTIF($F68,CONCATENATE("*",$AE$1,"*")),"Y",IF(COUNTIF($F68,CONCATENATE("*ALL EVENT*")),"Y",""))))</f>
        <v/>
      </c>
      <c r="AD68" s="21" t="str">
        <f t="shared" si="411"/>
        <v/>
      </c>
      <c r="AE68" s="19" t="str">
        <f t="shared" si="8"/>
        <v/>
      </c>
      <c r="AF68" s="22">
        <f t="shared" si="9"/>
        <v>3</v>
      </c>
      <c r="AG68" s="26" t="s">
        <v>1732</v>
      </c>
      <c r="AH68" s="19" t="str">
        <f t="shared" si="371"/>
        <v/>
      </c>
      <c r="AI68" s="19" t="str">
        <f t="shared" ref="AI68:AL68" si="412">IF(P68="Y",$AG68,"")</f>
        <v/>
      </c>
      <c r="AJ68" s="19" t="str">
        <f t="shared" si="412"/>
        <v/>
      </c>
      <c r="AK68" s="19" t="str">
        <f t="shared" si="412"/>
        <v/>
      </c>
      <c r="AL68" s="19" t="str">
        <f t="shared" si="412"/>
        <v/>
      </c>
      <c r="AM68" s="19" t="s">
        <v>1738</v>
      </c>
      <c r="AN68" s="19" t="str">
        <f t="shared" ref="AN68:AP68" si="413">IF(U68="Y",$AG68,"")</f>
        <v/>
      </c>
      <c r="AO68" s="19" t="str">
        <f t="shared" si="413"/>
        <v/>
      </c>
      <c r="AP68" s="19" t="str">
        <f t="shared" si="413"/>
        <v/>
      </c>
      <c r="AQ68" s="19" t="s">
        <v>1737</v>
      </c>
      <c r="AR68" s="19" t="str">
        <f t="shared" ref="AR68:AR73" si="414">IF(Y68="Y",$AG68,"")</f>
        <v/>
      </c>
      <c r="AS68" s="19"/>
      <c r="AT68" s="19" t="s">
        <v>1737</v>
      </c>
      <c r="AU68" s="19" t="str">
        <f t="shared" si="406"/>
        <v/>
      </c>
      <c r="AV68" s="19" t="str">
        <f t="shared" ref="AV68:AX68" si="415">IF(AC68="Y",$AG68,"")</f>
        <v/>
      </c>
      <c r="AW68" s="19" t="str">
        <f t="shared" si="415"/>
        <v/>
      </c>
      <c r="AX68" s="19" t="str">
        <f t="shared" si="415"/>
        <v/>
      </c>
      <c r="AY68" s="24">
        <f t="shared" si="11"/>
        <v>1</v>
      </c>
      <c r="AZ68" s="19">
        <f t="shared" si="12"/>
        <v>1</v>
      </c>
      <c r="BA68" s="19" t="s">
        <v>1740</v>
      </c>
      <c r="BB68" s="19"/>
    </row>
    <row r="69" spans="1:54" ht="15.6">
      <c r="A69" s="2">
        <f>'Form Responses 1'!A69</f>
        <v>45420.375043159722</v>
      </c>
      <c r="B69" s="25" t="str">
        <f>'Form Responses 1'!B69</f>
        <v>poojasri.reddy@gmail.com</v>
      </c>
      <c r="C69" s="16" t="str">
        <f>'Form Responses 1'!C69</f>
        <v>pooja</v>
      </c>
      <c r="D69" s="16" t="str">
        <f>'Form Responses 1'!D69</f>
        <v>gecka</v>
      </c>
      <c r="E69" s="511">
        <f>'Form Responses 1'!E69</f>
        <v>8477789888</v>
      </c>
      <c r="F69" s="17" t="str">
        <f>'Form Responses 1'!F69</f>
        <v>19th July (Friday) - ALL DAY</v>
      </c>
      <c r="G69" s="16" t="str">
        <f>'Form Responses 1'!G69</f>
        <v>Greater Chicago Region</v>
      </c>
      <c r="H69" s="16" t="str">
        <f>'Form Responses 1'!H69</f>
        <v>Yes</v>
      </c>
      <c r="I69" s="16" t="str">
        <f>'Form Responses 1'!I69</f>
        <v>Mahāyajña Student</v>
      </c>
      <c r="J69" s="16" t="str">
        <f>'Form Responses 1'!J69</f>
        <v>poojitha gecka</v>
      </c>
      <c r="K69" s="16" t="str">
        <f>'Form Responses 1'!K69</f>
        <v>Batch 6</v>
      </c>
      <c r="L69" s="16" t="str">
        <f>'Form Responses 1'!L69</f>
        <v>I acknowledge</v>
      </c>
      <c r="M69" s="16">
        <f>'Form Responses 1'!M69</f>
        <v>0</v>
      </c>
      <c r="N69" s="27" t="s">
        <v>1731</v>
      </c>
      <c r="O69" s="19" t="str">
        <f t="shared" si="0"/>
        <v/>
      </c>
      <c r="P69" s="20"/>
      <c r="Q69" s="20"/>
      <c r="R69" s="20"/>
      <c r="S69" s="20"/>
      <c r="T69" s="21" t="str">
        <f t="shared" ref="T69:U69" si="416">IF(COUNTIF($F69,CONCATENATE("*",T$1,"*")),"Y",IF(COUNTIF($F69,CONCATENATE("*",$V$1,"*")),"Y",IF(COUNTIF($F69,CONCATENATE("*ALL EVENT DAYS - July 18*")),"Y","")))</f>
        <v/>
      </c>
      <c r="U69" s="21" t="str">
        <f t="shared" si="416"/>
        <v/>
      </c>
      <c r="V69" s="21" t="str">
        <f t="shared" si="401"/>
        <v/>
      </c>
      <c r="W69" s="21" t="str">
        <f t="shared" ref="W69:X69" si="417">IF(COUNTIF($F69,CONCATENATE("*",W$1,"*")),"Y",IF(COUNTIF($F69,CONCATENATE("*",$O$1,"*")),"Y",IF(COUNTIF($F69,CONCATENATE("*",$Y$1,"*")),"Y",IF(COUNTIF($F69,CONCATENATE("*ALL EVENT*")),"Y",""))))</f>
        <v>Y</v>
      </c>
      <c r="X69" s="21" t="str">
        <f t="shared" si="417"/>
        <v>Y</v>
      </c>
      <c r="Y69" s="21" t="str">
        <f t="shared" si="4"/>
        <v>Y</v>
      </c>
      <c r="Z69" s="21" t="str">
        <f t="shared" ref="Z69:AA69" si="418">IF(COUNTIF($F69,CONCATENATE("*",Z$1,"*")),"Y",IF(COUNTIF($F69,CONCATENATE("*",$O$1,"*")),"Y",IF(COUNTIF($F69,CONCATENATE("*",$AB$1,"*")),"Y",IF(COUNTIF($F69,CONCATENATE("*ALL EVENT*")),"Y",""))))</f>
        <v/>
      </c>
      <c r="AA69" s="21" t="str">
        <f t="shared" si="418"/>
        <v/>
      </c>
      <c r="AB69" s="21" t="str">
        <f t="shared" si="6"/>
        <v/>
      </c>
      <c r="AC69" s="21" t="str">
        <f t="shared" ref="AC69:AD69" si="419">IF(COUNTIF($F69,CONCATENATE("*",AC$1,"*")),"Y",IF(COUNTIF($F69,CONCATENATE("*",$O$1,"*")),"Y",IF(COUNTIF($F69,CONCATENATE("*",$AE$1,"*")),"Y",IF(COUNTIF($F69,CONCATENATE("*ALL EVENT*")),"Y",""))))</f>
        <v/>
      </c>
      <c r="AD69" s="21" t="str">
        <f t="shared" si="419"/>
        <v/>
      </c>
      <c r="AE69" s="19" t="str">
        <f t="shared" si="8"/>
        <v/>
      </c>
      <c r="AF69" s="22">
        <f t="shared" si="9"/>
        <v>2</v>
      </c>
      <c r="AG69" s="26" t="s">
        <v>1732</v>
      </c>
      <c r="AH69" s="19" t="str">
        <f t="shared" si="371"/>
        <v/>
      </c>
      <c r="AI69" s="19" t="str">
        <f t="shared" ref="AI69:AO69" si="420">IF(P69="Y",$AG69,"")</f>
        <v/>
      </c>
      <c r="AJ69" s="19" t="str">
        <f t="shared" si="420"/>
        <v/>
      </c>
      <c r="AK69" s="19" t="str">
        <f t="shared" si="420"/>
        <v/>
      </c>
      <c r="AL69" s="19" t="str">
        <f t="shared" si="420"/>
        <v/>
      </c>
      <c r="AM69" s="19" t="str">
        <f t="shared" si="420"/>
        <v/>
      </c>
      <c r="AN69" s="19" t="str">
        <f t="shared" si="420"/>
        <v/>
      </c>
      <c r="AO69" s="19" t="str">
        <f t="shared" si="420"/>
        <v/>
      </c>
      <c r="AP69" s="19" t="s">
        <v>1737</v>
      </c>
      <c r="AQ69" s="19" t="s">
        <v>1737</v>
      </c>
      <c r="AR69" s="19" t="str">
        <f t="shared" si="414"/>
        <v>Maha Prasad</v>
      </c>
      <c r="AS69" s="19" t="str">
        <f t="shared" ref="AS69:AX69" si="421">IF(Z69="Y",$AG69,"")</f>
        <v/>
      </c>
      <c r="AT69" s="19" t="str">
        <f t="shared" si="421"/>
        <v/>
      </c>
      <c r="AU69" s="19" t="str">
        <f t="shared" si="421"/>
        <v/>
      </c>
      <c r="AV69" s="19" t="str">
        <f t="shared" si="421"/>
        <v/>
      </c>
      <c r="AW69" s="19" t="str">
        <f t="shared" si="421"/>
        <v/>
      </c>
      <c r="AX69" s="19" t="str">
        <f t="shared" si="421"/>
        <v/>
      </c>
      <c r="AY69" s="24">
        <f t="shared" si="11"/>
        <v>1</v>
      </c>
      <c r="AZ69" s="19">
        <f t="shared" si="12"/>
        <v>1</v>
      </c>
      <c r="BA69" s="19" t="s">
        <v>1740</v>
      </c>
      <c r="BB69" s="19"/>
    </row>
    <row r="70" spans="1:54" ht="15.6">
      <c r="A70" s="2">
        <f>'Form Responses 1'!A70</f>
        <v>45481.625487662037</v>
      </c>
      <c r="B70" s="25" t="str">
        <f>'Form Responses 1'!B70</f>
        <v>rrkalakota@gmail.com</v>
      </c>
      <c r="C70" s="16" t="str">
        <f>'Form Responses 1'!C70</f>
        <v>Raghavendra</v>
      </c>
      <c r="D70" s="16" t="str">
        <f>'Form Responses 1'!D70</f>
        <v>Kalakota</v>
      </c>
      <c r="E70" s="511">
        <f>'Form Responses 1'!E70</f>
        <v>3373562804</v>
      </c>
      <c r="F70" s="17" t="str">
        <f>'Form Responses 1'!F70</f>
        <v>18th July (Thursday) - ALL DAY, 19th July (Friday) - ALL DAY, 20th July (Saturday) - ALL DAY, 21st July (Sunday) - Morning</v>
      </c>
      <c r="G70" s="16" t="str">
        <f>'Form Responses 1'!G70</f>
        <v>Austin</v>
      </c>
      <c r="H70" s="16" t="str">
        <f>'Form Responses 1'!H70</f>
        <v>Yes</v>
      </c>
      <c r="I70" s="16" t="str">
        <f>'Form Responses 1'!I70</f>
        <v>Mahāyajña Student</v>
      </c>
      <c r="J70" s="16" t="str">
        <f>'Form Responses 1'!J70</f>
        <v>Raghavendra Kalakota</v>
      </c>
      <c r="K70" s="16" t="str">
        <f>'Form Responses 1'!K70</f>
        <v>Batch 9</v>
      </c>
      <c r="L70" s="16" t="str">
        <f>'Form Responses 1'!L70</f>
        <v>I acknowledge</v>
      </c>
      <c r="M70" s="16">
        <f>'Form Responses 1'!M70</f>
        <v>0</v>
      </c>
      <c r="N70" s="27" t="s">
        <v>1727</v>
      </c>
      <c r="O70" s="19" t="str">
        <f t="shared" si="0"/>
        <v/>
      </c>
      <c r="P70" s="20"/>
      <c r="Q70" s="20"/>
      <c r="R70" s="20"/>
      <c r="S70" s="20"/>
      <c r="T70" s="21" t="str">
        <f t="shared" ref="T70:U70" si="422">IF(COUNTIF($F70,CONCATENATE("*",T$1,"*")),"Y",IF(COUNTIF($F70,CONCATENATE("*",$V$1,"*")),"Y",IF(COUNTIF($F70,CONCATENATE("*ALL EVENT DAYS - July 18*")),"Y","")))</f>
        <v>Y</v>
      </c>
      <c r="U70" s="21" t="str">
        <f t="shared" si="422"/>
        <v>Y</v>
      </c>
      <c r="V70" s="21" t="str">
        <f t="shared" si="401"/>
        <v>Y</v>
      </c>
      <c r="W70" s="21" t="str">
        <f t="shared" ref="W70:X70" si="423">IF(COUNTIF($F70,CONCATENATE("*",W$1,"*")),"Y",IF(COUNTIF($F70,CONCATENATE("*",$O$1,"*")),"Y",IF(COUNTIF($F70,CONCATENATE("*",$Y$1,"*")),"Y",IF(COUNTIF($F70,CONCATENATE("*ALL EVENT*")),"Y",""))))</f>
        <v>Y</v>
      </c>
      <c r="X70" s="21" t="str">
        <f t="shared" si="423"/>
        <v>Y</v>
      </c>
      <c r="Y70" s="21" t="str">
        <f t="shared" si="4"/>
        <v>Y</v>
      </c>
      <c r="Z70" s="21" t="str">
        <f t="shared" ref="Z70:AA70" si="424">IF(COUNTIF($F70,CONCATENATE("*",Z$1,"*")),"Y",IF(COUNTIF($F70,CONCATENATE("*",$O$1,"*")),"Y",IF(COUNTIF($F70,CONCATENATE("*",$AB$1,"*")),"Y",IF(COUNTIF($F70,CONCATENATE("*ALL EVENT*")),"Y",""))))</f>
        <v>Y</v>
      </c>
      <c r="AA70" s="21" t="str">
        <f t="shared" si="424"/>
        <v>Y</v>
      </c>
      <c r="AB70" s="21" t="str">
        <f t="shared" si="6"/>
        <v>Y</v>
      </c>
      <c r="AC70" s="21" t="str">
        <f t="shared" ref="AC70:AD70" si="425">IF(COUNTIF($F70,CONCATENATE("*",AC$1,"*")),"Y",IF(COUNTIF($F70,CONCATENATE("*",$O$1,"*")),"Y",IF(COUNTIF($F70,CONCATENATE("*",$AE$1,"*")),"Y",IF(COUNTIF($F70,CONCATENATE("*ALL EVENT*")),"Y",""))))</f>
        <v>Y</v>
      </c>
      <c r="AD70" s="21" t="str">
        <f t="shared" si="425"/>
        <v/>
      </c>
      <c r="AE70" s="19" t="str">
        <f t="shared" si="8"/>
        <v/>
      </c>
      <c r="AF70" s="22">
        <f t="shared" si="9"/>
        <v>7</v>
      </c>
      <c r="AG70" s="26" t="s">
        <v>1732</v>
      </c>
      <c r="AH70" s="19" t="str">
        <f t="shared" si="371"/>
        <v/>
      </c>
      <c r="AI70" s="19" t="str">
        <f t="shared" ref="AI70:AL70" si="426">IF(P70="Y",$AG70,"")</f>
        <v/>
      </c>
      <c r="AJ70" s="19" t="str">
        <f t="shared" si="426"/>
        <v/>
      </c>
      <c r="AK70" s="19" t="str">
        <f t="shared" si="426"/>
        <v/>
      </c>
      <c r="AL70" s="19" t="str">
        <f t="shared" si="426"/>
        <v/>
      </c>
      <c r="AM70" s="32" t="s">
        <v>1733</v>
      </c>
      <c r="AN70" s="19" t="s">
        <v>1742</v>
      </c>
      <c r="AO70" s="19" t="str">
        <f>IF(V70="Y",$AG70,"")</f>
        <v>Maha Prasad</v>
      </c>
      <c r="AP70" s="19" t="s">
        <v>1734</v>
      </c>
      <c r="AQ70" s="19" t="s">
        <v>1734</v>
      </c>
      <c r="AR70" s="19" t="str">
        <f t="shared" si="414"/>
        <v>Maha Prasad</v>
      </c>
      <c r="AS70" s="19"/>
      <c r="AT70" s="19" t="s">
        <v>1734</v>
      </c>
      <c r="AU70" s="19" t="str">
        <f t="shared" ref="AU70:AU73" si="427">IF(AB70="Y",$AG70,"")</f>
        <v>Maha Prasad</v>
      </c>
      <c r="AV70" s="19" t="s">
        <v>1734</v>
      </c>
      <c r="AW70" s="19" t="str">
        <f t="shared" ref="AW70:AX70" si="428">IF(AD70="Y",$AG70,"")</f>
        <v/>
      </c>
      <c r="AX70" s="19" t="str">
        <f t="shared" si="428"/>
        <v/>
      </c>
      <c r="AY70" s="24">
        <f t="shared" si="11"/>
        <v>2</v>
      </c>
      <c r="AZ70" s="19">
        <f t="shared" si="12"/>
        <v>2</v>
      </c>
      <c r="BA70" s="19" t="s">
        <v>1729</v>
      </c>
      <c r="BB70" s="19"/>
    </row>
    <row r="71" spans="1:54" ht="15.6">
      <c r="A71" s="5">
        <f>'Form Responses 1'!A71</f>
        <v>45420.791782233791</v>
      </c>
      <c r="B71" s="42" t="str">
        <f>'Form Responses 1'!B71</f>
        <v>aloksai.c@gmail.com</v>
      </c>
      <c r="C71" s="16" t="str">
        <f>'Form Responses 1'!C71</f>
        <v>Aloksai</v>
      </c>
      <c r="D71" s="16" t="str">
        <f>'Form Responses 1'!D71</f>
        <v>Choudari</v>
      </c>
      <c r="E71" s="511">
        <f>'Form Responses 1'!E71</f>
        <v>2147623394</v>
      </c>
      <c r="F71" s="17" t="str">
        <f>'Form Responses 1'!F71</f>
        <v>ALL EVENT DAYS - July 19th to July 21st - FULL TIME</v>
      </c>
      <c r="G71" s="16" t="str">
        <f>'Form Responses 1'!G71</f>
        <v>Texas</v>
      </c>
      <c r="H71" s="16" t="str">
        <f>'Form Responses 1'!H71</f>
        <v>Yes</v>
      </c>
      <c r="I71" s="16" t="str">
        <f>'Form Responses 1'!I71</f>
        <v>Mahāyajña Parent / Family member</v>
      </c>
      <c r="J71" s="16" t="str">
        <f>'Form Responses 1'!J71</f>
        <v>Bhargavi Choudari</v>
      </c>
      <c r="K71" s="16" t="str">
        <f>'Form Responses 1'!K71</f>
        <v>Batch 9</v>
      </c>
      <c r="L71" s="16" t="str">
        <f>'Form Responses 1'!L71</f>
        <v>I acknowledge</v>
      </c>
      <c r="M71" s="16">
        <f>'Form Responses 1'!M71</f>
        <v>0</v>
      </c>
      <c r="N71" s="43" t="s">
        <v>1727</v>
      </c>
      <c r="O71" s="19" t="str">
        <f t="shared" si="0"/>
        <v>Y</v>
      </c>
      <c r="P71" s="20"/>
      <c r="Q71" s="20"/>
      <c r="R71" s="20"/>
      <c r="S71" s="20"/>
      <c r="T71" s="21" t="str">
        <f t="shared" ref="T71:U71" si="429">IF(COUNTIF($F71,CONCATENATE("*",T$1,"*")),"Y",IF(COUNTIF($F71,CONCATENATE("*",$V$1,"*")),"Y",IF(COUNTIF($F71,CONCATENATE("*ALL EVENT DAYS - July 18*")),"Y","")))</f>
        <v/>
      </c>
      <c r="U71" s="21" t="str">
        <f t="shared" si="429"/>
        <v/>
      </c>
      <c r="V71" s="21" t="str">
        <f t="shared" si="401"/>
        <v/>
      </c>
      <c r="W71" s="21" t="str">
        <f t="shared" ref="W71:X71" si="430">IF(COUNTIF($F71,CONCATENATE("*",W$1,"*")),"Y",IF(COUNTIF($F71,CONCATENATE("*",$O$1,"*")),"Y",IF(COUNTIF($F71,CONCATENATE("*",$Y$1,"*")),"Y",IF(COUNTIF($F71,CONCATENATE("*ALL EVENT*")),"Y",""))))</f>
        <v>Y</v>
      </c>
      <c r="X71" s="21" t="str">
        <f t="shared" si="430"/>
        <v>Y</v>
      </c>
      <c r="Y71" s="21" t="str">
        <f t="shared" si="4"/>
        <v>Y</v>
      </c>
      <c r="Z71" s="21" t="str">
        <f t="shared" ref="Z71:AA71" si="431">IF(COUNTIF($F71,CONCATENATE("*",Z$1,"*")),"Y",IF(COUNTIF($F71,CONCATENATE("*",$O$1,"*")),"Y",IF(COUNTIF($F71,CONCATENATE("*",$AB$1,"*")),"Y",IF(COUNTIF($F71,CONCATENATE("*ALL EVENT*")),"Y",""))))</f>
        <v>Y</v>
      </c>
      <c r="AA71" s="21" t="str">
        <f t="shared" si="431"/>
        <v>Y</v>
      </c>
      <c r="AB71" s="21" t="str">
        <f t="shared" si="6"/>
        <v>Y</v>
      </c>
      <c r="AC71" s="21" t="str">
        <f t="shared" ref="AC71:AD71" si="432">IF(COUNTIF($F71,CONCATENATE("*",AC$1,"*")),"Y",IF(COUNTIF($F71,CONCATENATE("*",$O$1,"*")),"Y",IF(COUNTIF($F71,CONCATENATE("*",$AE$1,"*")),"Y",IF(COUNTIF($F71,CONCATENATE("*ALL EVENT*")),"Y",""))))</f>
        <v>Y</v>
      </c>
      <c r="AD71" s="21" t="str">
        <f t="shared" si="432"/>
        <v>Y</v>
      </c>
      <c r="AE71" s="19" t="str">
        <f t="shared" si="8"/>
        <v>Y</v>
      </c>
      <c r="AF71" s="22">
        <f t="shared" si="9"/>
        <v>6</v>
      </c>
      <c r="AG71" s="26" t="s">
        <v>1732</v>
      </c>
      <c r="AH71" s="19" t="str">
        <f t="shared" si="371"/>
        <v>Maha Prasad</v>
      </c>
      <c r="AI71" s="19" t="str">
        <f t="shared" ref="AI71:AO71" si="433">IF(P71="Y",$AG71,"")</f>
        <v/>
      </c>
      <c r="AJ71" s="19" t="str">
        <f t="shared" si="433"/>
        <v/>
      </c>
      <c r="AK71" s="19" t="str">
        <f t="shared" si="433"/>
        <v/>
      </c>
      <c r="AL71" s="19" t="str">
        <f t="shared" si="433"/>
        <v/>
      </c>
      <c r="AM71" s="19" t="str">
        <f t="shared" si="433"/>
        <v/>
      </c>
      <c r="AN71" s="19" t="str">
        <f t="shared" si="433"/>
        <v/>
      </c>
      <c r="AO71" s="19" t="str">
        <f t="shared" si="433"/>
        <v/>
      </c>
      <c r="AP71" s="19" t="s">
        <v>1737</v>
      </c>
      <c r="AQ71" s="19" t="s">
        <v>1737</v>
      </c>
      <c r="AR71" s="19" t="str">
        <f t="shared" si="414"/>
        <v>Maha Prasad</v>
      </c>
      <c r="AS71" s="19" t="s">
        <v>1738</v>
      </c>
      <c r="AT71" s="19" t="s">
        <v>1737</v>
      </c>
      <c r="AU71" s="19" t="str">
        <f t="shared" si="427"/>
        <v>Maha Prasad</v>
      </c>
      <c r="AV71" s="19" t="s">
        <v>1737</v>
      </c>
      <c r="AW71" s="19" t="s">
        <v>1737</v>
      </c>
      <c r="AX71" s="19" t="str">
        <f t="shared" ref="AX71:AX73" si="434">IF(AE71="Y",$AG71,"")</f>
        <v>Maha Prasad</v>
      </c>
      <c r="AY71" s="24">
        <f t="shared" si="11"/>
        <v>2</v>
      </c>
      <c r="AZ71" s="19">
        <f t="shared" si="12"/>
        <v>2</v>
      </c>
      <c r="BA71" s="19" t="s">
        <v>1729</v>
      </c>
      <c r="BB71" s="19"/>
    </row>
    <row r="72" spans="1:54" ht="15.6">
      <c r="A72" s="5">
        <f>'Form Responses 1'!A72</f>
        <v>45420.791078703704</v>
      </c>
      <c r="B72" s="42" t="str">
        <f>'Form Responses 1'!B72</f>
        <v>choudarib@gmail.com</v>
      </c>
      <c r="C72" s="16" t="str">
        <f>'Form Responses 1'!C72</f>
        <v>Bhargavi</v>
      </c>
      <c r="D72" s="16" t="str">
        <f>'Form Responses 1'!D72</f>
        <v>Choudari</v>
      </c>
      <c r="E72" s="511">
        <f>'Form Responses 1'!E72</f>
        <v>9724086078</v>
      </c>
      <c r="F72" s="17" t="str">
        <f>'Form Responses 1'!F72</f>
        <v>ALL EVENT DAYS - July 19th to July 21st - FULL TIME</v>
      </c>
      <c r="G72" s="16" t="str">
        <f>'Form Responses 1'!G72</f>
        <v>Texas</v>
      </c>
      <c r="H72" s="16" t="str">
        <f>'Form Responses 1'!H72</f>
        <v>Yes</v>
      </c>
      <c r="I72" s="16" t="str">
        <f>'Form Responses 1'!I72</f>
        <v>Mahāyajña Student</v>
      </c>
      <c r="J72" s="16" t="str">
        <f>'Form Responses 1'!J72</f>
        <v xml:space="preserve">Bhargavi Choudari </v>
      </c>
      <c r="K72" s="16" t="str">
        <f>'Form Responses 1'!K72</f>
        <v>Batch 9</v>
      </c>
      <c r="L72" s="16" t="str">
        <f>'Form Responses 1'!L72</f>
        <v>I acknowledge</v>
      </c>
      <c r="M72" s="16">
        <f>'Form Responses 1'!M72</f>
        <v>0</v>
      </c>
      <c r="N72" s="43" t="s">
        <v>1731</v>
      </c>
      <c r="O72" s="19" t="str">
        <f t="shared" si="0"/>
        <v>Y</v>
      </c>
      <c r="P72" s="20"/>
      <c r="Q72" s="20"/>
      <c r="R72" s="20"/>
      <c r="S72" s="20"/>
      <c r="T72" s="21" t="str">
        <f t="shared" ref="T72:U72" si="435">IF(COUNTIF($F72,CONCATENATE("*",T$1,"*")),"Y",IF(COUNTIF($F72,CONCATENATE("*",$V$1,"*")),"Y",IF(COUNTIF($F72,CONCATENATE("*ALL EVENT DAYS - July 18*")),"Y","")))</f>
        <v/>
      </c>
      <c r="U72" s="21" t="str">
        <f t="shared" si="435"/>
        <v/>
      </c>
      <c r="V72" s="21" t="str">
        <f t="shared" si="401"/>
        <v/>
      </c>
      <c r="W72" s="21" t="str">
        <f t="shared" ref="W72:X72" si="436">IF(COUNTIF($F72,CONCATENATE("*",W$1,"*")),"Y",IF(COUNTIF($F72,CONCATENATE("*",$O$1,"*")),"Y",IF(COUNTIF($F72,CONCATENATE("*",$Y$1,"*")),"Y",IF(COUNTIF($F72,CONCATENATE("*ALL EVENT*")),"Y",""))))</f>
        <v>Y</v>
      </c>
      <c r="X72" s="21" t="str">
        <f t="shared" si="436"/>
        <v>Y</v>
      </c>
      <c r="Y72" s="21" t="str">
        <f t="shared" si="4"/>
        <v>Y</v>
      </c>
      <c r="Z72" s="21" t="str">
        <f t="shared" ref="Z72:AA72" si="437">IF(COUNTIF($F72,CONCATENATE("*",Z$1,"*")),"Y",IF(COUNTIF($F72,CONCATENATE("*",$O$1,"*")),"Y",IF(COUNTIF($F72,CONCATENATE("*",$AB$1,"*")),"Y",IF(COUNTIF($F72,CONCATENATE("*ALL EVENT*")),"Y",""))))</f>
        <v>Y</v>
      </c>
      <c r="AA72" s="21" t="str">
        <f t="shared" si="437"/>
        <v>Y</v>
      </c>
      <c r="AB72" s="21" t="str">
        <f t="shared" si="6"/>
        <v>Y</v>
      </c>
      <c r="AC72" s="21" t="str">
        <f t="shared" ref="AC72:AD72" si="438">IF(COUNTIF($F72,CONCATENATE("*",AC$1,"*")),"Y",IF(COUNTIF($F72,CONCATENATE("*",$O$1,"*")),"Y",IF(COUNTIF($F72,CONCATENATE("*",$AE$1,"*")),"Y",IF(COUNTIF($F72,CONCATENATE("*ALL EVENT*")),"Y",""))))</f>
        <v>Y</v>
      </c>
      <c r="AD72" s="21" t="str">
        <f t="shared" si="438"/>
        <v>Y</v>
      </c>
      <c r="AE72" s="19" t="str">
        <f t="shared" si="8"/>
        <v>Y</v>
      </c>
      <c r="AF72" s="22">
        <f t="shared" si="9"/>
        <v>6</v>
      </c>
      <c r="AG72" s="26" t="s">
        <v>1732</v>
      </c>
      <c r="AH72" s="19" t="str">
        <f t="shared" si="371"/>
        <v>Maha Prasad</v>
      </c>
      <c r="AI72" s="19" t="str">
        <f t="shared" ref="AI72:AO72" si="439">IF(P72="Y",$AG72,"")</f>
        <v/>
      </c>
      <c r="AJ72" s="19" t="str">
        <f t="shared" si="439"/>
        <v/>
      </c>
      <c r="AK72" s="19" t="str">
        <f t="shared" si="439"/>
        <v/>
      </c>
      <c r="AL72" s="19" t="str">
        <f t="shared" si="439"/>
        <v/>
      </c>
      <c r="AM72" s="19" t="str">
        <f t="shared" si="439"/>
        <v/>
      </c>
      <c r="AN72" s="19" t="str">
        <f t="shared" si="439"/>
        <v/>
      </c>
      <c r="AO72" s="19" t="str">
        <f t="shared" si="439"/>
        <v/>
      </c>
      <c r="AP72" s="19" t="s">
        <v>1737</v>
      </c>
      <c r="AQ72" s="19" t="s">
        <v>1737</v>
      </c>
      <c r="AR72" s="19" t="str">
        <f t="shared" si="414"/>
        <v>Maha Prasad</v>
      </c>
      <c r="AS72" s="19"/>
      <c r="AT72" s="19" t="s">
        <v>1737</v>
      </c>
      <c r="AU72" s="19" t="str">
        <f t="shared" si="427"/>
        <v>Maha Prasad</v>
      </c>
      <c r="AV72" s="19" t="s">
        <v>1737</v>
      </c>
      <c r="AW72" s="19" t="s">
        <v>1737</v>
      </c>
      <c r="AX72" s="19" t="str">
        <f t="shared" si="434"/>
        <v>Maha Prasad</v>
      </c>
      <c r="AY72" s="24">
        <f t="shared" si="11"/>
        <v>2</v>
      </c>
      <c r="AZ72" s="19">
        <f t="shared" si="12"/>
        <v>2</v>
      </c>
      <c r="BA72" s="19" t="s">
        <v>1729</v>
      </c>
      <c r="BB72" s="19"/>
    </row>
    <row r="73" spans="1:54" ht="15.6">
      <c r="A73" s="2">
        <f>'Form Responses 1'!A73</f>
        <v>45421.013646354171</v>
      </c>
      <c r="B73" s="28" t="str">
        <f>'Form Responses 1'!B73</f>
        <v>chandrareddy.m@gmail.com</v>
      </c>
      <c r="C73" s="31" t="str">
        <f>'Form Responses 1'!C73</f>
        <v xml:space="preserve">Chandra </v>
      </c>
      <c r="D73" s="16" t="str">
        <f>'Form Responses 1'!D73</f>
        <v>Manubothu</v>
      </c>
      <c r="E73" s="511">
        <f>'Form Responses 1'!E73</f>
        <v>4083165994</v>
      </c>
      <c r="F73" s="17" t="str">
        <f>'Form Responses 1'!F73</f>
        <v>19th July (Friday) - ALL DAY, 20th July (Saturday) - ALL DAY, 21st July (Sunday) - ALL DAY</v>
      </c>
      <c r="G73" s="16" t="str">
        <f>'Form Responses 1'!G73</f>
        <v>Frisco</v>
      </c>
      <c r="H73" s="16" t="str">
        <f>'Form Responses 1'!H73</f>
        <v>Yes</v>
      </c>
      <c r="I73" s="16" t="str">
        <f>'Form Responses 1'!I73</f>
        <v>Mahāyajña Parent / Family member</v>
      </c>
      <c r="J73" s="16" t="str">
        <f>'Form Responses 1'!J73</f>
        <v>Yasoda Dantla</v>
      </c>
      <c r="K73" s="16" t="str">
        <f>'Form Responses 1'!K73</f>
        <v>Batch 8</v>
      </c>
      <c r="L73" s="16" t="str">
        <f>'Form Responses 1'!L73</f>
        <v>I acknowledge</v>
      </c>
      <c r="M73" s="16">
        <f>'Form Responses 1'!M73</f>
        <v>0</v>
      </c>
      <c r="N73" s="27" t="s">
        <v>1727</v>
      </c>
      <c r="O73" s="19" t="str">
        <f t="shared" si="0"/>
        <v/>
      </c>
      <c r="P73" s="20" t="s">
        <v>979</v>
      </c>
      <c r="Q73" s="20" t="s">
        <v>979</v>
      </c>
      <c r="R73" s="20" t="s">
        <v>979</v>
      </c>
      <c r="S73" s="20" t="s">
        <v>979</v>
      </c>
      <c r="T73" s="20" t="s">
        <v>979</v>
      </c>
      <c r="U73" s="20" t="s">
        <v>979</v>
      </c>
      <c r="V73" s="20" t="s">
        <v>979</v>
      </c>
      <c r="W73" s="20" t="s">
        <v>979</v>
      </c>
      <c r="X73" s="21" t="str">
        <f>IF(COUNTIF($F73,CONCATENATE("*",X$1,"*")),"Y",IF(COUNTIF($F73,CONCATENATE("*",$O$1,"*")),"Y",IF(COUNTIF($F73,CONCATENATE("*",$Y$1,"*")),"Y",IF(COUNTIF($F73,CONCATENATE("*ALL EVENT*")),"Y",""))))</f>
        <v>Y</v>
      </c>
      <c r="Y73" s="21" t="str">
        <f t="shared" si="4"/>
        <v>Y</v>
      </c>
      <c r="Z73" s="21" t="str">
        <f t="shared" ref="Z73:AA73" si="440">IF(COUNTIF($F73,CONCATENATE("*",Z$1,"*")),"Y",IF(COUNTIF($F73,CONCATENATE("*",$O$1,"*")),"Y",IF(COUNTIF($F73,CONCATENATE("*",$AB$1,"*")),"Y",IF(COUNTIF($F73,CONCATENATE("*ALL EVENT*")),"Y",""))))</f>
        <v>Y</v>
      </c>
      <c r="AA73" s="21" t="str">
        <f t="shared" si="440"/>
        <v>Y</v>
      </c>
      <c r="AB73" s="21" t="str">
        <f t="shared" si="6"/>
        <v>Y</v>
      </c>
      <c r="AC73" s="21" t="str">
        <f t="shared" ref="AC73:AD73" si="441">IF(COUNTIF($F73,CONCATENATE("*",AC$1,"*")),"Y",IF(COUNTIF($F73,CONCATENATE("*",$O$1,"*")),"Y",IF(COUNTIF($F73,CONCATENATE("*",$AE$1,"*")),"Y",IF(COUNTIF($F73,CONCATENATE("*ALL EVENT*")),"Y",""))))</f>
        <v>Y</v>
      </c>
      <c r="AD73" s="21" t="str">
        <f t="shared" si="441"/>
        <v>Y</v>
      </c>
      <c r="AE73" s="19" t="str">
        <f t="shared" si="8"/>
        <v>Y</v>
      </c>
      <c r="AF73" s="22">
        <f t="shared" si="9"/>
        <v>12</v>
      </c>
      <c r="AG73" s="44" t="s">
        <v>1753</v>
      </c>
      <c r="AH73" s="19" t="str">
        <f t="shared" si="371"/>
        <v/>
      </c>
      <c r="AI73" s="19" t="str">
        <f t="shared" ref="AI73:AO73" si="442">IF(P73="Y",$AG73,"")</f>
        <v>Transportation</v>
      </c>
      <c r="AJ73" s="19" t="str">
        <f t="shared" si="442"/>
        <v>Transportation</v>
      </c>
      <c r="AK73" s="19" t="str">
        <f t="shared" si="442"/>
        <v>Transportation</v>
      </c>
      <c r="AL73" s="19" t="str">
        <f t="shared" si="442"/>
        <v>Transportation</v>
      </c>
      <c r="AM73" s="19" t="str">
        <f t="shared" si="442"/>
        <v>Transportation</v>
      </c>
      <c r="AN73" s="19" t="str">
        <f t="shared" si="442"/>
        <v>Transportation</v>
      </c>
      <c r="AO73" s="19" t="str">
        <f t="shared" si="442"/>
        <v>Transportation</v>
      </c>
      <c r="AP73" s="19" t="s">
        <v>1756</v>
      </c>
      <c r="AQ73" s="19" t="s">
        <v>1756</v>
      </c>
      <c r="AR73" s="19" t="str">
        <f t="shared" si="414"/>
        <v>Transportation</v>
      </c>
      <c r="AS73" s="19" t="s">
        <v>1756</v>
      </c>
      <c r="AT73" s="19" t="s">
        <v>1756</v>
      </c>
      <c r="AU73" s="19" t="str">
        <f t="shared" si="427"/>
        <v>Transportation</v>
      </c>
      <c r="AV73" s="19" t="s">
        <v>1756</v>
      </c>
      <c r="AW73" s="19" t="s">
        <v>1756</v>
      </c>
      <c r="AX73" s="19" t="str">
        <f t="shared" si="434"/>
        <v>Transportation</v>
      </c>
      <c r="AY73" s="24">
        <f t="shared" si="11"/>
        <v>2</v>
      </c>
      <c r="AZ73" s="19">
        <f t="shared" si="12"/>
        <v>2</v>
      </c>
      <c r="BA73" s="19" t="s">
        <v>1729</v>
      </c>
      <c r="BB73" s="19"/>
    </row>
    <row r="74" spans="1:54" ht="15.6">
      <c r="A74" s="2">
        <f>'Form Responses 1'!A74</f>
        <v>45423.856469768521</v>
      </c>
      <c r="B74" s="25" t="str">
        <f>'Form Responses 1'!B74</f>
        <v>riteshathwale@gmail.com</v>
      </c>
      <c r="C74" s="16" t="str">
        <f>'Form Responses 1'!C74</f>
        <v>Ritesh</v>
      </c>
      <c r="D74" s="16" t="str">
        <f>'Form Responses 1'!D74</f>
        <v>Athwale</v>
      </c>
      <c r="E74" s="511">
        <f>'Form Responses 1'!E74</f>
        <v>2245783199</v>
      </c>
      <c r="F74" s="17" t="str">
        <f>'Form Responses 1'!F74</f>
        <v>19th July (Friday) - Evening, 20th July (Saturday) - ALL DAY, 20th July (Saturday) - Evening, 21st July (Sunday) - Morning</v>
      </c>
      <c r="G74" s="16" t="str">
        <f>'Form Responses 1'!G74</f>
        <v>Greater Chicago Region</v>
      </c>
      <c r="H74" s="16" t="str">
        <f>'Form Responses 1'!H74</f>
        <v>No</v>
      </c>
      <c r="I74" s="16">
        <f>'Form Responses 1'!I74</f>
        <v>0</v>
      </c>
      <c r="J74" s="16">
        <f>'Form Responses 1'!J74</f>
        <v>0</v>
      </c>
      <c r="K74" s="16">
        <f>'Form Responses 1'!K74</f>
        <v>0</v>
      </c>
      <c r="L74" s="16" t="str">
        <f>'Form Responses 1'!L74</f>
        <v>I acknowledge</v>
      </c>
      <c r="M74" s="16">
        <f>'Form Responses 1'!M74</f>
        <v>0</v>
      </c>
      <c r="N74" s="27" t="s">
        <v>1727</v>
      </c>
      <c r="O74" s="19" t="str">
        <f t="shared" si="0"/>
        <v/>
      </c>
      <c r="P74" s="20"/>
      <c r="Q74" s="20"/>
      <c r="R74" s="20"/>
      <c r="S74" s="20"/>
      <c r="T74" s="21" t="str">
        <f t="shared" ref="T74:U74" si="443">IF(COUNTIF($F74,CONCATENATE("*",T$1,"*")),"Y",IF(COUNTIF($F74,CONCATENATE("*",$V$1,"*")),"Y",IF(COUNTIF($F74,CONCATENATE("*ALL EVENT DAYS - July 18*")),"Y","")))</f>
        <v/>
      </c>
      <c r="U74" s="21" t="str">
        <f t="shared" si="443"/>
        <v/>
      </c>
      <c r="V74" s="21" t="str">
        <f t="shared" ref="V74:V103" si="444">IF(COUNTIF($F74,CONCATENATE("*",V$1,"*")),"Y",IF(COUNTIF($F74,CONCATENATE("*ALL EVENT DAYS - July 18*")),"Y",""))</f>
        <v/>
      </c>
      <c r="W74" s="21" t="str">
        <f t="shared" ref="W74:X74" si="445">IF(COUNTIF($F74,CONCATENATE("*",W$1,"*")),"Y",IF(COUNTIF($F74,CONCATENATE("*",$O$1,"*")),"Y",IF(COUNTIF($F74,CONCATENATE("*",$Y$1,"*")),"Y",IF(COUNTIF($F74,CONCATENATE("*ALL EVENT*")),"Y",""))))</f>
        <v/>
      </c>
      <c r="X74" s="21" t="str">
        <f t="shared" si="445"/>
        <v>Y</v>
      </c>
      <c r="Y74" s="21" t="str">
        <f t="shared" si="4"/>
        <v/>
      </c>
      <c r="Z74" s="21" t="str">
        <f t="shared" ref="Z74:AA74" si="446">IF(COUNTIF($F74,CONCATENATE("*",Z$1,"*")),"Y",IF(COUNTIF($F74,CONCATENATE("*",$O$1,"*")),"Y",IF(COUNTIF($F74,CONCATENATE("*",$AB$1,"*")),"Y",IF(COUNTIF($F74,CONCATENATE("*ALL EVENT*")),"Y",""))))</f>
        <v>Y</v>
      </c>
      <c r="AA74" s="21" t="str">
        <f t="shared" si="446"/>
        <v>Y</v>
      </c>
      <c r="AB74" s="21" t="str">
        <f t="shared" si="6"/>
        <v>Y</v>
      </c>
      <c r="AC74" s="21" t="str">
        <f t="shared" ref="AC74:AD74" si="447">IF(COUNTIF($F74,CONCATENATE("*",AC$1,"*")),"Y",IF(COUNTIF($F74,CONCATENATE("*",$O$1,"*")),"Y",IF(COUNTIF($F74,CONCATENATE("*",$AE$1,"*")),"Y",IF(COUNTIF($F74,CONCATENATE("*ALL EVENT*")),"Y",""))))</f>
        <v>Y</v>
      </c>
      <c r="AD74" s="21" t="str">
        <f t="shared" si="447"/>
        <v/>
      </c>
      <c r="AE74" s="19" t="str">
        <f t="shared" si="8"/>
        <v/>
      </c>
      <c r="AF74" s="22">
        <f t="shared" si="9"/>
        <v>4</v>
      </c>
      <c r="AG74" s="44" t="s">
        <v>1763</v>
      </c>
      <c r="AH74" s="19" t="str">
        <f t="shared" si="371"/>
        <v/>
      </c>
      <c r="AI74" s="19" t="str">
        <f t="shared" ref="AI74:AX74" si="448">IF(P74="Y",$AG74,"")</f>
        <v/>
      </c>
      <c r="AJ74" s="19" t="str">
        <f t="shared" si="448"/>
        <v/>
      </c>
      <c r="AK74" s="19" t="str">
        <f t="shared" si="448"/>
        <v/>
      </c>
      <c r="AL74" s="19" t="str">
        <f t="shared" si="448"/>
        <v/>
      </c>
      <c r="AM74" s="19" t="str">
        <f t="shared" si="448"/>
        <v/>
      </c>
      <c r="AN74" s="19" t="str">
        <f t="shared" si="448"/>
        <v/>
      </c>
      <c r="AO74" s="19" t="str">
        <f t="shared" si="448"/>
        <v/>
      </c>
      <c r="AP74" s="19" t="str">
        <f t="shared" si="448"/>
        <v/>
      </c>
      <c r="AQ74" s="19" t="str">
        <f t="shared" si="448"/>
        <v>Decoration</v>
      </c>
      <c r="AR74" s="19" t="str">
        <f t="shared" si="448"/>
        <v/>
      </c>
      <c r="AS74" s="19" t="str">
        <f t="shared" si="448"/>
        <v>Decoration</v>
      </c>
      <c r="AT74" s="19" t="str">
        <f t="shared" si="448"/>
        <v>Decoration</v>
      </c>
      <c r="AU74" s="19" t="str">
        <f t="shared" si="448"/>
        <v>Decoration</v>
      </c>
      <c r="AV74" s="19" t="str">
        <f t="shared" si="448"/>
        <v>Decoration</v>
      </c>
      <c r="AW74" s="19" t="str">
        <f t="shared" si="448"/>
        <v/>
      </c>
      <c r="AX74" s="19" t="str">
        <f t="shared" si="448"/>
        <v/>
      </c>
      <c r="AY74" s="24">
        <f t="shared" si="11"/>
        <v>1</v>
      </c>
      <c r="AZ74" s="19">
        <f t="shared" si="12"/>
        <v>1</v>
      </c>
      <c r="BA74" s="19" t="s">
        <v>1740</v>
      </c>
      <c r="BB74" s="19"/>
    </row>
    <row r="75" spans="1:54" ht="15.6">
      <c r="A75" s="2">
        <f>'Form Responses 1'!A75</f>
        <v>45424.029106504633</v>
      </c>
      <c r="B75" s="25" t="str">
        <f>'Form Responses 1'!B75</f>
        <v>sarada6484@gmail.com</v>
      </c>
      <c r="C75" s="16" t="str">
        <f>'Form Responses 1'!C75</f>
        <v>Sarada</v>
      </c>
      <c r="D75" s="16" t="str">
        <f>'Form Responses 1'!D75</f>
        <v>Sambu</v>
      </c>
      <c r="E75" s="511">
        <f>'Form Responses 1'!E75</f>
        <v>4693441920</v>
      </c>
      <c r="F75" s="17" t="str">
        <f>'Form Responses 1'!F75</f>
        <v>19th July (Friday) - Morning, 20th July (Saturday) - Morning</v>
      </c>
      <c r="G75" s="16" t="str">
        <f>'Form Responses 1'!G75</f>
        <v>Texas</v>
      </c>
      <c r="H75" s="16" t="str">
        <f>'Form Responses 1'!H75</f>
        <v>Yes</v>
      </c>
      <c r="I75" s="16" t="str">
        <f>'Form Responses 1'!I75</f>
        <v>Mahāyajña Parent / Family member</v>
      </c>
      <c r="J75" s="16" t="str">
        <f>'Form Responses 1'!J75</f>
        <v>Sai Lohith kotha venkata</v>
      </c>
      <c r="K75" s="16" t="str">
        <f>'Form Responses 1'!K75</f>
        <v>Batch 9</v>
      </c>
      <c r="L75" s="16" t="str">
        <f>'Form Responses 1'!L75</f>
        <v>I acknowledge</v>
      </c>
      <c r="M75" s="16">
        <f>'Form Responses 1'!M75</f>
        <v>0</v>
      </c>
      <c r="N75" s="30" t="s">
        <v>1731</v>
      </c>
      <c r="O75" s="19" t="str">
        <f t="shared" si="0"/>
        <v/>
      </c>
      <c r="P75" s="20"/>
      <c r="Q75" s="20"/>
      <c r="R75" s="20"/>
      <c r="S75" s="20"/>
      <c r="T75" s="21" t="str">
        <f t="shared" ref="T75:U75" si="449">IF(COUNTIF($F75,CONCATENATE("*",T$1,"*")),"Y",IF(COUNTIF($F75,CONCATENATE("*",$V$1,"*")),"Y",IF(COUNTIF($F75,CONCATENATE("*ALL EVENT DAYS - July 18*")),"Y","")))</f>
        <v/>
      </c>
      <c r="U75" s="21" t="str">
        <f t="shared" si="449"/>
        <v/>
      </c>
      <c r="V75" s="21" t="str">
        <f t="shared" si="444"/>
        <v/>
      </c>
      <c r="W75" s="21" t="str">
        <f t="shared" ref="W75:X75" si="450">IF(COUNTIF($F75,CONCATENATE("*",W$1,"*")),"Y",IF(COUNTIF($F75,CONCATENATE("*",$O$1,"*")),"Y",IF(COUNTIF($F75,CONCATENATE("*",$Y$1,"*")),"Y",IF(COUNTIF($F75,CONCATENATE("*ALL EVENT*")),"Y",""))))</f>
        <v>Y</v>
      </c>
      <c r="X75" s="21" t="str">
        <f t="shared" si="450"/>
        <v/>
      </c>
      <c r="Y75" s="21" t="str">
        <f t="shared" si="4"/>
        <v/>
      </c>
      <c r="Z75" s="21" t="str">
        <f t="shared" ref="Z75:AA75" si="451">IF(COUNTIF($F75,CONCATENATE("*",Z$1,"*")),"Y",IF(COUNTIF($F75,CONCATENATE("*",$O$1,"*")),"Y",IF(COUNTIF($F75,CONCATENATE("*",$AB$1,"*")),"Y",IF(COUNTIF($F75,CONCATENATE("*ALL EVENT*")),"Y",""))))</f>
        <v>Y</v>
      </c>
      <c r="AA75" s="21" t="str">
        <f t="shared" si="451"/>
        <v/>
      </c>
      <c r="AB75" s="21" t="str">
        <f t="shared" si="6"/>
        <v/>
      </c>
      <c r="AC75" s="21" t="str">
        <f t="shared" ref="AC75:AD75" si="452">IF(COUNTIF($F75,CONCATENATE("*",AC$1,"*")),"Y",IF(COUNTIF($F75,CONCATENATE("*",$O$1,"*")),"Y",IF(COUNTIF($F75,CONCATENATE("*",$AE$1,"*")),"Y",IF(COUNTIF($F75,CONCATENATE("*ALL EVENT*")),"Y",""))))</f>
        <v/>
      </c>
      <c r="AD75" s="21" t="str">
        <f t="shared" si="452"/>
        <v/>
      </c>
      <c r="AE75" s="19" t="str">
        <f t="shared" si="8"/>
        <v/>
      </c>
      <c r="AF75" s="22">
        <f t="shared" si="9"/>
        <v>2</v>
      </c>
      <c r="AG75" s="26" t="s">
        <v>1732</v>
      </c>
      <c r="AH75" s="19" t="str">
        <f t="shared" si="371"/>
        <v/>
      </c>
      <c r="AI75" s="19" t="str">
        <f t="shared" ref="AI75:AO75" si="453">IF(P75="Y",$AG75,"")</f>
        <v/>
      </c>
      <c r="AJ75" s="19" t="str">
        <f t="shared" si="453"/>
        <v/>
      </c>
      <c r="AK75" s="19" t="str">
        <f t="shared" si="453"/>
        <v/>
      </c>
      <c r="AL75" s="19" t="str">
        <f t="shared" si="453"/>
        <v/>
      </c>
      <c r="AM75" s="19" t="str">
        <f t="shared" si="453"/>
        <v/>
      </c>
      <c r="AN75" s="19" t="str">
        <f t="shared" si="453"/>
        <v/>
      </c>
      <c r="AO75" s="19" t="str">
        <f t="shared" si="453"/>
        <v/>
      </c>
      <c r="AP75" s="19" t="s">
        <v>1737</v>
      </c>
      <c r="AQ75" s="19" t="str">
        <f t="shared" ref="AQ75:AR75" si="454">IF(X75="Y",$AG75,"")</f>
        <v/>
      </c>
      <c r="AR75" s="19" t="str">
        <f t="shared" si="454"/>
        <v/>
      </c>
      <c r="AS75" s="19" t="s">
        <v>1738</v>
      </c>
      <c r="AT75" s="19" t="str">
        <f t="shared" ref="AT75:AX75" si="455">IF(AA75="Y",$AG75,"")</f>
        <v/>
      </c>
      <c r="AU75" s="19" t="str">
        <f t="shared" si="455"/>
        <v/>
      </c>
      <c r="AV75" s="19" t="str">
        <f t="shared" si="455"/>
        <v/>
      </c>
      <c r="AW75" s="19" t="str">
        <f t="shared" si="455"/>
        <v/>
      </c>
      <c r="AX75" s="19" t="str">
        <f t="shared" si="455"/>
        <v/>
      </c>
      <c r="AY75" s="24">
        <f t="shared" si="11"/>
        <v>1</v>
      </c>
      <c r="AZ75" s="19">
        <f t="shared" si="12"/>
        <v>1</v>
      </c>
      <c r="BA75" s="19" t="s">
        <v>1740</v>
      </c>
      <c r="BB75" s="19"/>
    </row>
    <row r="76" spans="1:54" ht="15.6">
      <c r="A76" s="2">
        <f>'Form Responses 1'!A76</f>
        <v>45424.527270312501</v>
      </c>
      <c r="B76" s="25" t="str">
        <f>'Form Responses 1'!B76</f>
        <v>atluri.srinu@gmail.com</v>
      </c>
      <c r="C76" s="16" t="str">
        <f>'Form Responses 1'!C76</f>
        <v>Srinivas</v>
      </c>
      <c r="D76" s="16" t="str">
        <f>'Form Responses 1'!D76</f>
        <v>ATLURI</v>
      </c>
      <c r="E76" s="511">
        <f>'Form Responses 1'!E76</f>
        <v>6304323134</v>
      </c>
      <c r="F76" s="17" t="str">
        <f>'Form Responses 1'!F76</f>
        <v>ALL EVENT DAYS - July 18th to July 21st - FULL TIME</v>
      </c>
      <c r="G76" s="16" t="str">
        <f>'Form Responses 1'!G76</f>
        <v>Greater Chicago Region</v>
      </c>
      <c r="H76" s="16" t="str">
        <f>'Form Responses 1'!H76</f>
        <v>Yes</v>
      </c>
      <c r="I76" s="16" t="str">
        <f>'Form Responses 1'!I76</f>
        <v>Mahāyajña Parent / Family member</v>
      </c>
      <c r="J76" s="16" t="str">
        <f>'Form Responses 1'!J76</f>
        <v>Satyasree Vegunta</v>
      </c>
      <c r="K76" s="16" t="str">
        <f>'Form Responses 1'!K76</f>
        <v>Batch 9</v>
      </c>
      <c r="L76" s="16" t="str">
        <f>'Form Responses 1'!L76</f>
        <v>I acknowledge</v>
      </c>
      <c r="M76" s="16" t="str">
        <f>'Form Responses 1'!M76</f>
        <v>Aurora</v>
      </c>
      <c r="N76" s="30" t="s">
        <v>1727</v>
      </c>
      <c r="O76" s="19" t="str">
        <f t="shared" si="0"/>
        <v>Y</v>
      </c>
      <c r="P76" s="20" t="s">
        <v>979</v>
      </c>
      <c r="Q76" s="20" t="s">
        <v>979</v>
      </c>
      <c r="R76" s="20" t="s">
        <v>979</v>
      </c>
      <c r="S76" s="20" t="s">
        <v>979</v>
      </c>
      <c r="T76" s="21" t="str">
        <f t="shared" ref="T76:U76" si="456">IF(COUNTIF($F76,CONCATENATE("*",T$1,"*")),"Y",IF(COUNTIF($F76,CONCATENATE("*",$V$1,"*")),"Y",IF(COUNTIF($F76,CONCATENATE("*ALL EVENT DAYS - July 18*")),"Y","")))</f>
        <v>Y</v>
      </c>
      <c r="U76" s="21" t="str">
        <f t="shared" si="456"/>
        <v>Y</v>
      </c>
      <c r="V76" s="21" t="str">
        <f t="shared" si="444"/>
        <v>Y</v>
      </c>
      <c r="W76" s="21" t="str">
        <f t="shared" ref="W76:X76" si="457">IF(COUNTIF($F76,CONCATENATE("*",W$1,"*")),"Y",IF(COUNTIF($F76,CONCATENATE("*",$O$1,"*")),"Y",IF(COUNTIF($F76,CONCATENATE("*",$Y$1,"*")),"Y",IF(COUNTIF($F76,CONCATENATE("*ALL EVENT*")),"Y",""))))</f>
        <v>Y</v>
      </c>
      <c r="X76" s="21" t="str">
        <f t="shared" si="457"/>
        <v>Y</v>
      </c>
      <c r="Y76" s="21" t="str">
        <f t="shared" si="4"/>
        <v>Y</v>
      </c>
      <c r="Z76" s="21" t="str">
        <f t="shared" ref="Z76:AA76" si="458">IF(COUNTIF($F76,CONCATENATE("*",Z$1,"*")),"Y",IF(COUNTIF($F76,CONCATENATE("*",$O$1,"*")),"Y",IF(COUNTIF($F76,CONCATENATE("*",$AB$1,"*")),"Y",IF(COUNTIF($F76,CONCATENATE("*ALL EVENT*")),"Y",""))))</f>
        <v>Y</v>
      </c>
      <c r="AA76" s="21" t="str">
        <f t="shared" si="458"/>
        <v>Y</v>
      </c>
      <c r="AB76" s="21" t="str">
        <f t="shared" si="6"/>
        <v>Y</v>
      </c>
      <c r="AC76" s="21" t="str">
        <f t="shared" ref="AC76:AD76" si="459">IF(COUNTIF($F76,CONCATENATE("*",AC$1,"*")),"Y",IF(COUNTIF($F76,CONCATENATE("*",$O$1,"*")),"Y",IF(COUNTIF($F76,CONCATENATE("*",$AE$1,"*")),"Y",IF(COUNTIF($F76,CONCATENATE("*ALL EVENT*")),"Y",""))))</f>
        <v>Y</v>
      </c>
      <c r="AD76" s="21" t="str">
        <f t="shared" si="459"/>
        <v>Y</v>
      </c>
      <c r="AE76" s="19" t="str">
        <f t="shared" si="8"/>
        <v>Y</v>
      </c>
      <c r="AF76" s="22">
        <f t="shared" si="9"/>
        <v>12</v>
      </c>
      <c r="AG76" s="26" t="s">
        <v>1741</v>
      </c>
      <c r="AH76" s="19" t="str">
        <f t="shared" si="371"/>
        <v>Crowd Mgmt</v>
      </c>
      <c r="AI76" s="19" t="str">
        <f t="shared" ref="AI76:AK76" si="460">IF(P76="Y",$AG76,"")</f>
        <v>Crowd Mgmt</v>
      </c>
      <c r="AJ76" s="19" t="str">
        <f t="shared" si="460"/>
        <v>Crowd Mgmt</v>
      </c>
      <c r="AK76" s="19" t="str">
        <f t="shared" si="460"/>
        <v>Crowd Mgmt</v>
      </c>
      <c r="AL76" s="19" t="s">
        <v>1733</v>
      </c>
      <c r="AM76" s="32" t="s">
        <v>1733</v>
      </c>
      <c r="AN76" s="19" t="s">
        <v>1742</v>
      </c>
      <c r="AO76" s="19" t="str">
        <f>IF(V76="Y",$AG76,"")</f>
        <v>Crowd Mgmt</v>
      </c>
      <c r="AP76" s="19" t="s">
        <v>1734</v>
      </c>
      <c r="AQ76" s="19" t="s">
        <v>1734</v>
      </c>
      <c r="AR76" s="19" t="str">
        <f>IF(Y76="Y",$AG76,"")</f>
        <v>Crowd Mgmt</v>
      </c>
      <c r="AS76" s="19" t="s">
        <v>1733</v>
      </c>
      <c r="AT76" s="19" t="s">
        <v>1734</v>
      </c>
      <c r="AU76" s="19" t="str">
        <f>IF(AB76="Y",$AG76,"")</f>
        <v>Crowd Mgmt</v>
      </c>
      <c r="AV76" s="19" t="s">
        <v>1734</v>
      </c>
      <c r="AW76" s="19" t="s">
        <v>1734</v>
      </c>
      <c r="AX76" s="19" t="str">
        <f>IF(AE76="Y",$AG76,"")</f>
        <v>Crowd Mgmt</v>
      </c>
      <c r="AY76" s="24">
        <f t="shared" si="11"/>
        <v>2</v>
      </c>
      <c r="AZ76" s="19">
        <f t="shared" si="12"/>
        <v>2</v>
      </c>
      <c r="BA76" s="19" t="s">
        <v>1729</v>
      </c>
      <c r="BB76" s="19"/>
    </row>
    <row r="77" spans="1:54" ht="15.6">
      <c r="A77" s="2">
        <f>'Form Responses 1'!A77</f>
        <v>45424.616591770835</v>
      </c>
      <c r="B77" s="25" t="str">
        <f>'Form Responses 1'!B77</f>
        <v>kalpesh_ft@yahoo.com</v>
      </c>
      <c r="C77" s="16" t="str">
        <f>'Form Responses 1'!C77</f>
        <v>Kalpesh</v>
      </c>
      <c r="D77" s="16" t="str">
        <f>'Form Responses 1'!D77</f>
        <v>Agarwal</v>
      </c>
      <c r="E77" s="511">
        <f>'Form Responses 1'!E77</f>
        <v>2247301598</v>
      </c>
      <c r="F77" s="17" t="str">
        <f>'Form Responses 1'!F77</f>
        <v>19th July (Friday) - Morning, 20th July (Saturday) - Morning</v>
      </c>
      <c r="G77" s="16" t="str">
        <f>'Form Responses 1'!G77</f>
        <v>Texas</v>
      </c>
      <c r="H77" s="16" t="str">
        <f>'Form Responses 1'!H77</f>
        <v>Yes</v>
      </c>
      <c r="I77" s="16" t="str">
        <f>'Form Responses 1'!I77</f>
        <v>Mahāyajña Student</v>
      </c>
      <c r="J77" s="16" t="str">
        <f>'Form Responses 1'!J77</f>
        <v>Kalpesh Agarwal</v>
      </c>
      <c r="K77" s="16" t="str">
        <f>'Form Responses 1'!K77</f>
        <v>Batch 9</v>
      </c>
      <c r="L77" s="16" t="str">
        <f>'Form Responses 1'!L77</f>
        <v>I acknowledge</v>
      </c>
      <c r="M77" s="16">
        <f>'Form Responses 1'!M77</f>
        <v>0</v>
      </c>
      <c r="N77" s="27" t="s">
        <v>1727</v>
      </c>
      <c r="O77" s="19" t="str">
        <f t="shared" si="0"/>
        <v/>
      </c>
      <c r="P77" s="20"/>
      <c r="Q77" s="20"/>
      <c r="R77" s="20"/>
      <c r="S77" s="20"/>
      <c r="T77" s="21" t="str">
        <f t="shared" ref="T77:U77" si="461">IF(COUNTIF($F77,CONCATENATE("*",T$1,"*")),"Y",IF(COUNTIF($F77,CONCATENATE("*",$V$1,"*")),"Y",IF(COUNTIF($F77,CONCATENATE("*ALL EVENT DAYS - July 18*")),"Y","")))</f>
        <v/>
      </c>
      <c r="U77" s="21" t="str">
        <f t="shared" si="461"/>
        <v/>
      </c>
      <c r="V77" s="21" t="str">
        <f t="shared" si="444"/>
        <v/>
      </c>
      <c r="W77" s="21" t="str">
        <f t="shared" ref="W77:X77" si="462">IF(COUNTIF($F77,CONCATENATE("*",W$1,"*")),"Y",IF(COUNTIF($F77,CONCATENATE("*",$O$1,"*")),"Y",IF(COUNTIF($F77,CONCATENATE("*",$Y$1,"*")),"Y",IF(COUNTIF($F77,CONCATENATE("*ALL EVENT*")),"Y",""))))</f>
        <v>Y</v>
      </c>
      <c r="X77" s="21" t="str">
        <f t="shared" si="462"/>
        <v/>
      </c>
      <c r="Y77" s="21" t="str">
        <f t="shared" si="4"/>
        <v/>
      </c>
      <c r="Z77" s="21" t="str">
        <f t="shared" ref="Z77:AA77" si="463">IF(COUNTIF($F77,CONCATENATE("*",Z$1,"*")),"Y",IF(COUNTIF($F77,CONCATENATE("*",$O$1,"*")),"Y",IF(COUNTIF($F77,CONCATENATE("*",$AB$1,"*")),"Y",IF(COUNTIF($F77,CONCATENATE("*ALL EVENT*")),"Y",""))))</f>
        <v>Y</v>
      </c>
      <c r="AA77" s="21" t="str">
        <f t="shared" si="463"/>
        <v/>
      </c>
      <c r="AB77" s="21" t="str">
        <f t="shared" si="6"/>
        <v/>
      </c>
      <c r="AC77" s="21" t="str">
        <f t="shared" ref="AC77:AD77" si="464">IF(COUNTIF($F77,CONCATENATE("*",AC$1,"*")),"Y",IF(COUNTIF($F77,CONCATENATE("*",$O$1,"*")),"Y",IF(COUNTIF($F77,CONCATENATE("*",$AE$1,"*")),"Y",IF(COUNTIF($F77,CONCATENATE("*ALL EVENT*")),"Y",""))))</f>
        <v/>
      </c>
      <c r="AD77" s="21" t="str">
        <f t="shared" si="464"/>
        <v/>
      </c>
      <c r="AE77" s="19" t="str">
        <f t="shared" si="8"/>
        <v/>
      </c>
      <c r="AF77" s="22">
        <f t="shared" si="9"/>
        <v>2</v>
      </c>
      <c r="AG77" s="26" t="s">
        <v>1732</v>
      </c>
      <c r="AH77" s="19" t="str">
        <f t="shared" si="371"/>
        <v/>
      </c>
      <c r="AI77" s="19" t="str">
        <f t="shared" ref="AI77:AO77" si="465">IF(P77="Y",$AG77,"")</f>
        <v/>
      </c>
      <c r="AJ77" s="19" t="str">
        <f t="shared" si="465"/>
        <v/>
      </c>
      <c r="AK77" s="19" t="str">
        <f t="shared" si="465"/>
        <v/>
      </c>
      <c r="AL77" s="19" t="str">
        <f t="shared" si="465"/>
        <v/>
      </c>
      <c r="AM77" s="19" t="str">
        <f t="shared" si="465"/>
        <v/>
      </c>
      <c r="AN77" s="19" t="str">
        <f t="shared" si="465"/>
        <v/>
      </c>
      <c r="AO77" s="19" t="str">
        <f t="shared" si="465"/>
        <v/>
      </c>
      <c r="AP77" s="19" t="s">
        <v>1734</v>
      </c>
      <c r="AQ77" s="19" t="str">
        <f t="shared" ref="AQ77:AR77" si="466">IF(X77="Y",$AG77,"")</f>
        <v/>
      </c>
      <c r="AR77" s="19" t="str">
        <f t="shared" si="466"/>
        <v/>
      </c>
      <c r="AS77" s="19"/>
      <c r="AT77" s="19" t="str">
        <f t="shared" ref="AT77:AX77" si="467">IF(AA77="Y",$AG77,"")</f>
        <v/>
      </c>
      <c r="AU77" s="19" t="str">
        <f t="shared" si="467"/>
        <v/>
      </c>
      <c r="AV77" s="19" t="str">
        <f t="shared" si="467"/>
        <v/>
      </c>
      <c r="AW77" s="19" t="str">
        <f t="shared" si="467"/>
        <v/>
      </c>
      <c r="AX77" s="19" t="str">
        <f t="shared" si="467"/>
        <v/>
      </c>
      <c r="AY77" s="24">
        <f t="shared" si="11"/>
        <v>1</v>
      </c>
      <c r="AZ77" s="19">
        <f t="shared" si="12"/>
        <v>1</v>
      </c>
      <c r="BA77" s="19" t="s">
        <v>1740</v>
      </c>
      <c r="BB77" s="19"/>
    </row>
    <row r="78" spans="1:54" ht="15.6">
      <c r="A78" s="2">
        <f>'Form Responses 1'!A78</f>
        <v>45481.896979270838</v>
      </c>
      <c r="B78" s="25" t="str">
        <f>'Form Responses 1'!B78</f>
        <v>kishsastry@gmail.com</v>
      </c>
      <c r="C78" s="38" t="str">
        <f>'Form Responses 1'!C78</f>
        <v>Kishore</v>
      </c>
      <c r="D78" s="16" t="str">
        <f>'Form Responses 1'!D78</f>
        <v>Sastry</v>
      </c>
      <c r="E78" s="511">
        <f>'Form Responses 1'!E78</f>
        <v>5712439643</v>
      </c>
      <c r="F78" s="17" t="str">
        <f>'Form Responses 1'!F78</f>
        <v>18th July (Thursday) - Evening, 19th July (Friday) - Morning, 19th July (Friday) - Evening, 20th July (Saturday) - Morning</v>
      </c>
      <c r="G78" s="16" t="str">
        <f>'Form Responses 1'!G78</f>
        <v>Austin</v>
      </c>
      <c r="H78" s="16" t="str">
        <f>'Form Responses 1'!H78</f>
        <v>Yes</v>
      </c>
      <c r="I78" s="16" t="str">
        <f>'Form Responses 1'!I78</f>
        <v>Mahāyajña Student</v>
      </c>
      <c r="J78" s="16" t="str">
        <f>'Form Responses 1'!J78</f>
        <v>Kishore Sastry</v>
      </c>
      <c r="K78" s="16" t="str">
        <f>'Form Responses 1'!K78</f>
        <v>Batch 9</v>
      </c>
      <c r="L78" s="16" t="str">
        <f>'Form Responses 1'!L78</f>
        <v>I acknowledge</v>
      </c>
      <c r="M78" s="16">
        <f>'Form Responses 1'!M78</f>
        <v>0</v>
      </c>
      <c r="N78" s="30" t="s">
        <v>1727</v>
      </c>
      <c r="O78" s="19" t="str">
        <f t="shared" si="0"/>
        <v/>
      </c>
      <c r="P78" s="20"/>
      <c r="Q78" s="20"/>
      <c r="R78" s="20"/>
      <c r="S78" s="20"/>
      <c r="T78" s="21" t="str">
        <f t="shared" ref="T78:U78" si="468">IF(COUNTIF($F78,CONCATENATE("*",T$1,"*")),"Y",IF(COUNTIF($F78,CONCATENATE("*",$V$1,"*")),"Y",IF(COUNTIF($F78,CONCATENATE("*ALL EVENT DAYS - July 18*")),"Y","")))</f>
        <v/>
      </c>
      <c r="U78" s="21" t="str">
        <f t="shared" si="468"/>
        <v>Y</v>
      </c>
      <c r="V78" s="21" t="str">
        <f t="shared" si="444"/>
        <v/>
      </c>
      <c r="W78" s="21" t="str">
        <f t="shared" ref="W78:X78" si="469">IF(COUNTIF($F78,CONCATENATE("*",W$1,"*")),"Y",IF(COUNTIF($F78,CONCATENATE("*",$O$1,"*")),"Y",IF(COUNTIF($F78,CONCATENATE("*",$Y$1,"*")),"Y",IF(COUNTIF($F78,CONCATENATE("*ALL EVENT*")),"Y",""))))</f>
        <v>Y</v>
      </c>
      <c r="X78" s="21" t="str">
        <f t="shared" si="469"/>
        <v>Y</v>
      </c>
      <c r="Y78" s="21" t="str">
        <f t="shared" si="4"/>
        <v/>
      </c>
      <c r="Z78" s="21" t="str">
        <f t="shared" ref="Z78:AA78" si="470">IF(COUNTIF($F78,CONCATENATE("*",Z$1,"*")),"Y",IF(COUNTIF($F78,CONCATENATE("*",$O$1,"*")),"Y",IF(COUNTIF($F78,CONCATENATE("*",$AB$1,"*")),"Y",IF(COUNTIF($F78,CONCATENATE("*ALL EVENT*")),"Y",""))))</f>
        <v>Y</v>
      </c>
      <c r="AA78" s="21" t="str">
        <f t="shared" si="470"/>
        <v/>
      </c>
      <c r="AB78" s="21" t="str">
        <f t="shared" si="6"/>
        <v/>
      </c>
      <c r="AC78" s="21" t="str">
        <f t="shared" ref="AC78:AD78" si="471">IF(COUNTIF($F78,CONCATENATE("*",AC$1,"*")),"Y",IF(COUNTIF($F78,CONCATENATE("*",$O$1,"*")),"Y",IF(COUNTIF($F78,CONCATENATE("*",$AE$1,"*")),"Y",IF(COUNTIF($F78,CONCATENATE("*ALL EVENT*")),"Y",""))))</f>
        <v/>
      </c>
      <c r="AD78" s="21" t="str">
        <f t="shared" si="471"/>
        <v/>
      </c>
      <c r="AE78" s="19" t="str">
        <f t="shared" si="8"/>
        <v/>
      </c>
      <c r="AF78" s="22">
        <f t="shared" si="9"/>
        <v>4</v>
      </c>
      <c r="AG78" s="44" t="s">
        <v>1745</v>
      </c>
      <c r="AH78" s="19" t="str">
        <f t="shared" si="371"/>
        <v/>
      </c>
      <c r="AI78" s="19" t="str">
        <f t="shared" ref="AI78:AX78" si="472">IF(P78="Y",$AG78,"")</f>
        <v/>
      </c>
      <c r="AJ78" s="19" t="str">
        <f t="shared" si="472"/>
        <v/>
      </c>
      <c r="AK78" s="19" t="str">
        <f t="shared" si="472"/>
        <v/>
      </c>
      <c r="AL78" s="19" t="str">
        <f t="shared" si="472"/>
        <v/>
      </c>
      <c r="AM78" s="19" t="str">
        <f t="shared" si="472"/>
        <v/>
      </c>
      <c r="AN78" s="19" t="str">
        <f t="shared" si="472"/>
        <v>Mobile</v>
      </c>
      <c r="AO78" s="19" t="str">
        <f t="shared" si="472"/>
        <v/>
      </c>
      <c r="AP78" s="19" t="str">
        <f t="shared" si="472"/>
        <v>Mobile</v>
      </c>
      <c r="AQ78" s="19" t="str">
        <f t="shared" si="472"/>
        <v>Mobile</v>
      </c>
      <c r="AR78" s="19" t="str">
        <f t="shared" si="472"/>
        <v/>
      </c>
      <c r="AS78" s="19" t="str">
        <f t="shared" si="472"/>
        <v>Mobile</v>
      </c>
      <c r="AT78" s="19" t="str">
        <f t="shared" si="472"/>
        <v/>
      </c>
      <c r="AU78" s="19" t="str">
        <f t="shared" si="472"/>
        <v/>
      </c>
      <c r="AV78" s="19" t="str">
        <f t="shared" si="472"/>
        <v/>
      </c>
      <c r="AW78" s="19" t="str">
        <f t="shared" si="472"/>
        <v/>
      </c>
      <c r="AX78" s="19" t="str">
        <f t="shared" si="472"/>
        <v/>
      </c>
      <c r="AY78" s="24">
        <f t="shared" si="11"/>
        <v>1</v>
      </c>
      <c r="AZ78" s="19">
        <f t="shared" si="12"/>
        <v>1</v>
      </c>
      <c r="BA78" s="19" t="s">
        <v>1740</v>
      </c>
      <c r="BB78" s="19"/>
    </row>
    <row r="79" spans="1:54" ht="15.6">
      <c r="A79" s="2">
        <f>'Form Responses 1'!A79</f>
        <v>45424.934378124999</v>
      </c>
      <c r="B79" s="25" t="str">
        <f>'Form Responses 1'!B79</f>
        <v>anjaniperi@gmail.com</v>
      </c>
      <c r="C79" s="16" t="str">
        <f>'Form Responses 1'!C79</f>
        <v xml:space="preserve">Anjani </v>
      </c>
      <c r="D79" s="16" t="str">
        <f>'Form Responses 1'!D79</f>
        <v>Peri</v>
      </c>
      <c r="E79" s="511">
        <f>'Form Responses 1'!E79</f>
        <v>9203272896</v>
      </c>
      <c r="F79" s="17" t="str">
        <f>'Form Responses 1'!F79</f>
        <v>ALL EVENT DAYS - July 19th to July 21st - FULL TIME</v>
      </c>
      <c r="G79" s="16" t="str">
        <f>'Form Responses 1'!G79</f>
        <v>Frisco</v>
      </c>
      <c r="H79" s="16" t="str">
        <f>'Form Responses 1'!H79</f>
        <v>Yes</v>
      </c>
      <c r="I79" s="16" t="str">
        <f>'Form Responses 1'!I79</f>
        <v>Mahāyajña Student</v>
      </c>
      <c r="J79" s="16" t="str">
        <f>'Form Responses 1'!J79</f>
        <v>Anjani Peri</v>
      </c>
      <c r="K79" s="16" t="str">
        <f>'Form Responses 1'!K79</f>
        <v>Batch 8</v>
      </c>
      <c r="L79" s="16" t="str">
        <f>'Form Responses 1'!L79</f>
        <v>I acknowledge</v>
      </c>
      <c r="M79" s="16">
        <f>'Form Responses 1'!M79</f>
        <v>0</v>
      </c>
      <c r="N79" s="27" t="s">
        <v>1731</v>
      </c>
      <c r="O79" s="19" t="str">
        <f t="shared" si="0"/>
        <v>Y</v>
      </c>
      <c r="P79" s="20"/>
      <c r="Q79" s="20"/>
      <c r="R79" s="20"/>
      <c r="S79" s="20"/>
      <c r="T79" s="21" t="str">
        <f t="shared" ref="T79:U79" si="473">IF(COUNTIF($F79,CONCATENATE("*",T$1,"*")),"Y",IF(COUNTIF($F79,CONCATENATE("*",$V$1,"*")),"Y",IF(COUNTIF($F79,CONCATENATE("*ALL EVENT DAYS - July 18*")),"Y","")))</f>
        <v/>
      </c>
      <c r="U79" s="21" t="str">
        <f t="shared" si="473"/>
        <v/>
      </c>
      <c r="V79" s="21" t="str">
        <f t="shared" si="444"/>
        <v/>
      </c>
      <c r="W79" s="21" t="str">
        <f t="shared" ref="W79:X79" si="474">IF(COUNTIF($F79,CONCATENATE("*",W$1,"*")),"Y",IF(COUNTIF($F79,CONCATENATE("*",$O$1,"*")),"Y",IF(COUNTIF($F79,CONCATENATE("*",$Y$1,"*")),"Y",IF(COUNTIF($F79,CONCATENATE("*ALL EVENT*")),"Y",""))))</f>
        <v>Y</v>
      </c>
      <c r="X79" s="21" t="str">
        <f t="shared" si="474"/>
        <v>Y</v>
      </c>
      <c r="Y79" s="21" t="str">
        <f t="shared" si="4"/>
        <v>Y</v>
      </c>
      <c r="Z79" s="21" t="str">
        <f t="shared" ref="Z79:AA79" si="475">IF(COUNTIF($F79,CONCATENATE("*",Z$1,"*")),"Y",IF(COUNTIF($F79,CONCATENATE("*",$O$1,"*")),"Y",IF(COUNTIF($F79,CONCATENATE("*",$AB$1,"*")),"Y",IF(COUNTIF($F79,CONCATENATE("*ALL EVENT*")),"Y",""))))</f>
        <v>Y</v>
      </c>
      <c r="AA79" s="21" t="str">
        <f t="shared" si="475"/>
        <v>Y</v>
      </c>
      <c r="AB79" s="21" t="str">
        <f t="shared" si="6"/>
        <v>Y</v>
      </c>
      <c r="AC79" s="21" t="str">
        <f t="shared" ref="AC79:AD79" si="476">IF(COUNTIF($F79,CONCATENATE("*",AC$1,"*")),"Y",IF(COUNTIF($F79,CONCATENATE("*",$O$1,"*")),"Y",IF(COUNTIF($F79,CONCATENATE("*",$AE$1,"*")),"Y",IF(COUNTIF($F79,CONCATENATE("*ALL EVENT*")),"Y",""))))</f>
        <v>Y</v>
      </c>
      <c r="AD79" s="21" t="str">
        <f t="shared" si="476"/>
        <v>Y</v>
      </c>
      <c r="AE79" s="19" t="str">
        <f t="shared" si="8"/>
        <v>Y</v>
      </c>
      <c r="AF79" s="22">
        <f t="shared" si="9"/>
        <v>6</v>
      </c>
      <c r="AG79" s="26" t="s">
        <v>1732</v>
      </c>
      <c r="AH79" s="19" t="str">
        <f t="shared" si="371"/>
        <v>Maha Prasad</v>
      </c>
      <c r="AI79" s="19" t="str">
        <f t="shared" ref="AI79:AO79" si="477">IF(P79="Y",$AG79,"")</f>
        <v/>
      </c>
      <c r="AJ79" s="19" t="str">
        <f t="shared" si="477"/>
        <v/>
      </c>
      <c r="AK79" s="19" t="str">
        <f t="shared" si="477"/>
        <v/>
      </c>
      <c r="AL79" s="19" t="str">
        <f t="shared" si="477"/>
        <v/>
      </c>
      <c r="AM79" s="19" t="str">
        <f t="shared" si="477"/>
        <v/>
      </c>
      <c r="AN79" s="19" t="str">
        <f t="shared" si="477"/>
        <v/>
      </c>
      <c r="AO79" s="19" t="str">
        <f t="shared" si="477"/>
        <v/>
      </c>
      <c r="AP79" s="19" t="s">
        <v>1737</v>
      </c>
      <c r="AQ79" s="19" t="s">
        <v>1737</v>
      </c>
      <c r="AR79" s="19" t="str">
        <f>IF(Y79="Y",$AG79,"")</f>
        <v>Maha Prasad</v>
      </c>
      <c r="AS79" s="19" t="s">
        <v>1738</v>
      </c>
      <c r="AT79" s="19" t="s">
        <v>1737</v>
      </c>
      <c r="AU79" s="19" t="str">
        <f>IF(AB79="Y",$AG79,"")</f>
        <v>Maha Prasad</v>
      </c>
      <c r="AV79" s="19" t="s">
        <v>1737</v>
      </c>
      <c r="AW79" s="19" t="s">
        <v>1737</v>
      </c>
      <c r="AX79" s="19" t="str">
        <f>IF(AE79="Y",$AG79,"")</f>
        <v>Maha Prasad</v>
      </c>
      <c r="AY79" s="24">
        <f t="shared" si="11"/>
        <v>2</v>
      </c>
      <c r="AZ79" s="19">
        <f t="shared" si="12"/>
        <v>2</v>
      </c>
      <c r="BA79" s="19" t="s">
        <v>1729</v>
      </c>
      <c r="BB79" s="19"/>
    </row>
    <row r="80" spans="1:54" ht="15.6">
      <c r="A80" s="2">
        <f>'Form Responses 1'!A80</f>
        <v>45424.938970347226</v>
      </c>
      <c r="B80" s="25" t="str">
        <f>'Form Responses 1'!B80</f>
        <v>t.aparna@gmail.com</v>
      </c>
      <c r="C80" s="16" t="str">
        <f>'Form Responses 1'!C80</f>
        <v>Aparna</v>
      </c>
      <c r="D80" s="16" t="str">
        <f>'Form Responses 1'!D80</f>
        <v>Machiraju</v>
      </c>
      <c r="E80" s="511">
        <f>'Form Responses 1'!E80</f>
        <v>7136798653</v>
      </c>
      <c r="F80" s="17" t="str">
        <f>'Form Responses 1'!F80</f>
        <v>19th July (Friday) - Evening</v>
      </c>
      <c r="G80" s="16" t="str">
        <f>'Form Responses 1'!G80</f>
        <v>Texas</v>
      </c>
      <c r="H80" s="16" t="str">
        <f>'Form Responses 1'!H80</f>
        <v>Yes</v>
      </c>
      <c r="I80" s="16" t="str">
        <f>'Form Responses 1'!I80</f>
        <v>Mahāyajña Student</v>
      </c>
      <c r="J80" s="16" t="str">
        <f>'Form Responses 1'!J80</f>
        <v xml:space="preserve">Aparna Machiraju </v>
      </c>
      <c r="K80" s="16" t="str">
        <f>'Form Responses 1'!K80</f>
        <v>Batch 9</v>
      </c>
      <c r="L80" s="16" t="str">
        <f>'Form Responses 1'!L80</f>
        <v>I acknowledge</v>
      </c>
      <c r="M80" s="16">
        <f>'Form Responses 1'!M80</f>
        <v>0</v>
      </c>
      <c r="N80" s="30" t="s">
        <v>1731</v>
      </c>
      <c r="O80" s="19" t="str">
        <f t="shared" si="0"/>
        <v/>
      </c>
      <c r="P80" s="20"/>
      <c r="Q80" s="20"/>
      <c r="R80" s="20"/>
      <c r="S80" s="20"/>
      <c r="T80" s="21" t="str">
        <f t="shared" ref="T80:U80" si="478">IF(COUNTIF($F80,CONCATENATE("*",T$1,"*")),"Y",IF(COUNTIF($F80,CONCATENATE("*",$V$1,"*")),"Y",IF(COUNTIF($F80,CONCATENATE("*ALL EVENT DAYS - July 18*")),"Y","")))</f>
        <v/>
      </c>
      <c r="U80" s="21" t="str">
        <f t="shared" si="478"/>
        <v/>
      </c>
      <c r="V80" s="21" t="str">
        <f t="shared" si="444"/>
        <v/>
      </c>
      <c r="W80" s="21" t="str">
        <f t="shared" ref="W80:X80" si="479">IF(COUNTIF($F80,CONCATENATE("*",W$1,"*")),"Y",IF(COUNTIF($F80,CONCATENATE("*",$O$1,"*")),"Y",IF(COUNTIF($F80,CONCATENATE("*",$Y$1,"*")),"Y",IF(COUNTIF($F80,CONCATENATE("*ALL EVENT*")),"Y",""))))</f>
        <v/>
      </c>
      <c r="X80" s="21" t="str">
        <f t="shared" si="479"/>
        <v>Y</v>
      </c>
      <c r="Y80" s="21" t="str">
        <f t="shared" si="4"/>
        <v/>
      </c>
      <c r="Z80" s="21" t="str">
        <f t="shared" ref="Z80:AA80" si="480">IF(COUNTIF($F80,CONCATENATE("*",Z$1,"*")),"Y",IF(COUNTIF($F80,CONCATENATE("*",$O$1,"*")),"Y",IF(COUNTIF($F80,CONCATENATE("*",$AB$1,"*")),"Y",IF(COUNTIF($F80,CONCATENATE("*ALL EVENT*")),"Y",""))))</f>
        <v/>
      </c>
      <c r="AA80" s="21" t="str">
        <f t="shared" si="480"/>
        <v/>
      </c>
      <c r="AB80" s="21" t="str">
        <f t="shared" si="6"/>
        <v/>
      </c>
      <c r="AC80" s="21" t="str">
        <f t="shared" ref="AC80:AD80" si="481">IF(COUNTIF($F80,CONCATENATE("*",AC$1,"*")),"Y",IF(COUNTIF($F80,CONCATENATE("*",$O$1,"*")),"Y",IF(COUNTIF($F80,CONCATENATE("*",$AE$1,"*")),"Y",IF(COUNTIF($F80,CONCATENATE("*ALL EVENT*")),"Y",""))))</f>
        <v/>
      </c>
      <c r="AD80" s="21" t="str">
        <f t="shared" si="481"/>
        <v/>
      </c>
      <c r="AE80" s="19" t="str">
        <f t="shared" si="8"/>
        <v/>
      </c>
      <c r="AF80" s="22">
        <f t="shared" si="9"/>
        <v>1</v>
      </c>
      <c r="AG80" s="36" t="s">
        <v>1730</v>
      </c>
      <c r="AH80" s="19" t="str">
        <f t="shared" si="371"/>
        <v/>
      </c>
      <c r="AI80" s="19" t="str">
        <f t="shared" ref="AI80:AR80" si="482">IF(P80="Y",$AG80,"")</f>
        <v/>
      </c>
      <c r="AJ80" s="19" t="str">
        <f t="shared" si="482"/>
        <v/>
      </c>
      <c r="AK80" s="19" t="str">
        <f t="shared" si="482"/>
        <v/>
      </c>
      <c r="AL80" s="19" t="str">
        <f t="shared" si="482"/>
        <v/>
      </c>
      <c r="AM80" s="19" t="str">
        <f t="shared" si="482"/>
        <v/>
      </c>
      <c r="AN80" s="19" t="str">
        <f t="shared" si="482"/>
        <v/>
      </c>
      <c r="AO80" s="19" t="str">
        <f t="shared" si="482"/>
        <v/>
      </c>
      <c r="AP80" s="19" t="str">
        <f t="shared" si="482"/>
        <v/>
      </c>
      <c r="AQ80" s="19" t="str">
        <f t="shared" si="482"/>
        <v>StandBy</v>
      </c>
      <c r="AR80" s="19" t="str">
        <f t="shared" si="482"/>
        <v/>
      </c>
      <c r="AS80" s="19"/>
      <c r="AT80" s="19" t="str">
        <f t="shared" ref="AT80:AX80" si="483">IF(AA80="Y",$AG80,"")</f>
        <v/>
      </c>
      <c r="AU80" s="19" t="str">
        <f t="shared" si="483"/>
        <v/>
      </c>
      <c r="AV80" s="19" t="str">
        <f t="shared" si="483"/>
        <v/>
      </c>
      <c r="AW80" s="19" t="str">
        <f t="shared" si="483"/>
        <v/>
      </c>
      <c r="AX80" s="19" t="str">
        <f t="shared" si="483"/>
        <v/>
      </c>
      <c r="AY80" s="24">
        <f t="shared" si="11"/>
        <v>0</v>
      </c>
      <c r="AZ80" s="19">
        <f t="shared" si="12"/>
        <v>1</v>
      </c>
      <c r="BA80" s="19"/>
      <c r="BB80" s="19"/>
    </row>
    <row r="81" spans="1:54" ht="15.6">
      <c r="A81" s="2">
        <f>'Form Responses 1'!A81</f>
        <v>45424.939212453704</v>
      </c>
      <c r="B81" s="25" t="str">
        <f>'Form Responses 1'!B81</f>
        <v>skalidindi28@gmail.com</v>
      </c>
      <c r="C81" s="16" t="str">
        <f>'Form Responses 1'!C81</f>
        <v>Bhaskara Raju</v>
      </c>
      <c r="D81" s="16" t="str">
        <f>'Form Responses 1'!D81</f>
        <v>Kalidindi</v>
      </c>
      <c r="E81" s="511">
        <f>'Form Responses 1'!E81</f>
        <v>5188981842</v>
      </c>
      <c r="F81" s="17" t="str">
        <f>'Form Responses 1'!F81</f>
        <v>ALL EVENT DAYS - July 19th to July 21st - FULL TIME</v>
      </c>
      <c r="G81" s="16" t="str">
        <f>'Form Responses 1'!G81</f>
        <v>Texas</v>
      </c>
      <c r="H81" s="16" t="str">
        <f>'Form Responses 1'!H81</f>
        <v>No</v>
      </c>
      <c r="I81" s="16">
        <f>'Form Responses 1'!I81</f>
        <v>0</v>
      </c>
      <c r="J81" s="16">
        <f>'Form Responses 1'!J81</f>
        <v>0</v>
      </c>
      <c r="K81" s="16">
        <f>'Form Responses 1'!K81</f>
        <v>0</v>
      </c>
      <c r="L81" s="16" t="str">
        <f>'Form Responses 1'!L81</f>
        <v>I acknowledge</v>
      </c>
      <c r="M81" s="16">
        <f>'Form Responses 1'!M81</f>
        <v>0</v>
      </c>
      <c r="N81" s="27" t="s">
        <v>1727</v>
      </c>
      <c r="O81" s="19" t="str">
        <f t="shared" si="0"/>
        <v>Y</v>
      </c>
      <c r="P81" s="20"/>
      <c r="Q81" s="20"/>
      <c r="R81" s="20"/>
      <c r="S81" s="20"/>
      <c r="T81" s="21" t="str">
        <f t="shared" ref="T81:U81" si="484">IF(COUNTIF($F81,CONCATENATE("*",T$1,"*")),"Y",IF(COUNTIF($F81,CONCATENATE("*",$V$1,"*")),"Y",IF(COUNTIF($F81,CONCATENATE("*ALL EVENT DAYS - July 18*")),"Y","")))</f>
        <v/>
      </c>
      <c r="U81" s="21" t="str">
        <f t="shared" si="484"/>
        <v/>
      </c>
      <c r="V81" s="21" t="str">
        <f t="shared" si="444"/>
        <v/>
      </c>
      <c r="W81" s="21" t="str">
        <f t="shared" ref="W81:X81" si="485">IF(COUNTIF($F81,CONCATENATE("*",W$1,"*")),"Y",IF(COUNTIF($F81,CONCATENATE("*",$O$1,"*")),"Y",IF(COUNTIF($F81,CONCATENATE("*",$Y$1,"*")),"Y",IF(COUNTIF($F81,CONCATENATE("*ALL EVENT*")),"Y",""))))</f>
        <v>Y</v>
      </c>
      <c r="X81" s="21" t="str">
        <f t="shared" si="485"/>
        <v>Y</v>
      </c>
      <c r="Y81" s="21" t="str">
        <f t="shared" si="4"/>
        <v>Y</v>
      </c>
      <c r="Z81" s="21" t="str">
        <f t="shared" ref="Z81:AA81" si="486">IF(COUNTIF($F81,CONCATENATE("*",Z$1,"*")),"Y",IF(COUNTIF($F81,CONCATENATE("*",$O$1,"*")),"Y",IF(COUNTIF($F81,CONCATENATE("*",$AB$1,"*")),"Y",IF(COUNTIF($F81,CONCATENATE("*ALL EVENT*")),"Y",""))))</f>
        <v>Y</v>
      </c>
      <c r="AA81" s="21" t="str">
        <f t="shared" si="486"/>
        <v>Y</v>
      </c>
      <c r="AB81" s="21" t="str">
        <f t="shared" si="6"/>
        <v>Y</v>
      </c>
      <c r="AC81" s="21" t="str">
        <f t="shared" ref="AC81:AD81" si="487">IF(COUNTIF($F81,CONCATENATE("*",AC$1,"*")),"Y",IF(COUNTIF($F81,CONCATENATE("*",$O$1,"*")),"Y",IF(COUNTIF($F81,CONCATENATE("*",$AE$1,"*")),"Y",IF(COUNTIF($F81,CONCATENATE("*ALL EVENT*")),"Y",""))))</f>
        <v>Y</v>
      </c>
      <c r="AD81" s="21" t="str">
        <f t="shared" si="487"/>
        <v>Y</v>
      </c>
      <c r="AE81" s="19" t="str">
        <f t="shared" si="8"/>
        <v>Y</v>
      </c>
      <c r="AF81" s="22">
        <f t="shared" si="9"/>
        <v>6</v>
      </c>
      <c r="AG81" s="26" t="s">
        <v>1732</v>
      </c>
      <c r="AH81" s="19" t="str">
        <f t="shared" si="371"/>
        <v>Maha Prasad</v>
      </c>
      <c r="AI81" s="19" t="str">
        <f t="shared" ref="AI81:AO81" si="488">IF(P81="Y",$AG81,"")</f>
        <v/>
      </c>
      <c r="AJ81" s="19" t="str">
        <f t="shared" si="488"/>
        <v/>
      </c>
      <c r="AK81" s="19" t="str">
        <f t="shared" si="488"/>
        <v/>
      </c>
      <c r="AL81" s="19" t="str">
        <f t="shared" si="488"/>
        <v/>
      </c>
      <c r="AM81" s="19" t="str">
        <f t="shared" si="488"/>
        <v/>
      </c>
      <c r="AN81" s="19" t="str">
        <f t="shared" si="488"/>
        <v/>
      </c>
      <c r="AO81" s="19" t="str">
        <f t="shared" si="488"/>
        <v/>
      </c>
      <c r="AP81" s="19" t="s">
        <v>1737</v>
      </c>
      <c r="AQ81" s="19" t="s">
        <v>1737</v>
      </c>
      <c r="AR81" s="19" t="str">
        <f t="shared" ref="AR81:AR83" si="489">IF(Y81="Y",$AG81,"")</f>
        <v>Maha Prasad</v>
      </c>
      <c r="AS81" s="19" t="s">
        <v>1738</v>
      </c>
      <c r="AT81" s="19" t="s">
        <v>1737</v>
      </c>
      <c r="AU81" s="19" t="str">
        <f t="shared" ref="AU81:AU82" si="490">IF(AB81="Y",$AG81,"")</f>
        <v>Maha Prasad</v>
      </c>
      <c r="AV81" s="19" t="s">
        <v>1737</v>
      </c>
      <c r="AW81" s="19" t="s">
        <v>1737</v>
      </c>
      <c r="AX81" s="19" t="str">
        <f t="shared" ref="AX81:AX82" si="491">IF(AE81="Y",$AG81,"")</f>
        <v>Maha Prasad</v>
      </c>
      <c r="AY81" s="24">
        <f t="shared" si="11"/>
        <v>2</v>
      </c>
      <c r="AZ81" s="19">
        <f t="shared" si="12"/>
        <v>2</v>
      </c>
      <c r="BA81" s="19" t="s">
        <v>1729</v>
      </c>
      <c r="BB81" s="19"/>
    </row>
    <row r="82" spans="1:54" ht="15.6">
      <c r="A82" s="2">
        <f>'Form Responses 1'!A82</f>
        <v>45424.949435486109</v>
      </c>
      <c r="B82" s="25" t="str">
        <f>'Form Responses 1'!B82</f>
        <v>veerananduri1@gmail.com</v>
      </c>
      <c r="C82" s="16" t="str">
        <f>'Form Responses 1'!C82</f>
        <v>Veera</v>
      </c>
      <c r="D82" s="16" t="str">
        <f>'Form Responses 1'!D82</f>
        <v>Nanduri</v>
      </c>
      <c r="E82" s="511">
        <f>'Form Responses 1'!E82</f>
        <v>8458915357</v>
      </c>
      <c r="F82" s="17" t="str">
        <f>'Form Responses 1'!F82</f>
        <v>19th July (Friday) - Evening, 20th July (Saturday) - ALL DAY, 21st July (Sunday) - ALL DAY</v>
      </c>
      <c r="G82" s="16" t="str">
        <f>'Form Responses 1'!G82</f>
        <v>Texas</v>
      </c>
      <c r="H82" s="16" t="str">
        <f>'Form Responses 1'!H82</f>
        <v>Yes</v>
      </c>
      <c r="I82" s="16" t="str">
        <f>'Form Responses 1'!I82</f>
        <v>Mahāyajña Parent / Family member</v>
      </c>
      <c r="J82" s="16" t="str">
        <f>'Form Responses 1'!J82</f>
        <v>Varun Aditya Nanduri</v>
      </c>
      <c r="K82" s="16" t="str">
        <f>'Form Responses 1'!K82</f>
        <v>Batch 4</v>
      </c>
      <c r="L82" s="16" t="str">
        <f>'Form Responses 1'!L82</f>
        <v>I acknowledge</v>
      </c>
      <c r="M82" s="16">
        <f>'Form Responses 1'!M82</f>
        <v>0</v>
      </c>
      <c r="N82" s="27" t="s">
        <v>1727</v>
      </c>
      <c r="O82" s="19" t="str">
        <f t="shared" si="0"/>
        <v/>
      </c>
      <c r="P82" s="20"/>
      <c r="Q82" s="20"/>
      <c r="R82" s="20"/>
      <c r="S82" s="20"/>
      <c r="T82" s="21" t="str">
        <f t="shared" ref="T82:U82" si="492">IF(COUNTIF($F82,CONCATENATE("*",T$1,"*")),"Y",IF(COUNTIF($F82,CONCATENATE("*",$V$1,"*")),"Y",IF(COUNTIF($F82,CONCATENATE("*ALL EVENT DAYS - July 18*")),"Y","")))</f>
        <v/>
      </c>
      <c r="U82" s="21" t="str">
        <f t="shared" si="492"/>
        <v/>
      </c>
      <c r="V82" s="21" t="str">
        <f t="shared" si="444"/>
        <v/>
      </c>
      <c r="W82" s="21" t="str">
        <f t="shared" ref="W82:X82" si="493">IF(COUNTIF($F82,CONCATENATE("*",W$1,"*")),"Y",IF(COUNTIF($F82,CONCATENATE("*",$O$1,"*")),"Y",IF(COUNTIF($F82,CONCATENATE("*",$Y$1,"*")),"Y",IF(COUNTIF($F82,CONCATENATE("*ALL EVENT*")),"Y",""))))</f>
        <v/>
      </c>
      <c r="X82" s="21" t="str">
        <f t="shared" si="493"/>
        <v>Y</v>
      </c>
      <c r="Y82" s="21" t="str">
        <f t="shared" si="4"/>
        <v/>
      </c>
      <c r="Z82" s="21" t="str">
        <f t="shared" ref="Z82:AA82" si="494">IF(COUNTIF($F82,CONCATENATE("*",Z$1,"*")),"Y",IF(COUNTIF($F82,CONCATENATE("*",$O$1,"*")),"Y",IF(COUNTIF($F82,CONCATENATE("*",$AB$1,"*")),"Y",IF(COUNTIF($F82,CONCATENATE("*ALL EVENT*")),"Y",""))))</f>
        <v>Y</v>
      </c>
      <c r="AA82" s="21" t="str">
        <f t="shared" si="494"/>
        <v>Y</v>
      </c>
      <c r="AB82" s="21" t="str">
        <f t="shared" si="6"/>
        <v>Y</v>
      </c>
      <c r="AC82" s="21" t="str">
        <f t="shared" ref="AC82:AD82" si="495">IF(COUNTIF($F82,CONCATENATE("*",AC$1,"*")),"Y",IF(COUNTIF($F82,CONCATENATE("*",$O$1,"*")),"Y",IF(COUNTIF($F82,CONCATENATE("*",$AE$1,"*")),"Y",IF(COUNTIF($F82,CONCATENATE("*ALL EVENT*")),"Y",""))))</f>
        <v>Y</v>
      </c>
      <c r="AD82" s="21" t="str">
        <f t="shared" si="495"/>
        <v>Y</v>
      </c>
      <c r="AE82" s="19" t="str">
        <f t="shared" si="8"/>
        <v>Y</v>
      </c>
      <c r="AF82" s="22">
        <f t="shared" si="9"/>
        <v>5</v>
      </c>
      <c r="AG82" s="26" t="s">
        <v>1732</v>
      </c>
      <c r="AH82" s="19" t="str">
        <f t="shared" si="371"/>
        <v/>
      </c>
      <c r="AI82" s="19" t="str">
        <f t="shared" ref="AI82:AP82" si="496">IF(P82="Y",$AG82,"")</f>
        <v/>
      </c>
      <c r="AJ82" s="19" t="str">
        <f t="shared" si="496"/>
        <v/>
      </c>
      <c r="AK82" s="19" t="str">
        <f t="shared" si="496"/>
        <v/>
      </c>
      <c r="AL82" s="19" t="str">
        <f t="shared" si="496"/>
        <v/>
      </c>
      <c r="AM82" s="19" t="str">
        <f t="shared" si="496"/>
        <v/>
      </c>
      <c r="AN82" s="19" t="str">
        <f t="shared" si="496"/>
        <v/>
      </c>
      <c r="AO82" s="19" t="str">
        <f t="shared" si="496"/>
        <v/>
      </c>
      <c r="AP82" s="19" t="str">
        <f t="shared" si="496"/>
        <v/>
      </c>
      <c r="AQ82" s="19" t="s">
        <v>1737</v>
      </c>
      <c r="AR82" s="19" t="str">
        <f t="shared" si="489"/>
        <v/>
      </c>
      <c r="AS82" s="19" t="s">
        <v>1738</v>
      </c>
      <c r="AT82" s="19" t="s">
        <v>1737</v>
      </c>
      <c r="AU82" s="19" t="str">
        <f t="shared" si="490"/>
        <v>Maha Prasad</v>
      </c>
      <c r="AV82" s="19" t="s">
        <v>1737</v>
      </c>
      <c r="AW82" s="19" t="s">
        <v>1737</v>
      </c>
      <c r="AX82" s="19" t="str">
        <f t="shared" si="491"/>
        <v>Maha Prasad</v>
      </c>
      <c r="AY82" s="24">
        <f t="shared" si="11"/>
        <v>2</v>
      </c>
      <c r="AZ82" s="19">
        <f t="shared" si="12"/>
        <v>2</v>
      </c>
      <c r="BA82" s="19" t="s">
        <v>1729</v>
      </c>
      <c r="BB82" s="19"/>
    </row>
    <row r="83" spans="1:54" ht="15.6">
      <c r="A83" s="2">
        <f>'Form Responses 1'!A83</f>
        <v>45424.954143310184</v>
      </c>
      <c r="B83" s="25" t="str">
        <f>'Form Responses 1'!B83</f>
        <v>ksreeveerapratapa@gmail.com</v>
      </c>
      <c r="C83" s="16" t="str">
        <f>'Form Responses 1'!C83</f>
        <v>Korukonda</v>
      </c>
      <c r="D83" s="16" t="str">
        <f>'Form Responses 1'!D83</f>
        <v>Sreeveerapratapa</v>
      </c>
      <c r="E83" s="511">
        <f>'Form Responses 1'!E83</f>
        <v>2143153857</v>
      </c>
      <c r="F83" s="17" t="str">
        <f>'Form Responses 1'!F83</f>
        <v>19th July (Friday) - ALL DAY, 21st July (Sunday) - Morning</v>
      </c>
      <c r="G83" s="16" t="str">
        <f>'Form Responses 1'!G83</f>
        <v>Texas</v>
      </c>
      <c r="H83" s="16" t="str">
        <f>'Form Responses 1'!H83</f>
        <v>Yes</v>
      </c>
      <c r="I83" s="16" t="str">
        <f>'Form Responses 1'!I83</f>
        <v>Mahāyajña Student</v>
      </c>
      <c r="J83" s="16" t="str">
        <f>'Form Responses 1'!J83</f>
        <v>Korukonda Sreeveerapratapa</v>
      </c>
      <c r="K83" s="16" t="str">
        <f>'Form Responses 1'!K83</f>
        <v>Batch 9</v>
      </c>
      <c r="L83" s="16" t="str">
        <f>'Form Responses 1'!L83</f>
        <v>I acknowledge</v>
      </c>
      <c r="M83" s="16">
        <f>'Form Responses 1'!M83</f>
        <v>0</v>
      </c>
      <c r="N83" s="27" t="s">
        <v>1727</v>
      </c>
      <c r="O83" s="19" t="str">
        <f t="shared" si="0"/>
        <v/>
      </c>
      <c r="P83" s="20"/>
      <c r="Q83" s="20"/>
      <c r="R83" s="20"/>
      <c r="S83" s="20"/>
      <c r="T83" s="21" t="str">
        <f t="shared" ref="T83:U83" si="497">IF(COUNTIF($F83,CONCATENATE("*",T$1,"*")),"Y",IF(COUNTIF($F83,CONCATENATE("*",$V$1,"*")),"Y",IF(COUNTIF($F83,CONCATENATE("*ALL EVENT DAYS - July 18*")),"Y","")))</f>
        <v/>
      </c>
      <c r="U83" s="21" t="str">
        <f t="shared" si="497"/>
        <v/>
      </c>
      <c r="V83" s="21" t="str">
        <f t="shared" si="444"/>
        <v/>
      </c>
      <c r="W83" s="21" t="str">
        <f t="shared" ref="W83:X83" si="498">IF(COUNTIF($F83,CONCATENATE("*",W$1,"*")),"Y",IF(COUNTIF($F83,CONCATENATE("*",$O$1,"*")),"Y",IF(COUNTIF($F83,CONCATENATE("*",$Y$1,"*")),"Y",IF(COUNTIF($F83,CONCATENATE("*ALL EVENT*")),"Y",""))))</f>
        <v>Y</v>
      </c>
      <c r="X83" s="21" t="str">
        <f t="shared" si="498"/>
        <v>Y</v>
      </c>
      <c r="Y83" s="21" t="str">
        <f t="shared" si="4"/>
        <v>Y</v>
      </c>
      <c r="Z83" s="21" t="str">
        <f t="shared" ref="Z83:AA83" si="499">IF(COUNTIF($F83,CONCATENATE("*",Z$1,"*")),"Y",IF(COUNTIF($F83,CONCATENATE("*",$O$1,"*")),"Y",IF(COUNTIF($F83,CONCATENATE("*",$AB$1,"*")),"Y",IF(COUNTIF($F83,CONCATENATE("*ALL EVENT*")),"Y",""))))</f>
        <v/>
      </c>
      <c r="AA83" s="21" t="str">
        <f t="shared" si="499"/>
        <v/>
      </c>
      <c r="AB83" s="21" t="str">
        <f t="shared" si="6"/>
        <v/>
      </c>
      <c r="AC83" s="21" t="str">
        <f t="shared" ref="AC83:AD83" si="500">IF(COUNTIF($F83,CONCATENATE("*",AC$1,"*")),"Y",IF(COUNTIF($F83,CONCATENATE("*",$O$1,"*")),"Y",IF(COUNTIF($F83,CONCATENATE("*",$AE$1,"*")),"Y",IF(COUNTIF($F83,CONCATENATE("*ALL EVENT*")),"Y",""))))</f>
        <v>Y</v>
      </c>
      <c r="AD83" s="21" t="str">
        <f t="shared" si="500"/>
        <v/>
      </c>
      <c r="AE83" s="19" t="str">
        <f t="shared" si="8"/>
        <v/>
      </c>
      <c r="AF83" s="22">
        <f t="shared" si="9"/>
        <v>3</v>
      </c>
      <c r="AG83" s="26" t="s">
        <v>1732</v>
      </c>
      <c r="AH83" s="19" t="str">
        <f t="shared" si="371"/>
        <v/>
      </c>
      <c r="AI83" s="19" t="str">
        <f t="shared" ref="AI83:AO83" si="501">IF(P83="Y",$AG83,"")</f>
        <v/>
      </c>
      <c r="AJ83" s="19" t="str">
        <f t="shared" si="501"/>
        <v/>
      </c>
      <c r="AK83" s="19" t="str">
        <f t="shared" si="501"/>
        <v/>
      </c>
      <c r="AL83" s="19" t="str">
        <f t="shared" si="501"/>
        <v/>
      </c>
      <c r="AM83" s="19" t="str">
        <f t="shared" si="501"/>
        <v/>
      </c>
      <c r="AN83" s="19" t="str">
        <f t="shared" si="501"/>
        <v/>
      </c>
      <c r="AO83" s="19" t="str">
        <f t="shared" si="501"/>
        <v/>
      </c>
      <c r="AP83" s="19" t="s">
        <v>1734</v>
      </c>
      <c r="AQ83" s="19" t="s">
        <v>1734</v>
      </c>
      <c r="AR83" s="19" t="str">
        <f t="shared" si="489"/>
        <v>Maha Prasad</v>
      </c>
      <c r="AS83" s="19"/>
      <c r="AT83" s="19" t="str">
        <f t="shared" ref="AT83:AU83" si="502">IF(AA83="Y",$AG83,"")</f>
        <v/>
      </c>
      <c r="AU83" s="19" t="str">
        <f t="shared" si="502"/>
        <v/>
      </c>
      <c r="AV83" s="19" t="s">
        <v>1734</v>
      </c>
      <c r="AW83" s="19" t="str">
        <f t="shared" ref="AW83:AX83" si="503">IF(AD83="Y",$AG83,"")</f>
        <v/>
      </c>
      <c r="AX83" s="19" t="str">
        <f t="shared" si="503"/>
        <v/>
      </c>
      <c r="AY83" s="24">
        <f t="shared" si="11"/>
        <v>1</v>
      </c>
      <c r="AZ83" s="19">
        <f t="shared" si="12"/>
        <v>1</v>
      </c>
      <c r="BA83" s="19" t="s">
        <v>1740</v>
      </c>
      <c r="BB83" s="19"/>
    </row>
    <row r="84" spans="1:54" ht="15.6">
      <c r="A84" s="2">
        <f>'Form Responses 1'!A84</f>
        <v>45424.966660277772</v>
      </c>
      <c r="B84" s="25" t="str">
        <f>'Form Responses 1'!B84</f>
        <v>lpghantasala@gmail.com</v>
      </c>
      <c r="C84" s="16" t="str">
        <f>'Form Responses 1'!C84</f>
        <v>Lakshmiprabha</v>
      </c>
      <c r="D84" s="16" t="str">
        <f>'Form Responses 1'!D84</f>
        <v>Ghantasala</v>
      </c>
      <c r="E84" s="511">
        <f>'Form Responses 1'!E84</f>
        <v>4698883135</v>
      </c>
      <c r="F84" s="17" t="str">
        <f>'Form Responses 1'!F84</f>
        <v>19th July (Friday) - Morning, 19th July (Friday) - Evening, 20th July (Saturday) - Evening, 21st July (Sunday) - ALL DAY</v>
      </c>
      <c r="G84" s="16" t="str">
        <f>'Form Responses 1'!G84</f>
        <v>Frisco</v>
      </c>
      <c r="H84" s="16" t="str">
        <f>'Form Responses 1'!H84</f>
        <v>Yes</v>
      </c>
      <c r="I84" s="16" t="str">
        <f>'Form Responses 1'!I84</f>
        <v>Mahāyajña Parent / Family member</v>
      </c>
      <c r="J84" s="16" t="str">
        <f>'Form Responses 1'!J84</f>
        <v xml:space="preserve">Sreeragini  subra  prabha </v>
      </c>
      <c r="K84" s="16" t="str">
        <f>'Form Responses 1'!K84</f>
        <v>Batch 2</v>
      </c>
      <c r="L84" s="16" t="str">
        <f>'Form Responses 1'!L84</f>
        <v>I acknowledge</v>
      </c>
      <c r="M84" s="16">
        <f>'Form Responses 1'!M84</f>
        <v>0</v>
      </c>
      <c r="N84" s="27" t="s">
        <v>1731</v>
      </c>
      <c r="O84" s="19" t="str">
        <f t="shared" si="0"/>
        <v/>
      </c>
      <c r="P84" s="20"/>
      <c r="Q84" s="20"/>
      <c r="R84" s="20"/>
      <c r="S84" s="20"/>
      <c r="T84" s="21" t="str">
        <f t="shared" ref="T84:U84" si="504">IF(COUNTIF($F84,CONCATENATE("*",T$1,"*")),"Y",IF(COUNTIF($F84,CONCATENATE("*",$V$1,"*")),"Y",IF(COUNTIF($F84,CONCATENATE("*ALL EVENT DAYS - July 18*")),"Y","")))</f>
        <v/>
      </c>
      <c r="U84" s="21" t="str">
        <f t="shared" si="504"/>
        <v/>
      </c>
      <c r="V84" s="21" t="str">
        <f t="shared" si="444"/>
        <v/>
      </c>
      <c r="W84" s="21" t="str">
        <f t="shared" ref="W84:X84" si="505">IF(COUNTIF($F84,CONCATENATE("*",W$1,"*")),"Y",IF(COUNTIF($F84,CONCATENATE("*",$O$1,"*")),"Y",IF(COUNTIF($F84,CONCATENATE("*",$Y$1,"*")),"Y",IF(COUNTIF($F84,CONCATENATE("*ALL EVENT*")),"Y",""))))</f>
        <v>Y</v>
      </c>
      <c r="X84" s="21" t="str">
        <f t="shared" si="505"/>
        <v>Y</v>
      </c>
      <c r="Y84" s="21" t="str">
        <f t="shared" si="4"/>
        <v/>
      </c>
      <c r="Z84" s="21" t="str">
        <f t="shared" ref="Z84:AA84" si="506">IF(COUNTIF($F84,CONCATENATE("*",Z$1,"*")),"Y",IF(COUNTIF($F84,CONCATENATE("*",$O$1,"*")),"Y",IF(COUNTIF($F84,CONCATENATE("*",$AB$1,"*")),"Y",IF(COUNTIF($F84,CONCATENATE("*ALL EVENT*")),"Y",""))))</f>
        <v/>
      </c>
      <c r="AA84" s="21" t="str">
        <f t="shared" si="506"/>
        <v>Y</v>
      </c>
      <c r="AB84" s="21" t="str">
        <f t="shared" si="6"/>
        <v/>
      </c>
      <c r="AC84" s="21" t="str">
        <f t="shared" ref="AC84:AD84" si="507">IF(COUNTIF($F84,CONCATENATE("*",AC$1,"*")),"Y",IF(COUNTIF($F84,CONCATENATE("*",$O$1,"*")),"Y",IF(COUNTIF($F84,CONCATENATE("*",$AE$1,"*")),"Y",IF(COUNTIF($F84,CONCATENATE("*ALL EVENT*")),"Y",""))))</f>
        <v>Y</v>
      </c>
      <c r="AD84" s="21" t="str">
        <f t="shared" si="507"/>
        <v>Y</v>
      </c>
      <c r="AE84" s="19" t="str">
        <f t="shared" si="8"/>
        <v>Y</v>
      </c>
      <c r="AF84" s="22">
        <f t="shared" si="9"/>
        <v>5</v>
      </c>
      <c r="AG84" s="44" t="s">
        <v>1764</v>
      </c>
      <c r="AH84" s="19" t="str">
        <f t="shared" si="371"/>
        <v/>
      </c>
      <c r="AI84" s="19" t="str">
        <f t="shared" ref="AI84:AX84" si="508">IF(P84="Y",$AG84,"")</f>
        <v/>
      </c>
      <c r="AJ84" s="19" t="str">
        <f t="shared" si="508"/>
        <v/>
      </c>
      <c r="AK84" s="19" t="str">
        <f t="shared" si="508"/>
        <v/>
      </c>
      <c r="AL84" s="19" t="str">
        <f t="shared" si="508"/>
        <v/>
      </c>
      <c r="AM84" s="19" t="str">
        <f t="shared" si="508"/>
        <v/>
      </c>
      <c r="AN84" s="19" t="str">
        <f t="shared" si="508"/>
        <v/>
      </c>
      <c r="AO84" s="19" t="str">
        <f t="shared" si="508"/>
        <v/>
      </c>
      <c r="AP84" s="19" t="str">
        <f t="shared" si="508"/>
        <v>Cultural</v>
      </c>
      <c r="AQ84" s="19" t="str">
        <f t="shared" si="508"/>
        <v>Cultural</v>
      </c>
      <c r="AR84" s="19" t="str">
        <f t="shared" si="508"/>
        <v/>
      </c>
      <c r="AS84" s="19" t="str">
        <f t="shared" si="508"/>
        <v/>
      </c>
      <c r="AT84" s="19" t="str">
        <f t="shared" si="508"/>
        <v>Cultural</v>
      </c>
      <c r="AU84" s="19" t="str">
        <f t="shared" si="508"/>
        <v/>
      </c>
      <c r="AV84" s="19" t="str">
        <f t="shared" si="508"/>
        <v>Cultural</v>
      </c>
      <c r="AW84" s="19" t="str">
        <f t="shared" si="508"/>
        <v>Cultural</v>
      </c>
      <c r="AX84" s="19" t="str">
        <f t="shared" si="508"/>
        <v>Cultural</v>
      </c>
      <c r="AY84" s="24">
        <f t="shared" si="11"/>
        <v>2</v>
      </c>
      <c r="AZ84" s="19">
        <f t="shared" si="12"/>
        <v>1</v>
      </c>
      <c r="BA84" s="19" t="s">
        <v>1740</v>
      </c>
      <c r="BB84" s="19"/>
    </row>
    <row r="85" spans="1:54" ht="15.6">
      <c r="A85" s="2">
        <f>'Form Responses 1'!A85</f>
        <v>45480.343172337962</v>
      </c>
      <c r="B85" s="25" t="str">
        <f>'Form Responses 1'!B85</f>
        <v>sandhyarao.talluri@gmail.com</v>
      </c>
      <c r="C85" s="16" t="str">
        <f>'Form Responses 1'!C85</f>
        <v>Sandhya</v>
      </c>
      <c r="D85" s="16" t="str">
        <f>'Form Responses 1'!D85</f>
        <v>Talluri</v>
      </c>
      <c r="E85" s="511">
        <f>'Form Responses 1'!E85</f>
        <v>4694996195</v>
      </c>
      <c r="F85" s="17" t="str">
        <f>'Form Responses 1'!F85</f>
        <v>ALL EVENT DAYS - July 18th to July 21st - FULL TIME</v>
      </c>
      <c r="G85" s="16" t="str">
        <f>'Form Responses 1'!G85</f>
        <v>Frisco</v>
      </c>
      <c r="H85" s="16" t="str">
        <f>'Form Responses 1'!H85</f>
        <v>Yes</v>
      </c>
      <c r="I85" s="16" t="str">
        <f>'Form Responses 1'!I85</f>
        <v>Mahāyajña Student</v>
      </c>
      <c r="J85" s="16" t="str">
        <f>'Form Responses 1'!J85</f>
        <v>Sandhya Talluri</v>
      </c>
      <c r="K85" s="16" t="str">
        <f>'Form Responses 1'!K85</f>
        <v>Batch 9</v>
      </c>
      <c r="L85" s="16" t="str">
        <f>'Form Responses 1'!L85</f>
        <v>I acknowledge</v>
      </c>
      <c r="M85" s="16">
        <f>'Form Responses 1'!M85</f>
        <v>0</v>
      </c>
      <c r="N85" s="30" t="s">
        <v>1731</v>
      </c>
      <c r="O85" s="19" t="str">
        <f t="shared" si="0"/>
        <v>Y</v>
      </c>
      <c r="P85" s="20"/>
      <c r="Q85" s="20"/>
      <c r="R85" s="20"/>
      <c r="S85" s="20"/>
      <c r="T85" s="21" t="str">
        <f t="shared" ref="T85:U85" si="509">IF(COUNTIF($F85,CONCATENATE("*",T$1,"*")),"Y",IF(COUNTIF($F85,CONCATENATE("*",$V$1,"*")),"Y",IF(COUNTIF($F85,CONCATENATE("*ALL EVENT DAYS - July 18*")),"Y","")))</f>
        <v>Y</v>
      </c>
      <c r="U85" s="21" t="str">
        <f t="shared" si="509"/>
        <v>Y</v>
      </c>
      <c r="V85" s="21" t="str">
        <f t="shared" si="444"/>
        <v>Y</v>
      </c>
      <c r="W85" s="21" t="str">
        <f t="shared" ref="W85:X85" si="510">IF(COUNTIF($F85,CONCATENATE("*",W$1,"*")),"Y",IF(COUNTIF($F85,CONCATENATE("*",$O$1,"*")),"Y",IF(COUNTIF($F85,CONCATENATE("*",$Y$1,"*")),"Y",IF(COUNTIF($F85,CONCATENATE("*ALL EVENT*")),"Y",""))))</f>
        <v>Y</v>
      </c>
      <c r="X85" s="21" t="str">
        <f t="shared" si="510"/>
        <v>Y</v>
      </c>
      <c r="Y85" s="21" t="str">
        <f t="shared" si="4"/>
        <v>Y</v>
      </c>
      <c r="Z85" s="21" t="str">
        <f t="shared" ref="Z85:AA85" si="511">IF(COUNTIF($F85,CONCATENATE("*",Z$1,"*")),"Y",IF(COUNTIF($F85,CONCATENATE("*",$O$1,"*")),"Y",IF(COUNTIF($F85,CONCATENATE("*",$AB$1,"*")),"Y",IF(COUNTIF($F85,CONCATENATE("*ALL EVENT*")),"Y",""))))</f>
        <v>Y</v>
      </c>
      <c r="AA85" s="21" t="str">
        <f t="shared" si="511"/>
        <v>Y</v>
      </c>
      <c r="AB85" s="21" t="str">
        <f t="shared" si="6"/>
        <v>Y</v>
      </c>
      <c r="AC85" s="21" t="str">
        <f t="shared" ref="AC85:AD85" si="512">IF(COUNTIF($F85,CONCATENATE("*",AC$1,"*")),"Y",IF(COUNTIF($F85,CONCATENATE("*",$O$1,"*")),"Y",IF(COUNTIF($F85,CONCATENATE("*",$AE$1,"*")),"Y",IF(COUNTIF($F85,CONCATENATE("*ALL EVENT*")),"Y",""))))</f>
        <v>Y</v>
      </c>
      <c r="AD85" s="21" t="str">
        <f t="shared" si="512"/>
        <v>Y</v>
      </c>
      <c r="AE85" s="19" t="str">
        <f t="shared" si="8"/>
        <v>Y</v>
      </c>
      <c r="AF85" s="22">
        <f t="shared" si="9"/>
        <v>8</v>
      </c>
      <c r="AG85" s="26" t="s">
        <v>1732</v>
      </c>
      <c r="AH85" s="19" t="str">
        <f t="shared" si="371"/>
        <v>Maha Prasad</v>
      </c>
      <c r="AI85" s="19" t="str">
        <f t="shared" ref="AI85:AL85" si="513">IF(P85="Y",$AG85,"")</f>
        <v/>
      </c>
      <c r="AJ85" s="19" t="str">
        <f t="shared" si="513"/>
        <v/>
      </c>
      <c r="AK85" s="19" t="str">
        <f t="shared" si="513"/>
        <v/>
      </c>
      <c r="AL85" s="19" t="str">
        <f t="shared" si="513"/>
        <v/>
      </c>
      <c r="AM85" s="19" t="s">
        <v>1738</v>
      </c>
      <c r="AN85" s="19" t="s">
        <v>1744</v>
      </c>
      <c r="AO85" s="19" t="str">
        <f>IF(V85="Y",$AG85,"")</f>
        <v>Maha Prasad</v>
      </c>
      <c r="AP85" s="19" t="s">
        <v>1737</v>
      </c>
      <c r="AQ85" s="19" t="s">
        <v>1737</v>
      </c>
      <c r="AR85" s="19" t="str">
        <f t="shared" ref="AR85:AR87" si="514">IF(Y85="Y",$AG85,"")</f>
        <v>Maha Prasad</v>
      </c>
      <c r="AS85" s="19"/>
      <c r="AT85" s="19" t="s">
        <v>1737</v>
      </c>
      <c r="AU85" s="19" t="str">
        <f t="shared" ref="AU85:AU87" si="515">IF(AB85="Y",$AG85,"")</f>
        <v>Maha Prasad</v>
      </c>
      <c r="AV85" s="19" t="s">
        <v>1737</v>
      </c>
      <c r="AW85" s="19" t="s">
        <v>1737</v>
      </c>
      <c r="AX85" s="19" t="str">
        <f>IF(AE85="Y",$AG85,"")</f>
        <v>Maha Prasad</v>
      </c>
      <c r="AY85" s="24">
        <f t="shared" si="11"/>
        <v>2</v>
      </c>
      <c r="AZ85" s="19">
        <f t="shared" si="12"/>
        <v>2</v>
      </c>
      <c r="BA85" s="19" t="s">
        <v>1729</v>
      </c>
      <c r="BB85" s="19"/>
    </row>
    <row r="86" spans="1:54" ht="15.6">
      <c r="A86" s="2">
        <f>'Form Responses 1'!A86</f>
        <v>45424.977564409724</v>
      </c>
      <c r="B86" s="25" t="str">
        <f>'Form Responses 1'!B86</f>
        <v>sree1119@gmail.com</v>
      </c>
      <c r="C86" s="16" t="str">
        <f>'Form Responses 1'!C86</f>
        <v>Padmasree</v>
      </c>
      <c r="D86" s="16" t="str">
        <f>'Form Responses 1'!D86</f>
        <v xml:space="preserve">Muddana </v>
      </c>
      <c r="E86" s="511">
        <f>'Form Responses 1'!E86</f>
        <v>3306314132</v>
      </c>
      <c r="F86" s="17" t="str">
        <f>'Form Responses 1'!F86</f>
        <v>19th July (Friday) - ALL DAY, 20th July (Saturday) - ALL DAY</v>
      </c>
      <c r="G86" s="16" t="str">
        <f>'Form Responses 1'!G86</f>
        <v>Texas</v>
      </c>
      <c r="H86" s="16" t="str">
        <f>'Form Responses 1'!H86</f>
        <v>Yes</v>
      </c>
      <c r="I86" s="16" t="str">
        <f>'Form Responses 1'!I86</f>
        <v>Mahāyajña Parent / Family member</v>
      </c>
      <c r="J86" s="16" t="str">
        <f>'Form Responses 1'!J86</f>
        <v>Padmasree / Lalit S Metta</v>
      </c>
      <c r="K86" s="16" t="str">
        <f>'Form Responses 1'!K86</f>
        <v>Batch 1</v>
      </c>
      <c r="L86" s="16" t="str">
        <f>'Form Responses 1'!L86</f>
        <v>I acknowledge</v>
      </c>
      <c r="M86" s="16">
        <f>'Form Responses 1'!M86</f>
        <v>0</v>
      </c>
      <c r="N86" s="27" t="s">
        <v>1731</v>
      </c>
      <c r="O86" s="19" t="str">
        <f t="shared" si="0"/>
        <v/>
      </c>
      <c r="P86" s="20"/>
      <c r="Q86" s="20"/>
      <c r="R86" s="20"/>
      <c r="S86" s="20"/>
      <c r="T86" s="21" t="str">
        <f t="shared" ref="T86:U86" si="516">IF(COUNTIF($F86,CONCATENATE("*",T$1,"*")),"Y",IF(COUNTIF($F86,CONCATENATE("*",$V$1,"*")),"Y",IF(COUNTIF($F86,CONCATENATE("*ALL EVENT DAYS - July 18*")),"Y","")))</f>
        <v/>
      </c>
      <c r="U86" s="21" t="str">
        <f t="shared" si="516"/>
        <v/>
      </c>
      <c r="V86" s="21" t="str">
        <f t="shared" si="444"/>
        <v/>
      </c>
      <c r="W86" s="21" t="str">
        <f t="shared" ref="W86:X86" si="517">IF(COUNTIF($F86,CONCATENATE("*",W$1,"*")),"Y",IF(COUNTIF($F86,CONCATENATE("*",$O$1,"*")),"Y",IF(COUNTIF($F86,CONCATENATE("*",$Y$1,"*")),"Y",IF(COUNTIF($F86,CONCATENATE("*ALL EVENT*")),"Y",""))))</f>
        <v>Y</v>
      </c>
      <c r="X86" s="21" t="str">
        <f t="shared" si="517"/>
        <v>Y</v>
      </c>
      <c r="Y86" s="21" t="str">
        <f t="shared" si="4"/>
        <v>Y</v>
      </c>
      <c r="Z86" s="21" t="str">
        <f t="shared" ref="Z86:AA86" si="518">IF(COUNTIF($F86,CONCATENATE("*",Z$1,"*")),"Y",IF(COUNTIF($F86,CONCATENATE("*",$O$1,"*")),"Y",IF(COUNTIF($F86,CONCATENATE("*",$AB$1,"*")),"Y",IF(COUNTIF($F86,CONCATENATE("*ALL EVENT*")),"Y",""))))</f>
        <v>Y</v>
      </c>
      <c r="AA86" s="21" t="str">
        <f t="shared" si="518"/>
        <v>Y</v>
      </c>
      <c r="AB86" s="21" t="str">
        <f t="shared" si="6"/>
        <v>Y</v>
      </c>
      <c r="AC86" s="21" t="str">
        <f t="shared" ref="AC86:AD86" si="519">IF(COUNTIF($F86,CONCATENATE("*",AC$1,"*")),"Y",IF(COUNTIF($F86,CONCATENATE("*",$O$1,"*")),"Y",IF(COUNTIF($F86,CONCATENATE("*",$AE$1,"*")),"Y",IF(COUNTIF($F86,CONCATENATE("*ALL EVENT*")),"Y",""))))</f>
        <v/>
      </c>
      <c r="AD86" s="21" t="str">
        <f t="shared" si="519"/>
        <v/>
      </c>
      <c r="AE86" s="19" t="str">
        <f t="shared" si="8"/>
        <v/>
      </c>
      <c r="AF86" s="22">
        <f t="shared" si="9"/>
        <v>4</v>
      </c>
      <c r="AG86" s="26" t="s">
        <v>1732</v>
      </c>
      <c r="AH86" s="19" t="str">
        <f t="shared" si="371"/>
        <v/>
      </c>
      <c r="AI86" s="19" t="str">
        <f t="shared" ref="AI86:AO86" si="520">IF(P86="Y",$AG86,"")</f>
        <v/>
      </c>
      <c r="AJ86" s="19" t="str">
        <f t="shared" si="520"/>
        <v/>
      </c>
      <c r="AK86" s="19" t="str">
        <f t="shared" si="520"/>
        <v/>
      </c>
      <c r="AL86" s="19" t="str">
        <f t="shared" si="520"/>
        <v/>
      </c>
      <c r="AM86" s="19" t="str">
        <f t="shared" si="520"/>
        <v/>
      </c>
      <c r="AN86" s="19" t="str">
        <f t="shared" si="520"/>
        <v/>
      </c>
      <c r="AO86" s="19" t="str">
        <f t="shared" si="520"/>
        <v/>
      </c>
      <c r="AP86" s="19" t="s">
        <v>1737</v>
      </c>
      <c r="AQ86" s="19" t="s">
        <v>1737</v>
      </c>
      <c r="AR86" s="19" t="str">
        <f t="shared" si="514"/>
        <v>Maha Prasad</v>
      </c>
      <c r="AS86" s="19" t="s">
        <v>1738</v>
      </c>
      <c r="AT86" s="19" t="s">
        <v>1737</v>
      </c>
      <c r="AU86" s="19" t="str">
        <f t="shared" si="515"/>
        <v>Maha Prasad</v>
      </c>
      <c r="AV86" s="19" t="str">
        <f t="shared" ref="AV86:AX86" si="521">IF(AC86="Y",$AG86,"")</f>
        <v/>
      </c>
      <c r="AW86" s="19" t="str">
        <f t="shared" si="521"/>
        <v/>
      </c>
      <c r="AX86" s="19" t="str">
        <f t="shared" si="521"/>
        <v/>
      </c>
      <c r="AY86" s="24">
        <f t="shared" si="11"/>
        <v>1</v>
      </c>
      <c r="AZ86" s="19">
        <f t="shared" si="12"/>
        <v>2</v>
      </c>
      <c r="BA86" s="19" t="s">
        <v>1729</v>
      </c>
      <c r="BB86" s="19"/>
    </row>
    <row r="87" spans="1:54" ht="15.6">
      <c r="A87" s="2">
        <f>'Form Responses 1'!A87</f>
        <v>45424.991976805555</v>
      </c>
      <c r="B87" s="25" t="str">
        <f>'Form Responses 1'!B87</f>
        <v>swaram9@yahoo.com</v>
      </c>
      <c r="C87" s="31" t="str">
        <f>'Form Responses 1'!C87</f>
        <v>Swathy</v>
      </c>
      <c r="D87" s="16" t="str">
        <f>'Form Responses 1'!D87</f>
        <v>Middela</v>
      </c>
      <c r="E87" s="511">
        <f>'Form Responses 1'!E87</f>
        <v>9729839498</v>
      </c>
      <c r="F87" s="17" t="str">
        <f>'Form Responses 1'!F87</f>
        <v>ALL EVENT DAYS - July 19th to July 21st - FULL TIME</v>
      </c>
      <c r="G87" s="16" t="str">
        <f>'Form Responses 1'!G87</f>
        <v>Frisco</v>
      </c>
      <c r="H87" s="16" t="str">
        <f>'Form Responses 1'!H87</f>
        <v>Yes</v>
      </c>
      <c r="I87" s="16" t="str">
        <f>'Form Responses 1'!I87</f>
        <v>Mahāyajña Student</v>
      </c>
      <c r="J87" s="16" t="str">
        <f>'Form Responses 1'!J87</f>
        <v>Swathy Middela</v>
      </c>
      <c r="K87" s="16" t="str">
        <f>'Form Responses 1'!K87</f>
        <v>Batch 8</v>
      </c>
      <c r="L87" s="16" t="str">
        <f>'Form Responses 1'!L87</f>
        <v>I acknowledge</v>
      </c>
      <c r="M87" s="16">
        <f>'Form Responses 1'!M87</f>
        <v>0</v>
      </c>
      <c r="N87" s="27" t="s">
        <v>1731</v>
      </c>
      <c r="O87" s="19" t="str">
        <f t="shared" si="0"/>
        <v>Y</v>
      </c>
      <c r="P87" s="20"/>
      <c r="Q87" s="20"/>
      <c r="R87" s="20"/>
      <c r="S87" s="20"/>
      <c r="T87" s="21" t="str">
        <f t="shared" ref="T87:U87" si="522">IF(COUNTIF($F87,CONCATENATE("*",T$1,"*")),"Y",IF(COUNTIF($F87,CONCATENATE("*",$V$1,"*")),"Y",IF(COUNTIF($F87,CONCATENATE("*ALL EVENT DAYS - July 18*")),"Y","")))</f>
        <v/>
      </c>
      <c r="U87" s="21" t="str">
        <f t="shared" si="522"/>
        <v/>
      </c>
      <c r="V87" s="21" t="str">
        <f t="shared" si="444"/>
        <v/>
      </c>
      <c r="W87" s="21" t="str">
        <f t="shared" ref="W87:X87" si="523">IF(COUNTIF($F87,CONCATENATE("*",W$1,"*")),"Y",IF(COUNTIF($F87,CONCATENATE("*",$O$1,"*")),"Y",IF(COUNTIF($F87,CONCATENATE("*",$Y$1,"*")),"Y",IF(COUNTIF($F87,CONCATENATE("*ALL EVENT*")),"Y",""))))</f>
        <v>Y</v>
      </c>
      <c r="X87" s="21" t="str">
        <f t="shared" si="523"/>
        <v>Y</v>
      </c>
      <c r="Y87" s="21" t="str">
        <f t="shared" si="4"/>
        <v>Y</v>
      </c>
      <c r="Z87" s="21" t="str">
        <f t="shared" ref="Z87:AA87" si="524">IF(COUNTIF($F87,CONCATENATE("*",Z$1,"*")),"Y",IF(COUNTIF($F87,CONCATENATE("*",$O$1,"*")),"Y",IF(COUNTIF($F87,CONCATENATE("*",$AB$1,"*")),"Y",IF(COUNTIF($F87,CONCATENATE("*ALL EVENT*")),"Y",""))))</f>
        <v>Y</v>
      </c>
      <c r="AA87" s="21" t="str">
        <f t="shared" si="524"/>
        <v>Y</v>
      </c>
      <c r="AB87" s="21" t="str">
        <f t="shared" si="6"/>
        <v>Y</v>
      </c>
      <c r="AC87" s="21" t="str">
        <f t="shared" ref="AC87:AD87" si="525">IF(COUNTIF($F87,CONCATENATE("*",AC$1,"*")),"Y",IF(COUNTIF($F87,CONCATENATE("*",$O$1,"*")),"Y",IF(COUNTIF($F87,CONCATENATE("*",$AE$1,"*")),"Y",IF(COUNTIF($F87,CONCATENATE("*ALL EVENT*")),"Y",""))))</f>
        <v>Y</v>
      </c>
      <c r="AD87" s="21" t="str">
        <f t="shared" si="525"/>
        <v>Y</v>
      </c>
      <c r="AE87" s="19" t="str">
        <f t="shared" si="8"/>
        <v>Y</v>
      </c>
      <c r="AF87" s="22">
        <f t="shared" si="9"/>
        <v>6</v>
      </c>
      <c r="AG87" s="26" t="s">
        <v>1732</v>
      </c>
      <c r="AH87" s="19" t="str">
        <f t="shared" si="371"/>
        <v>Maha Prasad</v>
      </c>
      <c r="AI87" s="19" t="str">
        <f t="shared" ref="AI87:AO87" si="526">IF(P87="Y",$AG87,"")</f>
        <v/>
      </c>
      <c r="AJ87" s="19" t="str">
        <f t="shared" si="526"/>
        <v/>
      </c>
      <c r="AK87" s="19" t="str">
        <f t="shared" si="526"/>
        <v/>
      </c>
      <c r="AL87" s="19" t="str">
        <f t="shared" si="526"/>
        <v/>
      </c>
      <c r="AM87" s="19" t="str">
        <f t="shared" si="526"/>
        <v/>
      </c>
      <c r="AN87" s="19" t="str">
        <f t="shared" si="526"/>
        <v/>
      </c>
      <c r="AO87" s="19" t="str">
        <f t="shared" si="526"/>
        <v/>
      </c>
      <c r="AP87" s="19" t="s">
        <v>1737</v>
      </c>
      <c r="AQ87" s="19" t="s">
        <v>1737</v>
      </c>
      <c r="AR87" s="19" t="str">
        <f t="shared" si="514"/>
        <v>Maha Prasad</v>
      </c>
      <c r="AS87" s="19" t="s">
        <v>1738</v>
      </c>
      <c r="AT87" s="19" t="s">
        <v>1737</v>
      </c>
      <c r="AU87" s="19" t="str">
        <f t="shared" si="515"/>
        <v>Maha Prasad</v>
      </c>
      <c r="AV87" s="19" t="s">
        <v>1737</v>
      </c>
      <c r="AW87" s="19" t="s">
        <v>1737</v>
      </c>
      <c r="AX87" s="19" t="str">
        <f>IF(AE87="Y",$AG87,"")</f>
        <v>Maha Prasad</v>
      </c>
      <c r="AY87" s="24">
        <f t="shared" si="11"/>
        <v>2</v>
      </c>
      <c r="AZ87" s="19">
        <f t="shared" si="12"/>
        <v>2</v>
      </c>
      <c r="BA87" s="19" t="s">
        <v>1729</v>
      </c>
      <c r="BB87" s="19"/>
    </row>
    <row r="88" spans="1:54" ht="15.6">
      <c r="A88" s="2">
        <f>'Form Responses 1'!A88</f>
        <v>45428.451057905091</v>
      </c>
      <c r="B88" s="25" t="str">
        <f>'Form Responses 1'!B88</f>
        <v>ruchit.sharma@gmail.com</v>
      </c>
      <c r="C88" s="16" t="str">
        <f>'Form Responses 1'!C88</f>
        <v xml:space="preserve">Ruchit </v>
      </c>
      <c r="D88" s="16" t="str">
        <f>'Form Responses 1'!D88</f>
        <v xml:space="preserve">Sharma </v>
      </c>
      <c r="E88" s="511">
        <f>'Form Responses 1'!E88</f>
        <v>9722079137</v>
      </c>
      <c r="F88" s="17" t="str">
        <f>'Form Responses 1'!F88</f>
        <v>19th July (Friday) - Evening</v>
      </c>
      <c r="G88" s="16" t="str">
        <f>'Form Responses 1'!G88</f>
        <v>Texas</v>
      </c>
      <c r="H88" s="16" t="str">
        <f>'Form Responses 1'!H88</f>
        <v>Yes</v>
      </c>
      <c r="I88" s="16" t="str">
        <f>'Form Responses 1'!I88</f>
        <v>Mahāyajña Student</v>
      </c>
      <c r="J88" s="16" t="str">
        <f>'Form Responses 1'!J88</f>
        <v>Ruchit Sharma</v>
      </c>
      <c r="K88" s="16" t="str">
        <f>'Form Responses 1'!K88</f>
        <v>Batch 9</v>
      </c>
      <c r="L88" s="16" t="str">
        <f>'Form Responses 1'!L88</f>
        <v>I acknowledge</v>
      </c>
      <c r="M88" s="16">
        <f>'Form Responses 1'!M88</f>
        <v>0</v>
      </c>
      <c r="N88" s="27" t="s">
        <v>1727</v>
      </c>
      <c r="O88" s="19" t="str">
        <f t="shared" si="0"/>
        <v/>
      </c>
      <c r="P88" s="20"/>
      <c r="Q88" s="20"/>
      <c r="R88" s="20"/>
      <c r="S88" s="20"/>
      <c r="T88" s="21" t="str">
        <f t="shared" ref="T88:U88" si="527">IF(COUNTIF($F88,CONCATENATE("*",T$1,"*")),"Y",IF(COUNTIF($F88,CONCATENATE("*",$V$1,"*")),"Y",IF(COUNTIF($F88,CONCATENATE("*ALL EVENT DAYS - July 18*")),"Y","")))</f>
        <v/>
      </c>
      <c r="U88" s="21" t="str">
        <f t="shared" si="527"/>
        <v/>
      </c>
      <c r="V88" s="21" t="str">
        <f t="shared" si="444"/>
        <v/>
      </c>
      <c r="W88" s="21" t="str">
        <f t="shared" ref="W88:X88" si="528">IF(COUNTIF($F88,CONCATENATE("*",W$1,"*")),"Y",IF(COUNTIF($F88,CONCATENATE("*",$O$1,"*")),"Y",IF(COUNTIF($F88,CONCATENATE("*",$Y$1,"*")),"Y",IF(COUNTIF($F88,CONCATENATE("*ALL EVENT*")),"Y",""))))</f>
        <v/>
      </c>
      <c r="X88" s="21" t="str">
        <f t="shared" si="528"/>
        <v>Y</v>
      </c>
      <c r="Y88" s="21" t="str">
        <f t="shared" si="4"/>
        <v/>
      </c>
      <c r="Z88" s="21" t="str">
        <f t="shared" ref="Z88:AA88" si="529">IF(COUNTIF($F88,CONCATENATE("*",Z$1,"*")),"Y",IF(COUNTIF($F88,CONCATENATE("*",$O$1,"*")),"Y",IF(COUNTIF($F88,CONCATENATE("*",$AB$1,"*")),"Y",IF(COUNTIF($F88,CONCATENATE("*ALL EVENT*")),"Y",""))))</f>
        <v/>
      </c>
      <c r="AA88" s="21" t="str">
        <f t="shared" si="529"/>
        <v/>
      </c>
      <c r="AB88" s="21" t="str">
        <f t="shared" si="6"/>
        <v/>
      </c>
      <c r="AC88" s="21" t="str">
        <f t="shared" ref="AC88:AD88" si="530">IF(COUNTIF($F88,CONCATENATE("*",AC$1,"*")),"Y",IF(COUNTIF($F88,CONCATENATE("*",$O$1,"*")),"Y",IF(COUNTIF($F88,CONCATENATE("*",$AE$1,"*")),"Y",IF(COUNTIF($F88,CONCATENATE("*ALL EVENT*")),"Y",""))))</f>
        <v/>
      </c>
      <c r="AD88" s="21" t="str">
        <f t="shared" si="530"/>
        <v/>
      </c>
      <c r="AE88" s="19" t="str">
        <f t="shared" si="8"/>
        <v/>
      </c>
      <c r="AF88" s="22">
        <f t="shared" si="9"/>
        <v>1</v>
      </c>
      <c r="AG88" s="36" t="s">
        <v>1730</v>
      </c>
      <c r="AH88" s="19" t="str">
        <f t="shared" si="371"/>
        <v/>
      </c>
      <c r="AI88" s="19" t="str">
        <f t="shared" ref="AI88:AR88" si="531">IF(P88="Y",$AG88,"")</f>
        <v/>
      </c>
      <c r="AJ88" s="19" t="str">
        <f t="shared" si="531"/>
        <v/>
      </c>
      <c r="AK88" s="19" t="str">
        <f t="shared" si="531"/>
        <v/>
      </c>
      <c r="AL88" s="19" t="str">
        <f t="shared" si="531"/>
        <v/>
      </c>
      <c r="AM88" s="19" t="str">
        <f t="shared" si="531"/>
        <v/>
      </c>
      <c r="AN88" s="19" t="str">
        <f t="shared" si="531"/>
        <v/>
      </c>
      <c r="AO88" s="19" t="str">
        <f t="shared" si="531"/>
        <v/>
      </c>
      <c r="AP88" s="19" t="str">
        <f t="shared" si="531"/>
        <v/>
      </c>
      <c r="AQ88" s="19" t="str">
        <f t="shared" si="531"/>
        <v>StandBy</v>
      </c>
      <c r="AR88" s="19" t="str">
        <f t="shared" si="531"/>
        <v/>
      </c>
      <c r="AS88" s="19"/>
      <c r="AT88" s="19" t="str">
        <f t="shared" ref="AT88:AX88" si="532">IF(AA88="Y",$AG88,"")</f>
        <v/>
      </c>
      <c r="AU88" s="19" t="str">
        <f t="shared" si="532"/>
        <v/>
      </c>
      <c r="AV88" s="19" t="str">
        <f t="shared" si="532"/>
        <v/>
      </c>
      <c r="AW88" s="19" t="str">
        <f t="shared" si="532"/>
        <v/>
      </c>
      <c r="AX88" s="19" t="str">
        <f t="shared" si="532"/>
        <v/>
      </c>
      <c r="AY88" s="24">
        <f t="shared" si="11"/>
        <v>0</v>
      </c>
      <c r="AZ88" s="19">
        <f t="shared" si="12"/>
        <v>1</v>
      </c>
      <c r="BA88" s="19"/>
      <c r="BB88" s="19"/>
    </row>
    <row r="89" spans="1:54" ht="15.6">
      <c r="A89" s="2">
        <f>'Form Responses 1'!A89</f>
        <v>45425.303881979169</v>
      </c>
      <c r="B89" s="25" t="str">
        <f>'Form Responses 1'!B89</f>
        <v>Geethanjali3.karanam@gmail.com</v>
      </c>
      <c r="C89" s="16" t="str">
        <f>'Form Responses 1'!C89</f>
        <v xml:space="preserve">Geethanjali </v>
      </c>
      <c r="D89" s="16" t="str">
        <f>'Form Responses 1'!D89</f>
        <v xml:space="preserve">Karanam </v>
      </c>
      <c r="E89" s="511">
        <f>'Form Responses 1'!E89</f>
        <v>9722616160</v>
      </c>
      <c r="F89" s="17" t="str">
        <f>'Form Responses 1'!F89</f>
        <v>ALL EVENT DAYS - July 19th to July 21st - FULL TIME</v>
      </c>
      <c r="G89" s="16" t="str">
        <f>'Form Responses 1'!G89</f>
        <v>Greater Chicago Region</v>
      </c>
      <c r="H89" s="16" t="str">
        <f>'Form Responses 1'!H89</f>
        <v>Yes</v>
      </c>
      <c r="I89" s="16" t="str">
        <f>'Form Responses 1'!I89</f>
        <v>Mahāyajña Student</v>
      </c>
      <c r="J89" s="16" t="str">
        <f>'Form Responses 1'!J89</f>
        <v xml:space="preserve">Geethanjali Karanam </v>
      </c>
      <c r="K89" s="16" t="str">
        <f>'Form Responses 1'!K89</f>
        <v>Batch 9</v>
      </c>
      <c r="L89" s="16" t="str">
        <f>'Form Responses 1'!L89</f>
        <v>I acknowledge</v>
      </c>
      <c r="M89" s="16">
        <f>'Form Responses 1'!M89</f>
        <v>0</v>
      </c>
      <c r="N89" s="27" t="s">
        <v>1731</v>
      </c>
      <c r="O89" s="19" t="str">
        <f t="shared" si="0"/>
        <v>Y</v>
      </c>
      <c r="P89" s="20"/>
      <c r="Q89" s="20"/>
      <c r="R89" s="20"/>
      <c r="S89" s="20"/>
      <c r="T89" s="21" t="str">
        <f t="shared" ref="T89:U89" si="533">IF(COUNTIF($F89,CONCATENATE("*",T$1,"*")),"Y",IF(COUNTIF($F89,CONCATENATE("*",$V$1,"*")),"Y",IF(COUNTIF($F89,CONCATENATE("*ALL EVENT DAYS - July 18*")),"Y","")))</f>
        <v/>
      </c>
      <c r="U89" s="21" t="str">
        <f t="shared" si="533"/>
        <v/>
      </c>
      <c r="V89" s="21" t="str">
        <f t="shared" si="444"/>
        <v/>
      </c>
      <c r="W89" s="21" t="str">
        <f t="shared" ref="W89:X89" si="534">IF(COUNTIF($F89,CONCATENATE("*",W$1,"*")),"Y",IF(COUNTIF($F89,CONCATENATE("*",$O$1,"*")),"Y",IF(COUNTIF($F89,CONCATENATE("*",$Y$1,"*")),"Y",IF(COUNTIF($F89,CONCATENATE("*ALL EVENT*")),"Y",""))))</f>
        <v>Y</v>
      </c>
      <c r="X89" s="21" t="str">
        <f t="shared" si="534"/>
        <v>Y</v>
      </c>
      <c r="Y89" s="21" t="str">
        <f t="shared" si="4"/>
        <v>Y</v>
      </c>
      <c r="Z89" s="21" t="str">
        <f t="shared" ref="Z89:AA89" si="535">IF(COUNTIF($F89,CONCATENATE("*",Z$1,"*")),"Y",IF(COUNTIF($F89,CONCATENATE("*",$O$1,"*")),"Y",IF(COUNTIF($F89,CONCATENATE("*",$AB$1,"*")),"Y",IF(COUNTIF($F89,CONCATENATE("*ALL EVENT*")),"Y",""))))</f>
        <v>Y</v>
      </c>
      <c r="AA89" s="21" t="str">
        <f t="shared" si="535"/>
        <v>Y</v>
      </c>
      <c r="AB89" s="21" t="str">
        <f t="shared" si="6"/>
        <v>Y</v>
      </c>
      <c r="AC89" s="21" t="str">
        <f t="shared" ref="AC89:AD89" si="536">IF(COUNTIF($F89,CONCATENATE("*",AC$1,"*")),"Y",IF(COUNTIF($F89,CONCATENATE("*",$O$1,"*")),"Y",IF(COUNTIF($F89,CONCATENATE("*",$AE$1,"*")),"Y",IF(COUNTIF($F89,CONCATENATE("*ALL EVENT*")),"Y",""))))</f>
        <v>Y</v>
      </c>
      <c r="AD89" s="21" t="str">
        <f t="shared" si="536"/>
        <v>Y</v>
      </c>
      <c r="AE89" s="19" t="str">
        <f t="shared" si="8"/>
        <v>Y</v>
      </c>
      <c r="AF89" s="22">
        <f t="shared" si="9"/>
        <v>6</v>
      </c>
      <c r="AG89" s="26" t="s">
        <v>1732</v>
      </c>
      <c r="AH89" s="19" t="str">
        <f t="shared" si="371"/>
        <v>Maha Prasad</v>
      </c>
      <c r="AI89" s="19" t="str">
        <f t="shared" ref="AI89:AO89" si="537">IF(P89="Y",$AG89,"")</f>
        <v/>
      </c>
      <c r="AJ89" s="19" t="str">
        <f t="shared" si="537"/>
        <v/>
      </c>
      <c r="AK89" s="19" t="str">
        <f t="shared" si="537"/>
        <v/>
      </c>
      <c r="AL89" s="19" t="str">
        <f t="shared" si="537"/>
        <v/>
      </c>
      <c r="AM89" s="19" t="str">
        <f t="shared" si="537"/>
        <v/>
      </c>
      <c r="AN89" s="19" t="str">
        <f t="shared" si="537"/>
        <v/>
      </c>
      <c r="AO89" s="19" t="str">
        <f t="shared" si="537"/>
        <v/>
      </c>
      <c r="AP89" s="19" t="s">
        <v>1737</v>
      </c>
      <c r="AQ89" s="19" t="s">
        <v>1737</v>
      </c>
      <c r="AR89" s="19" t="str">
        <f t="shared" ref="AR89:AR90" si="538">IF(Y89="Y",$AG89,"")</f>
        <v>Maha Prasad</v>
      </c>
      <c r="AS89" s="19"/>
      <c r="AT89" s="19" t="s">
        <v>1737</v>
      </c>
      <c r="AU89" s="19" t="str">
        <f t="shared" ref="AU89:AU90" si="539">IF(AB89="Y",$AG89,"")</f>
        <v>Maha Prasad</v>
      </c>
      <c r="AV89" s="19" t="s">
        <v>1737</v>
      </c>
      <c r="AW89" s="19" t="s">
        <v>1737</v>
      </c>
      <c r="AX89" s="19" t="str">
        <f t="shared" ref="AX89:AX90" si="540">IF(AE89="Y",$AG89,"")</f>
        <v>Maha Prasad</v>
      </c>
      <c r="AY89" s="24">
        <f t="shared" si="11"/>
        <v>2</v>
      </c>
      <c r="AZ89" s="19">
        <f t="shared" si="12"/>
        <v>2</v>
      </c>
      <c r="BA89" s="19" t="s">
        <v>1729</v>
      </c>
      <c r="BB89" s="19"/>
    </row>
    <row r="90" spans="1:54" ht="15.6">
      <c r="A90" s="5">
        <f>'Form Responses 1'!A90</f>
        <v>45425.340156956023</v>
      </c>
      <c r="B90" s="42" t="str">
        <f>'Form Responses 1'!B90</f>
        <v>sridevi.nimishakavi@gmail.com</v>
      </c>
      <c r="C90" s="16" t="str">
        <f>'Form Responses 1'!C90</f>
        <v xml:space="preserve">Sridevi </v>
      </c>
      <c r="D90" s="16" t="str">
        <f>'Form Responses 1'!D90</f>
        <v xml:space="preserve">Nimishakavi </v>
      </c>
      <c r="E90" s="511">
        <f>'Form Responses 1'!E90</f>
        <v>3474206787</v>
      </c>
      <c r="F90" s="17" t="str">
        <f>'Form Responses 1'!F90</f>
        <v>ALL EVENT DAYS - July 19th to July 21st - FULL TIME,18th July (Thursday) - Evening</v>
      </c>
      <c r="G90" s="16" t="str">
        <f>'Form Responses 1'!G90</f>
        <v>Texas</v>
      </c>
      <c r="H90" s="16" t="str">
        <f>'Form Responses 1'!H90</f>
        <v>Yes</v>
      </c>
      <c r="I90" s="16" t="str">
        <f>'Form Responses 1'!I90</f>
        <v>Mahāyajña Student</v>
      </c>
      <c r="J90" s="16" t="str">
        <f>'Form Responses 1'!J90</f>
        <v>Sridevi Panyala</v>
      </c>
      <c r="K90" s="16" t="str">
        <f>'Form Responses 1'!K90</f>
        <v>Batch 9</v>
      </c>
      <c r="L90" s="16" t="str">
        <f>'Form Responses 1'!L90</f>
        <v>I acknowledge</v>
      </c>
      <c r="M90" s="16">
        <f>'Form Responses 1'!M90</f>
        <v>0</v>
      </c>
      <c r="N90" s="39" t="s">
        <v>1731</v>
      </c>
      <c r="O90" s="19" t="str">
        <f t="shared" si="0"/>
        <v>Y</v>
      </c>
      <c r="P90" s="20"/>
      <c r="Q90" s="20"/>
      <c r="R90" s="20"/>
      <c r="S90" s="20"/>
      <c r="T90" s="21" t="str">
        <f t="shared" ref="T90:U90" si="541">IF(COUNTIF($F90,CONCATENATE("*",T$1,"*")),"Y",IF(COUNTIF($F90,CONCATENATE("*",$V$1,"*")),"Y",IF(COUNTIF($F90,CONCATENATE("*ALL EVENT DAYS - July 18*")),"Y","")))</f>
        <v/>
      </c>
      <c r="U90" s="21" t="str">
        <f t="shared" si="541"/>
        <v>Y</v>
      </c>
      <c r="V90" s="21" t="str">
        <f t="shared" si="444"/>
        <v/>
      </c>
      <c r="W90" s="21" t="str">
        <f t="shared" ref="W90:X90" si="542">IF(COUNTIF($F90,CONCATENATE("*",W$1,"*")),"Y",IF(COUNTIF($F90,CONCATENATE("*",$O$1,"*")),"Y",IF(COUNTIF($F90,CONCATENATE("*",$Y$1,"*")),"Y",IF(COUNTIF($F90,CONCATENATE("*ALL EVENT*")),"Y",""))))</f>
        <v>Y</v>
      </c>
      <c r="X90" s="21" t="str">
        <f t="shared" si="542"/>
        <v>Y</v>
      </c>
      <c r="Y90" s="21" t="str">
        <f t="shared" si="4"/>
        <v>Y</v>
      </c>
      <c r="Z90" s="21" t="str">
        <f t="shared" ref="Z90:AA90" si="543">IF(COUNTIF($F90,CONCATENATE("*",Z$1,"*")),"Y",IF(COUNTIF($F90,CONCATENATE("*",$O$1,"*")),"Y",IF(COUNTIF($F90,CONCATENATE("*",$AB$1,"*")),"Y",IF(COUNTIF($F90,CONCATENATE("*ALL EVENT*")),"Y",""))))</f>
        <v>Y</v>
      </c>
      <c r="AA90" s="21" t="str">
        <f t="shared" si="543"/>
        <v>Y</v>
      </c>
      <c r="AB90" s="21" t="str">
        <f t="shared" si="6"/>
        <v>Y</v>
      </c>
      <c r="AC90" s="21" t="str">
        <f t="shared" ref="AC90:AD90" si="544">IF(COUNTIF($F90,CONCATENATE("*",AC$1,"*")),"Y",IF(COUNTIF($F90,CONCATENATE("*",$O$1,"*")),"Y",IF(COUNTIF($F90,CONCATENATE("*",$AE$1,"*")),"Y",IF(COUNTIF($F90,CONCATENATE("*ALL EVENT*")),"Y",""))))</f>
        <v>Y</v>
      </c>
      <c r="AD90" s="21" t="str">
        <f t="shared" si="544"/>
        <v>Y</v>
      </c>
      <c r="AE90" s="19" t="str">
        <f t="shared" si="8"/>
        <v>Y</v>
      </c>
      <c r="AF90" s="22">
        <f t="shared" si="9"/>
        <v>7</v>
      </c>
      <c r="AG90" s="26" t="s">
        <v>1732</v>
      </c>
      <c r="AH90" s="19" t="str">
        <f t="shared" si="371"/>
        <v>Maha Prasad</v>
      </c>
      <c r="AI90" s="19" t="str">
        <f t="shared" ref="AI90:AM90" si="545">IF(P90="Y",$AG90,"")</f>
        <v/>
      </c>
      <c r="AJ90" s="19" t="str">
        <f t="shared" si="545"/>
        <v/>
      </c>
      <c r="AK90" s="19" t="str">
        <f t="shared" si="545"/>
        <v/>
      </c>
      <c r="AL90" s="19" t="str">
        <f t="shared" si="545"/>
        <v/>
      </c>
      <c r="AM90" s="19" t="str">
        <f t="shared" si="545"/>
        <v/>
      </c>
      <c r="AN90" s="19" t="s">
        <v>1744</v>
      </c>
      <c r="AO90" s="19" t="str">
        <f>IF(V90="Y",$AG90,"")</f>
        <v/>
      </c>
      <c r="AP90" s="19" t="s">
        <v>1737</v>
      </c>
      <c r="AQ90" s="19" t="s">
        <v>1737</v>
      </c>
      <c r="AR90" s="19" t="str">
        <f t="shared" si="538"/>
        <v>Maha Prasad</v>
      </c>
      <c r="AS90" s="19"/>
      <c r="AT90" s="19" t="s">
        <v>1737</v>
      </c>
      <c r="AU90" s="19" t="str">
        <f t="shared" si="539"/>
        <v>Maha Prasad</v>
      </c>
      <c r="AV90" s="19" t="s">
        <v>1737</v>
      </c>
      <c r="AW90" s="19" t="s">
        <v>1737</v>
      </c>
      <c r="AX90" s="19" t="str">
        <f t="shared" si="540"/>
        <v>Maha Prasad</v>
      </c>
      <c r="AY90" s="24">
        <f t="shared" si="11"/>
        <v>2</v>
      </c>
      <c r="AZ90" s="19">
        <f t="shared" si="12"/>
        <v>2</v>
      </c>
      <c r="BA90" s="19" t="s">
        <v>1729</v>
      </c>
      <c r="BB90" s="19"/>
    </row>
    <row r="91" spans="1:54" ht="15.6">
      <c r="A91" s="2">
        <f>'Form Responses 1'!A91</f>
        <v>45425.352877048615</v>
      </c>
      <c r="B91" s="25" t="str">
        <f>'Form Responses 1'!B91</f>
        <v>bhagirathi.r@gmail.com</v>
      </c>
      <c r="C91" s="16" t="str">
        <f>'Form Responses 1'!C91</f>
        <v>Bhagirathi</v>
      </c>
      <c r="D91" s="16" t="str">
        <f>'Form Responses 1'!D91</f>
        <v>Ravindran</v>
      </c>
      <c r="E91" s="511">
        <f>'Form Responses 1'!E91</f>
        <v>5133049420</v>
      </c>
      <c r="F91" s="17" t="str">
        <f>'Form Responses 1'!F91</f>
        <v>19th July (Friday) - Morning, 20th July (Saturday) - Morning</v>
      </c>
      <c r="G91" s="16" t="str">
        <f>'Form Responses 1'!G91</f>
        <v>Texas</v>
      </c>
      <c r="H91" s="16" t="str">
        <f>'Form Responses 1'!H91</f>
        <v>Yes</v>
      </c>
      <c r="I91" s="16" t="str">
        <f>'Form Responses 1'!I91</f>
        <v>Mahāyajña Student</v>
      </c>
      <c r="J91" s="16" t="str">
        <f>'Form Responses 1'!J91</f>
        <v>Bhagirathi Ravindran</v>
      </c>
      <c r="K91" s="16" t="str">
        <f>'Form Responses 1'!K91</f>
        <v>Batch 9</v>
      </c>
      <c r="L91" s="16" t="str">
        <f>'Form Responses 1'!L91</f>
        <v>I acknowledge</v>
      </c>
      <c r="M91" s="16">
        <f>'Form Responses 1'!M91</f>
        <v>0</v>
      </c>
      <c r="N91" s="27" t="s">
        <v>1731</v>
      </c>
      <c r="O91" s="19" t="str">
        <f t="shared" si="0"/>
        <v/>
      </c>
      <c r="P91" s="20"/>
      <c r="Q91" s="20"/>
      <c r="R91" s="20"/>
      <c r="S91" s="20"/>
      <c r="T91" s="21" t="str">
        <f t="shared" ref="T91:U91" si="546">IF(COUNTIF($F91,CONCATENATE("*",T$1,"*")),"Y",IF(COUNTIF($F91,CONCATENATE("*",$V$1,"*")),"Y",IF(COUNTIF($F91,CONCATENATE("*ALL EVENT DAYS - July 18*")),"Y","")))</f>
        <v/>
      </c>
      <c r="U91" s="21" t="str">
        <f t="shared" si="546"/>
        <v/>
      </c>
      <c r="V91" s="21" t="str">
        <f t="shared" si="444"/>
        <v/>
      </c>
      <c r="W91" s="21" t="str">
        <f t="shared" ref="W91:X91" si="547">IF(COUNTIF($F91,CONCATENATE("*",W$1,"*")),"Y",IF(COUNTIF($F91,CONCATENATE("*",$O$1,"*")),"Y",IF(COUNTIF($F91,CONCATENATE("*",$Y$1,"*")),"Y",IF(COUNTIF($F91,CONCATENATE("*ALL EVENT*")),"Y",""))))</f>
        <v>Y</v>
      </c>
      <c r="X91" s="21" t="str">
        <f t="shared" si="547"/>
        <v/>
      </c>
      <c r="Y91" s="21" t="str">
        <f t="shared" si="4"/>
        <v/>
      </c>
      <c r="Z91" s="21" t="str">
        <f t="shared" ref="Z91:AA91" si="548">IF(COUNTIF($F91,CONCATENATE("*",Z$1,"*")),"Y",IF(COUNTIF($F91,CONCATENATE("*",$O$1,"*")),"Y",IF(COUNTIF($F91,CONCATENATE("*",$AB$1,"*")),"Y",IF(COUNTIF($F91,CONCATENATE("*ALL EVENT*")),"Y",""))))</f>
        <v>Y</v>
      </c>
      <c r="AA91" s="21" t="str">
        <f t="shared" si="548"/>
        <v/>
      </c>
      <c r="AB91" s="21" t="str">
        <f t="shared" si="6"/>
        <v/>
      </c>
      <c r="AC91" s="21" t="str">
        <f t="shared" ref="AC91:AD91" si="549">IF(COUNTIF($F91,CONCATENATE("*",AC$1,"*")),"Y",IF(COUNTIF($F91,CONCATENATE("*",$O$1,"*")),"Y",IF(COUNTIF($F91,CONCATENATE("*",$AE$1,"*")),"Y",IF(COUNTIF($F91,CONCATENATE("*ALL EVENT*")),"Y",""))))</f>
        <v/>
      </c>
      <c r="AD91" s="21" t="str">
        <f t="shared" si="549"/>
        <v/>
      </c>
      <c r="AE91" s="19" t="str">
        <f t="shared" si="8"/>
        <v/>
      </c>
      <c r="AF91" s="22">
        <f t="shared" si="9"/>
        <v>2</v>
      </c>
      <c r="AG91" s="26" t="s">
        <v>1732</v>
      </c>
      <c r="AH91" s="19" t="str">
        <f t="shared" si="371"/>
        <v/>
      </c>
      <c r="AI91" s="19" t="str">
        <f t="shared" ref="AI91:AO91" si="550">IF(P91="Y",$AG91,"")</f>
        <v/>
      </c>
      <c r="AJ91" s="19" t="str">
        <f t="shared" si="550"/>
        <v/>
      </c>
      <c r="AK91" s="19" t="str">
        <f t="shared" si="550"/>
        <v/>
      </c>
      <c r="AL91" s="19" t="str">
        <f t="shared" si="550"/>
        <v/>
      </c>
      <c r="AM91" s="19" t="str">
        <f t="shared" si="550"/>
        <v/>
      </c>
      <c r="AN91" s="19" t="str">
        <f t="shared" si="550"/>
        <v/>
      </c>
      <c r="AO91" s="19" t="str">
        <f t="shared" si="550"/>
        <v/>
      </c>
      <c r="AP91" s="19" t="s">
        <v>1737</v>
      </c>
      <c r="AQ91" s="19" t="str">
        <f t="shared" ref="AQ91:AR91" si="551">IF(X91="Y",$AG91,"")</f>
        <v/>
      </c>
      <c r="AR91" s="19" t="str">
        <f t="shared" si="551"/>
        <v/>
      </c>
      <c r="AS91" s="19"/>
      <c r="AT91" s="19" t="str">
        <f t="shared" ref="AT91:AX91" si="552">IF(AA91="Y",$AG91,"")</f>
        <v/>
      </c>
      <c r="AU91" s="19" t="str">
        <f t="shared" si="552"/>
        <v/>
      </c>
      <c r="AV91" s="19" t="str">
        <f t="shared" si="552"/>
        <v/>
      </c>
      <c r="AW91" s="19" t="str">
        <f t="shared" si="552"/>
        <v/>
      </c>
      <c r="AX91" s="19" t="str">
        <f t="shared" si="552"/>
        <v/>
      </c>
      <c r="AY91" s="24">
        <f t="shared" si="11"/>
        <v>1</v>
      </c>
      <c r="AZ91" s="19">
        <f t="shared" si="12"/>
        <v>1</v>
      </c>
      <c r="BA91" s="19" t="s">
        <v>1740</v>
      </c>
      <c r="BB91" s="19"/>
    </row>
    <row r="92" spans="1:54" ht="15.6">
      <c r="A92" s="2">
        <f>'Form Responses 1'!A92</f>
        <v>45425.386308900459</v>
      </c>
      <c r="B92" s="25" t="str">
        <f>'Form Responses 1'!B92</f>
        <v>roja.adepu@gmail.com</v>
      </c>
      <c r="C92" s="16" t="str">
        <f>'Form Responses 1'!C92</f>
        <v>Roja</v>
      </c>
      <c r="D92" s="16" t="str">
        <f>'Form Responses 1'!D92</f>
        <v>Adepu</v>
      </c>
      <c r="E92" s="511">
        <f>'Form Responses 1'!E92</f>
        <v>9722144956</v>
      </c>
      <c r="F92" s="17" t="str">
        <f>'Form Responses 1'!F92</f>
        <v>19th July (Friday) - Evening, 20th July (Saturday) - ALL DAY, 20th July (Saturday) - Morning, 20th July (Saturday) - Evening, 21st July (Sunday) - ALL DAY</v>
      </c>
      <c r="G92" s="16" t="str">
        <f>'Form Responses 1'!G92</f>
        <v>Texas</v>
      </c>
      <c r="H92" s="16" t="str">
        <f>'Form Responses 1'!H92</f>
        <v>Yes</v>
      </c>
      <c r="I92" s="16" t="str">
        <f>'Form Responses 1'!I92</f>
        <v>Mahāyajña Parent / Family member</v>
      </c>
      <c r="J92" s="16" t="str">
        <f>'Form Responses 1'!J92</f>
        <v>Aishwarya Adepu</v>
      </c>
      <c r="K92" s="16" t="str">
        <f>'Form Responses 1'!K92</f>
        <v>Batch 6</v>
      </c>
      <c r="L92" s="16" t="str">
        <f>'Form Responses 1'!L92</f>
        <v>I acknowledge</v>
      </c>
      <c r="M92" s="16">
        <f>'Form Responses 1'!M92</f>
        <v>0</v>
      </c>
      <c r="N92" s="27" t="s">
        <v>1731</v>
      </c>
      <c r="O92" s="19" t="str">
        <f t="shared" si="0"/>
        <v/>
      </c>
      <c r="P92" s="20"/>
      <c r="Q92" s="20"/>
      <c r="R92" s="20"/>
      <c r="S92" s="20"/>
      <c r="T92" s="21" t="str">
        <f t="shared" ref="T92:U92" si="553">IF(COUNTIF($F92,CONCATENATE("*",T$1,"*")),"Y",IF(COUNTIF($F92,CONCATENATE("*",$V$1,"*")),"Y",IF(COUNTIF($F92,CONCATENATE("*ALL EVENT DAYS - July 18*")),"Y","")))</f>
        <v/>
      </c>
      <c r="U92" s="21" t="str">
        <f t="shared" si="553"/>
        <v/>
      </c>
      <c r="V92" s="21" t="str">
        <f t="shared" si="444"/>
        <v/>
      </c>
      <c r="W92" s="21" t="str">
        <f t="shared" ref="W92:X92" si="554">IF(COUNTIF($F92,CONCATENATE("*",W$1,"*")),"Y",IF(COUNTIF($F92,CONCATENATE("*",$O$1,"*")),"Y",IF(COUNTIF($F92,CONCATENATE("*",$Y$1,"*")),"Y",IF(COUNTIF($F92,CONCATENATE("*ALL EVENT*")),"Y",""))))</f>
        <v/>
      </c>
      <c r="X92" s="21" t="str">
        <f t="shared" si="554"/>
        <v>Y</v>
      </c>
      <c r="Y92" s="21" t="str">
        <f t="shared" si="4"/>
        <v/>
      </c>
      <c r="Z92" s="21" t="str">
        <f t="shared" ref="Z92:AA92" si="555">IF(COUNTIF($F92,CONCATENATE("*",Z$1,"*")),"Y",IF(COUNTIF($F92,CONCATENATE("*",$O$1,"*")),"Y",IF(COUNTIF($F92,CONCATENATE("*",$AB$1,"*")),"Y",IF(COUNTIF($F92,CONCATENATE("*ALL EVENT*")),"Y",""))))</f>
        <v>Y</v>
      </c>
      <c r="AA92" s="21" t="str">
        <f t="shared" si="555"/>
        <v>Y</v>
      </c>
      <c r="AB92" s="21" t="str">
        <f t="shared" si="6"/>
        <v>Y</v>
      </c>
      <c r="AC92" s="21" t="str">
        <f t="shared" ref="AC92:AD92" si="556">IF(COUNTIF($F92,CONCATENATE("*",AC$1,"*")),"Y",IF(COUNTIF($F92,CONCATENATE("*",$O$1,"*")),"Y",IF(COUNTIF($F92,CONCATENATE("*",$AE$1,"*")),"Y",IF(COUNTIF($F92,CONCATENATE("*ALL EVENT*")),"Y",""))))</f>
        <v>Y</v>
      </c>
      <c r="AD92" s="21" t="str">
        <f t="shared" si="556"/>
        <v>Y</v>
      </c>
      <c r="AE92" s="19" t="str">
        <f t="shared" si="8"/>
        <v>Y</v>
      </c>
      <c r="AF92" s="22">
        <f t="shared" si="9"/>
        <v>5</v>
      </c>
      <c r="AG92" s="26" t="s">
        <v>1732</v>
      </c>
      <c r="AH92" s="19" t="str">
        <f t="shared" si="371"/>
        <v/>
      </c>
      <c r="AI92" s="19" t="str">
        <f t="shared" ref="AI92:AP92" si="557">IF(P92="Y",$AG92,"")</f>
        <v/>
      </c>
      <c r="AJ92" s="19" t="str">
        <f t="shared" si="557"/>
        <v/>
      </c>
      <c r="AK92" s="19" t="str">
        <f t="shared" si="557"/>
        <v/>
      </c>
      <c r="AL92" s="19" t="str">
        <f t="shared" si="557"/>
        <v/>
      </c>
      <c r="AM92" s="19" t="str">
        <f t="shared" si="557"/>
        <v/>
      </c>
      <c r="AN92" s="19" t="str">
        <f t="shared" si="557"/>
        <v/>
      </c>
      <c r="AO92" s="19" t="str">
        <f t="shared" si="557"/>
        <v/>
      </c>
      <c r="AP92" s="19" t="str">
        <f t="shared" si="557"/>
        <v/>
      </c>
      <c r="AQ92" s="19" t="s">
        <v>1737</v>
      </c>
      <c r="AR92" s="19" t="str">
        <f>IF(Y92="Y",$AG92,"")</f>
        <v/>
      </c>
      <c r="AS92" s="19" t="s">
        <v>1738</v>
      </c>
      <c r="AT92" s="19" t="s">
        <v>1737</v>
      </c>
      <c r="AU92" s="19" t="str">
        <f>IF(AB92="Y",$AG92,"")</f>
        <v>Maha Prasad</v>
      </c>
      <c r="AV92" s="19" t="s">
        <v>1737</v>
      </c>
      <c r="AW92" s="19" t="s">
        <v>1737</v>
      </c>
      <c r="AX92" s="19" t="str">
        <f>IF(AE92="Y",$AG92,"")</f>
        <v>Maha Prasad</v>
      </c>
      <c r="AY92" s="24">
        <f t="shared" si="11"/>
        <v>2</v>
      </c>
      <c r="AZ92" s="19">
        <f t="shared" si="12"/>
        <v>2</v>
      </c>
      <c r="BA92" s="19" t="s">
        <v>1729</v>
      </c>
      <c r="BB92" s="19"/>
    </row>
    <row r="93" spans="1:54" ht="15.6">
      <c r="A93" s="2">
        <f>'Form Responses 1'!A93</f>
        <v>45425.416799409722</v>
      </c>
      <c r="B93" s="25" t="str">
        <f>'Form Responses 1'!B93</f>
        <v>krishna543@gmail.com</v>
      </c>
      <c r="C93" s="16" t="str">
        <f>'Form Responses 1'!C93</f>
        <v>Krishna</v>
      </c>
      <c r="D93" s="16" t="str">
        <f>'Form Responses 1'!D93</f>
        <v>Gundabolu</v>
      </c>
      <c r="E93" s="511">
        <f>'Form Responses 1'!E93</f>
        <v>3476470143</v>
      </c>
      <c r="F93" s="17" t="str">
        <f>'Form Responses 1'!F93</f>
        <v>20th July (Saturday) - Morning</v>
      </c>
      <c r="G93" s="16" t="str">
        <f>'Form Responses 1'!G93</f>
        <v>Other locations</v>
      </c>
      <c r="H93" s="16" t="str">
        <f>'Form Responses 1'!H93</f>
        <v>Yes</v>
      </c>
      <c r="I93" s="16" t="str">
        <f>'Form Responses 1'!I93</f>
        <v>Mahāyajña Student</v>
      </c>
      <c r="J93" s="16" t="str">
        <f>'Form Responses 1'!J93</f>
        <v>Krishna Gundabolu</v>
      </c>
      <c r="K93" s="16" t="str">
        <f>'Form Responses 1'!K93</f>
        <v>Batch 9</v>
      </c>
      <c r="L93" s="16" t="str">
        <f>'Form Responses 1'!L93</f>
        <v>I acknowledge</v>
      </c>
      <c r="M93" s="16" t="str">
        <f>'Form Responses 1'!M93</f>
        <v>Omaha, NE</v>
      </c>
      <c r="N93" s="30" t="s">
        <v>1727</v>
      </c>
      <c r="O93" s="19" t="str">
        <f t="shared" si="0"/>
        <v/>
      </c>
      <c r="P93" s="20"/>
      <c r="Q93" s="20"/>
      <c r="R93" s="20"/>
      <c r="S93" s="20"/>
      <c r="T93" s="21" t="str">
        <f t="shared" ref="T93:U93" si="558">IF(COUNTIF($F93,CONCATENATE("*",T$1,"*")),"Y",IF(COUNTIF($F93,CONCATENATE("*",$V$1,"*")),"Y",IF(COUNTIF($F93,CONCATENATE("*ALL EVENT DAYS - July 18*")),"Y","")))</f>
        <v/>
      </c>
      <c r="U93" s="21" t="str">
        <f t="shared" si="558"/>
        <v/>
      </c>
      <c r="V93" s="21" t="str">
        <f t="shared" si="444"/>
        <v/>
      </c>
      <c r="W93" s="21" t="str">
        <f t="shared" ref="W93:X93" si="559">IF(COUNTIF($F93,CONCATENATE("*",W$1,"*")),"Y",IF(COUNTIF($F93,CONCATENATE("*",$O$1,"*")),"Y",IF(COUNTIF($F93,CONCATENATE("*",$Y$1,"*")),"Y",IF(COUNTIF($F93,CONCATENATE("*ALL EVENT*")),"Y",""))))</f>
        <v/>
      </c>
      <c r="X93" s="21" t="str">
        <f t="shared" si="559"/>
        <v/>
      </c>
      <c r="Y93" s="21" t="str">
        <f t="shared" si="4"/>
        <v/>
      </c>
      <c r="Z93" s="21" t="str">
        <f t="shared" ref="Z93:AA93" si="560">IF(COUNTIF($F93,CONCATENATE("*",Z$1,"*")),"Y",IF(COUNTIF($F93,CONCATENATE("*",$O$1,"*")),"Y",IF(COUNTIF($F93,CONCATENATE("*",$AB$1,"*")),"Y",IF(COUNTIF($F93,CONCATENATE("*ALL EVENT*")),"Y",""))))</f>
        <v>Y</v>
      </c>
      <c r="AA93" s="21" t="str">
        <f t="shared" si="560"/>
        <v/>
      </c>
      <c r="AB93" s="21" t="str">
        <f t="shared" si="6"/>
        <v/>
      </c>
      <c r="AC93" s="21" t="str">
        <f t="shared" ref="AC93:AD93" si="561">IF(COUNTIF($F93,CONCATENATE("*",AC$1,"*")),"Y",IF(COUNTIF($F93,CONCATENATE("*",$O$1,"*")),"Y",IF(COUNTIF($F93,CONCATENATE("*",$AE$1,"*")),"Y",IF(COUNTIF($F93,CONCATENATE("*ALL EVENT*")),"Y",""))))</f>
        <v/>
      </c>
      <c r="AD93" s="21" t="str">
        <f t="shared" si="561"/>
        <v/>
      </c>
      <c r="AE93" s="19" t="str">
        <f t="shared" si="8"/>
        <v/>
      </c>
      <c r="AF93" s="22">
        <f t="shared" si="9"/>
        <v>1</v>
      </c>
      <c r="AG93" s="36" t="s">
        <v>1730</v>
      </c>
      <c r="AH93" s="19" t="str">
        <f t="shared" si="371"/>
        <v/>
      </c>
      <c r="AI93" s="19" t="str">
        <f t="shared" ref="AI93:AR93" si="562">IF(P93="Y",$AG93,"")</f>
        <v/>
      </c>
      <c r="AJ93" s="19" t="str">
        <f t="shared" si="562"/>
        <v/>
      </c>
      <c r="AK93" s="19" t="str">
        <f t="shared" si="562"/>
        <v/>
      </c>
      <c r="AL93" s="19" t="str">
        <f t="shared" si="562"/>
        <v/>
      </c>
      <c r="AM93" s="19" t="str">
        <f t="shared" si="562"/>
        <v/>
      </c>
      <c r="AN93" s="19" t="str">
        <f t="shared" si="562"/>
        <v/>
      </c>
      <c r="AO93" s="19" t="str">
        <f t="shared" si="562"/>
        <v/>
      </c>
      <c r="AP93" s="19" t="str">
        <f t="shared" si="562"/>
        <v/>
      </c>
      <c r="AQ93" s="19" t="str">
        <f t="shared" si="562"/>
        <v/>
      </c>
      <c r="AR93" s="19" t="str">
        <f t="shared" si="562"/>
        <v/>
      </c>
      <c r="AS93" s="19"/>
      <c r="AT93" s="19" t="str">
        <f t="shared" ref="AT93:AX93" si="563">IF(AA93="Y",$AG93,"")</f>
        <v/>
      </c>
      <c r="AU93" s="19" t="str">
        <f t="shared" si="563"/>
        <v/>
      </c>
      <c r="AV93" s="19" t="str">
        <f t="shared" si="563"/>
        <v/>
      </c>
      <c r="AW93" s="19" t="str">
        <f t="shared" si="563"/>
        <v/>
      </c>
      <c r="AX93" s="19" t="str">
        <f t="shared" si="563"/>
        <v/>
      </c>
      <c r="AY93" s="24">
        <f t="shared" si="11"/>
        <v>0</v>
      </c>
      <c r="AZ93" s="19">
        <f t="shared" si="12"/>
        <v>1</v>
      </c>
      <c r="BA93" s="19"/>
      <c r="BB93" s="19"/>
    </row>
    <row r="94" spans="1:54" ht="15.6">
      <c r="A94" s="2">
        <f>'Form Responses 1'!A94</f>
        <v>45425.482070034719</v>
      </c>
      <c r="B94" s="25" t="str">
        <f>'Form Responses 1'!B94</f>
        <v>jparuchuri@yahoo.com</v>
      </c>
      <c r="C94" s="16" t="str">
        <f>'Form Responses 1'!C94</f>
        <v>Jyothi</v>
      </c>
      <c r="D94" s="16" t="str">
        <f>'Form Responses 1'!D94</f>
        <v xml:space="preserve">Daggubati </v>
      </c>
      <c r="E94" s="511">
        <f>'Form Responses 1'!E94</f>
        <v>2487614603</v>
      </c>
      <c r="F94" s="17" t="str">
        <f>'Form Responses 1'!F94</f>
        <v>ALL EVENT DAYS - July 19th to July 21st - FULL TIME</v>
      </c>
      <c r="G94" s="16" t="str">
        <f>'Form Responses 1'!G94</f>
        <v>Greater Chicago Region</v>
      </c>
      <c r="H94" s="16" t="str">
        <f>'Form Responses 1'!H94</f>
        <v>Yes</v>
      </c>
      <c r="I94" s="16" t="str">
        <f>'Form Responses 1'!I94</f>
        <v>Mahāyajña Student</v>
      </c>
      <c r="J94" s="16" t="str">
        <f>'Form Responses 1'!J94</f>
        <v>Jyothi Daggubati</v>
      </c>
      <c r="K94" s="16" t="str">
        <f>'Form Responses 1'!K94</f>
        <v>Batch 5</v>
      </c>
      <c r="L94" s="16" t="str">
        <f>'Form Responses 1'!L94</f>
        <v>I acknowledge</v>
      </c>
      <c r="M94" s="16">
        <f>'Form Responses 1'!M94</f>
        <v>0</v>
      </c>
      <c r="N94" s="30" t="s">
        <v>1731</v>
      </c>
      <c r="O94" s="19" t="str">
        <f t="shared" si="0"/>
        <v>Y</v>
      </c>
      <c r="P94" s="20"/>
      <c r="Q94" s="20"/>
      <c r="R94" s="20"/>
      <c r="S94" s="20"/>
      <c r="T94" s="21" t="str">
        <f t="shared" ref="T94:U94" si="564">IF(COUNTIF($F94,CONCATENATE("*",T$1,"*")),"Y",IF(COUNTIF($F94,CONCATENATE("*",$V$1,"*")),"Y",IF(COUNTIF($F94,CONCATENATE("*ALL EVENT DAYS - July 18*")),"Y","")))</f>
        <v/>
      </c>
      <c r="U94" s="21" t="str">
        <f t="shared" si="564"/>
        <v/>
      </c>
      <c r="V94" s="21" t="str">
        <f t="shared" si="444"/>
        <v/>
      </c>
      <c r="W94" s="21" t="str">
        <f t="shared" ref="W94:X94" si="565">IF(COUNTIF($F94,CONCATENATE("*",W$1,"*")),"Y",IF(COUNTIF($F94,CONCATENATE("*",$O$1,"*")),"Y",IF(COUNTIF($F94,CONCATENATE("*",$Y$1,"*")),"Y",IF(COUNTIF($F94,CONCATENATE("*ALL EVENT*")),"Y",""))))</f>
        <v>Y</v>
      </c>
      <c r="X94" s="21" t="str">
        <f t="shared" si="565"/>
        <v>Y</v>
      </c>
      <c r="Y94" s="21" t="str">
        <f t="shared" si="4"/>
        <v>Y</v>
      </c>
      <c r="Z94" s="21" t="str">
        <f t="shared" ref="Z94:AA94" si="566">IF(COUNTIF($F94,CONCATENATE("*",Z$1,"*")),"Y",IF(COUNTIF($F94,CONCATENATE("*",$O$1,"*")),"Y",IF(COUNTIF($F94,CONCATENATE("*",$AB$1,"*")),"Y",IF(COUNTIF($F94,CONCATENATE("*ALL EVENT*")),"Y",""))))</f>
        <v>Y</v>
      </c>
      <c r="AA94" s="21" t="str">
        <f t="shared" si="566"/>
        <v>Y</v>
      </c>
      <c r="AB94" s="21" t="str">
        <f t="shared" si="6"/>
        <v>Y</v>
      </c>
      <c r="AC94" s="21" t="str">
        <f t="shared" ref="AC94:AD94" si="567">IF(COUNTIF($F94,CONCATENATE("*",AC$1,"*")),"Y",IF(COUNTIF($F94,CONCATENATE("*",$O$1,"*")),"Y",IF(COUNTIF($F94,CONCATENATE("*",$AE$1,"*")),"Y",IF(COUNTIF($F94,CONCATENATE("*ALL EVENT*")),"Y",""))))</f>
        <v>Y</v>
      </c>
      <c r="AD94" s="21" t="str">
        <f t="shared" si="567"/>
        <v>Y</v>
      </c>
      <c r="AE94" s="19" t="str">
        <f t="shared" si="8"/>
        <v>Y</v>
      </c>
      <c r="AF94" s="22">
        <f t="shared" si="9"/>
        <v>6</v>
      </c>
      <c r="AG94" s="44" t="s">
        <v>1765</v>
      </c>
      <c r="AH94" s="19" t="str">
        <f t="shared" si="371"/>
        <v>Health</v>
      </c>
      <c r="AI94" s="19" t="str">
        <f t="shared" ref="AI94:AX94" si="568">IF(P94="Y",$AG94,"")</f>
        <v/>
      </c>
      <c r="AJ94" s="19" t="str">
        <f t="shared" si="568"/>
        <v/>
      </c>
      <c r="AK94" s="19" t="str">
        <f t="shared" si="568"/>
        <v/>
      </c>
      <c r="AL94" s="19" t="str">
        <f t="shared" si="568"/>
        <v/>
      </c>
      <c r="AM94" s="19" t="str">
        <f t="shared" si="568"/>
        <v/>
      </c>
      <c r="AN94" s="19" t="str">
        <f t="shared" si="568"/>
        <v/>
      </c>
      <c r="AO94" s="19" t="str">
        <f t="shared" si="568"/>
        <v/>
      </c>
      <c r="AP94" s="19" t="str">
        <f t="shared" si="568"/>
        <v>Health</v>
      </c>
      <c r="AQ94" s="19" t="str">
        <f t="shared" si="568"/>
        <v>Health</v>
      </c>
      <c r="AR94" s="19" t="str">
        <f t="shared" si="568"/>
        <v>Health</v>
      </c>
      <c r="AS94" s="19" t="str">
        <f t="shared" si="568"/>
        <v>Health</v>
      </c>
      <c r="AT94" s="19" t="str">
        <f t="shared" si="568"/>
        <v>Health</v>
      </c>
      <c r="AU94" s="19" t="str">
        <f t="shared" si="568"/>
        <v>Health</v>
      </c>
      <c r="AV94" s="19" t="str">
        <f t="shared" si="568"/>
        <v>Health</v>
      </c>
      <c r="AW94" s="19" t="str">
        <f t="shared" si="568"/>
        <v>Health</v>
      </c>
      <c r="AX94" s="19" t="str">
        <f t="shared" si="568"/>
        <v>Health</v>
      </c>
      <c r="AY94" s="24">
        <f t="shared" si="11"/>
        <v>2</v>
      </c>
      <c r="AZ94" s="19">
        <f t="shared" si="12"/>
        <v>2</v>
      </c>
      <c r="BA94" s="19" t="s">
        <v>1740</v>
      </c>
      <c r="BB94" s="19"/>
    </row>
    <row r="95" spans="1:54" ht="15.6">
      <c r="A95" s="2">
        <f>'Form Responses 1'!A95</f>
        <v>45425.49256392361</v>
      </c>
      <c r="B95" s="25" t="str">
        <f>'Form Responses 1'!B95</f>
        <v>kmadhavi05@gmail.com</v>
      </c>
      <c r="C95" s="16" t="str">
        <f>'Form Responses 1'!C95</f>
        <v xml:space="preserve">Purnasai </v>
      </c>
      <c r="D95" s="16" t="str">
        <f>'Form Responses 1'!D95</f>
        <v>Gaddam</v>
      </c>
      <c r="E95" s="511" t="str">
        <f>'Form Responses 1'!E95</f>
        <v>‪+1 (224) 284‑9375‬</v>
      </c>
      <c r="F95" s="17" t="str">
        <f>'Form Responses 1'!F95</f>
        <v>ALL EVENT DAYS - July 19th to July 21st - FULL TIME</v>
      </c>
      <c r="G95" s="16" t="str">
        <f>'Form Responses 1'!G95</f>
        <v>Greater Chicago Region</v>
      </c>
      <c r="H95" s="16" t="str">
        <f>'Form Responses 1'!H95</f>
        <v>Yes</v>
      </c>
      <c r="I95" s="16" t="str">
        <f>'Form Responses 1'!I95</f>
        <v>Mahāyajña Student</v>
      </c>
      <c r="J95" s="16" t="str">
        <f>'Form Responses 1'!J95</f>
        <v xml:space="preserve">Purnasai Gaddam </v>
      </c>
      <c r="K95" s="16" t="str">
        <f>'Form Responses 1'!K95</f>
        <v>Batch 5</v>
      </c>
      <c r="L95" s="16" t="str">
        <f>'Form Responses 1'!L95</f>
        <v>I acknowledge</v>
      </c>
      <c r="M95" s="16">
        <f>'Form Responses 1'!M95</f>
        <v>0</v>
      </c>
      <c r="N95" s="27" t="s">
        <v>1727</v>
      </c>
      <c r="O95" s="19" t="str">
        <f t="shared" si="0"/>
        <v>Y</v>
      </c>
      <c r="P95" s="20"/>
      <c r="Q95" s="20"/>
      <c r="R95" s="20"/>
      <c r="S95" s="20"/>
      <c r="T95" s="21" t="str">
        <f t="shared" ref="T95:U95" si="569">IF(COUNTIF($F95,CONCATENATE("*",T$1,"*")),"Y",IF(COUNTIF($F95,CONCATENATE("*",$V$1,"*")),"Y",IF(COUNTIF($F95,CONCATENATE("*ALL EVENT DAYS - July 18*")),"Y","")))</f>
        <v/>
      </c>
      <c r="U95" s="21" t="str">
        <f t="shared" si="569"/>
        <v/>
      </c>
      <c r="V95" s="21" t="str">
        <f t="shared" si="444"/>
        <v/>
      </c>
      <c r="W95" s="21" t="str">
        <f t="shared" ref="W95:X95" si="570">IF(COUNTIF($F95,CONCATENATE("*",W$1,"*")),"Y",IF(COUNTIF($F95,CONCATENATE("*",$O$1,"*")),"Y",IF(COUNTIF($F95,CONCATENATE("*",$Y$1,"*")),"Y",IF(COUNTIF($F95,CONCATENATE("*ALL EVENT*")),"Y",""))))</f>
        <v>Y</v>
      </c>
      <c r="X95" s="21" t="str">
        <f t="shared" si="570"/>
        <v>Y</v>
      </c>
      <c r="Y95" s="21" t="str">
        <f t="shared" si="4"/>
        <v>Y</v>
      </c>
      <c r="Z95" s="21" t="str">
        <f t="shared" ref="Z95:AA95" si="571">IF(COUNTIF($F95,CONCATENATE("*",Z$1,"*")),"Y",IF(COUNTIF($F95,CONCATENATE("*",$O$1,"*")),"Y",IF(COUNTIF($F95,CONCATENATE("*",$AB$1,"*")),"Y",IF(COUNTIF($F95,CONCATENATE("*ALL EVENT*")),"Y",""))))</f>
        <v>Y</v>
      </c>
      <c r="AA95" s="21" t="str">
        <f t="shared" si="571"/>
        <v>Y</v>
      </c>
      <c r="AB95" s="21" t="str">
        <f t="shared" si="6"/>
        <v>Y</v>
      </c>
      <c r="AC95" s="21" t="str">
        <f t="shared" ref="AC95:AD95" si="572">IF(COUNTIF($F95,CONCATENATE("*",AC$1,"*")),"Y",IF(COUNTIF($F95,CONCATENATE("*",$O$1,"*")),"Y",IF(COUNTIF($F95,CONCATENATE("*",$AE$1,"*")),"Y",IF(COUNTIF($F95,CONCATENATE("*ALL EVENT*")),"Y",""))))</f>
        <v>Y</v>
      </c>
      <c r="AD95" s="21" t="str">
        <f t="shared" si="572"/>
        <v>Y</v>
      </c>
      <c r="AE95" s="19" t="str">
        <f t="shared" si="8"/>
        <v>Y</v>
      </c>
      <c r="AF95" s="22">
        <f t="shared" si="9"/>
        <v>6</v>
      </c>
      <c r="AG95" s="26" t="s">
        <v>1732</v>
      </c>
      <c r="AH95" s="19" t="str">
        <f t="shared" si="371"/>
        <v>Maha Prasad</v>
      </c>
      <c r="AI95" s="19" t="str">
        <f t="shared" ref="AI95:AO95" si="573">IF(P95="Y",$AG95,"")</f>
        <v/>
      </c>
      <c r="AJ95" s="19" t="str">
        <f t="shared" si="573"/>
        <v/>
      </c>
      <c r="AK95" s="19" t="str">
        <f t="shared" si="573"/>
        <v/>
      </c>
      <c r="AL95" s="19" t="str">
        <f t="shared" si="573"/>
        <v/>
      </c>
      <c r="AM95" s="19" t="str">
        <f t="shared" si="573"/>
        <v/>
      </c>
      <c r="AN95" s="19" t="str">
        <f t="shared" si="573"/>
        <v/>
      </c>
      <c r="AO95" s="19" t="str">
        <f t="shared" si="573"/>
        <v/>
      </c>
      <c r="AP95" s="19" t="s">
        <v>1737</v>
      </c>
      <c r="AQ95" s="19" t="s">
        <v>1737</v>
      </c>
      <c r="AR95" s="19" t="str">
        <f t="shared" ref="AR95:AR97" si="574">IF(Y95="Y",$AG95,"")</f>
        <v>Maha Prasad</v>
      </c>
      <c r="AS95" s="19" t="s">
        <v>1738</v>
      </c>
      <c r="AT95" s="19" t="s">
        <v>1737</v>
      </c>
      <c r="AU95" s="19" t="str">
        <f t="shared" ref="AU95:AU100" si="575">IF(AB95="Y",$AG95,"")</f>
        <v>Maha Prasad</v>
      </c>
      <c r="AV95" s="19" t="s">
        <v>1737</v>
      </c>
      <c r="AW95" s="19" t="s">
        <v>1737</v>
      </c>
      <c r="AX95" s="19" t="str">
        <f t="shared" ref="AX95:AX97" si="576">IF(AE95="Y",$AG95,"")</f>
        <v>Maha Prasad</v>
      </c>
      <c r="AY95" s="24">
        <f t="shared" si="11"/>
        <v>2</v>
      </c>
      <c r="AZ95" s="19">
        <f t="shared" si="12"/>
        <v>2</v>
      </c>
      <c r="BA95" s="19" t="s">
        <v>1729</v>
      </c>
      <c r="BB95" s="19"/>
    </row>
    <row r="96" spans="1:54" ht="15.6">
      <c r="A96" s="2">
        <f>'Form Responses 1'!A96</f>
        <v>45425.502253310187</v>
      </c>
      <c r="B96" s="25" t="str">
        <f>'Form Responses 1'!B96</f>
        <v>geeta@dunkinworld.com</v>
      </c>
      <c r="C96" s="16" t="str">
        <f>'Form Responses 1'!C96</f>
        <v>Geeta</v>
      </c>
      <c r="D96" s="16" t="str">
        <f>'Form Responses 1'!D96</f>
        <v>Thotakura</v>
      </c>
      <c r="E96" s="511">
        <f>'Form Responses 1'!E96</f>
        <v>8472264743</v>
      </c>
      <c r="F96" s="17" t="str">
        <f>'Form Responses 1'!F96</f>
        <v>ALL EVENT DAYS - July 19th to July 21st - FULL TIME</v>
      </c>
      <c r="G96" s="16" t="str">
        <f>'Form Responses 1'!G96</f>
        <v>Greater Chicago Region</v>
      </c>
      <c r="H96" s="16" t="str">
        <f>'Form Responses 1'!H96</f>
        <v>Yes</v>
      </c>
      <c r="I96" s="16" t="str">
        <f>'Form Responses 1'!I96</f>
        <v>Mahāyajña Student</v>
      </c>
      <c r="J96" s="16" t="str">
        <f>'Form Responses 1'!J96</f>
        <v xml:space="preserve">Geeta Thotakura </v>
      </c>
      <c r="K96" s="16" t="str">
        <f>'Form Responses 1'!K96</f>
        <v>Batch 5</v>
      </c>
      <c r="L96" s="16" t="str">
        <f>'Form Responses 1'!L96</f>
        <v>I acknowledge</v>
      </c>
      <c r="M96" s="16">
        <f>'Form Responses 1'!M96</f>
        <v>0</v>
      </c>
      <c r="N96" s="30" t="s">
        <v>1731</v>
      </c>
      <c r="O96" s="19" t="str">
        <f t="shared" si="0"/>
        <v>Y</v>
      </c>
      <c r="P96" s="20"/>
      <c r="Q96" s="20"/>
      <c r="R96" s="20"/>
      <c r="S96" s="20"/>
      <c r="T96" s="21" t="str">
        <f t="shared" ref="T96:U96" si="577">IF(COUNTIF($F96,CONCATENATE("*",T$1,"*")),"Y",IF(COUNTIF($F96,CONCATENATE("*",$V$1,"*")),"Y",IF(COUNTIF($F96,CONCATENATE("*ALL EVENT DAYS - July 18*")),"Y","")))</f>
        <v/>
      </c>
      <c r="U96" s="21" t="str">
        <f t="shared" si="577"/>
        <v/>
      </c>
      <c r="V96" s="21" t="str">
        <f t="shared" si="444"/>
        <v/>
      </c>
      <c r="W96" s="21" t="str">
        <f t="shared" ref="W96:X96" si="578">IF(COUNTIF($F96,CONCATENATE("*",W$1,"*")),"Y",IF(COUNTIF($F96,CONCATENATE("*",$O$1,"*")),"Y",IF(COUNTIF($F96,CONCATENATE("*",$Y$1,"*")),"Y",IF(COUNTIF($F96,CONCATENATE("*ALL EVENT*")),"Y",""))))</f>
        <v>Y</v>
      </c>
      <c r="X96" s="21" t="str">
        <f t="shared" si="578"/>
        <v>Y</v>
      </c>
      <c r="Y96" s="21" t="str">
        <f t="shared" si="4"/>
        <v>Y</v>
      </c>
      <c r="Z96" s="21" t="str">
        <f t="shared" ref="Z96:AA96" si="579">IF(COUNTIF($F96,CONCATENATE("*",Z$1,"*")),"Y",IF(COUNTIF($F96,CONCATENATE("*",$O$1,"*")),"Y",IF(COUNTIF($F96,CONCATENATE("*",$AB$1,"*")),"Y",IF(COUNTIF($F96,CONCATENATE("*ALL EVENT*")),"Y",""))))</f>
        <v>Y</v>
      </c>
      <c r="AA96" s="21" t="str">
        <f t="shared" si="579"/>
        <v>Y</v>
      </c>
      <c r="AB96" s="21" t="str">
        <f t="shared" si="6"/>
        <v>Y</v>
      </c>
      <c r="AC96" s="21" t="str">
        <f t="shared" ref="AC96:AD96" si="580">IF(COUNTIF($F96,CONCATENATE("*",AC$1,"*")),"Y",IF(COUNTIF($F96,CONCATENATE("*",$O$1,"*")),"Y",IF(COUNTIF($F96,CONCATENATE("*",$AE$1,"*")),"Y",IF(COUNTIF($F96,CONCATENATE("*ALL EVENT*")),"Y",""))))</f>
        <v>Y</v>
      </c>
      <c r="AD96" s="21" t="str">
        <f t="shared" si="580"/>
        <v>Y</v>
      </c>
      <c r="AE96" s="19" t="str">
        <f t="shared" si="8"/>
        <v>Y</v>
      </c>
      <c r="AF96" s="22">
        <f t="shared" si="9"/>
        <v>6</v>
      </c>
      <c r="AG96" s="26" t="s">
        <v>1741</v>
      </c>
      <c r="AH96" s="19" t="str">
        <f t="shared" si="371"/>
        <v>Crowd Mgmt</v>
      </c>
      <c r="AI96" s="19" t="str">
        <f t="shared" ref="AI96:AO96" si="581">IF(P96="Y",$AG96,"")</f>
        <v/>
      </c>
      <c r="AJ96" s="19" t="str">
        <f t="shared" si="581"/>
        <v/>
      </c>
      <c r="AK96" s="19" t="str">
        <f t="shared" si="581"/>
        <v/>
      </c>
      <c r="AL96" s="19" t="str">
        <f t="shared" si="581"/>
        <v/>
      </c>
      <c r="AM96" s="19" t="str">
        <f t="shared" si="581"/>
        <v/>
      </c>
      <c r="AN96" s="19" t="str">
        <f t="shared" si="581"/>
        <v/>
      </c>
      <c r="AO96" s="19" t="str">
        <f t="shared" si="581"/>
        <v/>
      </c>
      <c r="AP96" s="19" t="s">
        <v>1734</v>
      </c>
      <c r="AQ96" s="19" t="s">
        <v>1734</v>
      </c>
      <c r="AR96" s="19" t="str">
        <f t="shared" si="574"/>
        <v>Crowd Mgmt</v>
      </c>
      <c r="AS96" s="19"/>
      <c r="AT96" s="19" t="s">
        <v>1734</v>
      </c>
      <c r="AU96" s="19" t="str">
        <f t="shared" si="575"/>
        <v>Crowd Mgmt</v>
      </c>
      <c r="AV96" s="19" t="s">
        <v>1734</v>
      </c>
      <c r="AW96" s="19" t="s">
        <v>1757</v>
      </c>
      <c r="AX96" s="19" t="str">
        <f t="shared" si="576"/>
        <v>Crowd Mgmt</v>
      </c>
      <c r="AY96" s="24">
        <f t="shared" si="11"/>
        <v>2</v>
      </c>
      <c r="AZ96" s="19">
        <f t="shared" si="12"/>
        <v>2</v>
      </c>
      <c r="BA96" s="19" t="s">
        <v>1729</v>
      </c>
      <c r="BB96" s="19"/>
    </row>
    <row r="97" spans="1:54" ht="15.6">
      <c r="A97" s="2">
        <f>'Form Responses 1'!A97</f>
        <v>45425.550925335643</v>
      </c>
      <c r="B97" s="25" t="str">
        <f>'Form Responses 1'!B97</f>
        <v>geethapapineni@hotmail.com</v>
      </c>
      <c r="C97" s="16" t="str">
        <f>'Form Responses 1'!C97</f>
        <v>Geetha</v>
      </c>
      <c r="D97" s="16" t="str">
        <f>'Form Responses 1'!D97</f>
        <v xml:space="preserve">Papineni </v>
      </c>
      <c r="E97" s="511">
        <f>'Form Responses 1'!E97</f>
        <v>6306607285</v>
      </c>
      <c r="F97" s="17" t="str">
        <f>'Form Responses 1'!F97</f>
        <v>ALL EVENT DAYS - July 19th to July 21st - FULL TIME</v>
      </c>
      <c r="G97" s="16" t="str">
        <f>'Form Responses 1'!G97</f>
        <v>Greater Chicago Region</v>
      </c>
      <c r="H97" s="16" t="str">
        <f>'Form Responses 1'!H97</f>
        <v>No</v>
      </c>
      <c r="I97" s="16">
        <f>'Form Responses 1'!I97</f>
        <v>0</v>
      </c>
      <c r="J97" s="16">
        <f>'Form Responses 1'!J97</f>
        <v>0</v>
      </c>
      <c r="K97" s="16">
        <f>'Form Responses 1'!K97</f>
        <v>0</v>
      </c>
      <c r="L97" s="16" t="str">
        <f>'Form Responses 1'!L97</f>
        <v>I acknowledge</v>
      </c>
      <c r="M97" s="16">
        <f>'Form Responses 1'!M97</f>
        <v>0</v>
      </c>
      <c r="N97" s="27" t="s">
        <v>1731</v>
      </c>
      <c r="O97" s="19" t="str">
        <f t="shared" si="0"/>
        <v>Y</v>
      </c>
      <c r="P97" s="20"/>
      <c r="Q97" s="20"/>
      <c r="R97" s="20"/>
      <c r="S97" s="20"/>
      <c r="T97" s="21" t="str">
        <f t="shared" ref="T97:U97" si="582">IF(COUNTIF($F97,CONCATENATE("*",T$1,"*")),"Y",IF(COUNTIF($F97,CONCATENATE("*",$V$1,"*")),"Y",IF(COUNTIF($F97,CONCATENATE("*ALL EVENT DAYS - July 18*")),"Y","")))</f>
        <v/>
      </c>
      <c r="U97" s="21" t="str">
        <f t="shared" si="582"/>
        <v/>
      </c>
      <c r="V97" s="21" t="str">
        <f t="shared" si="444"/>
        <v/>
      </c>
      <c r="W97" s="21" t="str">
        <f t="shared" ref="W97:X97" si="583">IF(COUNTIF($F97,CONCATENATE("*",W$1,"*")),"Y",IF(COUNTIF($F97,CONCATENATE("*",$O$1,"*")),"Y",IF(COUNTIF($F97,CONCATENATE("*",$Y$1,"*")),"Y",IF(COUNTIF($F97,CONCATENATE("*ALL EVENT*")),"Y",""))))</f>
        <v>Y</v>
      </c>
      <c r="X97" s="21" t="str">
        <f t="shared" si="583"/>
        <v>Y</v>
      </c>
      <c r="Y97" s="21" t="str">
        <f t="shared" si="4"/>
        <v>Y</v>
      </c>
      <c r="Z97" s="21" t="str">
        <f t="shared" ref="Z97:AA97" si="584">IF(COUNTIF($F97,CONCATENATE("*",Z$1,"*")),"Y",IF(COUNTIF($F97,CONCATENATE("*",$O$1,"*")),"Y",IF(COUNTIF($F97,CONCATENATE("*",$AB$1,"*")),"Y",IF(COUNTIF($F97,CONCATENATE("*ALL EVENT*")),"Y",""))))</f>
        <v>Y</v>
      </c>
      <c r="AA97" s="21" t="str">
        <f t="shared" si="584"/>
        <v>Y</v>
      </c>
      <c r="AB97" s="21" t="str">
        <f t="shared" si="6"/>
        <v>Y</v>
      </c>
      <c r="AC97" s="21" t="str">
        <f t="shared" ref="AC97:AD97" si="585">IF(COUNTIF($F97,CONCATENATE("*",AC$1,"*")),"Y",IF(COUNTIF($F97,CONCATENATE("*",$O$1,"*")),"Y",IF(COUNTIF($F97,CONCATENATE("*",$AE$1,"*")),"Y",IF(COUNTIF($F97,CONCATENATE("*ALL EVENT*")),"Y",""))))</f>
        <v>Y</v>
      </c>
      <c r="AD97" s="21" t="str">
        <f t="shared" si="585"/>
        <v>Y</v>
      </c>
      <c r="AE97" s="19" t="str">
        <f t="shared" si="8"/>
        <v>Y</v>
      </c>
      <c r="AF97" s="22">
        <f t="shared" si="9"/>
        <v>6</v>
      </c>
      <c r="AG97" s="26" t="s">
        <v>1732</v>
      </c>
      <c r="AH97" s="19" t="str">
        <f t="shared" si="371"/>
        <v>Maha Prasad</v>
      </c>
      <c r="AI97" s="19" t="str">
        <f t="shared" ref="AI97:AO97" si="586">IF(P97="Y",$AG97,"")</f>
        <v/>
      </c>
      <c r="AJ97" s="19" t="str">
        <f t="shared" si="586"/>
        <v/>
      </c>
      <c r="AK97" s="19" t="str">
        <f t="shared" si="586"/>
        <v/>
      </c>
      <c r="AL97" s="19" t="str">
        <f t="shared" si="586"/>
        <v/>
      </c>
      <c r="AM97" s="19" t="str">
        <f t="shared" si="586"/>
        <v/>
      </c>
      <c r="AN97" s="19" t="str">
        <f t="shared" si="586"/>
        <v/>
      </c>
      <c r="AO97" s="19" t="str">
        <f t="shared" si="586"/>
        <v/>
      </c>
      <c r="AP97" s="19" t="s">
        <v>1737</v>
      </c>
      <c r="AQ97" s="19" t="s">
        <v>1737</v>
      </c>
      <c r="AR97" s="19" t="str">
        <f t="shared" si="574"/>
        <v>Maha Prasad</v>
      </c>
      <c r="AS97" s="19" t="s">
        <v>1738</v>
      </c>
      <c r="AT97" s="19" t="s">
        <v>1737</v>
      </c>
      <c r="AU97" s="19" t="str">
        <f t="shared" si="575"/>
        <v>Maha Prasad</v>
      </c>
      <c r="AV97" s="19" t="s">
        <v>1737</v>
      </c>
      <c r="AW97" s="19" t="s">
        <v>1737</v>
      </c>
      <c r="AX97" s="19" t="str">
        <f t="shared" si="576"/>
        <v>Maha Prasad</v>
      </c>
      <c r="AY97" s="24">
        <f t="shared" si="11"/>
        <v>2</v>
      </c>
      <c r="AZ97" s="19">
        <f t="shared" si="12"/>
        <v>2</v>
      </c>
      <c r="BA97" s="19" t="s">
        <v>1729</v>
      </c>
      <c r="BB97" s="19"/>
    </row>
    <row r="98" spans="1:54" ht="15.6">
      <c r="A98" s="2">
        <f>'Form Responses 1'!A98</f>
        <v>45425.621037731486</v>
      </c>
      <c r="B98" s="25" t="str">
        <f>'Form Responses 1'!B98</f>
        <v>harahaliasai@gmail.com</v>
      </c>
      <c r="C98" s="16" t="str">
        <f>'Form Responses 1'!C98</f>
        <v>Harshali</v>
      </c>
      <c r="D98" s="16" t="str">
        <f>'Form Responses 1'!D98</f>
        <v>Asai</v>
      </c>
      <c r="E98" s="511">
        <f>'Form Responses 1'!E98</f>
        <v>8472716295</v>
      </c>
      <c r="F98" s="17" t="str">
        <f>'Form Responses 1'!F98</f>
        <v>19th July (Friday) - Evening, 20th July (Saturday) - ALL DAY, 21st July (Sunday) - Morning</v>
      </c>
      <c r="G98" s="16" t="str">
        <f>'Form Responses 1'!G98</f>
        <v>Greater Chicago Region</v>
      </c>
      <c r="H98" s="16" t="str">
        <f>'Form Responses 1'!H98</f>
        <v>No</v>
      </c>
      <c r="I98" s="16">
        <f>'Form Responses 1'!I98</f>
        <v>0</v>
      </c>
      <c r="J98" s="16">
        <f>'Form Responses 1'!J98</f>
        <v>0</v>
      </c>
      <c r="K98" s="16">
        <f>'Form Responses 1'!K98</f>
        <v>0</v>
      </c>
      <c r="L98" s="16" t="str">
        <f>'Form Responses 1'!L98</f>
        <v>I acknowledge</v>
      </c>
      <c r="M98" s="16">
        <f>'Form Responses 1'!M98</f>
        <v>0</v>
      </c>
      <c r="N98" s="27" t="s">
        <v>1731</v>
      </c>
      <c r="O98" s="19" t="str">
        <f t="shared" si="0"/>
        <v/>
      </c>
      <c r="P98" s="20"/>
      <c r="Q98" s="20"/>
      <c r="R98" s="20"/>
      <c r="S98" s="20"/>
      <c r="T98" s="21" t="str">
        <f t="shared" ref="T98:U98" si="587">IF(COUNTIF($F98,CONCATENATE("*",T$1,"*")),"Y",IF(COUNTIF($F98,CONCATENATE("*",$V$1,"*")),"Y",IF(COUNTIF($F98,CONCATENATE("*ALL EVENT DAYS - July 18*")),"Y","")))</f>
        <v/>
      </c>
      <c r="U98" s="21" t="str">
        <f t="shared" si="587"/>
        <v/>
      </c>
      <c r="V98" s="21" t="str">
        <f t="shared" si="444"/>
        <v/>
      </c>
      <c r="W98" s="21" t="str">
        <f t="shared" ref="W98:X98" si="588">IF(COUNTIF($F98,CONCATENATE("*",W$1,"*")),"Y",IF(COUNTIF($F98,CONCATENATE("*",$O$1,"*")),"Y",IF(COUNTIF($F98,CONCATENATE("*",$Y$1,"*")),"Y",IF(COUNTIF($F98,CONCATENATE("*ALL EVENT*")),"Y",""))))</f>
        <v/>
      </c>
      <c r="X98" s="21" t="str">
        <f t="shared" si="588"/>
        <v>Y</v>
      </c>
      <c r="Y98" s="21" t="str">
        <f t="shared" si="4"/>
        <v/>
      </c>
      <c r="Z98" s="21" t="str">
        <f t="shared" ref="Z98:AA98" si="589">IF(COUNTIF($F98,CONCATENATE("*",Z$1,"*")),"Y",IF(COUNTIF($F98,CONCATENATE("*",$O$1,"*")),"Y",IF(COUNTIF($F98,CONCATENATE("*",$AB$1,"*")),"Y",IF(COUNTIF($F98,CONCATENATE("*ALL EVENT*")),"Y",""))))</f>
        <v>Y</v>
      </c>
      <c r="AA98" s="21" t="str">
        <f t="shared" si="589"/>
        <v>Y</v>
      </c>
      <c r="AB98" s="21" t="str">
        <f t="shared" si="6"/>
        <v>Y</v>
      </c>
      <c r="AC98" s="21" t="str">
        <f t="shared" ref="AC98:AD98" si="590">IF(COUNTIF($F98,CONCATENATE("*",AC$1,"*")),"Y",IF(COUNTIF($F98,CONCATENATE("*",$O$1,"*")),"Y",IF(COUNTIF($F98,CONCATENATE("*",$AE$1,"*")),"Y",IF(COUNTIF($F98,CONCATENATE("*ALL EVENT*")),"Y",""))))</f>
        <v>Y</v>
      </c>
      <c r="AD98" s="21" t="str">
        <f t="shared" si="590"/>
        <v/>
      </c>
      <c r="AE98" s="19" t="str">
        <f t="shared" si="8"/>
        <v/>
      </c>
      <c r="AF98" s="22">
        <f t="shared" si="9"/>
        <v>4</v>
      </c>
      <c r="AG98" s="44" t="s">
        <v>1757</v>
      </c>
      <c r="AH98" s="19" t="str">
        <f t="shared" si="371"/>
        <v/>
      </c>
      <c r="AI98" s="19" t="str">
        <f t="shared" ref="AI98:AS98" si="591">IF(P98="Y",$AG98,"")</f>
        <v/>
      </c>
      <c r="AJ98" s="19" t="str">
        <f t="shared" si="591"/>
        <v/>
      </c>
      <c r="AK98" s="19" t="str">
        <f t="shared" si="591"/>
        <v/>
      </c>
      <c r="AL98" s="19" t="str">
        <f t="shared" si="591"/>
        <v/>
      </c>
      <c r="AM98" s="19" t="str">
        <f t="shared" si="591"/>
        <v/>
      </c>
      <c r="AN98" s="19" t="str">
        <f t="shared" si="591"/>
        <v/>
      </c>
      <c r="AO98" s="19" t="str">
        <f t="shared" si="591"/>
        <v/>
      </c>
      <c r="AP98" s="19" t="str">
        <f t="shared" si="591"/>
        <v/>
      </c>
      <c r="AQ98" s="19" t="str">
        <f t="shared" si="591"/>
        <v>Bookstall</v>
      </c>
      <c r="AR98" s="19" t="str">
        <f t="shared" si="591"/>
        <v/>
      </c>
      <c r="AS98" s="19" t="str">
        <f t="shared" si="591"/>
        <v>Bookstall</v>
      </c>
      <c r="AT98" s="19" t="s">
        <v>1759</v>
      </c>
      <c r="AU98" s="19" t="str">
        <f t="shared" si="575"/>
        <v>Bookstall</v>
      </c>
      <c r="AV98" s="19" t="str">
        <f t="shared" ref="AV98:AX98" si="592">IF(AC98="Y",$AG98,"")</f>
        <v>Bookstall</v>
      </c>
      <c r="AW98" s="19" t="str">
        <f t="shared" si="592"/>
        <v/>
      </c>
      <c r="AX98" s="19" t="str">
        <f t="shared" si="592"/>
        <v/>
      </c>
      <c r="AY98" s="24">
        <f t="shared" si="11"/>
        <v>1</v>
      </c>
      <c r="AZ98" s="19">
        <f t="shared" si="12"/>
        <v>1</v>
      </c>
      <c r="BA98" s="19" t="s">
        <v>1740</v>
      </c>
      <c r="BB98" s="19"/>
    </row>
    <row r="99" spans="1:54" ht="15.6">
      <c r="A99" s="2">
        <f>'Form Responses 1'!A99</f>
        <v>45425.694920057867</v>
      </c>
      <c r="B99" s="25" t="str">
        <f>'Form Responses 1'!B99</f>
        <v>shankar1028@gmail.com</v>
      </c>
      <c r="C99" s="16" t="str">
        <f>'Form Responses 1'!C99</f>
        <v>Ravi</v>
      </c>
      <c r="D99" s="16" t="str">
        <f>'Form Responses 1'!D99</f>
        <v>Kadiri</v>
      </c>
      <c r="E99" s="511">
        <f>'Form Responses 1'!E99</f>
        <v>2147333726</v>
      </c>
      <c r="F99" s="17" t="str">
        <f>'Form Responses 1'!F99</f>
        <v>20th July (Saturday) - Morning, 20th July (Saturday) - Evening</v>
      </c>
      <c r="G99" s="16" t="str">
        <f>'Form Responses 1'!G99</f>
        <v>Texas</v>
      </c>
      <c r="H99" s="16" t="str">
        <f>'Form Responses 1'!H99</f>
        <v>Yes</v>
      </c>
      <c r="I99" s="16" t="str">
        <f>'Form Responses 1'!I99</f>
        <v>Mahāyajña Parent / Family member</v>
      </c>
      <c r="J99" s="16" t="str">
        <f>'Form Responses 1'!J99</f>
        <v>Nishanth Kadiri</v>
      </c>
      <c r="K99" s="16" t="str">
        <f>'Form Responses 1'!K99</f>
        <v>Batch 9</v>
      </c>
      <c r="L99" s="16" t="str">
        <f>'Form Responses 1'!L99</f>
        <v>I acknowledge</v>
      </c>
      <c r="M99" s="16">
        <f>'Form Responses 1'!M99</f>
        <v>0</v>
      </c>
      <c r="N99" s="30" t="s">
        <v>1727</v>
      </c>
      <c r="O99" s="19" t="str">
        <f t="shared" si="0"/>
        <v/>
      </c>
      <c r="P99" s="20"/>
      <c r="Q99" s="20"/>
      <c r="R99" s="20"/>
      <c r="S99" s="20"/>
      <c r="T99" s="21" t="str">
        <f t="shared" ref="T99:U99" si="593">IF(COUNTIF($F99,CONCATENATE("*",T$1,"*")),"Y",IF(COUNTIF($F99,CONCATENATE("*",$V$1,"*")),"Y",IF(COUNTIF($F99,CONCATENATE("*ALL EVENT DAYS - July 18*")),"Y","")))</f>
        <v/>
      </c>
      <c r="U99" s="21" t="str">
        <f t="shared" si="593"/>
        <v/>
      </c>
      <c r="V99" s="21" t="str">
        <f t="shared" si="444"/>
        <v/>
      </c>
      <c r="W99" s="21" t="str">
        <f t="shared" ref="W99:X99" si="594">IF(COUNTIF($F99,CONCATENATE("*",W$1,"*")),"Y",IF(COUNTIF($F99,CONCATENATE("*",$O$1,"*")),"Y",IF(COUNTIF($F99,CONCATENATE("*",$Y$1,"*")),"Y",IF(COUNTIF($F99,CONCATENATE("*ALL EVENT*")),"Y",""))))</f>
        <v/>
      </c>
      <c r="X99" s="21" t="str">
        <f t="shared" si="594"/>
        <v/>
      </c>
      <c r="Y99" s="21" t="str">
        <f t="shared" si="4"/>
        <v/>
      </c>
      <c r="Z99" s="21" t="str">
        <f t="shared" ref="Z99:AA99" si="595">IF(COUNTIF($F99,CONCATENATE("*",Z$1,"*")),"Y",IF(COUNTIF($F99,CONCATENATE("*",$O$1,"*")),"Y",IF(COUNTIF($F99,CONCATENATE("*",$AB$1,"*")),"Y",IF(COUNTIF($F99,CONCATENATE("*ALL EVENT*")),"Y",""))))</f>
        <v>Y</v>
      </c>
      <c r="AA99" s="21" t="str">
        <f t="shared" si="595"/>
        <v>Y</v>
      </c>
      <c r="AB99" s="21" t="str">
        <f t="shared" si="6"/>
        <v/>
      </c>
      <c r="AC99" s="21" t="str">
        <f t="shared" ref="AC99:AD99" si="596">IF(COUNTIF($F99,CONCATENATE("*",AC$1,"*")),"Y",IF(COUNTIF($F99,CONCATENATE("*",$O$1,"*")),"Y",IF(COUNTIF($F99,CONCATENATE("*",$AE$1,"*")),"Y",IF(COUNTIF($F99,CONCATENATE("*ALL EVENT*")),"Y",""))))</f>
        <v/>
      </c>
      <c r="AD99" s="21" t="str">
        <f t="shared" si="596"/>
        <v/>
      </c>
      <c r="AE99" s="19" t="str">
        <f t="shared" si="8"/>
        <v/>
      </c>
      <c r="AF99" s="22">
        <f t="shared" si="9"/>
        <v>2</v>
      </c>
      <c r="AG99" s="26" t="s">
        <v>1732</v>
      </c>
      <c r="AH99" s="19" t="str">
        <f t="shared" si="371"/>
        <v/>
      </c>
      <c r="AI99" s="19" t="str">
        <f t="shared" ref="AI99:AR99" si="597">IF(P99="Y",$AG99,"")</f>
        <v/>
      </c>
      <c r="AJ99" s="19" t="str">
        <f t="shared" si="597"/>
        <v/>
      </c>
      <c r="AK99" s="19" t="str">
        <f t="shared" si="597"/>
        <v/>
      </c>
      <c r="AL99" s="19" t="str">
        <f t="shared" si="597"/>
        <v/>
      </c>
      <c r="AM99" s="19" t="str">
        <f t="shared" si="597"/>
        <v/>
      </c>
      <c r="AN99" s="19" t="str">
        <f t="shared" si="597"/>
        <v/>
      </c>
      <c r="AO99" s="19" t="str">
        <f t="shared" si="597"/>
        <v/>
      </c>
      <c r="AP99" s="19" t="str">
        <f t="shared" si="597"/>
        <v/>
      </c>
      <c r="AQ99" s="19" t="str">
        <f t="shared" si="597"/>
        <v/>
      </c>
      <c r="AR99" s="19" t="str">
        <f t="shared" si="597"/>
        <v/>
      </c>
      <c r="AS99" s="19" t="s">
        <v>1738</v>
      </c>
      <c r="AT99" s="19" t="s">
        <v>1737</v>
      </c>
      <c r="AU99" s="19" t="str">
        <f t="shared" si="575"/>
        <v/>
      </c>
      <c r="AV99" s="19" t="str">
        <f t="shared" ref="AV99:AX99" si="598">IF(AC99="Y",$AG99,"")</f>
        <v/>
      </c>
      <c r="AW99" s="19" t="str">
        <f t="shared" si="598"/>
        <v/>
      </c>
      <c r="AX99" s="19" t="str">
        <f t="shared" si="598"/>
        <v/>
      </c>
      <c r="AY99" s="24">
        <f t="shared" si="11"/>
        <v>1</v>
      </c>
      <c r="AZ99" s="19">
        <f t="shared" si="12"/>
        <v>1</v>
      </c>
      <c r="BA99" s="19" t="s">
        <v>1740</v>
      </c>
      <c r="BB99" s="19"/>
    </row>
    <row r="100" spans="1:54" ht="15.6">
      <c r="A100" s="2">
        <f>'Form Responses 1'!A100</f>
        <v>45425.849210960645</v>
      </c>
      <c r="B100" s="25" t="str">
        <f>'Form Responses 1'!B100</f>
        <v>jayasreep24@gmail.com</v>
      </c>
      <c r="C100" s="16" t="str">
        <f>'Form Responses 1'!C100</f>
        <v>Jayasree</v>
      </c>
      <c r="D100" s="16" t="str">
        <f>'Form Responses 1'!D100</f>
        <v>Sayana</v>
      </c>
      <c r="E100" s="511">
        <f>'Form Responses 1'!E100</f>
        <v>8167696598</v>
      </c>
      <c r="F100" s="17" t="str">
        <f>'Form Responses 1'!F100</f>
        <v>19th July (Friday) - Evening, 20th July (Saturday) - Evening, 21st July (Sunday) - Morning</v>
      </c>
      <c r="G100" s="16" t="str">
        <f>'Form Responses 1'!G100</f>
        <v>Texas</v>
      </c>
      <c r="H100" s="16" t="str">
        <f>'Form Responses 1'!H100</f>
        <v>Yes</v>
      </c>
      <c r="I100" s="16" t="str">
        <f>'Form Responses 1'!I100</f>
        <v>Mahāyajña Student</v>
      </c>
      <c r="J100" s="16" t="str">
        <f>'Form Responses 1'!J100</f>
        <v>Jayasree sayana</v>
      </c>
      <c r="K100" s="16" t="str">
        <f>'Form Responses 1'!K100</f>
        <v>Batch 9</v>
      </c>
      <c r="L100" s="16" t="str">
        <f>'Form Responses 1'!L100</f>
        <v>I acknowledge</v>
      </c>
      <c r="M100" s="16">
        <f>'Form Responses 1'!M100</f>
        <v>0</v>
      </c>
      <c r="N100" s="27" t="s">
        <v>1731</v>
      </c>
      <c r="O100" s="19" t="str">
        <f t="shared" si="0"/>
        <v/>
      </c>
      <c r="P100" s="20"/>
      <c r="Q100" s="20"/>
      <c r="R100" s="20"/>
      <c r="S100" s="20"/>
      <c r="T100" s="21" t="str">
        <f t="shared" ref="T100:U100" si="599">IF(COUNTIF($F100,CONCATENATE("*",T$1,"*")),"Y",IF(COUNTIF($F100,CONCATENATE("*",$V$1,"*")),"Y",IF(COUNTIF($F100,CONCATENATE("*ALL EVENT DAYS - July 18*")),"Y","")))</f>
        <v/>
      </c>
      <c r="U100" s="21" t="str">
        <f t="shared" si="599"/>
        <v/>
      </c>
      <c r="V100" s="21" t="str">
        <f t="shared" si="444"/>
        <v/>
      </c>
      <c r="W100" s="21" t="str">
        <f t="shared" ref="W100:X100" si="600">IF(COUNTIF($F100,CONCATENATE("*",W$1,"*")),"Y",IF(COUNTIF($F100,CONCATENATE("*",$O$1,"*")),"Y",IF(COUNTIF($F100,CONCATENATE("*",$Y$1,"*")),"Y",IF(COUNTIF($F100,CONCATENATE("*ALL EVENT*")),"Y",""))))</f>
        <v/>
      </c>
      <c r="X100" s="21" t="str">
        <f t="shared" si="600"/>
        <v>Y</v>
      </c>
      <c r="Y100" s="21" t="str">
        <f t="shared" si="4"/>
        <v/>
      </c>
      <c r="Z100" s="21" t="str">
        <f t="shared" ref="Z100:AA100" si="601">IF(COUNTIF($F100,CONCATENATE("*",Z$1,"*")),"Y",IF(COUNTIF($F100,CONCATENATE("*",$O$1,"*")),"Y",IF(COUNTIF($F100,CONCATENATE("*",$AB$1,"*")),"Y",IF(COUNTIF($F100,CONCATENATE("*ALL EVENT*")),"Y",""))))</f>
        <v/>
      </c>
      <c r="AA100" s="21" t="str">
        <f t="shared" si="601"/>
        <v>Y</v>
      </c>
      <c r="AB100" s="21" t="str">
        <f t="shared" si="6"/>
        <v/>
      </c>
      <c r="AC100" s="21" t="str">
        <f t="shared" ref="AC100:AD100" si="602">IF(COUNTIF($F100,CONCATENATE("*",AC$1,"*")),"Y",IF(COUNTIF($F100,CONCATENATE("*",$O$1,"*")),"Y",IF(COUNTIF($F100,CONCATENATE("*",$AE$1,"*")),"Y",IF(COUNTIF($F100,CONCATENATE("*ALL EVENT*")),"Y",""))))</f>
        <v>Y</v>
      </c>
      <c r="AD100" s="21" t="str">
        <f t="shared" si="602"/>
        <v/>
      </c>
      <c r="AE100" s="19" t="str">
        <f t="shared" si="8"/>
        <v/>
      </c>
      <c r="AF100" s="22">
        <f t="shared" si="9"/>
        <v>3</v>
      </c>
      <c r="AG100" s="26" t="s">
        <v>1732</v>
      </c>
      <c r="AH100" s="19" t="str">
        <f t="shared" si="371"/>
        <v/>
      </c>
      <c r="AI100" s="19" t="str">
        <f t="shared" ref="AI100:AP100" si="603">IF(P100="Y",$AG100,"")</f>
        <v/>
      </c>
      <c r="AJ100" s="19" t="str">
        <f t="shared" si="603"/>
        <v/>
      </c>
      <c r="AK100" s="19" t="str">
        <f t="shared" si="603"/>
        <v/>
      </c>
      <c r="AL100" s="19" t="str">
        <f t="shared" si="603"/>
        <v/>
      </c>
      <c r="AM100" s="19" t="str">
        <f t="shared" si="603"/>
        <v/>
      </c>
      <c r="AN100" s="19" t="str">
        <f t="shared" si="603"/>
        <v/>
      </c>
      <c r="AO100" s="19" t="str">
        <f t="shared" si="603"/>
        <v/>
      </c>
      <c r="AP100" s="19" t="str">
        <f t="shared" si="603"/>
        <v/>
      </c>
      <c r="AQ100" s="19" t="s">
        <v>1737</v>
      </c>
      <c r="AR100" s="19" t="str">
        <f t="shared" ref="AR100:AR101" si="604">IF(Y100="Y",$AG100,"")</f>
        <v/>
      </c>
      <c r="AS100" s="19"/>
      <c r="AT100" s="19" t="s">
        <v>1737</v>
      </c>
      <c r="AU100" s="19" t="str">
        <f t="shared" si="575"/>
        <v/>
      </c>
      <c r="AV100" s="19" t="s">
        <v>1737</v>
      </c>
      <c r="AW100" s="19" t="str">
        <f t="shared" ref="AW100:AX100" si="605">IF(AD100="Y",$AG100,"")</f>
        <v/>
      </c>
      <c r="AX100" s="19" t="str">
        <f t="shared" si="605"/>
        <v/>
      </c>
      <c r="AY100" s="24">
        <f t="shared" si="11"/>
        <v>1</v>
      </c>
      <c r="AZ100" s="19">
        <f t="shared" si="12"/>
        <v>1</v>
      </c>
      <c r="BA100" s="19" t="s">
        <v>1740</v>
      </c>
      <c r="BB100" s="19"/>
    </row>
    <row r="101" spans="1:54" ht="15.6">
      <c r="A101" s="2">
        <f>'Form Responses 1'!A101</f>
        <v>45425.896488865736</v>
      </c>
      <c r="B101" s="25" t="str">
        <f>'Form Responses 1'!B101</f>
        <v>dr.malpani@gmail.com</v>
      </c>
      <c r="C101" s="16" t="str">
        <f>'Form Responses 1'!C101</f>
        <v>ajay</v>
      </c>
      <c r="D101" s="16" t="str">
        <f>'Form Responses 1'!D101</f>
        <v>malpani</v>
      </c>
      <c r="E101" s="511">
        <f>'Form Responses 1'!E101</f>
        <v>3098241867</v>
      </c>
      <c r="F101" s="17" t="str">
        <f>'Form Responses 1'!F101</f>
        <v>19th July (Friday) - Evening, 21st July (Sunday) - Evening</v>
      </c>
      <c r="G101" s="16" t="str">
        <f>'Form Responses 1'!G101</f>
        <v>Greater Chicago Region</v>
      </c>
      <c r="H101" s="16" t="str">
        <f>'Form Responses 1'!H101</f>
        <v>Yes</v>
      </c>
      <c r="I101" s="16" t="str">
        <f>'Form Responses 1'!I101</f>
        <v>Mahāyajña Student</v>
      </c>
      <c r="J101" s="16" t="str">
        <f>'Form Responses 1'!J101</f>
        <v>ajay malpani</v>
      </c>
      <c r="K101" s="16" t="str">
        <f>'Form Responses 1'!K101</f>
        <v>Batch 9</v>
      </c>
      <c r="L101" s="16" t="str">
        <f>'Form Responses 1'!L101</f>
        <v>I acknowledge</v>
      </c>
      <c r="M101" s="16">
        <f>'Form Responses 1'!M101</f>
        <v>0</v>
      </c>
      <c r="N101" s="30" t="s">
        <v>1727</v>
      </c>
      <c r="O101" s="19" t="str">
        <f t="shared" si="0"/>
        <v/>
      </c>
      <c r="P101" s="20"/>
      <c r="Q101" s="20"/>
      <c r="R101" s="20"/>
      <c r="S101" s="20"/>
      <c r="T101" s="21" t="str">
        <f t="shared" ref="T101:U101" si="606">IF(COUNTIF($F101,CONCATENATE("*",T$1,"*")),"Y",IF(COUNTIF($F101,CONCATENATE("*",$V$1,"*")),"Y",IF(COUNTIF($F101,CONCATENATE("*ALL EVENT DAYS - July 18*")),"Y","")))</f>
        <v/>
      </c>
      <c r="U101" s="21" t="str">
        <f t="shared" si="606"/>
        <v/>
      </c>
      <c r="V101" s="21" t="str">
        <f t="shared" si="444"/>
        <v/>
      </c>
      <c r="W101" s="21" t="str">
        <f t="shared" ref="W101:X101" si="607">IF(COUNTIF($F101,CONCATENATE("*",W$1,"*")),"Y",IF(COUNTIF($F101,CONCATENATE("*",$O$1,"*")),"Y",IF(COUNTIF($F101,CONCATENATE("*",$Y$1,"*")),"Y",IF(COUNTIF($F101,CONCATENATE("*ALL EVENT*")),"Y",""))))</f>
        <v/>
      </c>
      <c r="X101" s="21" t="str">
        <f t="shared" si="607"/>
        <v>Y</v>
      </c>
      <c r="Y101" s="21" t="str">
        <f t="shared" si="4"/>
        <v/>
      </c>
      <c r="Z101" s="21" t="str">
        <f t="shared" ref="Z101:AA101" si="608">IF(COUNTIF($F101,CONCATENATE("*",Z$1,"*")),"Y",IF(COUNTIF($F101,CONCATENATE("*",$O$1,"*")),"Y",IF(COUNTIF($F101,CONCATENATE("*",$AB$1,"*")),"Y",IF(COUNTIF($F101,CONCATENATE("*ALL EVENT*")),"Y",""))))</f>
        <v/>
      </c>
      <c r="AA101" s="21" t="str">
        <f t="shared" si="608"/>
        <v/>
      </c>
      <c r="AB101" s="21" t="str">
        <f t="shared" si="6"/>
        <v/>
      </c>
      <c r="AC101" s="21" t="str">
        <f t="shared" ref="AC101:AD101" si="609">IF(COUNTIF($F101,CONCATENATE("*",AC$1,"*")),"Y",IF(COUNTIF($F101,CONCATENATE("*",$O$1,"*")),"Y",IF(COUNTIF($F101,CONCATENATE("*",$AE$1,"*")),"Y",IF(COUNTIF($F101,CONCATENATE("*ALL EVENT*")),"Y",""))))</f>
        <v/>
      </c>
      <c r="AD101" s="21" t="str">
        <f t="shared" si="609"/>
        <v>Y</v>
      </c>
      <c r="AE101" s="19" t="str">
        <f t="shared" si="8"/>
        <v/>
      </c>
      <c r="AF101" s="22">
        <f t="shared" si="9"/>
        <v>2</v>
      </c>
      <c r="AG101" s="26" t="s">
        <v>1732</v>
      </c>
      <c r="AH101" s="19" t="str">
        <f t="shared" si="371"/>
        <v/>
      </c>
      <c r="AI101" s="19" t="str">
        <f t="shared" ref="AI101:AP101" si="610">IF(P101="Y",$AG101,"")</f>
        <v/>
      </c>
      <c r="AJ101" s="19" t="str">
        <f t="shared" si="610"/>
        <v/>
      </c>
      <c r="AK101" s="19" t="str">
        <f t="shared" si="610"/>
        <v/>
      </c>
      <c r="AL101" s="19" t="str">
        <f t="shared" si="610"/>
        <v/>
      </c>
      <c r="AM101" s="19" t="str">
        <f t="shared" si="610"/>
        <v/>
      </c>
      <c r="AN101" s="19" t="str">
        <f t="shared" si="610"/>
        <v/>
      </c>
      <c r="AO101" s="19" t="str">
        <f t="shared" si="610"/>
        <v/>
      </c>
      <c r="AP101" s="19" t="str">
        <f t="shared" si="610"/>
        <v/>
      </c>
      <c r="AQ101" s="19" t="s">
        <v>1737</v>
      </c>
      <c r="AR101" s="19" t="str">
        <f t="shared" si="604"/>
        <v/>
      </c>
      <c r="AS101" s="19"/>
      <c r="AT101" s="19" t="str">
        <f t="shared" ref="AT101:AV101" si="611">IF(AA101="Y",$AG101,"")</f>
        <v/>
      </c>
      <c r="AU101" s="19" t="str">
        <f t="shared" si="611"/>
        <v/>
      </c>
      <c r="AV101" s="19" t="str">
        <f t="shared" si="611"/>
        <v/>
      </c>
      <c r="AW101" s="19" t="s">
        <v>1737</v>
      </c>
      <c r="AX101" s="19" t="str">
        <f>IF(AE101="Y",$AG101,"")</f>
        <v/>
      </c>
      <c r="AY101" s="24">
        <f t="shared" si="11"/>
        <v>1</v>
      </c>
      <c r="AZ101" s="19">
        <f t="shared" si="12"/>
        <v>1</v>
      </c>
      <c r="BA101" s="19" t="s">
        <v>1740</v>
      </c>
      <c r="BB101" s="19"/>
    </row>
    <row r="102" spans="1:54" ht="15.6">
      <c r="A102" s="2">
        <f>'Form Responses 1'!A102</f>
        <v>45425.91002865741</v>
      </c>
      <c r="B102" s="25" t="str">
        <f>'Form Responses 1'!B102</f>
        <v>kolachina.ashok@gmail.com</v>
      </c>
      <c r="C102" s="38" t="str">
        <f>'Form Responses 1'!C102</f>
        <v>Ashok</v>
      </c>
      <c r="D102" s="16" t="str">
        <f>'Form Responses 1'!D102</f>
        <v>Kolachina</v>
      </c>
      <c r="E102" s="511">
        <f>'Form Responses 1'!E102</f>
        <v>4083685483</v>
      </c>
      <c r="F102" s="17" t="str">
        <f>'Form Responses 1'!F102</f>
        <v>20th July (Saturday) - ALL DAY, 21st July (Sunday) - ALL DAY</v>
      </c>
      <c r="G102" s="16" t="str">
        <f>'Form Responses 1'!G102</f>
        <v>Austin</v>
      </c>
      <c r="H102" s="16" t="str">
        <f>'Form Responses 1'!H102</f>
        <v>Yes</v>
      </c>
      <c r="I102" s="16" t="str">
        <f>'Form Responses 1'!I102</f>
        <v>Mahāyajña Student</v>
      </c>
      <c r="J102" s="16" t="str">
        <f>'Form Responses 1'!J102</f>
        <v>Ashok</v>
      </c>
      <c r="K102" s="16" t="str">
        <f>'Form Responses 1'!K102</f>
        <v>Batch 9</v>
      </c>
      <c r="L102" s="16" t="str">
        <f>'Form Responses 1'!L102</f>
        <v>I acknowledge</v>
      </c>
      <c r="M102" s="16">
        <f>'Form Responses 1'!M102</f>
        <v>0</v>
      </c>
      <c r="N102" s="27" t="s">
        <v>1727</v>
      </c>
      <c r="O102" s="19" t="str">
        <f t="shared" si="0"/>
        <v/>
      </c>
      <c r="P102" s="20"/>
      <c r="Q102" s="20"/>
      <c r="R102" s="20"/>
      <c r="S102" s="20"/>
      <c r="T102" s="21" t="str">
        <f t="shared" ref="T102:U102" si="612">IF(COUNTIF($F102,CONCATENATE("*",T$1,"*")),"Y",IF(COUNTIF($F102,CONCATENATE("*",$V$1,"*")),"Y",IF(COUNTIF($F102,CONCATENATE("*ALL EVENT DAYS - July 18*")),"Y","")))</f>
        <v/>
      </c>
      <c r="U102" s="21" t="str">
        <f t="shared" si="612"/>
        <v/>
      </c>
      <c r="V102" s="21" t="str">
        <f t="shared" si="444"/>
        <v/>
      </c>
      <c r="W102" s="21" t="str">
        <f t="shared" ref="W102:X102" si="613">IF(COUNTIF($F102,CONCATENATE("*",W$1,"*")),"Y",IF(COUNTIF($F102,CONCATENATE("*",$O$1,"*")),"Y",IF(COUNTIF($F102,CONCATENATE("*",$Y$1,"*")),"Y",IF(COUNTIF($F102,CONCATENATE("*ALL EVENT*")),"Y",""))))</f>
        <v/>
      </c>
      <c r="X102" s="21" t="str">
        <f t="shared" si="613"/>
        <v/>
      </c>
      <c r="Y102" s="21" t="str">
        <f t="shared" si="4"/>
        <v/>
      </c>
      <c r="Z102" s="21" t="str">
        <f t="shared" ref="Z102:AA102" si="614">IF(COUNTIF($F102,CONCATENATE("*",Z$1,"*")),"Y",IF(COUNTIF($F102,CONCATENATE("*",$O$1,"*")),"Y",IF(COUNTIF($F102,CONCATENATE("*",$AB$1,"*")),"Y",IF(COUNTIF($F102,CONCATENATE("*ALL EVENT*")),"Y",""))))</f>
        <v>Y</v>
      </c>
      <c r="AA102" s="21" t="str">
        <f t="shared" si="614"/>
        <v>Y</v>
      </c>
      <c r="AB102" s="21" t="str">
        <f t="shared" si="6"/>
        <v>Y</v>
      </c>
      <c r="AC102" s="21" t="str">
        <f t="shared" ref="AC102:AD102" si="615">IF(COUNTIF($F102,CONCATENATE("*",AC$1,"*")),"Y",IF(COUNTIF($F102,CONCATENATE("*",$O$1,"*")),"Y",IF(COUNTIF($F102,CONCATENATE("*",$AE$1,"*")),"Y",IF(COUNTIF($F102,CONCATENATE("*ALL EVENT*")),"Y",""))))</f>
        <v>Y</v>
      </c>
      <c r="AD102" s="21" t="str">
        <f t="shared" si="615"/>
        <v>Y</v>
      </c>
      <c r="AE102" s="19" t="str">
        <f t="shared" si="8"/>
        <v>Y</v>
      </c>
      <c r="AF102" s="22">
        <f t="shared" si="9"/>
        <v>4</v>
      </c>
      <c r="AG102" s="44" t="s">
        <v>1745</v>
      </c>
      <c r="AH102" s="19" t="str">
        <f t="shared" si="371"/>
        <v/>
      </c>
      <c r="AI102" s="19" t="str">
        <f t="shared" ref="AI102:AX102" si="616">IF(P102="Y",$AG102,"")</f>
        <v/>
      </c>
      <c r="AJ102" s="19" t="str">
        <f t="shared" si="616"/>
        <v/>
      </c>
      <c r="AK102" s="19" t="str">
        <f t="shared" si="616"/>
        <v/>
      </c>
      <c r="AL102" s="19" t="str">
        <f t="shared" si="616"/>
        <v/>
      </c>
      <c r="AM102" s="19" t="str">
        <f t="shared" si="616"/>
        <v/>
      </c>
      <c r="AN102" s="19" t="str">
        <f t="shared" si="616"/>
        <v/>
      </c>
      <c r="AO102" s="19" t="str">
        <f t="shared" si="616"/>
        <v/>
      </c>
      <c r="AP102" s="19" t="str">
        <f t="shared" si="616"/>
        <v/>
      </c>
      <c r="AQ102" s="19" t="str">
        <f t="shared" si="616"/>
        <v/>
      </c>
      <c r="AR102" s="19" t="str">
        <f t="shared" si="616"/>
        <v/>
      </c>
      <c r="AS102" s="19" t="str">
        <f t="shared" si="616"/>
        <v>Mobile</v>
      </c>
      <c r="AT102" s="19" t="str">
        <f t="shared" si="616"/>
        <v>Mobile</v>
      </c>
      <c r="AU102" s="19" t="str">
        <f t="shared" si="616"/>
        <v>Mobile</v>
      </c>
      <c r="AV102" s="19" t="str">
        <f t="shared" si="616"/>
        <v>Mobile</v>
      </c>
      <c r="AW102" s="19" t="str">
        <f t="shared" si="616"/>
        <v>Mobile</v>
      </c>
      <c r="AX102" s="19" t="str">
        <f t="shared" si="616"/>
        <v>Mobile</v>
      </c>
      <c r="AY102" s="24">
        <f t="shared" si="11"/>
        <v>1</v>
      </c>
      <c r="AZ102" s="19">
        <f t="shared" si="12"/>
        <v>2</v>
      </c>
      <c r="BA102" s="19" t="s">
        <v>1729</v>
      </c>
      <c r="BB102" s="19"/>
    </row>
    <row r="103" spans="1:54" ht="15.6">
      <c r="A103" s="2">
        <f>'Form Responses 1'!A103</f>
        <v>45425.916814733791</v>
      </c>
      <c r="B103" s="25" t="str">
        <f>'Form Responses 1'!B103</f>
        <v>pnprasadkundeti@gmail.com</v>
      </c>
      <c r="C103" s="38" t="str">
        <f>'Form Responses 1'!C103</f>
        <v xml:space="preserve">Prasad </v>
      </c>
      <c r="D103" s="16" t="str">
        <f>'Form Responses 1'!D103</f>
        <v>Kundeti</v>
      </c>
      <c r="E103" s="511">
        <f>'Form Responses 1'!E103</f>
        <v>4793262321</v>
      </c>
      <c r="F103" s="17" t="str">
        <f>'Form Responses 1'!F103</f>
        <v>19th July (Friday) - Morning, 20th July (Saturday) - Evening</v>
      </c>
      <c r="G103" s="16" t="str">
        <f>'Form Responses 1'!G103</f>
        <v>Austin</v>
      </c>
      <c r="H103" s="16" t="str">
        <f>'Form Responses 1'!H103</f>
        <v>Yes</v>
      </c>
      <c r="I103" s="16" t="str">
        <f>'Form Responses 1'!I103</f>
        <v>Mahāyajña Student</v>
      </c>
      <c r="J103" s="16" t="str">
        <f>'Form Responses 1'!J103</f>
        <v xml:space="preserve">Pharda Nagendra Prasad Kundeti </v>
      </c>
      <c r="K103" s="16" t="str">
        <f>'Form Responses 1'!K103</f>
        <v>Batch 9</v>
      </c>
      <c r="L103" s="16" t="str">
        <f>'Form Responses 1'!L103</f>
        <v>I acknowledge</v>
      </c>
      <c r="M103" s="16">
        <f>'Form Responses 1'!M103</f>
        <v>0</v>
      </c>
      <c r="N103" s="27" t="s">
        <v>1727</v>
      </c>
      <c r="O103" s="19" t="str">
        <f t="shared" si="0"/>
        <v/>
      </c>
      <c r="P103" s="20"/>
      <c r="Q103" s="20"/>
      <c r="R103" s="20"/>
      <c r="S103" s="20"/>
      <c r="T103" s="21" t="str">
        <f t="shared" ref="T103:U103" si="617">IF(COUNTIF($F103,CONCATENATE("*",T$1,"*")),"Y",IF(COUNTIF($F103,CONCATENATE("*",$V$1,"*")),"Y",IF(COUNTIF($F103,CONCATENATE("*ALL EVENT DAYS - July 18*")),"Y","")))</f>
        <v/>
      </c>
      <c r="U103" s="21" t="str">
        <f t="shared" si="617"/>
        <v/>
      </c>
      <c r="V103" s="21" t="str">
        <f t="shared" si="444"/>
        <v/>
      </c>
      <c r="W103" s="21" t="str">
        <f t="shared" ref="W103:X103" si="618">IF(COUNTIF($F103,CONCATENATE("*",W$1,"*")),"Y",IF(COUNTIF($F103,CONCATENATE("*",$O$1,"*")),"Y",IF(COUNTIF($F103,CONCATENATE("*",$Y$1,"*")),"Y",IF(COUNTIF($F103,CONCATENATE("*ALL EVENT*")),"Y",""))))</f>
        <v>Y</v>
      </c>
      <c r="X103" s="21" t="str">
        <f t="shared" si="618"/>
        <v/>
      </c>
      <c r="Y103" s="21" t="str">
        <f t="shared" si="4"/>
        <v/>
      </c>
      <c r="Z103" s="21" t="str">
        <f t="shared" ref="Z103:AA103" si="619">IF(COUNTIF($F103,CONCATENATE("*",Z$1,"*")),"Y",IF(COUNTIF($F103,CONCATENATE("*",$O$1,"*")),"Y",IF(COUNTIF($F103,CONCATENATE("*",$AB$1,"*")),"Y",IF(COUNTIF($F103,CONCATENATE("*ALL EVENT*")),"Y",""))))</f>
        <v/>
      </c>
      <c r="AA103" s="21" t="str">
        <f t="shared" si="619"/>
        <v>Y</v>
      </c>
      <c r="AB103" s="21" t="str">
        <f t="shared" si="6"/>
        <v/>
      </c>
      <c r="AC103" s="21" t="str">
        <f t="shared" ref="AC103:AD103" si="620">IF(COUNTIF($F103,CONCATENATE("*",AC$1,"*")),"Y",IF(COUNTIF($F103,CONCATENATE("*",$O$1,"*")),"Y",IF(COUNTIF($F103,CONCATENATE("*",$AE$1,"*")),"Y",IF(COUNTIF($F103,CONCATENATE("*ALL EVENT*")),"Y",""))))</f>
        <v/>
      </c>
      <c r="AD103" s="21" t="str">
        <f t="shared" si="620"/>
        <v/>
      </c>
      <c r="AE103" s="19" t="str">
        <f t="shared" si="8"/>
        <v/>
      </c>
      <c r="AF103" s="22">
        <f t="shared" si="9"/>
        <v>2</v>
      </c>
      <c r="AG103" s="44" t="s">
        <v>1745</v>
      </c>
      <c r="AH103" s="19" t="str">
        <f t="shared" si="371"/>
        <v/>
      </c>
      <c r="AI103" s="19" t="str">
        <f t="shared" ref="AI103:AX103" si="621">IF(P103="Y",$AG103,"")</f>
        <v/>
      </c>
      <c r="AJ103" s="19" t="str">
        <f t="shared" si="621"/>
        <v/>
      </c>
      <c r="AK103" s="19" t="str">
        <f t="shared" si="621"/>
        <v/>
      </c>
      <c r="AL103" s="19" t="str">
        <f t="shared" si="621"/>
        <v/>
      </c>
      <c r="AM103" s="19" t="str">
        <f t="shared" si="621"/>
        <v/>
      </c>
      <c r="AN103" s="19" t="str">
        <f t="shared" si="621"/>
        <v/>
      </c>
      <c r="AO103" s="19" t="str">
        <f t="shared" si="621"/>
        <v/>
      </c>
      <c r="AP103" s="19" t="str">
        <f t="shared" si="621"/>
        <v>Mobile</v>
      </c>
      <c r="AQ103" s="19" t="str">
        <f t="shared" si="621"/>
        <v/>
      </c>
      <c r="AR103" s="19" t="str">
        <f t="shared" si="621"/>
        <v/>
      </c>
      <c r="AS103" s="19" t="str">
        <f t="shared" si="621"/>
        <v/>
      </c>
      <c r="AT103" s="19" t="str">
        <f t="shared" si="621"/>
        <v>Mobile</v>
      </c>
      <c r="AU103" s="19" t="str">
        <f t="shared" si="621"/>
        <v/>
      </c>
      <c r="AV103" s="19" t="str">
        <f t="shared" si="621"/>
        <v/>
      </c>
      <c r="AW103" s="19" t="str">
        <f t="shared" si="621"/>
        <v/>
      </c>
      <c r="AX103" s="19" t="str">
        <f t="shared" si="621"/>
        <v/>
      </c>
      <c r="AY103" s="24">
        <f t="shared" si="11"/>
        <v>1</v>
      </c>
      <c r="AZ103" s="19">
        <f t="shared" si="12"/>
        <v>1</v>
      </c>
      <c r="BA103" s="19" t="s">
        <v>1740</v>
      </c>
      <c r="BB103" s="19"/>
    </row>
    <row r="104" spans="1:54" ht="15.6">
      <c r="A104" s="2">
        <f>'Form Responses 1'!A104</f>
        <v>45425.916875486109</v>
      </c>
      <c r="B104" s="25" t="str">
        <f>'Form Responses 1'!B104</f>
        <v>kpattabi@icloud.com</v>
      </c>
      <c r="C104" s="31" t="str">
        <f>'Form Responses 1'!C104</f>
        <v>Pattabi</v>
      </c>
      <c r="D104" s="16" t="str">
        <f>'Form Responses 1'!D104</f>
        <v>Kannappah</v>
      </c>
      <c r="E104" s="511">
        <f>'Form Responses 1'!E104</f>
        <v>2016580377</v>
      </c>
      <c r="F104" s="17" t="str">
        <f>'Form Responses 1'!F104</f>
        <v>19th July (Friday) - ALL DAY, 20th July (Saturday) - ALL DAY, 21st July (Sunday) - Morning</v>
      </c>
      <c r="G104" s="16" t="str">
        <f>'Form Responses 1'!G104</f>
        <v>Frisco</v>
      </c>
      <c r="H104" s="16" t="str">
        <f>'Form Responses 1'!H104</f>
        <v>No</v>
      </c>
      <c r="I104" s="16">
        <f>'Form Responses 1'!I104</f>
        <v>0</v>
      </c>
      <c r="J104" s="16">
        <f>'Form Responses 1'!J104</f>
        <v>0</v>
      </c>
      <c r="K104" s="16">
        <f>'Form Responses 1'!K104</f>
        <v>0</v>
      </c>
      <c r="L104" s="16" t="str">
        <f>'Form Responses 1'!L104</f>
        <v>I acknowledge</v>
      </c>
      <c r="M104" s="16">
        <f>'Form Responses 1'!M104</f>
        <v>0</v>
      </c>
      <c r="N104" s="27" t="s">
        <v>1727</v>
      </c>
      <c r="O104" s="19" t="str">
        <f t="shared" si="0"/>
        <v/>
      </c>
      <c r="P104" s="20" t="s">
        <v>979</v>
      </c>
      <c r="Q104" s="20" t="s">
        <v>979</v>
      </c>
      <c r="R104" s="20" t="s">
        <v>979</v>
      </c>
      <c r="S104" s="20" t="s">
        <v>979</v>
      </c>
      <c r="T104" s="20" t="s">
        <v>979</v>
      </c>
      <c r="U104" s="20" t="s">
        <v>979</v>
      </c>
      <c r="V104" s="20" t="s">
        <v>979</v>
      </c>
      <c r="W104" s="21" t="str">
        <f t="shared" ref="W104:X104" si="622">IF(COUNTIF($F104,CONCATENATE("*",W$1,"*")),"Y",IF(COUNTIF($F104,CONCATENATE("*",$O$1,"*")),"Y",IF(COUNTIF($F104,CONCATENATE("*",$Y$1,"*")),"Y",IF(COUNTIF($F104,CONCATENATE("*ALL EVENT*")),"Y",""))))</f>
        <v>Y</v>
      </c>
      <c r="X104" s="21" t="str">
        <f t="shared" si="622"/>
        <v>Y</v>
      </c>
      <c r="Y104" s="21" t="str">
        <f t="shared" si="4"/>
        <v>Y</v>
      </c>
      <c r="Z104" s="21" t="str">
        <f t="shared" ref="Z104:AA104" si="623">IF(COUNTIF($F104,CONCATENATE("*",Z$1,"*")),"Y",IF(COUNTIF($F104,CONCATENATE("*",$O$1,"*")),"Y",IF(COUNTIF($F104,CONCATENATE("*",$AB$1,"*")),"Y",IF(COUNTIF($F104,CONCATENATE("*ALL EVENT*")),"Y",""))))</f>
        <v>Y</v>
      </c>
      <c r="AA104" s="21" t="str">
        <f t="shared" si="623"/>
        <v>Y</v>
      </c>
      <c r="AB104" s="21" t="str">
        <f t="shared" si="6"/>
        <v>Y</v>
      </c>
      <c r="AC104" s="21" t="str">
        <f t="shared" ref="AC104:AD104" si="624">IF(COUNTIF($F104,CONCATENATE("*",AC$1,"*")),"Y",IF(COUNTIF($F104,CONCATENATE("*",$O$1,"*")),"Y",IF(COUNTIF($F104,CONCATENATE("*",$AE$1,"*")),"Y",IF(COUNTIF($F104,CONCATENATE("*ALL EVENT*")),"Y",""))))</f>
        <v>Y</v>
      </c>
      <c r="AD104" s="21" t="str">
        <f t="shared" si="624"/>
        <v/>
      </c>
      <c r="AE104" s="19" t="str">
        <f t="shared" si="8"/>
        <v/>
      </c>
      <c r="AF104" s="22">
        <f t="shared" si="9"/>
        <v>11</v>
      </c>
      <c r="AG104" s="26" t="s">
        <v>1732</v>
      </c>
      <c r="AH104" s="19" t="str">
        <f t="shared" si="371"/>
        <v/>
      </c>
      <c r="AI104" s="19" t="str">
        <f t="shared" ref="AI104:AJ104" si="625">IF(P104="Y",$AG104,"")</f>
        <v>Maha Prasad</v>
      </c>
      <c r="AJ104" s="19" t="str">
        <f t="shared" si="625"/>
        <v>Maha Prasad</v>
      </c>
      <c r="AK104" s="19" t="s">
        <v>1750</v>
      </c>
      <c r="AL104" s="19" t="str">
        <f>IF(S104="Y",$AG104,"")</f>
        <v>Maha Prasad</v>
      </c>
      <c r="AM104" s="19" t="s">
        <v>1746</v>
      </c>
      <c r="AN104" s="19" t="str">
        <f t="shared" ref="AN104:AO104" si="626">IF(U104="Y",$AG104,"")</f>
        <v>Maha Prasad</v>
      </c>
      <c r="AO104" s="19" t="str">
        <f t="shared" si="626"/>
        <v>Maha Prasad</v>
      </c>
      <c r="AP104" s="19" t="s">
        <v>1737</v>
      </c>
      <c r="AQ104" s="19" t="s">
        <v>1737</v>
      </c>
      <c r="AR104" s="19" t="str">
        <f t="shared" ref="AR104:AR107" si="627">IF(Y104="Y",$AG104,"")</f>
        <v>Maha Prasad</v>
      </c>
      <c r="AS104" s="19" t="s">
        <v>1738</v>
      </c>
      <c r="AT104" s="19" t="s">
        <v>1737</v>
      </c>
      <c r="AU104" s="19" t="str">
        <f t="shared" ref="AU104:AU106" si="628">IF(AB104="Y",$AG104,"")</f>
        <v>Maha Prasad</v>
      </c>
      <c r="AV104" s="19" t="s">
        <v>1737</v>
      </c>
      <c r="AW104" s="19" t="str">
        <f t="shared" ref="AW104:AX104" si="629">IF(AD104="Y",$AG104,"")</f>
        <v/>
      </c>
      <c r="AX104" s="19" t="str">
        <f t="shared" si="629"/>
        <v/>
      </c>
      <c r="AY104" s="24">
        <f t="shared" si="11"/>
        <v>2</v>
      </c>
      <c r="AZ104" s="19">
        <f t="shared" si="12"/>
        <v>2</v>
      </c>
      <c r="BA104" s="19" t="s">
        <v>1729</v>
      </c>
      <c r="BB104" s="19"/>
    </row>
    <row r="105" spans="1:54" ht="15.6">
      <c r="A105" s="33">
        <f>'Form Responses 1'!A105</f>
        <v>45425.917579907407</v>
      </c>
      <c r="B105" s="34" t="str">
        <f>'Form Responses 1'!B105</f>
        <v>g1gullapalli@gmail.com</v>
      </c>
      <c r="C105" s="45" t="str">
        <f>'Form Responses 1'!C105</f>
        <v xml:space="preserve">Sai </v>
      </c>
      <c r="D105" s="16" t="str">
        <f>'Form Responses 1'!D105</f>
        <v>GULLAPALLI</v>
      </c>
      <c r="E105" s="511">
        <f>'Form Responses 1'!E105</f>
        <v>4697569014</v>
      </c>
      <c r="F105" s="17" t="str">
        <f>'Form Responses 1'!F105</f>
        <v>ALL EVENT DAYS - July 19th to July 21st - FULL TIME</v>
      </c>
      <c r="G105" s="16" t="str">
        <f>'Form Responses 1'!G105</f>
        <v>Frisco</v>
      </c>
      <c r="H105" s="16" t="str">
        <f>'Form Responses 1'!H105</f>
        <v>Yes</v>
      </c>
      <c r="I105" s="16" t="str">
        <f>'Form Responses 1'!I105</f>
        <v>Mahāyajña Student</v>
      </c>
      <c r="J105" s="16" t="str">
        <f>'Form Responses 1'!J105</f>
        <v>Sai</v>
      </c>
      <c r="K105" s="16" t="str">
        <f>'Form Responses 1'!K105</f>
        <v>Batch 9</v>
      </c>
      <c r="L105" s="16" t="str">
        <f>'Form Responses 1'!L105</f>
        <v>I acknowledge</v>
      </c>
      <c r="M105" s="16">
        <f>'Form Responses 1'!M105</f>
        <v>0</v>
      </c>
      <c r="N105" s="35" t="s">
        <v>1727</v>
      </c>
      <c r="O105" s="19" t="str">
        <f t="shared" si="0"/>
        <v>Y</v>
      </c>
      <c r="P105" s="20"/>
      <c r="Q105" s="20"/>
      <c r="R105" s="20"/>
      <c r="S105" s="20"/>
      <c r="T105" s="21" t="str">
        <f t="shared" ref="T105:U105" si="630">IF(COUNTIF($F105,CONCATENATE("*",T$1,"*")),"Y",IF(COUNTIF($F105,CONCATENATE("*",$V$1,"*")),"Y",IF(COUNTIF($F105,CONCATENATE("*ALL EVENT DAYS - July 18*")),"Y","")))</f>
        <v/>
      </c>
      <c r="U105" s="21" t="str">
        <f t="shared" si="630"/>
        <v/>
      </c>
      <c r="V105" s="21" t="str">
        <f t="shared" ref="V105:V171" si="631">IF(COUNTIF($F105,CONCATENATE("*",V$1,"*")),"Y",IF(COUNTIF($F105,CONCATENATE("*ALL EVENT DAYS - July 18*")),"Y",""))</f>
        <v/>
      </c>
      <c r="W105" s="21" t="str">
        <f t="shared" ref="W105:X105" si="632">IF(COUNTIF($F105,CONCATENATE("*",W$1,"*")),"Y",IF(COUNTIF($F105,CONCATENATE("*",$O$1,"*")),"Y",IF(COUNTIF($F105,CONCATENATE("*",$Y$1,"*")),"Y",IF(COUNTIF($F105,CONCATENATE("*ALL EVENT*")),"Y",""))))</f>
        <v>Y</v>
      </c>
      <c r="X105" s="21" t="str">
        <f t="shared" si="632"/>
        <v>Y</v>
      </c>
      <c r="Y105" s="21" t="str">
        <f t="shared" si="4"/>
        <v>Y</v>
      </c>
      <c r="Z105" s="21" t="str">
        <f t="shared" ref="Z105:AA105" si="633">IF(COUNTIF($F105,CONCATENATE("*",Z$1,"*")),"Y",IF(COUNTIF($F105,CONCATENATE("*",$O$1,"*")),"Y",IF(COUNTIF($F105,CONCATENATE("*",$AB$1,"*")),"Y",IF(COUNTIF($F105,CONCATENATE("*ALL EVENT*")),"Y",""))))</f>
        <v>Y</v>
      </c>
      <c r="AA105" s="21" t="str">
        <f t="shared" si="633"/>
        <v>Y</v>
      </c>
      <c r="AB105" s="21" t="str">
        <f t="shared" si="6"/>
        <v>Y</v>
      </c>
      <c r="AC105" s="21" t="str">
        <f t="shared" ref="AC105:AD105" si="634">IF(COUNTIF($F105,CONCATENATE("*",AC$1,"*")),"Y",IF(COUNTIF($F105,CONCATENATE("*",$O$1,"*")),"Y",IF(COUNTIF($F105,CONCATENATE("*",$AE$1,"*")),"Y",IF(COUNTIF($F105,CONCATENATE("*ALL EVENT*")),"Y",""))))</f>
        <v>Y</v>
      </c>
      <c r="AD105" s="21" t="str">
        <f t="shared" si="634"/>
        <v>Y</v>
      </c>
      <c r="AE105" s="19" t="str">
        <f t="shared" si="8"/>
        <v>Y</v>
      </c>
      <c r="AF105" s="22">
        <f t="shared" si="9"/>
        <v>6</v>
      </c>
      <c r="AG105" s="46" t="s">
        <v>1732</v>
      </c>
      <c r="AH105" s="19" t="str">
        <f t="shared" si="371"/>
        <v>Maha Prasad</v>
      </c>
      <c r="AI105" s="19" t="str">
        <f t="shared" ref="AI105:AO105" si="635">IF(P105="Y",$AG105,"")</f>
        <v/>
      </c>
      <c r="AJ105" s="19" t="str">
        <f t="shared" si="635"/>
        <v/>
      </c>
      <c r="AK105" s="19" t="str">
        <f t="shared" si="635"/>
        <v/>
      </c>
      <c r="AL105" s="19" t="str">
        <f t="shared" si="635"/>
        <v/>
      </c>
      <c r="AM105" s="19" t="str">
        <f t="shared" si="635"/>
        <v/>
      </c>
      <c r="AN105" s="19" t="str">
        <f t="shared" si="635"/>
        <v/>
      </c>
      <c r="AO105" s="19" t="str">
        <f t="shared" si="635"/>
        <v/>
      </c>
      <c r="AP105" s="19" t="s">
        <v>1737</v>
      </c>
      <c r="AQ105" s="19" t="s">
        <v>1737</v>
      </c>
      <c r="AR105" s="19" t="str">
        <f t="shared" si="627"/>
        <v>Maha Prasad</v>
      </c>
      <c r="AS105" s="19" t="s">
        <v>1738</v>
      </c>
      <c r="AT105" s="19" t="s">
        <v>1737</v>
      </c>
      <c r="AU105" s="19" t="str">
        <f t="shared" si="628"/>
        <v>Maha Prasad</v>
      </c>
      <c r="AV105" s="19" t="s">
        <v>1737</v>
      </c>
      <c r="AW105" s="19" t="s">
        <v>1737</v>
      </c>
      <c r="AX105" s="19" t="str">
        <f t="shared" ref="AX105:AX107" si="636">IF(AE105="Y",$AG105,"")</f>
        <v>Maha Prasad</v>
      </c>
      <c r="AY105" s="24">
        <f t="shared" si="11"/>
        <v>2</v>
      </c>
      <c r="AZ105" s="19">
        <f t="shared" si="12"/>
        <v>2</v>
      </c>
      <c r="BA105" s="19" t="s">
        <v>1729</v>
      </c>
      <c r="BB105" s="19"/>
    </row>
    <row r="106" spans="1:54" ht="15.6">
      <c r="A106" s="2">
        <f>'Form Responses 1'!A106</f>
        <v>45425.922262523149</v>
      </c>
      <c r="B106" s="25" t="str">
        <f>'Form Responses 1'!B106</f>
        <v>vijay.polineni@gmail.com</v>
      </c>
      <c r="C106" s="31" t="str">
        <f>'Form Responses 1'!C106</f>
        <v>Vijay</v>
      </c>
      <c r="D106" s="16" t="str">
        <f>'Form Responses 1'!D106</f>
        <v>Polineni</v>
      </c>
      <c r="E106" s="511">
        <f>'Form Responses 1'!E106</f>
        <v>7324235571</v>
      </c>
      <c r="F106" s="17" t="str">
        <f>'Form Responses 1'!F106</f>
        <v>ALL EVENT DAYS - July 19th to July 21st - FULL TIME</v>
      </c>
      <c r="G106" s="16" t="str">
        <f>'Form Responses 1'!G106</f>
        <v>Frisco</v>
      </c>
      <c r="H106" s="16" t="str">
        <f>'Form Responses 1'!H106</f>
        <v>Yes</v>
      </c>
      <c r="I106" s="16" t="str">
        <f>'Form Responses 1'!I106</f>
        <v>Mahāyajña Parent / Family member</v>
      </c>
      <c r="J106" s="16" t="str">
        <f>'Form Responses 1'!J106</f>
        <v>Sriram Polineni</v>
      </c>
      <c r="K106" s="16" t="str">
        <f>'Form Responses 1'!K106</f>
        <v>Batch 2</v>
      </c>
      <c r="L106" s="16" t="str">
        <f>'Form Responses 1'!L106</f>
        <v>I acknowledge</v>
      </c>
      <c r="M106" s="16">
        <f>'Form Responses 1'!M106</f>
        <v>0</v>
      </c>
      <c r="N106" s="30" t="s">
        <v>1727</v>
      </c>
      <c r="O106" s="19" t="str">
        <f t="shared" si="0"/>
        <v>Y</v>
      </c>
      <c r="P106" s="20"/>
      <c r="Q106" s="20"/>
      <c r="R106" s="20"/>
      <c r="S106" s="20"/>
      <c r="T106" s="21" t="str">
        <f t="shared" ref="T106:U106" si="637">IF(COUNTIF($F106,CONCATENATE("*",T$1,"*")),"Y",IF(COUNTIF($F106,CONCATENATE("*",$V$1,"*")),"Y",IF(COUNTIF($F106,CONCATENATE("*ALL EVENT DAYS - July 18*")),"Y","")))</f>
        <v/>
      </c>
      <c r="U106" s="21" t="str">
        <f t="shared" si="637"/>
        <v/>
      </c>
      <c r="V106" s="21" t="str">
        <f t="shared" si="631"/>
        <v/>
      </c>
      <c r="W106" s="21" t="str">
        <f t="shared" ref="W106:X106" si="638">IF(COUNTIF($F106,CONCATENATE("*",W$1,"*")),"Y",IF(COUNTIF($F106,CONCATENATE("*",$O$1,"*")),"Y",IF(COUNTIF($F106,CONCATENATE("*",$Y$1,"*")),"Y",IF(COUNTIF($F106,CONCATENATE("*ALL EVENT*")),"Y",""))))</f>
        <v>Y</v>
      </c>
      <c r="X106" s="21" t="str">
        <f t="shared" si="638"/>
        <v>Y</v>
      </c>
      <c r="Y106" s="21" t="str">
        <f t="shared" si="4"/>
        <v>Y</v>
      </c>
      <c r="Z106" s="21" t="str">
        <f t="shared" ref="Z106:AA106" si="639">IF(COUNTIF($F106,CONCATENATE("*",Z$1,"*")),"Y",IF(COUNTIF($F106,CONCATENATE("*",$O$1,"*")),"Y",IF(COUNTIF($F106,CONCATENATE("*",$AB$1,"*")),"Y",IF(COUNTIF($F106,CONCATENATE("*ALL EVENT*")),"Y",""))))</f>
        <v>Y</v>
      </c>
      <c r="AA106" s="21" t="str">
        <f t="shared" si="639"/>
        <v>Y</v>
      </c>
      <c r="AB106" s="21" t="str">
        <f t="shared" si="6"/>
        <v>Y</v>
      </c>
      <c r="AC106" s="21" t="str">
        <f t="shared" ref="AC106:AD106" si="640">IF(COUNTIF($F106,CONCATENATE("*",AC$1,"*")),"Y",IF(COUNTIF($F106,CONCATENATE("*",$O$1,"*")),"Y",IF(COUNTIF($F106,CONCATENATE("*",$AE$1,"*")),"Y",IF(COUNTIF($F106,CONCATENATE("*ALL EVENT*")),"Y",""))))</f>
        <v>Y</v>
      </c>
      <c r="AD106" s="21" t="str">
        <f t="shared" si="640"/>
        <v>Y</v>
      </c>
      <c r="AE106" s="19" t="str">
        <f t="shared" si="8"/>
        <v>Y</v>
      </c>
      <c r="AF106" s="22">
        <f t="shared" si="9"/>
        <v>6</v>
      </c>
      <c r="AG106" s="26" t="s">
        <v>1732</v>
      </c>
      <c r="AH106" s="19" t="str">
        <f t="shared" si="371"/>
        <v>Maha Prasad</v>
      </c>
      <c r="AI106" s="19" t="str">
        <f t="shared" ref="AI106:AO106" si="641">IF(P106="Y",$AG106,"")</f>
        <v/>
      </c>
      <c r="AJ106" s="19" t="str">
        <f t="shared" si="641"/>
        <v/>
      </c>
      <c r="AK106" s="19" t="str">
        <f t="shared" si="641"/>
        <v/>
      </c>
      <c r="AL106" s="19" t="str">
        <f t="shared" si="641"/>
        <v/>
      </c>
      <c r="AM106" s="19" t="str">
        <f t="shared" si="641"/>
        <v/>
      </c>
      <c r="AN106" s="19" t="str">
        <f t="shared" si="641"/>
        <v/>
      </c>
      <c r="AO106" s="19" t="str">
        <f t="shared" si="641"/>
        <v/>
      </c>
      <c r="AP106" s="19" t="s">
        <v>1737</v>
      </c>
      <c r="AQ106" s="19" t="s">
        <v>1737</v>
      </c>
      <c r="AR106" s="19" t="str">
        <f t="shared" si="627"/>
        <v>Maha Prasad</v>
      </c>
      <c r="AS106" s="19" t="s">
        <v>1738</v>
      </c>
      <c r="AT106" s="19" t="s">
        <v>1737</v>
      </c>
      <c r="AU106" s="19" t="str">
        <f t="shared" si="628"/>
        <v>Maha Prasad</v>
      </c>
      <c r="AV106" s="19" t="s">
        <v>1737</v>
      </c>
      <c r="AW106" s="19" t="s">
        <v>1737</v>
      </c>
      <c r="AX106" s="19" t="str">
        <f t="shared" si="636"/>
        <v>Maha Prasad</v>
      </c>
      <c r="AY106" s="24">
        <f t="shared" si="11"/>
        <v>2</v>
      </c>
      <c r="AZ106" s="19">
        <f t="shared" si="12"/>
        <v>2</v>
      </c>
      <c r="BA106" s="19" t="s">
        <v>1729</v>
      </c>
      <c r="BB106" s="19"/>
    </row>
    <row r="107" spans="1:54" ht="15.6">
      <c r="A107" s="2">
        <f>'Form Responses 1'!A107</f>
        <v>45425.940410810188</v>
      </c>
      <c r="B107" s="25" t="str">
        <f>'Form Responses 1'!B107</f>
        <v>csmovva99@gmail.com</v>
      </c>
      <c r="C107" s="16" t="str">
        <f>'Form Responses 1'!C107</f>
        <v>Chandra</v>
      </c>
      <c r="D107" s="16" t="str">
        <f>'Form Responses 1'!D107</f>
        <v>Movva</v>
      </c>
      <c r="E107" s="511">
        <f>'Form Responses 1'!E107</f>
        <v>9726899145</v>
      </c>
      <c r="F107" s="17" t="str">
        <f>'Form Responses 1'!F107</f>
        <v>ALL EVENT DAYS - July 18th to July 21st - FULL TIME</v>
      </c>
      <c r="G107" s="16" t="str">
        <f>'Form Responses 1'!G107</f>
        <v>Frisco</v>
      </c>
      <c r="H107" s="16" t="str">
        <f>'Form Responses 1'!H107</f>
        <v>Yes</v>
      </c>
      <c r="I107" s="16" t="str">
        <f>'Form Responses 1'!I107</f>
        <v>Mahāyajña Student</v>
      </c>
      <c r="J107" s="16" t="str">
        <f>'Form Responses 1'!J107</f>
        <v>Chandra Movva</v>
      </c>
      <c r="K107" s="16" t="str">
        <f>'Form Responses 1'!K107</f>
        <v>Batch 9</v>
      </c>
      <c r="L107" s="16" t="str">
        <f>'Form Responses 1'!L107</f>
        <v>I acknowledge</v>
      </c>
      <c r="M107" s="16">
        <f>'Form Responses 1'!M107</f>
        <v>0</v>
      </c>
      <c r="N107" s="27" t="s">
        <v>1727</v>
      </c>
      <c r="O107" s="19" t="str">
        <f t="shared" si="0"/>
        <v>Y</v>
      </c>
      <c r="P107" s="20"/>
      <c r="Q107" s="20"/>
      <c r="R107" s="20"/>
      <c r="S107" s="20" t="s">
        <v>979</v>
      </c>
      <c r="T107" s="21" t="str">
        <f t="shared" ref="T107:U107" si="642">IF(COUNTIF($F107,CONCATENATE("*",T$1,"*")),"Y",IF(COUNTIF($F107,CONCATENATE("*",$V$1,"*")),"Y",IF(COUNTIF($F107,CONCATENATE("*ALL EVENT DAYS - July 18*")),"Y","")))</f>
        <v>Y</v>
      </c>
      <c r="U107" s="21" t="str">
        <f t="shared" si="642"/>
        <v>Y</v>
      </c>
      <c r="V107" s="21" t="str">
        <f t="shared" si="631"/>
        <v>Y</v>
      </c>
      <c r="W107" s="21" t="str">
        <f t="shared" ref="W107:X107" si="643">IF(COUNTIF($F107,CONCATENATE("*",W$1,"*")),"Y",IF(COUNTIF($F107,CONCATENATE("*",$O$1,"*")),"Y",IF(COUNTIF($F107,CONCATENATE("*",$Y$1,"*")),"Y",IF(COUNTIF($F107,CONCATENATE("*ALL EVENT*")),"Y",""))))</f>
        <v>Y</v>
      </c>
      <c r="X107" s="21" t="str">
        <f t="shared" si="643"/>
        <v>Y</v>
      </c>
      <c r="Y107" s="21" t="str">
        <f t="shared" si="4"/>
        <v>Y</v>
      </c>
      <c r="Z107" s="21" t="str">
        <f t="shared" ref="Z107:AA107" si="644">IF(COUNTIF($F107,CONCATENATE("*",Z$1,"*")),"Y",IF(COUNTIF($F107,CONCATENATE("*",$O$1,"*")),"Y",IF(COUNTIF($F107,CONCATENATE("*",$AB$1,"*")),"Y",IF(COUNTIF($F107,CONCATENATE("*ALL EVENT*")),"Y",""))))</f>
        <v>Y</v>
      </c>
      <c r="AA107" s="21" t="str">
        <f t="shared" si="644"/>
        <v>Y</v>
      </c>
      <c r="AB107" s="21" t="str">
        <f t="shared" si="6"/>
        <v>Y</v>
      </c>
      <c r="AC107" s="21" t="str">
        <f t="shared" ref="AC107:AD107" si="645">IF(COUNTIF($F107,CONCATENATE("*",AC$1,"*")),"Y",IF(COUNTIF($F107,CONCATENATE("*",$O$1,"*")),"Y",IF(COUNTIF($F107,CONCATENATE("*",$AE$1,"*")),"Y",IF(COUNTIF($F107,CONCATENATE("*ALL EVENT*")),"Y",""))))</f>
        <v>Y</v>
      </c>
      <c r="AD107" s="21" t="str">
        <f t="shared" si="645"/>
        <v>Y</v>
      </c>
      <c r="AE107" s="19" t="str">
        <f t="shared" si="8"/>
        <v>Y</v>
      </c>
      <c r="AF107" s="22">
        <f t="shared" si="9"/>
        <v>9</v>
      </c>
      <c r="AG107" s="44" t="s">
        <v>1757</v>
      </c>
      <c r="AH107" s="19" t="str">
        <f t="shared" si="371"/>
        <v>Bookstall</v>
      </c>
      <c r="AI107" s="19" t="str">
        <f t="shared" ref="AI107:AK107" si="646">IF(P107="Y",$AG107,"")</f>
        <v/>
      </c>
      <c r="AJ107" s="19" t="str">
        <f t="shared" si="646"/>
        <v/>
      </c>
      <c r="AK107" s="19" t="str">
        <f t="shared" si="646"/>
        <v/>
      </c>
      <c r="AL107" s="19" t="s">
        <v>1758</v>
      </c>
      <c r="AM107" s="19" t="s">
        <v>1758</v>
      </c>
      <c r="AN107" s="19" t="s">
        <v>1759</v>
      </c>
      <c r="AO107" s="19" t="str">
        <f>IF(V107="Y",$AG107,"")</f>
        <v>Bookstall</v>
      </c>
      <c r="AP107" s="19" t="s">
        <v>1758</v>
      </c>
      <c r="AQ107" s="19" t="s">
        <v>1759</v>
      </c>
      <c r="AR107" s="19" t="str">
        <f t="shared" si="627"/>
        <v>Bookstall</v>
      </c>
      <c r="AS107" s="19" t="s">
        <v>1758</v>
      </c>
      <c r="AT107" s="19" t="str">
        <f t="shared" ref="AT107:AU107" si="647">IF(AA107="Y",$AG107,"")</f>
        <v>Bookstall</v>
      </c>
      <c r="AU107" s="19" t="str">
        <f t="shared" si="647"/>
        <v>Bookstall</v>
      </c>
      <c r="AV107" s="19" t="s">
        <v>1759</v>
      </c>
      <c r="AW107" s="19" t="s">
        <v>1759</v>
      </c>
      <c r="AX107" s="19" t="str">
        <f t="shared" si="636"/>
        <v>Bookstall</v>
      </c>
      <c r="AY107" s="24">
        <f t="shared" si="11"/>
        <v>2</v>
      </c>
      <c r="AZ107" s="19">
        <f t="shared" si="12"/>
        <v>2</v>
      </c>
      <c r="BA107" s="19" t="s">
        <v>1729</v>
      </c>
      <c r="BB107" s="19"/>
    </row>
    <row r="108" spans="1:54" ht="15.6">
      <c r="A108" s="2">
        <f>'Form Responses 1'!A108</f>
        <v>45425.961351724538</v>
      </c>
      <c r="B108" s="25" t="str">
        <f>'Form Responses 1'!B108</f>
        <v>satyasri.sripada@gmail.com</v>
      </c>
      <c r="C108" s="16" t="str">
        <f>'Form Responses 1'!C108</f>
        <v xml:space="preserve">Satya Sri </v>
      </c>
      <c r="D108" s="16" t="str">
        <f>'Form Responses 1'!D108</f>
        <v>Sripada</v>
      </c>
      <c r="E108" s="511">
        <f>'Form Responses 1'!E108</f>
        <v>3109105925</v>
      </c>
      <c r="F108" s="17" t="str">
        <f>'Form Responses 1'!F108</f>
        <v>ALL EVENT DAYS - July 19th to July 21st - FULL TIME</v>
      </c>
      <c r="G108" s="16" t="str">
        <f>'Form Responses 1'!G108</f>
        <v>Greater Chicago Region</v>
      </c>
      <c r="H108" s="16" t="str">
        <f>'Form Responses 1'!H108</f>
        <v>Yes</v>
      </c>
      <c r="I108" s="16" t="str">
        <f>'Form Responses 1'!I108</f>
        <v>Mahāyajña Student</v>
      </c>
      <c r="J108" s="16" t="str">
        <f>'Form Responses 1'!J108</f>
        <v>Archishmaan Datta Sripada</v>
      </c>
      <c r="K108" s="16" t="str">
        <f>'Form Responses 1'!K108</f>
        <v>Batch 9</v>
      </c>
      <c r="L108" s="16" t="str">
        <f>'Form Responses 1'!L108</f>
        <v>I acknowledge</v>
      </c>
      <c r="M108" s="16">
        <f>'Form Responses 1'!M108</f>
        <v>0</v>
      </c>
      <c r="N108" s="27" t="s">
        <v>1731</v>
      </c>
      <c r="O108" s="19" t="str">
        <f t="shared" si="0"/>
        <v>Y</v>
      </c>
      <c r="P108" s="20"/>
      <c r="Q108" s="20"/>
      <c r="R108" s="20"/>
      <c r="S108" s="20"/>
      <c r="T108" s="21" t="str">
        <f t="shared" ref="T108:U108" si="648">IF(COUNTIF($F108,CONCATENATE("*",T$1,"*")),"Y",IF(COUNTIF($F108,CONCATENATE("*",$V$1,"*")),"Y",IF(COUNTIF($F108,CONCATENATE("*ALL EVENT DAYS - July 18*")),"Y","")))</f>
        <v/>
      </c>
      <c r="U108" s="21" t="str">
        <f t="shared" si="648"/>
        <v/>
      </c>
      <c r="V108" s="21" t="str">
        <f t="shared" si="631"/>
        <v/>
      </c>
      <c r="W108" s="21" t="str">
        <f t="shared" ref="W108:X108" si="649">IF(COUNTIF($F108,CONCATENATE("*",W$1,"*")),"Y",IF(COUNTIF($F108,CONCATENATE("*",$O$1,"*")),"Y",IF(COUNTIF($F108,CONCATENATE("*",$Y$1,"*")),"Y",IF(COUNTIF($F108,CONCATENATE("*ALL EVENT*")),"Y",""))))</f>
        <v>Y</v>
      </c>
      <c r="X108" s="21" t="str">
        <f t="shared" si="649"/>
        <v>Y</v>
      </c>
      <c r="Y108" s="21" t="str">
        <f t="shared" si="4"/>
        <v>Y</v>
      </c>
      <c r="Z108" s="21" t="str">
        <f t="shared" ref="Z108:AA108" si="650">IF(COUNTIF($F108,CONCATENATE("*",Z$1,"*")),"Y",IF(COUNTIF($F108,CONCATENATE("*",$O$1,"*")),"Y",IF(COUNTIF($F108,CONCATENATE("*",$AB$1,"*")),"Y",IF(COUNTIF($F108,CONCATENATE("*ALL EVENT*")),"Y",""))))</f>
        <v>Y</v>
      </c>
      <c r="AA108" s="21" t="str">
        <f t="shared" si="650"/>
        <v>Y</v>
      </c>
      <c r="AB108" s="21" t="str">
        <f t="shared" si="6"/>
        <v>Y</v>
      </c>
      <c r="AC108" s="21" t="str">
        <f t="shared" ref="AC108:AD108" si="651">IF(COUNTIF($F108,CONCATENATE("*",AC$1,"*")),"Y",IF(COUNTIF($F108,CONCATENATE("*",$O$1,"*")),"Y",IF(COUNTIF($F108,CONCATENATE("*",$AE$1,"*")),"Y",IF(COUNTIF($F108,CONCATENATE("*ALL EVENT*")),"Y",""))))</f>
        <v>Y</v>
      </c>
      <c r="AD108" s="21" t="str">
        <f t="shared" si="651"/>
        <v>Y</v>
      </c>
      <c r="AE108" s="19" t="str">
        <f t="shared" si="8"/>
        <v>Y</v>
      </c>
      <c r="AF108" s="22">
        <f t="shared" si="9"/>
        <v>6</v>
      </c>
      <c r="AG108" s="44" t="s">
        <v>1766</v>
      </c>
      <c r="AH108" s="19" t="str">
        <f t="shared" si="371"/>
        <v>KDHT</v>
      </c>
      <c r="AI108" s="19" t="str">
        <f t="shared" ref="AI108:AX108" si="652">IF(P108="Y",$AG108,"")</f>
        <v/>
      </c>
      <c r="AJ108" s="19" t="str">
        <f t="shared" si="652"/>
        <v/>
      </c>
      <c r="AK108" s="19" t="str">
        <f t="shared" si="652"/>
        <v/>
      </c>
      <c r="AL108" s="19" t="str">
        <f t="shared" si="652"/>
        <v/>
      </c>
      <c r="AM108" s="19" t="str">
        <f t="shared" si="652"/>
        <v/>
      </c>
      <c r="AN108" s="19" t="str">
        <f t="shared" si="652"/>
        <v/>
      </c>
      <c r="AO108" s="19" t="str">
        <f t="shared" si="652"/>
        <v/>
      </c>
      <c r="AP108" s="19" t="str">
        <f t="shared" si="652"/>
        <v>KDHT</v>
      </c>
      <c r="AQ108" s="19" t="str">
        <f t="shared" si="652"/>
        <v>KDHT</v>
      </c>
      <c r="AR108" s="19" t="str">
        <f t="shared" si="652"/>
        <v>KDHT</v>
      </c>
      <c r="AS108" s="19" t="str">
        <f t="shared" si="652"/>
        <v>KDHT</v>
      </c>
      <c r="AT108" s="19" t="str">
        <f t="shared" si="652"/>
        <v>KDHT</v>
      </c>
      <c r="AU108" s="19" t="str">
        <f t="shared" si="652"/>
        <v>KDHT</v>
      </c>
      <c r="AV108" s="19" t="str">
        <f t="shared" si="652"/>
        <v>KDHT</v>
      </c>
      <c r="AW108" s="19" t="str">
        <f t="shared" si="652"/>
        <v>KDHT</v>
      </c>
      <c r="AX108" s="19" t="str">
        <f t="shared" si="652"/>
        <v>KDHT</v>
      </c>
      <c r="AY108" s="24">
        <f t="shared" si="11"/>
        <v>2</v>
      </c>
      <c r="AZ108" s="19">
        <f t="shared" si="12"/>
        <v>2</v>
      </c>
      <c r="BA108" s="19" t="s">
        <v>1729</v>
      </c>
      <c r="BB108" s="19"/>
    </row>
    <row r="109" spans="1:54" ht="15.6">
      <c r="A109" s="2">
        <f>'Form Responses 1'!A109</f>
        <v>45426.03655157407</v>
      </c>
      <c r="B109" s="25" t="str">
        <f>'Form Responses 1'!B109</f>
        <v>raj.r.jayanthi@gmail.com</v>
      </c>
      <c r="C109" s="16" t="str">
        <f>'Form Responses 1'!C109</f>
        <v>Raj</v>
      </c>
      <c r="D109" s="16" t="str">
        <f>'Form Responses 1'!D109</f>
        <v>Jayanthi</v>
      </c>
      <c r="E109" s="511">
        <f>'Form Responses 1'!E109</f>
        <v>9728143543</v>
      </c>
      <c r="F109" s="17" t="str">
        <f>'Form Responses 1'!F109</f>
        <v>ALL EVENT DAYS - July 19th to July 21st - FULL TIME</v>
      </c>
      <c r="G109" s="16" t="str">
        <f>'Form Responses 1'!G109</f>
        <v>Frisco</v>
      </c>
      <c r="H109" s="16" t="str">
        <f>'Form Responses 1'!H109</f>
        <v>Yes</v>
      </c>
      <c r="I109" s="16" t="str">
        <f>'Form Responses 1'!I109</f>
        <v>Mahāyajña Parent / Family member</v>
      </c>
      <c r="J109" s="16" t="str">
        <f>'Form Responses 1'!J109</f>
        <v>Amruta Jayanthi</v>
      </c>
      <c r="K109" s="16" t="str">
        <f>'Form Responses 1'!K109</f>
        <v>Batch 1</v>
      </c>
      <c r="L109" s="16" t="str">
        <f>'Form Responses 1'!L109</f>
        <v>I acknowledge</v>
      </c>
      <c r="M109" s="16">
        <f>'Form Responses 1'!M109</f>
        <v>0</v>
      </c>
      <c r="N109" s="27" t="s">
        <v>1727</v>
      </c>
      <c r="O109" s="19" t="str">
        <f t="shared" si="0"/>
        <v>Y</v>
      </c>
      <c r="P109" s="20"/>
      <c r="Q109" s="20"/>
      <c r="R109" s="20"/>
      <c r="S109" s="20"/>
      <c r="T109" s="21" t="str">
        <f t="shared" ref="T109:U109" si="653">IF(COUNTIF($F109,CONCATENATE("*",T$1,"*")),"Y",IF(COUNTIF($F109,CONCATENATE("*",$V$1,"*")),"Y",IF(COUNTIF($F109,CONCATENATE("*ALL EVENT DAYS - July 18*")),"Y","")))</f>
        <v/>
      </c>
      <c r="U109" s="21" t="str">
        <f t="shared" si="653"/>
        <v/>
      </c>
      <c r="V109" s="21" t="str">
        <f t="shared" si="631"/>
        <v/>
      </c>
      <c r="W109" s="21" t="str">
        <f t="shared" ref="W109:X109" si="654">IF(COUNTIF($F109,CONCATENATE("*",W$1,"*")),"Y",IF(COUNTIF($F109,CONCATENATE("*",$O$1,"*")),"Y",IF(COUNTIF($F109,CONCATENATE("*",$Y$1,"*")),"Y",IF(COUNTIF($F109,CONCATENATE("*ALL EVENT*")),"Y",""))))</f>
        <v>Y</v>
      </c>
      <c r="X109" s="21" t="str">
        <f t="shared" si="654"/>
        <v>Y</v>
      </c>
      <c r="Y109" s="21" t="str">
        <f t="shared" si="4"/>
        <v>Y</v>
      </c>
      <c r="Z109" s="21" t="str">
        <f t="shared" ref="Z109:AA109" si="655">IF(COUNTIF($F109,CONCATENATE("*",Z$1,"*")),"Y",IF(COUNTIF($F109,CONCATENATE("*",$O$1,"*")),"Y",IF(COUNTIF($F109,CONCATENATE("*",$AB$1,"*")),"Y",IF(COUNTIF($F109,CONCATENATE("*ALL EVENT*")),"Y",""))))</f>
        <v>Y</v>
      </c>
      <c r="AA109" s="21" t="str">
        <f t="shared" si="655"/>
        <v>Y</v>
      </c>
      <c r="AB109" s="21" t="str">
        <f t="shared" si="6"/>
        <v>Y</v>
      </c>
      <c r="AC109" s="21" t="str">
        <f t="shared" ref="AC109:AD109" si="656">IF(COUNTIF($F109,CONCATENATE("*",AC$1,"*")),"Y",IF(COUNTIF($F109,CONCATENATE("*",$O$1,"*")),"Y",IF(COUNTIF($F109,CONCATENATE("*",$AE$1,"*")),"Y",IF(COUNTIF($F109,CONCATENATE("*ALL EVENT*")),"Y",""))))</f>
        <v>Y</v>
      </c>
      <c r="AD109" s="21" t="str">
        <f t="shared" si="656"/>
        <v>Y</v>
      </c>
      <c r="AE109" s="19" t="str">
        <f t="shared" si="8"/>
        <v>Y</v>
      </c>
      <c r="AF109" s="22">
        <f t="shared" si="9"/>
        <v>6</v>
      </c>
      <c r="AG109" s="44" t="s">
        <v>1747</v>
      </c>
      <c r="AH109" s="19" t="str">
        <f t="shared" si="371"/>
        <v>Tickets</v>
      </c>
      <c r="AI109" s="19" t="str">
        <f t="shared" ref="AI109:AX109" si="657">IF(P109="Y",$AG109,"")</f>
        <v/>
      </c>
      <c r="AJ109" s="19" t="str">
        <f t="shared" si="657"/>
        <v/>
      </c>
      <c r="AK109" s="19" t="str">
        <f t="shared" si="657"/>
        <v/>
      </c>
      <c r="AL109" s="19" t="str">
        <f t="shared" si="657"/>
        <v/>
      </c>
      <c r="AM109" s="19" t="str">
        <f t="shared" si="657"/>
        <v/>
      </c>
      <c r="AN109" s="19" t="str">
        <f t="shared" si="657"/>
        <v/>
      </c>
      <c r="AO109" s="19" t="str">
        <f t="shared" si="657"/>
        <v/>
      </c>
      <c r="AP109" s="19" t="str">
        <f t="shared" si="657"/>
        <v>Tickets</v>
      </c>
      <c r="AQ109" s="19" t="str">
        <f t="shared" si="657"/>
        <v>Tickets</v>
      </c>
      <c r="AR109" s="19" t="str">
        <f t="shared" si="657"/>
        <v>Tickets</v>
      </c>
      <c r="AS109" s="19" t="str">
        <f t="shared" si="657"/>
        <v>Tickets</v>
      </c>
      <c r="AT109" s="19" t="str">
        <f t="shared" si="657"/>
        <v>Tickets</v>
      </c>
      <c r="AU109" s="19" t="str">
        <f t="shared" si="657"/>
        <v>Tickets</v>
      </c>
      <c r="AV109" s="19" t="str">
        <f t="shared" si="657"/>
        <v>Tickets</v>
      </c>
      <c r="AW109" s="19" t="str">
        <f t="shared" si="657"/>
        <v>Tickets</v>
      </c>
      <c r="AX109" s="19" t="str">
        <f t="shared" si="657"/>
        <v>Tickets</v>
      </c>
      <c r="AY109" s="24">
        <f t="shared" si="11"/>
        <v>2</v>
      </c>
      <c r="AZ109" s="19">
        <f t="shared" si="12"/>
        <v>2</v>
      </c>
      <c r="BA109" s="19" t="s">
        <v>1729</v>
      </c>
      <c r="BB109" s="19"/>
    </row>
    <row r="110" spans="1:54" ht="15.6">
      <c r="A110" s="5">
        <f>'Form Responses 1'!A110</f>
        <v>45426.279816620372</v>
      </c>
      <c r="B110" s="42" t="str">
        <f>'Form Responses 1'!B110</f>
        <v>suchendra@gmail.com</v>
      </c>
      <c r="C110" s="31" t="str">
        <f>'Form Responses 1'!C110</f>
        <v>Suchendra</v>
      </c>
      <c r="D110" s="16" t="str">
        <f>'Form Responses 1'!D110</f>
        <v>Parvataneni</v>
      </c>
      <c r="E110" s="511">
        <f>'Form Responses 1'!E110</f>
        <v>9377765195</v>
      </c>
      <c r="F110" s="17" t="str">
        <f>'Form Responses 1'!F110</f>
        <v>ALL EVENT DAYS - July 19th to July 21st - FULL TIME</v>
      </c>
      <c r="G110" s="16" t="str">
        <f>'Form Responses 1'!G110</f>
        <v>Frisco</v>
      </c>
      <c r="H110" s="16" t="str">
        <f>'Form Responses 1'!H110</f>
        <v>No</v>
      </c>
      <c r="I110" s="16">
        <f>'Form Responses 1'!I110</f>
        <v>0</v>
      </c>
      <c r="J110" s="16">
        <f>'Form Responses 1'!J110</f>
        <v>0</v>
      </c>
      <c r="K110" s="16">
        <f>'Form Responses 1'!K110</f>
        <v>0</v>
      </c>
      <c r="L110" s="16" t="str">
        <f>'Form Responses 1'!L110</f>
        <v>I acknowledge</v>
      </c>
      <c r="M110" s="16">
        <f>'Form Responses 1'!M110</f>
        <v>0</v>
      </c>
      <c r="N110" s="43" t="s">
        <v>1727</v>
      </c>
      <c r="O110" s="19" t="str">
        <f t="shared" si="0"/>
        <v>Y</v>
      </c>
      <c r="P110" s="20"/>
      <c r="Q110" s="20"/>
      <c r="R110" s="20"/>
      <c r="S110" s="20"/>
      <c r="T110" s="21" t="str">
        <f t="shared" ref="T110:U110" si="658">IF(COUNTIF($F110,CONCATENATE("*",T$1,"*")),"Y",IF(COUNTIF($F110,CONCATENATE("*",$V$1,"*")),"Y",IF(COUNTIF($F110,CONCATENATE("*ALL EVENT DAYS - July 18*")),"Y","")))</f>
        <v/>
      </c>
      <c r="U110" s="21" t="str">
        <f t="shared" si="658"/>
        <v/>
      </c>
      <c r="V110" s="21" t="str">
        <f t="shared" si="631"/>
        <v/>
      </c>
      <c r="W110" s="21" t="str">
        <f t="shared" ref="W110:X110" si="659">IF(COUNTIF($F110,CONCATENATE("*",W$1,"*")),"Y",IF(COUNTIF($F110,CONCATENATE("*",$O$1,"*")),"Y",IF(COUNTIF($F110,CONCATENATE("*",$Y$1,"*")),"Y",IF(COUNTIF($F110,CONCATENATE("*ALL EVENT*")),"Y",""))))</f>
        <v>Y</v>
      </c>
      <c r="X110" s="21" t="str">
        <f t="shared" si="659"/>
        <v>Y</v>
      </c>
      <c r="Y110" s="21" t="str">
        <f t="shared" si="4"/>
        <v>Y</v>
      </c>
      <c r="Z110" s="21" t="str">
        <f t="shared" ref="Z110:AA110" si="660">IF(COUNTIF($F110,CONCATENATE("*",Z$1,"*")),"Y",IF(COUNTIF($F110,CONCATENATE("*",$O$1,"*")),"Y",IF(COUNTIF($F110,CONCATENATE("*",$AB$1,"*")),"Y",IF(COUNTIF($F110,CONCATENATE("*ALL EVENT*")),"Y",""))))</f>
        <v>Y</v>
      </c>
      <c r="AA110" s="21" t="str">
        <f t="shared" si="660"/>
        <v>Y</v>
      </c>
      <c r="AB110" s="21" t="str">
        <f t="shared" si="6"/>
        <v>Y</v>
      </c>
      <c r="AC110" s="21" t="str">
        <f t="shared" ref="AC110:AD110" si="661">IF(COUNTIF($F110,CONCATENATE("*",AC$1,"*")),"Y",IF(COUNTIF($F110,CONCATENATE("*",$O$1,"*")),"Y",IF(COUNTIF($F110,CONCATENATE("*",$AE$1,"*")),"Y",IF(COUNTIF($F110,CONCATENATE("*ALL EVENT*")),"Y",""))))</f>
        <v>Y</v>
      </c>
      <c r="AD110" s="21" t="str">
        <f t="shared" si="661"/>
        <v>Y</v>
      </c>
      <c r="AE110" s="19" t="str">
        <f t="shared" si="8"/>
        <v>Y</v>
      </c>
      <c r="AF110" s="22">
        <f t="shared" si="9"/>
        <v>6</v>
      </c>
      <c r="AG110" s="26" t="s">
        <v>1767</v>
      </c>
      <c r="AH110" s="19" t="s">
        <v>1768</v>
      </c>
      <c r="AI110" s="19" t="str">
        <f t="shared" ref="AI110:AX110" si="662">IF(P110="Y",$AG110,"")</f>
        <v/>
      </c>
      <c r="AJ110" s="19" t="str">
        <f t="shared" si="662"/>
        <v/>
      </c>
      <c r="AK110" s="19" t="str">
        <f t="shared" si="662"/>
        <v/>
      </c>
      <c r="AL110" s="19" t="str">
        <f t="shared" si="662"/>
        <v/>
      </c>
      <c r="AM110" s="19" t="str">
        <f t="shared" si="662"/>
        <v/>
      </c>
      <c r="AN110" s="19" t="str">
        <f t="shared" si="662"/>
        <v/>
      </c>
      <c r="AO110" s="19" t="str">
        <f t="shared" si="662"/>
        <v/>
      </c>
      <c r="AP110" s="19" t="str">
        <f t="shared" si="662"/>
        <v>Green Room Help</v>
      </c>
      <c r="AQ110" s="19" t="str">
        <f t="shared" si="662"/>
        <v>Green Room Help</v>
      </c>
      <c r="AR110" s="19" t="str">
        <f t="shared" si="662"/>
        <v>Green Room Help</v>
      </c>
      <c r="AS110" s="19" t="str">
        <f t="shared" si="662"/>
        <v>Green Room Help</v>
      </c>
      <c r="AT110" s="19" t="str">
        <f t="shared" si="662"/>
        <v>Green Room Help</v>
      </c>
      <c r="AU110" s="19" t="str">
        <f t="shared" si="662"/>
        <v>Green Room Help</v>
      </c>
      <c r="AV110" s="19" t="str">
        <f t="shared" si="662"/>
        <v>Green Room Help</v>
      </c>
      <c r="AW110" s="19" t="str">
        <f t="shared" si="662"/>
        <v>Green Room Help</v>
      </c>
      <c r="AX110" s="19" t="str">
        <f t="shared" si="662"/>
        <v>Green Room Help</v>
      </c>
      <c r="AY110" s="24">
        <f t="shared" si="11"/>
        <v>2</v>
      </c>
      <c r="AZ110" s="19">
        <f t="shared" si="12"/>
        <v>2</v>
      </c>
      <c r="BA110" s="19" t="s">
        <v>1729</v>
      </c>
      <c r="BB110" s="19"/>
    </row>
    <row r="111" spans="1:54" ht="15.6">
      <c r="A111" s="5">
        <f>'Form Responses 1'!A111</f>
        <v>45426.78159003472</v>
      </c>
      <c r="B111" s="42" t="str">
        <f>'Form Responses 1'!B111</f>
        <v>Harshayarlagadda2@gmail.com</v>
      </c>
      <c r="C111" s="16" t="str">
        <f>'Form Responses 1'!C111</f>
        <v xml:space="preserve">Sriharsha </v>
      </c>
      <c r="D111" s="16" t="str">
        <f>'Form Responses 1'!D111</f>
        <v>Yarlagadda</v>
      </c>
      <c r="E111" s="511">
        <f>'Form Responses 1'!E111</f>
        <v>2018842716</v>
      </c>
      <c r="F111" s="17" t="str">
        <f>'Form Responses 1'!F111</f>
        <v>ALL EVENT DAYS - July 19th to July 21st - FULL TIME,18th July (Thursday) - Morning</v>
      </c>
      <c r="G111" s="16" t="str">
        <f>'Form Responses 1'!G111</f>
        <v>Frisco</v>
      </c>
      <c r="H111" s="16" t="str">
        <f>'Form Responses 1'!H111</f>
        <v>Yes</v>
      </c>
      <c r="I111" s="16" t="str">
        <f>'Form Responses 1'!I111</f>
        <v>Mahāyajña Parent / Family member</v>
      </c>
      <c r="J111" s="16" t="str">
        <f>'Form Responses 1'!J111</f>
        <v xml:space="preserve">Rajesh yarlagadda </v>
      </c>
      <c r="K111" s="16" t="str">
        <f>'Form Responses 1'!K111</f>
        <v>Batch 7</v>
      </c>
      <c r="L111" s="16" t="str">
        <f>'Form Responses 1'!L111</f>
        <v>I acknowledge</v>
      </c>
      <c r="M111" s="16">
        <f>'Form Responses 1'!M111</f>
        <v>0</v>
      </c>
      <c r="N111" s="43" t="s">
        <v>1731</v>
      </c>
      <c r="O111" s="19" t="str">
        <f t="shared" si="0"/>
        <v>Y</v>
      </c>
      <c r="P111" s="20"/>
      <c r="Q111" s="20"/>
      <c r="R111" s="20"/>
      <c r="S111" s="20"/>
      <c r="T111" s="21" t="str">
        <f t="shared" ref="T111:U111" si="663">IF(COUNTIF($F111,CONCATENATE("*",T$1,"*")),"Y",IF(COUNTIF($F111,CONCATENATE("*",$V$1,"*")),"Y",IF(COUNTIF($F111,CONCATENATE("*ALL EVENT DAYS - July 18*")),"Y","")))</f>
        <v>Y</v>
      </c>
      <c r="U111" s="21" t="str">
        <f t="shared" si="663"/>
        <v/>
      </c>
      <c r="V111" s="21" t="str">
        <f t="shared" si="631"/>
        <v/>
      </c>
      <c r="W111" s="21" t="str">
        <f t="shared" ref="W111:X111" si="664">IF(COUNTIF($F111,CONCATENATE("*",W$1,"*")),"Y",IF(COUNTIF($F111,CONCATENATE("*",$O$1,"*")),"Y",IF(COUNTIF($F111,CONCATENATE("*",$Y$1,"*")),"Y",IF(COUNTIF($F111,CONCATENATE("*ALL EVENT*")),"Y",""))))</f>
        <v>Y</v>
      </c>
      <c r="X111" s="21" t="str">
        <f t="shared" si="664"/>
        <v>Y</v>
      </c>
      <c r="Y111" s="21" t="str">
        <f t="shared" si="4"/>
        <v>Y</v>
      </c>
      <c r="Z111" s="21" t="str">
        <f t="shared" ref="Z111:AA111" si="665">IF(COUNTIF($F111,CONCATENATE("*",Z$1,"*")),"Y",IF(COUNTIF($F111,CONCATENATE("*",$O$1,"*")),"Y",IF(COUNTIF($F111,CONCATENATE("*",$AB$1,"*")),"Y",IF(COUNTIF($F111,CONCATENATE("*ALL EVENT*")),"Y",""))))</f>
        <v>Y</v>
      </c>
      <c r="AA111" s="21" t="str">
        <f t="shared" si="665"/>
        <v>Y</v>
      </c>
      <c r="AB111" s="21" t="str">
        <f t="shared" si="6"/>
        <v>Y</v>
      </c>
      <c r="AC111" s="21" t="str">
        <f t="shared" ref="AC111:AD111" si="666">IF(COUNTIF($F111,CONCATENATE("*",AC$1,"*")),"Y",IF(COUNTIF($F111,CONCATENATE("*",$O$1,"*")),"Y",IF(COUNTIF($F111,CONCATENATE("*",$AE$1,"*")),"Y",IF(COUNTIF($F111,CONCATENATE("*ALL EVENT*")),"Y",""))))</f>
        <v>Y</v>
      </c>
      <c r="AD111" s="21" t="str">
        <f t="shared" si="666"/>
        <v>Y</v>
      </c>
      <c r="AE111" s="19" t="str">
        <f t="shared" si="8"/>
        <v>Y</v>
      </c>
      <c r="AF111" s="22">
        <f t="shared" si="9"/>
        <v>7</v>
      </c>
      <c r="AG111" s="40" t="s">
        <v>1757</v>
      </c>
      <c r="AH111" s="19" t="str">
        <f t="shared" ref="AH111:AL111" si="667">IF(O111="Y",$AG111,"")</f>
        <v>Bookstall</v>
      </c>
      <c r="AI111" s="19" t="str">
        <f t="shared" si="667"/>
        <v/>
      </c>
      <c r="AJ111" s="19" t="str">
        <f t="shared" si="667"/>
        <v/>
      </c>
      <c r="AK111" s="19" t="str">
        <f t="shared" si="667"/>
        <v/>
      </c>
      <c r="AL111" s="19" t="str">
        <f t="shared" si="667"/>
        <v/>
      </c>
      <c r="AM111" s="19" t="s">
        <v>1758</v>
      </c>
      <c r="AN111" s="19" t="str">
        <f t="shared" ref="AN111:AO111" si="668">IF(U111="Y",$AG111,"")</f>
        <v/>
      </c>
      <c r="AO111" s="19" t="str">
        <f t="shared" si="668"/>
        <v/>
      </c>
      <c r="AP111" s="19" t="s">
        <v>1759</v>
      </c>
      <c r="AQ111" s="19" t="s">
        <v>1759</v>
      </c>
      <c r="AR111" s="19" t="str">
        <f t="shared" ref="AR111:AS111" si="669">IF(Y111="Y",$AG111,"")</f>
        <v>Bookstall</v>
      </c>
      <c r="AS111" s="19" t="str">
        <f t="shared" si="669"/>
        <v>Bookstall</v>
      </c>
      <c r="AT111" s="19" t="s">
        <v>1759</v>
      </c>
      <c r="AU111" s="19" t="str">
        <f>IF(AB111="Y",$AG111,"")</f>
        <v>Bookstall</v>
      </c>
      <c r="AV111" s="19" t="s">
        <v>1759</v>
      </c>
      <c r="AW111" s="19" t="s">
        <v>1759</v>
      </c>
      <c r="AX111" s="19" t="str">
        <f>IF(AE111="Y",$AG111,"")</f>
        <v>Bookstall</v>
      </c>
      <c r="AY111" s="24">
        <f t="shared" si="11"/>
        <v>2</v>
      </c>
      <c r="AZ111" s="19">
        <f t="shared" si="12"/>
        <v>2</v>
      </c>
      <c r="BA111" s="19" t="s">
        <v>1729</v>
      </c>
      <c r="BB111" s="19"/>
    </row>
    <row r="112" spans="1:54" ht="15.6">
      <c r="A112" s="5">
        <f>'Form Responses 1'!A112</f>
        <v>45426.689545532412</v>
      </c>
      <c r="B112" s="42" t="str">
        <f>'Form Responses 1'!B112</f>
        <v>vkdola9@gmail.com</v>
      </c>
      <c r="C112" s="38" t="str">
        <f>'Form Responses 1'!C112</f>
        <v>Vaishnavi</v>
      </c>
      <c r="D112" s="16" t="str">
        <f>'Form Responses 1'!D112</f>
        <v>Kishore Dola</v>
      </c>
      <c r="E112" s="511">
        <f>'Form Responses 1'!E112</f>
        <v>2035706270</v>
      </c>
      <c r="F112" s="17" t="str">
        <f>'Form Responses 1'!F112</f>
        <v>ALL EVENT DAYS - July 19th to July 21st - FULL TIME</v>
      </c>
      <c r="G112" s="16" t="str">
        <f>'Form Responses 1'!G112</f>
        <v>Frisco</v>
      </c>
      <c r="H112" s="16" t="str">
        <f>'Form Responses 1'!H112</f>
        <v>Yes</v>
      </c>
      <c r="I112" s="16" t="str">
        <f>'Form Responses 1'!I112</f>
        <v>Mahāyajña Parent / Family member</v>
      </c>
      <c r="J112" s="16" t="str">
        <f>'Form Responses 1'!J112</f>
        <v>Siri</v>
      </c>
      <c r="K112" s="16" t="str">
        <f>'Form Responses 1'!K112</f>
        <v>Batch 3</v>
      </c>
      <c r="L112" s="16" t="str">
        <f>'Form Responses 1'!L112</f>
        <v>I acknowledge</v>
      </c>
      <c r="M112" s="16">
        <f>'Form Responses 1'!M112</f>
        <v>0</v>
      </c>
      <c r="N112" s="39" t="s">
        <v>1731</v>
      </c>
      <c r="O112" s="19" t="str">
        <f t="shared" si="0"/>
        <v>Y</v>
      </c>
      <c r="P112" s="20"/>
      <c r="Q112" s="20"/>
      <c r="R112" s="20"/>
      <c r="S112" s="20"/>
      <c r="T112" s="21" t="str">
        <f t="shared" ref="T112:U112" si="670">IF(COUNTIF($F112,CONCATENATE("*",T$1,"*")),"Y",IF(COUNTIF($F112,CONCATENATE("*",$V$1,"*")),"Y",IF(COUNTIF($F112,CONCATENATE("*ALL EVENT DAYS - July 18*")),"Y","")))</f>
        <v/>
      </c>
      <c r="U112" s="21" t="str">
        <f t="shared" si="670"/>
        <v/>
      </c>
      <c r="V112" s="21" t="str">
        <f t="shared" si="631"/>
        <v/>
      </c>
      <c r="W112" s="21" t="str">
        <f t="shared" ref="W112:X112" si="671">IF(COUNTIF($F112,CONCATENATE("*",W$1,"*")),"Y",IF(COUNTIF($F112,CONCATENATE("*",$O$1,"*")),"Y",IF(COUNTIF($F112,CONCATENATE("*",$Y$1,"*")),"Y",IF(COUNTIF($F112,CONCATENATE("*ALL EVENT*")),"Y",""))))</f>
        <v>Y</v>
      </c>
      <c r="X112" s="21" t="str">
        <f t="shared" si="671"/>
        <v>Y</v>
      </c>
      <c r="Y112" s="21" t="str">
        <f t="shared" si="4"/>
        <v>Y</v>
      </c>
      <c r="Z112" s="21" t="str">
        <f t="shared" ref="Z112:AA112" si="672">IF(COUNTIF($F112,CONCATENATE("*",Z$1,"*")),"Y",IF(COUNTIF($F112,CONCATENATE("*",$O$1,"*")),"Y",IF(COUNTIF($F112,CONCATENATE("*",$AB$1,"*")),"Y",IF(COUNTIF($F112,CONCATENATE("*ALL EVENT*")),"Y",""))))</f>
        <v>Y</v>
      </c>
      <c r="AA112" s="21" t="str">
        <f t="shared" si="672"/>
        <v>Y</v>
      </c>
      <c r="AB112" s="21" t="str">
        <f t="shared" si="6"/>
        <v>Y</v>
      </c>
      <c r="AC112" s="21" t="str">
        <f t="shared" ref="AC112:AD112" si="673">IF(COUNTIF($F112,CONCATENATE("*",AC$1,"*")),"Y",IF(COUNTIF($F112,CONCATENATE("*",$O$1,"*")),"Y",IF(COUNTIF($F112,CONCATENATE("*",$AE$1,"*")),"Y",IF(COUNTIF($F112,CONCATENATE("*ALL EVENT*")),"Y",""))))</f>
        <v>Y</v>
      </c>
      <c r="AD112" s="21" t="str">
        <f t="shared" si="673"/>
        <v>Y</v>
      </c>
      <c r="AE112" s="19" t="str">
        <f t="shared" si="8"/>
        <v>Y</v>
      </c>
      <c r="AF112" s="22">
        <f t="shared" si="9"/>
        <v>6</v>
      </c>
      <c r="AG112" s="40" t="s">
        <v>1764</v>
      </c>
      <c r="AH112" s="19" t="str">
        <f t="shared" ref="AH112:AX112" si="674">IF(O112="Y",$AG112,"")</f>
        <v>Cultural</v>
      </c>
      <c r="AI112" s="19" t="str">
        <f t="shared" si="674"/>
        <v/>
      </c>
      <c r="AJ112" s="19" t="str">
        <f t="shared" si="674"/>
        <v/>
      </c>
      <c r="AK112" s="19" t="str">
        <f t="shared" si="674"/>
        <v/>
      </c>
      <c r="AL112" s="19" t="str">
        <f t="shared" si="674"/>
        <v/>
      </c>
      <c r="AM112" s="19" t="str">
        <f t="shared" si="674"/>
        <v/>
      </c>
      <c r="AN112" s="19" t="str">
        <f t="shared" si="674"/>
        <v/>
      </c>
      <c r="AO112" s="19" t="str">
        <f t="shared" si="674"/>
        <v/>
      </c>
      <c r="AP112" s="19" t="str">
        <f t="shared" si="674"/>
        <v>Cultural</v>
      </c>
      <c r="AQ112" s="19" t="str">
        <f t="shared" si="674"/>
        <v>Cultural</v>
      </c>
      <c r="AR112" s="19" t="str">
        <f t="shared" si="674"/>
        <v>Cultural</v>
      </c>
      <c r="AS112" s="19" t="str">
        <f t="shared" si="674"/>
        <v>Cultural</v>
      </c>
      <c r="AT112" s="19" t="str">
        <f t="shared" si="674"/>
        <v>Cultural</v>
      </c>
      <c r="AU112" s="19" t="str">
        <f t="shared" si="674"/>
        <v>Cultural</v>
      </c>
      <c r="AV112" s="19" t="str">
        <f t="shared" si="674"/>
        <v>Cultural</v>
      </c>
      <c r="AW112" s="19" t="str">
        <f t="shared" si="674"/>
        <v>Cultural</v>
      </c>
      <c r="AX112" s="19" t="str">
        <f t="shared" si="674"/>
        <v>Cultural</v>
      </c>
      <c r="AY112" s="24">
        <f t="shared" si="11"/>
        <v>2</v>
      </c>
      <c r="AZ112" s="19">
        <f t="shared" si="12"/>
        <v>2</v>
      </c>
      <c r="BA112" s="19" t="s">
        <v>1740</v>
      </c>
      <c r="BB112" s="19"/>
    </row>
    <row r="113" spans="1:54" ht="15.6">
      <c r="A113" s="2">
        <f>'Form Responses 1'!A113</f>
        <v>45426.697837453699</v>
      </c>
      <c r="B113" s="25" t="str">
        <f>'Form Responses 1'!B113</f>
        <v>cheersrama@gmail.com</v>
      </c>
      <c r="C113" s="16" t="str">
        <f>'Form Responses 1'!C113</f>
        <v>Ramakrishna</v>
      </c>
      <c r="D113" s="16" t="str">
        <f>'Form Responses 1'!D113</f>
        <v xml:space="preserve">Rallapalli </v>
      </c>
      <c r="E113" s="511">
        <f>'Form Responses 1'!E113</f>
        <v>7138547097</v>
      </c>
      <c r="F113" s="17" t="str">
        <f>'Form Responses 1'!F113</f>
        <v>ALL EVENT DAYS - July 19th to July 21st - FULL TIME</v>
      </c>
      <c r="G113" s="16" t="str">
        <f>'Form Responses 1'!G113</f>
        <v>Huston</v>
      </c>
      <c r="H113" s="16" t="str">
        <f>'Form Responses 1'!H113</f>
        <v>Yes</v>
      </c>
      <c r="I113" s="16" t="str">
        <f>'Form Responses 1'!I113</f>
        <v>Mahāyajña Student</v>
      </c>
      <c r="J113" s="16" t="str">
        <f>'Form Responses 1'!J113</f>
        <v xml:space="preserve">Ramakrishna Rallapalli </v>
      </c>
      <c r="K113" s="16" t="str">
        <f>'Form Responses 1'!K113</f>
        <v>Batch 2</v>
      </c>
      <c r="L113" s="16" t="str">
        <f>'Form Responses 1'!L113</f>
        <v>I acknowledge</v>
      </c>
      <c r="M113" s="16">
        <f>'Form Responses 1'!M113</f>
        <v>0</v>
      </c>
      <c r="N113" s="27" t="s">
        <v>1727</v>
      </c>
      <c r="O113" s="19" t="str">
        <f t="shared" si="0"/>
        <v>Y</v>
      </c>
      <c r="P113" s="20"/>
      <c r="Q113" s="20"/>
      <c r="R113" s="20"/>
      <c r="S113" s="20"/>
      <c r="T113" s="21" t="str">
        <f t="shared" ref="T113:U113" si="675">IF(COUNTIF($F113,CONCATENATE("*",T$1,"*")),"Y",IF(COUNTIF($F113,CONCATENATE("*",$V$1,"*")),"Y",IF(COUNTIF($F113,CONCATENATE("*ALL EVENT DAYS - July 18*")),"Y","")))</f>
        <v/>
      </c>
      <c r="U113" s="21" t="str">
        <f t="shared" si="675"/>
        <v/>
      </c>
      <c r="V113" s="21" t="str">
        <f t="shared" si="631"/>
        <v/>
      </c>
      <c r="W113" s="21" t="str">
        <f t="shared" ref="W113:X113" si="676">IF(COUNTIF($F113,CONCATENATE("*",W$1,"*")),"Y",IF(COUNTIF($F113,CONCATENATE("*",$O$1,"*")),"Y",IF(COUNTIF($F113,CONCATENATE("*",$Y$1,"*")),"Y",IF(COUNTIF($F113,CONCATENATE("*ALL EVENT*")),"Y",""))))</f>
        <v>Y</v>
      </c>
      <c r="X113" s="21" t="str">
        <f t="shared" si="676"/>
        <v>Y</v>
      </c>
      <c r="Y113" s="21" t="str">
        <f t="shared" si="4"/>
        <v>Y</v>
      </c>
      <c r="Z113" s="21" t="str">
        <f t="shared" ref="Z113:AA113" si="677">IF(COUNTIF($F113,CONCATENATE("*",Z$1,"*")),"Y",IF(COUNTIF($F113,CONCATENATE("*",$O$1,"*")),"Y",IF(COUNTIF($F113,CONCATENATE("*",$AB$1,"*")),"Y",IF(COUNTIF($F113,CONCATENATE("*ALL EVENT*")),"Y",""))))</f>
        <v>Y</v>
      </c>
      <c r="AA113" s="21" t="str">
        <f t="shared" si="677"/>
        <v>Y</v>
      </c>
      <c r="AB113" s="21" t="str">
        <f t="shared" si="6"/>
        <v>Y</v>
      </c>
      <c r="AC113" s="21" t="str">
        <f t="shared" ref="AC113:AD113" si="678">IF(COUNTIF($F113,CONCATENATE("*",AC$1,"*")),"Y",IF(COUNTIF($F113,CONCATENATE("*",$O$1,"*")),"Y",IF(COUNTIF($F113,CONCATENATE("*",$AE$1,"*")),"Y",IF(COUNTIF($F113,CONCATENATE("*ALL EVENT*")),"Y",""))))</f>
        <v>Y</v>
      </c>
      <c r="AD113" s="21" t="str">
        <f t="shared" si="678"/>
        <v>Y</v>
      </c>
      <c r="AE113" s="19" t="str">
        <f t="shared" si="8"/>
        <v>Y</v>
      </c>
      <c r="AF113" s="22">
        <f t="shared" si="9"/>
        <v>6</v>
      </c>
      <c r="AG113" s="44" t="s">
        <v>1769</v>
      </c>
      <c r="AH113" s="19" t="str">
        <f t="shared" ref="AH113:AX113" si="679">IF(O113="Y",$AG113,"")</f>
        <v>Live Stream</v>
      </c>
      <c r="AI113" s="19" t="str">
        <f t="shared" si="679"/>
        <v/>
      </c>
      <c r="AJ113" s="19" t="str">
        <f t="shared" si="679"/>
        <v/>
      </c>
      <c r="AK113" s="19" t="str">
        <f t="shared" si="679"/>
        <v/>
      </c>
      <c r="AL113" s="19" t="str">
        <f t="shared" si="679"/>
        <v/>
      </c>
      <c r="AM113" s="19" t="str">
        <f t="shared" si="679"/>
        <v/>
      </c>
      <c r="AN113" s="19" t="str">
        <f t="shared" si="679"/>
        <v/>
      </c>
      <c r="AO113" s="19" t="str">
        <f t="shared" si="679"/>
        <v/>
      </c>
      <c r="AP113" s="19" t="str">
        <f t="shared" si="679"/>
        <v>Live Stream</v>
      </c>
      <c r="AQ113" s="19" t="str">
        <f t="shared" si="679"/>
        <v>Live Stream</v>
      </c>
      <c r="AR113" s="19" t="str">
        <f t="shared" si="679"/>
        <v>Live Stream</v>
      </c>
      <c r="AS113" s="19" t="str">
        <f t="shared" si="679"/>
        <v>Live Stream</v>
      </c>
      <c r="AT113" s="19" t="str">
        <f t="shared" si="679"/>
        <v>Live Stream</v>
      </c>
      <c r="AU113" s="19" t="str">
        <f t="shared" si="679"/>
        <v>Live Stream</v>
      </c>
      <c r="AV113" s="19" t="str">
        <f t="shared" si="679"/>
        <v>Live Stream</v>
      </c>
      <c r="AW113" s="19" t="str">
        <f t="shared" si="679"/>
        <v>Live Stream</v>
      </c>
      <c r="AX113" s="19" t="str">
        <f t="shared" si="679"/>
        <v>Live Stream</v>
      </c>
      <c r="AY113" s="24">
        <f t="shared" si="11"/>
        <v>2</v>
      </c>
      <c r="AZ113" s="19">
        <f t="shared" si="12"/>
        <v>2</v>
      </c>
      <c r="BA113" s="19" t="s">
        <v>1729</v>
      </c>
      <c r="BB113" s="19"/>
    </row>
    <row r="114" spans="1:54" ht="15.6">
      <c r="A114" s="5">
        <f>'Form Responses 1'!A114</f>
        <v>45426.713540243058</v>
      </c>
      <c r="B114" s="42" t="str">
        <f>'Form Responses 1'!B114</f>
        <v>ekthor@unam.mx</v>
      </c>
      <c r="C114" s="16" t="str">
        <f>'Form Responses 1'!C114</f>
        <v>HECTOR</v>
      </c>
      <c r="D114" s="16" t="str">
        <f>'Form Responses 1'!D114</f>
        <v>DATTA</v>
      </c>
      <c r="E114" s="511" t="str">
        <f>'Form Responses 1'!E114</f>
        <v>+525519748692</v>
      </c>
      <c r="F114" s="17" t="str">
        <f>'Form Responses 1'!F114</f>
        <v>ALL EVENT DAYS - July 19th to July 21st - FULL TIME</v>
      </c>
      <c r="G114" s="16" t="str">
        <f>'Form Responses 1'!G114</f>
        <v>Other locations</v>
      </c>
      <c r="H114" s="16" t="str">
        <f>'Form Responses 1'!H114</f>
        <v>Yes</v>
      </c>
      <c r="I114" s="16" t="str">
        <f>'Form Responses 1'!I114</f>
        <v>Mahāyajña Student</v>
      </c>
      <c r="J114" s="16" t="str">
        <f>'Form Responses 1'!J114</f>
        <v>Hector Datta Ruiz</v>
      </c>
      <c r="K114" s="16" t="str">
        <f>'Form Responses 1'!K114</f>
        <v>Batch 9</v>
      </c>
      <c r="L114" s="16" t="str">
        <f>'Form Responses 1'!L114</f>
        <v>I acknowledge</v>
      </c>
      <c r="M114" s="16" t="str">
        <f>'Form Responses 1'!M114</f>
        <v>Mexico</v>
      </c>
      <c r="N114" s="43" t="s">
        <v>1727</v>
      </c>
      <c r="O114" s="19" t="str">
        <f t="shared" si="0"/>
        <v>Y</v>
      </c>
      <c r="P114" s="20"/>
      <c r="Q114" s="20"/>
      <c r="R114" s="20"/>
      <c r="S114" s="20"/>
      <c r="T114" s="21" t="str">
        <f t="shared" ref="T114:U114" si="680">IF(COUNTIF($F114,CONCATENATE("*",T$1,"*")),"Y",IF(COUNTIF($F114,CONCATENATE("*",$V$1,"*")),"Y",IF(COUNTIF($F114,CONCATENATE("*ALL EVENT DAYS - July 18*")),"Y","")))</f>
        <v/>
      </c>
      <c r="U114" s="21" t="str">
        <f t="shared" si="680"/>
        <v/>
      </c>
      <c r="V114" s="21" t="str">
        <f t="shared" si="631"/>
        <v/>
      </c>
      <c r="W114" s="21" t="str">
        <f t="shared" ref="W114:X114" si="681">IF(COUNTIF($F114,CONCATENATE("*",W$1,"*")),"Y",IF(COUNTIF($F114,CONCATENATE("*",$O$1,"*")),"Y",IF(COUNTIF($F114,CONCATENATE("*",$Y$1,"*")),"Y",IF(COUNTIF($F114,CONCATENATE("*ALL EVENT*")),"Y",""))))</f>
        <v>Y</v>
      </c>
      <c r="X114" s="21" t="str">
        <f t="shared" si="681"/>
        <v>Y</v>
      </c>
      <c r="Y114" s="21" t="str">
        <f t="shared" si="4"/>
        <v>Y</v>
      </c>
      <c r="Z114" s="21" t="str">
        <f t="shared" ref="Z114:AA114" si="682">IF(COUNTIF($F114,CONCATENATE("*",Z$1,"*")),"Y",IF(COUNTIF($F114,CONCATENATE("*",$O$1,"*")),"Y",IF(COUNTIF($F114,CONCATENATE("*",$AB$1,"*")),"Y",IF(COUNTIF($F114,CONCATENATE("*ALL EVENT*")),"Y",""))))</f>
        <v>Y</v>
      </c>
      <c r="AA114" s="21" t="str">
        <f t="shared" si="682"/>
        <v>Y</v>
      </c>
      <c r="AB114" s="21" t="str">
        <f t="shared" si="6"/>
        <v>Y</v>
      </c>
      <c r="AC114" s="21" t="str">
        <f t="shared" ref="AC114:AD114" si="683">IF(COUNTIF($F114,CONCATENATE("*",AC$1,"*")),"Y",IF(COUNTIF($F114,CONCATENATE("*",$O$1,"*")),"Y",IF(COUNTIF($F114,CONCATENATE("*",$AE$1,"*")),"Y",IF(COUNTIF($F114,CONCATENATE("*ALL EVENT*")),"Y",""))))</f>
        <v>Y</v>
      </c>
      <c r="AD114" s="21" t="str">
        <f t="shared" si="683"/>
        <v>Y</v>
      </c>
      <c r="AE114" s="19" t="str">
        <f t="shared" si="8"/>
        <v>Y</v>
      </c>
      <c r="AF114" s="22">
        <f t="shared" si="9"/>
        <v>6</v>
      </c>
      <c r="AG114" s="26" t="s">
        <v>1741</v>
      </c>
      <c r="AH114" s="19" t="str">
        <f t="shared" ref="AH114:AO114" si="684">IF(O114="Y",$AG114,"")</f>
        <v>Crowd Mgmt</v>
      </c>
      <c r="AI114" s="19" t="str">
        <f t="shared" si="684"/>
        <v/>
      </c>
      <c r="AJ114" s="19" t="str">
        <f t="shared" si="684"/>
        <v/>
      </c>
      <c r="AK114" s="19" t="str">
        <f t="shared" si="684"/>
        <v/>
      </c>
      <c r="AL114" s="19" t="str">
        <f t="shared" si="684"/>
        <v/>
      </c>
      <c r="AM114" s="19" t="str">
        <f t="shared" si="684"/>
        <v/>
      </c>
      <c r="AN114" s="19" t="str">
        <f t="shared" si="684"/>
        <v/>
      </c>
      <c r="AO114" s="19" t="str">
        <f t="shared" si="684"/>
        <v/>
      </c>
      <c r="AP114" s="19" t="s">
        <v>1734</v>
      </c>
      <c r="AQ114" s="19" t="s">
        <v>1734</v>
      </c>
      <c r="AR114" s="19" t="str">
        <f>IF(Y114="Y",$AG114,"")</f>
        <v>Crowd Mgmt</v>
      </c>
      <c r="AS114" s="19"/>
      <c r="AT114" s="19" t="s">
        <v>1734</v>
      </c>
      <c r="AU114" s="19" t="str">
        <f>IF(AB114="Y",$AG114,"")</f>
        <v>Crowd Mgmt</v>
      </c>
      <c r="AV114" s="19" t="s">
        <v>1734</v>
      </c>
      <c r="AW114" s="19" t="s">
        <v>1734</v>
      </c>
      <c r="AX114" s="19" t="str">
        <f>IF(AE114="Y",$AG114,"")</f>
        <v>Crowd Mgmt</v>
      </c>
      <c r="AY114" s="24">
        <f t="shared" si="11"/>
        <v>2</v>
      </c>
      <c r="AZ114" s="19">
        <f t="shared" si="12"/>
        <v>2</v>
      </c>
      <c r="BA114" s="19" t="s">
        <v>1729</v>
      </c>
      <c r="BB114" s="19"/>
    </row>
    <row r="115" spans="1:54" ht="15.6">
      <c r="A115" s="2">
        <f>'Form Responses 1'!A115</f>
        <v>45426.714378148143</v>
      </c>
      <c r="B115" s="25" t="str">
        <f>'Form Responses 1'!B115</f>
        <v>mhkandarpa@gmail.com</v>
      </c>
      <c r="C115" s="38" t="str">
        <f>'Form Responses 1'!C115</f>
        <v>Malathi</v>
      </c>
      <c r="D115" s="16" t="str">
        <f>'Form Responses 1'!D115</f>
        <v>Kandarpa</v>
      </c>
      <c r="E115" s="511" t="str">
        <f>'Form Responses 1'!E115</f>
        <v>+17349453578</v>
      </c>
      <c r="F115" s="17" t="str">
        <f>'Form Responses 1'!F115</f>
        <v>ALL EVENT DAYS - July 18th to July 21st - FULL TIME</v>
      </c>
      <c r="G115" s="16" t="str">
        <f>'Form Responses 1'!G115</f>
        <v>Frisco</v>
      </c>
      <c r="H115" s="16" t="str">
        <f>'Form Responses 1'!H115</f>
        <v>Yes</v>
      </c>
      <c r="I115" s="16" t="str">
        <f>'Form Responses 1'!I115</f>
        <v>Mahāyajña Student</v>
      </c>
      <c r="J115" s="16" t="str">
        <f>'Form Responses 1'!J115</f>
        <v>Malathi Kandarpa</v>
      </c>
      <c r="K115" s="16" t="str">
        <f>'Form Responses 1'!K115</f>
        <v>Batch 2</v>
      </c>
      <c r="L115" s="16" t="str">
        <f>'Form Responses 1'!L115</f>
        <v>I acknowledge</v>
      </c>
      <c r="M115" s="16" t="str">
        <f>'Form Responses 1'!M115</f>
        <v>Michigan</v>
      </c>
      <c r="N115" s="27" t="s">
        <v>1731</v>
      </c>
      <c r="O115" s="19" t="str">
        <f t="shared" si="0"/>
        <v>Y</v>
      </c>
      <c r="P115" s="20"/>
      <c r="Q115" s="20" t="s">
        <v>979</v>
      </c>
      <c r="R115" s="20" t="s">
        <v>979</v>
      </c>
      <c r="S115" s="20" t="s">
        <v>979</v>
      </c>
      <c r="T115" s="21" t="str">
        <f t="shared" ref="T115:U115" si="685">IF(COUNTIF($F115,CONCATENATE("*",T$1,"*")),"Y",IF(COUNTIF($F115,CONCATENATE("*",$V$1,"*")),"Y",IF(COUNTIF($F115,CONCATENATE("*ALL EVENT DAYS - July 18*")),"Y","")))</f>
        <v>Y</v>
      </c>
      <c r="U115" s="21" t="str">
        <f t="shared" si="685"/>
        <v>Y</v>
      </c>
      <c r="V115" s="21" t="str">
        <f t="shared" si="631"/>
        <v>Y</v>
      </c>
      <c r="W115" s="21" t="str">
        <f t="shared" ref="W115:X115" si="686">IF(COUNTIF($F115,CONCATENATE("*",W$1,"*")),"Y",IF(COUNTIF($F115,CONCATENATE("*",$O$1,"*")),"Y",IF(COUNTIF($F115,CONCATENATE("*",$Y$1,"*")),"Y",IF(COUNTIF($F115,CONCATENATE("*ALL EVENT*")),"Y",""))))</f>
        <v>Y</v>
      </c>
      <c r="X115" s="21" t="str">
        <f t="shared" si="686"/>
        <v>Y</v>
      </c>
      <c r="Y115" s="21" t="str">
        <f t="shared" si="4"/>
        <v>Y</v>
      </c>
      <c r="Z115" s="21" t="str">
        <f t="shared" ref="Z115:AA115" si="687">IF(COUNTIF($F115,CONCATENATE("*",Z$1,"*")),"Y",IF(COUNTIF($F115,CONCATENATE("*",$O$1,"*")),"Y",IF(COUNTIF($F115,CONCATENATE("*",$AB$1,"*")),"Y",IF(COUNTIF($F115,CONCATENATE("*ALL EVENT*")),"Y",""))))</f>
        <v>Y</v>
      </c>
      <c r="AA115" s="21" t="str">
        <f t="shared" si="687"/>
        <v>Y</v>
      </c>
      <c r="AB115" s="21" t="str">
        <f t="shared" si="6"/>
        <v>Y</v>
      </c>
      <c r="AC115" s="21" t="str">
        <f t="shared" ref="AC115:AD115" si="688">IF(COUNTIF($F115,CONCATENATE("*",AC$1,"*")),"Y",IF(COUNTIF($F115,CONCATENATE("*",$O$1,"*")),"Y",IF(COUNTIF($F115,CONCATENATE("*",$AE$1,"*")),"Y",IF(COUNTIF($F115,CONCATENATE("*ALL EVENT*")),"Y",""))))</f>
        <v>Y</v>
      </c>
      <c r="AD115" s="21" t="str">
        <f t="shared" si="688"/>
        <v>Y</v>
      </c>
      <c r="AE115" s="19" t="str">
        <f t="shared" si="8"/>
        <v>Y</v>
      </c>
      <c r="AF115" s="22">
        <f t="shared" si="9"/>
        <v>11</v>
      </c>
      <c r="AG115" s="44" t="s">
        <v>1743</v>
      </c>
      <c r="AH115" s="19" t="str">
        <f t="shared" ref="AH115:AX115" si="689">IF(O115="Y",$AG115,"")</f>
        <v>Reserve</v>
      </c>
      <c r="AI115" s="19" t="str">
        <f t="shared" si="689"/>
        <v/>
      </c>
      <c r="AJ115" s="19" t="str">
        <f t="shared" si="689"/>
        <v>Reserve</v>
      </c>
      <c r="AK115" s="19" t="str">
        <f t="shared" si="689"/>
        <v>Reserve</v>
      </c>
      <c r="AL115" s="19" t="str">
        <f t="shared" si="689"/>
        <v>Reserve</v>
      </c>
      <c r="AM115" s="19" t="str">
        <f t="shared" si="689"/>
        <v>Reserve</v>
      </c>
      <c r="AN115" s="19" t="str">
        <f t="shared" si="689"/>
        <v>Reserve</v>
      </c>
      <c r="AO115" s="19" t="str">
        <f t="shared" si="689"/>
        <v>Reserve</v>
      </c>
      <c r="AP115" s="19" t="str">
        <f t="shared" si="689"/>
        <v>Reserve</v>
      </c>
      <c r="AQ115" s="19" t="str">
        <f t="shared" si="689"/>
        <v>Reserve</v>
      </c>
      <c r="AR115" s="19" t="str">
        <f t="shared" si="689"/>
        <v>Reserve</v>
      </c>
      <c r="AS115" s="19" t="str">
        <f t="shared" si="689"/>
        <v>Reserve</v>
      </c>
      <c r="AT115" s="19" t="str">
        <f t="shared" si="689"/>
        <v>Reserve</v>
      </c>
      <c r="AU115" s="19" t="str">
        <f t="shared" si="689"/>
        <v>Reserve</v>
      </c>
      <c r="AV115" s="19" t="str">
        <f t="shared" si="689"/>
        <v>Reserve</v>
      </c>
      <c r="AW115" s="19" t="str">
        <f t="shared" si="689"/>
        <v>Reserve</v>
      </c>
      <c r="AX115" s="19" t="str">
        <f t="shared" si="689"/>
        <v>Reserve</v>
      </c>
      <c r="AY115" s="24">
        <f t="shared" si="11"/>
        <v>2</v>
      </c>
      <c r="AZ115" s="19">
        <f t="shared" si="12"/>
        <v>2</v>
      </c>
      <c r="BA115" s="19" t="s">
        <v>1729</v>
      </c>
      <c r="BB115" s="19"/>
    </row>
    <row r="116" spans="1:54" ht="15.6">
      <c r="A116" s="5">
        <f>'Form Responses 1'!A116</f>
        <v>45480.981221898153</v>
      </c>
      <c r="B116" s="42" t="str">
        <f>'Form Responses 1'!B116</f>
        <v>mksk3015@gmail.com</v>
      </c>
      <c r="C116" s="16" t="str">
        <f>'Form Responses 1'!C116</f>
        <v>Sanath Kumar</v>
      </c>
      <c r="D116" s="16" t="str">
        <f>'Form Responses 1'!D116</f>
        <v>Madduri Karanam</v>
      </c>
      <c r="E116" s="511">
        <f>'Form Responses 1'!E116</f>
        <v>2146369478</v>
      </c>
      <c r="F116" s="17" t="str">
        <f>'Form Responses 1'!F116</f>
        <v>ALL EVENT DAYS - July 18th to July 21st - FULL TIME</v>
      </c>
      <c r="G116" s="16" t="str">
        <f>'Form Responses 1'!G116</f>
        <v>Frisco</v>
      </c>
      <c r="H116" s="16" t="str">
        <f>'Form Responses 1'!H116</f>
        <v>Yes</v>
      </c>
      <c r="I116" s="16" t="str">
        <f>'Form Responses 1'!I116</f>
        <v>Mahāyajña Student</v>
      </c>
      <c r="J116" s="16" t="str">
        <f>'Form Responses 1'!J116</f>
        <v>Sanath Kumar Madduri Karanam</v>
      </c>
      <c r="K116" s="16" t="str">
        <f>'Form Responses 1'!K116</f>
        <v>Batch 9</v>
      </c>
      <c r="L116" s="16" t="str">
        <f>'Form Responses 1'!L116</f>
        <v>I acknowledge</v>
      </c>
      <c r="M116" s="16">
        <f>'Form Responses 1'!M116</f>
        <v>0</v>
      </c>
      <c r="N116" s="43" t="s">
        <v>1727</v>
      </c>
      <c r="O116" s="19" t="str">
        <f t="shared" si="0"/>
        <v>Y</v>
      </c>
      <c r="P116" s="20"/>
      <c r="Q116" s="20"/>
      <c r="R116" s="20"/>
      <c r="S116" s="20"/>
      <c r="T116" s="21" t="str">
        <f t="shared" ref="T116:U116" si="690">IF(COUNTIF($F116,CONCATENATE("*",T$1,"*")),"Y",IF(COUNTIF($F116,CONCATENATE("*",$V$1,"*")),"Y",IF(COUNTIF($F116,CONCATENATE("*ALL EVENT DAYS - July 18*")),"Y","")))</f>
        <v>Y</v>
      </c>
      <c r="U116" s="21" t="str">
        <f t="shared" si="690"/>
        <v>Y</v>
      </c>
      <c r="V116" s="21" t="str">
        <f t="shared" si="631"/>
        <v>Y</v>
      </c>
      <c r="W116" s="21" t="str">
        <f t="shared" ref="W116:X116" si="691">IF(COUNTIF($F116,CONCATENATE("*",W$1,"*")),"Y",IF(COUNTIF($F116,CONCATENATE("*",$O$1,"*")),"Y",IF(COUNTIF($F116,CONCATENATE("*",$Y$1,"*")),"Y",IF(COUNTIF($F116,CONCATENATE("*ALL EVENT*")),"Y",""))))</f>
        <v>Y</v>
      </c>
      <c r="X116" s="21" t="str">
        <f t="shared" si="691"/>
        <v>Y</v>
      </c>
      <c r="Y116" s="21" t="str">
        <f t="shared" si="4"/>
        <v>Y</v>
      </c>
      <c r="Z116" s="21" t="str">
        <f t="shared" ref="Z116:AA116" si="692">IF(COUNTIF($F116,CONCATENATE("*",Z$1,"*")),"Y",IF(COUNTIF($F116,CONCATENATE("*",$O$1,"*")),"Y",IF(COUNTIF($F116,CONCATENATE("*",$AB$1,"*")),"Y",IF(COUNTIF($F116,CONCATENATE("*ALL EVENT*")),"Y",""))))</f>
        <v>Y</v>
      </c>
      <c r="AA116" s="21" t="str">
        <f t="shared" si="692"/>
        <v>Y</v>
      </c>
      <c r="AB116" s="21" t="str">
        <f t="shared" si="6"/>
        <v>Y</v>
      </c>
      <c r="AC116" s="21" t="str">
        <f t="shared" ref="AC116:AD116" si="693">IF(COUNTIF($F116,CONCATENATE("*",AC$1,"*")),"Y",IF(COUNTIF($F116,CONCATENATE("*",$O$1,"*")),"Y",IF(COUNTIF($F116,CONCATENATE("*",$AE$1,"*")),"Y",IF(COUNTIF($F116,CONCATENATE("*ALL EVENT*")),"Y",""))))</f>
        <v>Y</v>
      </c>
      <c r="AD116" s="21" t="str">
        <f t="shared" si="693"/>
        <v>Y</v>
      </c>
      <c r="AE116" s="19" t="str">
        <f t="shared" si="8"/>
        <v>Y</v>
      </c>
      <c r="AF116" s="22">
        <f t="shared" si="9"/>
        <v>8</v>
      </c>
      <c r="AG116" s="26" t="s">
        <v>1732</v>
      </c>
      <c r="AH116" s="19" t="str">
        <f t="shared" ref="AH116:AL116" si="694">IF(O116="Y",$AG116,"")</f>
        <v>Maha Prasad</v>
      </c>
      <c r="AI116" s="19" t="str">
        <f t="shared" si="694"/>
        <v/>
      </c>
      <c r="AJ116" s="19" t="str">
        <f t="shared" si="694"/>
        <v/>
      </c>
      <c r="AK116" s="19" t="str">
        <f t="shared" si="694"/>
        <v/>
      </c>
      <c r="AL116" s="19" t="str">
        <f t="shared" si="694"/>
        <v/>
      </c>
      <c r="AM116" s="19" t="s">
        <v>1738</v>
      </c>
      <c r="AN116" s="19" t="s">
        <v>1744</v>
      </c>
      <c r="AO116" s="19" t="str">
        <f t="shared" ref="AO116:AO117" si="695">IF(V116="Y",$AG116,"")</f>
        <v>Maha Prasad</v>
      </c>
      <c r="AP116" s="19" t="s">
        <v>1737</v>
      </c>
      <c r="AQ116" s="19" t="s">
        <v>1737</v>
      </c>
      <c r="AR116" s="19" t="str">
        <f t="shared" ref="AR116:AR122" si="696">IF(Y116="Y",$AG116,"")</f>
        <v>Maha Prasad</v>
      </c>
      <c r="AS116" s="19"/>
      <c r="AT116" s="19" t="s">
        <v>1737</v>
      </c>
      <c r="AU116" s="19" t="str">
        <f t="shared" ref="AU116:AU117" si="697">IF(AB116="Y",$AG116,"")</f>
        <v>Maha Prasad</v>
      </c>
      <c r="AV116" s="19" t="s">
        <v>1737</v>
      </c>
      <c r="AW116" s="19" t="s">
        <v>1737</v>
      </c>
      <c r="AX116" s="19" t="str">
        <f t="shared" ref="AX116:AX117" si="698">IF(AE116="Y",$AG116,"")</f>
        <v>Maha Prasad</v>
      </c>
      <c r="AY116" s="24">
        <f t="shared" si="11"/>
        <v>2</v>
      </c>
      <c r="AZ116" s="19">
        <f t="shared" si="12"/>
        <v>2</v>
      </c>
      <c r="BA116" s="19" t="s">
        <v>1729</v>
      </c>
      <c r="BB116" s="19"/>
    </row>
    <row r="117" spans="1:54" ht="15.6">
      <c r="A117" s="5">
        <f>'Form Responses 1'!A117</f>
        <v>45480.98072146991</v>
      </c>
      <c r="B117" s="42" t="str">
        <f>'Form Responses 1'!B117</f>
        <v>mksk3015@gmail.com</v>
      </c>
      <c r="C117" s="16" t="str">
        <f>'Form Responses 1'!C117</f>
        <v>Anuradha</v>
      </c>
      <c r="D117" s="16" t="str">
        <f>'Form Responses 1'!D117</f>
        <v xml:space="preserve">Chintapenta </v>
      </c>
      <c r="E117" s="511">
        <f>'Form Responses 1'!E117</f>
        <v>4146292827</v>
      </c>
      <c r="F117" s="17" t="str">
        <f>'Form Responses 1'!F117</f>
        <v>ALL EVENT DAYS - July 18th to July 21st - FULL TIME</v>
      </c>
      <c r="G117" s="16" t="str">
        <f>'Form Responses 1'!G117</f>
        <v>Frisco</v>
      </c>
      <c r="H117" s="16" t="str">
        <f>'Form Responses 1'!H117</f>
        <v>Yes</v>
      </c>
      <c r="I117" s="16" t="str">
        <f>'Form Responses 1'!I117</f>
        <v>Mahāyajña Student</v>
      </c>
      <c r="J117" s="16" t="str">
        <f>'Form Responses 1'!J117</f>
        <v>Anuradha Chintapenta</v>
      </c>
      <c r="K117" s="16" t="str">
        <f>'Form Responses 1'!K117</f>
        <v>Batch 9</v>
      </c>
      <c r="L117" s="16" t="str">
        <f>'Form Responses 1'!L117</f>
        <v>I acknowledge</v>
      </c>
      <c r="M117" s="16">
        <f>'Form Responses 1'!M117</f>
        <v>0</v>
      </c>
      <c r="N117" s="39" t="s">
        <v>1731</v>
      </c>
      <c r="O117" s="19" t="str">
        <f t="shared" si="0"/>
        <v>Y</v>
      </c>
      <c r="P117" s="20"/>
      <c r="Q117" s="20"/>
      <c r="R117" s="20"/>
      <c r="S117" s="20"/>
      <c r="T117" s="21" t="str">
        <f t="shared" ref="T117:U117" si="699">IF(COUNTIF($F117,CONCATENATE("*",T$1,"*")),"Y",IF(COUNTIF($F117,CONCATENATE("*",$V$1,"*")),"Y",IF(COUNTIF($F117,CONCATENATE("*ALL EVENT DAYS - July 18*")),"Y","")))</f>
        <v>Y</v>
      </c>
      <c r="U117" s="21" t="str">
        <f t="shared" si="699"/>
        <v>Y</v>
      </c>
      <c r="V117" s="21" t="str">
        <f t="shared" si="631"/>
        <v>Y</v>
      </c>
      <c r="W117" s="21" t="str">
        <f t="shared" ref="W117:X117" si="700">IF(COUNTIF($F117,CONCATENATE("*",W$1,"*")),"Y",IF(COUNTIF($F117,CONCATENATE("*",$O$1,"*")),"Y",IF(COUNTIF($F117,CONCATENATE("*",$Y$1,"*")),"Y",IF(COUNTIF($F117,CONCATENATE("*ALL EVENT*")),"Y",""))))</f>
        <v>Y</v>
      </c>
      <c r="X117" s="21" t="str">
        <f t="shared" si="700"/>
        <v>Y</v>
      </c>
      <c r="Y117" s="21" t="str">
        <f t="shared" si="4"/>
        <v>Y</v>
      </c>
      <c r="Z117" s="21" t="str">
        <f t="shared" ref="Z117:AA117" si="701">IF(COUNTIF($F117,CONCATENATE("*",Z$1,"*")),"Y",IF(COUNTIF($F117,CONCATENATE("*",$O$1,"*")),"Y",IF(COUNTIF($F117,CONCATENATE("*",$AB$1,"*")),"Y",IF(COUNTIF($F117,CONCATENATE("*ALL EVENT*")),"Y",""))))</f>
        <v>Y</v>
      </c>
      <c r="AA117" s="21" t="str">
        <f t="shared" si="701"/>
        <v>Y</v>
      </c>
      <c r="AB117" s="21" t="str">
        <f t="shared" si="6"/>
        <v>Y</v>
      </c>
      <c r="AC117" s="21" t="str">
        <f t="shared" ref="AC117:AD117" si="702">IF(COUNTIF($F117,CONCATENATE("*",AC$1,"*")),"Y",IF(COUNTIF($F117,CONCATENATE("*",$O$1,"*")),"Y",IF(COUNTIF($F117,CONCATENATE("*",$AE$1,"*")),"Y",IF(COUNTIF($F117,CONCATENATE("*ALL EVENT*")),"Y",""))))</f>
        <v>Y</v>
      </c>
      <c r="AD117" s="21" t="str">
        <f t="shared" si="702"/>
        <v>Y</v>
      </c>
      <c r="AE117" s="19" t="str">
        <f t="shared" si="8"/>
        <v>Y</v>
      </c>
      <c r="AF117" s="22">
        <f t="shared" si="9"/>
        <v>8</v>
      </c>
      <c r="AG117" s="26" t="s">
        <v>1732</v>
      </c>
      <c r="AH117" s="19" t="str">
        <f t="shared" ref="AH117:AL117" si="703">IF(O117="Y",$AG117,"")</f>
        <v>Maha Prasad</v>
      </c>
      <c r="AI117" s="19" t="str">
        <f t="shared" si="703"/>
        <v/>
      </c>
      <c r="AJ117" s="19" t="str">
        <f t="shared" si="703"/>
        <v/>
      </c>
      <c r="AK117" s="19" t="str">
        <f t="shared" si="703"/>
        <v/>
      </c>
      <c r="AL117" s="19" t="str">
        <f t="shared" si="703"/>
        <v/>
      </c>
      <c r="AM117" s="19" t="s">
        <v>1738</v>
      </c>
      <c r="AN117" s="19" t="s">
        <v>1744</v>
      </c>
      <c r="AO117" s="19" t="str">
        <f t="shared" si="695"/>
        <v>Maha Prasad</v>
      </c>
      <c r="AP117" s="19" t="s">
        <v>1737</v>
      </c>
      <c r="AQ117" s="19" t="s">
        <v>1737</v>
      </c>
      <c r="AR117" s="19" t="str">
        <f t="shared" si="696"/>
        <v>Maha Prasad</v>
      </c>
      <c r="AS117" s="19"/>
      <c r="AT117" s="19" t="s">
        <v>1737</v>
      </c>
      <c r="AU117" s="19" t="str">
        <f t="shared" si="697"/>
        <v>Maha Prasad</v>
      </c>
      <c r="AV117" s="19" t="s">
        <v>1737</v>
      </c>
      <c r="AW117" s="19" t="s">
        <v>1737</v>
      </c>
      <c r="AX117" s="19" t="str">
        <f t="shared" si="698"/>
        <v>Maha Prasad</v>
      </c>
      <c r="AY117" s="24">
        <f t="shared" si="11"/>
        <v>2</v>
      </c>
      <c r="AZ117" s="19">
        <f t="shared" si="12"/>
        <v>2</v>
      </c>
      <c r="BA117" s="19" t="s">
        <v>1729</v>
      </c>
      <c r="BB117" s="19"/>
    </row>
    <row r="118" spans="1:54" ht="15.6">
      <c r="A118" s="2">
        <f>'Form Responses 1'!A118</f>
        <v>45426.750710775465</v>
      </c>
      <c r="B118" s="25" t="str">
        <f>'Form Responses 1'!B118</f>
        <v>pavanitanikella8@gmail.com</v>
      </c>
      <c r="C118" s="31" t="str">
        <f>'Form Responses 1'!C118</f>
        <v>Pavani</v>
      </c>
      <c r="D118" s="16" t="str">
        <f>'Form Responses 1'!D118</f>
        <v>Tanikella</v>
      </c>
      <c r="E118" s="511">
        <f>'Form Responses 1'!E118</f>
        <v>4803638904</v>
      </c>
      <c r="F118" s="17" t="str">
        <f>'Form Responses 1'!F118</f>
        <v>19th July (Friday) - Evening, 20th July (Saturday) - Morning, 21st July (Sunday) - Morning</v>
      </c>
      <c r="G118" s="16" t="str">
        <f>'Form Responses 1'!G118</f>
        <v>Frisco</v>
      </c>
      <c r="H118" s="16" t="str">
        <f>'Form Responses 1'!H118</f>
        <v>Yes</v>
      </c>
      <c r="I118" s="16" t="str">
        <f>'Form Responses 1'!I118</f>
        <v>Mahāyajña Student</v>
      </c>
      <c r="J118" s="16" t="str">
        <f>'Form Responses 1'!J118</f>
        <v xml:space="preserve">Pavani tanikella </v>
      </c>
      <c r="K118" s="16" t="str">
        <f>'Form Responses 1'!K118</f>
        <v>Batch 4</v>
      </c>
      <c r="L118" s="16" t="str">
        <f>'Form Responses 1'!L118</f>
        <v>I acknowledge</v>
      </c>
      <c r="M118" s="16">
        <f>'Form Responses 1'!M118</f>
        <v>0</v>
      </c>
      <c r="N118" s="27" t="s">
        <v>1731</v>
      </c>
      <c r="O118" s="19" t="str">
        <f t="shared" si="0"/>
        <v/>
      </c>
      <c r="P118" s="20"/>
      <c r="Q118" s="20"/>
      <c r="R118" s="20"/>
      <c r="S118" s="20"/>
      <c r="T118" s="21" t="str">
        <f t="shared" ref="T118:U118" si="704">IF(COUNTIF($F118,CONCATENATE("*",T$1,"*")),"Y",IF(COUNTIF($F118,CONCATENATE("*",$V$1,"*")),"Y",IF(COUNTIF($F118,CONCATENATE("*ALL EVENT DAYS - July 18*")),"Y","")))</f>
        <v/>
      </c>
      <c r="U118" s="21" t="str">
        <f t="shared" si="704"/>
        <v/>
      </c>
      <c r="V118" s="21" t="str">
        <f t="shared" si="631"/>
        <v/>
      </c>
      <c r="W118" s="21" t="str">
        <f t="shared" ref="W118:X118" si="705">IF(COUNTIF($F118,CONCATENATE("*",W$1,"*")),"Y",IF(COUNTIF($F118,CONCATENATE("*",$O$1,"*")),"Y",IF(COUNTIF($F118,CONCATENATE("*",$Y$1,"*")),"Y",IF(COUNTIF($F118,CONCATENATE("*ALL EVENT*")),"Y",""))))</f>
        <v/>
      </c>
      <c r="X118" s="21" t="str">
        <f t="shared" si="705"/>
        <v>Y</v>
      </c>
      <c r="Y118" s="21" t="str">
        <f t="shared" si="4"/>
        <v/>
      </c>
      <c r="Z118" s="21" t="str">
        <f t="shared" ref="Z118:AA118" si="706">IF(COUNTIF($F118,CONCATENATE("*",Z$1,"*")),"Y",IF(COUNTIF($F118,CONCATENATE("*",$O$1,"*")),"Y",IF(COUNTIF($F118,CONCATENATE("*",$AB$1,"*")),"Y",IF(COUNTIF($F118,CONCATENATE("*ALL EVENT*")),"Y",""))))</f>
        <v>Y</v>
      </c>
      <c r="AA118" s="21" t="str">
        <f t="shared" si="706"/>
        <v/>
      </c>
      <c r="AB118" s="21" t="str">
        <f t="shared" si="6"/>
        <v/>
      </c>
      <c r="AC118" s="21" t="str">
        <f t="shared" ref="AC118:AD118" si="707">IF(COUNTIF($F118,CONCATENATE("*",AC$1,"*")),"Y",IF(COUNTIF($F118,CONCATENATE("*",$O$1,"*")),"Y",IF(COUNTIF($F118,CONCATENATE("*",$AE$1,"*")),"Y",IF(COUNTIF($F118,CONCATENATE("*ALL EVENT*")),"Y",""))))</f>
        <v>Y</v>
      </c>
      <c r="AD118" s="21" t="str">
        <f t="shared" si="707"/>
        <v/>
      </c>
      <c r="AE118" s="19" t="str">
        <f t="shared" si="8"/>
        <v/>
      </c>
      <c r="AF118" s="22">
        <f t="shared" si="9"/>
        <v>3</v>
      </c>
      <c r="AG118" s="26" t="s">
        <v>1732</v>
      </c>
      <c r="AH118" s="19" t="str">
        <f t="shared" ref="AH118:AP118" si="708">IF(O118="Y",$AG118,"")</f>
        <v/>
      </c>
      <c r="AI118" s="19" t="str">
        <f t="shared" si="708"/>
        <v/>
      </c>
      <c r="AJ118" s="19" t="str">
        <f t="shared" si="708"/>
        <v/>
      </c>
      <c r="AK118" s="19" t="str">
        <f t="shared" si="708"/>
        <v/>
      </c>
      <c r="AL118" s="19" t="str">
        <f t="shared" si="708"/>
        <v/>
      </c>
      <c r="AM118" s="19" t="str">
        <f t="shared" si="708"/>
        <v/>
      </c>
      <c r="AN118" s="19" t="str">
        <f t="shared" si="708"/>
        <v/>
      </c>
      <c r="AO118" s="19" t="str">
        <f t="shared" si="708"/>
        <v/>
      </c>
      <c r="AP118" s="19" t="str">
        <f t="shared" si="708"/>
        <v/>
      </c>
      <c r="AQ118" s="19" t="s">
        <v>1737</v>
      </c>
      <c r="AR118" s="19" t="str">
        <f t="shared" si="696"/>
        <v/>
      </c>
      <c r="AS118" s="19" t="s">
        <v>1738</v>
      </c>
      <c r="AT118" s="19" t="str">
        <f t="shared" ref="AT118:AU118" si="709">IF(AA118="Y",$AG118,"")</f>
        <v/>
      </c>
      <c r="AU118" s="19" t="str">
        <f t="shared" si="709"/>
        <v/>
      </c>
      <c r="AV118" s="19" t="s">
        <v>1737</v>
      </c>
      <c r="AW118" s="19" t="str">
        <f t="shared" ref="AW118:AX118" si="710">IF(AD118="Y",$AG118,"")</f>
        <v/>
      </c>
      <c r="AX118" s="19" t="str">
        <f t="shared" si="710"/>
        <v/>
      </c>
      <c r="AY118" s="24">
        <f t="shared" si="11"/>
        <v>1</v>
      </c>
      <c r="AZ118" s="19">
        <f t="shared" si="12"/>
        <v>1</v>
      </c>
      <c r="BA118" s="19" t="s">
        <v>1740</v>
      </c>
      <c r="BB118" s="19"/>
    </row>
    <row r="119" spans="1:54" ht="15.6">
      <c r="A119" s="2">
        <f>'Form Responses 1'!A119</f>
        <v>45426.751690324076</v>
      </c>
      <c r="B119" s="25" t="str">
        <f>'Form Responses 1'!B119</f>
        <v>lakshmiadapa9@gmail.com</v>
      </c>
      <c r="C119" s="31" t="str">
        <f>'Form Responses 1'!C119</f>
        <v>Jayalakshmi</v>
      </c>
      <c r="D119" s="16" t="str">
        <f>'Form Responses 1'!D119</f>
        <v>Adapa</v>
      </c>
      <c r="E119" s="511">
        <f>'Form Responses 1'!E119</f>
        <v>4796570459</v>
      </c>
      <c r="F119" s="17" t="str">
        <f>'Form Responses 1'!F119</f>
        <v>ALL EVENT DAYS - July 19th to July 21st - FULL TIME</v>
      </c>
      <c r="G119" s="16" t="str">
        <f>'Form Responses 1'!G119</f>
        <v>Frisco</v>
      </c>
      <c r="H119" s="16" t="str">
        <f>'Form Responses 1'!H119</f>
        <v>Yes</v>
      </c>
      <c r="I119" s="16" t="str">
        <f>'Form Responses 1'!I119</f>
        <v>Mahāyajña Parent / Family member</v>
      </c>
      <c r="J119" s="16" t="str">
        <f>'Form Responses 1'!J119</f>
        <v>Datta Adapa</v>
      </c>
      <c r="K119" s="16" t="str">
        <f>'Form Responses 1'!K119</f>
        <v>Batch 2</v>
      </c>
      <c r="L119" s="16" t="str">
        <f>'Form Responses 1'!L119</f>
        <v>I acknowledge</v>
      </c>
      <c r="M119" s="16">
        <f>'Form Responses 1'!M119</f>
        <v>0</v>
      </c>
      <c r="N119" s="30" t="s">
        <v>1731</v>
      </c>
      <c r="O119" s="19" t="str">
        <f t="shared" si="0"/>
        <v>Y</v>
      </c>
      <c r="P119" s="20"/>
      <c r="Q119" s="20"/>
      <c r="R119" s="20"/>
      <c r="S119" s="20"/>
      <c r="T119" s="21" t="str">
        <f t="shared" ref="T119:U119" si="711">IF(COUNTIF($F119,CONCATENATE("*",T$1,"*")),"Y",IF(COUNTIF($F119,CONCATENATE("*",$V$1,"*")),"Y",IF(COUNTIF($F119,CONCATENATE("*ALL EVENT DAYS - July 18*")),"Y","")))</f>
        <v/>
      </c>
      <c r="U119" s="21" t="str">
        <f t="shared" si="711"/>
        <v/>
      </c>
      <c r="V119" s="21" t="str">
        <f t="shared" si="631"/>
        <v/>
      </c>
      <c r="W119" s="21" t="str">
        <f t="shared" ref="W119:X119" si="712">IF(COUNTIF($F119,CONCATENATE("*",W$1,"*")),"Y",IF(COUNTIF($F119,CONCATENATE("*",$O$1,"*")),"Y",IF(COUNTIF($F119,CONCATENATE("*",$Y$1,"*")),"Y",IF(COUNTIF($F119,CONCATENATE("*ALL EVENT*")),"Y",""))))</f>
        <v>Y</v>
      </c>
      <c r="X119" s="21" t="str">
        <f t="shared" si="712"/>
        <v>Y</v>
      </c>
      <c r="Y119" s="21" t="str">
        <f t="shared" si="4"/>
        <v>Y</v>
      </c>
      <c r="Z119" s="21" t="str">
        <f t="shared" ref="Z119:AA119" si="713">IF(COUNTIF($F119,CONCATENATE("*",Z$1,"*")),"Y",IF(COUNTIF($F119,CONCATENATE("*",$O$1,"*")),"Y",IF(COUNTIF($F119,CONCATENATE("*",$AB$1,"*")),"Y",IF(COUNTIF($F119,CONCATENATE("*ALL EVENT*")),"Y",""))))</f>
        <v>Y</v>
      </c>
      <c r="AA119" s="21" t="str">
        <f t="shared" si="713"/>
        <v>Y</v>
      </c>
      <c r="AB119" s="21" t="str">
        <f t="shared" si="6"/>
        <v>Y</v>
      </c>
      <c r="AC119" s="21" t="str">
        <f t="shared" ref="AC119:AD119" si="714">IF(COUNTIF($F119,CONCATENATE("*",AC$1,"*")),"Y",IF(COUNTIF($F119,CONCATENATE("*",$O$1,"*")),"Y",IF(COUNTIF($F119,CONCATENATE("*",$AE$1,"*")),"Y",IF(COUNTIF($F119,CONCATENATE("*ALL EVENT*")),"Y",""))))</f>
        <v>Y</v>
      </c>
      <c r="AD119" s="21" t="str">
        <f t="shared" si="714"/>
        <v>Y</v>
      </c>
      <c r="AE119" s="19" t="str">
        <f t="shared" si="8"/>
        <v>Y</v>
      </c>
      <c r="AF119" s="22">
        <f t="shared" si="9"/>
        <v>6</v>
      </c>
      <c r="AG119" s="26" t="s">
        <v>1732</v>
      </c>
      <c r="AH119" s="19" t="str">
        <f t="shared" ref="AH119:AO119" si="715">IF(O119="Y",$AG119,"")</f>
        <v>Maha Prasad</v>
      </c>
      <c r="AI119" s="19" t="str">
        <f t="shared" si="715"/>
        <v/>
      </c>
      <c r="AJ119" s="19" t="str">
        <f t="shared" si="715"/>
        <v/>
      </c>
      <c r="AK119" s="19" t="str">
        <f t="shared" si="715"/>
        <v/>
      </c>
      <c r="AL119" s="19" t="str">
        <f t="shared" si="715"/>
        <v/>
      </c>
      <c r="AM119" s="19" t="str">
        <f t="shared" si="715"/>
        <v/>
      </c>
      <c r="AN119" s="19" t="str">
        <f t="shared" si="715"/>
        <v/>
      </c>
      <c r="AO119" s="19" t="str">
        <f t="shared" si="715"/>
        <v/>
      </c>
      <c r="AP119" s="19" t="s">
        <v>1737</v>
      </c>
      <c r="AQ119" s="19" t="s">
        <v>1737</v>
      </c>
      <c r="AR119" s="19" t="str">
        <f t="shared" si="696"/>
        <v>Maha Prasad</v>
      </c>
      <c r="AS119" s="19" t="s">
        <v>1738</v>
      </c>
      <c r="AT119" s="19" t="s">
        <v>1737</v>
      </c>
      <c r="AU119" s="19" t="str">
        <f t="shared" ref="AU119:AU122" si="716">IF(AB119="Y",$AG119,"")</f>
        <v>Maha Prasad</v>
      </c>
      <c r="AV119" s="19" t="s">
        <v>1737</v>
      </c>
      <c r="AW119" s="19" t="s">
        <v>1737</v>
      </c>
      <c r="AX119" s="19" t="str">
        <f t="shared" ref="AX119:AX122" si="717">IF(AE119="Y",$AG119,"")</f>
        <v>Maha Prasad</v>
      </c>
      <c r="AY119" s="24">
        <f t="shared" si="11"/>
        <v>2</v>
      </c>
      <c r="AZ119" s="19">
        <f t="shared" si="12"/>
        <v>2</v>
      </c>
      <c r="BA119" s="19" t="s">
        <v>1729</v>
      </c>
      <c r="BB119" s="19"/>
    </row>
    <row r="120" spans="1:54" ht="15.6">
      <c r="A120" s="2">
        <f>'Form Responses 1'!A120</f>
        <v>45426.752756770831</v>
      </c>
      <c r="B120" s="25" t="str">
        <f>'Form Responses 1'!B120</f>
        <v>lakshmiadapa9@gmail.com</v>
      </c>
      <c r="C120" s="16" t="str">
        <f>'Form Responses 1'!C120</f>
        <v>RamaJanardhana</v>
      </c>
      <c r="D120" s="16" t="str">
        <f>'Form Responses 1'!D120</f>
        <v>Adapa</v>
      </c>
      <c r="E120" s="511">
        <f>'Form Responses 1'!E120</f>
        <v>4018374727</v>
      </c>
      <c r="F120" s="17" t="str">
        <f>'Form Responses 1'!F120</f>
        <v>ALL EVENT DAYS - July 19th to July 21st - FULL TIME</v>
      </c>
      <c r="G120" s="16" t="str">
        <f>'Form Responses 1'!G120</f>
        <v>Frisco</v>
      </c>
      <c r="H120" s="16" t="str">
        <f>'Form Responses 1'!H120</f>
        <v>Yes</v>
      </c>
      <c r="I120" s="16" t="str">
        <f>'Form Responses 1'!I120</f>
        <v>Mahāyajña Parent / Family member</v>
      </c>
      <c r="J120" s="16" t="str">
        <f>'Form Responses 1'!J120</f>
        <v>Nireekshana Adapa</v>
      </c>
      <c r="K120" s="16" t="str">
        <f>'Form Responses 1'!K120</f>
        <v>Batch 4</v>
      </c>
      <c r="L120" s="16" t="str">
        <f>'Form Responses 1'!L120</f>
        <v>I acknowledge</v>
      </c>
      <c r="M120" s="16">
        <f>'Form Responses 1'!M120</f>
        <v>0</v>
      </c>
      <c r="N120" s="27" t="s">
        <v>1727</v>
      </c>
      <c r="O120" s="19" t="str">
        <f t="shared" si="0"/>
        <v>Y</v>
      </c>
      <c r="P120" s="20"/>
      <c r="Q120" s="20"/>
      <c r="R120" s="20"/>
      <c r="S120" s="20"/>
      <c r="T120" s="21" t="str">
        <f t="shared" ref="T120:U120" si="718">IF(COUNTIF($F120,CONCATENATE("*",T$1,"*")),"Y",IF(COUNTIF($F120,CONCATENATE("*",$V$1,"*")),"Y",IF(COUNTIF($F120,CONCATENATE("*ALL EVENT DAYS - July 18*")),"Y","")))</f>
        <v/>
      </c>
      <c r="U120" s="21" t="str">
        <f t="shared" si="718"/>
        <v/>
      </c>
      <c r="V120" s="21" t="str">
        <f t="shared" si="631"/>
        <v/>
      </c>
      <c r="W120" s="21" t="str">
        <f t="shared" ref="W120:X120" si="719">IF(COUNTIF($F120,CONCATENATE("*",W$1,"*")),"Y",IF(COUNTIF($F120,CONCATENATE("*",$O$1,"*")),"Y",IF(COUNTIF($F120,CONCATENATE("*",$Y$1,"*")),"Y",IF(COUNTIF($F120,CONCATENATE("*ALL EVENT*")),"Y",""))))</f>
        <v>Y</v>
      </c>
      <c r="X120" s="21" t="str">
        <f t="shared" si="719"/>
        <v>Y</v>
      </c>
      <c r="Y120" s="21" t="str">
        <f t="shared" si="4"/>
        <v>Y</v>
      </c>
      <c r="Z120" s="21" t="str">
        <f t="shared" ref="Z120:AA120" si="720">IF(COUNTIF($F120,CONCATENATE("*",Z$1,"*")),"Y",IF(COUNTIF($F120,CONCATENATE("*",$O$1,"*")),"Y",IF(COUNTIF($F120,CONCATENATE("*",$AB$1,"*")),"Y",IF(COUNTIF($F120,CONCATENATE("*ALL EVENT*")),"Y",""))))</f>
        <v>Y</v>
      </c>
      <c r="AA120" s="21" t="str">
        <f t="shared" si="720"/>
        <v>Y</v>
      </c>
      <c r="AB120" s="21" t="str">
        <f t="shared" si="6"/>
        <v>Y</v>
      </c>
      <c r="AC120" s="21" t="str">
        <f t="shared" ref="AC120:AD120" si="721">IF(COUNTIF($F120,CONCATENATE("*",AC$1,"*")),"Y",IF(COUNTIF($F120,CONCATENATE("*",$O$1,"*")),"Y",IF(COUNTIF($F120,CONCATENATE("*",$AE$1,"*")),"Y",IF(COUNTIF($F120,CONCATENATE("*ALL EVENT*")),"Y",""))))</f>
        <v>Y</v>
      </c>
      <c r="AD120" s="21" t="str">
        <f t="shared" si="721"/>
        <v>Y</v>
      </c>
      <c r="AE120" s="19" t="str">
        <f t="shared" si="8"/>
        <v>Y</v>
      </c>
      <c r="AF120" s="22">
        <f t="shared" si="9"/>
        <v>6</v>
      </c>
      <c r="AG120" s="44" t="s">
        <v>1757</v>
      </c>
      <c r="AH120" s="19" t="str">
        <f t="shared" ref="AH120:AO120" si="722">IF(O120="Y",$AG120,"")</f>
        <v>Bookstall</v>
      </c>
      <c r="AI120" s="19" t="str">
        <f t="shared" si="722"/>
        <v/>
      </c>
      <c r="AJ120" s="19" t="str">
        <f t="shared" si="722"/>
        <v/>
      </c>
      <c r="AK120" s="19" t="str">
        <f t="shared" si="722"/>
        <v/>
      </c>
      <c r="AL120" s="19" t="str">
        <f t="shared" si="722"/>
        <v/>
      </c>
      <c r="AM120" s="19" t="str">
        <f t="shared" si="722"/>
        <v/>
      </c>
      <c r="AN120" s="19" t="str">
        <f t="shared" si="722"/>
        <v/>
      </c>
      <c r="AO120" s="19" t="str">
        <f t="shared" si="722"/>
        <v/>
      </c>
      <c r="AP120" s="19" t="s">
        <v>1759</v>
      </c>
      <c r="AQ120" s="19" t="s">
        <v>1759</v>
      </c>
      <c r="AR120" s="19" t="str">
        <f t="shared" si="696"/>
        <v>Bookstall</v>
      </c>
      <c r="AS120" s="19" t="str">
        <f>IF(Z120="Y",$AG120,"")</f>
        <v>Bookstall</v>
      </c>
      <c r="AT120" s="19" t="s">
        <v>1759</v>
      </c>
      <c r="AU120" s="19" t="str">
        <f t="shared" si="716"/>
        <v>Bookstall</v>
      </c>
      <c r="AV120" s="19" t="s">
        <v>1759</v>
      </c>
      <c r="AW120" s="19" t="s">
        <v>1759</v>
      </c>
      <c r="AX120" s="19" t="str">
        <f t="shared" si="717"/>
        <v>Bookstall</v>
      </c>
      <c r="AY120" s="24">
        <f t="shared" si="11"/>
        <v>2</v>
      </c>
      <c r="AZ120" s="19">
        <f t="shared" si="12"/>
        <v>2</v>
      </c>
      <c r="BA120" s="19" t="s">
        <v>1729</v>
      </c>
      <c r="BB120" s="19"/>
    </row>
    <row r="121" spans="1:54" ht="15.6">
      <c r="A121" s="2">
        <f>'Form Responses 1'!A121</f>
        <v>45426.786398703705</v>
      </c>
      <c r="B121" s="25" t="str">
        <f>'Form Responses 1'!B121</f>
        <v>timmarajucs@gmail.com</v>
      </c>
      <c r="C121" s="31" t="str">
        <f>'Form Responses 1'!C121</f>
        <v>Srinivas</v>
      </c>
      <c r="D121" s="16" t="str">
        <f>'Form Responses 1'!D121</f>
        <v>Timmaraju</v>
      </c>
      <c r="E121" s="511">
        <f>'Form Responses 1'!E121</f>
        <v>3238595994</v>
      </c>
      <c r="F121" s="17" t="str">
        <f>'Form Responses 1'!F121</f>
        <v>ALL EVENT DAYS - July 18th to July 21st - FULL TIME</v>
      </c>
      <c r="G121" s="16" t="str">
        <f>'Form Responses 1'!G121</f>
        <v>Frisco</v>
      </c>
      <c r="H121" s="16" t="str">
        <f>'Form Responses 1'!H121</f>
        <v>Yes</v>
      </c>
      <c r="I121" s="16" t="str">
        <f>'Form Responses 1'!I121</f>
        <v>Mahāyajña Parent / Family member</v>
      </c>
      <c r="J121" s="16" t="str">
        <f>'Form Responses 1'!J121</f>
        <v>Ananya Timmaraju</v>
      </c>
      <c r="K121" s="16" t="str">
        <f>'Form Responses 1'!K121</f>
        <v>Batch 6</v>
      </c>
      <c r="L121" s="16" t="str">
        <f>'Form Responses 1'!L121</f>
        <v>I acknowledge</v>
      </c>
      <c r="M121" s="16">
        <f>'Form Responses 1'!M121</f>
        <v>0</v>
      </c>
      <c r="N121" s="30" t="s">
        <v>1727</v>
      </c>
      <c r="O121" s="19" t="str">
        <f t="shared" si="0"/>
        <v>Y</v>
      </c>
      <c r="P121" s="20" t="s">
        <v>979</v>
      </c>
      <c r="Q121" s="20" t="s">
        <v>979</v>
      </c>
      <c r="R121" s="20" t="s">
        <v>979</v>
      </c>
      <c r="S121" s="20" t="s">
        <v>979</v>
      </c>
      <c r="T121" s="21" t="str">
        <f t="shared" ref="T121:U121" si="723">IF(COUNTIF($F121,CONCATENATE("*",T$1,"*")),"Y",IF(COUNTIF($F121,CONCATENATE("*",$V$1,"*")),"Y",IF(COUNTIF($F121,CONCATENATE("*ALL EVENT DAYS - July 18*")),"Y","")))</f>
        <v>Y</v>
      </c>
      <c r="U121" s="21" t="str">
        <f t="shared" si="723"/>
        <v>Y</v>
      </c>
      <c r="V121" s="21" t="str">
        <f t="shared" si="631"/>
        <v>Y</v>
      </c>
      <c r="W121" s="21" t="str">
        <f t="shared" ref="W121:X121" si="724">IF(COUNTIF($F121,CONCATENATE("*",W$1,"*")),"Y",IF(COUNTIF($F121,CONCATENATE("*",$O$1,"*")),"Y",IF(COUNTIF($F121,CONCATENATE("*",$Y$1,"*")),"Y",IF(COUNTIF($F121,CONCATENATE("*ALL EVENT*")),"Y",""))))</f>
        <v>Y</v>
      </c>
      <c r="X121" s="21" t="str">
        <f t="shared" si="724"/>
        <v>Y</v>
      </c>
      <c r="Y121" s="21" t="str">
        <f t="shared" si="4"/>
        <v>Y</v>
      </c>
      <c r="Z121" s="21" t="str">
        <f t="shared" ref="Z121:AA121" si="725">IF(COUNTIF($F121,CONCATENATE("*",Z$1,"*")),"Y",IF(COUNTIF($F121,CONCATENATE("*",$O$1,"*")),"Y",IF(COUNTIF($F121,CONCATENATE("*",$AB$1,"*")),"Y",IF(COUNTIF($F121,CONCATENATE("*ALL EVENT*")),"Y",""))))</f>
        <v>Y</v>
      </c>
      <c r="AA121" s="21" t="str">
        <f t="shared" si="725"/>
        <v>Y</v>
      </c>
      <c r="AB121" s="21" t="str">
        <f t="shared" si="6"/>
        <v>Y</v>
      </c>
      <c r="AC121" s="21" t="str">
        <f t="shared" ref="AC121:AD121" si="726">IF(COUNTIF($F121,CONCATENATE("*",AC$1,"*")),"Y",IF(COUNTIF($F121,CONCATENATE("*",$O$1,"*")),"Y",IF(COUNTIF($F121,CONCATENATE("*",$AE$1,"*")),"Y",IF(COUNTIF($F121,CONCATENATE("*ALL EVENT*")),"Y",""))))</f>
        <v>Y</v>
      </c>
      <c r="AD121" s="21" t="str">
        <f t="shared" si="726"/>
        <v>Y</v>
      </c>
      <c r="AE121" s="19" t="str">
        <f t="shared" si="8"/>
        <v>Y</v>
      </c>
      <c r="AF121" s="22">
        <f t="shared" si="9"/>
        <v>12</v>
      </c>
      <c r="AG121" s="44" t="s">
        <v>1753</v>
      </c>
      <c r="AH121" s="19" t="str">
        <f t="shared" ref="AH121:AK121" si="727">IF(O121="Y",$AG121,"")</f>
        <v>Transportation</v>
      </c>
      <c r="AI121" s="19" t="str">
        <f t="shared" si="727"/>
        <v>Transportation</v>
      </c>
      <c r="AJ121" s="19" t="str">
        <f t="shared" si="727"/>
        <v>Transportation</v>
      </c>
      <c r="AK121" s="19" t="str">
        <f t="shared" si="727"/>
        <v>Transportation</v>
      </c>
      <c r="AL121" s="19" t="s">
        <v>1754</v>
      </c>
      <c r="AM121" s="19" t="s">
        <v>1755</v>
      </c>
      <c r="AN121" s="19" t="s">
        <v>1755</v>
      </c>
      <c r="AO121" s="19" t="str">
        <f>IF(V121="Y",$AG121,"")</f>
        <v>Transportation</v>
      </c>
      <c r="AP121" s="19" t="s">
        <v>1756</v>
      </c>
      <c r="AQ121" s="19" t="s">
        <v>1756</v>
      </c>
      <c r="AR121" s="19" t="str">
        <f t="shared" si="696"/>
        <v>Transportation</v>
      </c>
      <c r="AS121" s="19" t="s">
        <v>1756</v>
      </c>
      <c r="AT121" s="19" t="s">
        <v>1756</v>
      </c>
      <c r="AU121" s="19" t="str">
        <f t="shared" si="716"/>
        <v>Transportation</v>
      </c>
      <c r="AV121" s="19" t="s">
        <v>1756</v>
      </c>
      <c r="AW121" s="19" t="s">
        <v>1756</v>
      </c>
      <c r="AX121" s="19" t="str">
        <f t="shared" si="717"/>
        <v>Transportation</v>
      </c>
      <c r="AY121" s="24">
        <f t="shared" si="11"/>
        <v>2</v>
      </c>
      <c r="AZ121" s="19">
        <f t="shared" si="12"/>
        <v>2</v>
      </c>
      <c r="BA121" s="19" t="s">
        <v>1729</v>
      </c>
      <c r="BB121" s="19"/>
    </row>
    <row r="122" spans="1:54" ht="15.6">
      <c r="A122" s="2">
        <f>'Form Responses 1'!A122</f>
        <v>45426.845239305556</v>
      </c>
      <c r="B122" s="25" t="str">
        <f>'Form Responses 1'!B122</f>
        <v>rajulapudivissu@gmail.com</v>
      </c>
      <c r="C122" s="16" t="str">
        <f>'Form Responses 1'!C122</f>
        <v>Visweswara Rao</v>
      </c>
      <c r="D122" s="16" t="str">
        <f>'Form Responses 1'!D122</f>
        <v>rajulapudi</v>
      </c>
      <c r="E122" s="511">
        <f>'Form Responses 1'!E122</f>
        <v>2146038088</v>
      </c>
      <c r="F122" s="17" t="str">
        <f>'Form Responses 1'!F122</f>
        <v>19th July (Friday) - Evening, 20th July (Saturday) - ALL DAY, 21st July (Sunday) - ALL DAY</v>
      </c>
      <c r="G122" s="16" t="str">
        <f>'Form Responses 1'!G122</f>
        <v>Greater Chicago Region</v>
      </c>
      <c r="H122" s="16" t="str">
        <f>'Form Responses 1'!H122</f>
        <v>Yes</v>
      </c>
      <c r="I122" s="16" t="str">
        <f>'Form Responses 1'!I122</f>
        <v>Mahāyajña Parent / Family member</v>
      </c>
      <c r="J122" s="16" t="str">
        <f>'Form Responses 1'!J122</f>
        <v>Sarani Rajulapudi</v>
      </c>
      <c r="K122" s="16" t="str">
        <f>'Form Responses 1'!K122</f>
        <v>Batch 9</v>
      </c>
      <c r="L122" s="16" t="str">
        <f>'Form Responses 1'!L122</f>
        <v>I acknowledge</v>
      </c>
      <c r="M122" s="16">
        <f>'Form Responses 1'!M122</f>
        <v>0</v>
      </c>
      <c r="N122" s="27" t="s">
        <v>1727</v>
      </c>
      <c r="O122" s="19" t="str">
        <f t="shared" si="0"/>
        <v/>
      </c>
      <c r="P122" s="20"/>
      <c r="Q122" s="20"/>
      <c r="R122" s="20"/>
      <c r="S122" s="20"/>
      <c r="T122" s="21" t="str">
        <f t="shared" ref="T122:U122" si="728">IF(COUNTIF($F122,CONCATENATE("*",T$1,"*")),"Y",IF(COUNTIF($F122,CONCATENATE("*",$V$1,"*")),"Y",IF(COUNTIF($F122,CONCATENATE("*ALL EVENT DAYS - July 18*")),"Y","")))</f>
        <v/>
      </c>
      <c r="U122" s="21" t="str">
        <f t="shared" si="728"/>
        <v/>
      </c>
      <c r="V122" s="21" t="str">
        <f t="shared" si="631"/>
        <v/>
      </c>
      <c r="W122" s="21" t="str">
        <f t="shared" ref="W122:X122" si="729">IF(COUNTIF($F122,CONCATENATE("*",W$1,"*")),"Y",IF(COUNTIF($F122,CONCATENATE("*",$O$1,"*")),"Y",IF(COUNTIF($F122,CONCATENATE("*",$Y$1,"*")),"Y",IF(COUNTIF($F122,CONCATENATE("*ALL EVENT*")),"Y",""))))</f>
        <v/>
      </c>
      <c r="X122" s="21" t="str">
        <f t="shared" si="729"/>
        <v>Y</v>
      </c>
      <c r="Y122" s="21" t="str">
        <f t="shared" si="4"/>
        <v/>
      </c>
      <c r="Z122" s="21" t="str">
        <f t="shared" ref="Z122:AA122" si="730">IF(COUNTIF($F122,CONCATENATE("*",Z$1,"*")),"Y",IF(COUNTIF($F122,CONCATENATE("*",$O$1,"*")),"Y",IF(COUNTIF($F122,CONCATENATE("*",$AB$1,"*")),"Y",IF(COUNTIF($F122,CONCATENATE("*ALL EVENT*")),"Y",""))))</f>
        <v>Y</v>
      </c>
      <c r="AA122" s="21" t="str">
        <f t="shared" si="730"/>
        <v>Y</v>
      </c>
      <c r="AB122" s="21" t="str">
        <f t="shared" si="6"/>
        <v>Y</v>
      </c>
      <c r="AC122" s="21" t="str">
        <f t="shared" ref="AC122:AD122" si="731">IF(COUNTIF($F122,CONCATENATE("*",AC$1,"*")),"Y",IF(COUNTIF($F122,CONCATENATE("*",$O$1,"*")),"Y",IF(COUNTIF($F122,CONCATENATE("*",$AE$1,"*")),"Y",IF(COUNTIF($F122,CONCATENATE("*ALL EVENT*")),"Y",""))))</f>
        <v>Y</v>
      </c>
      <c r="AD122" s="21" t="str">
        <f t="shared" si="731"/>
        <v>Y</v>
      </c>
      <c r="AE122" s="19" t="str">
        <f t="shared" si="8"/>
        <v>Y</v>
      </c>
      <c r="AF122" s="22">
        <f t="shared" si="9"/>
        <v>5</v>
      </c>
      <c r="AG122" s="26" t="s">
        <v>1732</v>
      </c>
      <c r="AH122" s="19" t="str">
        <f t="shared" ref="AH122:AP122" si="732">IF(O122="Y",$AG122,"")</f>
        <v/>
      </c>
      <c r="AI122" s="19" t="str">
        <f t="shared" si="732"/>
        <v/>
      </c>
      <c r="AJ122" s="19" t="str">
        <f t="shared" si="732"/>
        <v/>
      </c>
      <c r="AK122" s="19" t="str">
        <f t="shared" si="732"/>
        <v/>
      </c>
      <c r="AL122" s="19" t="str">
        <f t="shared" si="732"/>
        <v/>
      </c>
      <c r="AM122" s="19" t="str">
        <f t="shared" si="732"/>
        <v/>
      </c>
      <c r="AN122" s="19" t="str">
        <f t="shared" si="732"/>
        <v/>
      </c>
      <c r="AO122" s="19" t="str">
        <f t="shared" si="732"/>
        <v/>
      </c>
      <c r="AP122" s="19" t="str">
        <f t="shared" si="732"/>
        <v/>
      </c>
      <c r="AQ122" s="19" t="s">
        <v>1737</v>
      </c>
      <c r="AR122" s="19" t="str">
        <f t="shared" si="696"/>
        <v/>
      </c>
      <c r="AS122" s="19" t="s">
        <v>1738</v>
      </c>
      <c r="AT122" s="19" t="s">
        <v>1737</v>
      </c>
      <c r="AU122" s="19" t="str">
        <f t="shared" si="716"/>
        <v>Maha Prasad</v>
      </c>
      <c r="AV122" s="19" t="s">
        <v>1737</v>
      </c>
      <c r="AW122" s="19" t="s">
        <v>1737</v>
      </c>
      <c r="AX122" s="19" t="str">
        <f t="shared" si="717"/>
        <v>Maha Prasad</v>
      </c>
      <c r="AY122" s="24">
        <f t="shared" si="11"/>
        <v>2</v>
      </c>
      <c r="AZ122" s="19">
        <f t="shared" si="12"/>
        <v>2</v>
      </c>
      <c r="BA122" s="19" t="s">
        <v>1729</v>
      </c>
      <c r="BB122" s="19"/>
    </row>
    <row r="123" spans="1:54" ht="15.6">
      <c r="A123" s="2">
        <f>'Form Responses 1'!A123</f>
        <v>45427.102095046299</v>
      </c>
      <c r="B123" s="28" t="str">
        <f>'Form Responses 1'!B123</f>
        <v>srjayanthi@yahoo.com</v>
      </c>
      <c r="C123" s="47" t="s">
        <v>1770</v>
      </c>
      <c r="D123" s="16" t="str">
        <f>'Form Responses 1'!D123</f>
        <v>Jayanthi</v>
      </c>
      <c r="E123" s="511">
        <f>'Form Responses 1'!E123</f>
        <v>9492029692</v>
      </c>
      <c r="F123" s="17" t="str">
        <f>'Form Responses 1'!F123</f>
        <v>ALL EVENT DAYS - July 18th to July 21st - FULL TIME</v>
      </c>
      <c r="G123" s="16" t="str">
        <f>'Form Responses 1'!G123</f>
        <v>Frisco</v>
      </c>
      <c r="H123" s="16" t="str">
        <f>'Form Responses 1'!H123</f>
        <v>Yes</v>
      </c>
      <c r="I123" s="16" t="str">
        <f>'Form Responses 1'!I123</f>
        <v>Mahāyajña Parent / Family member</v>
      </c>
      <c r="J123" s="16" t="str">
        <f>'Form Responses 1'!J123</f>
        <v xml:space="preserve">Ashvin Jayanthi </v>
      </c>
      <c r="K123" s="16" t="str">
        <f>'Form Responses 1'!K123</f>
        <v>Batch 5</v>
      </c>
      <c r="L123" s="16" t="str">
        <f>'Form Responses 1'!L123</f>
        <v>I acknowledge</v>
      </c>
      <c r="M123" s="16">
        <f>'Form Responses 1'!M123</f>
        <v>0</v>
      </c>
      <c r="N123" s="30" t="s">
        <v>1727</v>
      </c>
      <c r="O123" s="19" t="str">
        <f t="shared" si="0"/>
        <v>Y</v>
      </c>
      <c r="P123" s="20" t="s">
        <v>979</v>
      </c>
      <c r="Q123" s="20" t="s">
        <v>979</v>
      </c>
      <c r="R123" s="20" t="s">
        <v>979</v>
      </c>
      <c r="S123" s="20" t="s">
        <v>979</v>
      </c>
      <c r="T123" s="21" t="str">
        <f t="shared" ref="T123:U123" si="733">IF(COUNTIF($F123,CONCATENATE("*",T$1,"*")),"Y",IF(COUNTIF($F123,CONCATENATE("*",$V$1,"*")),"Y",IF(COUNTIF($F123,CONCATENATE("*ALL EVENT DAYS - July 18*")),"Y","")))</f>
        <v>Y</v>
      </c>
      <c r="U123" s="21" t="str">
        <f t="shared" si="733"/>
        <v>Y</v>
      </c>
      <c r="V123" s="21" t="str">
        <f t="shared" si="631"/>
        <v>Y</v>
      </c>
      <c r="W123" s="21" t="str">
        <f t="shared" ref="W123:X123" si="734">IF(COUNTIF($F123,CONCATENATE("*",W$1,"*")),"Y",IF(COUNTIF($F123,CONCATENATE("*",$O$1,"*")),"Y",IF(COUNTIF($F123,CONCATENATE("*",$Y$1,"*")),"Y",IF(COUNTIF($F123,CONCATENATE("*ALL EVENT*")),"Y",""))))</f>
        <v>Y</v>
      </c>
      <c r="X123" s="21" t="str">
        <f t="shared" si="734"/>
        <v>Y</v>
      </c>
      <c r="Y123" s="21" t="str">
        <f t="shared" si="4"/>
        <v>Y</v>
      </c>
      <c r="Z123" s="21" t="str">
        <f t="shared" ref="Z123:AA123" si="735">IF(COUNTIF($F123,CONCATENATE("*",Z$1,"*")),"Y",IF(COUNTIF($F123,CONCATENATE("*",$O$1,"*")),"Y",IF(COUNTIF($F123,CONCATENATE("*",$AB$1,"*")),"Y",IF(COUNTIF($F123,CONCATENATE("*ALL EVENT*")),"Y",""))))</f>
        <v>Y</v>
      </c>
      <c r="AA123" s="21" t="str">
        <f t="shared" si="735"/>
        <v>Y</v>
      </c>
      <c r="AB123" s="21" t="str">
        <f t="shared" si="6"/>
        <v>Y</v>
      </c>
      <c r="AC123" s="21" t="str">
        <f t="shared" ref="AC123:AD123" si="736">IF(COUNTIF($F123,CONCATENATE("*",AC$1,"*")),"Y",IF(COUNTIF($F123,CONCATENATE("*",$O$1,"*")),"Y",IF(COUNTIF($F123,CONCATENATE("*",$AE$1,"*")),"Y",IF(COUNTIF($F123,CONCATENATE("*ALL EVENT*")),"Y",""))))</f>
        <v>Y</v>
      </c>
      <c r="AD123" s="21" t="str">
        <f t="shared" si="736"/>
        <v>Y</v>
      </c>
      <c r="AE123" s="19" t="str">
        <f t="shared" si="8"/>
        <v>Y</v>
      </c>
      <c r="AF123" s="22">
        <f t="shared" si="9"/>
        <v>12</v>
      </c>
      <c r="AG123" s="44" t="s">
        <v>1739</v>
      </c>
      <c r="AH123" s="19" t="str">
        <f t="shared" ref="AH123:AL123" si="737">IF(O123="Y",$AG123,"")</f>
        <v>Youth Mobile</v>
      </c>
      <c r="AI123" s="19" t="str">
        <f t="shared" si="737"/>
        <v>Youth Mobile</v>
      </c>
      <c r="AJ123" s="19" t="str">
        <f t="shared" si="737"/>
        <v>Youth Mobile</v>
      </c>
      <c r="AK123" s="19" t="str">
        <f t="shared" si="737"/>
        <v>Youth Mobile</v>
      </c>
      <c r="AL123" s="19" t="str">
        <f t="shared" si="737"/>
        <v>Youth Mobile</v>
      </c>
      <c r="AM123" s="19" t="s">
        <v>1749</v>
      </c>
      <c r="AN123" s="19" t="str">
        <f t="shared" ref="AN123:AX123" si="738">IF(U123="Y",$AG123,"")</f>
        <v>Youth Mobile</v>
      </c>
      <c r="AO123" s="19" t="str">
        <f t="shared" si="738"/>
        <v>Youth Mobile</v>
      </c>
      <c r="AP123" s="19" t="str">
        <f t="shared" si="738"/>
        <v>Youth Mobile</v>
      </c>
      <c r="AQ123" s="19" t="str">
        <f t="shared" si="738"/>
        <v>Youth Mobile</v>
      </c>
      <c r="AR123" s="19" t="str">
        <f t="shared" si="738"/>
        <v>Youth Mobile</v>
      </c>
      <c r="AS123" s="19" t="str">
        <f t="shared" si="738"/>
        <v>Youth Mobile</v>
      </c>
      <c r="AT123" s="19" t="str">
        <f t="shared" si="738"/>
        <v>Youth Mobile</v>
      </c>
      <c r="AU123" s="19" t="str">
        <f t="shared" si="738"/>
        <v>Youth Mobile</v>
      </c>
      <c r="AV123" s="19" t="str">
        <f t="shared" si="738"/>
        <v>Youth Mobile</v>
      </c>
      <c r="AW123" s="19" t="str">
        <f t="shared" si="738"/>
        <v>Youth Mobile</v>
      </c>
      <c r="AX123" s="19" t="str">
        <f t="shared" si="738"/>
        <v>Youth Mobile</v>
      </c>
      <c r="AY123" s="24">
        <f t="shared" si="11"/>
        <v>2</v>
      </c>
      <c r="AZ123" s="19">
        <f t="shared" si="12"/>
        <v>2</v>
      </c>
      <c r="BA123" s="19" t="s">
        <v>1729</v>
      </c>
      <c r="BB123" s="19"/>
    </row>
    <row r="124" spans="1:54" ht="15.6">
      <c r="A124" s="2">
        <f>'Form Responses 1'!A124</f>
        <v>45427.441476898151</v>
      </c>
      <c r="B124" s="25" t="str">
        <f>'Form Responses 1'!B124</f>
        <v>swarna8877@gmail.com</v>
      </c>
      <c r="C124" s="16" t="str">
        <f>'Form Responses 1'!C124</f>
        <v>Swarna</v>
      </c>
      <c r="D124" s="16" t="str">
        <f>'Form Responses 1'!D124</f>
        <v>Konda</v>
      </c>
      <c r="E124" s="511">
        <f>'Form Responses 1'!E124</f>
        <v>5128729927</v>
      </c>
      <c r="F124" s="17" t="str">
        <f>'Form Responses 1'!F124</f>
        <v>ALL EVENT DAYS - July 19th to July 21st - FULL TIME</v>
      </c>
      <c r="G124" s="16" t="str">
        <f>'Form Responses 1'!G124</f>
        <v>Austin</v>
      </c>
      <c r="H124" s="16" t="str">
        <f>'Form Responses 1'!H124</f>
        <v>No</v>
      </c>
      <c r="I124" s="16">
        <f>'Form Responses 1'!I124</f>
        <v>0</v>
      </c>
      <c r="J124" s="16">
        <f>'Form Responses 1'!J124</f>
        <v>0</v>
      </c>
      <c r="K124" s="16">
        <f>'Form Responses 1'!K124</f>
        <v>0</v>
      </c>
      <c r="L124" s="16" t="str">
        <f>'Form Responses 1'!L124</f>
        <v>I acknowledge</v>
      </c>
      <c r="M124" s="16">
        <f>'Form Responses 1'!M124</f>
        <v>0</v>
      </c>
      <c r="N124" s="27" t="s">
        <v>1731</v>
      </c>
      <c r="O124" s="19" t="str">
        <f t="shared" si="0"/>
        <v>Y</v>
      </c>
      <c r="P124" s="20"/>
      <c r="Q124" s="20"/>
      <c r="R124" s="20"/>
      <c r="S124" s="20"/>
      <c r="T124" s="21" t="str">
        <f t="shared" ref="T124:U124" si="739">IF(COUNTIF($F124,CONCATENATE("*",T$1,"*")),"Y",IF(COUNTIF($F124,CONCATENATE("*",$V$1,"*")),"Y",IF(COUNTIF($F124,CONCATENATE("*ALL EVENT DAYS - July 18*")),"Y","")))</f>
        <v/>
      </c>
      <c r="U124" s="21" t="str">
        <f t="shared" si="739"/>
        <v/>
      </c>
      <c r="V124" s="21" t="str">
        <f t="shared" si="631"/>
        <v/>
      </c>
      <c r="W124" s="21" t="str">
        <f t="shared" ref="W124:X124" si="740">IF(COUNTIF($F124,CONCATENATE("*",W$1,"*")),"Y",IF(COUNTIF($F124,CONCATENATE("*",$O$1,"*")),"Y",IF(COUNTIF($F124,CONCATENATE("*",$Y$1,"*")),"Y",IF(COUNTIF($F124,CONCATENATE("*ALL EVENT*")),"Y",""))))</f>
        <v>Y</v>
      </c>
      <c r="X124" s="21" t="str">
        <f t="shared" si="740"/>
        <v>Y</v>
      </c>
      <c r="Y124" s="21" t="str">
        <f t="shared" si="4"/>
        <v>Y</v>
      </c>
      <c r="Z124" s="21" t="str">
        <f t="shared" ref="Z124:AA124" si="741">IF(COUNTIF($F124,CONCATENATE("*",Z$1,"*")),"Y",IF(COUNTIF($F124,CONCATENATE("*",$O$1,"*")),"Y",IF(COUNTIF($F124,CONCATENATE("*",$AB$1,"*")),"Y",IF(COUNTIF($F124,CONCATENATE("*ALL EVENT*")),"Y",""))))</f>
        <v>Y</v>
      </c>
      <c r="AA124" s="21" t="str">
        <f t="shared" si="741"/>
        <v>Y</v>
      </c>
      <c r="AB124" s="21" t="str">
        <f t="shared" si="6"/>
        <v>Y</v>
      </c>
      <c r="AC124" s="21" t="str">
        <f t="shared" ref="AC124:AD124" si="742">IF(COUNTIF($F124,CONCATENATE("*",AC$1,"*")),"Y",IF(COUNTIF($F124,CONCATENATE("*",$O$1,"*")),"Y",IF(COUNTIF($F124,CONCATENATE("*",$AE$1,"*")),"Y",IF(COUNTIF($F124,CONCATENATE("*ALL EVENT*")),"Y",""))))</f>
        <v>Y</v>
      </c>
      <c r="AD124" s="21" t="str">
        <f t="shared" si="742"/>
        <v>Y</v>
      </c>
      <c r="AE124" s="19" t="str">
        <f t="shared" si="8"/>
        <v>Y</v>
      </c>
      <c r="AF124" s="22">
        <f t="shared" si="9"/>
        <v>6</v>
      </c>
      <c r="AG124" s="26" t="s">
        <v>1732</v>
      </c>
      <c r="AH124" s="19" t="str">
        <f t="shared" ref="AH124:AO124" si="743">IF(O124="Y",$AG124,"")</f>
        <v>Maha Prasad</v>
      </c>
      <c r="AI124" s="19" t="str">
        <f t="shared" si="743"/>
        <v/>
      </c>
      <c r="AJ124" s="19" t="str">
        <f t="shared" si="743"/>
        <v/>
      </c>
      <c r="AK124" s="19" t="str">
        <f t="shared" si="743"/>
        <v/>
      </c>
      <c r="AL124" s="19" t="str">
        <f t="shared" si="743"/>
        <v/>
      </c>
      <c r="AM124" s="19" t="str">
        <f t="shared" si="743"/>
        <v/>
      </c>
      <c r="AN124" s="19" t="str">
        <f t="shared" si="743"/>
        <v/>
      </c>
      <c r="AO124" s="19" t="str">
        <f t="shared" si="743"/>
        <v/>
      </c>
      <c r="AP124" s="19" t="s">
        <v>1737</v>
      </c>
      <c r="AQ124" s="19" t="s">
        <v>1737</v>
      </c>
      <c r="AR124" s="19" t="str">
        <f>IF(Y124="Y",$AG124,"")</f>
        <v>Maha Prasad</v>
      </c>
      <c r="AS124" s="19" t="s">
        <v>1738</v>
      </c>
      <c r="AT124" s="19" t="s">
        <v>1737</v>
      </c>
      <c r="AU124" s="19" t="str">
        <f>IF(AB124="Y",$AG124,"")</f>
        <v>Maha Prasad</v>
      </c>
      <c r="AV124" s="19" t="s">
        <v>1737</v>
      </c>
      <c r="AW124" s="19" t="s">
        <v>1737</v>
      </c>
      <c r="AX124" s="19" t="str">
        <f>IF(AE124="Y",$AG124,"")</f>
        <v>Maha Prasad</v>
      </c>
      <c r="AY124" s="24">
        <f t="shared" si="11"/>
        <v>2</v>
      </c>
      <c r="AZ124" s="19">
        <f t="shared" si="12"/>
        <v>2</v>
      </c>
      <c r="BA124" s="19" t="s">
        <v>1729</v>
      </c>
      <c r="BB124" s="19"/>
    </row>
    <row r="125" spans="1:54" ht="15.6">
      <c r="A125" s="2">
        <f>'Form Responses 1'!A125</f>
        <v>45427.908489652778</v>
      </c>
      <c r="B125" s="25" t="str">
        <f>'Form Responses 1'!B125</f>
        <v>skalidindi28@gmail.com</v>
      </c>
      <c r="C125" s="16" t="str">
        <f>'Form Responses 1'!C125</f>
        <v xml:space="preserve">Vijaya Kumari </v>
      </c>
      <c r="D125" s="16" t="str">
        <f>'Form Responses 1'!D125</f>
        <v>Kalidindi</v>
      </c>
      <c r="E125" s="511" t="str">
        <f>'Form Responses 1'!E125</f>
        <v>+91986633355</v>
      </c>
      <c r="F125" s="17" t="str">
        <f>'Form Responses 1'!F125</f>
        <v>20th July (Saturday) - Evening</v>
      </c>
      <c r="G125" s="16" t="str">
        <f>'Form Responses 1'!G125</f>
        <v>Other locations</v>
      </c>
      <c r="H125" s="16" t="str">
        <f>'Form Responses 1'!H125</f>
        <v>No</v>
      </c>
      <c r="I125" s="16">
        <f>'Form Responses 1'!I125</f>
        <v>0</v>
      </c>
      <c r="J125" s="16">
        <f>'Form Responses 1'!J125</f>
        <v>0</v>
      </c>
      <c r="K125" s="16">
        <f>'Form Responses 1'!K125</f>
        <v>0</v>
      </c>
      <c r="L125" s="16" t="str">
        <f>'Form Responses 1'!L125</f>
        <v>I acknowledge</v>
      </c>
      <c r="M125" s="16" t="str">
        <f>'Form Responses 1'!M125</f>
        <v>Coming from India for the Mahayagna Program</v>
      </c>
      <c r="N125" s="27" t="s">
        <v>1731</v>
      </c>
      <c r="O125" s="19" t="str">
        <f t="shared" si="0"/>
        <v/>
      </c>
      <c r="P125" s="20"/>
      <c r="Q125" s="20"/>
      <c r="R125" s="20"/>
      <c r="S125" s="20"/>
      <c r="T125" s="21" t="str">
        <f t="shared" ref="T125:U125" si="744">IF(COUNTIF($F125,CONCATENATE("*",T$1,"*")),"Y",IF(COUNTIF($F125,CONCATENATE("*",$V$1,"*")),"Y",IF(COUNTIF($F125,CONCATENATE("*ALL EVENT DAYS - July 18*")),"Y","")))</f>
        <v/>
      </c>
      <c r="U125" s="21" t="str">
        <f t="shared" si="744"/>
        <v/>
      </c>
      <c r="V125" s="21" t="str">
        <f t="shared" si="631"/>
        <v/>
      </c>
      <c r="W125" s="21" t="str">
        <f t="shared" ref="W125:X125" si="745">IF(COUNTIF($F125,CONCATENATE("*",W$1,"*")),"Y",IF(COUNTIF($F125,CONCATENATE("*",$O$1,"*")),"Y",IF(COUNTIF($F125,CONCATENATE("*",$Y$1,"*")),"Y",IF(COUNTIF($F125,CONCATENATE("*ALL EVENT*")),"Y",""))))</f>
        <v/>
      </c>
      <c r="X125" s="21" t="str">
        <f t="shared" si="745"/>
        <v/>
      </c>
      <c r="Y125" s="21" t="str">
        <f t="shared" si="4"/>
        <v/>
      </c>
      <c r="Z125" s="21" t="str">
        <f t="shared" ref="Z125:AA125" si="746">IF(COUNTIF($F125,CONCATENATE("*",Z$1,"*")),"Y",IF(COUNTIF($F125,CONCATENATE("*",$O$1,"*")),"Y",IF(COUNTIF($F125,CONCATENATE("*",$AB$1,"*")),"Y",IF(COUNTIF($F125,CONCATENATE("*ALL EVENT*")),"Y",""))))</f>
        <v/>
      </c>
      <c r="AA125" s="21" t="str">
        <f t="shared" si="746"/>
        <v>Y</v>
      </c>
      <c r="AB125" s="21" t="str">
        <f t="shared" si="6"/>
        <v/>
      </c>
      <c r="AC125" s="21" t="str">
        <f t="shared" ref="AC125:AD125" si="747">IF(COUNTIF($F125,CONCATENATE("*",AC$1,"*")),"Y",IF(COUNTIF($F125,CONCATENATE("*",$O$1,"*")),"Y",IF(COUNTIF($F125,CONCATENATE("*",$AE$1,"*")),"Y",IF(COUNTIF($F125,CONCATENATE("*ALL EVENT*")),"Y",""))))</f>
        <v/>
      </c>
      <c r="AD125" s="21" t="str">
        <f t="shared" si="747"/>
        <v/>
      </c>
      <c r="AE125" s="19" t="str">
        <f t="shared" si="8"/>
        <v/>
      </c>
      <c r="AF125" s="22">
        <f t="shared" si="9"/>
        <v>1</v>
      </c>
      <c r="AG125" s="36" t="s">
        <v>1730</v>
      </c>
      <c r="AH125" s="19" t="str">
        <f t="shared" ref="AH125:AX125" si="748">IF(O125="Y",$AG125,"")</f>
        <v/>
      </c>
      <c r="AI125" s="19" t="str">
        <f t="shared" si="748"/>
        <v/>
      </c>
      <c r="AJ125" s="19" t="str">
        <f t="shared" si="748"/>
        <v/>
      </c>
      <c r="AK125" s="19" t="str">
        <f t="shared" si="748"/>
        <v/>
      </c>
      <c r="AL125" s="19" t="str">
        <f t="shared" si="748"/>
        <v/>
      </c>
      <c r="AM125" s="19" t="str">
        <f t="shared" si="748"/>
        <v/>
      </c>
      <c r="AN125" s="19" t="str">
        <f t="shared" si="748"/>
        <v/>
      </c>
      <c r="AO125" s="19" t="str">
        <f t="shared" si="748"/>
        <v/>
      </c>
      <c r="AP125" s="19" t="str">
        <f t="shared" si="748"/>
        <v/>
      </c>
      <c r="AQ125" s="19" t="str">
        <f t="shared" si="748"/>
        <v/>
      </c>
      <c r="AR125" s="19" t="str">
        <f t="shared" si="748"/>
        <v/>
      </c>
      <c r="AS125" s="19" t="str">
        <f t="shared" si="748"/>
        <v/>
      </c>
      <c r="AT125" s="19" t="str">
        <f t="shared" si="748"/>
        <v>StandBy</v>
      </c>
      <c r="AU125" s="19" t="str">
        <f t="shared" si="748"/>
        <v/>
      </c>
      <c r="AV125" s="19" t="str">
        <f t="shared" si="748"/>
        <v/>
      </c>
      <c r="AW125" s="19" t="str">
        <f t="shared" si="748"/>
        <v/>
      </c>
      <c r="AX125" s="19" t="str">
        <f t="shared" si="748"/>
        <v/>
      </c>
      <c r="AY125" s="24">
        <f t="shared" si="11"/>
        <v>0</v>
      </c>
      <c r="AZ125" s="19">
        <f t="shared" si="12"/>
        <v>1</v>
      </c>
      <c r="BA125" s="19"/>
      <c r="BB125" s="19"/>
    </row>
    <row r="126" spans="1:54" ht="15.6">
      <c r="A126" s="2">
        <f>'Form Responses 1'!A126</f>
        <v>45428.026321550926</v>
      </c>
      <c r="B126" s="25" t="str">
        <f>'Form Responses 1'!B126</f>
        <v>shankarmetla@outlook.com</v>
      </c>
      <c r="C126" s="16" t="str">
        <f>'Form Responses 1'!C126</f>
        <v xml:space="preserve">Shankar </v>
      </c>
      <c r="D126" s="16" t="str">
        <f>'Form Responses 1'!D126</f>
        <v xml:space="preserve">Metla </v>
      </c>
      <c r="E126" s="511">
        <f>'Form Responses 1'!E126</f>
        <v>9723331737</v>
      </c>
      <c r="F126" s="17" t="str">
        <f>'Form Responses 1'!F126</f>
        <v>19th July (Friday) - Morning, 19th July (Friday) - Evening, 20th July (Saturday) - Morning, 21st July (Sunday) - Morning</v>
      </c>
      <c r="G126" s="16" t="str">
        <f>'Form Responses 1'!G126</f>
        <v>Texas</v>
      </c>
      <c r="H126" s="16" t="str">
        <f>'Form Responses 1'!H126</f>
        <v>Yes</v>
      </c>
      <c r="I126" s="16" t="str">
        <f>'Form Responses 1'!I126</f>
        <v>Mahāyajña Student</v>
      </c>
      <c r="J126" s="16" t="str">
        <f>'Form Responses 1'!J126</f>
        <v>Shankar Metla</v>
      </c>
      <c r="K126" s="16" t="str">
        <f>'Form Responses 1'!K126</f>
        <v>Batch 9</v>
      </c>
      <c r="L126" s="16" t="str">
        <f>'Form Responses 1'!L126</f>
        <v>I acknowledge</v>
      </c>
      <c r="M126" s="16">
        <f>'Form Responses 1'!M126</f>
        <v>0</v>
      </c>
      <c r="N126" s="27" t="s">
        <v>1727</v>
      </c>
      <c r="O126" s="19" t="str">
        <f t="shared" si="0"/>
        <v/>
      </c>
      <c r="P126" s="20"/>
      <c r="Q126" s="20"/>
      <c r="R126" s="20"/>
      <c r="S126" s="20"/>
      <c r="T126" s="21" t="str">
        <f t="shared" ref="T126:U126" si="749">IF(COUNTIF($F126,CONCATENATE("*",T$1,"*")),"Y",IF(COUNTIF($F126,CONCATENATE("*",$V$1,"*")),"Y",IF(COUNTIF($F126,CONCATENATE("*ALL EVENT DAYS - July 18*")),"Y","")))</f>
        <v/>
      </c>
      <c r="U126" s="21" t="str">
        <f t="shared" si="749"/>
        <v/>
      </c>
      <c r="V126" s="21" t="str">
        <f t="shared" si="631"/>
        <v/>
      </c>
      <c r="W126" s="21" t="str">
        <f t="shared" ref="W126:X126" si="750">IF(COUNTIF($F126,CONCATENATE("*",W$1,"*")),"Y",IF(COUNTIF($F126,CONCATENATE("*",$O$1,"*")),"Y",IF(COUNTIF($F126,CONCATENATE("*",$Y$1,"*")),"Y",IF(COUNTIF($F126,CONCATENATE("*ALL EVENT*")),"Y",""))))</f>
        <v>Y</v>
      </c>
      <c r="X126" s="21" t="str">
        <f t="shared" si="750"/>
        <v>Y</v>
      </c>
      <c r="Y126" s="21" t="str">
        <f t="shared" si="4"/>
        <v/>
      </c>
      <c r="Z126" s="21" t="str">
        <f t="shared" ref="Z126:AA126" si="751">IF(COUNTIF($F126,CONCATENATE("*",Z$1,"*")),"Y",IF(COUNTIF($F126,CONCATENATE("*",$O$1,"*")),"Y",IF(COUNTIF($F126,CONCATENATE("*",$AB$1,"*")),"Y",IF(COUNTIF($F126,CONCATENATE("*ALL EVENT*")),"Y",""))))</f>
        <v>Y</v>
      </c>
      <c r="AA126" s="21" t="str">
        <f t="shared" si="751"/>
        <v/>
      </c>
      <c r="AB126" s="21" t="str">
        <f t="shared" si="6"/>
        <v/>
      </c>
      <c r="AC126" s="21" t="str">
        <f t="shared" ref="AC126:AD126" si="752">IF(COUNTIF($F126,CONCATENATE("*",AC$1,"*")),"Y",IF(COUNTIF($F126,CONCATENATE("*",$O$1,"*")),"Y",IF(COUNTIF($F126,CONCATENATE("*",$AE$1,"*")),"Y",IF(COUNTIF($F126,CONCATENATE("*ALL EVENT*")),"Y",""))))</f>
        <v>Y</v>
      </c>
      <c r="AD126" s="21" t="str">
        <f t="shared" si="752"/>
        <v/>
      </c>
      <c r="AE126" s="19" t="str">
        <f t="shared" si="8"/>
        <v/>
      </c>
      <c r="AF126" s="22">
        <f t="shared" si="9"/>
        <v>4</v>
      </c>
      <c r="AG126" s="26" t="s">
        <v>1741</v>
      </c>
      <c r="AH126" s="19" t="str">
        <f t="shared" ref="AH126:AO126" si="753">IF(O126="Y",$AG126,"")</f>
        <v/>
      </c>
      <c r="AI126" s="19" t="str">
        <f t="shared" si="753"/>
        <v/>
      </c>
      <c r="AJ126" s="19" t="str">
        <f t="shared" si="753"/>
        <v/>
      </c>
      <c r="AK126" s="19" t="str">
        <f t="shared" si="753"/>
        <v/>
      </c>
      <c r="AL126" s="19" t="str">
        <f t="shared" si="753"/>
        <v/>
      </c>
      <c r="AM126" s="19" t="str">
        <f t="shared" si="753"/>
        <v/>
      </c>
      <c r="AN126" s="19" t="str">
        <f t="shared" si="753"/>
        <v/>
      </c>
      <c r="AO126" s="19" t="str">
        <f t="shared" si="753"/>
        <v/>
      </c>
      <c r="AP126" s="19" t="s">
        <v>1734</v>
      </c>
      <c r="AQ126" s="19" t="s">
        <v>1734</v>
      </c>
      <c r="AR126" s="19" t="str">
        <f>IF(Y126="Y",$AG126,"")</f>
        <v/>
      </c>
      <c r="AS126" s="19"/>
      <c r="AT126" s="19" t="str">
        <f t="shared" ref="AT126:AU126" si="754">IF(AA126="Y",$AG126,"")</f>
        <v/>
      </c>
      <c r="AU126" s="19" t="str">
        <f t="shared" si="754"/>
        <v/>
      </c>
      <c r="AV126" s="19" t="s">
        <v>1734</v>
      </c>
      <c r="AW126" s="19" t="str">
        <f t="shared" ref="AW126:AX126" si="755">IF(AD126="Y",$AG126,"")</f>
        <v/>
      </c>
      <c r="AX126" s="19" t="str">
        <f t="shared" si="755"/>
        <v/>
      </c>
      <c r="AY126" s="24">
        <f t="shared" si="11"/>
        <v>1</v>
      </c>
      <c r="AZ126" s="19">
        <f t="shared" si="12"/>
        <v>1</v>
      </c>
      <c r="BA126" s="19" t="s">
        <v>1740</v>
      </c>
      <c r="BB126" s="19"/>
    </row>
    <row r="127" spans="1:54" ht="15.6">
      <c r="A127" s="2">
        <f>'Form Responses 1'!A127</f>
        <v>45428.459507858795</v>
      </c>
      <c r="B127" s="25" t="str">
        <f>'Form Responses 1'!B127</f>
        <v>krishnasarva@gmail.com</v>
      </c>
      <c r="C127" s="16" t="str">
        <f>'Form Responses 1'!C127</f>
        <v>Krishna</v>
      </c>
      <c r="D127" s="16" t="str">
        <f>'Form Responses 1'!D127</f>
        <v>Sarva</v>
      </c>
      <c r="E127" s="511">
        <f>'Form Responses 1'!E127</f>
        <v>9499735820</v>
      </c>
      <c r="F127" s="17" t="str">
        <f>'Form Responses 1'!F127</f>
        <v>19th July (Friday) - Evening</v>
      </c>
      <c r="G127" s="16" t="str">
        <f>'Form Responses 1'!G127</f>
        <v>Texas</v>
      </c>
      <c r="H127" s="16" t="str">
        <f>'Form Responses 1'!H127</f>
        <v>Yes</v>
      </c>
      <c r="I127" s="16" t="str">
        <f>'Form Responses 1'!I127</f>
        <v>Mahāyajña Student</v>
      </c>
      <c r="J127" s="16" t="str">
        <f>'Form Responses 1'!J127</f>
        <v>Krishna Sarva</v>
      </c>
      <c r="K127" s="16" t="str">
        <f>'Form Responses 1'!K127</f>
        <v>Batch 9</v>
      </c>
      <c r="L127" s="16" t="str">
        <f>'Form Responses 1'!L127</f>
        <v>I acknowledge</v>
      </c>
      <c r="M127" s="16">
        <f>'Form Responses 1'!M127</f>
        <v>0</v>
      </c>
      <c r="N127" s="30" t="s">
        <v>1727</v>
      </c>
      <c r="O127" s="19" t="str">
        <f t="shared" si="0"/>
        <v/>
      </c>
      <c r="P127" s="20"/>
      <c r="Q127" s="20"/>
      <c r="R127" s="20"/>
      <c r="S127" s="20"/>
      <c r="T127" s="21" t="str">
        <f t="shared" ref="T127:U127" si="756">IF(COUNTIF($F127,CONCATENATE("*",T$1,"*")),"Y",IF(COUNTIF($F127,CONCATENATE("*",$V$1,"*")),"Y",IF(COUNTIF($F127,CONCATENATE("*ALL EVENT DAYS - July 18*")),"Y","")))</f>
        <v/>
      </c>
      <c r="U127" s="21" t="str">
        <f t="shared" si="756"/>
        <v/>
      </c>
      <c r="V127" s="21" t="str">
        <f t="shared" si="631"/>
        <v/>
      </c>
      <c r="W127" s="21" t="str">
        <f t="shared" ref="W127:X127" si="757">IF(COUNTIF($F127,CONCATENATE("*",W$1,"*")),"Y",IF(COUNTIF($F127,CONCATENATE("*",$O$1,"*")),"Y",IF(COUNTIF($F127,CONCATENATE("*",$Y$1,"*")),"Y",IF(COUNTIF($F127,CONCATENATE("*ALL EVENT*")),"Y",""))))</f>
        <v/>
      </c>
      <c r="X127" s="21" t="str">
        <f t="shared" si="757"/>
        <v>Y</v>
      </c>
      <c r="Y127" s="21" t="str">
        <f t="shared" si="4"/>
        <v/>
      </c>
      <c r="Z127" s="21" t="str">
        <f t="shared" ref="Z127:AA127" si="758">IF(COUNTIF($F127,CONCATENATE("*",Z$1,"*")),"Y",IF(COUNTIF($F127,CONCATENATE("*",$O$1,"*")),"Y",IF(COUNTIF($F127,CONCATENATE("*",$AB$1,"*")),"Y",IF(COUNTIF($F127,CONCATENATE("*ALL EVENT*")),"Y",""))))</f>
        <v/>
      </c>
      <c r="AA127" s="21" t="str">
        <f t="shared" si="758"/>
        <v/>
      </c>
      <c r="AB127" s="21" t="str">
        <f t="shared" si="6"/>
        <v/>
      </c>
      <c r="AC127" s="21" t="str">
        <f t="shared" ref="AC127:AD127" si="759">IF(COUNTIF($F127,CONCATENATE("*",AC$1,"*")),"Y",IF(COUNTIF($F127,CONCATENATE("*",$O$1,"*")),"Y",IF(COUNTIF($F127,CONCATENATE("*",$AE$1,"*")),"Y",IF(COUNTIF($F127,CONCATENATE("*ALL EVENT*")),"Y",""))))</f>
        <v/>
      </c>
      <c r="AD127" s="21" t="str">
        <f t="shared" si="759"/>
        <v/>
      </c>
      <c r="AE127" s="19" t="str">
        <f t="shared" si="8"/>
        <v/>
      </c>
      <c r="AF127" s="22">
        <f t="shared" si="9"/>
        <v>1</v>
      </c>
      <c r="AG127" s="36" t="s">
        <v>1730</v>
      </c>
      <c r="AH127" s="19" t="str">
        <f t="shared" ref="AH127:AR127" si="760">IF(O127="Y",$AG127,"")</f>
        <v/>
      </c>
      <c r="AI127" s="19" t="str">
        <f t="shared" si="760"/>
        <v/>
      </c>
      <c r="AJ127" s="19" t="str">
        <f t="shared" si="760"/>
        <v/>
      </c>
      <c r="AK127" s="19" t="str">
        <f t="shared" si="760"/>
        <v/>
      </c>
      <c r="AL127" s="19" t="str">
        <f t="shared" si="760"/>
        <v/>
      </c>
      <c r="AM127" s="19" t="str">
        <f t="shared" si="760"/>
        <v/>
      </c>
      <c r="AN127" s="19" t="str">
        <f t="shared" si="760"/>
        <v/>
      </c>
      <c r="AO127" s="19" t="str">
        <f t="shared" si="760"/>
        <v/>
      </c>
      <c r="AP127" s="19" t="str">
        <f t="shared" si="760"/>
        <v/>
      </c>
      <c r="AQ127" s="19" t="str">
        <f t="shared" si="760"/>
        <v>StandBy</v>
      </c>
      <c r="AR127" s="19" t="str">
        <f t="shared" si="760"/>
        <v/>
      </c>
      <c r="AS127" s="19"/>
      <c r="AT127" s="19" t="str">
        <f t="shared" ref="AT127:AX127" si="761">IF(AA127="Y",$AG127,"")</f>
        <v/>
      </c>
      <c r="AU127" s="19" t="str">
        <f t="shared" si="761"/>
        <v/>
      </c>
      <c r="AV127" s="19" t="str">
        <f t="shared" si="761"/>
        <v/>
      </c>
      <c r="AW127" s="19" t="str">
        <f t="shared" si="761"/>
        <v/>
      </c>
      <c r="AX127" s="19" t="str">
        <f t="shared" si="761"/>
        <v/>
      </c>
      <c r="AY127" s="24">
        <f t="shared" si="11"/>
        <v>0</v>
      </c>
      <c r="AZ127" s="19">
        <f t="shared" si="12"/>
        <v>1</v>
      </c>
      <c r="BA127" s="19"/>
      <c r="BB127" s="19"/>
    </row>
    <row r="128" spans="1:54" ht="15.6">
      <c r="A128" s="2">
        <f>'Form Responses 1'!A128</f>
        <v>45428.479772743056</v>
      </c>
      <c r="B128" s="25" t="str">
        <f>'Form Responses 1'!B128</f>
        <v>ssgrandhi@gmail.com</v>
      </c>
      <c r="C128" s="16" t="str">
        <f>'Form Responses 1'!C128</f>
        <v>Sai Srinivas</v>
      </c>
      <c r="D128" s="16" t="str">
        <f>'Form Responses 1'!D128</f>
        <v>Grandhi</v>
      </c>
      <c r="E128" s="511">
        <f>'Form Responses 1'!E128</f>
        <v>8479126768</v>
      </c>
      <c r="F128" s="17" t="str">
        <f>'Form Responses 1'!F128</f>
        <v>ALL EVENT DAYS - July 19th to July 21st - FULL TIME,18th July (Thursday) - Evening</v>
      </c>
      <c r="G128" s="16" t="str">
        <f>'Form Responses 1'!G128</f>
        <v>Greater Chicago Region</v>
      </c>
      <c r="H128" s="16" t="str">
        <f>'Form Responses 1'!H128</f>
        <v>Yes</v>
      </c>
      <c r="I128" s="16" t="str">
        <f>'Form Responses 1'!I128</f>
        <v>Mahāyajña Parent / Family member</v>
      </c>
      <c r="J128" s="16" t="str">
        <f>'Form Responses 1'!J128</f>
        <v>Sagarika Grandhi</v>
      </c>
      <c r="K128" s="16" t="str">
        <f>'Form Responses 1'!K128</f>
        <v>Batch 7</v>
      </c>
      <c r="L128" s="16" t="str">
        <f>'Form Responses 1'!L128</f>
        <v>I acknowledge</v>
      </c>
      <c r="M128" s="16">
        <f>'Form Responses 1'!M128</f>
        <v>0</v>
      </c>
      <c r="N128" s="27" t="s">
        <v>1727</v>
      </c>
      <c r="O128" s="19" t="str">
        <f t="shared" si="0"/>
        <v>Y</v>
      </c>
      <c r="P128" s="20"/>
      <c r="Q128" s="20" t="s">
        <v>979</v>
      </c>
      <c r="R128" s="20"/>
      <c r="S128" s="20" t="s">
        <v>979</v>
      </c>
      <c r="T128" s="21" t="str">
        <f t="shared" ref="T128:U128" si="762">IF(COUNTIF($F128,CONCATENATE("*",T$1,"*")),"Y",IF(COUNTIF($F128,CONCATENATE("*",$V$1,"*")),"Y",IF(COUNTIF($F128,CONCATENATE("*ALL EVENT DAYS - July 18*")),"Y","")))</f>
        <v/>
      </c>
      <c r="U128" s="21" t="str">
        <f t="shared" si="762"/>
        <v>Y</v>
      </c>
      <c r="V128" s="21" t="str">
        <f t="shared" si="631"/>
        <v/>
      </c>
      <c r="W128" s="21" t="str">
        <f t="shared" ref="W128:X128" si="763">IF(COUNTIF($F128,CONCATENATE("*",W$1,"*")),"Y",IF(COUNTIF($F128,CONCATENATE("*",$O$1,"*")),"Y",IF(COUNTIF($F128,CONCATENATE("*",$Y$1,"*")),"Y",IF(COUNTIF($F128,CONCATENATE("*ALL EVENT*")),"Y",""))))</f>
        <v>Y</v>
      </c>
      <c r="X128" s="21" t="str">
        <f t="shared" si="763"/>
        <v>Y</v>
      </c>
      <c r="Y128" s="21" t="str">
        <f t="shared" si="4"/>
        <v>Y</v>
      </c>
      <c r="Z128" s="21" t="str">
        <f t="shared" ref="Z128:AA128" si="764">IF(COUNTIF($F128,CONCATENATE("*",Z$1,"*")),"Y",IF(COUNTIF($F128,CONCATENATE("*",$O$1,"*")),"Y",IF(COUNTIF($F128,CONCATENATE("*",$AB$1,"*")),"Y",IF(COUNTIF($F128,CONCATENATE("*ALL EVENT*")),"Y",""))))</f>
        <v>Y</v>
      </c>
      <c r="AA128" s="21" t="str">
        <f t="shared" si="764"/>
        <v>Y</v>
      </c>
      <c r="AB128" s="21" t="str">
        <f t="shared" si="6"/>
        <v>Y</v>
      </c>
      <c r="AC128" s="21" t="str">
        <f t="shared" ref="AC128:AD128" si="765">IF(COUNTIF($F128,CONCATENATE("*",AC$1,"*")),"Y",IF(COUNTIF($F128,CONCATENATE("*",$O$1,"*")),"Y",IF(COUNTIF($F128,CONCATENATE("*",$AE$1,"*")),"Y",IF(COUNTIF($F128,CONCATENATE("*ALL EVENT*")),"Y",""))))</f>
        <v>Y</v>
      </c>
      <c r="AD128" s="21" t="str">
        <f t="shared" si="765"/>
        <v>Y</v>
      </c>
      <c r="AE128" s="19" t="str">
        <f t="shared" si="8"/>
        <v>Y</v>
      </c>
      <c r="AF128" s="22">
        <f t="shared" si="9"/>
        <v>9</v>
      </c>
      <c r="AG128" s="44" t="s">
        <v>1747</v>
      </c>
      <c r="AH128" s="19" t="str">
        <f t="shared" ref="AH128:AX128" si="766">IF(O128="Y",$AG128,"")</f>
        <v>Tickets</v>
      </c>
      <c r="AI128" s="19" t="str">
        <f t="shared" si="766"/>
        <v/>
      </c>
      <c r="AJ128" s="19" t="str">
        <f t="shared" si="766"/>
        <v>Tickets</v>
      </c>
      <c r="AK128" s="19" t="str">
        <f t="shared" si="766"/>
        <v/>
      </c>
      <c r="AL128" s="19" t="str">
        <f t="shared" si="766"/>
        <v>Tickets</v>
      </c>
      <c r="AM128" s="19" t="str">
        <f t="shared" si="766"/>
        <v/>
      </c>
      <c r="AN128" s="19" t="str">
        <f t="shared" si="766"/>
        <v>Tickets</v>
      </c>
      <c r="AO128" s="19" t="str">
        <f t="shared" si="766"/>
        <v/>
      </c>
      <c r="AP128" s="19" t="str">
        <f t="shared" si="766"/>
        <v>Tickets</v>
      </c>
      <c r="AQ128" s="19" t="str">
        <f t="shared" si="766"/>
        <v>Tickets</v>
      </c>
      <c r="AR128" s="19" t="str">
        <f t="shared" si="766"/>
        <v>Tickets</v>
      </c>
      <c r="AS128" s="19" t="str">
        <f t="shared" si="766"/>
        <v>Tickets</v>
      </c>
      <c r="AT128" s="19" t="str">
        <f t="shared" si="766"/>
        <v>Tickets</v>
      </c>
      <c r="AU128" s="19" t="str">
        <f t="shared" si="766"/>
        <v>Tickets</v>
      </c>
      <c r="AV128" s="19" t="str">
        <f t="shared" si="766"/>
        <v>Tickets</v>
      </c>
      <c r="AW128" s="19" t="str">
        <f t="shared" si="766"/>
        <v>Tickets</v>
      </c>
      <c r="AX128" s="19" t="str">
        <f t="shared" si="766"/>
        <v>Tickets</v>
      </c>
      <c r="AY128" s="24">
        <f t="shared" si="11"/>
        <v>2</v>
      </c>
      <c r="AZ128" s="19">
        <f t="shared" si="12"/>
        <v>2</v>
      </c>
      <c r="BA128" s="19" t="s">
        <v>1729</v>
      </c>
      <c r="BB128" s="19"/>
    </row>
    <row r="129" spans="1:54" ht="15.6">
      <c r="A129" s="2">
        <f>'Form Responses 1'!A129</f>
        <v>45428.809712731483</v>
      </c>
      <c r="B129" s="25" t="str">
        <f>'Form Responses 1'!B129</f>
        <v>Anu.veluri@gmail.com</v>
      </c>
      <c r="C129" s="16" t="str">
        <f>'Form Responses 1'!C129</f>
        <v xml:space="preserve">Anuradha </v>
      </c>
      <c r="D129" s="16" t="str">
        <f>'Form Responses 1'!D129</f>
        <v xml:space="preserve">Kanakagiri </v>
      </c>
      <c r="E129" s="511">
        <f>'Form Responses 1'!E129</f>
        <v>5129879803</v>
      </c>
      <c r="F129" s="17" t="str">
        <f>'Form Responses 1'!F129</f>
        <v>ALL EVENT DAYS - July 19th to July 21st - FULL TIME</v>
      </c>
      <c r="G129" s="16" t="str">
        <f>'Form Responses 1'!G129</f>
        <v>Greater Chicago Region</v>
      </c>
      <c r="H129" s="16" t="str">
        <f>'Form Responses 1'!H129</f>
        <v>Yes</v>
      </c>
      <c r="I129" s="16" t="str">
        <f>'Form Responses 1'!I129</f>
        <v>Mahāyajña Student</v>
      </c>
      <c r="J129" s="16" t="str">
        <f>'Form Responses 1'!J129</f>
        <v xml:space="preserve">Anuradha Kanakagiri </v>
      </c>
      <c r="K129" s="16" t="str">
        <f>'Form Responses 1'!K129</f>
        <v>Batch 9</v>
      </c>
      <c r="L129" s="16" t="str">
        <f>'Form Responses 1'!L129</f>
        <v>I acknowledge</v>
      </c>
      <c r="M129" s="16">
        <f>'Form Responses 1'!M129</f>
        <v>0</v>
      </c>
      <c r="N129" s="27" t="s">
        <v>1731</v>
      </c>
      <c r="O129" s="19" t="str">
        <f t="shared" si="0"/>
        <v>Y</v>
      </c>
      <c r="P129" s="20"/>
      <c r="Q129" s="20"/>
      <c r="R129" s="20"/>
      <c r="S129" s="20"/>
      <c r="T129" s="21" t="str">
        <f t="shared" ref="T129:U129" si="767">IF(COUNTIF($F129,CONCATENATE("*",T$1,"*")),"Y",IF(COUNTIF($F129,CONCATENATE("*",$V$1,"*")),"Y",IF(COUNTIF($F129,CONCATENATE("*ALL EVENT DAYS - July 18*")),"Y","")))</f>
        <v/>
      </c>
      <c r="U129" s="21" t="str">
        <f t="shared" si="767"/>
        <v/>
      </c>
      <c r="V129" s="21" t="str">
        <f t="shared" si="631"/>
        <v/>
      </c>
      <c r="W129" s="21" t="str">
        <f t="shared" ref="W129:X129" si="768">IF(COUNTIF($F129,CONCATENATE("*",W$1,"*")),"Y",IF(COUNTIF($F129,CONCATENATE("*",$O$1,"*")),"Y",IF(COUNTIF($F129,CONCATENATE("*",$Y$1,"*")),"Y",IF(COUNTIF($F129,CONCATENATE("*ALL EVENT*")),"Y",""))))</f>
        <v>Y</v>
      </c>
      <c r="X129" s="21" t="str">
        <f t="shared" si="768"/>
        <v>Y</v>
      </c>
      <c r="Y129" s="21" t="str">
        <f t="shared" si="4"/>
        <v>Y</v>
      </c>
      <c r="Z129" s="21" t="str">
        <f t="shared" ref="Z129:AA129" si="769">IF(COUNTIF($F129,CONCATENATE("*",Z$1,"*")),"Y",IF(COUNTIF($F129,CONCATENATE("*",$O$1,"*")),"Y",IF(COUNTIF($F129,CONCATENATE("*",$AB$1,"*")),"Y",IF(COUNTIF($F129,CONCATENATE("*ALL EVENT*")),"Y",""))))</f>
        <v>Y</v>
      </c>
      <c r="AA129" s="21" t="str">
        <f t="shared" si="769"/>
        <v>Y</v>
      </c>
      <c r="AB129" s="21" t="str">
        <f t="shared" si="6"/>
        <v>Y</v>
      </c>
      <c r="AC129" s="21" t="str">
        <f t="shared" ref="AC129:AD129" si="770">IF(COUNTIF($F129,CONCATENATE("*",AC$1,"*")),"Y",IF(COUNTIF($F129,CONCATENATE("*",$O$1,"*")),"Y",IF(COUNTIF($F129,CONCATENATE("*",$AE$1,"*")),"Y",IF(COUNTIF($F129,CONCATENATE("*ALL EVENT*")),"Y",""))))</f>
        <v>Y</v>
      </c>
      <c r="AD129" s="21" t="str">
        <f t="shared" si="770"/>
        <v>Y</v>
      </c>
      <c r="AE129" s="19" t="str">
        <f t="shared" si="8"/>
        <v>Y</v>
      </c>
      <c r="AF129" s="22">
        <f t="shared" si="9"/>
        <v>6</v>
      </c>
      <c r="AG129" s="26" t="s">
        <v>1732</v>
      </c>
      <c r="AH129" s="19" t="str">
        <f t="shared" ref="AH129:AO129" si="771">IF(O129="Y",$AG129,"")</f>
        <v>Maha Prasad</v>
      </c>
      <c r="AI129" s="19" t="str">
        <f t="shared" si="771"/>
        <v/>
      </c>
      <c r="AJ129" s="19" t="str">
        <f t="shared" si="771"/>
        <v/>
      </c>
      <c r="AK129" s="19" t="str">
        <f t="shared" si="771"/>
        <v/>
      </c>
      <c r="AL129" s="19" t="str">
        <f t="shared" si="771"/>
        <v/>
      </c>
      <c r="AM129" s="19" t="str">
        <f t="shared" si="771"/>
        <v/>
      </c>
      <c r="AN129" s="19" t="str">
        <f t="shared" si="771"/>
        <v/>
      </c>
      <c r="AO129" s="19" t="str">
        <f t="shared" si="771"/>
        <v/>
      </c>
      <c r="AP129" s="19" t="s">
        <v>1737</v>
      </c>
      <c r="AQ129" s="19" t="s">
        <v>1737</v>
      </c>
      <c r="AR129" s="19" t="str">
        <f t="shared" ref="AR129:AR134" si="772">IF(Y129="Y",$AG129,"")</f>
        <v>Maha Prasad</v>
      </c>
      <c r="AS129" s="19"/>
      <c r="AT129" s="19" t="s">
        <v>1737</v>
      </c>
      <c r="AU129" s="19" t="str">
        <f t="shared" ref="AU129:AU134" si="773">IF(AB129="Y",$AG129,"")</f>
        <v>Maha Prasad</v>
      </c>
      <c r="AV129" s="19" t="s">
        <v>1737</v>
      </c>
      <c r="AW129" s="19" t="s">
        <v>1737</v>
      </c>
      <c r="AX129" s="19" t="str">
        <f t="shared" ref="AX129:AX131" si="774">IF(AE129="Y",$AG129,"")</f>
        <v>Maha Prasad</v>
      </c>
      <c r="AY129" s="24">
        <f t="shared" si="11"/>
        <v>2</v>
      </c>
      <c r="AZ129" s="19">
        <f t="shared" si="12"/>
        <v>2</v>
      </c>
      <c r="BA129" s="19" t="s">
        <v>1729</v>
      </c>
      <c r="BB129" s="19"/>
    </row>
    <row r="130" spans="1:54" ht="15.6">
      <c r="A130" s="2">
        <f>'Form Responses 1'!A130</f>
        <v>45428.83224841435</v>
      </c>
      <c r="B130" s="25" t="str">
        <f>'Form Responses 1'!B130</f>
        <v>suji.boggavarapu@gmail.com</v>
      </c>
      <c r="C130" s="16" t="str">
        <f>'Form Responses 1'!C130</f>
        <v>Venkata Sujitha</v>
      </c>
      <c r="D130" s="16" t="str">
        <f>'Form Responses 1'!D130</f>
        <v>Boggavarapu</v>
      </c>
      <c r="E130" s="511">
        <f>'Form Responses 1'!E130</f>
        <v>8624522344</v>
      </c>
      <c r="F130" s="17" t="str">
        <f>'Form Responses 1'!F130</f>
        <v>ALL EVENT DAYS - July 19th to July 21st - FULL TIME</v>
      </c>
      <c r="G130" s="16" t="str">
        <f>'Form Responses 1'!G130</f>
        <v>Texas</v>
      </c>
      <c r="H130" s="16" t="str">
        <f>'Form Responses 1'!H130</f>
        <v>Yes</v>
      </c>
      <c r="I130" s="16" t="str">
        <f>'Form Responses 1'!I130</f>
        <v>Mahāyajña Student</v>
      </c>
      <c r="J130" s="16" t="str">
        <f>'Form Responses 1'!J130</f>
        <v xml:space="preserve">Sujitha Boggavarapu </v>
      </c>
      <c r="K130" s="16" t="str">
        <f>'Form Responses 1'!K130</f>
        <v>Batch 8</v>
      </c>
      <c r="L130" s="16" t="str">
        <f>'Form Responses 1'!L130</f>
        <v>I acknowledge</v>
      </c>
      <c r="M130" s="16" t="str">
        <f>'Form Responses 1'!M130</f>
        <v>Frisco</v>
      </c>
      <c r="N130" s="27" t="s">
        <v>1731</v>
      </c>
      <c r="O130" s="19" t="str">
        <f t="shared" si="0"/>
        <v>Y</v>
      </c>
      <c r="P130" s="20"/>
      <c r="Q130" s="20"/>
      <c r="R130" s="20"/>
      <c r="S130" s="20"/>
      <c r="T130" s="21" t="str">
        <f t="shared" ref="T130:U130" si="775">IF(COUNTIF($F130,CONCATENATE("*",T$1,"*")),"Y",IF(COUNTIF($F130,CONCATENATE("*",$V$1,"*")),"Y",IF(COUNTIF($F130,CONCATENATE("*ALL EVENT DAYS - July 18*")),"Y","")))</f>
        <v/>
      </c>
      <c r="U130" s="21" t="str">
        <f t="shared" si="775"/>
        <v/>
      </c>
      <c r="V130" s="21" t="str">
        <f t="shared" si="631"/>
        <v/>
      </c>
      <c r="W130" s="21" t="str">
        <f t="shared" ref="W130:X130" si="776">IF(COUNTIF($F130,CONCATENATE("*",W$1,"*")),"Y",IF(COUNTIF($F130,CONCATENATE("*",$O$1,"*")),"Y",IF(COUNTIF($F130,CONCATENATE("*",$Y$1,"*")),"Y",IF(COUNTIF($F130,CONCATENATE("*ALL EVENT*")),"Y",""))))</f>
        <v>Y</v>
      </c>
      <c r="X130" s="21" t="str">
        <f t="shared" si="776"/>
        <v>Y</v>
      </c>
      <c r="Y130" s="21" t="str">
        <f t="shared" si="4"/>
        <v>Y</v>
      </c>
      <c r="Z130" s="21" t="str">
        <f t="shared" ref="Z130:AA130" si="777">IF(COUNTIF($F130,CONCATENATE("*",Z$1,"*")),"Y",IF(COUNTIF($F130,CONCATENATE("*",$O$1,"*")),"Y",IF(COUNTIF($F130,CONCATENATE("*",$AB$1,"*")),"Y",IF(COUNTIF($F130,CONCATENATE("*ALL EVENT*")),"Y",""))))</f>
        <v>Y</v>
      </c>
      <c r="AA130" s="21" t="str">
        <f t="shared" si="777"/>
        <v>Y</v>
      </c>
      <c r="AB130" s="21" t="str">
        <f t="shared" si="6"/>
        <v>Y</v>
      </c>
      <c r="AC130" s="21" t="str">
        <f t="shared" ref="AC130:AD130" si="778">IF(COUNTIF($F130,CONCATENATE("*",AC$1,"*")),"Y",IF(COUNTIF($F130,CONCATENATE("*",$O$1,"*")),"Y",IF(COUNTIF($F130,CONCATENATE("*",$AE$1,"*")),"Y",IF(COUNTIF($F130,CONCATENATE("*ALL EVENT*")),"Y",""))))</f>
        <v>Y</v>
      </c>
      <c r="AD130" s="21" t="str">
        <f t="shared" si="778"/>
        <v>Y</v>
      </c>
      <c r="AE130" s="19" t="str">
        <f t="shared" si="8"/>
        <v>Y</v>
      </c>
      <c r="AF130" s="22">
        <f t="shared" si="9"/>
        <v>6</v>
      </c>
      <c r="AG130" s="26" t="s">
        <v>1732</v>
      </c>
      <c r="AH130" s="19" t="str">
        <f t="shared" ref="AH130:AO130" si="779">IF(O130="Y",$AG130,"")</f>
        <v>Maha Prasad</v>
      </c>
      <c r="AI130" s="19" t="str">
        <f t="shared" si="779"/>
        <v/>
      </c>
      <c r="AJ130" s="19" t="str">
        <f t="shared" si="779"/>
        <v/>
      </c>
      <c r="AK130" s="19" t="str">
        <f t="shared" si="779"/>
        <v/>
      </c>
      <c r="AL130" s="19" t="str">
        <f t="shared" si="779"/>
        <v/>
      </c>
      <c r="AM130" s="19" t="str">
        <f t="shared" si="779"/>
        <v/>
      </c>
      <c r="AN130" s="19" t="str">
        <f t="shared" si="779"/>
        <v/>
      </c>
      <c r="AO130" s="19" t="str">
        <f t="shared" si="779"/>
        <v/>
      </c>
      <c r="AP130" s="19" t="s">
        <v>1737</v>
      </c>
      <c r="AQ130" s="19" t="s">
        <v>1737</v>
      </c>
      <c r="AR130" s="19" t="str">
        <f t="shared" si="772"/>
        <v>Maha Prasad</v>
      </c>
      <c r="AS130" s="19" t="s">
        <v>1738</v>
      </c>
      <c r="AT130" s="19" t="s">
        <v>1737</v>
      </c>
      <c r="AU130" s="19" t="str">
        <f t="shared" si="773"/>
        <v>Maha Prasad</v>
      </c>
      <c r="AV130" s="19" t="s">
        <v>1737</v>
      </c>
      <c r="AW130" s="19" t="s">
        <v>1737</v>
      </c>
      <c r="AX130" s="19" t="str">
        <f t="shared" si="774"/>
        <v>Maha Prasad</v>
      </c>
      <c r="AY130" s="24">
        <f t="shared" si="11"/>
        <v>2</v>
      </c>
      <c r="AZ130" s="19">
        <f t="shared" si="12"/>
        <v>2</v>
      </c>
      <c r="BA130" s="19" t="s">
        <v>1729</v>
      </c>
      <c r="BB130" s="19"/>
    </row>
    <row r="131" spans="1:54" ht="15.6">
      <c r="A131" s="2">
        <f>'Form Responses 1'!A131</f>
        <v>45428.832725034721</v>
      </c>
      <c r="B131" s="25" t="str">
        <f>'Form Responses 1'!B131</f>
        <v>hareesh.vemula@gmail.com</v>
      </c>
      <c r="C131" s="16" t="str">
        <f>'Form Responses 1'!C131</f>
        <v>Surya Ram Hareesh</v>
      </c>
      <c r="D131" s="16" t="str">
        <f>'Form Responses 1'!D131</f>
        <v>Vemula</v>
      </c>
      <c r="E131" s="511">
        <f>'Form Responses 1'!E131</f>
        <v>8477678535</v>
      </c>
      <c r="F131" s="17" t="str">
        <f>'Form Responses 1'!F131</f>
        <v>ALL EVENT DAYS - July 19th to July 21st - FULL TIME</v>
      </c>
      <c r="G131" s="16" t="str">
        <f>'Form Responses 1'!G131</f>
        <v>Texas</v>
      </c>
      <c r="H131" s="16" t="str">
        <f>'Form Responses 1'!H131</f>
        <v>Yes</v>
      </c>
      <c r="I131" s="16" t="str">
        <f>'Form Responses 1'!I131</f>
        <v>Mahāyajña Parent / Family member</v>
      </c>
      <c r="J131" s="16" t="str">
        <f>'Form Responses 1'!J131</f>
        <v>Vaishnavi Vemula</v>
      </c>
      <c r="K131" s="16" t="str">
        <f>'Form Responses 1'!K131</f>
        <v>Batch 7</v>
      </c>
      <c r="L131" s="16" t="str">
        <f>'Form Responses 1'!L131</f>
        <v>I acknowledge</v>
      </c>
      <c r="M131" s="16" t="str">
        <f>'Form Responses 1'!M131</f>
        <v>Frisco</v>
      </c>
      <c r="N131" s="27" t="s">
        <v>1727</v>
      </c>
      <c r="O131" s="19" t="str">
        <f t="shared" si="0"/>
        <v>Y</v>
      </c>
      <c r="P131" s="20"/>
      <c r="Q131" s="20"/>
      <c r="R131" s="20"/>
      <c r="S131" s="20"/>
      <c r="T131" s="21" t="str">
        <f t="shared" ref="T131:U131" si="780">IF(COUNTIF($F131,CONCATENATE("*",T$1,"*")),"Y",IF(COUNTIF($F131,CONCATENATE("*",$V$1,"*")),"Y",IF(COUNTIF($F131,CONCATENATE("*ALL EVENT DAYS - July 18*")),"Y","")))</f>
        <v/>
      </c>
      <c r="U131" s="21" t="str">
        <f t="shared" si="780"/>
        <v/>
      </c>
      <c r="V131" s="21" t="str">
        <f t="shared" si="631"/>
        <v/>
      </c>
      <c r="W131" s="21" t="str">
        <f t="shared" ref="W131:X131" si="781">IF(COUNTIF($F131,CONCATENATE("*",W$1,"*")),"Y",IF(COUNTIF($F131,CONCATENATE("*",$O$1,"*")),"Y",IF(COUNTIF($F131,CONCATENATE("*",$Y$1,"*")),"Y",IF(COUNTIF($F131,CONCATENATE("*ALL EVENT*")),"Y",""))))</f>
        <v>Y</v>
      </c>
      <c r="X131" s="21" t="str">
        <f t="shared" si="781"/>
        <v>Y</v>
      </c>
      <c r="Y131" s="21" t="str">
        <f t="shared" si="4"/>
        <v>Y</v>
      </c>
      <c r="Z131" s="21" t="str">
        <f t="shared" ref="Z131:AA131" si="782">IF(COUNTIF($F131,CONCATENATE("*",Z$1,"*")),"Y",IF(COUNTIF($F131,CONCATENATE("*",$O$1,"*")),"Y",IF(COUNTIF($F131,CONCATENATE("*",$AB$1,"*")),"Y",IF(COUNTIF($F131,CONCATENATE("*ALL EVENT*")),"Y",""))))</f>
        <v>Y</v>
      </c>
      <c r="AA131" s="21" t="str">
        <f t="shared" si="782"/>
        <v>Y</v>
      </c>
      <c r="AB131" s="21" t="str">
        <f t="shared" si="6"/>
        <v>Y</v>
      </c>
      <c r="AC131" s="21" t="str">
        <f t="shared" ref="AC131:AD131" si="783">IF(COUNTIF($F131,CONCATENATE("*",AC$1,"*")),"Y",IF(COUNTIF($F131,CONCATENATE("*",$O$1,"*")),"Y",IF(COUNTIF($F131,CONCATENATE("*",$AE$1,"*")),"Y",IF(COUNTIF($F131,CONCATENATE("*ALL EVENT*")),"Y",""))))</f>
        <v>Y</v>
      </c>
      <c r="AD131" s="21" t="str">
        <f t="shared" si="783"/>
        <v>Y</v>
      </c>
      <c r="AE131" s="19" t="str">
        <f t="shared" si="8"/>
        <v>Y</v>
      </c>
      <c r="AF131" s="22">
        <f t="shared" si="9"/>
        <v>6</v>
      </c>
      <c r="AG131" s="26" t="s">
        <v>1741</v>
      </c>
      <c r="AH131" s="19" t="str">
        <f t="shared" ref="AH131:AO131" si="784">IF(O131="Y",$AG131,"")</f>
        <v>Crowd Mgmt</v>
      </c>
      <c r="AI131" s="19" t="str">
        <f t="shared" si="784"/>
        <v/>
      </c>
      <c r="AJ131" s="19" t="str">
        <f t="shared" si="784"/>
        <v/>
      </c>
      <c r="AK131" s="19" t="str">
        <f t="shared" si="784"/>
        <v/>
      </c>
      <c r="AL131" s="19" t="str">
        <f t="shared" si="784"/>
        <v/>
      </c>
      <c r="AM131" s="19" t="str">
        <f t="shared" si="784"/>
        <v/>
      </c>
      <c r="AN131" s="19" t="str">
        <f t="shared" si="784"/>
        <v/>
      </c>
      <c r="AO131" s="19" t="str">
        <f t="shared" si="784"/>
        <v/>
      </c>
      <c r="AP131" s="19" t="s">
        <v>1734</v>
      </c>
      <c r="AQ131" s="19" t="s">
        <v>1734</v>
      </c>
      <c r="AR131" s="19" t="str">
        <f t="shared" si="772"/>
        <v>Crowd Mgmt</v>
      </c>
      <c r="AS131" s="19" t="s">
        <v>1733</v>
      </c>
      <c r="AT131" s="19" t="s">
        <v>1734</v>
      </c>
      <c r="AU131" s="19" t="str">
        <f t="shared" si="773"/>
        <v>Crowd Mgmt</v>
      </c>
      <c r="AV131" s="19" t="s">
        <v>1734</v>
      </c>
      <c r="AW131" s="19" t="s">
        <v>1734</v>
      </c>
      <c r="AX131" s="19" t="str">
        <f t="shared" si="774"/>
        <v>Crowd Mgmt</v>
      </c>
      <c r="AY131" s="24">
        <f t="shared" si="11"/>
        <v>2</v>
      </c>
      <c r="AZ131" s="19">
        <f t="shared" si="12"/>
        <v>2</v>
      </c>
      <c r="BA131" s="19" t="s">
        <v>1729</v>
      </c>
      <c r="BB131" s="19"/>
    </row>
    <row r="132" spans="1:54" ht="15.6">
      <c r="A132" s="2">
        <f>'Form Responses 1'!A132</f>
        <v>45428.833725000004</v>
      </c>
      <c r="B132" s="28" t="str">
        <f>'Form Responses 1'!B132</f>
        <v>hymavathi.mylavarapu@gmail.com</v>
      </c>
      <c r="C132" s="31" t="str">
        <f>'Form Responses 1'!C132</f>
        <v xml:space="preserve">Hymavathi </v>
      </c>
      <c r="D132" s="16" t="str">
        <f>'Form Responses 1'!D132</f>
        <v xml:space="preserve">Mylavarapu </v>
      </c>
      <c r="E132" s="511">
        <f>'Form Responses 1'!E132</f>
        <v>5159917819</v>
      </c>
      <c r="F132" s="17" t="str">
        <f>'Form Responses 1'!F132</f>
        <v>19th July (Friday) - Evening, 20th July (Saturday) - Evening, 21st July (Sunday) - Morning</v>
      </c>
      <c r="G132" s="16" t="str">
        <f>'Form Responses 1'!G132</f>
        <v>Texas</v>
      </c>
      <c r="H132" s="16" t="str">
        <f>'Form Responses 1'!H132</f>
        <v>Yes</v>
      </c>
      <c r="I132" s="16" t="str">
        <f>'Form Responses 1'!I132</f>
        <v>Mahāyajña Student</v>
      </c>
      <c r="J132" s="16" t="str">
        <f>'Form Responses 1'!J132</f>
        <v xml:space="preserve">Hymavathi Mylavarapu </v>
      </c>
      <c r="K132" s="16" t="str">
        <f>'Form Responses 1'!K132</f>
        <v>Batch 6</v>
      </c>
      <c r="L132" s="16" t="str">
        <f>'Form Responses 1'!L132</f>
        <v>I acknowledge</v>
      </c>
      <c r="M132" s="16" t="str">
        <f>'Form Responses 1'!M132</f>
        <v>Frisco, TX</v>
      </c>
      <c r="N132" s="27" t="s">
        <v>1731</v>
      </c>
      <c r="O132" s="19" t="str">
        <f t="shared" si="0"/>
        <v/>
      </c>
      <c r="P132" s="20"/>
      <c r="Q132" s="20"/>
      <c r="R132" s="20"/>
      <c r="S132" s="20"/>
      <c r="T132" s="21" t="str">
        <f t="shared" ref="T132:U132" si="785">IF(COUNTIF($F132,CONCATENATE("*",T$1,"*")),"Y",IF(COUNTIF($F132,CONCATENATE("*",$V$1,"*")),"Y",IF(COUNTIF($F132,CONCATENATE("*ALL EVENT DAYS - July 18*")),"Y","")))</f>
        <v/>
      </c>
      <c r="U132" s="21" t="str">
        <f t="shared" si="785"/>
        <v/>
      </c>
      <c r="V132" s="21" t="str">
        <f t="shared" si="631"/>
        <v/>
      </c>
      <c r="W132" s="21" t="str">
        <f t="shared" ref="W132:X132" si="786">IF(COUNTIF($F132,CONCATENATE("*",W$1,"*")),"Y",IF(COUNTIF($F132,CONCATENATE("*",$O$1,"*")),"Y",IF(COUNTIF($F132,CONCATENATE("*",$Y$1,"*")),"Y",IF(COUNTIF($F132,CONCATENATE("*ALL EVENT*")),"Y",""))))</f>
        <v/>
      </c>
      <c r="X132" s="21" t="str">
        <f t="shared" si="786"/>
        <v>Y</v>
      </c>
      <c r="Y132" s="21" t="str">
        <f t="shared" si="4"/>
        <v/>
      </c>
      <c r="Z132" s="21" t="str">
        <f t="shared" ref="Z132:AA132" si="787">IF(COUNTIF($F132,CONCATENATE("*",Z$1,"*")),"Y",IF(COUNTIF($F132,CONCATENATE("*",$O$1,"*")),"Y",IF(COUNTIF($F132,CONCATENATE("*",$AB$1,"*")),"Y",IF(COUNTIF($F132,CONCATENATE("*ALL EVENT*")),"Y",""))))</f>
        <v/>
      </c>
      <c r="AA132" s="21" t="str">
        <f t="shared" si="787"/>
        <v>Y</v>
      </c>
      <c r="AB132" s="21" t="str">
        <f t="shared" si="6"/>
        <v/>
      </c>
      <c r="AC132" s="21" t="str">
        <f t="shared" ref="AC132:AD132" si="788">IF(COUNTIF($F132,CONCATENATE("*",AC$1,"*")),"Y",IF(COUNTIF($F132,CONCATENATE("*",$O$1,"*")),"Y",IF(COUNTIF($F132,CONCATENATE("*",$AE$1,"*")),"Y",IF(COUNTIF($F132,CONCATENATE("*ALL EVENT*")),"Y",""))))</f>
        <v>Y</v>
      </c>
      <c r="AD132" s="21" t="str">
        <f t="shared" si="788"/>
        <v/>
      </c>
      <c r="AE132" s="19" t="str">
        <f t="shared" si="8"/>
        <v/>
      </c>
      <c r="AF132" s="22">
        <f t="shared" si="9"/>
        <v>3</v>
      </c>
      <c r="AG132" s="44" t="s">
        <v>1732</v>
      </c>
      <c r="AH132" s="19" t="str">
        <f t="shared" ref="AH132:AP132" si="789">IF(O132="Y",$AG132,"")</f>
        <v/>
      </c>
      <c r="AI132" s="19" t="str">
        <f t="shared" si="789"/>
        <v/>
      </c>
      <c r="AJ132" s="19" t="str">
        <f t="shared" si="789"/>
        <v/>
      </c>
      <c r="AK132" s="19" t="str">
        <f t="shared" si="789"/>
        <v/>
      </c>
      <c r="AL132" s="19" t="str">
        <f t="shared" si="789"/>
        <v/>
      </c>
      <c r="AM132" s="19" t="str">
        <f t="shared" si="789"/>
        <v/>
      </c>
      <c r="AN132" s="19" t="str">
        <f t="shared" si="789"/>
        <v/>
      </c>
      <c r="AO132" s="19" t="str">
        <f t="shared" si="789"/>
        <v/>
      </c>
      <c r="AP132" s="19" t="str">
        <f t="shared" si="789"/>
        <v/>
      </c>
      <c r="AQ132" s="19" t="s">
        <v>1737</v>
      </c>
      <c r="AR132" s="19" t="str">
        <f t="shared" si="772"/>
        <v/>
      </c>
      <c r="AS132" s="19" t="str">
        <f>IF(Z132="Y",$AG132,"")</f>
        <v/>
      </c>
      <c r="AT132" s="19" t="s">
        <v>1737</v>
      </c>
      <c r="AU132" s="19" t="str">
        <f t="shared" si="773"/>
        <v/>
      </c>
      <c r="AV132" s="19" t="s">
        <v>1737</v>
      </c>
      <c r="AW132" s="19" t="str">
        <f t="shared" ref="AW132:AX132" si="790">IF(AD132="Y",$AG132,"")</f>
        <v/>
      </c>
      <c r="AX132" s="19" t="str">
        <f t="shared" si="790"/>
        <v/>
      </c>
      <c r="AY132" s="24">
        <f t="shared" si="11"/>
        <v>1</v>
      </c>
      <c r="AZ132" s="19">
        <f t="shared" si="12"/>
        <v>1</v>
      </c>
      <c r="BA132" s="19" t="s">
        <v>1740</v>
      </c>
      <c r="BB132" s="19"/>
    </row>
    <row r="133" spans="1:54" ht="15.6">
      <c r="A133" s="2">
        <f>'Form Responses 1'!A133</f>
        <v>45428.834242048615</v>
      </c>
      <c r="B133" s="25" t="str">
        <f>'Form Responses 1'!B133</f>
        <v>padmaja.rvm@gmail.com</v>
      </c>
      <c r="C133" s="16" t="str">
        <f>'Form Responses 1'!C133</f>
        <v>Padmaja</v>
      </c>
      <c r="D133" s="16" t="str">
        <f>'Form Responses 1'!D133</f>
        <v>Kaza</v>
      </c>
      <c r="E133" s="511">
        <f>'Form Responses 1'!E133</f>
        <v>2016285683</v>
      </c>
      <c r="F133" s="17" t="str">
        <f>'Form Responses 1'!F133</f>
        <v>ALL EVENT DAYS - July 19th to July 21st - FULL TIME</v>
      </c>
      <c r="G133" s="16" t="str">
        <f>'Form Responses 1'!G133</f>
        <v>Texas</v>
      </c>
      <c r="H133" s="16" t="str">
        <f>'Form Responses 1'!H133</f>
        <v>Yes</v>
      </c>
      <c r="I133" s="16" t="str">
        <f>'Form Responses 1'!I133</f>
        <v>Mahāyajña Student</v>
      </c>
      <c r="J133" s="16" t="str">
        <f>'Form Responses 1'!J133</f>
        <v>Padmaja Kaza</v>
      </c>
      <c r="K133" s="16" t="str">
        <f>'Form Responses 1'!K133</f>
        <v>Batch 8</v>
      </c>
      <c r="L133" s="16" t="str">
        <f>'Form Responses 1'!L133</f>
        <v>I acknowledge</v>
      </c>
      <c r="M133" s="16">
        <f>'Form Responses 1'!M133</f>
        <v>0</v>
      </c>
      <c r="N133" s="30" t="s">
        <v>1731</v>
      </c>
      <c r="O133" s="19" t="str">
        <f t="shared" si="0"/>
        <v>Y</v>
      </c>
      <c r="P133" s="20"/>
      <c r="Q133" s="20"/>
      <c r="R133" s="20"/>
      <c r="S133" s="20"/>
      <c r="T133" s="21" t="str">
        <f t="shared" ref="T133:U133" si="791">IF(COUNTIF($F133,CONCATENATE("*",T$1,"*")),"Y",IF(COUNTIF($F133,CONCATENATE("*",$V$1,"*")),"Y",IF(COUNTIF($F133,CONCATENATE("*ALL EVENT DAYS - July 18*")),"Y","")))</f>
        <v/>
      </c>
      <c r="U133" s="21" t="str">
        <f t="shared" si="791"/>
        <v/>
      </c>
      <c r="V133" s="21" t="str">
        <f t="shared" si="631"/>
        <v/>
      </c>
      <c r="W133" s="21" t="str">
        <f t="shared" ref="W133:X133" si="792">IF(COUNTIF($F133,CONCATENATE("*",W$1,"*")),"Y",IF(COUNTIF($F133,CONCATENATE("*",$O$1,"*")),"Y",IF(COUNTIF($F133,CONCATENATE("*",$Y$1,"*")),"Y",IF(COUNTIF($F133,CONCATENATE("*ALL EVENT*")),"Y",""))))</f>
        <v>Y</v>
      </c>
      <c r="X133" s="21" t="str">
        <f t="shared" si="792"/>
        <v>Y</v>
      </c>
      <c r="Y133" s="21" t="str">
        <f t="shared" si="4"/>
        <v>Y</v>
      </c>
      <c r="Z133" s="21" t="str">
        <f t="shared" ref="Z133:AA133" si="793">IF(COUNTIF($F133,CONCATENATE("*",Z$1,"*")),"Y",IF(COUNTIF($F133,CONCATENATE("*",$O$1,"*")),"Y",IF(COUNTIF($F133,CONCATENATE("*",$AB$1,"*")),"Y",IF(COUNTIF($F133,CONCATENATE("*ALL EVENT*")),"Y",""))))</f>
        <v>Y</v>
      </c>
      <c r="AA133" s="21" t="str">
        <f t="shared" si="793"/>
        <v>Y</v>
      </c>
      <c r="AB133" s="21" t="str">
        <f t="shared" si="6"/>
        <v>Y</v>
      </c>
      <c r="AC133" s="21" t="str">
        <f t="shared" ref="AC133:AD133" si="794">IF(COUNTIF($F133,CONCATENATE("*",AC$1,"*")),"Y",IF(COUNTIF($F133,CONCATENATE("*",$O$1,"*")),"Y",IF(COUNTIF($F133,CONCATENATE("*",$AE$1,"*")),"Y",IF(COUNTIF($F133,CONCATENATE("*ALL EVENT*")),"Y",""))))</f>
        <v>Y</v>
      </c>
      <c r="AD133" s="21" t="str">
        <f t="shared" si="794"/>
        <v>Y</v>
      </c>
      <c r="AE133" s="19" t="str">
        <f t="shared" si="8"/>
        <v>Y</v>
      </c>
      <c r="AF133" s="22">
        <f t="shared" si="9"/>
        <v>6</v>
      </c>
      <c r="AG133" s="26" t="s">
        <v>1732</v>
      </c>
      <c r="AH133" s="19" t="str">
        <f t="shared" ref="AH133:AO133" si="795">IF(O133="Y",$AG133,"")</f>
        <v>Maha Prasad</v>
      </c>
      <c r="AI133" s="19" t="str">
        <f t="shared" si="795"/>
        <v/>
      </c>
      <c r="AJ133" s="19" t="str">
        <f t="shared" si="795"/>
        <v/>
      </c>
      <c r="AK133" s="19" t="str">
        <f t="shared" si="795"/>
        <v/>
      </c>
      <c r="AL133" s="19" t="str">
        <f t="shared" si="795"/>
        <v/>
      </c>
      <c r="AM133" s="19" t="str">
        <f t="shared" si="795"/>
        <v/>
      </c>
      <c r="AN133" s="19" t="str">
        <f t="shared" si="795"/>
        <v/>
      </c>
      <c r="AO133" s="19" t="str">
        <f t="shared" si="795"/>
        <v/>
      </c>
      <c r="AP133" s="19" t="s">
        <v>1737</v>
      </c>
      <c r="AQ133" s="19" t="s">
        <v>1737</v>
      </c>
      <c r="AR133" s="19" t="str">
        <f t="shared" si="772"/>
        <v>Maha Prasad</v>
      </c>
      <c r="AS133" s="19" t="s">
        <v>1738</v>
      </c>
      <c r="AT133" s="19" t="s">
        <v>1737</v>
      </c>
      <c r="AU133" s="19" t="str">
        <f t="shared" si="773"/>
        <v>Maha Prasad</v>
      </c>
      <c r="AV133" s="19" t="s">
        <v>1737</v>
      </c>
      <c r="AW133" s="19" t="s">
        <v>1737</v>
      </c>
      <c r="AX133" s="19" t="str">
        <f t="shared" ref="AX133:AX134" si="796">IF(AE133="Y",$AG133,"")</f>
        <v>Maha Prasad</v>
      </c>
      <c r="AY133" s="24">
        <f t="shared" si="11"/>
        <v>2</v>
      </c>
      <c r="AZ133" s="19">
        <f t="shared" si="12"/>
        <v>2</v>
      </c>
      <c r="BA133" s="19" t="s">
        <v>1729</v>
      </c>
      <c r="BB133" s="19"/>
    </row>
    <row r="134" spans="1:54" ht="15.6">
      <c r="A134" s="5">
        <f>'Form Responses 1'!A134</f>
        <v>45428.83596837963</v>
      </c>
      <c r="B134" s="42" t="str">
        <f>'Form Responses 1'!B134</f>
        <v>mailsravya@gmail.com</v>
      </c>
      <c r="C134" s="16" t="str">
        <f>'Form Responses 1'!C134</f>
        <v>Sravya</v>
      </c>
      <c r="D134" s="16" t="str">
        <f>'Form Responses 1'!D134</f>
        <v>Gandu</v>
      </c>
      <c r="E134" s="511">
        <f>'Form Responses 1'!E134</f>
        <v>2015629100</v>
      </c>
      <c r="F134" s="17" t="str">
        <f>'Form Responses 1'!F134</f>
        <v>ALL EVENT DAYS - July 19th to July 21st - FULL TIME</v>
      </c>
      <c r="G134" s="16" t="str">
        <f>'Form Responses 1'!G134</f>
        <v>Texas</v>
      </c>
      <c r="H134" s="16" t="str">
        <f>'Form Responses 1'!H134</f>
        <v>Yes</v>
      </c>
      <c r="I134" s="16" t="str">
        <f>'Form Responses 1'!I134</f>
        <v>Mahāyajña Parent / Family member</v>
      </c>
      <c r="J134" s="16" t="str">
        <f>'Form Responses 1'!J134</f>
        <v>Archish Nag Gandu</v>
      </c>
      <c r="K134" s="16" t="str">
        <f>'Form Responses 1'!K134</f>
        <v>Batch 9</v>
      </c>
      <c r="L134" s="16" t="str">
        <f>'Form Responses 1'!L134</f>
        <v>I acknowledge</v>
      </c>
      <c r="M134" s="16">
        <f>'Form Responses 1'!M134</f>
        <v>0</v>
      </c>
      <c r="N134" s="43" t="s">
        <v>1731</v>
      </c>
      <c r="O134" s="19" t="str">
        <f t="shared" si="0"/>
        <v>Y</v>
      </c>
      <c r="P134" s="20"/>
      <c r="Q134" s="20"/>
      <c r="R134" s="20"/>
      <c r="S134" s="20"/>
      <c r="T134" s="21" t="str">
        <f t="shared" ref="T134:U134" si="797">IF(COUNTIF($F134,CONCATENATE("*",T$1,"*")),"Y",IF(COUNTIF($F134,CONCATENATE("*",$V$1,"*")),"Y",IF(COUNTIF($F134,CONCATENATE("*ALL EVENT DAYS - July 18*")),"Y","")))</f>
        <v/>
      </c>
      <c r="U134" s="21" t="str">
        <f t="shared" si="797"/>
        <v/>
      </c>
      <c r="V134" s="21" t="str">
        <f t="shared" si="631"/>
        <v/>
      </c>
      <c r="W134" s="21" t="str">
        <f t="shared" ref="W134:X134" si="798">IF(COUNTIF($F134,CONCATENATE("*",W$1,"*")),"Y",IF(COUNTIF($F134,CONCATENATE("*",$O$1,"*")),"Y",IF(COUNTIF($F134,CONCATENATE("*",$Y$1,"*")),"Y",IF(COUNTIF($F134,CONCATENATE("*ALL EVENT*")),"Y",""))))</f>
        <v>Y</v>
      </c>
      <c r="X134" s="21" t="str">
        <f t="shared" si="798"/>
        <v>Y</v>
      </c>
      <c r="Y134" s="21" t="str">
        <f t="shared" si="4"/>
        <v>Y</v>
      </c>
      <c r="Z134" s="21" t="str">
        <f t="shared" ref="Z134:AA134" si="799">IF(COUNTIF($F134,CONCATENATE("*",Z$1,"*")),"Y",IF(COUNTIF($F134,CONCATENATE("*",$O$1,"*")),"Y",IF(COUNTIF($F134,CONCATENATE("*",$AB$1,"*")),"Y",IF(COUNTIF($F134,CONCATENATE("*ALL EVENT*")),"Y",""))))</f>
        <v>Y</v>
      </c>
      <c r="AA134" s="21" t="str">
        <f t="shared" si="799"/>
        <v>Y</v>
      </c>
      <c r="AB134" s="21" t="str">
        <f t="shared" si="6"/>
        <v>Y</v>
      </c>
      <c r="AC134" s="21" t="str">
        <f t="shared" ref="AC134:AD134" si="800">IF(COUNTIF($F134,CONCATENATE("*",AC$1,"*")),"Y",IF(COUNTIF($F134,CONCATENATE("*",$O$1,"*")),"Y",IF(COUNTIF($F134,CONCATENATE("*",$AE$1,"*")),"Y",IF(COUNTIF($F134,CONCATENATE("*ALL EVENT*")),"Y",""))))</f>
        <v>Y</v>
      </c>
      <c r="AD134" s="21" t="str">
        <f t="shared" si="800"/>
        <v>Y</v>
      </c>
      <c r="AE134" s="19" t="str">
        <f t="shared" si="8"/>
        <v>Y</v>
      </c>
      <c r="AF134" s="22">
        <f t="shared" si="9"/>
        <v>6</v>
      </c>
      <c r="AG134" s="26" t="s">
        <v>1732</v>
      </c>
      <c r="AH134" s="19" t="str">
        <f t="shared" ref="AH134:AO134" si="801">IF(O134="Y",$AG134,"")</f>
        <v>Maha Prasad</v>
      </c>
      <c r="AI134" s="19" t="str">
        <f t="shared" si="801"/>
        <v/>
      </c>
      <c r="AJ134" s="19" t="str">
        <f t="shared" si="801"/>
        <v/>
      </c>
      <c r="AK134" s="19" t="str">
        <f t="shared" si="801"/>
        <v/>
      </c>
      <c r="AL134" s="19" t="str">
        <f t="shared" si="801"/>
        <v/>
      </c>
      <c r="AM134" s="19" t="str">
        <f t="shared" si="801"/>
        <v/>
      </c>
      <c r="AN134" s="19" t="str">
        <f t="shared" si="801"/>
        <v/>
      </c>
      <c r="AO134" s="19" t="str">
        <f t="shared" si="801"/>
        <v/>
      </c>
      <c r="AP134" s="19" t="s">
        <v>1737</v>
      </c>
      <c r="AQ134" s="19" t="s">
        <v>1737</v>
      </c>
      <c r="AR134" s="19" t="str">
        <f t="shared" si="772"/>
        <v>Maha Prasad</v>
      </c>
      <c r="AS134" s="19" t="s">
        <v>1738</v>
      </c>
      <c r="AT134" s="19" t="s">
        <v>1737</v>
      </c>
      <c r="AU134" s="19" t="str">
        <f t="shared" si="773"/>
        <v>Maha Prasad</v>
      </c>
      <c r="AV134" s="19" t="s">
        <v>1737</v>
      </c>
      <c r="AW134" s="19" t="s">
        <v>1737</v>
      </c>
      <c r="AX134" s="19" t="str">
        <f t="shared" si="796"/>
        <v>Maha Prasad</v>
      </c>
      <c r="AY134" s="24">
        <f t="shared" si="11"/>
        <v>2</v>
      </c>
      <c r="AZ134" s="19">
        <f t="shared" si="12"/>
        <v>2</v>
      </c>
      <c r="BA134" s="19" t="s">
        <v>1729</v>
      </c>
      <c r="BB134" s="19"/>
    </row>
    <row r="135" spans="1:54" ht="15.6">
      <c r="A135" s="2">
        <f>'Form Responses 1'!A135</f>
        <v>45428.836342222217</v>
      </c>
      <c r="B135" s="28" t="str">
        <f>'Form Responses 1'!B135</f>
        <v>2reachvenkat@gmail.com</v>
      </c>
      <c r="C135" s="31" t="str">
        <f>'Form Responses 1'!C135</f>
        <v>Venkat</v>
      </c>
      <c r="D135" s="16" t="str">
        <f>'Form Responses 1'!D135</f>
        <v xml:space="preserve">Ghatti </v>
      </c>
      <c r="E135" s="511">
        <f>'Form Responses 1'!E135</f>
        <v>8322511326</v>
      </c>
      <c r="F135" s="17" t="str">
        <f>'Form Responses 1'!F135</f>
        <v>19th July (Friday) - Evening, 20th July (Saturday) - ALL DAY</v>
      </c>
      <c r="G135" s="16" t="str">
        <f>'Form Responses 1'!G135</f>
        <v>Frisco</v>
      </c>
      <c r="H135" s="16" t="str">
        <f>'Form Responses 1'!H135</f>
        <v>Yes</v>
      </c>
      <c r="I135" s="16" t="str">
        <f>'Form Responses 1'!I135</f>
        <v>Mahāyajña Student</v>
      </c>
      <c r="J135" s="16" t="str">
        <f>'Form Responses 1'!J135</f>
        <v>Saisneha Ghatti</v>
      </c>
      <c r="K135" s="16" t="str">
        <f>'Form Responses 1'!K135</f>
        <v>Batch 4</v>
      </c>
      <c r="L135" s="16" t="str">
        <f>'Form Responses 1'!L135</f>
        <v>I acknowledge</v>
      </c>
      <c r="M135" s="16">
        <f>'Form Responses 1'!M135</f>
        <v>0</v>
      </c>
      <c r="N135" s="30" t="s">
        <v>1727</v>
      </c>
      <c r="O135" s="19" t="str">
        <f t="shared" si="0"/>
        <v/>
      </c>
      <c r="P135" s="20"/>
      <c r="Q135" s="20"/>
      <c r="R135" s="20"/>
      <c r="S135" s="20"/>
      <c r="T135" s="21" t="str">
        <f t="shared" ref="T135:U135" si="802">IF(COUNTIF($F135,CONCATENATE("*",T$1,"*")),"Y",IF(COUNTIF($F135,CONCATENATE("*",$V$1,"*")),"Y",IF(COUNTIF($F135,CONCATENATE("*ALL EVENT DAYS - July 18*")),"Y","")))</f>
        <v/>
      </c>
      <c r="U135" s="21" t="str">
        <f t="shared" si="802"/>
        <v/>
      </c>
      <c r="V135" s="21" t="str">
        <f t="shared" si="631"/>
        <v/>
      </c>
      <c r="W135" s="21" t="str">
        <f t="shared" ref="W135:X135" si="803">IF(COUNTIF($F135,CONCATENATE("*",W$1,"*")),"Y",IF(COUNTIF($F135,CONCATENATE("*",$O$1,"*")),"Y",IF(COUNTIF($F135,CONCATENATE("*",$Y$1,"*")),"Y",IF(COUNTIF($F135,CONCATENATE("*ALL EVENT*")),"Y",""))))</f>
        <v/>
      </c>
      <c r="X135" s="21" t="str">
        <f t="shared" si="803"/>
        <v>Y</v>
      </c>
      <c r="Y135" s="21" t="str">
        <f t="shared" si="4"/>
        <v/>
      </c>
      <c r="Z135" s="21" t="str">
        <f t="shared" ref="Z135:AA135" si="804">IF(COUNTIF($F135,CONCATENATE("*",Z$1,"*")),"Y",IF(COUNTIF($F135,CONCATENATE("*",$O$1,"*")),"Y",IF(COUNTIF($F135,CONCATENATE("*",$AB$1,"*")),"Y",IF(COUNTIF($F135,CONCATENATE("*ALL EVENT*")),"Y",""))))</f>
        <v>Y</v>
      </c>
      <c r="AA135" s="21" t="str">
        <f t="shared" si="804"/>
        <v>Y</v>
      </c>
      <c r="AB135" s="21" t="str">
        <f t="shared" si="6"/>
        <v>Y</v>
      </c>
      <c r="AC135" s="21" t="str">
        <f t="shared" ref="AC135:AD135" si="805">IF(COUNTIF($F135,CONCATENATE("*",AC$1,"*")),"Y",IF(COUNTIF($F135,CONCATENATE("*",$O$1,"*")),"Y",IF(COUNTIF($F135,CONCATENATE("*",$AE$1,"*")),"Y",IF(COUNTIF($F135,CONCATENATE("*ALL EVENT*")),"Y",""))))</f>
        <v/>
      </c>
      <c r="AD135" s="21" t="str">
        <f t="shared" si="805"/>
        <v/>
      </c>
      <c r="AE135" s="19" t="str">
        <f t="shared" si="8"/>
        <v/>
      </c>
      <c r="AF135" s="22">
        <f t="shared" si="9"/>
        <v>3</v>
      </c>
      <c r="AG135" s="44" t="s">
        <v>1752</v>
      </c>
      <c r="AH135" s="19" t="str">
        <f t="shared" ref="AH135:AX135" si="806">IF(O135="Y",$AG135,"")</f>
        <v/>
      </c>
      <c r="AI135" s="19" t="str">
        <f t="shared" si="806"/>
        <v/>
      </c>
      <c r="AJ135" s="19" t="str">
        <f t="shared" si="806"/>
        <v/>
      </c>
      <c r="AK135" s="19" t="str">
        <f t="shared" si="806"/>
        <v/>
      </c>
      <c r="AL135" s="19" t="str">
        <f t="shared" si="806"/>
        <v/>
      </c>
      <c r="AM135" s="19" t="str">
        <f t="shared" si="806"/>
        <v/>
      </c>
      <c r="AN135" s="19" t="str">
        <f t="shared" si="806"/>
        <v/>
      </c>
      <c r="AO135" s="19" t="str">
        <f t="shared" si="806"/>
        <v/>
      </c>
      <c r="AP135" s="19" t="str">
        <f t="shared" si="806"/>
        <v/>
      </c>
      <c r="AQ135" s="19" t="str">
        <f t="shared" si="806"/>
        <v>Helpdesk</v>
      </c>
      <c r="AR135" s="19" t="str">
        <f t="shared" si="806"/>
        <v/>
      </c>
      <c r="AS135" s="19" t="str">
        <f t="shared" si="806"/>
        <v>Helpdesk</v>
      </c>
      <c r="AT135" s="19" t="str">
        <f t="shared" si="806"/>
        <v>Helpdesk</v>
      </c>
      <c r="AU135" s="19" t="str">
        <f t="shared" si="806"/>
        <v>Helpdesk</v>
      </c>
      <c r="AV135" s="19" t="str">
        <f t="shared" si="806"/>
        <v/>
      </c>
      <c r="AW135" s="19" t="str">
        <f t="shared" si="806"/>
        <v/>
      </c>
      <c r="AX135" s="19" t="str">
        <f t="shared" si="806"/>
        <v/>
      </c>
      <c r="AY135" s="24">
        <f t="shared" si="11"/>
        <v>1</v>
      </c>
      <c r="AZ135" s="19">
        <f t="shared" si="12"/>
        <v>1</v>
      </c>
      <c r="BA135" s="19" t="s">
        <v>1740</v>
      </c>
      <c r="BB135" s="19"/>
    </row>
    <row r="136" spans="1:54" ht="15.6">
      <c r="A136" s="2">
        <f>'Form Responses 1'!A136</f>
        <v>45428.837330416667</v>
      </c>
      <c r="B136" s="25" t="str">
        <f>'Form Responses 1'!B136</f>
        <v>uslgouthami@gmail.com</v>
      </c>
      <c r="C136" s="16" t="str">
        <f>'Form Responses 1'!C136</f>
        <v>Gouthami</v>
      </c>
      <c r="D136" s="16" t="str">
        <f>'Form Responses 1'!D136</f>
        <v>Upadhyayula</v>
      </c>
      <c r="E136" s="511">
        <f>'Form Responses 1'!E136</f>
        <v>4084124277</v>
      </c>
      <c r="F136" s="17" t="str">
        <f>'Form Responses 1'!F136</f>
        <v>19th July (Friday) - ALL DAY, 19th July (Friday) - Morning, 19th July (Friday) - Evening, 20th July (Saturday) - ALL DAY, 20th July (Saturday) - Morning, 20th July (Saturday) - Evening</v>
      </c>
      <c r="G136" s="16" t="str">
        <f>'Form Responses 1'!G136</f>
        <v>Texas</v>
      </c>
      <c r="H136" s="16" t="str">
        <f>'Form Responses 1'!H136</f>
        <v>Yes</v>
      </c>
      <c r="I136" s="16" t="str">
        <f>'Form Responses 1'!I136</f>
        <v>Mahāyajña Student</v>
      </c>
      <c r="J136" s="16" t="str">
        <f>'Form Responses 1'!J136</f>
        <v xml:space="preserve">Gouthami upadhyayula </v>
      </c>
      <c r="K136" s="16" t="str">
        <f>'Form Responses 1'!K136</f>
        <v>Batch 9</v>
      </c>
      <c r="L136" s="16" t="str">
        <f>'Form Responses 1'!L136</f>
        <v>I acknowledge</v>
      </c>
      <c r="M136" s="16">
        <f>'Form Responses 1'!M136</f>
        <v>0</v>
      </c>
      <c r="N136" s="27" t="s">
        <v>1731</v>
      </c>
      <c r="O136" s="19" t="str">
        <f t="shared" si="0"/>
        <v/>
      </c>
      <c r="P136" s="20"/>
      <c r="Q136" s="20"/>
      <c r="R136" s="20"/>
      <c r="S136" s="20"/>
      <c r="T136" s="21" t="str">
        <f t="shared" ref="T136:U136" si="807">IF(COUNTIF($F136,CONCATENATE("*",T$1,"*")),"Y",IF(COUNTIF($F136,CONCATENATE("*",$V$1,"*")),"Y",IF(COUNTIF($F136,CONCATENATE("*ALL EVENT DAYS - July 18*")),"Y","")))</f>
        <v/>
      </c>
      <c r="U136" s="21" t="str">
        <f t="shared" si="807"/>
        <v/>
      </c>
      <c r="V136" s="21" t="str">
        <f t="shared" si="631"/>
        <v/>
      </c>
      <c r="W136" s="21" t="str">
        <f t="shared" ref="W136:X136" si="808">IF(COUNTIF($F136,CONCATENATE("*",W$1,"*")),"Y",IF(COUNTIF($F136,CONCATENATE("*",$O$1,"*")),"Y",IF(COUNTIF($F136,CONCATENATE("*",$Y$1,"*")),"Y",IF(COUNTIF($F136,CONCATENATE("*ALL EVENT*")),"Y",""))))</f>
        <v>Y</v>
      </c>
      <c r="X136" s="21" t="str">
        <f t="shared" si="808"/>
        <v>Y</v>
      </c>
      <c r="Y136" s="21" t="str">
        <f t="shared" si="4"/>
        <v>Y</v>
      </c>
      <c r="Z136" s="21" t="str">
        <f t="shared" ref="Z136:AA136" si="809">IF(COUNTIF($F136,CONCATENATE("*",Z$1,"*")),"Y",IF(COUNTIF($F136,CONCATENATE("*",$O$1,"*")),"Y",IF(COUNTIF($F136,CONCATENATE("*",$AB$1,"*")),"Y",IF(COUNTIF($F136,CONCATENATE("*ALL EVENT*")),"Y",""))))</f>
        <v>Y</v>
      </c>
      <c r="AA136" s="21" t="str">
        <f t="shared" si="809"/>
        <v>Y</v>
      </c>
      <c r="AB136" s="21" t="str">
        <f t="shared" si="6"/>
        <v>Y</v>
      </c>
      <c r="AC136" s="21" t="str">
        <f t="shared" ref="AC136:AD136" si="810">IF(COUNTIF($F136,CONCATENATE("*",AC$1,"*")),"Y",IF(COUNTIF($F136,CONCATENATE("*",$O$1,"*")),"Y",IF(COUNTIF($F136,CONCATENATE("*",$AE$1,"*")),"Y",IF(COUNTIF($F136,CONCATENATE("*ALL EVENT*")),"Y",""))))</f>
        <v/>
      </c>
      <c r="AD136" s="21" t="str">
        <f t="shared" si="810"/>
        <v/>
      </c>
      <c r="AE136" s="19" t="str">
        <f t="shared" si="8"/>
        <v/>
      </c>
      <c r="AF136" s="22">
        <f t="shared" si="9"/>
        <v>4</v>
      </c>
      <c r="AG136" s="26" t="s">
        <v>1732</v>
      </c>
      <c r="AH136" s="19" t="str">
        <f t="shared" ref="AH136:AO136" si="811">IF(O136="Y",$AG136,"")</f>
        <v/>
      </c>
      <c r="AI136" s="19" t="str">
        <f t="shared" si="811"/>
        <v/>
      </c>
      <c r="AJ136" s="19" t="str">
        <f t="shared" si="811"/>
        <v/>
      </c>
      <c r="AK136" s="19" t="str">
        <f t="shared" si="811"/>
        <v/>
      </c>
      <c r="AL136" s="19" t="str">
        <f t="shared" si="811"/>
        <v/>
      </c>
      <c r="AM136" s="19" t="str">
        <f t="shared" si="811"/>
        <v/>
      </c>
      <c r="AN136" s="19" t="str">
        <f t="shared" si="811"/>
        <v/>
      </c>
      <c r="AO136" s="19" t="str">
        <f t="shared" si="811"/>
        <v/>
      </c>
      <c r="AP136" s="19" t="s">
        <v>1737</v>
      </c>
      <c r="AQ136" s="19" t="s">
        <v>1737</v>
      </c>
      <c r="AR136" s="19" t="str">
        <f>IF(Y136="Y",$AG136,"")</f>
        <v>Maha Prasad</v>
      </c>
      <c r="AS136" s="19"/>
      <c r="AT136" s="19" t="s">
        <v>1737</v>
      </c>
      <c r="AU136" s="19" t="str">
        <f t="shared" ref="AU136:AX136" si="812">IF(AB136="Y",$AG136,"")</f>
        <v>Maha Prasad</v>
      </c>
      <c r="AV136" s="19" t="str">
        <f t="shared" si="812"/>
        <v/>
      </c>
      <c r="AW136" s="19" t="str">
        <f t="shared" si="812"/>
        <v/>
      </c>
      <c r="AX136" s="19" t="str">
        <f t="shared" si="812"/>
        <v/>
      </c>
      <c r="AY136" s="24">
        <f t="shared" si="11"/>
        <v>1</v>
      </c>
      <c r="AZ136" s="19">
        <f t="shared" si="12"/>
        <v>2</v>
      </c>
      <c r="BA136" s="19" t="s">
        <v>1729</v>
      </c>
      <c r="BB136" s="19"/>
    </row>
    <row r="137" spans="1:54" ht="15.6">
      <c r="A137" s="2">
        <f>'Form Responses 1'!A137</f>
        <v>45428.854706620376</v>
      </c>
      <c r="B137" s="25" t="str">
        <f>'Form Responses 1'!B137</f>
        <v>ssggm.muddara@gmail.com</v>
      </c>
      <c r="C137" s="16" t="str">
        <f>'Form Responses 1'!C137</f>
        <v>Ramyasudha</v>
      </c>
      <c r="D137" s="16" t="str">
        <f>'Form Responses 1'!D137</f>
        <v>Kamineni</v>
      </c>
      <c r="E137" s="511">
        <f>'Form Responses 1'!E137</f>
        <v>9088424078</v>
      </c>
      <c r="F137" s="17" t="str">
        <f>'Form Responses 1'!F137</f>
        <v>19th July (Friday) - Morning</v>
      </c>
      <c r="G137" s="16" t="str">
        <f>'Form Responses 1'!G137</f>
        <v>Texas</v>
      </c>
      <c r="H137" s="16" t="str">
        <f>'Form Responses 1'!H137</f>
        <v>Yes</v>
      </c>
      <c r="I137" s="16" t="str">
        <f>'Form Responses 1'!I137</f>
        <v>Mahāyajña Student</v>
      </c>
      <c r="J137" s="16" t="str">
        <f>'Form Responses 1'!J137</f>
        <v xml:space="preserve">RamyaSudha kamineni </v>
      </c>
      <c r="K137" s="16" t="str">
        <f>'Form Responses 1'!K137</f>
        <v>Batch 9</v>
      </c>
      <c r="L137" s="16" t="str">
        <f>'Form Responses 1'!L137</f>
        <v>I acknowledge</v>
      </c>
      <c r="M137" s="16">
        <f>'Form Responses 1'!M137</f>
        <v>0</v>
      </c>
      <c r="N137" s="27" t="s">
        <v>1731</v>
      </c>
      <c r="O137" s="19" t="str">
        <f t="shared" si="0"/>
        <v/>
      </c>
      <c r="P137" s="20"/>
      <c r="Q137" s="20"/>
      <c r="R137" s="20"/>
      <c r="S137" s="20"/>
      <c r="T137" s="21" t="str">
        <f t="shared" ref="T137:U137" si="813">IF(COUNTIF($F137,CONCATENATE("*",T$1,"*")),"Y",IF(COUNTIF($F137,CONCATENATE("*",$V$1,"*")),"Y",IF(COUNTIF($F137,CONCATENATE("*ALL EVENT DAYS - July 18*")),"Y","")))</f>
        <v/>
      </c>
      <c r="U137" s="21" t="str">
        <f t="shared" si="813"/>
        <v/>
      </c>
      <c r="V137" s="21" t="str">
        <f t="shared" si="631"/>
        <v/>
      </c>
      <c r="W137" s="21" t="str">
        <f t="shared" ref="W137:X137" si="814">IF(COUNTIF($F137,CONCATENATE("*",W$1,"*")),"Y",IF(COUNTIF($F137,CONCATENATE("*",$O$1,"*")),"Y",IF(COUNTIF($F137,CONCATENATE("*",$Y$1,"*")),"Y",IF(COUNTIF($F137,CONCATENATE("*ALL EVENT*")),"Y",""))))</f>
        <v>Y</v>
      </c>
      <c r="X137" s="21" t="str">
        <f t="shared" si="814"/>
        <v/>
      </c>
      <c r="Y137" s="21" t="str">
        <f t="shared" si="4"/>
        <v/>
      </c>
      <c r="Z137" s="21" t="str">
        <f t="shared" ref="Z137:AA137" si="815">IF(COUNTIF($F137,CONCATENATE("*",Z$1,"*")),"Y",IF(COUNTIF($F137,CONCATENATE("*",$O$1,"*")),"Y",IF(COUNTIF($F137,CONCATENATE("*",$AB$1,"*")),"Y",IF(COUNTIF($F137,CONCATENATE("*ALL EVENT*")),"Y",""))))</f>
        <v/>
      </c>
      <c r="AA137" s="21" t="str">
        <f t="shared" si="815"/>
        <v/>
      </c>
      <c r="AB137" s="21" t="str">
        <f t="shared" si="6"/>
        <v/>
      </c>
      <c r="AC137" s="21" t="str">
        <f t="shared" ref="AC137:AD137" si="816">IF(COUNTIF($F137,CONCATENATE("*",AC$1,"*")),"Y",IF(COUNTIF($F137,CONCATENATE("*",$O$1,"*")),"Y",IF(COUNTIF($F137,CONCATENATE("*",$AE$1,"*")),"Y",IF(COUNTIF($F137,CONCATENATE("*ALL EVENT*")),"Y",""))))</f>
        <v/>
      </c>
      <c r="AD137" s="21" t="str">
        <f t="shared" si="816"/>
        <v/>
      </c>
      <c r="AE137" s="19" t="str">
        <f t="shared" si="8"/>
        <v/>
      </c>
      <c r="AF137" s="22">
        <f t="shared" si="9"/>
        <v>1</v>
      </c>
      <c r="AG137" s="36" t="s">
        <v>1730</v>
      </c>
      <c r="AH137" s="19" t="str">
        <f t="shared" ref="AH137:AR137" si="817">IF(O137="Y",$AG137,"")</f>
        <v/>
      </c>
      <c r="AI137" s="19" t="str">
        <f t="shared" si="817"/>
        <v/>
      </c>
      <c r="AJ137" s="19" t="str">
        <f t="shared" si="817"/>
        <v/>
      </c>
      <c r="AK137" s="19" t="str">
        <f t="shared" si="817"/>
        <v/>
      </c>
      <c r="AL137" s="19" t="str">
        <f t="shared" si="817"/>
        <v/>
      </c>
      <c r="AM137" s="19" t="str">
        <f t="shared" si="817"/>
        <v/>
      </c>
      <c r="AN137" s="19" t="str">
        <f t="shared" si="817"/>
        <v/>
      </c>
      <c r="AO137" s="19" t="str">
        <f t="shared" si="817"/>
        <v/>
      </c>
      <c r="AP137" s="19" t="str">
        <f t="shared" si="817"/>
        <v>StandBy</v>
      </c>
      <c r="AQ137" s="19" t="str">
        <f t="shared" si="817"/>
        <v/>
      </c>
      <c r="AR137" s="19" t="str">
        <f t="shared" si="817"/>
        <v/>
      </c>
      <c r="AS137" s="19"/>
      <c r="AT137" s="19" t="str">
        <f t="shared" ref="AT137:AX137" si="818">IF(AA137="Y",$AG137,"")</f>
        <v/>
      </c>
      <c r="AU137" s="19" t="str">
        <f t="shared" si="818"/>
        <v/>
      </c>
      <c r="AV137" s="19" t="str">
        <f t="shared" si="818"/>
        <v/>
      </c>
      <c r="AW137" s="19" t="str">
        <f t="shared" si="818"/>
        <v/>
      </c>
      <c r="AX137" s="19" t="str">
        <f t="shared" si="818"/>
        <v/>
      </c>
      <c r="AY137" s="24">
        <f t="shared" si="11"/>
        <v>0</v>
      </c>
      <c r="AZ137" s="19">
        <f t="shared" si="12"/>
        <v>1</v>
      </c>
      <c r="BA137" s="19"/>
      <c r="BB137" s="19"/>
    </row>
    <row r="138" spans="1:54" ht="15.6">
      <c r="A138" s="2">
        <f>'Form Responses 1'!A138</f>
        <v>45428.860700486111</v>
      </c>
      <c r="B138" s="25" t="str">
        <f>'Form Responses 1'!B138</f>
        <v>saisnehaghatti@gmail.com</v>
      </c>
      <c r="C138" s="38" t="str">
        <f>'Form Responses 1'!C138</f>
        <v>Saisneha</v>
      </c>
      <c r="D138" s="16" t="str">
        <f>'Form Responses 1'!D138</f>
        <v>Ghatti</v>
      </c>
      <c r="E138" s="511">
        <f>'Form Responses 1'!E138</f>
        <v>9726035536</v>
      </c>
      <c r="F138" s="17" t="str">
        <f>'Form Responses 1'!F138</f>
        <v>19th July (Friday) - Evening, 20th July (Saturday) - Evening,18th July (Thursday) - Morning</v>
      </c>
      <c r="G138" s="16" t="str">
        <f>'Form Responses 1'!G138</f>
        <v>Frisco</v>
      </c>
      <c r="H138" s="16" t="str">
        <f>'Form Responses 1'!H138</f>
        <v>Yes</v>
      </c>
      <c r="I138" s="16" t="str">
        <f>'Form Responses 1'!I138</f>
        <v>Mahāyajña Student</v>
      </c>
      <c r="J138" s="16" t="str">
        <f>'Form Responses 1'!J138</f>
        <v>Saisneha Ghatti</v>
      </c>
      <c r="K138" s="16" t="str">
        <f>'Form Responses 1'!K138</f>
        <v>Batch 4</v>
      </c>
      <c r="L138" s="16" t="str">
        <f>'Form Responses 1'!L138</f>
        <v>I acknowledge</v>
      </c>
      <c r="M138" s="16">
        <f>'Form Responses 1'!M138</f>
        <v>0</v>
      </c>
      <c r="N138" s="27" t="s">
        <v>1731</v>
      </c>
      <c r="O138" s="19" t="str">
        <f t="shared" si="0"/>
        <v/>
      </c>
      <c r="P138" s="20"/>
      <c r="Q138" s="20"/>
      <c r="R138" s="20"/>
      <c r="S138" s="20"/>
      <c r="T138" s="21" t="str">
        <f t="shared" ref="T138:U138" si="819">IF(COUNTIF($F138,CONCATENATE("*",T$1,"*")),"Y",IF(COUNTIF($F138,CONCATENATE("*",$V$1,"*")),"Y",IF(COUNTIF($F138,CONCATENATE("*ALL EVENT DAYS - July 18*")),"Y","")))</f>
        <v>Y</v>
      </c>
      <c r="U138" s="21" t="str">
        <f t="shared" si="819"/>
        <v/>
      </c>
      <c r="V138" s="21" t="str">
        <f t="shared" si="631"/>
        <v/>
      </c>
      <c r="W138" s="21" t="str">
        <f t="shared" ref="W138:X138" si="820">IF(COUNTIF($F138,CONCATENATE("*",W$1,"*")),"Y",IF(COUNTIF($F138,CONCATENATE("*",$O$1,"*")),"Y",IF(COUNTIF($F138,CONCATENATE("*",$Y$1,"*")),"Y",IF(COUNTIF($F138,CONCATENATE("*ALL EVENT*")),"Y",""))))</f>
        <v/>
      </c>
      <c r="X138" s="21" t="str">
        <f t="shared" si="820"/>
        <v>Y</v>
      </c>
      <c r="Y138" s="21" t="str">
        <f t="shared" si="4"/>
        <v/>
      </c>
      <c r="Z138" s="21" t="str">
        <f t="shared" ref="Z138:AA138" si="821">IF(COUNTIF($F138,CONCATENATE("*",Z$1,"*")),"Y",IF(COUNTIF($F138,CONCATENATE("*",$O$1,"*")),"Y",IF(COUNTIF($F138,CONCATENATE("*",$AB$1,"*")),"Y",IF(COUNTIF($F138,CONCATENATE("*ALL EVENT*")),"Y",""))))</f>
        <v/>
      </c>
      <c r="AA138" s="21" t="str">
        <f t="shared" si="821"/>
        <v>Y</v>
      </c>
      <c r="AB138" s="21" t="str">
        <f t="shared" si="6"/>
        <v/>
      </c>
      <c r="AC138" s="21" t="str">
        <f t="shared" ref="AC138:AD138" si="822">IF(COUNTIF($F138,CONCATENATE("*",AC$1,"*")),"Y",IF(COUNTIF($F138,CONCATENATE("*",$O$1,"*")),"Y",IF(COUNTIF($F138,CONCATENATE("*",$AE$1,"*")),"Y",IF(COUNTIF($F138,CONCATENATE("*ALL EVENT*")),"Y",""))))</f>
        <v/>
      </c>
      <c r="AD138" s="21" t="str">
        <f t="shared" si="822"/>
        <v/>
      </c>
      <c r="AE138" s="19" t="str">
        <f t="shared" si="8"/>
        <v/>
      </c>
      <c r="AF138" s="22">
        <f t="shared" si="9"/>
        <v>3</v>
      </c>
      <c r="AG138" s="44" t="s">
        <v>1739</v>
      </c>
      <c r="AH138" s="19" t="str">
        <f t="shared" ref="AH138:AL138" si="823">IF(O138="Y",$AG138,"")</f>
        <v/>
      </c>
      <c r="AI138" s="19" t="str">
        <f t="shared" si="823"/>
        <v/>
      </c>
      <c r="AJ138" s="19" t="str">
        <f t="shared" si="823"/>
        <v/>
      </c>
      <c r="AK138" s="19" t="str">
        <f t="shared" si="823"/>
        <v/>
      </c>
      <c r="AL138" s="19" t="str">
        <f t="shared" si="823"/>
        <v/>
      </c>
      <c r="AM138" s="19" t="s">
        <v>1749</v>
      </c>
      <c r="AN138" s="19" t="str">
        <f t="shared" ref="AN138:AX138" si="824">IF(U138="Y",$AG138,"")</f>
        <v/>
      </c>
      <c r="AO138" s="19" t="str">
        <f t="shared" si="824"/>
        <v/>
      </c>
      <c r="AP138" s="19" t="str">
        <f t="shared" si="824"/>
        <v/>
      </c>
      <c r="AQ138" s="19" t="str">
        <f t="shared" si="824"/>
        <v>Youth Mobile</v>
      </c>
      <c r="AR138" s="19" t="str">
        <f t="shared" si="824"/>
        <v/>
      </c>
      <c r="AS138" s="19" t="str">
        <f t="shared" si="824"/>
        <v/>
      </c>
      <c r="AT138" s="19" t="str">
        <f t="shared" si="824"/>
        <v>Youth Mobile</v>
      </c>
      <c r="AU138" s="19" t="str">
        <f t="shared" si="824"/>
        <v/>
      </c>
      <c r="AV138" s="19" t="str">
        <f t="shared" si="824"/>
        <v/>
      </c>
      <c r="AW138" s="19" t="str">
        <f t="shared" si="824"/>
        <v/>
      </c>
      <c r="AX138" s="19" t="str">
        <f t="shared" si="824"/>
        <v/>
      </c>
      <c r="AY138" s="24">
        <f t="shared" si="11"/>
        <v>1</v>
      </c>
      <c r="AZ138" s="19">
        <f t="shared" si="12"/>
        <v>1</v>
      </c>
      <c r="BA138" s="19" t="s">
        <v>1740</v>
      </c>
      <c r="BB138" s="19"/>
    </row>
    <row r="139" spans="1:54" ht="15.6">
      <c r="A139" s="2">
        <f>'Form Responses 1'!A139</f>
        <v>45428.863270624999</v>
      </c>
      <c r="B139" s="25" t="str">
        <f>'Form Responses 1'!B139</f>
        <v>ssunanda@gmail.com</v>
      </c>
      <c r="C139" s="31" t="str">
        <f>'Form Responses 1'!C139</f>
        <v>Sunanda</v>
      </c>
      <c r="D139" s="16" t="str">
        <f>'Form Responses 1'!D139</f>
        <v>Polineni</v>
      </c>
      <c r="E139" s="511">
        <f>'Form Responses 1'!E139</f>
        <v>7329476611</v>
      </c>
      <c r="F139" s="17" t="str">
        <f>'Form Responses 1'!F139</f>
        <v>ALL EVENT DAYS - July 19th to July 21st - FULL TIME, 19th July (Friday) - ALL DAY, 19th July (Friday) - Morning, 19th July (Friday) - Evening, 20th July (Saturday) - ALL DAY, 20th July (Saturday) - Morning, 20th July (Saturday) - Evening, 21st July (Sunday) - ALL DAY, 21st July (Sunday) - Morning, 21st July (Sunday) - Evening</v>
      </c>
      <c r="G139" s="16" t="str">
        <f>'Form Responses 1'!G139</f>
        <v>Frisco</v>
      </c>
      <c r="H139" s="16" t="str">
        <f>'Form Responses 1'!H139</f>
        <v>Yes</v>
      </c>
      <c r="I139" s="16" t="str">
        <f>'Form Responses 1'!I139</f>
        <v>Mahāyajña Student</v>
      </c>
      <c r="J139" s="16" t="str">
        <f>'Form Responses 1'!J139</f>
        <v>Sunanda Polineni</v>
      </c>
      <c r="K139" s="16" t="str">
        <f>'Form Responses 1'!K139</f>
        <v>Batch 2</v>
      </c>
      <c r="L139" s="16" t="str">
        <f>'Form Responses 1'!L139</f>
        <v>I acknowledge</v>
      </c>
      <c r="M139" s="16">
        <f>'Form Responses 1'!M139</f>
        <v>0</v>
      </c>
      <c r="N139" s="27" t="s">
        <v>1731</v>
      </c>
      <c r="O139" s="19" t="str">
        <f t="shared" si="0"/>
        <v>Y</v>
      </c>
      <c r="P139" s="20"/>
      <c r="Q139" s="20"/>
      <c r="R139" s="20"/>
      <c r="S139" s="20"/>
      <c r="T139" s="21" t="str">
        <f t="shared" ref="T139:U139" si="825">IF(COUNTIF($F139,CONCATENATE("*",T$1,"*")),"Y",IF(COUNTIF($F139,CONCATENATE("*",$V$1,"*")),"Y",IF(COUNTIF($F139,CONCATENATE("*ALL EVENT DAYS - July 18*")),"Y","")))</f>
        <v/>
      </c>
      <c r="U139" s="21" t="str">
        <f t="shared" si="825"/>
        <v/>
      </c>
      <c r="V139" s="21" t="str">
        <f t="shared" si="631"/>
        <v/>
      </c>
      <c r="W139" s="21" t="str">
        <f t="shared" ref="W139:X139" si="826">IF(COUNTIF($F139,CONCATENATE("*",W$1,"*")),"Y",IF(COUNTIF($F139,CONCATENATE("*",$O$1,"*")),"Y",IF(COUNTIF($F139,CONCATENATE("*",$Y$1,"*")),"Y",IF(COUNTIF($F139,CONCATENATE("*ALL EVENT*")),"Y",""))))</f>
        <v>Y</v>
      </c>
      <c r="X139" s="21" t="str">
        <f t="shared" si="826"/>
        <v>Y</v>
      </c>
      <c r="Y139" s="21" t="str">
        <f t="shared" si="4"/>
        <v>Y</v>
      </c>
      <c r="Z139" s="21" t="str">
        <f t="shared" ref="Z139:AA139" si="827">IF(COUNTIF($F139,CONCATENATE("*",Z$1,"*")),"Y",IF(COUNTIF($F139,CONCATENATE("*",$O$1,"*")),"Y",IF(COUNTIF($F139,CONCATENATE("*",$AB$1,"*")),"Y",IF(COUNTIF($F139,CONCATENATE("*ALL EVENT*")),"Y",""))))</f>
        <v>Y</v>
      </c>
      <c r="AA139" s="21" t="str">
        <f t="shared" si="827"/>
        <v>Y</v>
      </c>
      <c r="AB139" s="21" t="str">
        <f t="shared" si="6"/>
        <v>Y</v>
      </c>
      <c r="AC139" s="21" t="str">
        <f t="shared" ref="AC139:AD139" si="828">IF(COUNTIF($F139,CONCATENATE("*",AC$1,"*")),"Y",IF(COUNTIF($F139,CONCATENATE("*",$O$1,"*")),"Y",IF(COUNTIF($F139,CONCATENATE("*",$AE$1,"*")),"Y",IF(COUNTIF($F139,CONCATENATE("*ALL EVENT*")),"Y",""))))</f>
        <v>Y</v>
      </c>
      <c r="AD139" s="21" t="str">
        <f t="shared" si="828"/>
        <v>Y</v>
      </c>
      <c r="AE139" s="19" t="str">
        <f t="shared" si="8"/>
        <v>Y</v>
      </c>
      <c r="AF139" s="22">
        <f t="shared" si="9"/>
        <v>6</v>
      </c>
      <c r="AG139" s="26" t="s">
        <v>1743</v>
      </c>
      <c r="AH139" s="19" t="str">
        <f t="shared" ref="AH139:AX139" si="829">IF(O139="Y",$AG139,"")</f>
        <v>Reserve</v>
      </c>
      <c r="AI139" s="19" t="str">
        <f t="shared" si="829"/>
        <v/>
      </c>
      <c r="AJ139" s="19" t="str">
        <f t="shared" si="829"/>
        <v/>
      </c>
      <c r="AK139" s="19" t="str">
        <f t="shared" si="829"/>
        <v/>
      </c>
      <c r="AL139" s="19" t="str">
        <f t="shared" si="829"/>
        <v/>
      </c>
      <c r="AM139" s="19" t="str">
        <f t="shared" si="829"/>
        <v/>
      </c>
      <c r="AN139" s="19" t="str">
        <f t="shared" si="829"/>
        <v/>
      </c>
      <c r="AO139" s="19" t="str">
        <f t="shared" si="829"/>
        <v/>
      </c>
      <c r="AP139" s="19" t="str">
        <f t="shared" si="829"/>
        <v>Reserve</v>
      </c>
      <c r="AQ139" s="19" t="str">
        <f t="shared" si="829"/>
        <v>Reserve</v>
      </c>
      <c r="AR139" s="19" t="str">
        <f t="shared" si="829"/>
        <v>Reserve</v>
      </c>
      <c r="AS139" s="19" t="str">
        <f t="shared" si="829"/>
        <v>Reserve</v>
      </c>
      <c r="AT139" s="19" t="str">
        <f t="shared" si="829"/>
        <v>Reserve</v>
      </c>
      <c r="AU139" s="19" t="str">
        <f t="shared" si="829"/>
        <v>Reserve</v>
      </c>
      <c r="AV139" s="19" t="str">
        <f t="shared" si="829"/>
        <v>Reserve</v>
      </c>
      <c r="AW139" s="19" t="str">
        <f t="shared" si="829"/>
        <v>Reserve</v>
      </c>
      <c r="AX139" s="19" t="str">
        <f t="shared" si="829"/>
        <v>Reserve</v>
      </c>
      <c r="AY139" s="24">
        <f t="shared" si="11"/>
        <v>2</v>
      </c>
      <c r="AZ139" s="19">
        <f t="shared" si="12"/>
        <v>2</v>
      </c>
      <c r="BA139" s="19" t="s">
        <v>1729</v>
      </c>
      <c r="BB139" s="19"/>
    </row>
    <row r="140" spans="1:54" ht="15.6">
      <c r="A140" s="2">
        <f>'Form Responses 1'!A140</f>
        <v>45428.864035902778</v>
      </c>
      <c r="B140" s="25" t="str">
        <f>'Form Responses 1'!B140</f>
        <v>srividya.ponnapalli@gmail.com</v>
      </c>
      <c r="C140" s="31" t="str">
        <f>'Form Responses 1'!C140</f>
        <v>Srividya</v>
      </c>
      <c r="D140" s="16" t="str">
        <f>'Form Responses 1'!D140</f>
        <v xml:space="preserve">Jandhyala </v>
      </c>
      <c r="E140" s="511">
        <f>'Form Responses 1'!E140</f>
        <v>9139482849</v>
      </c>
      <c r="F140" s="17" t="str">
        <f>'Form Responses 1'!F140</f>
        <v>ALL EVENT DAYS - July 19th to July 21st - FULL TIME</v>
      </c>
      <c r="G140" s="16" t="str">
        <f>'Form Responses 1'!G140</f>
        <v>Frisco</v>
      </c>
      <c r="H140" s="16" t="str">
        <f>'Form Responses 1'!H140</f>
        <v>Yes</v>
      </c>
      <c r="I140" s="16" t="str">
        <f>'Form Responses 1'!I140</f>
        <v>Mahāyajña Student</v>
      </c>
      <c r="J140" s="16" t="str">
        <f>'Form Responses 1'!J140</f>
        <v xml:space="preserve">Srividya Jandhyala </v>
      </c>
      <c r="K140" s="16" t="str">
        <f>'Form Responses 1'!K140</f>
        <v>Batch 8</v>
      </c>
      <c r="L140" s="16" t="str">
        <f>'Form Responses 1'!L140</f>
        <v>I acknowledge</v>
      </c>
      <c r="M140" s="16">
        <f>'Form Responses 1'!M140</f>
        <v>0</v>
      </c>
      <c r="N140" s="30" t="s">
        <v>1731</v>
      </c>
      <c r="O140" s="19" t="str">
        <f t="shared" si="0"/>
        <v>Y</v>
      </c>
      <c r="P140" s="20"/>
      <c r="Q140" s="20"/>
      <c r="R140" s="20"/>
      <c r="S140" s="20"/>
      <c r="T140" s="21" t="str">
        <f t="shared" ref="T140:U140" si="830">IF(COUNTIF($F140,CONCATENATE("*",T$1,"*")),"Y",IF(COUNTIF($F140,CONCATENATE("*",$V$1,"*")),"Y",IF(COUNTIF($F140,CONCATENATE("*ALL EVENT DAYS - July 18*")),"Y","")))</f>
        <v/>
      </c>
      <c r="U140" s="21" t="str">
        <f t="shared" si="830"/>
        <v/>
      </c>
      <c r="V140" s="21" t="str">
        <f t="shared" si="631"/>
        <v/>
      </c>
      <c r="W140" s="21" t="str">
        <f t="shared" ref="W140:X140" si="831">IF(COUNTIF($F140,CONCATENATE("*",W$1,"*")),"Y",IF(COUNTIF($F140,CONCATENATE("*",$O$1,"*")),"Y",IF(COUNTIF($F140,CONCATENATE("*",$Y$1,"*")),"Y",IF(COUNTIF($F140,CONCATENATE("*ALL EVENT*")),"Y",""))))</f>
        <v>Y</v>
      </c>
      <c r="X140" s="21" t="str">
        <f t="shared" si="831"/>
        <v>Y</v>
      </c>
      <c r="Y140" s="21" t="str">
        <f t="shared" si="4"/>
        <v>Y</v>
      </c>
      <c r="Z140" s="21" t="str">
        <f t="shared" ref="Z140:AA140" si="832">IF(COUNTIF($F140,CONCATENATE("*",Z$1,"*")),"Y",IF(COUNTIF($F140,CONCATENATE("*",$O$1,"*")),"Y",IF(COUNTIF($F140,CONCATENATE("*",$AB$1,"*")),"Y",IF(COUNTIF($F140,CONCATENATE("*ALL EVENT*")),"Y",""))))</f>
        <v>Y</v>
      </c>
      <c r="AA140" s="21" t="str">
        <f t="shared" si="832"/>
        <v>Y</v>
      </c>
      <c r="AB140" s="21" t="str">
        <f t="shared" si="6"/>
        <v>Y</v>
      </c>
      <c r="AC140" s="21" t="str">
        <f t="shared" ref="AC140:AD140" si="833">IF(COUNTIF($F140,CONCATENATE("*",AC$1,"*")),"Y",IF(COUNTIF($F140,CONCATENATE("*",$O$1,"*")),"Y",IF(COUNTIF($F140,CONCATENATE("*",$AE$1,"*")),"Y",IF(COUNTIF($F140,CONCATENATE("*ALL EVENT*")),"Y",""))))</f>
        <v>Y</v>
      </c>
      <c r="AD140" s="21" t="str">
        <f t="shared" si="833"/>
        <v>Y</v>
      </c>
      <c r="AE140" s="19" t="str">
        <f t="shared" si="8"/>
        <v>Y</v>
      </c>
      <c r="AF140" s="22">
        <f t="shared" si="9"/>
        <v>6</v>
      </c>
      <c r="AG140" s="26" t="s">
        <v>1732</v>
      </c>
      <c r="AH140" s="19" t="str">
        <f t="shared" ref="AH140:AO140" si="834">IF(O140="Y",$AG140,"")</f>
        <v>Maha Prasad</v>
      </c>
      <c r="AI140" s="19" t="str">
        <f t="shared" si="834"/>
        <v/>
      </c>
      <c r="AJ140" s="19" t="str">
        <f t="shared" si="834"/>
        <v/>
      </c>
      <c r="AK140" s="19" t="str">
        <f t="shared" si="834"/>
        <v/>
      </c>
      <c r="AL140" s="19" t="str">
        <f t="shared" si="834"/>
        <v/>
      </c>
      <c r="AM140" s="19" t="str">
        <f t="shared" si="834"/>
        <v/>
      </c>
      <c r="AN140" s="19" t="str">
        <f t="shared" si="834"/>
        <v/>
      </c>
      <c r="AO140" s="19" t="str">
        <f t="shared" si="834"/>
        <v/>
      </c>
      <c r="AP140" s="19" t="s">
        <v>1737</v>
      </c>
      <c r="AQ140" s="19" t="s">
        <v>1737</v>
      </c>
      <c r="AR140" s="19" t="str">
        <f t="shared" ref="AR140:AR142" si="835">IF(Y140="Y",$AG140,"")</f>
        <v>Maha Prasad</v>
      </c>
      <c r="AS140" s="19" t="s">
        <v>1738</v>
      </c>
      <c r="AT140" s="19" t="s">
        <v>1737</v>
      </c>
      <c r="AU140" s="19" t="str">
        <f t="shared" ref="AU140:AU142" si="836">IF(AB140="Y",$AG140,"")</f>
        <v>Maha Prasad</v>
      </c>
      <c r="AV140" s="19" t="s">
        <v>1737</v>
      </c>
      <c r="AW140" s="19" t="s">
        <v>1737</v>
      </c>
      <c r="AX140" s="19" t="str">
        <f>IF(AE140="Y",$AG140,"")</f>
        <v>Maha Prasad</v>
      </c>
      <c r="AY140" s="24">
        <f t="shared" si="11"/>
        <v>2</v>
      </c>
      <c r="AZ140" s="19">
        <f t="shared" si="12"/>
        <v>2</v>
      </c>
      <c r="BA140" s="19" t="s">
        <v>1729</v>
      </c>
      <c r="BB140" s="19"/>
    </row>
    <row r="141" spans="1:54" ht="15.6">
      <c r="A141" s="2">
        <f>'Form Responses 1'!A141</f>
        <v>45428.874874583329</v>
      </c>
      <c r="B141" s="25" t="str">
        <f>'Form Responses 1'!B141</f>
        <v>bupadrashta@gmail.com</v>
      </c>
      <c r="C141" s="16" t="str">
        <f>'Form Responses 1'!C141</f>
        <v>Bala</v>
      </c>
      <c r="D141" s="16" t="str">
        <f>'Form Responses 1'!D141</f>
        <v xml:space="preserve">Upadrashta </v>
      </c>
      <c r="E141" s="511">
        <f>'Form Responses 1'!E141</f>
        <v>9259635824</v>
      </c>
      <c r="F141" s="17" t="str">
        <f>'Form Responses 1'!F141</f>
        <v>19th July (Friday) - Morning, 19th July (Friday) - Evening, 20th July (Saturday) - Morning, 20th July (Saturday) - Evening</v>
      </c>
      <c r="G141" s="16" t="str">
        <f>'Form Responses 1'!G141</f>
        <v>Greater Chicago Region</v>
      </c>
      <c r="H141" s="16" t="str">
        <f>'Form Responses 1'!H141</f>
        <v>Yes</v>
      </c>
      <c r="I141" s="16" t="str">
        <f>'Form Responses 1'!I141</f>
        <v>Mahāyajña Student</v>
      </c>
      <c r="J141" s="16" t="str">
        <f>'Form Responses 1'!J141</f>
        <v xml:space="preserve"> Bala Upadrashta </v>
      </c>
      <c r="K141" s="16" t="str">
        <f>'Form Responses 1'!K141</f>
        <v>Batch 8</v>
      </c>
      <c r="L141" s="16" t="str">
        <f>'Form Responses 1'!L141</f>
        <v>I acknowledge</v>
      </c>
      <c r="M141" s="16">
        <f>'Form Responses 1'!M141</f>
        <v>0</v>
      </c>
      <c r="N141" s="30" t="s">
        <v>1727</v>
      </c>
      <c r="O141" s="19" t="str">
        <f t="shared" si="0"/>
        <v/>
      </c>
      <c r="P141" s="20"/>
      <c r="Q141" s="20"/>
      <c r="R141" s="20"/>
      <c r="S141" s="20"/>
      <c r="T141" s="21" t="str">
        <f t="shared" ref="T141:U141" si="837">IF(COUNTIF($F141,CONCATENATE("*",T$1,"*")),"Y",IF(COUNTIF($F141,CONCATENATE("*",$V$1,"*")),"Y",IF(COUNTIF($F141,CONCATENATE("*ALL EVENT DAYS - July 18*")),"Y","")))</f>
        <v/>
      </c>
      <c r="U141" s="21" t="str">
        <f t="shared" si="837"/>
        <v/>
      </c>
      <c r="V141" s="21" t="str">
        <f t="shared" si="631"/>
        <v/>
      </c>
      <c r="W141" s="21" t="str">
        <f t="shared" ref="W141:X141" si="838">IF(COUNTIF($F141,CONCATENATE("*",W$1,"*")),"Y",IF(COUNTIF($F141,CONCATENATE("*",$O$1,"*")),"Y",IF(COUNTIF($F141,CONCATENATE("*",$Y$1,"*")),"Y",IF(COUNTIF($F141,CONCATENATE("*ALL EVENT*")),"Y",""))))</f>
        <v>Y</v>
      </c>
      <c r="X141" s="21" t="str">
        <f t="shared" si="838"/>
        <v>Y</v>
      </c>
      <c r="Y141" s="21" t="str">
        <f t="shared" si="4"/>
        <v/>
      </c>
      <c r="Z141" s="21" t="str">
        <f t="shared" ref="Z141:AA141" si="839">IF(COUNTIF($F141,CONCATENATE("*",Z$1,"*")),"Y",IF(COUNTIF($F141,CONCATENATE("*",$O$1,"*")),"Y",IF(COUNTIF($F141,CONCATENATE("*",$AB$1,"*")),"Y",IF(COUNTIF($F141,CONCATENATE("*ALL EVENT*")),"Y",""))))</f>
        <v>Y</v>
      </c>
      <c r="AA141" s="21" t="str">
        <f t="shared" si="839"/>
        <v>Y</v>
      </c>
      <c r="AB141" s="21" t="str">
        <f t="shared" si="6"/>
        <v/>
      </c>
      <c r="AC141" s="21" t="str">
        <f t="shared" ref="AC141:AD141" si="840">IF(COUNTIF($F141,CONCATENATE("*",AC$1,"*")),"Y",IF(COUNTIF($F141,CONCATENATE("*",$O$1,"*")),"Y",IF(COUNTIF($F141,CONCATENATE("*",$AE$1,"*")),"Y",IF(COUNTIF($F141,CONCATENATE("*ALL EVENT*")),"Y",""))))</f>
        <v/>
      </c>
      <c r="AD141" s="21" t="str">
        <f t="shared" si="840"/>
        <v/>
      </c>
      <c r="AE141" s="19" t="str">
        <f t="shared" si="8"/>
        <v/>
      </c>
      <c r="AF141" s="22">
        <f t="shared" si="9"/>
        <v>4</v>
      </c>
      <c r="AG141" s="26" t="s">
        <v>1732</v>
      </c>
      <c r="AH141" s="19" t="str">
        <f t="shared" ref="AH141:AO141" si="841">IF(O141="Y",$AG141,"")</f>
        <v/>
      </c>
      <c r="AI141" s="19" t="str">
        <f t="shared" si="841"/>
        <v/>
      </c>
      <c r="AJ141" s="19" t="str">
        <f t="shared" si="841"/>
        <v/>
      </c>
      <c r="AK141" s="19" t="str">
        <f t="shared" si="841"/>
        <v/>
      </c>
      <c r="AL141" s="19" t="str">
        <f t="shared" si="841"/>
        <v/>
      </c>
      <c r="AM141" s="19" t="str">
        <f t="shared" si="841"/>
        <v/>
      </c>
      <c r="AN141" s="19" t="str">
        <f t="shared" si="841"/>
        <v/>
      </c>
      <c r="AO141" s="19" t="str">
        <f t="shared" si="841"/>
        <v/>
      </c>
      <c r="AP141" s="19" t="s">
        <v>1737</v>
      </c>
      <c r="AQ141" s="19" t="s">
        <v>1737</v>
      </c>
      <c r="AR141" s="19" t="str">
        <f t="shared" si="835"/>
        <v/>
      </c>
      <c r="AS141" s="19" t="s">
        <v>1738</v>
      </c>
      <c r="AT141" s="19" t="s">
        <v>1737</v>
      </c>
      <c r="AU141" s="19" t="str">
        <f t="shared" si="836"/>
        <v/>
      </c>
      <c r="AV141" s="19" t="str">
        <f t="shared" ref="AV141:AX141" si="842">IF(AC141="Y",$AG141,"")</f>
        <v/>
      </c>
      <c r="AW141" s="19" t="str">
        <f t="shared" si="842"/>
        <v/>
      </c>
      <c r="AX141" s="19" t="str">
        <f t="shared" si="842"/>
        <v/>
      </c>
      <c r="AY141" s="24">
        <f t="shared" si="11"/>
        <v>1</v>
      </c>
      <c r="AZ141" s="19">
        <f t="shared" si="12"/>
        <v>1</v>
      </c>
      <c r="BA141" s="19" t="s">
        <v>1740</v>
      </c>
      <c r="BB141" s="19"/>
    </row>
    <row r="142" spans="1:54" ht="15.6">
      <c r="A142" s="2">
        <f>'Form Responses 1'!A142</f>
        <v>45428.893400543981</v>
      </c>
      <c r="B142" s="25" t="str">
        <f>'Form Responses 1'!B142</f>
        <v>lavysajay@gmail.com</v>
      </c>
      <c r="C142" s="16" t="str">
        <f>'Form Responses 1'!C142</f>
        <v>Lavanya</v>
      </c>
      <c r="D142" s="16" t="str">
        <f>'Form Responses 1'!D142</f>
        <v>Karnati</v>
      </c>
      <c r="E142" s="511">
        <f>'Form Responses 1'!E142</f>
        <v>4699228352</v>
      </c>
      <c r="F142" s="17" t="str">
        <f>'Form Responses 1'!F142</f>
        <v>19th July (Friday) - ALL DAY, 20th July (Saturday) - ALL DAY</v>
      </c>
      <c r="G142" s="16" t="str">
        <f>'Form Responses 1'!G142</f>
        <v>Texas</v>
      </c>
      <c r="H142" s="16" t="str">
        <f>'Form Responses 1'!H142</f>
        <v>Yes</v>
      </c>
      <c r="I142" s="16" t="str">
        <f>'Form Responses 1'!I142</f>
        <v>Mahāyajña Student</v>
      </c>
      <c r="J142" s="16" t="str">
        <f>'Form Responses 1'!J142</f>
        <v xml:space="preserve">Lavanya Karnati </v>
      </c>
      <c r="K142" s="16" t="str">
        <f>'Form Responses 1'!K142</f>
        <v>Batch 9</v>
      </c>
      <c r="L142" s="16" t="str">
        <f>'Form Responses 1'!L142</f>
        <v>I acknowledge</v>
      </c>
      <c r="M142" s="16">
        <f>'Form Responses 1'!M142</f>
        <v>0</v>
      </c>
      <c r="N142" s="30" t="s">
        <v>1731</v>
      </c>
      <c r="O142" s="19" t="str">
        <f t="shared" si="0"/>
        <v/>
      </c>
      <c r="P142" s="20"/>
      <c r="Q142" s="20"/>
      <c r="R142" s="20"/>
      <c r="S142" s="20"/>
      <c r="T142" s="21" t="str">
        <f t="shared" ref="T142:U142" si="843">IF(COUNTIF($F142,CONCATENATE("*",T$1,"*")),"Y",IF(COUNTIF($F142,CONCATENATE("*",$V$1,"*")),"Y",IF(COUNTIF($F142,CONCATENATE("*ALL EVENT DAYS - July 18*")),"Y","")))</f>
        <v/>
      </c>
      <c r="U142" s="21" t="str">
        <f t="shared" si="843"/>
        <v/>
      </c>
      <c r="V142" s="21" t="str">
        <f t="shared" si="631"/>
        <v/>
      </c>
      <c r="W142" s="21" t="str">
        <f t="shared" ref="W142:X142" si="844">IF(COUNTIF($F142,CONCATENATE("*",W$1,"*")),"Y",IF(COUNTIF($F142,CONCATENATE("*",$O$1,"*")),"Y",IF(COUNTIF($F142,CONCATENATE("*",$Y$1,"*")),"Y",IF(COUNTIF($F142,CONCATENATE("*ALL EVENT*")),"Y",""))))</f>
        <v>Y</v>
      </c>
      <c r="X142" s="21" t="str">
        <f t="shared" si="844"/>
        <v>Y</v>
      </c>
      <c r="Y142" s="21" t="str">
        <f t="shared" si="4"/>
        <v>Y</v>
      </c>
      <c r="Z142" s="21" t="str">
        <f t="shared" ref="Z142:AA142" si="845">IF(COUNTIF($F142,CONCATENATE("*",Z$1,"*")),"Y",IF(COUNTIF($F142,CONCATENATE("*",$O$1,"*")),"Y",IF(COUNTIF($F142,CONCATENATE("*",$AB$1,"*")),"Y",IF(COUNTIF($F142,CONCATENATE("*ALL EVENT*")),"Y",""))))</f>
        <v>Y</v>
      </c>
      <c r="AA142" s="21" t="str">
        <f t="shared" si="845"/>
        <v>Y</v>
      </c>
      <c r="AB142" s="21" t="str">
        <f t="shared" si="6"/>
        <v>Y</v>
      </c>
      <c r="AC142" s="21" t="str">
        <f t="shared" ref="AC142:AD142" si="846">IF(COUNTIF($F142,CONCATENATE("*",AC$1,"*")),"Y",IF(COUNTIF($F142,CONCATENATE("*",$O$1,"*")),"Y",IF(COUNTIF($F142,CONCATENATE("*",$AE$1,"*")),"Y",IF(COUNTIF($F142,CONCATENATE("*ALL EVENT*")),"Y",""))))</f>
        <v/>
      </c>
      <c r="AD142" s="21" t="str">
        <f t="shared" si="846"/>
        <v/>
      </c>
      <c r="AE142" s="19" t="str">
        <f t="shared" si="8"/>
        <v/>
      </c>
      <c r="AF142" s="22">
        <f t="shared" si="9"/>
        <v>4</v>
      </c>
      <c r="AG142" s="26" t="s">
        <v>1732</v>
      </c>
      <c r="AH142" s="19" t="str">
        <f t="shared" ref="AH142:AO142" si="847">IF(O142="Y",$AG142,"")</f>
        <v/>
      </c>
      <c r="AI142" s="19" t="str">
        <f t="shared" si="847"/>
        <v/>
      </c>
      <c r="AJ142" s="19" t="str">
        <f t="shared" si="847"/>
        <v/>
      </c>
      <c r="AK142" s="19" t="str">
        <f t="shared" si="847"/>
        <v/>
      </c>
      <c r="AL142" s="19" t="str">
        <f t="shared" si="847"/>
        <v/>
      </c>
      <c r="AM142" s="19" t="str">
        <f t="shared" si="847"/>
        <v/>
      </c>
      <c r="AN142" s="19" t="str">
        <f t="shared" si="847"/>
        <v/>
      </c>
      <c r="AO142" s="19" t="str">
        <f t="shared" si="847"/>
        <v/>
      </c>
      <c r="AP142" s="19" t="s">
        <v>1737</v>
      </c>
      <c r="AQ142" s="19" t="s">
        <v>1737</v>
      </c>
      <c r="AR142" s="19" t="str">
        <f t="shared" si="835"/>
        <v>Maha Prasad</v>
      </c>
      <c r="AS142" s="19"/>
      <c r="AT142" s="19" t="s">
        <v>1737</v>
      </c>
      <c r="AU142" s="19" t="str">
        <f t="shared" si="836"/>
        <v>Maha Prasad</v>
      </c>
      <c r="AV142" s="19" t="str">
        <f t="shared" ref="AV142:AX142" si="848">IF(AC142="Y",$AG142,"")</f>
        <v/>
      </c>
      <c r="AW142" s="19" t="str">
        <f t="shared" si="848"/>
        <v/>
      </c>
      <c r="AX142" s="19" t="str">
        <f t="shared" si="848"/>
        <v/>
      </c>
      <c r="AY142" s="24">
        <f t="shared" si="11"/>
        <v>1</v>
      </c>
      <c r="AZ142" s="19">
        <f t="shared" si="12"/>
        <v>2</v>
      </c>
      <c r="BA142" s="19" t="s">
        <v>1729</v>
      </c>
      <c r="BB142" s="19"/>
    </row>
    <row r="143" spans="1:54" ht="15.6">
      <c r="A143" s="2">
        <f>'Form Responses 1'!A143</f>
        <v>45428.900963796295</v>
      </c>
      <c r="B143" s="25" t="str">
        <f>'Form Responses 1'!B143</f>
        <v>arrasharath@gmail.com</v>
      </c>
      <c r="C143" s="16" t="str">
        <f>'Form Responses 1'!C143</f>
        <v>Sharath</v>
      </c>
      <c r="D143" s="16" t="str">
        <f>'Form Responses 1'!D143</f>
        <v>Arra</v>
      </c>
      <c r="E143" s="511">
        <f>'Form Responses 1'!E143</f>
        <v>6514685903</v>
      </c>
      <c r="F143" s="17" t="str">
        <f>'Form Responses 1'!F143</f>
        <v>20th July (Saturday) - Morning</v>
      </c>
      <c r="G143" s="16" t="str">
        <f>'Form Responses 1'!G143</f>
        <v>Texas</v>
      </c>
      <c r="H143" s="16" t="str">
        <f>'Form Responses 1'!H143</f>
        <v>Yes</v>
      </c>
      <c r="I143" s="16" t="str">
        <f>'Form Responses 1'!I143</f>
        <v>Mahāyajña Student</v>
      </c>
      <c r="J143" s="16" t="str">
        <f>'Form Responses 1'!J143</f>
        <v>Sharath Chandra Arra</v>
      </c>
      <c r="K143" s="16" t="str">
        <f>'Form Responses 1'!K143</f>
        <v>Batch 9</v>
      </c>
      <c r="L143" s="16" t="str">
        <f>'Form Responses 1'!L143</f>
        <v>I acknowledge</v>
      </c>
      <c r="M143" s="16">
        <f>'Form Responses 1'!M143</f>
        <v>0</v>
      </c>
      <c r="N143" s="27" t="s">
        <v>1727</v>
      </c>
      <c r="O143" s="19" t="str">
        <f t="shared" si="0"/>
        <v/>
      </c>
      <c r="P143" s="20"/>
      <c r="Q143" s="20"/>
      <c r="R143" s="20"/>
      <c r="S143" s="20"/>
      <c r="T143" s="21" t="str">
        <f t="shared" ref="T143:U143" si="849">IF(COUNTIF($F143,CONCATENATE("*",T$1,"*")),"Y",IF(COUNTIF($F143,CONCATENATE("*",$V$1,"*")),"Y",IF(COUNTIF($F143,CONCATENATE("*ALL EVENT DAYS - July 18*")),"Y","")))</f>
        <v/>
      </c>
      <c r="U143" s="21" t="str">
        <f t="shared" si="849"/>
        <v/>
      </c>
      <c r="V143" s="21" t="str">
        <f t="shared" si="631"/>
        <v/>
      </c>
      <c r="W143" s="21" t="str">
        <f t="shared" ref="W143:X143" si="850">IF(COUNTIF($F143,CONCATENATE("*",W$1,"*")),"Y",IF(COUNTIF($F143,CONCATENATE("*",$O$1,"*")),"Y",IF(COUNTIF($F143,CONCATENATE("*",$Y$1,"*")),"Y",IF(COUNTIF($F143,CONCATENATE("*ALL EVENT*")),"Y",""))))</f>
        <v/>
      </c>
      <c r="X143" s="21" t="str">
        <f t="shared" si="850"/>
        <v/>
      </c>
      <c r="Y143" s="21" t="str">
        <f t="shared" si="4"/>
        <v/>
      </c>
      <c r="Z143" s="21" t="str">
        <f t="shared" ref="Z143:AA143" si="851">IF(COUNTIF($F143,CONCATENATE("*",Z$1,"*")),"Y",IF(COUNTIF($F143,CONCATENATE("*",$O$1,"*")),"Y",IF(COUNTIF($F143,CONCATENATE("*",$AB$1,"*")),"Y",IF(COUNTIF($F143,CONCATENATE("*ALL EVENT*")),"Y",""))))</f>
        <v>Y</v>
      </c>
      <c r="AA143" s="21" t="str">
        <f t="shared" si="851"/>
        <v/>
      </c>
      <c r="AB143" s="21" t="str">
        <f t="shared" si="6"/>
        <v/>
      </c>
      <c r="AC143" s="21" t="str">
        <f t="shared" ref="AC143:AD143" si="852">IF(COUNTIF($F143,CONCATENATE("*",AC$1,"*")),"Y",IF(COUNTIF($F143,CONCATENATE("*",$O$1,"*")),"Y",IF(COUNTIF($F143,CONCATENATE("*",$AE$1,"*")),"Y",IF(COUNTIF($F143,CONCATENATE("*ALL EVENT*")),"Y",""))))</f>
        <v/>
      </c>
      <c r="AD143" s="21" t="str">
        <f t="shared" si="852"/>
        <v/>
      </c>
      <c r="AE143" s="19" t="str">
        <f t="shared" si="8"/>
        <v/>
      </c>
      <c r="AF143" s="22">
        <f t="shared" si="9"/>
        <v>1</v>
      </c>
      <c r="AG143" s="36" t="s">
        <v>1730</v>
      </c>
      <c r="AH143" s="19" t="str">
        <f t="shared" ref="AH143:AR143" si="853">IF(O143="Y",$AG143,"")</f>
        <v/>
      </c>
      <c r="AI143" s="19" t="str">
        <f t="shared" si="853"/>
        <v/>
      </c>
      <c r="AJ143" s="19" t="str">
        <f t="shared" si="853"/>
        <v/>
      </c>
      <c r="AK143" s="19" t="str">
        <f t="shared" si="853"/>
        <v/>
      </c>
      <c r="AL143" s="19" t="str">
        <f t="shared" si="853"/>
        <v/>
      </c>
      <c r="AM143" s="19" t="str">
        <f t="shared" si="853"/>
        <v/>
      </c>
      <c r="AN143" s="19" t="str">
        <f t="shared" si="853"/>
        <v/>
      </c>
      <c r="AO143" s="19" t="str">
        <f t="shared" si="853"/>
        <v/>
      </c>
      <c r="AP143" s="19" t="str">
        <f t="shared" si="853"/>
        <v/>
      </c>
      <c r="AQ143" s="19" t="str">
        <f t="shared" si="853"/>
        <v/>
      </c>
      <c r="AR143" s="19" t="str">
        <f t="shared" si="853"/>
        <v/>
      </c>
      <c r="AS143" s="19"/>
      <c r="AT143" s="19" t="str">
        <f t="shared" ref="AT143:AX143" si="854">IF(AA143="Y",$AG143,"")</f>
        <v/>
      </c>
      <c r="AU143" s="19" t="str">
        <f t="shared" si="854"/>
        <v/>
      </c>
      <c r="AV143" s="19" t="str">
        <f t="shared" si="854"/>
        <v/>
      </c>
      <c r="AW143" s="19" t="str">
        <f t="shared" si="854"/>
        <v/>
      </c>
      <c r="AX143" s="19" t="str">
        <f t="shared" si="854"/>
        <v/>
      </c>
      <c r="AY143" s="24">
        <f t="shared" si="11"/>
        <v>0</v>
      </c>
      <c r="AZ143" s="19">
        <f t="shared" si="12"/>
        <v>1</v>
      </c>
      <c r="BA143" s="19"/>
      <c r="BB143" s="19"/>
    </row>
    <row r="144" spans="1:54" ht="15.6">
      <c r="A144" s="2">
        <f>'Form Responses 1'!A144</f>
        <v>45428.90765572917</v>
      </c>
      <c r="B144" s="25" t="str">
        <f>'Form Responses 1'!B144</f>
        <v>kanakagiri1983@gmail.com</v>
      </c>
      <c r="C144" s="16" t="str">
        <f>'Form Responses 1'!C144</f>
        <v>Venkata Siva Srikanth</v>
      </c>
      <c r="D144" s="16" t="str">
        <f>'Form Responses 1'!D144</f>
        <v>Kanakagiri</v>
      </c>
      <c r="E144" s="511">
        <f>'Form Responses 1'!E144</f>
        <v>5082715682</v>
      </c>
      <c r="F144" s="17" t="str">
        <f>'Form Responses 1'!F144</f>
        <v>ALL EVENT DAYS - July 19th to July 21st - FULL TIME</v>
      </c>
      <c r="G144" s="16" t="str">
        <f>'Form Responses 1'!G144</f>
        <v>Greater Chicago Region</v>
      </c>
      <c r="H144" s="16" t="str">
        <f>'Form Responses 1'!H144</f>
        <v>Yes</v>
      </c>
      <c r="I144" s="16" t="str">
        <f>'Form Responses 1'!I144</f>
        <v>Mahāyajña Student</v>
      </c>
      <c r="J144" s="16" t="str">
        <f>'Form Responses 1'!J144</f>
        <v>Venkata Siva Srikanth Kanakagiri</v>
      </c>
      <c r="K144" s="16" t="str">
        <f>'Form Responses 1'!K144</f>
        <v>Batch 9</v>
      </c>
      <c r="L144" s="16" t="str">
        <f>'Form Responses 1'!L144</f>
        <v>I acknowledge</v>
      </c>
      <c r="M144" s="16">
        <f>'Form Responses 1'!M144</f>
        <v>0</v>
      </c>
      <c r="N144" s="27" t="s">
        <v>1727</v>
      </c>
      <c r="O144" s="19" t="str">
        <f t="shared" si="0"/>
        <v>Y</v>
      </c>
      <c r="P144" s="20"/>
      <c r="Q144" s="20"/>
      <c r="R144" s="20"/>
      <c r="S144" s="20"/>
      <c r="T144" s="21" t="str">
        <f t="shared" ref="T144:U144" si="855">IF(COUNTIF($F144,CONCATENATE("*",T$1,"*")),"Y",IF(COUNTIF($F144,CONCATENATE("*",$V$1,"*")),"Y",IF(COUNTIF($F144,CONCATENATE("*ALL EVENT DAYS - July 18*")),"Y","")))</f>
        <v/>
      </c>
      <c r="U144" s="21" t="str">
        <f t="shared" si="855"/>
        <v/>
      </c>
      <c r="V144" s="21" t="str">
        <f t="shared" si="631"/>
        <v/>
      </c>
      <c r="W144" s="21" t="str">
        <f t="shared" ref="W144:X144" si="856">IF(COUNTIF($F144,CONCATENATE("*",W$1,"*")),"Y",IF(COUNTIF($F144,CONCATENATE("*",$O$1,"*")),"Y",IF(COUNTIF($F144,CONCATENATE("*",$Y$1,"*")),"Y",IF(COUNTIF($F144,CONCATENATE("*ALL EVENT*")),"Y",""))))</f>
        <v>Y</v>
      </c>
      <c r="X144" s="21" t="str">
        <f t="shared" si="856"/>
        <v>Y</v>
      </c>
      <c r="Y144" s="21" t="str">
        <f t="shared" si="4"/>
        <v>Y</v>
      </c>
      <c r="Z144" s="21" t="str">
        <f t="shared" ref="Z144:AA144" si="857">IF(COUNTIF($F144,CONCATENATE("*",Z$1,"*")),"Y",IF(COUNTIF($F144,CONCATENATE("*",$O$1,"*")),"Y",IF(COUNTIF($F144,CONCATENATE("*",$AB$1,"*")),"Y",IF(COUNTIF($F144,CONCATENATE("*ALL EVENT*")),"Y",""))))</f>
        <v>Y</v>
      </c>
      <c r="AA144" s="21" t="str">
        <f t="shared" si="857"/>
        <v>Y</v>
      </c>
      <c r="AB144" s="21" t="str">
        <f t="shared" si="6"/>
        <v>Y</v>
      </c>
      <c r="AC144" s="21" t="str">
        <f t="shared" ref="AC144:AD144" si="858">IF(COUNTIF($F144,CONCATENATE("*",AC$1,"*")),"Y",IF(COUNTIF($F144,CONCATENATE("*",$O$1,"*")),"Y",IF(COUNTIF($F144,CONCATENATE("*",$AE$1,"*")),"Y",IF(COUNTIF($F144,CONCATENATE("*ALL EVENT*")),"Y",""))))</f>
        <v>Y</v>
      </c>
      <c r="AD144" s="21" t="str">
        <f t="shared" si="858"/>
        <v>Y</v>
      </c>
      <c r="AE144" s="19" t="str">
        <f t="shared" si="8"/>
        <v>Y</v>
      </c>
      <c r="AF144" s="22">
        <f t="shared" si="9"/>
        <v>6</v>
      </c>
      <c r="AG144" s="26" t="s">
        <v>1732</v>
      </c>
      <c r="AH144" s="19" t="str">
        <f t="shared" ref="AH144:AO144" si="859">IF(O144="Y",$AG144,"")</f>
        <v>Maha Prasad</v>
      </c>
      <c r="AI144" s="19" t="str">
        <f t="shared" si="859"/>
        <v/>
      </c>
      <c r="AJ144" s="19" t="str">
        <f t="shared" si="859"/>
        <v/>
      </c>
      <c r="AK144" s="19" t="str">
        <f t="shared" si="859"/>
        <v/>
      </c>
      <c r="AL144" s="19" t="str">
        <f t="shared" si="859"/>
        <v/>
      </c>
      <c r="AM144" s="19" t="str">
        <f t="shared" si="859"/>
        <v/>
      </c>
      <c r="AN144" s="19" t="str">
        <f t="shared" si="859"/>
        <v/>
      </c>
      <c r="AO144" s="19" t="str">
        <f t="shared" si="859"/>
        <v/>
      </c>
      <c r="AP144" s="19" t="s">
        <v>1737</v>
      </c>
      <c r="AQ144" s="19" t="s">
        <v>1737</v>
      </c>
      <c r="AR144" s="19" t="str">
        <f>IF(Y144="Y",$AG144,"")</f>
        <v>Maha Prasad</v>
      </c>
      <c r="AS144" s="19"/>
      <c r="AT144" s="19" t="s">
        <v>1737</v>
      </c>
      <c r="AU144" s="19" t="str">
        <f>IF(AB144="Y",$AG144,"")</f>
        <v>Maha Prasad</v>
      </c>
      <c r="AV144" s="19" t="s">
        <v>1737</v>
      </c>
      <c r="AW144" s="19" t="s">
        <v>1737</v>
      </c>
      <c r="AX144" s="19" t="str">
        <f>IF(AE144="Y",$AG144,"")</f>
        <v>Maha Prasad</v>
      </c>
      <c r="AY144" s="24">
        <f t="shared" si="11"/>
        <v>2</v>
      </c>
      <c r="AZ144" s="19">
        <f t="shared" si="12"/>
        <v>2</v>
      </c>
      <c r="BA144" s="19" t="s">
        <v>1729</v>
      </c>
      <c r="BB144" s="19"/>
    </row>
    <row r="145" spans="1:54" ht="15.6">
      <c r="A145" s="2">
        <f>'Form Responses 1'!A145</f>
        <v>45481.897139236113</v>
      </c>
      <c r="B145" s="25" t="str">
        <f>'Form Responses 1'!B145</f>
        <v>sanmegh2010@gmail.com</v>
      </c>
      <c r="C145" s="16" t="str">
        <f>'Form Responses 1'!C145</f>
        <v>Vani</v>
      </c>
      <c r="D145" s="16" t="str">
        <f>'Form Responses 1'!D145</f>
        <v>Venkatesh</v>
      </c>
      <c r="E145" s="511">
        <f>'Form Responses 1'!E145</f>
        <v>5128885358</v>
      </c>
      <c r="F145" s="17" t="str">
        <f>'Form Responses 1'!F145</f>
        <v>18th July (Thursday) - ALL DAY, 19th July (Friday) - Morning, 20th July (Saturday) - Morning, 21st July (Sunday) - Morning</v>
      </c>
      <c r="G145" s="16" t="str">
        <f>'Form Responses 1'!G145</f>
        <v>Austin</v>
      </c>
      <c r="H145" s="16" t="str">
        <f>'Form Responses 1'!H145</f>
        <v>Yes</v>
      </c>
      <c r="I145" s="16" t="str">
        <f>'Form Responses 1'!I145</f>
        <v>Mahāyajña Parent / Family member</v>
      </c>
      <c r="J145" s="16" t="str">
        <f>'Form Responses 1'!J145</f>
        <v>Meghana Venkatesh</v>
      </c>
      <c r="K145" s="16" t="str">
        <f>'Form Responses 1'!K145</f>
        <v>Batch 9</v>
      </c>
      <c r="L145" s="16" t="str">
        <f>'Form Responses 1'!L145</f>
        <v>I acknowledge</v>
      </c>
      <c r="M145" s="16">
        <f>'Form Responses 1'!M145</f>
        <v>0</v>
      </c>
      <c r="N145" s="27" t="s">
        <v>1731</v>
      </c>
      <c r="O145" s="19" t="str">
        <f t="shared" si="0"/>
        <v/>
      </c>
      <c r="P145" s="20"/>
      <c r="Q145" s="20"/>
      <c r="R145" s="20"/>
      <c r="S145" s="20"/>
      <c r="T145" s="21" t="str">
        <f t="shared" ref="T145:U145" si="860">IF(COUNTIF($F145,CONCATENATE("*",T$1,"*")),"Y",IF(COUNTIF($F145,CONCATENATE("*",$V$1,"*")),"Y",IF(COUNTIF($F145,CONCATENATE("*ALL EVENT DAYS - July 18*")),"Y","")))</f>
        <v>Y</v>
      </c>
      <c r="U145" s="21" t="str">
        <f t="shared" si="860"/>
        <v>Y</v>
      </c>
      <c r="V145" s="21" t="str">
        <f t="shared" si="631"/>
        <v>Y</v>
      </c>
      <c r="W145" s="21" t="str">
        <f t="shared" ref="W145:X145" si="861">IF(COUNTIF($F145,CONCATENATE("*",W$1,"*")),"Y",IF(COUNTIF($F145,CONCATENATE("*",$O$1,"*")),"Y",IF(COUNTIF($F145,CONCATENATE("*",$Y$1,"*")),"Y",IF(COUNTIF($F145,CONCATENATE("*ALL EVENT*")),"Y",""))))</f>
        <v>Y</v>
      </c>
      <c r="X145" s="21" t="str">
        <f t="shared" si="861"/>
        <v/>
      </c>
      <c r="Y145" s="21" t="str">
        <f t="shared" si="4"/>
        <v/>
      </c>
      <c r="Z145" s="21" t="str">
        <f t="shared" ref="Z145:AA145" si="862">IF(COUNTIF($F145,CONCATENATE("*",Z$1,"*")),"Y",IF(COUNTIF($F145,CONCATENATE("*",$O$1,"*")),"Y",IF(COUNTIF($F145,CONCATENATE("*",$AB$1,"*")),"Y",IF(COUNTIF($F145,CONCATENATE("*ALL EVENT*")),"Y",""))))</f>
        <v>Y</v>
      </c>
      <c r="AA145" s="21" t="str">
        <f t="shared" si="862"/>
        <v/>
      </c>
      <c r="AB145" s="21" t="str">
        <f t="shared" si="6"/>
        <v/>
      </c>
      <c r="AC145" s="21" t="str">
        <f t="shared" ref="AC145:AD145" si="863">IF(COUNTIF($F145,CONCATENATE("*",AC$1,"*")),"Y",IF(COUNTIF($F145,CONCATENATE("*",$O$1,"*")),"Y",IF(COUNTIF($F145,CONCATENATE("*",$AE$1,"*")),"Y",IF(COUNTIF($F145,CONCATENATE("*ALL EVENT*")),"Y",""))))</f>
        <v>Y</v>
      </c>
      <c r="AD145" s="21" t="str">
        <f t="shared" si="863"/>
        <v/>
      </c>
      <c r="AE145" s="19" t="str">
        <f t="shared" si="8"/>
        <v/>
      </c>
      <c r="AF145" s="22">
        <f t="shared" si="9"/>
        <v>5</v>
      </c>
      <c r="AG145" s="26" t="s">
        <v>1732</v>
      </c>
      <c r="AH145" s="19" t="str">
        <f t="shared" ref="AH145:AL145" si="864">IF(O145="Y",$AG145,"")</f>
        <v/>
      </c>
      <c r="AI145" s="19" t="str">
        <f t="shared" si="864"/>
        <v/>
      </c>
      <c r="AJ145" s="19" t="str">
        <f t="shared" si="864"/>
        <v/>
      </c>
      <c r="AK145" s="19" t="str">
        <f t="shared" si="864"/>
        <v/>
      </c>
      <c r="AL145" s="19" t="str">
        <f t="shared" si="864"/>
        <v/>
      </c>
      <c r="AM145" s="19" t="s">
        <v>1738</v>
      </c>
      <c r="AN145" s="19" t="s">
        <v>1744</v>
      </c>
      <c r="AO145" s="19" t="str">
        <f t="shared" ref="AO145:AO146" si="865">IF(V145="Y",$AG145,"")</f>
        <v>Maha Prasad</v>
      </c>
      <c r="AP145" s="19" t="s">
        <v>1737</v>
      </c>
      <c r="AQ145" s="19" t="str">
        <f t="shared" ref="AQ145:AR145" si="866">IF(X145="Y",$AG145,"")</f>
        <v/>
      </c>
      <c r="AR145" s="19" t="str">
        <f t="shared" si="866"/>
        <v/>
      </c>
      <c r="AS145" s="19" t="s">
        <v>1737</v>
      </c>
      <c r="AT145" s="19" t="str">
        <f t="shared" ref="AT145:AU145" si="867">IF(AA145="Y",$AG145,"")</f>
        <v/>
      </c>
      <c r="AU145" s="19" t="str">
        <f t="shared" si="867"/>
        <v/>
      </c>
      <c r="AV145" s="19" t="s">
        <v>1737</v>
      </c>
      <c r="AW145" s="19" t="str">
        <f t="shared" ref="AW145:AX145" si="868">IF(AD145="Y",$AG145,"")</f>
        <v/>
      </c>
      <c r="AX145" s="19" t="str">
        <f t="shared" si="868"/>
        <v/>
      </c>
      <c r="AY145" s="24">
        <f t="shared" si="11"/>
        <v>2</v>
      </c>
      <c r="AZ145" s="19">
        <f t="shared" si="12"/>
        <v>1</v>
      </c>
      <c r="BA145" s="19" t="s">
        <v>1740</v>
      </c>
      <c r="BB145" s="19"/>
    </row>
    <row r="146" spans="1:54" ht="15.6">
      <c r="A146" s="2">
        <f>'Form Responses 1'!A146</f>
        <v>45481.896496909721</v>
      </c>
      <c r="B146" s="25" t="str">
        <f>'Form Responses 1'!B146</f>
        <v>sanvenk04@gmail.com</v>
      </c>
      <c r="C146" s="16" t="str">
        <f>'Form Responses 1'!C146</f>
        <v>Sanjana</v>
      </c>
      <c r="D146" s="16" t="str">
        <f>'Form Responses 1'!D146</f>
        <v>Venkatesh</v>
      </c>
      <c r="E146" s="511">
        <f>'Form Responses 1'!E146</f>
        <v>7373338671</v>
      </c>
      <c r="F146" s="17" t="str">
        <f>'Form Responses 1'!F146</f>
        <v>18th July (Thursday) - ALL DAY, 19th July (Friday) - Morning, 20th July (Saturday) - Morning, 21st July (Sunday) - Morning</v>
      </c>
      <c r="G146" s="16" t="str">
        <f>'Form Responses 1'!G146</f>
        <v>Austin</v>
      </c>
      <c r="H146" s="16" t="str">
        <f>'Form Responses 1'!H146</f>
        <v>Yes</v>
      </c>
      <c r="I146" s="16" t="str">
        <f>'Form Responses 1'!I146</f>
        <v>Mahāyajña Parent / Family member</v>
      </c>
      <c r="J146" s="16" t="str">
        <f>'Form Responses 1'!J146</f>
        <v>Meghana Venkatesh</v>
      </c>
      <c r="K146" s="16" t="str">
        <f>'Form Responses 1'!K146</f>
        <v>Batch 9</v>
      </c>
      <c r="L146" s="16" t="str">
        <f>'Form Responses 1'!L146</f>
        <v>I acknowledge</v>
      </c>
      <c r="M146" s="16">
        <f>'Form Responses 1'!M146</f>
        <v>0</v>
      </c>
      <c r="N146" s="27" t="s">
        <v>1731</v>
      </c>
      <c r="O146" s="19" t="str">
        <f t="shared" si="0"/>
        <v/>
      </c>
      <c r="P146" s="20"/>
      <c r="Q146" s="20"/>
      <c r="R146" s="20"/>
      <c r="S146" s="20"/>
      <c r="T146" s="21" t="str">
        <f t="shared" ref="T146:U146" si="869">IF(COUNTIF($F146,CONCATENATE("*",T$1,"*")),"Y",IF(COUNTIF($F146,CONCATENATE("*",$V$1,"*")),"Y",IF(COUNTIF($F146,CONCATENATE("*ALL EVENT DAYS - July 18*")),"Y","")))</f>
        <v>Y</v>
      </c>
      <c r="U146" s="21" t="str">
        <f t="shared" si="869"/>
        <v>Y</v>
      </c>
      <c r="V146" s="21" t="str">
        <f t="shared" si="631"/>
        <v>Y</v>
      </c>
      <c r="W146" s="21" t="str">
        <f t="shared" ref="W146:X146" si="870">IF(COUNTIF($F146,CONCATENATE("*",W$1,"*")),"Y",IF(COUNTIF($F146,CONCATENATE("*",$O$1,"*")),"Y",IF(COUNTIF($F146,CONCATENATE("*",$Y$1,"*")),"Y",IF(COUNTIF($F146,CONCATENATE("*ALL EVENT*")),"Y",""))))</f>
        <v>Y</v>
      </c>
      <c r="X146" s="21" t="str">
        <f t="shared" si="870"/>
        <v/>
      </c>
      <c r="Y146" s="21" t="str">
        <f t="shared" si="4"/>
        <v/>
      </c>
      <c r="Z146" s="21" t="str">
        <f t="shared" ref="Z146:AA146" si="871">IF(COUNTIF($F146,CONCATENATE("*",Z$1,"*")),"Y",IF(COUNTIF($F146,CONCATENATE("*",$O$1,"*")),"Y",IF(COUNTIF($F146,CONCATENATE("*",$AB$1,"*")),"Y",IF(COUNTIF($F146,CONCATENATE("*ALL EVENT*")),"Y",""))))</f>
        <v>Y</v>
      </c>
      <c r="AA146" s="21" t="str">
        <f t="shared" si="871"/>
        <v/>
      </c>
      <c r="AB146" s="21" t="str">
        <f t="shared" si="6"/>
        <v/>
      </c>
      <c r="AC146" s="21" t="str">
        <f t="shared" ref="AC146:AD146" si="872">IF(COUNTIF($F146,CONCATENATE("*",AC$1,"*")),"Y",IF(COUNTIF($F146,CONCATENATE("*",$O$1,"*")),"Y",IF(COUNTIF($F146,CONCATENATE("*",$AE$1,"*")),"Y",IF(COUNTIF($F146,CONCATENATE("*ALL EVENT*")),"Y",""))))</f>
        <v>Y</v>
      </c>
      <c r="AD146" s="21" t="str">
        <f t="shared" si="872"/>
        <v/>
      </c>
      <c r="AE146" s="19" t="str">
        <f t="shared" si="8"/>
        <v/>
      </c>
      <c r="AF146" s="22">
        <f t="shared" si="9"/>
        <v>5</v>
      </c>
      <c r="AG146" s="26" t="s">
        <v>1732</v>
      </c>
      <c r="AH146" s="19" t="str">
        <f t="shared" ref="AH146:AL146" si="873">IF(O146="Y",$AG146,"")</f>
        <v/>
      </c>
      <c r="AI146" s="19" t="str">
        <f t="shared" si="873"/>
        <v/>
      </c>
      <c r="AJ146" s="19" t="str">
        <f t="shared" si="873"/>
        <v/>
      </c>
      <c r="AK146" s="19" t="str">
        <f t="shared" si="873"/>
        <v/>
      </c>
      <c r="AL146" s="19" t="str">
        <f t="shared" si="873"/>
        <v/>
      </c>
      <c r="AM146" s="19" t="s">
        <v>1738</v>
      </c>
      <c r="AN146" s="19" t="s">
        <v>1744</v>
      </c>
      <c r="AO146" s="19" t="str">
        <f t="shared" si="865"/>
        <v>Maha Prasad</v>
      </c>
      <c r="AP146" s="19" t="s">
        <v>1737</v>
      </c>
      <c r="AQ146" s="19" t="str">
        <f t="shared" ref="AQ146:AR146" si="874">IF(X146="Y",$AG146,"")</f>
        <v/>
      </c>
      <c r="AR146" s="19" t="str">
        <f t="shared" si="874"/>
        <v/>
      </c>
      <c r="AS146" s="19" t="s">
        <v>1737</v>
      </c>
      <c r="AT146" s="19" t="str">
        <f t="shared" ref="AT146:AU146" si="875">IF(AA146="Y",$AG146,"")</f>
        <v/>
      </c>
      <c r="AU146" s="19" t="str">
        <f t="shared" si="875"/>
        <v/>
      </c>
      <c r="AV146" s="19" t="s">
        <v>1737</v>
      </c>
      <c r="AW146" s="19" t="str">
        <f t="shared" ref="AW146:AX146" si="876">IF(AD146="Y",$AG146,"")</f>
        <v/>
      </c>
      <c r="AX146" s="19" t="str">
        <f t="shared" si="876"/>
        <v/>
      </c>
      <c r="AY146" s="24">
        <f t="shared" si="11"/>
        <v>2</v>
      </c>
      <c r="AZ146" s="19">
        <f t="shared" si="12"/>
        <v>1</v>
      </c>
      <c r="BA146" s="19" t="s">
        <v>1740</v>
      </c>
      <c r="BB146" s="19"/>
    </row>
    <row r="147" spans="1:54" ht="15.6">
      <c r="A147" s="2">
        <f>'Form Responses 1'!A147</f>
        <v>45428.91888701389</v>
      </c>
      <c r="B147" s="25" t="str">
        <f>'Form Responses 1'!B147</f>
        <v>mbreddy15@gmail.com</v>
      </c>
      <c r="C147" s="16" t="str">
        <f>'Form Responses 1'!C147</f>
        <v xml:space="preserve">Buchireddy </v>
      </c>
      <c r="D147" s="16" t="str">
        <f>'Form Responses 1'!D147</f>
        <v>Mudireddy</v>
      </c>
      <c r="E147" s="511">
        <f>'Form Responses 1'!E147</f>
        <v>9524465442</v>
      </c>
      <c r="F147" s="17" t="str">
        <f>'Form Responses 1'!F147</f>
        <v>19th July (Friday) - Morning, 20th July (Saturday) - Morning</v>
      </c>
      <c r="G147" s="16" t="str">
        <f>'Form Responses 1'!G147</f>
        <v>Texas</v>
      </c>
      <c r="H147" s="16" t="str">
        <f>'Form Responses 1'!H147</f>
        <v>Yes</v>
      </c>
      <c r="I147" s="16" t="str">
        <f>'Form Responses 1'!I147</f>
        <v>Mahāyajña Parent / Family member</v>
      </c>
      <c r="J147" s="16" t="str">
        <f>'Form Responses 1'!J147</f>
        <v xml:space="preserve">Ayush Mudireddy </v>
      </c>
      <c r="K147" s="16" t="str">
        <f>'Form Responses 1'!K147</f>
        <v>Batch 9</v>
      </c>
      <c r="L147" s="16" t="str">
        <f>'Form Responses 1'!L147</f>
        <v>I acknowledge</v>
      </c>
      <c r="M147" s="16">
        <f>'Form Responses 1'!M147</f>
        <v>0</v>
      </c>
      <c r="N147" s="27" t="s">
        <v>1727</v>
      </c>
      <c r="O147" s="19" t="str">
        <f t="shared" si="0"/>
        <v/>
      </c>
      <c r="P147" s="20"/>
      <c r="Q147" s="20"/>
      <c r="R147" s="20"/>
      <c r="S147" s="20"/>
      <c r="T147" s="21" t="str">
        <f t="shared" ref="T147:U147" si="877">IF(COUNTIF($F147,CONCATENATE("*",T$1,"*")),"Y",IF(COUNTIF($F147,CONCATENATE("*",$V$1,"*")),"Y",IF(COUNTIF($F147,CONCATENATE("*ALL EVENT DAYS - July 18*")),"Y","")))</f>
        <v/>
      </c>
      <c r="U147" s="21" t="str">
        <f t="shared" si="877"/>
        <v/>
      </c>
      <c r="V147" s="21" t="str">
        <f t="shared" si="631"/>
        <v/>
      </c>
      <c r="W147" s="21" t="str">
        <f t="shared" ref="W147:X147" si="878">IF(COUNTIF($F147,CONCATENATE("*",W$1,"*")),"Y",IF(COUNTIF($F147,CONCATENATE("*",$O$1,"*")),"Y",IF(COUNTIF($F147,CONCATENATE("*",$Y$1,"*")),"Y",IF(COUNTIF($F147,CONCATENATE("*ALL EVENT*")),"Y",""))))</f>
        <v>Y</v>
      </c>
      <c r="X147" s="21" t="str">
        <f t="shared" si="878"/>
        <v/>
      </c>
      <c r="Y147" s="21" t="str">
        <f t="shared" si="4"/>
        <v/>
      </c>
      <c r="Z147" s="21" t="str">
        <f t="shared" ref="Z147:AA147" si="879">IF(COUNTIF($F147,CONCATENATE("*",Z$1,"*")),"Y",IF(COUNTIF($F147,CONCATENATE("*",$O$1,"*")),"Y",IF(COUNTIF($F147,CONCATENATE("*",$AB$1,"*")),"Y",IF(COUNTIF($F147,CONCATENATE("*ALL EVENT*")),"Y",""))))</f>
        <v>Y</v>
      </c>
      <c r="AA147" s="21" t="str">
        <f t="shared" si="879"/>
        <v/>
      </c>
      <c r="AB147" s="21" t="str">
        <f t="shared" si="6"/>
        <v/>
      </c>
      <c r="AC147" s="21" t="str">
        <f t="shared" ref="AC147:AD147" si="880">IF(COUNTIF($F147,CONCATENATE("*",AC$1,"*")),"Y",IF(COUNTIF($F147,CONCATENATE("*",$O$1,"*")),"Y",IF(COUNTIF($F147,CONCATENATE("*",$AE$1,"*")),"Y",IF(COUNTIF($F147,CONCATENATE("*ALL EVENT*")),"Y",""))))</f>
        <v/>
      </c>
      <c r="AD147" s="21" t="str">
        <f t="shared" si="880"/>
        <v/>
      </c>
      <c r="AE147" s="19" t="str">
        <f t="shared" si="8"/>
        <v/>
      </c>
      <c r="AF147" s="22">
        <f t="shared" si="9"/>
        <v>2</v>
      </c>
      <c r="AG147" s="26" t="s">
        <v>1741</v>
      </c>
      <c r="AH147" s="19" t="str">
        <f t="shared" ref="AH147:AO147" si="881">IF(O147="Y",$AG147,"")</f>
        <v/>
      </c>
      <c r="AI147" s="19" t="str">
        <f t="shared" si="881"/>
        <v/>
      </c>
      <c r="AJ147" s="19" t="str">
        <f t="shared" si="881"/>
        <v/>
      </c>
      <c r="AK147" s="19" t="str">
        <f t="shared" si="881"/>
        <v/>
      </c>
      <c r="AL147" s="19" t="str">
        <f t="shared" si="881"/>
        <v/>
      </c>
      <c r="AM147" s="19" t="str">
        <f t="shared" si="881"/>
        <v/>
      </c>
      <c r="AN147" s="19" t="str">
        <f t="shared" si="881"/>
        <v/>
      </c>
      <c r="AO147" s="19" t="str">
        <f t="shared" si="881"/>
        <v/>
      </c>
      <c r="AP147" s="19" t="s">
        <v>1734</v>
      </c>
      <c r="AQ147" s="19" t="str">
        <f t="shared" ref="AQ147:AR147" si="882">IF(X147="Y",$AG147,"")</f>
        <v/>
      </c>
      <c r="AR147" s="19" t="str">
        <f t="shared" si="882"/>
        <v/>
      </c>
      <c r="AS147" s="19" t="s">
        <v>1733</v>
      </c>
      <c r="AT147" s="19" t="str">
        <f t="shared" ref="AT147:AX147" si="883">IF(AA147="Y",$AG147,"")</f>
        <v/>
      </c>
      <c r="AU147" s="19" t="str">
        <f t="shared" si="883"/>
        <v/>
      </c>
      <c r="AV147" s="19" t="str">
        <f t="shared" si="883"/>
        <v/>
      </c>
      <c r="AW147" s="19" t="str">
        <f t="shared" si="883"/>
        <v/>
      </c>
      <c r="AX147" s="19" t="str">
        <f t="shared" si="883"/>
        <v/>
      </c>
      <c r="AY147" s="24">
        <f t="shared" si="11"/>
        <v>1</v>
      </c>
      <c r="AZ147" s="19">
        <f t="shared" si="12"/>
        <v>1</v>
      </c>
      <c r="BA147" s="19" t="s">
        <v>1740</v>
      </c>
      <c r="BB147" s="19"/>
    </row>
    <row r="148" spans="1:54" ht="15.6">
      <c r="A148" s="2">
        <f>'Form Responses 1'!A148</f>
        <v>45428.935692256942</v>
      </c>
      <c r="B148" s="25" t="str">
        <f>'Form Responses 1'!B148</f>
        <v>prsurve@hotmail.com</v>
      </c>
      <c r="C148" s="16" t="str">
        <f>'Form Responses 1'!C148</f>
        <v xml:space="preserve">Pramod </v>
      </c>
      <c r="D148" s="16" t="str">
        <f>'Form Responses 1'!D148</f>
        <v>Surve</v>
      </c>
      <c r="E148" s="511">
        <f>'Form Responses 1'!E148</f>
        <v>9133141005</v>
      </c>
      <c r="F148" s="17" t="str">
        <f>'Form Responses 1'!F148</f>
        <v>19th July (Friday) - ALL DAY, 20th July (Saturday) - ALL DAY, 21st July (Sunday) - Morning</v>
      </c>
      <c r="G148" s="16" t="str">
        <f>'Form Responses 1'!G148</f>
        <v>Texas</v>
      </c>
      <c r="H148" s="16" t="str">
        <f>'Form Responses 1'!H148</f>
        <v>Yes</v>
      </c>
      <c r="I148" s="16" t="str">
        <f>'Form Responses 1'!I148</f>
        <v>Mahāyajña Parent / Family member</v>
      </c>
      <c r="J148" s="16" t="str">
        <f>'Form Responses 1'!J148</f>
        <v xml:space="preserve">Aadya Surve </v>
      </c>
      <c r="K148" s="16" t="str">
        <f>'Form Responses 1'!K148</f>
        <v>Batch 9</v>
      </c>
      <c r="L148" s="16" t="str">
        <f>'Form Responses 1'!L148</f>
        <v>I acknowledge</v>
      </c>
      <c r="M148" s="16">
        <f>'Form Responses 1'!M148</f>
        <v>0</v>
      </c>
      <c r="N148" s="27" t="s">
        <v>1727</v>
      </c>
      <c r="O148" s="19" t="str">
        <f t="shared" si="0"/>
        <v/>
      </c>
      <c r="P148" s="20"/>
      <c r="Q148" s="20"/>
      <c r="R148" s="20"/>
      <c r="S148" s="20"/>
      <c r="T148" s="21" t="str">
        <f t="shared" ref="T148:U148" si="884">IF(COUNTIF($F148,CONCATENATE("*",T$1,"*")),"Y",IF(COUNTIF($F148,CONCATENATE("*",$V$1,"*")),"Y",IF(COUNTIF($F148,CONCATENATE("*ALL EVENT DAYS - July 18*")),"Y","")))</f>
        <v/>
      </c>
      <c r="U148" s="21" t="str">
        <f t="shared" si="884"/>
        <v/>
      </c>
      <c r="V148" s="21" t="str">
        <f t="shared" si="631"/>
        <v/>
      </c>
      <c r="W148" s="21" t="str">
        <f t="shared" ref="W148:X148" si="885">IF(COUNTIF($F148,CONCATENATE("*",W$1,"*")),"Y",IF(COUNTIF($F148,CONCATENATE("*",$O$1,"*")),"Y",IF(COUNTIF($F148,CONCATENATE("*",$Y$1,"*")),"Y",IF(COUNTIF($F148,CONCATENATE("*ALL EVENT*")),"Y",""))))</f>
        <v>Y</v>
      </c>
      <c r="X148" s="21" t="str">
        <f t="shared" si="885"/>
        <v>Y</v>
      </c>
      <c r="Y148" s="21" t="str">
        <f t="shared" si="4"/>
        <v>Y</v>
      </c>
      <c r="Z148" s="21" t="str">
        <f t="shared" ref="Z148:AA148" si="886">IF(COUNTIF($F148,CONCATENATE("*",Z$1,"*")),"Y",IF(COUNTIF($F148,CONCATENATE("*",$O$1,"*")),"Y",IF(COUNTIF($F148,CONCATENATE("*",$AB$1,"*")),"Y",IF(COUNTIF($F148,CONCATENATE("*ALL EVENT*")),"Y",""))))</f>
        <v>Y</v>
      </c>
      <c r="AA148" s="21" t="str">
        <f t="shared" si="886"/>
        <v>Y</v>
      </c>
      <c r="AB148" s="21" t="str">
        <f t="shared" si="6"/>
        <v>Y</v>
      </c>
      <c r="AC148" s="21" t="str">
        <f t="shared" ref="AC148:AD148" si="887">IF(COUNTIF($F148,CONCATENATE("*",AC$1,"*")),"Y",IF(COUNTIF($F148,CONCATENATE("*",$O$1,"*")),"Y",IF(COUNTIF($F148,CONCATENATE("*",$AE$1,"*")),"Y",IF(COUNTIF($F148,CONCATENATE("*ALL EVENT*")),"Y",""))))</f>
        <v>Y</v>
      </c>
      <c r="AD148" s="21" t="str">
        <f t="shared" si="887"/>
        <v/>
      </c>
      <c r="AE148" s="19" t="str">
        <f t="shared" si="8"/>
        <v/>
      </c>
      <c r="AF148" s="22">
        <f t="shared" si="9"/>
        <v>5</v>
      </c>
      <c r="AG148" s="26" t="s">
        <v>1741</v>
      </c>
      <c r="AH148" s="19" t="str">
        <f t="shared" ref="AH148:AO148" si="888">IF(O148="Y",$AG148,"")</f>
        <v/>
      </c>
      <c r="AI148" s="19" t="str">
        <f t="shared" si="888"/>
        <v/>
      </c>
      <c r="AJ148" s="19" t="str">
        <f t="shared" si="888"/>
        <v/>
      </c>
      <c r="AK148" s="19" t="str">
        <f t="shared" si="888"/>
        <v/>
      </c>
      <c r="AL148" s="19" t="str">
        <f t="shared" si="888"/>
        <v/>
      </c>
      <c r="AM148" s="19" t="str">
        <f t="shared" si="888"/>
        <v/>
      </c>
      <c r="AN148" s="19" t="str">
        <f t="shared" si="888"/>
        <v/>
      </c>
      <c r="AO148" s="19" t="str">
        <f t="shared" si="888"/>
        <v/>
      </c>
      <c r="AP148" s="19" t="s">
        <v>1734</v>
      </c>
      <c r="AQ148" s="19" t="s">
        <v>1734</v>
      </c>
      <c r="AR148" s="19" t="str">
        <f t="shared" ref="AR148:AR150" si="889">IF(Y148="Y",$AG148,"")</f>
        <v>Crowd Mgmt</v>
      </c>
      <c r="AS148" s="19" t="s">
        <v>1733</v>
      </c>
      <c r="AT148" s="19" t="s">
        <v>1734</v>
      </c>
      <c r="AU148" s="19" t="str">
        <f t="shared" ref="AU148:AU150" si="890">IF(AB148="Y",$AG148,"")</f>
        <v>Crowd Mgmt</v>
      </c>
      <c r="AV148" s="19" t="s">
        <v>1734</v>
      </c>
      <c r="AW148" s="19" t="str">
        <f t="shared" ref="AW148:AX148" si="891">IF(AD148="Y",$AG148,"")</f>
        <v/>
      </c>
      <c r="AX148" s="19" t="str">
        <f t="shared" si="891"/>
        <v/>
      </c>
      <c r="AY148" s="24">
        <f t="shared" si="11"/>
        <v>2</v>
      </c>
      <c r="AZ148" s="19">
        <f t="shared" si="12"/>
        <v>2</v>
      </c>
      <c r="BA148" s="19" t="s">
        <v>1729</v>
      </c>
      <c r="BB148" s="19"/>
    </row>
    <row r="149" spans="1:54" ht="15.6">
      <c r="A149" s="2">
        <f>'Form Responses 1'!A149</f>
        <v>45428.937885740743</v>
      </c>
      <c r="B149" s="25" t="str">
        <f>'Form Responses 1'!B149</f>
        <v>sowmyayugidevarapalli917@gmail.com</v>
      </c>
      <c r="C149" s="16" t="str">
        <f>'Form Responses 1'!C149</f>
        <v>Sowmya Lakshmi</v>
      </c>
      <c r="D149" s="16" t="str">
        <f>'Form Responses 1'!D149</f>
        <v xml:space="preserve">Devarapalli </v>
      </c>
      <c r="E149" s="511">
        <f>'Form Responses 1'!E149</f>
        <v>9187040495</v>
      </c>
      <c r="F149" s="17" t="str">
        <f>'Form Responses 1'!F149</f>
        <v>ALL EVENT DAYS - July 19th to July 21st - FULL TIME</v>
      </c>
      <c r="G149" s="16" t="str">
        <f>'Form Responses 1'!G149</f>
        <v>Texas</v>
      </c>
      <c r="H149" s="16" t="str">
        <f>'Form Responses 1'!H149</f>
        <v>Yes</v>
      </c>
      <c r="I149" s="16" t="str">
        <f>'Form Responses 1'!I149</f>
        <v>Mahāyajña Parent / Family member</v>
      </c>
      <c r="J149" s="16" t="str">
        <f>'Form Responses 1'!J149</f>
        <v xml:space="preserve">Yugandhara Devarapalli </v>
      </c>
      <c r="K149" s="16" t="str">
        <f>'Form Responses 1'!K149</f>
        <v>Batch 2</v>
      </c>
      <c r="L149" s="16" t="str">
        <f>'Form Responses 1'!L149</f>
        <v>I acknowledge</v>
      </c>
      <c r="M149" s="16">
        <f>'Form Responses 1'!M149</f>
        <v>0</v>
      </c>
      <c r="N149" s="27" t="s">
        <v>1731</v>
      </c>
      <c r="O149" s="19" t="str">
        <f t="shared" si="0"/>
        <v>Y</v>
      </c>
      <c r="P149" s="20"/>
      <c r="Q149" s="20"/>
      <c r="R149" s="20"/>
      <c r="S149" s="20"/>
      <c r="T149" s="21" t="str">
        <f t="shared" ref="T149:U149" si="892">IF(COUNTIF($F149,CONCATENATE("*",T$1,"*")),"Y",IF(COUNTIF($F149,CONCATENATE("*",$V$1,"*")),"Y",IF(COUNTIF($F149,CONCATENATE("*ALL EVENT DAYS - July 18*")),"Y","")))</f>
        <v/>
      </c>
      <c r="U149" s="21" t="str">
        <f t="shared" si="892"/>
        <v/>
      </c>
      <c r="V149" s="21" t="str">
        <f t="shared" si="631"/>
        <v/>
      </c>
      <c r="W149" s="21" t="str">
        <f t="shared" ref="W149:X149" si="893">IF(COUNTIF($F149,CONCATENATE("*",W$1,"*")),"Y",IF(COUNTIF($F149,CONCATENATE("*",$O$1,"*")),"Y",IF(COUNTIF($F149,CONCATENATE("*",$Y$1,"*")),"Y",IF(COUNTIF($F149,CONCATENATE("*ALL EVENT*")),"Y",""))))</f>
        <v>Y</v>
      </c>
      <c r="X149" s="21" t="str">
        <f t="shared" si="893"/>
        <v>Y</v>
      </c>
      <c r="Y149" s="21" t="str">
        <f t="shared" si="4"/>
        <v>Y</v>
      </c>
      <c r="Z149" s="21" t="str">
        <f t="shared" ref="Z149:AA149" si="894">IF(COUNTIF($F149,CONCATENATE("*",Z$1,"*")),"Y",IF(COUNTIF($F149,CONCATENATE("*",$O$1,"*")),"Y",IF(COUNTIF($F149,CONCATENATE("*",$AB$1,"*")),"Y",IF(COUNTIF($F149,CONCATENATE("*ALL EVENT*")),"Y",""))))</f>
        <v>Y</v>
      </c>
      <c r="AA149" s="21" t="str">
        <f t="shared" si="894"/>
        <v>Y</v>
      </c>
      <c r="AB149" s="21" t="str">
        <f t="shared" si="6"/>
        <v>Y</v>
      </c>
      <c r="AC149" s="21" t="str">
        <f t="shared" ref="AC149:AD149" si="895">IF(COUNTIF($F149,CONCATENATE("*",AC$1,"*")),"Y",IF(COUNTIF($F149,CONCATENATE("*",$O$1,"*")),"Y",IF(COUNTIF($F149,CONCATENATE("*",$AE$1,"*")),"Y",IF(COUNTIF($F149,CONCATENATE("*ALL EVENT*")),"Y",""))))</f>
        <v>Y</v>
      </c>
      <c r="AD149" s="21" t="str">
        <f t="shared" si="895"/>
        <v>Y</v>
      </c>
      <c r="AE149" s="19" t="str">
        <f t="shared" si="8"/>
        <v>Y</v>
      </c>
      <c r="AF149" s="22">
        <f t="shared" si="9"/>
        <v>6</v>
      </c>
      <c r="AG149" s="26" t="s">
        <v>1732</v>
      </c>
      <c r="AH149" s="19" t="str">
        <f t="shared" ref="AH149:AO149" si="896">IF(O149="Y",$AG149,"")</f>
        <v>Maha Prasad</v>
      </c>
      <c r="AI149" s="19" t="str">
        <f t="shared" si="896"/>
        <v/>
      </c>
      <c r="AJ149" s="19" t="str">
        <f t="shared" si="896"/>
        <v/>
      </c>
      <c r="AK149" s="19" t="str">
        <f t="shared" si="896"/>
        <v/>
      </c>
      <c r="AL149" s="19" t="str">
        <f t="shared" si="896"/>
        <v/>
      </c>
      <c r="AM149" s="19" t="str">
        <f t="shared" si="896"/>
        <v/>
      </c>
      <c r="AN149" s="19" t="str">
        <f t="shared" si="896"/>
        <v/>
      </c>
      <c r="AO149" s="19" t="str">
        <f t="shared" si="896"/>
        <v/>
      </c>
      <c r="AP149" s="19" t="s">
        <v>1737</v>
      </c>
      <c r="AQ149" s="19" t="s">
        <v>1737</v>
      </c>
      <c r="AR149" s="19" t="str">
        <f t="shared" si="889"/>
        <v>Maha Prasad</v>
      </c>
      <c r="AS149" s="19" t="s">
        <v>1737</v>
      </c>
      <c r="AT149" s="19" t="s">
        <v>1737</v>
      </c>
      <c r="AU149" s="19" t="str">
        <f t="shared" si="890"/>
        <v>Maha Prasad</v>
      </c>
      <c r="AV149" s="19" t="s">
        <v>1737</v>
      </c>
      <c r="AW149" s="19" t="s">
        <v>1737</v>
      </c>
      <c r="AX149" s="19" t="str">
        <f>IF(AE149="Y",$AG149,"")</f>
        <v>Maha Prasad</v>
      </c>
      <c r="AY149" s="24">
        <f t="shared" si="11"/>
        <v>2</v>
      </c>
      <c r="AZ149" s="19">
        <f t="shared" si="12"/>
        <v>2</v>
      </c>
      <c r="BA149" s="19" t="s">
        <v>1729</v>
      </c>
      <c r="BB149" s="19"/>
    </row>
    <row r="150" spans="1:54" ht="15.6">
      <c r="A150" s="2">
        <f>'Form Responses 1'!A150</f>
        <v>45428.950261226855</v>
      </c>
      <c r="B150" s="25" t="str">
        <f>'Form Responses 1'!B150</f>
        <v>radhikapalli@gmail.com</v>
      </c>
      <c r="C150" s="16" t="str">
        <f>'Form Responses 1'!C150</f>
        <v>Shiva</v>
      </c>
      <c r="D150" s="16" t="str">
        <f>'Form Responses 1'!D150</f>
        <v>Palli</v>
      </c>
      <c r="E150" s="511">
        <f>'Form Responses 1'!E150</f>
        <v>2403885481</v>
      </c>
      <c r="F150" s="17" t="str">
        <f>'Form Responses 1'!F150</f>
        <v>19th July (Friday) - Morning, 19th July (Friday) - Evening, 20th July (Saturday) - Evening</v>
      </c>
      <c r="G150" s="16" t="str">
        <f>'Form Responses 1'!G150</f>
        <v>Frisco</v>
      </c>
      <c r="H150" s="16" t="str">
        <f>'Form Responses 1'!H150</f>
        <v>Yes</v>
      </c>
      <c r="I150" s="16" t="str">
        <f>'Form Responses 1'!I150</f>
        <v>Mahāyajña Parent / Family member</v>
      </c>
      <c r="J150" s="16" t="str">
        <f>'Form Responses 1'!J150</f>
        <v>Saanvi palli</v>
      </c>
      <c r="K150" s="16" t="str">
        <f>'Form Responses 1'!K150</f>
        <v>Batch 9</v>
      </c>
      <c r="L150" s="16" t="str">
        <f>'Form Responses 1'!L150</f>
        <v>I acknowledge</v>
      </c>
      <c r="M150" s="16">
        <f>'Form Responses 1'!M150</f>
        <v>0</v>
      </c>
      <c r="N150" s="27" t="s">
        <v>1727</v>
      </c>
      <c r="O150" s="19" t="str">
        <f t="shared" si="0"/>
        <v/>
      </c>
      <c r="P150" s="20"/>
      <c r="Q150" s="20"/>
      <c r="R150" s="20"/>
      <c r="S150" s="20"/>
      <c r="T150" s="21" t="str">
        <f t="shared" ref="T150:U150" si="897">IF(COUNTIF($F150,CONCATENATE("*",T$1,"*")),"Y",IF(COUNTIF($F150,CONCATENATE("*",$V$1,"*")),"Y",IF(COUNTIF($F150,CONCATENATE("*ALL EVENT DAYS - July 18*")),"Y","")))</f>
        <v/>
      </c>
      <c r="U150" s="21" t="str">
        <f t="shared" si="897"/>
        <v/>
      </c>
      <c r="V150" s="21" t="str">
        <f t="shared" si="631"/>
        <v/>
      </c>
      <c r="W150" s="21" t="str">
        <f t="shared" ref="W150:X150" si="898">IF(COUNTIF($F150,CONCATENATE("*",W$1,"*")),"Y",IF(COUNTIF($F150,CONCATENATE("*",$O$1,"*")),"Y",IF(COUNTIF($F150,CONCATENATE("*",$Y$1,"*")),"Y",IF(COUNTIF($F150,CONCATENATE("*ALL EVENT*")),"Y",""))))</f>
        <v>Y</v>
      </c>
      <c r="X150" s="21" t="str">
        <f t="shared" si="898"/>
        <v>Y</v>
      </c>
      <c r="Y150" s="21" t="str">
        <f t="shared" si="4"/>
        <v/>
      </c>
      <c r="Z150" s="21" t="str">
        <f t="shared" ref="Z150:AA150" si="899">IF(COUNTIF($F150,CONCATENATE("*",Z$1,"*")),"Y",IF(COUNTIF($F150,CONCATENATE("*",$O$1,"*")),"Y",IF(COUNTIF($F150,CONCATENATE("*",$AB$1,"*")),"Y",IF(COUNTIF($F150,CONCATENATE("*ALL EVENT*")),"Y",""))))</f>
        <v/>
      </c>
      <c r="AA150" s="21" t="str">
        <f t="shared" si="899"/>
        <v>Y</v>
      </c>
      <c r="AB150" s="21" t="str">
        <f t="shared" si="6"/>
        <v/>
      </c>
      <c r="AC150" s="21" t="str">
        <f t="shared" ref="AC150:AD150" si="900">IF(COUNTIF($F150,CONCATENATE("*",AC$1,"*")),"Y",IF(COUNTIF($F150,CONCATENATE("*",$O$1,"*")),"Y",IF(COUNTIF($F150,CONCATENATE("*",$AE$1,"*")),"Y",IF(COUNTIF($F150,CONCATENATE("*ALL EVENT*")),"Y",""))))</f>
        <v/>
      </c>
      <c r="AD150" s="21" t="str">
        <f t="shared" si="900"/>
        <v/>
      </c>
      <c r="AE150" s="19" t="str">
        <f t="shared" si="8"/>
        <v/>
      </c>
      <c r="AF150" s="22">
        <f t="shared" si="9"/>
        <v>3</v>
      </c>
      <c r="AG150" s="26" t="s">
        <v>1732</v>
      </c>
      <c r="AH150" s="19" t="str">
        <f t="shared" ref="AH150:AO150" si="901">IF(O150="Y",$AG150,"")</f>
        <v/>
      </c>
      <c r="AI150" s="19" t="str">
        <f t="shared" si="901"/>
        <v/>
      </c>
      <c r="AJ150" s="19" t="str">
        <f t="shared" si="901"/>
        <v/>
      </c>
      <c r="AK150" s="19" t="str">
        <f t="shared" si="901"/>
        <v/>
      </c>
      <c r="AL150" s="19" t="str">
        <f t="shared" si="901"/>
        <v/>
      </c>
      <c r="AM150" s="19" t="str">
        <f t="shared" si="901"/>
        <v/>
      </c>
      <c r="AN150" s="19" t="str">
        <f t="shared" si="901"/>
        <v/>
      </c>
      <c r="AO150" s="19" t="str">
        <f t="shared" si="901"/>
        <v/>
      </c>
      <c r="AP150" s="19" t="s">
        <v>1737</v>
      </c>
      <c r="AQ150" s="19" t="s">
        <v>1737</v>
      </c>
      <c r="AR150" s="19" t="str">
        <f t="shared" si="889"/>
        <v/>
      </c>
      <c r="AS150" s="19" t="str">
        <f>IF(Z150="Y",$AG150,"")</f>
        <v/>
      </c>
      <c r="AT150" s="19" t="s">
        <v>1737</v>
      </c>
      <c r="AU150" s="19" t="str">
        <f t="shared" si="890"/>
        <v/>
      </c>
      <c r="AV150" s="19" t="str">
        <f t="shared" ref="AV150:AX150" si="902">IF(AC150="Y",$AG150,"")</f>
        <v/>
      </c>
      <c r="AW150" s="19" t="str">
        <f t="shared" si="902"/>
        <v/>
      </c>
      <c r="AX150" s="19" t="str">
        <f t="shared" si="902"/>
        <v/>
      </c>
      <c r="AY150" s="24">
        <f t="shared" si="11"/>
        <v>1</v>
      </c>
      <c r="AZ150" s="19">
        <f t="shared" si="12"/>
        <v>1</v>
      </c>
      <c r="BA150" s="19" t="s">
        <v>1740</v>
      </c>
      <c r="BB150" s="19"/>
    </row>
    <row r="151" spans="1:54" ht="15.6">
      <c r="A151" s="2">
        <f>'Form Responses 1'!A151</f>
        <v>45429.352130937499</v>
      </c>
      <c r="B151" s="25" t="str">
        <f>'Form Responses 1'!B151</f>
        <v>settysujaya@gmail.com</v>
      </c>
      <c r="C151" s="16" t="str">
        <f>'Form Responses 1'!C151</f>
        <v>Sujaya</v>
      </c>
      <c r="D151" s="16" t="str">
        <f>'Form Responses 1'!D151</f>
        <v>Setty</v>
      </c>
      <c r="E151" s="511" t="str">
        <f>'Form Responses 1'!E151</f>
        <v>+919845332983</v>
      </c>
      <c r="F151" s="17" t="str">
        <f>'Form Responses 1'!F151</f>
        <v>ALL EVENT DAYS - July 19th to July 21st - FULL TIME</v>
      </c>
      <c r="G151" s="16" t="str">
        <f>'Form Responses 1'!G151</f>
        <v>Greater Chicago Region</v>
      </c>
      <c r="H151" s="16" t="str">
        <f>'Form Responses 1'!H151</f>
        <v>Yes</v>
      </c>
      <c r="I151" s="16" t="str">
        <f>'Form Responses 1'!I151</f>
        <v>Mahāyajña Parent / Family member</v>
      </c>
      <c r="J151" s="16" t="str">
        <f>'Form Responses 1'!J151</f>
        <v>Pramath Mandya Raghavendra</v>
      </c>
      <c r="K151" s="16" t="str">
        <f>'Form Responses 1'!K151</f>
        <v>Batch 9</v>
      </c>
      <c r="L151" s="16" t="str">
        <f>'Form Responses 1'!L151</f>
        <v>I acknowledge</v>
      </c>
      <c r="M151" s="16">
        <f>'Form Responses 1'!M151</f>
        <v>0</v>
      </c>
      <c r="N151" s="27" t="s">
        <v>1731</v>
      </c>
      <c r="O151" s="19" t="str">
        <f t="shared" si="0"/>
        <v>Y</v>
      </c>
      <c r="P151" s="20"/>
      <c r="Q151" s="20"/>
      <c r="R151" s="20"/>
      <c r="S151" s="20"/>
      <c r="T151" s="21" t="str">
        <f t="shared" ref="T151:U151" si="903">IF(COUNTIF($F151,CONCATENATE("*",T$1,"*")),"Y",IF(COUNTIF($F151,CONCATENATE("*",$V$1,"*")),"Y",IF(COUNTIF($F151,CONCATENATE("*ALL EVENT DAYS - July 18*")),"Y","")))</f>
        <v/>
      </c>
      <c r="U151" s="21" t="str">
        <f t="shared" si="903"/>
        <v/>
      </c>
      <c r="V151" s="21" t="str">
        <f t="shared" si="631"/>
        <v/>
      </c>
      <c r="W151" s="21" t="str">
        <f t="shared" ref="W151:X151" si="904">IF(COUNTIF($F151,CONCATENATE("*",W$1,"*")),"Y",IF(COUNTIF($F151,CONCATENATE("*",$O$1,"*")),"Y",IF(COUNTIF($F151,CONCATENATE("*",$Y$1,"*")),"Y",IF(COUNTIF($F151,CONCATENATE("*ALL EVENT*")),"Y",""))))</f>
        <v>Y</v>
      </c>
      <c r="X151" s="21" t="str">
        <f t="shared" si="904"/>
        <v>Y</v>
      </c>
      <c r="Y151" s="21" t="str">
        <f t="shared" si="4"/>
        <v>Y</v>
      </c>
      <c r="Z151" s="21" t="str">
        <f t="shared" ref="Z151:AA151" si="905">IF(COUNTIF($F151,CONCATENATE("*",Z$1,"*")),"Y",IF(COUNTIF($F151,CONCATENATE("*",$O$1,"*")),"Y",IF(COUNTIF($F151,CONCATENATE("*",$AB$1,"*")),"Y",IF(COUNTIF($F151,CONCATENATE("*ALL EVENT*")),"Y",""))))</f>
        <v>Y</v>
      </c>
      <c r="AA151" s="21" t="str">
        <f t="shared" si="905"/>
        <v>Y</v>
      </c>
      <c r="AB151" s="21" t="str">
        <f t="shared" si="6"/>
        <v>Y</v>
      </c>
      <c r="AC151" s="21" t="str">
        <f t="shared" ref="AC151:AD151" si="906">IF(COUNTIF($F151,CONCATENATE("*",AC$1,"*")),"Y",IF(COUNTIF($F151,CONCATENATE("*",$O$1,"*")),"Y",IF(COUNTIF($F151,CONCATENATE("*",$AE$1,"*")),"Y",IF(COUNTIF($F151,CONCATENATE("*ALL EVENT*")),"Y",""))))</f>
        <v>Y</v>
      </c>
      <c r="AD151" s="21" t="str">
        <f t="shared" si="906"/>
        <v>Y</v>
      </c>
      <c r="AE151" s="19" t="str">
        <f t="shared" si="8"/>
        <v>Y</v>
      </c>
      <c r="AF151" s="22">
        <f t="shared" si="9"/>
        <v>6</v>
      </c>
      <c r="AG151" s="44" t="s">
        <v>1763</v>
      </c>
      <c r="AH151" s="19" t="str">
        <f t="shared" ref="AH151:AX151" si="907">IF(O151="Y",$AG151,"")</f>
        <v>Decoration</v>
      </c>
      <c r="AI151" s="19" t="str">
        <f t="shared" si="907"/>
        <v/>
      </c>
      <c r="AJ151" s="19" t="str">
        <f t="shared" si="907"/>
        <v/>
      </c>
      <c r="AK151" s="19" t="str">
        <f t="shared" si="907"/>
        <v/>
      </c>
      <c r="AL151" s="19" t="str">
        <f t="shared" si="907"/>
        <v/>
      </c>
      <c r="AM151" s="19" t="str">
        <f t="shared" si="907"/>
        <v/>
      </c>
      <c r="AN151" s="19" t="str">
        <f t="shared" si="907"/>
        <v/>
      </c>
      <c r="AO151" s="19" t="str">
        <f t="shared" si="907"/>
        <v/>
      </c>
      <c r="AP151" s="19" t="str">
        <f t="shared" si="907"/>
        <v>Decoration</v>
      </c>
      <c r="AQ151" s="19" t="str">
        <f t="shared" si="907"/>
        <v>Decoration</v>
      </c>
      <c r="AR151" s="19" t="str">
        <f t="shared" si="907"/>
        <v>Decoration</v>
      </c>
      <c r="AS151" s="19" t="str">
        <f t="shared" si="907"/>
        <v>Decoration</v>
      </c>
      <c r="AT151" s="19" t="str">
        <f t="shared" si="907"/>
        <v>Decoration</v>
      </c>
      <c r="AU151" s="19" t="str">
        <f t="shared" si="907"/>
        <v>Decoration</v>
      </c>
      <c r="AV151" s="19" t="str">
        <f t="shared" si="907"/>
        <v>Decoration</v>
      </c>
      <c r="AW151" s="19" t="str">
        <f t="shared" si="907"/>
        <v>Decoration</v>
      </c>
      <c r="AX151" s="19" t="str">
        <f t="shared" si="907"/>
        <v>Decoration</v>
      </c>
      <c r="AY151" s="24">
        <f t="shared" si="11"/>
        <v>2</v>
      </c>
      <c r="AZ151" s="19">
        <f t="shared" si="12"/>
        <v>2</v>
      </c>
      <c r="BA151" s="19" t="s">
        <v>1729</v>
      </c>
      <c r="BB151" s="19"/>
    </row>
    <row r="152" spans="1:54" ht="15.6">
      <c r="A152" s="2">
        <f>'Form Responses 1'!A152</f>
        <v>45429.352936689815</v>
      </c>
      <c r="B152" s="25" t="str">
        <f>'Form Responses 1'!B152</f>
        <v>rag.sri@outlook.com</v>
      </c>
      <c r="C152" s="16" t="str">
        <f>'Form Responses 1'!C152</f>
        <v>Raghavendra</v>
      </c>
      <c r="D152" s="16" t="str">
        <f>'Form Responses 1'!D152</f>
        <v>Mandya Srinivasaiah</v>
      </c>
      <c r="E152" s="511">
        <f>'Form Responses 1'!E152</f>
        <v>8326381918</v>
      </c>
      <c r="F152" s="17" t="str">
        <f>'Form Responses 1'!F152</f>
        <v>ALL EVENT DAYS - July 19th to July 21st - FULL TIME</v>
      </c>
      <c r="G152" s="16" t="str">
        <f>'Form Responses 1'!G152</f>
        <v>Greater Chicago Region</v>
      </c>
      <c r="H152" s="16" t="str">
        <f>'Form Responses 1'!H152</f>
        <v>Yes</v>
      </c>
      <c r="I152" s="16" t="str">
        <f>'Form Responses 1'!I152</f>
        <v>Mahāyajña Parent / Family member</v>
      </c>
      <c r="J152" s="16" t="str">
        <f>'Form Responses 1'!J152</f>
        <v xml:space="preserve">Pramath Mandya Raghavendra </v>
      </c>
      <c r="K152" s="16" t="str">
        <f>'Form Responses 1'!K152</f>
        <v>Batch 9</v>
      </c>
      <c r="L152" s="16" t="str">
        <f>'Form Responses 1'!L152</f>
        <v>I acknowledge</v>
      </c>
      <c r="M152" s="16">
        <f>'Form Responses 1'!M152</f>
        <v>0</v>
      </c>
      <c r="N152" s="27" t="s">
        <v>1727</v>
      </c>
      <c r="O152" s="19" t="str">
        <f t="shared" si="0"/>
        <v>Y</v>
      </c>
      <c r="P152" s="20"/>
      <c r="Q152" s="20"/>
      <c r="R152" s="20"/>
      <c r="S152" s="20"/>
      <c r="T152" s="21" t="str">
        <f t="shared" ref="T152:U152" si="908">IF(COUNTIF($F152,CONCATENATE("*",T$1,"*")),"Y",IF(COUNTIF($F152,CONCATENATE("*",$V$1,"*")),"Y",IF(COUNTIF($F152,CONCATENATE("*ALL EVENT DAYS - July 18*")),"Y","")))</f>
        <v/>
      </c>
      <c r="U152" s="21" t="str">
        <f t="shared" si="908"/>
        <v/>
      </c>
      <c r="V152" s="21" t="str">
        <f t="shared" si="631"/>
        <v/>
      </c>
      <c r="W152" s="21" t="str">
        <f t="shared" ref="W152:X152" si="909">IF(COUNTIF($F152,CONCATENATE("*",W$1,"*")),"Y",IF(COUNTIF($F152,CONCATENATE("*",$O$1,"*")),"Y",IF(COUNTIF($F152,CONCATENATE("*",$Y$1,"*")),"Y",IF(COUNTIF($F152,CONCATENATE("*ALL EVENT*")),"Y",""))))</f>
        <v>Y</v>
      </c>
      <c r="X152" s="21" t="str">
        <f t="shared" si="909"/>
        <v>Y</v>
      </c>
      <c r="Y152" s="21" t="str">
        <f t="shared" si="4"/>
        <v>Y</v>
      </c>
      <c r="Z152" s="21" t="str">
        <f t="shared" ref="Z152:AA152" si="910">IF(COUNTIF($F152,CONCATENATE("*",Z$1,"*")),"Y",IF(COUNTIF($F152,CONCATENATE("*",$O$1,"*")),"Y",IF(COUNTIF($F152,CONCATENATE("*",$AB$1,"*")),"Y",IF(COUNTIF($F152,CONCATENATE("*ALL EVENT*")),"Y",""))))</f>
        <v>Y</v>
      </c>
      <c r="AA152" s="21" t="str">
        <f t="shared" si="910"/>
        <v>Y</v>
      </c>
      <c r="AB152" s="21" t="str">
        <f t="shared" si="6"/>
        <v>Y</v>
      </c>
      <c r="AC152" s="21" t="str">
        <f t="shared" ref="AC152:AD152" si="911">IF(COUNTIF($F152,CONCATENATE("*",AC$1,"*")),"Y",IF(COUNTIF($F152,CONCATENATE("*",$O$1,"*")),"Y",IF(COUNTIF($F152,CONCATENATE("*",$AE$1,"*")),"Y",IF(COUNTIF($F152,CONCATENATE("*ALL EVENT*")),"Y",""))))</f>
        <v>Y</v>
      </c>
      <c r="AD152" s="21" t="str">
        <f t="shared" si="911"/>
        <v>Y</v>
      </c>
      <c r="AE152" s="19" t="str">
        <f t="shared" si="8"/>
        <v>Y</v>
      </c>
      <c r="AF152" s="22">
        <f t="shared" si="9"/>
        <v>6</v>
      </c>
      <c r="AG152" s="44" t="s">
        <v>1732</v>
      </c>
      <c r="AH152" s="19" t="str">
        <f t="shared" ref="AH152:AO152" si="912">IF(O152="Y",$AG152,"")</f>
        <v>Maha Prasad</v>
      </c>
      <c r="AI152" s="19" t="str">
        <f t="shared" si="912"/>
        <v/>
      </c>
      <c r="AJ152" s="19" t="str">
        <f t="shared" si="912"/>
        <v/>
      </c>
      <c r="AK152" s="19" t="str">
        <f t="shared" si="912"/>
        <v/>
      </c>
      <c r="AL152" s="19" t="str">
        <f t="shared" si="912"/>
        <v/>
      </c>
      <c r="AM152" s="19" t="str">
        <f t="shared" si="912"/>
        <v/>
      </c>
      <c r="AN152" s="19" t="str">
        <f t="shared" si="912"/>
        <v/>
      </c>
      <c r="AO152" s="19" t="str">
        <f t="shared" si="912"/>
        <v/>
      </c>
      <c r="AP152" s="19" t="s">
        <v>1737</v>
      </c>
      <c r="AQ152" s="19" t="s">
        <v>1737</v>
      </c>
      <c r="AR152" s="19" t="str">
        <f t="shared" ref="AR152:AR155" si="913">IF(Y152="Y",$AG152,"")</f>
        <v>Maha Prasad</v>
      </c>
      <c r="AS152" s="19" t="s">
        <v>1737</v>
      </c>
      <c r="AT152" s="19" t="s">
        <v>1737</v>
      </c>
      <c r="AU152" s="19" t="str">
        <f t="shared" ref="AU152:AU155" si="914">IF(AB152="Y",$AG152,"")</f>
        <v>Maha Prasad</v>
      </c>
      <c r="AV152" s="19" t="s">
        <v>1737</v>
      </c>
      <c r="AW152" s="19" t="s">
        <v>1737</v>
      </c>
      <c r="AX152" s="19" t="str">
        <f t="shared" ref="AX152:AX155" si="915">IF(AE152="Y",$AG152,"")</f>
        <v>Maha Prasad</v>
      </c>
      <c r="AY152" s="24">
        <f t="shared" si="11"/>
        <v>2</v>
      </c>
      <c r="AZ152" s="19">
        <f t="shared" si="12"/>
        <v>2</v>
      </c>
      <c r="BA152" s="19" t="s">
        <v>1729</v>
      </c>
      <c r="BB152" s="19"/>
    </row>
    <row r="153" spans="1:54" ht="15.6">
      <c r="A153" s="2">
        <f>'Form Responses 1'!A153</f>
        <v>45429.354010810188</v>
      </c>
      <c r="B153" s="25" t="str">
        <f>'Form Responses 1'!B153</f>
        <v>parin.raghavendra@gmail.com</v>
      </c>
      <c r="C153" s="16" t="str">
        <f>'Form Responses 1'!C153</f>
        <v>Parin</v>
      </c>
      <c r="D153" s="16" t="str">
        <f>'Form Responses 1'!D153</f>
        <v>Mandya Raghavendra</v>
      </c>
      <c r="E153" s="511" t="str">
        <f>'Form Responses 1'!E153</f>
        <v>#ERROR!</v>
      </c>
      <c r="F153" s="17" t="str">
        <f>'Form Responses 1'!F153</f>
        <v>ALL EVENT DAYS - July 19th to July 21st - FULL TIME</v>
      </c>
      <c r="G153" s="16" t="str">
        <f>'Form Responses 1'!G153</f>
        <v>Greater Chicago Region</v>
      </c>
      <c r="H153" s="16" t="str">
        <f>'Form Responses 1'!H153</f>
        <v>Yes</v>
      </c>
      <c r="I153" s="16" t="str">
        <f>'Form Responses 1'!I153</f>
        <v>Mahāyajña Parent / Family member</v>
      </c>
      <c r="J153" s="16" t="str">
        <f>'Form Responses 1'!J153</f>
        <v xml:space="preserve">Pramath Mandya Raghavendra </v>
      </c>
      <c r="K153" s="16" t="str">
        <f>'Form Responses 1'!K153</f>
        <v>Batch 9</v>
      </c>
      <c r="L153" s="16" t="str">
        <f>'Form Responses 1'!L153</f>
        <v>I acknowledge</v>
      </c>
      <c r="M153" s="16">
        <f>'Form Responses 1'!M153</f>
        <v>0</v>
      </c>
      <c r="N153" s="27" t="s">
        <v>1727</v>
      </c>
      <c r="O153" s="19" t="str">
        <f t="shared" si="0"/>
        <v>Y</v>
      </c>
      <c r="P153" s="20"/>
      <c r="Q153" s="20"/>
      <c r="R153" s="20"/>
      <c r="S153" s="20"/>
      <c r="T153" s="21" t="str">
        <f t="shared" ref="T153:U153" si="916">IF(COUNTIF($F153,CONCATENATE("*",T$1,"*")),"Y",IF(COUNTIF($F153,CONCATENATE("*",$V$1,"*")),"Y",IF(COUNTIF($F153,CONCATENATE("*ALL EVENT DAYS - July 18*")),"Y","")))</f>
        <v/>
      </c>
      <c r="U153" s="21" t="str">
        <f t="shared" si="916"/>
        <v/>
      </c>
      <c r="V153" s="21" t="str">
        <f t="shared" si="631"/>
        <v/>
      </c>
      <c r="W153" s="21" t="str">
        <f t="shared" ref="W153:X153" si="917">IF(COUNTIF($F153,CONCATENATE("*",W$1,"*")),"Y",IF(COUNTIF($F153,CONCATENATE("*",$O$1,"*")),"Y",IF(COUNTIF($F153,CONCATENATE("*",$Y$1,"*")),"Y",IF(COUNTIF($F153,CONCATENATE("*ALL EVENT*")),"Y",""))))</f>
        <v>Y</v>
      </c>
      <c r="X153" s="21" t="str">
        <f t="shared" si="917"/>
        <v>Y</v>
      </c>
      <c r="Y153" s="21" t="str">
        <f t="shared" si="4"/>
        <v>Y</v>
      </c>
      <c r="Z153" s="21" t="str">
        <f t="shared" ref="Z153:AA153" si="918">IF(COUNTIF($F153,CONCATENATE("*",Z$1,"*")),"Y",IF(COUNTIF($F153,CONCATENATE("*",$O$1,"*")),"Y",IF(COUNTIF($F153,CONCATENATE("*",$AB$1,"*")),"Y",IF(COUNTIF($F153,CONCATENATE("*ALL EVENT*")),"Y",""))))</f>
        <v>Y</v>
      </c>
      <c r="AA153" s="21" t="str">
        <f t="shared" si="918"/>
        <v>Y</v>
      </c>
      <c r="AB153" s="21" t="str">
        <f t="shared" si="6"/>
        <v>Y</v>
      </c>
      <c r="AC153" s="21" t="str">
        <f t="shared" ref="AC153:AD153" si="919">IF(COUNTIF($F153,CONCATENATE("*",AC$1,"*")),"Y",IF(COUNTIF($F153,CONCATENATE("*",$O$1,"*")),"Y",IF(COUNTIF($F153,CONCATENATE("*",$AE$1,"*")),"Y",IF(COUNTIF($F153,CONCATENATE("*ALL EVENT*")),"Y",""))))</f>
        <v>Y</v>
      </c>
      <c r="AD153" s="21" t="str">
        <f t="shared" si="919"/>
        <v>Y</v>
      </c>
      <c r="AE153" s="19" t="str">
        <f t="shared" si="8"/>
        <v>Y</v>
      </c>
      <c r="AF153" s="22">
        <f t="shared" si="9"/>
        <v>6</v>
      </c>
      <c r="AG153" s="44" t="s">
        <v>1732</v>
      </c>
      <c r="AH153" s="19" t="str">
        <f t="shared" ref="AH153:AO153" si="920">IF(O153="Y",$AG153,"")</f>
        <v>Maha Prasad</v>
      </c>
      <c r="AI153" s="19" t="str">
        <f t="shared" si="920"/>
        <v/>
      </c>
      <c r="AJ153" s="19" t="str">
        <f t="shared" si="920"/>
        <v/>
      </c>
      <c r="AK153" s="19" t="str">
        <f t="shared" si="920"/>
        <v/>
      </c>
      <c r="AL153" s="19" t="str">
        <f t="shared" si="920"/>
        <v/>
      </c>
      <c r="AM153" s="19" t="str">
        <f t="shared" si="920"/>
        <v/>
      </c>
      <c r="AN153" s="19" t="str">
        <f t="shared" si="920"/>
        <v/>
      </c>
      <c r="AO153" s="19" t="str">
        <f t="shared" si="920"/>
        <v/>
      </c>
      <c r="AP153" s="19" t="s">
        <v>1737</v>
      </c>
      <c r="AQ153" s="19" t="s">
        <v>1737</v>
      </c>
      <c r="AR153" s="19" t="str">
        <f t="shared" si="913"/>
        <v>Maha Prasad</v>
      </c>
      <c r="AS153" s="19" t="s">
        <v>1737</v>
      </c>
      <c r="AT153" s="19" t="s">
        <v>1737</v>
      </c>
      <c r="AU153" s="19" t="str">
        <f t="shared" si="914"/>
        <v>Maha Prasad</v>
      </c>
      <c r="AV153" s="19" t="s">
        <v>1737</v>
      </c>
      <c r="AW153" s="19" t="s">
        <v>1737</v>
      </c>
      <c r="AX153" s="19" t="str">
        <f t="shared" si="915"/>
        <v>Maha Prasad</v>
      </c>
      <c r="AY153" s="24">
        <f t="shared" si="11"/>
        <v>2</v>
      </c>
      <c r="AZ153" s="19">
        <f t="shared" si="12"/>
        <v>2</v>
      </c>
      <c r="BA153" s="19" t="s">
        <v>1729</v>
      </c>
      <c r="BB153" s="19"/>
    </row>
    <row r="154" spans="1:54" ht="15.6">
      <c r="A154" s="5">
        <f>'Form Responses 1'!A154</f>
        <v>45429.391227569446</v>
      </c>
      <c r="B154" s="42" t="str">
        <f>'Form Responses 1'!B154</f>
        <v>ssrraju1@gmail.com</v>
      </c>
      <c r="C154" s="16" t="str">
        <f>'Form Responses 1'!C154</f>
        <v>Sai</v>
      </c>
      <c r="D154" s="16" t="str">
        <f>'Form Responses 1'!D154</f>
        <v>sayyaparaju</v>
      </c>
      <c r="E154" s="511">
        <f>'Form Responses 1'!E154</f>
        <v>7039818480</v>
      </c>
      <c r="F154" s="17" t="str">
        <f>'Form Responses 1'!F154</f>
        <v>ALL EVENT DAYS - July 19th to July 21st - FULL TIME</v>
      </c>
      <c r="G154" s="16" t="str">
        <f>'Form Responses 1'!G154</f>
        <v>Texas</v>
      </c>
      <c r="H154" s="16" t="str">
        <f>'Form Responses 1'!H154</f>
        <v>Yes</v>
      </c>
      <c r="I154" s="16" t="str">
        <f>'Form Responses 1'!I154</f>
        <v>Mahāyajña Student</v>
      </c>
      <c r="J154" s="16" t="str">
        <f>'Form Responses 1'!J154</f>
        <v>Sai Sayyaparaju</v>
      </c>
      <c r="K154" s="16" t="str">
        <f>'Form Responses 1'!K154</f>
        <v>Batch 9</v>
      </c>
      <c r="L154" s="16" t="str">
        <f>'Form Responses 1'!L154</f>
        <v>I acknowledge</v>
      </c>
      <c r="M154" s="16">
        <f>'Form Responses 1'!M154</f>
        <v>0</v>
      </c>
      <c r="N154" s="43" t="s">
        <v>1727</v>
      </c>
      <c r="O154" s="19" t="str">
        <f t="shared" si="0"/>
        <v>Y</v>
      </c>
      <c r="P154" s="20"/>
      <c r="Q154" s="20"/>
      <c r="R154" s="20"/>
      <c r="S154" s="20"/>
      <c r="T154" s="21" t="str">
        <f t="shared" ref="T154:U154" si="921">IF(COUNTIF($F154,CONCATENATE("*",T$1,"*")),"Y",IF(COUNTIF($F154,CONCATENATE("*",$V$1,"*")),"Y",IF(COUNTIF($F154,CONCATENATE("*ALL EVENT DAYS - July 18*")),"Y","")))</f>
        <v/>
      </c>
      <c r="U154" s="21" t="str">
        <f t="shared" si="921"/>
        <v/>
      </c>
      <c r="V154" s="21" t="str">
        <f t="shared" si="631"/>
        <v/>
      </c>
      <c r="W154" s="21" t="str">
        <f t="shared" ref="W154:X154" si="922">IF(COUNTIF($F154,CONCATENATE("*",W$1,"*")),"Y",IF(COUNTIF($F154,CONCATENATE("*",$O$1,"*")),"Y",IF(COUNTIF($F154,CONCATENATE("*",$Y$1,"*")),"Y",IF(COUNTIF($F154,CONCATENATE("*ALL EVENT*")),"Y",""))))</f>
        <v>Y</v>
      </c>
      <c r="X154" s="21" t="str">
        <f t="shared" si="922"/>
        <v>Y</v>
      </c>
      <c r="Y154" s="21" t="str">
        <f t="shared" si="4"/>
        <v>Y</v>
      </c>
      <c r="Z154" s="21" t="str">
        <f t="shared" ref="Z154:AA154" si="923">IF(COUNTIF($F154,CONCATENATE("*",Z$1,"*")),"Y",IF(COUNTIF($F154,CONCATENATE("*",$O$1,"*")),"Y",IF(COUNTIF($F154,CONCATENATE("*",$AB$1,"*")),"Y",IF(COUNTIF($F154,CONCATENATE("*ALL EVENT*")),"Y",""))))</f>
        <v>Y</v>
      </c>
      <c r="AA154" s="21" t="str">
        <f t="shared" si="923"/>
        <v>Y</v>
      </c>
      <c r="AB154" s="21" t="str">
        <f t="shared" si="6"/>
        <v>Y</v>
      </c>
      <c r="AC154" s="21" t="str">
        <f t="shared" ref="AC154:AD154" si="924">IF(COUNTIF($F154,CONCATENATE("*",AC$1,"*")),"Y",IF(COUNTIF($F154,CONCATENATE("*",$O$1,"*")),"Y",IF(COUNTIF($F154,CONCATENATE("*",$AE$1,"*")),"Y",IF(COUNTIF($F154,CONCATENATE("*ALL EVENT*")),"Y",""))))</f>
        <v>Y</v>
      </c>
      <c r="AD154" s="21" t="str">
        <f t="shared" si="924"/>
        <v>Y</v>
      </c>
      <c r="AE154" s="19" t="str">
        <f t="shared" si="8"/>
        <v>Y</v>
      </c>
      <c r="AF154" s="22">
        <f t="shared" si="9"/>
        <v>6</v>
      </c>
      <c r="AG154" s="26" t="s">
        <v>1732</v>
      </c>
      <c r="AH154" s="19" t="str">
        <f t="shared" ref="AH154:AO154" si="925">IF(O154="Y",$AG154,"")</f>
        <v>Maha Prasad</v>
      </c>
      <c r="AI154" s="19" t="str">
        <f t="shared" si="925"/>
        <v/>
      </c>
      <c r="AJ154" s="19" t="str">
        <f t="shared" si="925"/>
        <v/>
      </c>
      <c r="AK154" s="19" t="str">
        <f t="shared" si="925"/>
        <v/>
      </c>
      <c r="AL154" s="19" t="str">
        <f t="shared" si="925"/>
        <v/>
      </c>
      <c r="AM154" s="19" t="str">
        <f t="shared" si="925"/>
        <v/>
      </c>
      <c r="AN154" s="19" t="str">
        <f t="shared" si="925"/>
        <v/>
      </c>
      <c r="AO154" s="19" t="str">
        <f t="shared" si="925"/>
        <v/>
      </c>
      <c r="AP154" s="19" t="s">
        <v>1737</v>
      </c>
      <c r="AQ154" s="19" t="s">
        <v>1737</v>
      </c>
      <c r="AR154" s="19" t="str">
        <f t="shared" si="913"/>
        <v>Maha Prasad</v>
      </c>
      <c r="AS154" s="19"/>
      <c r="AT154" s="19" t="s">
        <v>1737</v>
      </c>
      <c r="AU154" s="19" t="str">
        <f t="shared" si="914"/>
        <v>Maha Prasad</v>
      </c>
      <c r="AV154" s="19" t="s">
        <v>1737</v>
      </c>
      <c r="AW154" s="19" t="s">
        <v>1737</v>
      </c>
      <c r="AX154" s="19" t="str">
        <f t="shared" si="915"/>
        <v>Maha Prasad</v>
      </c>
      <c r="AY154" s="24">
        <f t="shared" si="11"/>
        <v>2</v>
      </c>
      <c r="AZ154" s="19">
        <f t="shared" si="12"/>
        <v>2</v>
      </c>
      <c r="BA154" s="19" t="s">
        <v>1729</v>
      </c>
      <c r="BB154" s="19"/>
    </row>
    <row r="155" spans="1:54" ht="15.6">
      <c r="A155" s="5">
        <f>'Form Responses 1'!A155</f>
        <v>45429.409376689815</v>
      </c>
      <c r="B155" s="42" t="str">
        <f>'Form Responses 1'!B155</f>
        <v>kesavae25@gmail.com</v>
      </c>
      <c r="C155" s="16" t="str">
        <f>'Form Responses 1'!C155</f>
        <v>Kesava</v>
      </c>
      <c r="D155" s="16" t="str">
        <f>'Form Responses 1'!D155</f>
        <v xml:space="preserve">Ethamukkala </v>
      </c>
      <c r="E155" s="511">
        <f>'Form Responses 1'!E155</f>
        <v>3095335139</v>
      </c>
      <c r="F155" s="17" t="str">
        <f>'Form Responses 1'!F155</f>
        <v>ALL EVENT DAYS - July 19th to July 21st - FULL TIME</v>
      </c>
      <c r="G155" s="16" t="str">
        <f>'Form Responses 1'!G155</f>
        <v>Texas</v>
      </c>
      <c r="H155" s="16" t="str">
        <f>'Form Responses 1'!H155</f>
        <v>Yes</v>
      </c>
      <c r="I155" s="16" t="str">
        <f>'Form Responses 1'!I155</f>
        <v>Mahāyajña Student</v>
      </c>
      <c r="J155" s="16" t="str">
        <f>'Form Responses 1'!J155</f>
        <v xml:space="preserve">Kesava </v>
      </c>
      <c r="K155" s="16" t="str">
        <f>'Form Responses 1'!K155</f>
        <v>Batch 9</v>
      </c>
      <c r="L155" s="16" t="str">
        <f>'Form Responses 1'!L155</f>
        <v>I acknowledge</v>
      </c>
      <c r="M155" s="16">
        <f>'Form Responses 1'!M155</f>
        <v>0</v>
      </c>
      <c r="N155" s="43" t="s">
        <v>1727</v>
      </c>
      <c r="O155" s="19" t="str">
        <f t="shared" si="0"/>
        <v>Y</v>
      </c>
      <c r="P155" s="20"/>
      <c r="Q155" s="20"/>
      <c r="R155" s="20"/>
      <c r="S155" s="20"/>
      <c r="T155" s="21" t="str">
        <f t="shared" ref="T155:U155" si="926">IF(COUNTIF($F155,CONCATENATE("*",T$1,"*")),"Y",IF(COUNTIF($F155,CONCATENATE("*",$V$1,"*")),"Y",IF(COUNTIF($F155,CONCATENATE("*ALL EVENT DAYS - July 18*")),"Y","")))</f>
        <v/>
      </c>
      <c r="U155" s="21" t="str">
        <f t="shared" si="926"/>
        <v/>
      </c>
      <c r="V155" s="21" t="str">
        <f t="shared" si="631"/>
        <v/>
      </c>
      <c r="W155" s="21" t="str">
        <f t="shared" ref="W155:X155" si="927">IF(COUNTIF($F155,CONCATENATE("*",W$1,"*")),"Y",IF(COUNTIF($F155,CONCATENATE("*",$O$1,"*")),"Y",IF(COUNTIF($F155,CONCATENATE("*",$Y$1,"*")),"Y",IF(COUNTIF($F155,CONCATENATE("*ALL EVENT*")),"Y",""))))</f>
        <v>Y</v>
      </c>
      <c r="X155" s="21" t="str">
        <f t="shared" si="927"/>
        <v>Y</v>
      </c>
      <c r="Y155" s="21" t="str">
        <f t="shared" si="4"/>
        <v>Y</v>
      </c>
      <c r="Z155" s="21" t="str">
        <f t="shared" ref="Z155:AA155" si="928">IF(COUNTIF($F155,CONCATENATE("*",Z$1,"*")),"Y",IF(COUNTIF($F155,CONCATENATE("*",$O$1,"*")),"Y",IF(COUNTIF($F155,CONCATENATE("*",$AB$1,"*")),"Y",IF(COUNTIF($F155,CONCATENATE("*ALL EVENT*")),"Y",""))))</f>
        <v>Y</v>
      </c>
      <c r="AA155" s="21" t="str">
        <f t="shared" si="928"/>
        <v>Y</v>
      </c>
      <c r="AB155" s="21" t="str">
        <f t="shared" si="6"/>
        <v>Y</v>
      </c>
      <c r="AC155" s="21" t="str">
        <f t="shared" ref="AC155:AD155" si="929">IF(COUNTIF($F155,CONCATENATE("*",AC$1,"*")),"Y",IF(COUNTIF($F155,CONCATENATE("*",$O$1,"*")),"Y",IF(COUNTIF($F155,CONCATENATE("*",$AE$1,"*")),"Y",IF(COUNTIF($F155,CONCATENATE("*ALL EVENT*")),"Y",""))))</f>
        <v>Y</v>
      </c>
      <c r="AD155" s="21" t="str">
        <f t="shared" si="929"/>
        <v>Y</v>
      </c>
      <c r="AE155" s="19" t="str">
        <f t="shared" si="8"/>
        <v>Y</v>
      </c>
      <c r="AF155" s="22">
        <f t="shared" si="9"/>
        <v>6</v>
      </c>
      <c r="AG155" s="26" t="s">
        <v>1732</v>
      </c>
      <c r="AH155" s="19" t="str">
        <f t="shared" ref="AH155:AO155" si="930">IF(O155="Y",$AG155,"")</f>
        <v>Maha Prasad</v>
      </c>
      <c r="AI155" s="19" t="str">
        <f t="shared" si="930"/>
        <v/>
      </c>
      <c r="AJ155" s="19" t="str">
        <f t="shared" si="930"/>
        <v/>
      </c>
      <c r="AK155" s="19" t="str">
        <f t="shared" si="930"/>
        <v/>
      </c>
      <c r="AL155" s="19" t="str">
        <f t="shared" si="930"/>
        <v/>
      </c>
      <c r="AM155" s="19" t="str">
        <f t="shared" si="930"/>
        <v/>
      </c>
      <c r="AN155" s="19" t="str">
        <f t="shared" si="930"/>
        <v/>
      </c>
      <c r="AO155" s="19" t="str">
        <f t="shared" si="930"/>
        <v/>
      </c>
      <c r="AP155" s="19" t="s">
        <v>1737</v>
      </c>
      <c r="AQ155" s="19" t="s">
        <v>1737</v>
      </c>
      <c r="AR155" s="19" t="str">
        <f t="shared" si="913"/>
        <v>Maha Prasad</v>
      </c>
      <c r="AS155" s="19"/>
      <c r="AT155" s="19" t="s">
        <v>1737</v>
      </c>
      <c r="AU155" s="19" t="str">
        <f t="shared" si="914"/>
        <v>Maha Prasad</v>
      </c>
      <c r="AV155" s="19" t="s">
        <v>1737</v>
      </c>
      <c r="AW155" s="19" t="s">
        <v>1737</v>
      </c>
      <c r="AX155" s="19" t="str">
        <f t="shared" si="915"/>
        <v>Maha Prasad</v>
      </c>
      <c r="AY155" s="24">
        <f t="shared" si="11"/>
        <v>2</v>
      </c>
      <c r="AZ155" s="19">
        <f t="shared" si="12"/>
        <v>2</v>
      </c>
      <c r="BA155" s="19" t="s">
        <v>1729</v>
      </c>
      <c r="BB155" s="19"/>
    </row>
    <row r="156" spans="1:54" ht="15.6">
      <c r="A156" s="2">
        <f>'Form Responses 1'!A156</f>
        <v>45429.527354606485</v>
      </c>
      <c r="B156" s="25" t="str">
        <f>'Form Responses 1'!B156</f>
        <v>scheemakurthi@gmail.com</v>
      </c>
      <c r="C156" s="16" t="str">
        <f>'Form Responses 1'!C156</f>
        <v>Srinivasa Rao Cheemakurthi</v>
      </c>
      <c r="D156" s="16" t="str">
        <f>'Form Responses 1'!D156</f>
        <v>Cheemakurthi</v>
      </c>
      <c r="E156" s="511">
        <f>'Form Responses 1'!E156</f>
        <v>6099039951</v>
      </c>
      <c r="F156" s="17" t="str">
        <f>'Form Responses 1'!F156</f>
        <v>ALL EVENT DAYS - July 19th to July 21st - FULL TIME</v>
      </c>
      <c r="G156" s="16" t="str">
        <f>'Form Responses 1'!G156</f>
        <v>Other locations</v>
      </c>
      <c r="H156" s="16" t="str">
        <f>'Form Responses 1'!H156</f>
        <v>Yes</v>
      </c>
      <c r="I156" s="16" t="str">
        <f>'Form Responses 1'!I156</f>
        <v>Mahāyajña Parent / Family member</v>
      </c>
      <c r="J156" s="16" t="str">
        <f>'Form Responses 1'!J156</f>
        <v>Nityasri Cheemakurthi</v>
      </c>
      <c r="K156" s="16" t="str">
        <f>'Form Responses 1'!K156</f>
        <v>Batch 5</v>
      </c>
      <c r="L156" s="16" t="str">
        <f>'Form Responses 1'!L156</f>
        <v>I acknowledge</v>
      </c>
      <c r="M156" s="16" t="str">
        <f>'Form Responses 1'!M156</f>
        <v>NJ</v>
      </c>
      <c r="N156" s="27" t="s">
        <v>1727</v>
      </c>
      <c r="O156" s="19" t="str">
        <f t="shared" si="0"/>
        <v>Y</v>
      </c>
      <c r="P156" s="20"/>
      <c r="Q156" s="20"/>
      <c r="R156" s="20"/>
      <c r="S156" s="20"/>
      <c r="T156" s="21" t="str">
        <f t="shared" ref="T156:U156" si="931">IF(COUNTIF($F156,CONCATENATE("*",T$1,"*")),"Y",IF(COUNTIF($F156,CONCATENATE("*",$V$1,"*")),"Y",IF(COUNTIF($F156,CONCATENATE("*ALL EVENT DAYS - July 18*")),"Y","")))</f>
        <v/>
      </c>
      <c r="U156" s="21" t="str">
        <f t="shared" si="931"/>
        <v/>
      </c>
      <c r="V156" s="21" t="str">
        <f t="shared" si="631"/>
        <v/>
      </c>
      <c r="W156" s="21" t="str">
        <f t="shared" ref="W156:X156" si="932">IF(COUNTIF($F156,CONCATENATE("*",W$1,"*")),"Y",IF(COUNTIF($F156,CONCATENATE("*",$O$1,"*")),"Y",IF(COUNTIF($F156,CONCATENATE("*",$Y$1,"*")),"Y",IF(COUNTIF($F156,CONCATENATE("*ALL EVENT*")),"Y",""))))</f>
        <v>Y</v>
      </c>
      <c r="X156" s="21" t="str">
        <f t="shared" si="932"/>
        <v>Y</v>
      </c>
      <c r="Y156" s="21" t="str">
        <f t="shared" si="4"/>
        <v>Y</v>
      </c>
      <c r="Z156" s="21" t="str">
        <f t="shared" ref="Z156:AA156" si="933">IF(COUNTIF($F156,CONCATENATE("*",Z$1,"*")),"Y",IF(COUNTIF($F156,CONCATENATE("*",$O$1,"*")),"Y",IF(COUNTIF($F156,CONCATENATE("*",$AB$1,"*")),"Y",IF(COUNTIF($F156,CONCATENATE("*ALL EVENT*")),"Y",""))))</f>
        <v>Y</v>
      </c>
      <c r="AA156" s="21" t="str">
        <f t="shared" si="933"/>
        <v>Y</v>
      </c>
      <c r="AB156" s="21" t="str">
        <f t="shared" si="6"/>
        <v>Y</v>
      </c>
      <c r="AC156" s="21" t="str">
        <f t="shared" ref="AC156:AD156" si="934">IF(COUNTIF($F156,CONCATENATE("*",AC$1,"*")),"Y",IF(COUNTIF($F156,CONCATENATE("*",$O$1,"*")),"Y",IF(COUNTIF($F156,CONCATENATE("*",$AE$1,"*")),"Y",IF(COUNTIF($F156,CONCATENATE("*ALL EVENT*")),"Y",""))))</f>
        <v>Y</v>
      </c>
      <c r="AD156" s="21" t="str">
        <f t="shared" si="934"/>
        <v>Y</v>
      </c>
      <c r="AE156" s="19" t="str">
        <f t="shared" si="8"/>
        <v>Y</v>
      </c>
      <c r="AF156" s="22">
        <f t="shared" si="9"/>
        <v>6</v>
      </c>
      <c r="AG156" s="44" t="s">
        <v>1747</v>
      </c>
      <c r="AH156" s="19" t="str">
        <f t="shared" ref="AH156:AX156" si="935">IF(O156="Y",$AG156,"")</f>
        <v>Tickets</v>
      </c>
      <c r="AI156" s="19" t="str">
        <f t="shared" si="935"/>
        <v/>
      </c>
      <c r="AJ156" s="19" t="str">
        <f t="shared" si="935"/>
        <v/>
      </c>
      <c r="AK156" s="19" t="str">
        <f t="shared" si="935"/>
        <v/>
      </c>
      <c r="AL156" s="19" t="str">
        <f t="shared" si="935"/>
        <v/>
      </c>
      <c r="AM156" s="19" t="str">
        <f t="shared" si="935"/>
        <v/>
      </c>
      <c r="AN156" s="19" t="str">
        <f t="shared" si="935"/>
        <v/>
      </c>
      <c r="AO156" s="19" t="str">
        <f t="shared" si="935"/>
        <v/>
      </c>
      <c r="AP156" s="19" t="str">
        <f t="shared" si="935"/>
        <v>Tickets</v>
      </c>
      <c r="AQ156" s="19" t="str">
        <f t="shared" si="935"/>
        <v>Tickets</v>
      </c>
      <c r="AR156" s="19" t="str">
        <f t="shared" si="935"/>
        <v>Tickets</v>
      </c>
      <c r="AS156" s="19" t="str">
        <f t="shared" si="935"/>
        <v>Tickets</v>
      </c>
      <c r="AT156" s="19" t="str">
        <f t="shared" si="935"/>
        <v>Tickets</v>
      </c>
      <c r="AU156" s="19" t="str">
        <f t="shared" si="935"/>
        <v>Tickets</v>
      </c>
      <c r="AV156" s="19" t="str">
        <f t="shared" si="935"/>
        <v>Tickets</v>
      </c>
      <c r="AW156" s="19" t="str">
        <f t="shared" si="935"/>
        <v>Tickets</v>
      </c>
      <c r="AX156" s="19" t="str">
        <f t="shared" si="935"/>
        <v>Tickets</v>
      </c>
      <c r="AY156" s="24">
        <f t="shared" si="11"/>
        <v>2</v>
      </c>
      <c r="AZ156" s="19">
        <f t="shared" si="12"/>
        <v>2</v>
      </c>
      <c r="BA156" s="19" t="s">
        <v>1729</v>
      </c>
      <c r="BB156" s="19"/>
    </row>
    <row r="157" spans="1:54" ht="15.6">
      <c r="A157" s="2">
        <f>'Form Responses 1'!A157</f>
        <v>45429.604693402776</v>
      </c>
      <c r="B157" s="25" t="str">
        <f>'Form Responses 1'!B157</f>
        <v>hymavathi.suda@yahoo.com</v>
      </c>
      <c r="C157" s="16" t="str">
        <f>'Form Responses 1'!C157</f>
        <v xml:space="preserve">Hymavathi </v>
      </c>
      <c r="D157" s="16" t="str">
        <f>'Form Responses 1'!D157</f>
        <v>Suda</v>
      </c>
      <c r="E157" s="511">
        <f>'Form Responses 1'!E157</f>
        <v>6784272467</v>
      </c>
      <c r="F157" s="17" t="str">
        <f>'Form Responses 1'!F157</f>
        <v>19th July (Friday) - ALL DAY, 20th July (Saturday) - ALL DAY</v>
      </c>
      <c r="G157" s="16" t="str">
        <f>'Form Responses 1'!G157</f>
        <v>Texas</v>
      </c>
      <c r="H157" s="16" t="str">
        <f>'Form Responses 1'!H157</f>
        <v>Yes</v>
      </c>
      <c r="I157" s="16" t="str">
        <f>'Form Responses 1'!I157</f>
        <v>Mahāyajña Student</v>
      </c>
      <c r="J157" s="16" t="str">
        <f>'Form Responses 1'!J157</f>
        <v>Hymavathi Suda</v>
      </c>
      <c r="K157" s="16" t="str">
        <f>'Form Responses 1'!K157</f>
        <v>Batch 8</v>
      </c>
      <c r="L157" s="16" t="str">
        <f>'Form Responses 1'!L157</f>
        <v>I acknowledge</v>
      </c>
      <c r="M157" s="16">
        <f>'Form Responses 1'!M157</f>
        <v>0</v>
      </c>
      <c r="N157" s="27" t="s">
        <v>1731</v>
      </c>
      <c r="O157" s="19" t="str">
        <f t="shared" si="0"/>
        <v/>
      </c>
      <c r="P157" s="20"/>
      <c r="Q157" s="20"/>
      <c r="R157" s="20"/>
      <c r="S157" s="20"/>
      <c r="T157" s="21" t="str">
        <f t="shared" ref="T157:U157" si="936">IF(COUNTIF($F157,CONCATENATE("*",T$1,"*")),"Y",IF(COUNTIF($F157,CONCATENATE("*",$V$1,"*")),"Y",IF(COUNTIF($F157,CONCATENATE("*ALL EVENT DAYS - July 18*")),"Y","")))</f>
        <v/>
      </c>
      <c r="U157" s="21" t="str">
        <f t="shared" si="936"/>
        <v/>
      </c>
      <c r="V157" s="21" t="str">
        <f t="shared" si="631"/>
        <v/>
      </c>
      <c r="W157" s="21" t="str">
        <f t="shared" ref="W157:X157" si="937">IF(COUNTIF($F157,CONCATENATE("*",W$1,"*")),"Y",IF(COUNTIF($F157,CONCATENATE("*",$O$1,"*")),"Y",IF(COUNTIF($F157,CONCATENATE("*",$Y$1,"*")),"Y",IF(COUNTIF($F157,CONCATENATE("*ALL EVENT*")),"Y",""))))</f>
        <v>Y</v>
      </c>
      <c r="X157" s="21" t="str">
        <f t="shared" si="937"/>
        <v>Y</v>
      </c>
      <c r="Y157" s="21" t="str">
        <f t="shared" si="4"/>
        <v>Y</v>
      </c>
      <c r="Z157" s="21" t="str">
        <f t="shared" ref="Z157:AA157" si="938">IF(COUNTIF($F157,CONCATENATE("*",Z$1,"*")),"Y",IF(COUNTIF($F157,CONCATENATE("*",$O$1,"*")),"Y",IF(COUNTIF($F157,CONCATENATE("*",$AB$1,"*")),"Y",IF(COUNTIF($F157,CONCATENATE("*ALL EVENT*")),"Y",""))))</f>
        <v>Y</v>
      </c>
      <c r="AA157" s="21" t="str">
        <f t="shared" si="938"/>
        <v>Y</v>
      </c>
      <c r="AB157" s="21" t="str">
        <f t="shared" si="6"/>
        <v>Y</v>
      </c>
      <c r="AC157" s="21" t="str">
        <f t="shared" ref="AC157:AD157" si="939">IF(COUNTIF($F157,CONCATENATE("*",AC$1,"*")),"Y",IF(COUNTIF($F157,CONCATENATE("*",$O$1,"*")),"Y",IF(COUNTIF($F157,CONCATENATE("*",$AE$1,"*")),"Y",IF(COUNTIF($F157,CONCATENATE("*ALL EVENT*")),"Y",""))))</f>
        <v/>
      </c>
      <c r="AD157" s="21" t="str">
        <f t="shared" si="939"/>
        <v/>
      </c>
      <c r="AE157" s="19" t="str">
        <f t="shared" si="8"/>
        <v/>
      </c>
      <c r="AF157" s="22">
        <f t="shared" si="9"/>
        <v>4</v>
      </c>
      <c r="AG157" s="26" t="s">
        <v>1732</v>
      </c>
      <c r="AH157" s="19" t="str">
        <f t="shared" ref="AH157:AO157" si="940">IF(O157="Y",$AG157,"")</f>
        <v/>
      </c>
      <c r="AI157" s="19" t="str">
        <f t="shared" si="940"/>
        <v/>
      </c>
      <c r="AJ157" s="19" t="str">
        <f t="shared" si="940"/>
        <v/>
      </c>
      <c r="AK157" s="19" t="str">
        <f t="shared" si="940"/>
        <v/>
      </c>
      <c r="AL157" s="19" t="str">
        <f t="shared" si="940"/>
        <v/>
      </c>
      <c r="AM157" s="19" t="str">
        <f t="shared" si="940"/>
        <v/>
      </c>
      <c r="AN157" s="19" t="str">
        <f t="shared" si="940"/>
        <v/>
      </c>
      <c r="AO157" s="19" t="str">
        <f t="shared" si="940"/>
        <v/>
      </c>
      <c r="AP157" s="19" t="s">
        <v>1737</v>
      </c>
      <c r="AQ157" s="19" t="s">
        <v>1737</v>
      </c>
      <c r="AR157" s="19" t="str">
        <f>IF(Y157="Y",$AG157,"")</f>
        <v>Maha Prasad</v>
      </c>
      <c r="AS157" s="19" t="s">
        <v>1737</v>
      </c>
      <c r="AT157" s="19" t="s">
        <v>1737</v>
      </c>
      <c r="AU157" s="19" t="str">
        <f t="shared" ref="AU157:AX157" si="941">IF(AB157="Y",$AG157,"")</f>
        <v>Maha Prasad</v>
      </c>
      <c r="AV157" s="19" t="str">
        <f t="shared" si="941"/>
        <v/>
      </c>
      <c r="AW157" s="19" t="str">
        <f t="shared" si="941"/>
        <v/>
      </c>
      <c r="AX157" s="19" t="str">
        <f t="shared" si="941"/>
        <v/>
      </c>
      <c r="AY157" s="24">
        <f t="shared" si="11"/>
        <v>1</v>
      </c>
      <c r="AZ157" s="19">
        <f t="shared" si="12"/>
        <v>2</v>
      </c>
      <c r="BA157" s="19" t="s">
        <v>1729</v>
      </c>
      <c r="BB157" s="19"/>
    </row>
    <row r="158" spans="1:54" ht="15.6">
      <c r="A158" s="2">
        <f>'Form Responses 1'!A158</f>
        <v>45429.630677245368</v>
      </c>
      <c r="B158" s="25" t="str">
        <f>'Form Responses 1'!B158</f>
        <v>jahnavi.jayanthi@gmail.com</v>
      </c>
      <c r="C158" s="38" t="str">
        <f>'Form Responses 1'!C158</f>
        <v>Jahnavi</v>
      </c>
      <c r="D158" s="16" t="str">
        <f>'Form Responses 1'!D158</f>
        <v>Jayanthi</v>
      </c>
      <c r="E158" s="511">
        <f>'Form Responses 1'!E158</f>
        <v>2147936553</v>
      </c>
      <c r="F158" s="17" t="str">
        <f>'Form Responses 1'!F158</f>
        <v>ALL EVENT DAYS - July 18th to July 21st - FULL TIME</v>
      </c>
      <c r="G158" s="16" t="str">
        <f>'Form Responses 1'!G158</f>
        <v>Frisco</v>
      </c>
      <c r="H158" s="16" t="str">
        <f>'Form Responses 1'!H158</f>
        <v>Yes</v>
      </c>
      <c r="I158" s="16" t="str">
        <f>'Form Responses 1'!I158</f>
        <v>Mahāyajña Student</v>
      </c>
      <c r="J158" s="16" t="str">
        <f>'Form Responses 1'!J158</f>
        <v xml:space="preserve">Jahnavi Jayanthi </v>
      </c>
      <c r="K158" s="16" t="str">
        <f>'Form Responses 1'!K158</f>
        <v>Batch 2</v>
      </c>
      <c r="L158" s="16" t="str">
        <f>'Form Responses 1'!L158</f>
        <v>I acknowledge</v>
      </c>
      <c r="M158" s="16">
        <f>'Form Responses 1'!M158</f>
        <v>0</v>
      </c>
      <c r="N158" s="27" t="s">
        <v>1731</v>
      </c>
      <c r="O158" s="19" t="str">
        <f t="shared" si="0"/>
        <v>Y</v>
      </c>
      <c r="P158" s="20"/>
      <c r="Q158" s="20"/>
      <c r="R158" s="20"/>
      <c r="S158" s="20"/>
      <c r="T158" s="21" t="str">
        <f t="shared" ref="T158:U158" si="942">IF(COUNTIF($F158,CONCATENATE("*",T$1,"*")),"Y",IF(COUNTIF($F158,CONCATENATE("*",$V$1,"*")),"Y",IF(COUNTIF($F158,CONCATENATE("*ALL EVENT DAYS - July 18*")),"Y","")))</f>
        <v>Y</v>
      </c>
      <c r="U158" s="21" t="str">
        <f t="shared" si="942"/>
        <v>Y</v>
      </c>
      <c r="V158" s="21" t="str">
        <f t="shared" si="631"/>
        <v>Y</v>
      </c>
      <c r="W158" s="21" t="str">
        <f t="shared" ref="W158:X158" si="943">IF(COUNTIF($F158,CONCATENATE("*",W$1,"*")),"Y",IF(COUNTIF($F158,CONCATENATE("*",$O$1,"*")),"Y",IF(COUNTIF($F158,CONCATENATE("*",$Y$1,"*")),"Y",IF(COUNTIF($F158,CONCATENATE("*ALL EVENT*")),"Y",""))))</f>
        <v>Y</v>
      </c>
      <c r="X158" s="21" t="str">
        <f t="shared" si="943"/>
        <v>Y</v>
      </c>
      <c r="Y158" s="21" t="str">
        <f t="shared" si="4"/>
        <v>Y</v>
      </c>
      <c r="Z158" s="21" t="str">
        <f t="shared" ref="Z158:AA158" si="944">IF(COUNTIF($F158,CONCATENATE("*",Z$1,"*")),"Y",IF(COUNTIF($F158,CONCATENATE("*",$O$1,"*")),"Y",IF(COUNTIF($F158,CONCATENATE("*",$AB$1,"*")),"Y",IF(COUNTIF($F158,CONCATENATE("*ALL EVENT*")),"Y",""))))</f>
        <v>Y</v>
      </c>
      <c r="AA158" s="21" t="str">
        <f t="shared" si="944"/>
        <v>Y</v>
      </c>
      <c r="AB158" s="21" t="str">
        <f t="shared" si="6"/>
        <v>Y</v>
      </c>
      <c r="AC158" s="21" t="str">
        <f t="shared" ref="AC158:AD158" si="945">IF(COUNTIF($F158,CONCATENATE("*",AC$1,"*")),"Y",IF(COUNTIF($F158,CONCATENATE("*",$O$1,"*")),"Y",IF(COUNTIF($F158,CONCATENATE("*",$AE$1,"*")),"Y",IF(COUNTIF($F158,CONCATENATE("*ALL EVENT*")),"Y",""))))</f>
        <v>Y</v>
      </c>
      <c r="AD158" s="21" t="str">
        <f t="shared" si="945"/>
        <v>Y</v>
      </c>
      <c r="AE158" s="19" t="str">
        <f t="shared" si="8"/>
        <v>Y</v>
      </c>
      <c r="AF158" s="22">
        <f t="shared" si="9"/>
        <v>8</v>
      </c>
      <c r="AG158" s="44" t="s">
        <v>1771</v>
      </c>
      <c r="AH158" s="19" t="str">
        <f t="shared" ref="AH158:AX158" si="946">IF(O158="Y",$AG158,"")</f>
        <v>GTS &amp; Parayana Team</v>
      </c>
      <c r="AI158" s="19" t="str">
        <f t="shared" si="946"/>
        <v/>
      </c>
      <c r="AJ158" s="19" t="str">
        <f t="shared" si="946"/>
        <v/>
      </c>
      <c r="AK158" s="19" t="str">
        <f t="shared" si="946"/>
        <v/>
      </c>
      <c r="AL158" s="19" t="str">
        <f t="shared" si="946"/>
        <v/>
      </c>
      <c r="AM158" s="19" t="str">
        <f t="shared" si="946"/>
        <v>GTS &amp; Parayana Team</v>
      </c>
      <c r="AN158" s="19" t="str">
        <f t="shared" si="946"/>
        <v>GTS &amp; Parayana Team</v>
      </c>
      <c r="AO158" s="19" t="str">
        <f t="shared" si="946"/>
        <v>GTS &amp; Parayana Team</v>
      </c>
      <c r="AP158" s="19" t="str">
        <f t="shared" si="946"/>
        <v>GTS &amp; Parayana Team</v>
      </c>
      <c r="AQ158" s="19" t="str">
        <f t="shared" si="946"/>
        <v>GTS &amp; Parayana Team</v>
      </c>
      <c r="AR158" s="19" t="str">
        <f t="shared" si="946"/>
        <v>GTS &amp; Parayana Team</v>
      </c>
      <c r="AS158" s="19" t="str">
        <f t="shared" si="946"/>
        <v>GTS &amp; Parayana Team</v>
      </c>
      <c r="AT158" s="19" t="str">
        <f t="shared" si="946"/>
        <v>GTS &amp; Parayana Team</v>
      </c>
      <c r="AU158" s="19" t="str">
        <f t="shared" si="946"/>
        <v>GTS &amp; Parayana Team</v>
      </c>
      <c r="AV158" s="19" t="str">
        <f t="shared" si="946"/>
        <v>GTS &amp; Parayana Team</v>
      </c>
      <c r="AW158" s="19" t="str">
        <f t="shared" si="946"/>
        <v>GTS &amp; Parayana Team</v>
      </c>
      <c r="AX158" s="19" t="str">
        <f t="shared" si="946"/>
        <v>GTS &amp; Parayana Team</v>
      </c>
      <c r="AY158" s="24">
        <f t="shared" si="11"/>
        <v>2</v>
      </c>
      <c r="AZ158" s="19">
        <f t="shared" si="12"/>
        <v>2</v>
      </c>
      <c r="BA158" s="19" t="s">
        <v>1740</v>
      </c>
      <c r="BB158" s="19"/>
    </row>
    <row r="159" spans="1:54" ht="15.6">
      <c r="A159" s="2">
        <f>'Form Responses 1'!A159</f>
        <v>45429.63649853009</v>
      </c>
      <c r="B159" s="25" t="str">
        <f>'Form Responses 1'!B159</f>
        <v>jayanthishrita@gmail.com</v>
      </c>
      <c r="C159" s="38" t="str">
        <f>'Form Responses 1'!C159</f>
        <v>Shrita</v>
      </c>
      <c r="D159" s="16" t="str">
        <f>'Form Responses 1'!D159</f>
        <v>Jayanthi</v>
      </c>
      <c r="E159" s="511">
        <f>'Form Responses 1'!E159</f>
        <v>4695006542</v>
      </c>
      <c r="F159" s="17" t="str">
        <f>'Form Responses 1'!F159</f>
        <v>ALL EVENT DAYS - July 18th to July 21st - FULL TIME</v>
      </c>
      <c r="G159" s="16" t="str">
        <f>'Form Responses 1'!G159</f>
        <v>Frisco</v>
      </c>
      <c r="H159" s="16" t="str">
        <f>'Form Responses 1'!H159</f>
        <v>Yes</v>
      </c>
      <c r="I159" s="16" t="str">
        <f>'Form Responses 1'!I159</f>
        <v>Mahāyajña Student</v>
      </c>
      <c r="J159" s="16" t="str">
        <f>'Form Responses 1'!J159</f>
        <v>Shrita Jayanthi</v>
      </c>
      <c r="K159" s="16" t="str">
        <f>'Form Responses 1'!K159</f>
        <v>Batch 2</v>
      </c>
      <c r="L159" s="16" t="str">
        <f>'Form Responses 1'!L159</f>
        <v>I acknowledge</v>
      </c>
      <c r="M159" s="16">
        <f>'Form Responses 1'!M159</f>
        <v>0</v>
      </c>
      <c r="N159" s="27" t="s">
        <v>1731</v>
      </c>
      <c r="O159" s="19" t="str">
        <f t="shared" si="0"/>
        <v>Y</v>
      </c>
      <c r="P159" s="20"/>
      <c r="Q159" s="20"/>
      <c r="R159" s="20"/>
      <c r="S159" s="20"/>
      <c r="T159" s="21" t="str">
        <f t="shared" ref="T159:U159" si="947">IF(COUNTIF($F159,CONCATENATE("*",T$1,"*")),"Y",IF(COUNTIF($F159,CONCATENATE("*",$V$1,"*")),"Y",IF(COUNTIF($F159,CONCATENATE("*ALL EVENT DAYS - July 18*")),"Y","")))</f>
        <v>Y</v>
      </c>
      <c r="U159" s="21" t="str">
        <f t="shared" si="947"/>
        <v>Y</v>
      </c>
      <c r="V159" s="21" t="str">
        <f t="shared" si="631"/>
        <v>Y</v>
      </c>
      <c r="W159" s="21" t="str">
        <f t="shared" ref="W159:X159" si="948">IF(COUNTIF($F159,CONCATENATE("*",W$1,"*")),"Y",IF(COUNTIF($F159,CONCATENATE("*",$O$1,"*")),"Y",IF(COUNTIF($F159,CONCATENATE("*",$Y$1,"*")),"Y",IF(COUNTIF($F159,CONCATENATE("*ALL EVENT*")),"Y",""))))</f>
        <v>Y</v>
      </c>
      <c r="X159" s="21" t="str">
        <f t="shared" si="948"/>
        <v>Y</v>
      </c>
      <c r="Y159" s="21" t="str">
        <f t="shared" si="4"/>
        <v>Y</v>
      </c>
      <c r="Z159" s="21" t="str">
        <f t="shared" ref="Z159:AA159" si="949">IF(COUNTIF($F159,CONCATENATE("*",Z$1,"*")),"Y",IF(COUNTIF($F159,CONCATENATE("*",$O$1,"*")),"Y",IF(COUNTIF($F159,CONCATENATE("*",$AB$1,"*")),"Y",IF(COUNTIF($F159,CONCATENATE("*ALL EVENT*")),"Y",""))))</f>
        <v>Y</v>
      </c>
      <c r="AA159" s="21" t="str">
        <f t="shared" si="949"/>
        <v>Y</v>
      </c>
      <c r="AB159" s="21" t="str">
        <f t="shared" si="6"/>
        <v>Y</v>
      </c>
      <c r="AC159" s="21" t="str">
        <f t="shared" ref="AC159:AD159" si="950">IF(COUNTIF($F159,CONCATENATE("*",AC$1,"*")),"Y",IF(COUNTIF($F159,CONCATENATE("*",$O$1,"*")),"Y",IF(COUNTIF($F159,CONCATENATE("*",$AE$1,"*")),"Y",IF(COUNTIF($F159,CONCATENATE("*ALL EVENT*")),"Y",""))))</f>
        <v>Y</v>
      </c>
      <c r="AD159" s="21" t="str">
        <f t="shared" si="950"/>
        <v>Y</v>
      </c>
      <c r="AE159" s="19" t="str">
        <f t="shared" si="8"/>
        <v>Y</v>
      </c>
      <c r="AF159" s="22">
        <f t="shared" si="9"/>
        <v>8</v>
      </c>
      <c r="AG159" s="44" t="s">
        <v>1739</v>
      </c>
      <c r="AH159" s="19" t="str">
        <f t="shared" ref="AH159:AX159" si="951">IF(O159="Y",$AG159,"")</f>
        <v>Youth Mobile</v>
      </c>
      <c r="AI159" s="19" t="str">
        <f t="shared" si="951"/>
        <v/>
      </c>
      <c r="AJ159" s="19" t="str">
        <f t="shared" si="951"/>
        <v/>
      </c>
      <c r="AK159" s="19" t="str">
        <f t="shared" si="951"/>
        <v/>
      </c>
      <c r="AL159" s="19" t="str">
        <f t="shared" si="951"/>
        <v/>
      </c>
      <c r="AM159" s="19" t="str">
        <f t="shared" si="951"/>
        <v>Youth Mobile</v>
      </c>
      <c r="AN159" s="19" t="str">
        <f t="shared" si="951"/>
        <v>Youth Mobile</v>
      </c>
      <c r="AO159" s="19" t="str">
        <f t="shared" si="951"/>
        <v>Youth Mobile</v>
      </c>
      <c r="AP159" s="19" t="str">
        <f t="shared" si="951"/>
        <v>Youth Mobile</v>
      </c>
      <c r="AQ159" s="19" t="str">
        <f t="shared" si="951"/>
        <v>Youth Mobile</v>
      </c>
      <c r="AR159" s="19" t="str">
        <f t="shared" si="951"/>
        <v>Youth Mobile</v>
      </c>
      <c r="AS159" s="19" t="str">
        <f t="shared" si="951"/>
        <v>Youth Mobile</v>
      </c>
      <c r="AT159" s="19" t="str">
        <f t="shared" si="951"/>
        <v>Youth Mobile</v>
      </c>
      <c r="AU159" s="19" t="str">
        <f t="shared" si="951"/>
        <v>Youth Mobile</v>
      </c>
      <c r="AV159" s="19" t="str">
        <f t="shared" si="951"/>
        <v>Youth Mobile</v>
      </c>
      <c r="AW159" s="19" t="str">
        <f t="shared" si="951"/>
        <v>Youth Mobile</v>
      </c>
      <c r="AX159" s="19" t="str">
        <f t="shared" si="951"/>
        <v>Youth Mobile</v>
      </c>
      <c r="AY159" s="24">
        <f t="shared" si="11"/>
        <v>2</v>
      </c>
      <c r="AZ159" s="19">
        <f t="shared" si="12"/>
        <v>2</v>
      </c>
      <c r="BA159" s="19" t="s">
        <v>1729</v>
      </c>
      <c r="BB159" s="19"/>
    </row>
    <row r="160" spans="1:54" ht="15.6">
      <c r="A160" s="2">
        <f>'Form Responses 1'!A160</f>
        <v>45429.722581134258</v>
      </c>
      <c r="B160" s="25" t="str">
        <f>'Form Responses 1'!B160</f>
        <v>sandyasripathi@gmail.com</v>
      </c>
      <c r="C160" s="16" t="str">
        <f>'Form Responses 1'!C160</f>
        <v>Sandya</v>
      </c>
      <c r="D160" s="16" t="str">
        <f>'Form Responses 1'!D160</f>
        <v xml:space="preserve">Sripathi </v>
      </c>
      <c r="E160" s="511">
        <f>'Form Responses 1'!E160</f>
        <v>4253502312</v>
      </c>
      <c r="F160" s="17" t="str">
        <f>'Form Responses 1'!F160</f>
        <v>19th July (Friday) - Morning, 19th July (Friday) - Evening</v>
      </c>
      <c r="G160" s="16" t="str">
        <f>'Form Responses 1'!G160</f>
        <v>Texas</v>
      </c>
      <c r="H160" s="16" t="str">
        <f>'Form Responses 1'!H160</f>
        <v>Yes</v>
      </c>
      <c r="I160" s="16" t="str">
        <f>'Form Responses 1'!I160</f>
        <v>Mahāyajña Student</v>
      </c>
      <c r="J160" s="16" t="str">
        <f>'Form Responses 1'!J160</f>
        <v xml:space="preserve">Sandya Sripathi </v>
      </c>
      <c r="K160" s="16" t="str">
        <f>'Form Responses 1'!K160</f>
        <v>Batch 9</v>
      </c>
      <c r="L160" s="16" t="str">
        <f>'Form Responses 1'!L160</f>
        <v>I acknowledge</v>
      </c>
      <c r="M160" s="16">
        <f>'Form Responses 1'!M160</f>
        <v>0</v>
      </c>
      <c r="N160" s="27" t="s">
        <v>1731</v>
      </c>
      <c r="O160" s="19" t="str">
        <f t="shared" si="0"/>
        <v/>
      </c>
      <c r="P160" s="20"/>
      <c r="Q160" s="20"/>
      <c r="R160" s="20"/>
      <c r="S160" s="20"/>
      <c r="T160" s="21" t="str">
        <f t="shared" ref="T160:U160" si="952">IF(COUNTIF($F160,CONCATENATE("*",T$1,"*")),"Y",IF(COUNTIF($F160,CONCATENATE("*",$V$1,"*")),"Y",IF(COUNTIF($F160,CONCATENATE("*ALL EVENT DAYS - July 18*")),"Y","")))</f>
        <v/>
      </c>
      <c r="U160" s="21" t="str">
        <f t="shared" si="952"/>
        <v/>
      </c>
      <c r="V160" s="21" t="str">
        <f t="shared" si="631"/>
        <v/>
      </c>
      <c r="W160" s="21" t="str">
        <f t="shared" ref="W160:X160" si="953">IF(COUNTIF($F160,CONCATENATE("*",W$1,"*")),"Y",IF(COUNTIF($F160,CONCATENATE("*",$O$1,"*")),"Y",IF(COUNTIF($F160,CONCATENATE("*",$Y$1,"*")),"Y",IF(COUNTIF($F160,CONCATENATE("*ALL EVENT*")),"Y",""))))</f>
        <v>Y</v>
      </c>
      <c r="X160" s="21" t="str">
        <f t="shared" si="953"/>
        <v>Y</v>
      </c>
      <c r="Y160" s="21" t="str">
        <f t="shared" si="4"/>
        <v/>
      </c>
      <c r="Z160" s="21" t="str">
        <f t="shared" ref="Z160:AA160" si="954">IF(COUNTIF($F160,CONCATENATE("*",Z$1,"*")),"Y",IF(COUNTIF($F160,CONCATENATE("*",$O$1,"*")),"Y",IF(COUNTIF($F160,CONCATENATE("*",$AB$1,"*")),"Y",IF(COUNTIF($F160,CONCATENATE("*ALL EVENT*")),"Y",""))))</f>
        <v/>
      </c>
      <c r="AA160" s="21" t="str">
        <f t="shared" si="954"/>
        <v/>
      </c>
      <c r="AB160" s="21" t="str">
        <f t="shared" si="6"/>
        <v/>
      </c>
      <c r="AC160" s="21" t="str">
        <f t="shared" ref="AC160:AD160" si="955">IF(COUNTIF($F160,CONCATENATE("*",AC$1,"*")),"Y",IF(COUNTIF($F160,CONCATENATE("*",$O$1,"*")),"Y",IF(COUNTIF($F160,CONCATENATE("*",$AE$1,"*")),"Y",IF(COUNTIF($F160,CONCATENATE("*ALL EVENT*")),"Y",""))))</f>
        <v/>
      </c>
      <c r="AD160" s="21" t="str">
        <f t="shared" si="955"/>
        <v/>
      </c>
      <c r="AE160" s="19" t="str">
        <f t="shared" si="8"/>
        <v/>
      </c>
      <c r="AF160" s="22">
        <f t="shared" si="9"/>
        <v>2</v>
      </c>
      <c r="AG160" s="26" t="s">
        <v>1732</v>
      </c>
      <c r="AH160" s="19" t="str">
        <f t="shared" ref="AH160:AO160" si="956">IF(O160="Y",$AG160,"")</f>
        <v/>
      </c>
      <c r="AI160" s="19" t="str">
        <f t="shared" si="956"/>
        <v/>
      </c>
      <c r="AJ160" s="19" t="str">
        <f t="shared" si="956"/>
        <v/>
      </c>
      <c r="AK160" s="19" t="str">
        <f t="shared" si="956"/>
        <v/>
      </c>
      <c r="AL160" s="19" t="str">
        <f t="shared" si="956"/>
        <v/>
      </c>
      <c r="AM160" s="19" t="str">
        <f t="shared" si="956"/>
        <v/>
      </c>
      <c r="AN160" s="19" t="str">
        <f t="shared" si="956"/>
        <v/>
      </c>
      <c r="AO160" s="19" t="str">
        <f t="shared" si="956"/>
        <v/>
      </c>
      <c r="AP160" s="19" t="s">
        <v>1737</v>
      </c>
      <c r="AQ160" s="19" t="s">
        <v>1737</v>
      </c>
      <c r="AR160" s="19" t="str">
        <f t="shared" ref="AR160:AR161" si="957">IF(Y160="Y",$AG160,"")</f>
        <v/>
      </c>
      <c r="AS160" s="19"/>
      <c r="AT160" s="19" t="str">
        <f t="shared" ref="AT160:AX160" si="958">IF(AA160="Y",$AG160,"")</f>
        <v/>
      </c>
      <c r="AU160" s="19" t="str">
        <f t="shared" si="958"/>
        <v/>
      </c>
      <c r="AV160" s="19" t="str">
        <f t="shared" si="958"/>
        <v/>
      </c>
      <c r="AW160" s="19" t="str">
        <f t="shared" si="958"/>
        <v/>
      </c>
      <c r="AX160" s="19" t="str">
        <f t="shared" si="958"/>
        <v/>
      </c>
      <c r="AY160" s="24">
        <f t="shared" si="11"/>
        <v>1</v>
      </c>
      <c r="AZ160" s="19">
        <f t="shared" si="12"/>
        <v>1</v>
      </c>
      <c r="BA160" s="19" t="s">
        <v>1740</v>
      </c>
      <c r="BB160" s="19"/>
    </row>
    <row r="161" spans="1:54" ht="15.6">
      <c r="A161" s="2">
        <f>'Form Responses 1'!A161</f>
        <v>45429.724023090283</v>
      </c>
      <c r="B161" s="25" t="str">
        <f>'Form Responses 1'!B161</f>
        <v>sripathisunil@gmail.com</v>
      </c>
      <c r="C161" s="16" t="str">
        <f>'Form Responses 1'!C161</f>
        <v xml:space="preserve">Sunilkumar </v>
      </c>
      <c r="D161" s="16" t="str">
        <f>'Form Responses 1'!D161</f>
        <v>Sripathi</v>
      </c>
      <c r="E161" s="511">
        <f>'Form Responses 1'!E161</f>
        <v>2064340863</v>
      </c>
      <c r="F161" s="17" t="str">
        <f>'Form Responses 1'!F161</f>
        <v>19th July (Friday) - Morning, 19th July (Friday) - Evening</v>
      </c>
      <c r="G161" s="16" t="str">
        <f>'Form Responses 1'!G161</f>
        <v>Texas</v>
      </c>
      <c r="H161" s="16" t="str">
        <f>'Form Responses 1'!H161</f>
        <v>Yes</v>
      </c>
      <c r="I161" s="16" t="str">
        <f>'Form Responses 1'!I161</f>
        <v>Mahāyajña Parent / Family member</v>
      </c>
      <c r="J161" s="16" t="str">
        <f>'Form Responses 1'!J161</f>
        <v xml:space="preserve">Sandya Sripathi </v>
      </c>
      <c r="K161" s="16" t="str">
        <f>'Form Responses 1'!K161</f>
        <v>Batch 9</v>
      </c>
      <c r="L161" s="16" t="str">
        <f>'Form Responses 1'!L161</f>
        <v>I acknowledge</v>
      </c>
      <c r="M161" s="16">
        <f>'Form Responses 1'!M161</f>
        <v>0</v>
      </c>
      <c r="N161" s="27" t="s">
        <v>1727</v>
      </c>
      <c r="O161" s="19" t="str">
        <f t="shared" si="0"/>
        <v/>
      </c>
      <c r="P161" s="20"/>
      <c r="Q161" s="20"/>
      <c r="R161" s="20"/>
      <c r="S161" s="20"/>
      <c r="T161" s="21" t="str">
        <f t="shared" ref="T161:U161" si="959">IF(COUNTIF($F161,CONCATENATE("*",T$1,"*")),"Y",IF(COUNTIF($F161,CONCATENATE("*",$V$1,"*")),"Y",IF(COUNTIF($F161,CONCATENATE("*ALL EVENT DAYS - July 18*")),"Y","")))</f>
        <v/>
      </c>
      <c r="U161" s="21" t="str">
        <f t="shared" si="959"/>
        <v/>
      </c>
      <c r="V161" s="21" t="str">
        <f t="shared" si="631"/>
        <v/>
      </c>
      <c r="W161" s="21" t="str">
        <f t="shared" ref="W161:X161" si="960">IF(COUNTIF($F161,CONCATENATE("*",W$1,"*")),"Y",IF(COUNTIF($F161,CONCATENATE("*",$O$1,"*")),"Y",IF(COUNTIF($F161,CONCATENATE("*",$Y$1,"*")),"Y",IF(COUNTIF($F161,CONCATENATE("*ALL EVENT*")),"Y",""))))</f>
        <v>Y</v>
      </c>
      <c r="X161" s="21" t="str">
        <f t="shared" si="960"/>
        <v>Y</v>
      </c>
      <c r="Y161" s="21" t="str">
        <f t="shared" si="4"/>
        <v/>
      </c>
      <c r="Z161" s="21" t="str">
        <f t="shared" ref="Z161:AA161" si="961">IF(COUNTIF($F161,CONCATENATE("*",Z$1,"*")),"Y",IF(COUNTIF($F161,CONCATENATE("*",$O$1,"*")),"Y",IF(COUNTIF($F161,CONCATENATE("*",$AB$1,"*")),"Y",IF(COUNTIF($F161,CONCATENATE("*ALL EVENT*")),"Y",""))))</f>
        <v/>
      </c>
      <c r="AA161" s="21" t="str">
        <f t="shared" si="961"/>
        <v/>
      </c>
      <c r="AB161" s="21" t="str">
        <f t="shared" si="6"/>
        <v/>
      </c>
      <c r="AC161" s="21" t="str">
        <f t="shared" ref="AC161:AD161" si="962">IF(COUNTIF($F161,CONCATENATE("*",AC$1,"*")),"Y",IF(COUNTIF($F161,CONCATENATE("*",$O$1,"*")),"Y",IF(COUNTIF($F161,CONCATENATE("*",$AE$1,"*")),"Y",IF(COUNTIF($F161,CONCATENATE("*ALL EVENT*")),"Y",""))))</f>
        <v/>
      </c>
      <c r="AD161" s="21" t="str">
        <f t="shared" si="962"/>
        <v/>
      </c>
      <c r="AE161" s="19" t="str">
        <f t="shared" si="8"/>
        <v/>
      </c>
      <c r="AF161" s="22">
        <f t="shared" si="9"/>
        <v>2</v>
      </c>
      <c r="AG161" s="26" t="s">
        <v>1741</v>
      </c>
      <c r="AH161" s="19" t="str">
        <f t="shared" ref="AH161:AO161" si="963">IF(O161="Y",$AG161,"")</f>
        <v/>
      </c>
      <c r="AI161" s="19" t="str">
        <f t="shared" si="963"/>
        <v/>
      </c>
      <c r="AJ161" s="19" t="str">
        <f t="shared" si="963"/>
        <v/>
      </c>
      <c r="AK161" s="19" t="str">
        <f t="shared" si="963"/>
        <v/>
      </c>
      <c r="AL161" s="19" t="str">
        <f t="shared" si="963"/>
        <v/>
      </c>
      <c r="AM161" s="19" t="str">
        <f t="shared" si="963"/>
        <v/>
      </c>
      <c r="AN161" s="19" t="str">
        <f t="shared" si="963"/>
        <v/>
      </c>
      <c r="AO161" s="19" t="str">
        <f t="shared" si="963"/>
        <v/>
      </c>
      <c r="AP161" s="19" t="s">
        <v>1734</v>
      </c>
      <c r="AQ161" s="19" t="s">
        <v>1734</v>
      </c>
      <c r="AR161" s="19" t="str">
        <f t="shared" si="957"/>
        <v/>
      </c>
      <c r="AS161" s="19" t="str">
        <f t="shared" ref="AS161:AX161" si="964">IF(Z161="Y",$AG161,"")</f>
        <v/>
      </c>
      <c r="AT161" s="19" t="str">
        <f t="shared" si="964"/>
        <v/>
      </c>
      <c r="AU161" s="19" t="str">
        <f t="shared" si="964"/>
        <v/>
      </c>
      <c r="AV161" s="19" t="str">
        <f t="shared" si="964"/>
        <v/>
      </c>
      <c r="AW161" s="19" t="str">
        <f t="shared" si="964"/>
        <v/>
      </c>
      <c r="AX161" s="19" t="str">
        <f t="shared" si="964"/>
        <v/>
      </c>
      <c r="AY161" s="24">
        <f t="shared" si="11"/>
        <v>1</v>
      </c>
      <c r="AZ161" s="19">
        <f t="shared" si="12"/>
        <v>1</v>
      </c>
      <c r="BA161" s="19" t="s">
        <v>1740</v>
      </c>
      <c r="BB161" s="19"/>
    </row>
    <row r="162" spans="1:54" ht="15.6">
      <c r="A162" s="2">
        <f>'Form Responses 1'!A162</f>
        <v>45429.790907372684</v>
      </c>
      <c r="B162" s="25" t="str">
        <f>'Form Responses 1'!B162</f>
        <v>swapnak503@gmail.com</v>
      </c>
      <c r="C162" s="16" t="str">
        <f>'Form Responses 1'!C162</f>
        <v>Swapna</v>
      </c>
      <c r="D162" s="16" t="str">
        <f>'Form Responses 1'!D162</f>
        <v>Konda</v>
      </c>
      <c r="E162" s="511">
        <f>'Form Responses 1'!E162</f>
        <v>2105738651</v>
      </c>
      <c r="F162" s="17" t="str">
        <f>'Form Responses 1'!F162</f>
        <v>20th July (Saturday) - Morning</v>
      </c>
      <c r="G162" s="16" t="str">
        <f>'Form Responses 1'!G162</f>
        <v>Texas</v>
      </c>
      <c r="H162" s="16" t="str">
        <f>'Form Responses 1'!H162</f>
        <v>Yes</v>
      </c>
      <c r="I162" s="16" t="str">
        <f>'Form Responses 1'!I162</f>
        <v>Mahāyajña Student</v>
      </c>
      <c r="J162" s="16" t="str">
        <f>'Form Responses 1'!J162</f>
        <v>Swapna Konda</v>
      </c>
      <c r="K162" s="16" t="str">
        <f>'Form Responses 1'!K162</f>
        <v>Batch 6</v>
      </c>
      <c r="L162" s="16" t="str">
        <f>'Form Responses 1'!L162</f>
        <v>I acknowledge</v>
      </c>
      <c r="M162" s="16">
        <f>'Form Responses 1'!M162</f>
        <v>0</v>
      </c>
      <c r="N162" s="30" t="s">
        <v>1731</v>
      </c>
      <c r="O162" s="19" t="str">
        <f t="shared" si="0"/>
        <v/>
      </c>
      <c r="P162" s="20"/>
      <c r="Q162" s="20"/>
      <c r="R162" s="20"/>
      <c r="S162" s="20"/>
      <c r="T162" s="21" t="str">
        <f t="shared" ref="T162:U162" si="965">IF(COUNTIF($F162,CONCATENATE("*",T$1,"*")),"Y",IF(COUNTIF($F162,CONCATENATE("*",$V$1,"*")),"Y",IF(COUNTIF($F162,CONCATENATE("*ALL EVENT DAYS - July 18*")),"Y","")))</f>
        <v/>
      </c>
      <c r="U162" s="21" t="str">
        <f t="shared" si="965"/>
        <v/>
      </c>
      <c r="V162" s="21" t="str">
        <f t="shared" si="631"/>
        <v/>
      </c>
      <c r="W162" s="21" t="str">
        <f t="shared" ref="W162:X162" si="966">IF(COUNTIF($F162,CONCATENATE("*",W$1,"*")),"Y",IF(COUNTIF($F162,CONCATENATE("*",$O$1,"*")),"Y",IF(COUNTIF($F162,CONCATENATE("*",$Y$1,"*")),"Y",IF(COUNTIF($F162,CONCATENATE("*ALL EVENT*")),"Y",""))))</f>
        <v/>
      </c>
      <c r="X162" s="21" t="str">
        <f t="shared" si="966"/>
        <v/>
      </c>
      <c r="Y162" s="21" t="str">
        <f t="shared" si="4"/>
        <v/>
      </c>
      <c r="Z162" s="21" t="str">
        <f t="shared" ref="Z162:AA162" si="967">IF(COUNTIF($F162,CONCATENATE("*",Z$1,"*")),"Y",IF(COUNTIF($F162,CONCATENATE("*",$O$1,"*")),"Y",IF(COUNTIF($F162,CONCATENATE("*",$AB$1,"*")),"Y",IF(COUNTIF($F162,CONCATENATE("*ALL EVENT*")),"Y",""))))</f>
        <v>Y</v>
      </c>
      <c r="AA162" s="21" t="str">
        <f t="shared" si="967"/>
        <v/>
      </c>
      <c r="AB162" s="21" t="str">
        <f t="shared" si="6"/>
        <v/>
      </c>
      <c r="AC162" s="21" t="str">
        <f t="shared" ref="AC162:AD162" si="968">IF(COUNTIF($F162,CONCATENATE("*",AC$1,"*")),"Y",IF(COUNTIF($F162,CONCATENATE("*",$O$1,"*")),"Y",IF(COUNTIF($F162,CONCATENATE("*",$AE$1,"*")),"Y",IF(COUNTIF($F162,CONCATENATE("*ALL EVENT*")),"Y",""))))</f>
        <v/>
      </c>
      <c r="AD162" s="21" t="str">
        <f t="shared" si="968"/>
        <v/>
      </c>
      <c r="AE162" s="19" t="str">
        <f t="shared" si="8"/>
        <v/>
      </c>
      <c r="AF162" s="22">
        <f t="shared" si="9"/>
        <v>1</v>
      </c>
      <c r="AG162" s="36" t="s">
        <v>1730</v>
      </c>
      <c r="AH162" s="19" t="str">
        <f t="shared" ref="AH162:AX162" si="969">IF(O162="Y",$AG162,"")</f>
        <v/>
      </c>
      <c r="AI162" s="19" t="str">
        <f t="shared" si="969"/>
        <v/>
      </c>
      <c r="AJ162" s="19" t="str">
        <f t="shared" si="969"/>
        <v/>
      </c>
      <c r="AK162" s="19" t="str">
        <f t="shared" si="969"/>
        <v/>
      </c>
      <c r="AL162" s="19" t="str">
        <f t="shared" si="969"/>
        <v/>
      </c>
      <c r="AM162" s="19" t="str">
        <f t="shared" si="969"/>
        <v/>
      </c>
      <c r="AN162" s="19" t="str">
        <f t="shared" si="969"/>
        <v/>
      </c>
      <c r="AO162" s="19" t="str">
        <f t="shared" si="969"/>
        <v/>
      </c>
      <c r="AP162" s="19" t="str">
        <f t="shared" si="969"/>
        <v/>
      </c>
      <c r="AQ162" s="19" t="str">
        <f t="shared" si="969"/>
        <v/>
      </c>
      <c r="AR162" s="19" t="str">
        <f t="shared" si="969"/>
        <v/>
      </c>
      <c r="AS162" s="19" t="str">
        <f t="shared" si="969"/>
        <v>StandBy</v>
      </c>
      <c r="AT162" s="19" t="str">
        <f t="shared" si="969"/>
        <v/>
      </c>
      <c r="AU162" s="19" t="str">
        <f t="shared" si="969"/>
        <v/>
      </c>
      <c r="AV162" s="19" t="str">
        <f t="shared" si="969"/>
        <v/>
      </c>
      <c r="AW162" s="19" t="str">
        <f t="shared" si="969"/>
        <v/>
      </c>
      <c r="AX162" s="19" t="str">
        <f t="shared" si="969"/>
        <v/>
      </c>
      <c r="AY162" s="24">
        <f t="shared" si="11"/>
        <v>0</v>
      </c>
      <c r="AZ162" s="19">
        <f t="shared" si="12"/>
        <v>1</v>
      </c>
      <c r="BA162" s="19"/>
      <c r="BB162" s="19"/>
    </row>
    <row r="163" spans="1:54" ht="15.6">
      <c r="A163" s="2">
        <f>'Form Responses 1'!A163</f>
        <v>45429.921460289348</v>
      </c>
      <c r="B163" s="25" t="str">
        <f>'Form Responses 1'!B163</f>
        <v>vd.nadimpalli@gmail.com</v>
      </c>
      <c r="C163" s="16" t="str">
        <f>'Form Responses 1'!C163</f>
        <v>Vijaya</v>
      </c>
      <c r="D163" s="16" t="str">
        <f>'Form Responses 1'!D163</f>
        <v>Nadimpalli</v>
      </c>
      <c r="E163" s="511">
        <f>'Form Responses 1'!E163</f>
        <v>8582156348</v>
      </c>
      <c r="F163" s="17" t="str">
        <f>'Form Responses 1'!F163</f>
        <v>19th July (Friday) - Morning, 20th July (Saturday) - Morning, 21st July (Sunday) - ALL DAY</v>
      </c>
      <c r="G163" s="16" t="str">
        <f>'Form Responses 1'!G163</f>
        <v>Greater Chicago Region</v>
      </c>
      <c r="H163" s="16" t="str">
        <f>'Form Responses 1'!H163</f>
        <v>Yes</v>
      </c>
      <c r="I163" s="16" t="str">
        <f>'Form Responses 1'!I163</f>
        <v>Mahāyajña Student</v>
      </c>
      <c r="J163" s="16" t="str">
        <f>'Form Responses 1'!J163</f>
        <v xml:space="preserve">Vijaya Nadimpalli </v>
      </c>
      <c r="K163" s="16" t="str">
        <f>'Form Responses 1'!K163</f>
        <v>Batch 9</v>
      </c>
      <c r="L163" s="16" t="str">
        <f>'Form Responses 1'!L163</f>
        <v>I acknowledge</v>
      </c>
      <c r="M163" s="16">
        <f>'Form Responses 1'!M163</f>
        <v>0</v>
      </c>
      <c r="N163" s="27" t="s">
        <v>1727</v>
      </c>
      <c r="O163" s="19" t="str">
        <f t="shared" si="0"/>
        <v/>
      </c>
      <c r="P163" s="20"/>
      <c r="Q163" s="20"/>
      <c r="R163" s="20"/>
      <c r="S163" s="20"/>
      <c r="T163" s="21" t="str">
        <f t="shared" ref="T163:U163" si="970">IF(COUNTIF($F163,CONCATENATE("*",T$1,"*")),"Y",IF(COUNTIF($F163,CONCATENATE("*",$V$1,"*")),"Y",IF(COUNTIF($F163,CONCATENATE("*ALL EVENT DAYS - July 18*")),"Y","")))</f>
        <v/>
      </c>
      <c r="U163" s="21" t="str">
        <f t="shared" si="970"/>
        <v/>
      </c>
      <c r="V163" s="21" t="str">
        <f t="shared" si="631"/>
        <v/>
      </c>
      <c r="W163" s="21" t="str">
        <f t="shared" ref="W163:X163" si="971">IF(COUNTIF($F163,CONCATENATE("*",W$1,"*")),"Y",IF(COUNTIF($F163,CONCATENATE("*",$O$1,"*")),"Y",IF(COUNTIF($F163,CONCATENATE("*",$Y$1,"*")),"Y",IF(COUNTIF($F163,CONCATENATE("*ALL EVENT*")),"Y",""))))</f>
        <v>Y</v>
      </c>
      <c r="X163" s="21" t="str">
        <f t="shared" si="971"/>
        <v/>
      </c>
      <c r="Y163" s="21" t="str">
        <f t="shared" si="4"/>
        <v/>
      </c>
      <c r="Z163" s="21" t="str">
        <f t="shared" ref="Z163:AA163" si="972">IF(COUNTIF($F163,CONCATENATE("*",Z$1,"*")),"Y",IF(COUNTIF($F163,CONCATENATE("*",$O$1,"*")),"Y",IF(COUNTIF($F163,CONCATENATE("*",$AB$1,"*")),"Y",IF(COUNTIF($F163,CONCATENATE("*ALL EVENT*")),"Y",""))))</f>
        <v>Y</v>
      </c>
      <c r="AA163" s="21" t="str">
        <f t="shared" si="972"/>
        <v/>
      </c>
      <c r="AB163" s="21" t="str">
        <f t="shared" si="6"/>
        <v/>
      </c>
      <c r="AC163" s="21" t="str">
        <f t="shared" ref="AC163:AD163" si="973">IF(COUNTIF($F163,CONCATENATE("*",AC$1,"*")),"Y",IF(COUNTIF($F163,CONCATENATE("*",$O$1,"*")),"Y",IF(COUNTIF($F163,CONCATENATE("*",$AE$1,"*")),"Y",IF(COUNTIF($F163,CONCATENATE("*ALL EVENT*")),"Y",""))))</f>
        <v>Y</v>
      </c>
      <c r="AD163" s="21" t="str">
        <f t="shared" si="973"/>
        <v>Y</v>
      </c>
      <c r="AE163" s="19" t="str">
        <f t="shared" si="8"/>
        <v>Y</v>
      </c>
      <c r="AF163" s="22">
        <f t="shared" si="9"/>
        <v>4</v>
      </c>
      <c r="AG163" s="26" t="s">
        <v>1732</v>
      </c>
      <c r="AH163" s="19" t="str">
        <f t="shared" ref="AH163:AO163" si="974">IF(O163="Y",$AG163,"")</f>
        <v/>
      </c>
      <c r="AI163" s="19" t="str">
        <f t="shared" si="974"/>
        <v/>
      </c>
      <c r="AJ163" s="19" t="str">
        <f t="shared" si="974"/>
        <v/>
      </c>
      <c r="AK163" s="19" t="str">
        <f t="shared" si="974"/>
        <v/>
      </c>
      <c r="AL163" s="19" t="str">
        <f t="shared" si="974"/>
        <v/>
      </c>
      <c r="AM163" s="19" t="str">
        <f t="shared" si="974"/>
        <v/>
      </c>
      <c r="AN163" s="19" t="str">
        <f t="shared" si="974"/>
        <v/>
      </c>
      <c r="AO163" s="19" t="str">
        <f t="shared" si="974"/>
        <v/>
      </c>
      <c r="AP163" s="19" t="s">
        <v>1737</v>
      </c>
      <c r="AQ163" s="19" t="str">
        <f t="shared" ref="AQ163:AR163" si="975">IF(X163="Y",$AG163,"")</f>
        <v/>
      </c>
      <c r="AR163" s="19" t="str">
        <f t="shared" si="975"/>
        <v/>
      </c>
      <c r="AS163" s="19"/>
      <c r="AT163" s="19" t="str">
        <f t="shared" ref="AT163:AU163" si="976">IF(AA163="Y",$AG163,"")</f>
        <v/>
      </c>
      <c r="AU163" s="19" t="str">
        <f t="shared" si="976"/>
        <v/>
      </c>
      <c r="AV163" s="19" t="s">
        <v>1737</v>
      </c>
      <c r="AW163" s="19" t="s">
        <v>1737</v>
      </c>
      <c r="AX163" s="19" t="str">
        <f>IF(AE163="Y",$AG163,"")</f>
        <v>Maha Prasad</v>
      </c>
      <c r="AY163" s="24">
        <f t="shared" si="11"/>
        <v>1</v>
      </c>
      <c r="AZ163" s="19">
        <f t="shared" si="12"/>
        <v>1</v>
      </c>
      <c r="BA163" s="19" t="s">
        <v>1740</v>
      </c>
      <c r="BB163" s="19"/>
    </row>
    <row r="164" spans="1:54" ht="15.6">
      <c r="A164" s="2">
        <f>'Form Responses 1'!A164</f>
        <v>45430.588136990744</v>
      </c>
      <c r="B164" s="25" t="str">
        <f>'Form Responses 1'!B164</f>
        <v>chavali_ravikanth@yahoo.com</v>
      </c>
      <c r="C164" s="38" t="str">
        <f>'Form Responses 1'!C164</f>
        <v>Ravikanth</v>
      </c>
      <c r="D164" s="16" t="str">
        <f>'Form Responses 1'!D164</f>
        <v>Chavali</v>
      </c>
      <c r="E164" s="511">
        <f>'Form Responses 1'!E164</f>
        <v>5082641435</v>
      </c>
      <c r="F164" s="17" t="str">
        <f>'Form Responses 1'!F164</f>
        <v>ALL EVENT DAYS - July 19th to July 21st - FULL TIME, 19th July (Friday) - ALL DAY, 20th July (Saturday) - ALL DAY, 21st July (Sunday) - ALL DAY</v>
      </c>
      <c r="G164" s="16" t="str">
        <f>'Form Responses 1'!G164</f>
        <v>Austin</v>
      </c>
      <c r="H164" s="16" t="str">
        <f>'Form Responses 1'!H164</f>
        <v>Yes</v>
      </c>
      <c r="I164" s="16" t="str">
        <f>'Form Responses 1'!I164</f>
        <v>Mahāyajña Parent / Family member</v>
      </c>
      <c r="J164" s="16" t="str">
        <f>'Form Responses 1'!J164</f>
        <v>Vijaya Lakshmi SOMBHOTLA</v>
      </c>
      <c r="K164" s="16" t="str">
        <f>'Form Responses 1'!K164</f>
        <v>Batch 9</v>
      </c>
      <c r="L164" s="16" t="str">
        <f>'Form Responses 1'!L164</f>
        <v>I acknowledge</v>
      </c>
      <c r="M164" s="16">
        <f>'Form Responses 1'!M164</f>
        <v>0</v>
      </c>
      <c r="N164" s="27" t="s">
        <v>1727</v>
      </c>
      <c r="O164" s="19" t="str">
        <f t="shared" si="0"/>
        <v>Y</v>
      </c>
      <c r="P164" s="20"/>
      <c r="Q164" s="20"/>
      <c r="R164" s="20"/>
      <c r="S164" s="20"/>
      <c r="T164" s="21" t="str">
        <f t="shared" ref="T164:U164" si="977">IF(COUNTIF($F164,CONCATENATE("*",T$1,"*")),"Y",IF(COUNTIF($F164,CONCATENATE("*",$V$1,"*")),"Y",IF(COUNTIF($F164,CONCATENATE("*ALL EVENT DAYS - July 18*")),"Y","")))</f>
        <v/>
      </c>
      <c r="U164" s="21" t="str">
        <f t="shared" si="977"/>
        <v/>
      </c>
      <c r="V164" s="21" t="str">
        <f t="shared" si="631"/>
        <v/>
      </c>
      <c r="W164" s="21" t="str">
        <f t="shared" ref="W164:X164" si="978">IF(COUNTIF($F164,CONCATENATE("*",W$1,"*")),"Y",IF(COUNTIF($F164,CONCATENATE("*",$O$1,"*")),"Y",IF(COUNTIF($F164,CONCATENATE("*",$Y$1,"*")),"Y",IF(COUNTIF($F164,CONCATENATE("*ALL EVENT*")),"Y",""))))</f>
        <v>Y</v>
      </c>
      <c r="X164" s="21" t="str">
        <f t="shared" si="978"/>
        <v>Y</v>
      </c>
      <c r="Y164" s="21" t="str">
        <f t="shared" si="4"/>
        <v>Y</v>
      </c>
      <c r="Z164" s="21" t="str">
        <f t="shared" ref="Z164:AA164" si="979">IF(COUNTIF($F164,CONCATENATE("*",Z$1,"*")),"Y",IF(COUNTIF($F164,CONCATENATE("*",$O$1,"*")),"Y",IF(COUNTIF($F164,CONCATENATE("*",$AB$1,"*")),"Y",IF(COUNTIF($F164,CONCATENATE("*ALL EVENT*")),"Y",""))))</f>
        <v>Y</v>
      </c>
      <c r="AA164" s="21" t="str">
        <f t="shared" si="979"/>
        <v>Y</v>
      </c>
      <c r="AB164" s="21" t="str">
        <f t="shared" si="6"/>
        <v>Y</v>
      </c>
      <c r="AC164" s="21" t="str">
        <f t="shared" ref="AC164:AD164" si="980">IF(COUNTIF($F164,CONCATENATE("*",AC$1,"*")),"Y",IF(COUNTIF($F164,CONCATENATE("*",$O$1,"*")),"Y",IF(COUNTIF($F164,CONCATENATE("*",$AE$1,"*")),"Y",IF(COUNTIF($F164,CONCATENATE("*ALL EVENT*")),"Y",""))))</f>
        <v>Y</v>
      </c>
      <c r="AD164" s="21" t="str">
        <f t="shared" si="980"/>
        <v>Y</v>
      </c>
      <c r="AE164" s="19" t="str">
        <f t="shared" si="8"/>
        <v>Y</v>
      </c>
      <c r="AF164" s="22">
        <f t="shared" si="9"/>
        <v>6</v>
      </c>
      <c r="AG164" s="44" t="s">
        <v>1745</v>
      </c>
      <c r="AH164" s="19" t="str">
        <f t="shared" ref="AH164:AX164" si="981">IF(O164="Y",$AG164,"")</f>
        <v>Mobile</v>
      </c>
      <c r="AI164" s="19" t="str">
        <f t="shared" si="981"/>
        <v/>
      </c>
      <c r="AJ164" s="19" t="str">
        <f t="shared" si="981"/>
        <v/>
      </c>
      <c r="AK164" s="19" t="str">
        <f t="shared" si="981"/>
        <v/>
      </c>
      <c r="AL164" s="19" t="str">
        <f t="shared" si="981"/>
        <v/>
      </c>
      <c r="AM164" s="19" t="str">
        <f t="shared" si="981"/>
        <v/>
      </c>
      <c r="AN164" s="19" t="str">
        <f t="shared" si="981"/>
        <v/>
      </c>
      <c r="AO164" s="19" t="str">
        <f t="shared" si="981"/>
        <v/>
      </c>
      <c r="AP164" s="19" t="str">
        <f t="shared" si="981"/>
        <v>Mobile</v>
      </c>
      <c r="AQ164" s="19" t="str">
        <f t="shared" si="981"/>
        <v>Mobile</v>
      </c>
      <c r="AR164" s="19" t="str">
        <f t="shared" si="981"/>
        <v>Mobile</v>
      </c>
      <c r="AS164" s="19" t="str">
        <f t="shared" si="981"/>
        <v>Mobile</v>
      </c>
      <c r="AT164" s="19" t="str">
        <f t="shared" si="981"/>
        <v>Mobile</v>
      </c>
      <c r="AU164" s="19" t="str">
        <f t="shared" si="981"/>
        <v>Mobile</v>
      </c>
      <c r="AV164" s="19" t="str">
        <f t="shared" si="981"/>
        <v>Mobile</v>
      </c>
      <c r="AW164" s="19" t="str">
        <f t="shared" si="981"/>
        <v>Mobile</v>
      </c>
      <c r="AX164" s="19" t="str">
        <f t="shared" si="981"/>
        <v>Mobile</v>
      </c>
      <c r="AY164" s="24">
        <f t="shared" si="11"/>
        <v>2</v>
      </c>
      <c r="AZ164" s="19">
        <f t="shared" si="12"/>
        <v>2</v>
      </c>
      <c r="BA164" s="19" t="s">
        <v>1729</v>
      </c>
      <c r="BB164" s="19"/>
    </row>
    <row r="165" spans="1:54" ht="15.6">
      <c r="A165" s="2">
        <f>'Form Responses 1'!A165</f>
        <v>45430.594797349535</v>
      </c>
      <c r="B165" s="25" t="str">
        <f>'Form Responses 1'!B165</f>
        <v>maheswara.bdpl@gmail.com</v>
      </c>
      <c r="C165" s="16" t="str">
        <f>'Form Responses 1'!C165</f>
        <v>Maheswaraiah</v>
      </c>
      <c r="D165" s="16" t="str">
        <f>'Form Responses 1'!D165</f>
        <v>Yasarapu</v>
      </c>
      <c r="E165" s="511">
        <f>'Form Responses 1'!E165</f>
        <v>7372935988</v>
      </c>
      <c r="F165" s="17" t="str">
        <f>'Form Responses 1'!F165</f>
        <v>19th July (Friday) - Evening, 20th July (Saturday) - Evening</v>
      </c>
      <c r="G165" s="16" t="str">
        <f>'Form Responses 1'!G165</f>
        <v>Texas</v>
      </c>
      <c r="H165" s="16" t="str">
        <f>'Form Responses 1'!H165</f>
        <v>Yes</v>
      </c>
      <c r="I165" s="16" t="str">
        <f>'Form Responses 1'!I165</f>
        <v>Mahāyajña Parent / Family member</v>
      </c>
      <c r="J165" s="16" t="str">
        <f>'Form Responses 1'!J165</f>
        <v>Nithyasri Yasarapu</v>
      </c>
      <c r="K165" s="16" t="str">
        <f>'Form Responses 1'!K165</f>
        <v>Batch 8</v>
      </c>
      <c r="L165" s="16" t="str">
        <f>'Form Responses 1'!L165</f>
        <v>I acknowledge</v>
      </c>
      <c r="M165" s="16">
        <f>'Form Responses 1'!M165</f>
        <v>0</v>
      </c>
      <c r="N165" s="27" t="s">
        <v>1727</v>
      </c>
      <c r="O165" s="19" t="str">
        <f t="shared" si="0"/>
        <v/>
      </c>
      <c r="P165" s="20"/>
      <c r="Q165" s="20"/>
      <c r="R165" s="20"/>
      <c r="S165" s="20"/>
      <c r="T165" s="21" t="str">
        <f t="shared" ref="T165:U165" si="982">IF(COUNTIF($F165,CONCATENATE("*",T$1,"*")),"Y",IF(COUNTIF($F165,CONCATENATE("*",$V$1,"*")),"Y",IF(COUNTIF($F165,CONCATENATE("*ALL EVENT DAYS - July 18*")),"Y","")))</f>
        <v/>
      </c>
      <c r="U165" s="21" t="str">
        <f t="shared" si="982"/>
        <v/>
      </c>
      <c r="V165" s="21" t="str">
        <f t="shared" si="631"/>
        <v/>
      </c>
      <c r="W165" s="21" t="str">
        <f t="shared" ref="W165:X165" si="983">IF(COUNTIF($F165,CONCATENATE("*",W$1,"*")),"Y",IF(COUNTIF($F165,CONCATENATE("*",$O$1,"*")),"Y",IF(COUNTIF($F165,CONCATENATE("*",$Y$1,"*")),"Y",IF(COUNTIF($F165,CONCATENATE("*ALL EVENT*")),"Y",""))))</f>
        <v/>
      </c>
      <c r="X165" s="21" t="str">
        <f t="shared" si="983"/>
        <v>Y</v>
      </c>
      <c r="Y165" s="21" t="str">
        <f t="shared" si="4"/>
        <v/>
      </c>
      <c r="Z165" s="21" t="str">
        <f t="shared" ref="Z165:AA165" si="984">IF(COUNTIF($F165,CONCATENATE("*",Z$1,"*")),"Y",IF(COUNTIF($F165,CONCATENATE("*",$O$1,"*")),"Y",IF(COUNTIF($F165,CONCATENATE("*",$AB$1,"*")),"Y",IF(COUNTIF($F165,CONCATENATE("*ALL EVENT*")),"Y",""))))</f>
        <v/>
      </c>
      <c r="AA165" s="21" t="str">
        <f t="shared" si="984"/>
        <v>Y</v>
      </c>
      <c r="AB165" s="21" t="str">
        <f t="shared" si="6"/>
        <v/>
      </c>
      <c r="AC165" s="21" t="str">
        <f t="shared" ref="AC165:AD165" si="985">IF(COUNTIF($F165,CONCATENATE("*",AC$1,"*")),"Y",IF(COUNTIF($F165,CONCATENATE("*",$O$1,"*")),"Y",IF(COUNTIF($F165,CONCATENATE("*",$AE$1,"*")),"Y",IF(COUNTIF($F165,CONCATENATE("*ALL EVENT*")),"Y",""))))</f>
        <v/>
      </c>
      <c r="AD165" s="21" t="str">
        <f t="shared" si="985"/>
        <v/>
      </c>
      <c r="AE165" s="19" t="str">
        <f t="shared" si="8"/>
        <v/>
      </c>
      <c r="AF165" s="22">
        <f t="shared" si="9"/>
        <v>2</v>
      </c>
      <c r="AG165" s="26" t="s">
        <v>1741</v>
      </c>
      <c r="AH165" s="19" t="str">
        <f t="shared" ref="AH165:AP165" si="986">IF(O165="Y",$AG165,"")</f>
        <v/>
      </c>
      <c r="AI165" s="19" t="str">
        <f t="shared" si="986"/>
        <v/>
      </c>
      <c r="AJ165" s="19" t="str">
        <f t="shared" si="986"/>
        <v/>
      </c>
      <c r="AK165" s="19" t="str">
        <f t="shared" si="986"/>
        <v/>
      </c>
      <c r="AL165" s="19" t="str">
        <f t="shared" si="986"/>
        <v/>
      </c>
      <c r="AM165" s="19" t="str">
        <f t="shared" si="986"/>
        <v/>
      </c>
      <c r="AN165" s="19" t="str">
        <f t="shared" si="986"/>
        <v/>
      </c>
      <c r="AO165" s="19" t="str">
        <f t="shared" si="986"/>
        <v/>
      </c>
      <c r="AP165" s="19" t="str">
        <f t="shared" si="986"/>
        <v/>
      </c>
      <c r="AQ165" s="19" t="s">
        <v>1734</v>
      </c>
      <c r="AR165" s="19" t="str">
        <f t="shared" ref="AR165:AS165" si="987">IF(Y165="Y",$AG165,"")</f>
        <v/>
      </c>
      <c r="AS165" s="19" t="str">
        <f t="shared" si="987"/>
        <v/>
      </c>
      <c r="AT165" s="19" t="s">
        <v>1734</v>
      </c>
      <c r="AU165" s="19" t="str">
        <f t="shared" ref="AU165:AX165" si="988">IF(AB165="Y",$AG165,"")</f>
        <v/>
      </c>
      <c r="AV165" s="19" t="str">
        <f t="shared" si="988"/>
        <v/>
      </c>
      <c r="AW165" s="19" t="str">
        <f t="shared" si="988"/>
        <v/>
      </c>
      <c r="AX165" s="19" t="str">
        <f t="shared" si="988"/>
        <v/>
      </c>
      <c r="AY165" s="24">
        <f t="shared" si="11"/>
        <v>1</v>
      </c>
      <c r="AZ165" s="19">
        <f t="shared" si="12"/>
        <v>1</v>
      </c>
      <c r="BA165" s="19" t="s">
        <v>1740</v>
      </c>
      <c r="BB165" s="19"/>
    </row>
    <row r="166" spans="1:54" ht="15.6">
      <c r="A166" s="2">
        <f>'Form Responses 1'!A166</f>
        <v>45430.68044950231</v>
      </c>
      <c r="B166" s="25" t="str">
        <f>'Form Responses 1'!B166</f>
        <v>jayanthi236@gmail.com</v>
      </c>
      <c r="C166" s="16" t="str">
        <f>'Form Responses 1'!C166</f>
        <v>Jayanthi</v>
      </c>
      <c r="D166" s="16" t="str">
        <f>'Form Responses 1'!D166</f>
        <v xml:space="preserve">Addepalle </v>
      </c>
      <c r="E166" s="511">
        <f>'Form Responses 1'!E166</f>
        <v>9372441037</v>
      </c>
      <c r="F166" s="17" t="str">
        <f>'Form Responses 1'!F166</f>
        <v>20th July (Saturday) - Morning</v>
      </c>
      <c r="G166" s="16" t="str">
        <f>'Form Responses 1'!G166</f>
        <v>Other locations</v>
      </c>
      <c r="H166" s="16" t="str">
        <f>'Form Responses 1'!H166</f>
        <v>Yes</v>
      </c>
      <c r="I166" s="16" t="str">
        <f>'Form Responses 1'!I166</f>
        <v>Mahāyajña Parent / Family member</v>
      </c>
      <c r="J166" s="16" t="str">
        <f>'Form Responses 1'!J166</f>
        <v>Jayanthi Addepalle</v>
      </c>
      <c r="K166" s="16" t="str">
        <f>'Form Responses 1'!K166</f>
        <v>Batch 8</v>
      </c>
      <c r="L166" s="16" t="str">
        <f>'Form Responses 1'!L166</f>
        <v>I acknowledge</v>
      </c>
      <c r="M166" s="16" t="str">
        <f>'Form Responses 1'!M166</f>
        <v>Springfield, IL</v>
      </c>
      <c r="N166" s="27" t="s">
        <v>1731</v>
      </c>
      <c r="O166" s="19" t="str">
        <f t="shared" si="0"/>
        <v/>
      </c>
      <c r="P166" s="20"/>
      <c r="Q166" s="20"/>
      <c r="R166" s="20"/>
      <c r="S166" s="20"/>
      <c r="T166" s="21" t="str">
        <f t="shared" ref="T166:U166" si="989">IF(COUNTIF($F166,CONCATENATE("*",T$1,"*")),"Y",IF(COUNTIF($F166,CONCATENATE("*",$V$1,"*")),"Y",IF(COUNTIF($F166,CONCATENATE("*ALL EVENT DAYS - July 18*")),"Y","")))</f>
        <v/>
      </c>
      <c r="U166" s="21" t="str">
        <f t="shared" si="989"/>
        <v/>
      </c>
      <c r="V166" s="21" t="str">
        <f t="shared" si="631"/>
        <v/>
      </c>
      <c r="W166" s="21" t="str">
        <f t="shared" ref="W166:X166" si="990">IF(COUNTIF($F166,CONCATENATE("*",W$1,"*")),"Y",IF(COUNTIF($F166,CONCATENATE("*",$O$1,"*")),"Y",IF(COUNTIF($F166,CONCATENATE("*",$Y$1,"*")),"Y",IF(COUNTIF($F166,CONCATENATE("*ALL EVENT*")),"Y",""))))</f>
        <v/>
      </c>
      <c r="X166" s="21" t="str">
        <f t="shared" si="990"/>
        <v/>
      </c>
      <c r="Y166" s="21" t="str">
        <f t="shared" si="4"/>
        <v/>
      </c>
      <c r="Z166" s="21" t="str">
        <f t="shared" ref="Z166:AA166" si="991">IF(COUNTIF($F166,CONCATENATE("*",Z$1,"*")),"Y",IF(COUNTIF($F166,CONCATENATE("*",$O$1,"*")),"Y",IF(COUNTIF($F166,CONCATENATE("*",$AB$1,"*")),"Y",IF(COUNTIF($F166,CONCATENATE("*ALL EVENT*")),"Y",""))))</f>
        <v>Y</v>
      </c>
      <c r="AA166" s="21" t="str">
        <f t="shared" si="991"/>
        <v/>
      </c>
      <c r="AB166" s="21" t="str">
        <f t="shared" si="6"/>
        <v/>
      </c>
      <c r="AC166" s="21" t="str">
        <f t="shared" ref="AC166:AD166" si="992">IF(COUNTIF($F166,CONCATENATE("*",AC$1,"*")),"Y",IF(COUNTIF($F166,CONCATENATE("*",$O$1,"*")),"Y",IF(COUNTIF($F166,CONCATENATE("*",$AE$1,"*")),"Y",IF(COUNTIF($F166,CONCATENATE("*ALL EVENT*")),"Y",""))))</f>
        <v/>
      </c>
      <c r="AD166" s="21" t="str">
        <f t="shared" si="992"/>
        <v/>
      </c>
      <c r="AE166" s="19" t="str">
        <f t="shared" si="8"/>
        <v/>
      </c>
      <c r="AF166" s="22">
        <f t="shared" si="9"/>
        <v>1</v>
      </c>
      <c r="AG166" s="36" t="s">
        <v>1730</v>
      </c>
      <c r="AH166" s="19" t="str">
        <f t="shared" ref="AH166:AX166" si="993">IF(O166="Y",$AG166,"")</f>
        <v/>
      </c>
      <c r="AI166" s="19" t="str">
        <f t="shared" si="993"/>
        <v/>
      </c>
      <c r="AJ166" s="19" t="str">
        <f t="shared" si="993"/>
        <v/>
      </c>
      <c r="AK166" s="19" t="str">
        <f t="shared" si="993"/>
        <v/>
      </c>
      <c r="AL166" s="19" t="str">
        <f t="shared" si="993"/>
        <v/>
      </c>
      <c r="AM166" s="19" t="str">
        <f t="shared" si="993"/>
        <v/>
      </c>
      <c r="AN166" s="19" t="str">
        <f t="shared" si="993"/>
        <v/>
      </c>
      <c r="AO166" s="19" t="str">
        <f t="shared" si="993"/>
        <v/>
      </c>
      <c r="AP166" s="19" t="str">
        <f t="shared" si="993"/>
        <v/>
      </c>
      <c r="AQ166" s="19" t="str">
        <f t="shared" si="993"/>
        <v/>
      </c>
      <c r="AR166" s="19" t="str">
        <f t="shared" si="993"/>
        <v/>
      </c>
      <c r="AS166" s="19" t="str">
        <f t="shared" si="993"/>
        <v>StandBy</v>
      </c>
      <c r="AT166" s="19" t="str">
        <f t="shared" si="993"/>
        <v/>
      </c>
      <c r="AU166" s="19" t="str">
        <f t="shared" si="993"/>
        <v/>
      </c>
      <c r="AV166" s="19" t="str">
        <f t="shared" si="993"/>
        <v/>
      </c>
      <c r="AW166" s="19" t="str">
        <f t="shared" si="993"/>
        <v/>
      </c>
      <c r="AX166" s="19" t="str">
        <f t="shared" si="993"/>
        <v/>
      </c>
      <c r="AY166" s="24">
        <f t="shared" si="11"/>
        <v>0</v>
      </c>
      <c r="AZ166" s="19">
        <f t="shared" si="12"/>
        <v>1</v>
      </c>
      <c r="BA166" s="19"/>
      <c r="BB166" s="19"/>
    </row>
    <row r="167" spans="1:54" ht="15.6">
      <c r="A167" s="5">
        <f>'Form Responses 1'!A167</f>
        <v>45430.766997754632</v>
      </c>
      <c r="B167" s="42" t="str">
        <f>'Form Responses 1'!B167</f>
        <v>kondurumurali@gmail.com</v>
      </c>
      <c r="C167" s="38" t="str">
        <f>'Form Responses 1'!C167</f>
        <v>Murali</v>
      </c>
      <c r="D167" s="16" t="str">
        <f>'Form Responses 1'!D167</f>
        <v>Konduru</v>
      </c>
      <c r="E167" s="511">
        <f>'Form Responses 1'!E167</f>
        <v>9169348786</v>
      </c>
      <c r="F167" s="17" t="str">
        <f>'Form Responses 1'!F167</f>
        <v>ALL EVENT DAYS - July 19th to July 21st - FULL TIME</v>
      </c>
      <c r="G167" s="16" t="str">
        <f>'Form Responses 1'!G167</f>
        <v>Austin</v>
      </c>
      <c r="H167" s="16" t="str">
        <f>'Form Responses 1'!H167</f>
        <v>Yes</v>
      </c>
      <c r="I167" s="16" t="str">
        <f>'Form Responses 1'!I167</f>
        <v>Mahāyajña Student</v>
      </c>
      <c r="J167" s="16" t="str">
        <f>'Form Responses 1'!J167</f>
        <v>Murali Konduru</v>
      </c>
      <c r="K167" s="16" t="str">
        <f>'Form Responses 1'!K167</f>
        <v>Batch 9</v>
      </c>
      <c r="L167" s="16" t="str">
        <f>'Form Responses 1'!L167</f>
        <v>I acknowledge</v>
      </c>
      <c r="M167" s="16">
        <f>'Form Responses 1'!M167</f>
        <v>0</v>
      </c>
      <c r="N167" s="39" t="s">
        <v>1727</v>
      </c>
      <c r="O167" s="19" t="str">
        <f t="shared" si="0"/>
        <v>Y</v>
      </c>
      <c r="P167" s="20"/>
      <c r="Q167" s="20"/>
      <c r="R167" s="20"/>
      <c r="S167" s="20"/>
      <c r="T167" s="21" t="str">
        <f t="shared" ref="T167:U167" si="994">IF(COUNTIF($F167,CONCATENATE("*",T$1,"*")),"Y",IF(COUNTIF($F167,CONCATENATE("*",$V$1,"*")),"Y",IF(COUNTIF($F167,CONCATENATE("*ALL EVENT DAYS - July 18*")),"Y","")))</f>
        <v/>
      </c>
      <c r="U167" s="21" t="str">
        <f t="shared" si="994"/>
        <v/>
      </c>
      <c r="V167" s="21" t="str">
        <f t="shared" si="631"/>
        <v/>
      </c>
      <c r="W167" s="21" t="str">
        <f t="shared" ref="W167:X167" si="995">IF(COUNTIF($F167,CONCATENATE("*",W$1,"*")),"Y",IF(COUNTIF($F167,CONCATENATE("*",$O$1,"*")),"Y",IF(COUNTIF($F167,CONCATENATE("*",$Y$1,"*")),"Y",IF(COUNTIF($F167,CONCATENATE("*ALL EVENT*")),"Y",""))))</f>
        <v>Y</v>
      </c>
      <c r="X167" s="21" t="str">
        <f t="shared" si="995"/>
        <v>Y</v>
      </c>
      <c r="Y167" s="21" t="str">
        <f t="shared" si="4"/>
        <v>Y</v>
      </c>
      <c r="Z167" s="21" t="str">
        <f t="shared" ref="Z167:AA167" si="996">IF(COUNTIF($F167,CONCATENATE("*",Z$1,"*")),"Y",IF(COUNTIF($F167,CONCATENATE("*",$O$1,"*")),"Y",IF(COUNTIF($F167,CONCATENATE("*",$AB$1,"*")),"Y",IF(COUNTIF($F167,CONCATENATE("*ALL EVENT*")),"Y",""))))</f>
        <v>Y</v>
      </c>
      <c r="AA167" s="21" t="str">
        <f t="shared" si="996"/>
        <v>Y</v>
      </c>
      <c r="AB167" s="21" t="str">
        <f t="shared" si="6"/>
        <v>Y</v>
      </c>
      <c r="AC167" s="21" t="str">
        <f t="shared" ref="AC167:AD167" si="997">IF(COUNTIF($F167,CONCATENATE("*",AC$1,"*")),"Y",IF(COUNTIF($F167,CONCATENATE("*",$O$1,"*")),"Y",IF(COUNTIF($F167,CONCATENATE("*",$AE$1,"*")),"Y",IF(COUNTIF($F167,CONCATENATE("*ALL EVENT*")),"Y",""))))</f>
        <v>Y</v>
      </c>
      <c r="AD167" s="21" t="str">
        <f t="shared" si="997"/>
        <v>Y</v>
      </c>
      <c r="AE167" s="19" t="str">
        <f t="shared" si="8"/>
        <v>Y</v>
      </c>
      <c r="AF167" s="22">
        <f t="shared" si="9"/>
        <v>6</v>
      </c>
      <c r="AG167" s="40" t="s">
        <v>1745</v>
      </c>
      <c r="AH167" s="19" t="str">
        <f t="shared" ref="AH167:AX167" si="998">IF(O167="Y",$AG167,"")</f>
        <v>Mobile</v>
      </c>
      <c r="AI167" s="19" t="str">
        <f t="shared" si="998"/>
        <v/>
      </c>
      <c r="AJ167" s="19" t="str">
        <f t="shared" si="998"/>
        <v/>
      </c>
      <c r="AK167" s="19" t="str">
        <f t="shared" si="998"/>
        <v/>
      </c>
      <c r="AL167" s="19" t="str">
        <f t="shared" si="998"/>
        <v/>
      </c>
      <c r="AM167" s="19" t="str">
        <f t="shared" si="998"/>
        <v/>
      </c>
      <c r="AN167" s="19" t="str">
        <f t="shared" si="998"/>
        <v/>
      </c>
      <c r="AO167" s="19" t="str">
        <f t="shared" si="998"/>
        <v/>
      </c>
      <c r="AP167" s="19" t="str">
        <f t="shared" si="998"/>
        <v>Mobile</v>
      </c>
      <c r="AQ167" s="19" t="str">
        <f t="shared" si="998"/>
        <v>Mobile</v>
      </c>
      <c r="AR167" s="19" t="str">
        <f t="shared" si="998"/>
        <v>Mobile</v>
      </c>
      <c r="AS167" s="19" t="str">
        <f t="shared" si="998"/>
        <v>Mobile</v>
      </c>
      <c r="AT167" s="19" t="str">
        <f t="shared" si="998"/>
        <v>Mobile</v>
      </c>
      <c r="AU167" s="19" t="str">
        <f t="shared" si="998"/>
        <v>Mobile</v>
      </c>
      <c r="AV167" s="19" t="str">
        <f t="shared" si="998"/>
        <v>Mobile</v>
      </c>
      <c r="AW167" s="19" t="str">
        <f t="shared" si="998"/>
        <v>Mobile</v>
      </c>
      <c r="AX167" s="19" t="str">
        <f t="shared" si="998"/>
        <v>Mobile</v>
      </c>
      <c r="AY167" s="24">
        <f t="shared" si="11"/>
        <v>2</v>
      </c>
      <c r="AZ167" s="19">
        <f t="shared" si="12"/>
        <v>2</v>
      </c>
      <c r="BA167" s="19" t="s">
        <v>1729</v>
      </c>
      <c r="BB167" s="19"/>
    </row>
    <row r="168" spans="1:54" ht="15.6">
      <c r="A168" s="2">
        <f>'Form Responses 1'!A168</f>
        <v>45430.89326887732</v>
      </c>
      <c r="B168" s="25" t="str">
        <f>'Form Responses 1'!B168</f>
        <v>rrsatya@yahoo.com</v>
      </c>
      <c r="C168" s="16" t="str">
        <f>'Form Responses 1'!C168</f>
        <v>Satya</v>
      </c>
      <c r="D168" s="16" t="str">
        <f>'Form Responses 1'!D168</f>
        <v>Nidamarti</v>
      </c>
      <c r="E168" s="511">
        <f>'Form Responses 1'!E168</f>
        <v>2245789306</v>
      </c>
      <c r="F168" s="17" t="str">
        <f>'Form Responses 1'!F168</f>
        <v>ALL EVENT DAYS - July 18th to July 21st - FULL TIME</v>
      </c>
      <c r="G168" s="16" t="str">
        <f>'Form Responses 1'!G168</f>
        <v>Greater Chicago Region</v>
      </c>
      <c r="H168" s="16" t="str">
        <f>'Form Responses 1'!H168</f>
        <v>Yes</v>
      </c>
      <c r="I168" s="16" t="str">
        <f>'Form Responses 1'!I168</f>
        <v>Mahāyajña Parent / Family member</v>
      </c>
      <c r="J168" s="16" t="str">
        <f>'Form Responses 1'!J168</f>
        <v xml:space="preserve">Krithvik Nidamarti </v>
      </c>
      <c r="K168" s="16" t="str">
        <f>'Form Responses 1'!K168</f>
        <v>Batch 9</v>
      </c>
      <c r="L168" s="16" t="str">
        <f>'Form Responses 1'!L168</f>
        <v>I acknowledge</v>
      </c>
      <c r="M168" s="16">
        <f>'Form Responses 1'!M168</f>
        <v>0</v>
      </c>
      <c r="N168" s="27" t="s">
        <v>1727</v>
      </c>
      <c r="O168" s="19" t="str">
        <f t="shared" si="0"/>
        <v>Y</v>
      </c>
      <c r="P168" s="20"/>
      <c r="Q168" s="20" t="s">
        <v>979</v>
      </c>
      <c r="R168" s="20" t="s">
        <v>979</v>
      </c>
      <c r="S168" s="20" t="s">
        <v>979</v>
      </c>
      <c r="T168" s="21" t="str">
        <f t="shared" ref="T168:U168" si="999">IF(COUNTIF($F168,CONCATENATE("*",T$1,"*")),"Y",IF(COUNTIF($F168,CONCATENATE("*",$V$1,"*")),"Y",IF(COUNTIF($F168,CONCATENATE("*ALL EVENT DAYS - July 18*")),"Y","")))</f>
        <v>Y</v>
      </c>
      <c r="U168" s="21" t="str">
        <f t="shared" si="999"/>
        <v>Y</v>
      </c>
      <c r="V168" s="21" t="str">
        <f t="shared" si="631"/>
        <v>Y</v>
      </c>
      <c r="W168" s="21" t="str">
        <f t="shared" ref="W168:X168" si="1000">IF(COUNTIF($F168,CONCATENATE("*",W$1,"*")),"Y",IF(COUNTIF($F168,CONCATENATE("*",$O$1,"*")),"Y",IF(COUNTIF($F168,CONCATENATE("*",$Y$1,"*")),"Y",IF(COUNTIF($F168,CONCATENATE("*ALL EVENT*")),"Y",""))))</f>
        <v>Y</v>
      </c>
      <c r="X168" s="21" t="str">
        <f t="shared" si="1000"/>
        <v>Y</v>
      </c>
      <c r="Y168" s="21" t="str">
        <f t="shared" si="4"/>
        <v>Y</v>
      </c>
      <c r="Z168" s="21" t="str">
        <f t="shared" ref="Z168:AA168" si="1001">IF(COUNTIF($F168,CONCATENATE("*",Z$1,"*")),"Y",IF(COUNTIF($F168,CONCATENATE("*",$O$1,"*")),"Y",IF(COUNTIF($F168,CONCATENATE("*",$AB$1,"*")),"Y",IF(COUNTIF($F168,CONCATENATE("*ALL EVENT*")),"Y",""))))</f>
        <v>Y</v>
      </c>
      <c r="AA168" s="21" t="str">
        <f t="shared" si="1001"/>
        <v>Y</v>
      </c>
      <c r="AB168" s="21" t="str">
        <f t="shared" si="6"/>
        <v>Y</v>
      </c>
      <c r="AC168" s="21" t="str">
        <f t="shared" ref="AC168:AD168" si="1002">IF(COUNTIF($F168,CONCATENATE("*",AC$1,"*")),"Y",IF(COUNTIF($F168,CONCATENATE("*",$O$1,"*")),"Y",IF(COUNTIF($F168,CONCATENATE("*",$AE$1,"*")),"Y",IF(COUNTIF($F168,CONCATENATE("*ALL EVENT*")),"Y",""))))</f>
        <v>Y</v>
      </c>
      <c r="AD168" s="21" t="str">
        <f t="shared" si="1002"/>
        <v>Y</v>
      </c>
      <c r="AE168" s="19" t="str">
        <f t="shared" si="8"/>
        <v>Y</v>
      </c>
      <c r="AF168" s="22">
        <f t="shared" si="9"/>
        <v>11</v>
      </c>
      <c r="AG168" s="26" t="s">
        <v>1741</v>
      </c>
      <c r="AH168" s="19" t="str">
        <f t="shared" ref="AH168:AK168" si="1003">IF(O168="Y",$AG168,"")</f>
        <v>Crowd Mgmt</v>
      </c>
      <c r="AI168" s="19" t="str">
        <f t="shared" si="1003"/>
        <v/>
      </c>
      <c r="AJ168" s="19" t="str">
        <f t="shared" si="1003"/>
        <v>Crowd Mgmt</v>
      </c>
      <c r="AK168" s="19" t="str">
        <f t="shared" si="1003"/>
        <v>Crowd Mgmt</v>
      </c>
      <c r="AL168" s="19" t="s">
        <v>1733</v>
      </c>
      <c r="AM168" s="32" t="s">
        <v>1733</v>
      </c>
      <c r="AN168" s="19" t="s">
        <v>1742</v>
      </c>
      <c r="AO168" s="19" t="str">
        <f>IF(V168="Y",$AG168,"")</f>
        <v>Crowd Mgmt</v>
      </c>
      <c r="AP168" s="19" t="s">
        <v>1734</v>
      </c>
      <c r="AQ168" s="19" t="s">
        <v>1734</v>
      </c>
      <c r="AR168" s="19" t="str">
        <f>IF(Y168="Y",$AG168,"")</f>
        <v>Crowd Mgmt</v>
      </c>
      <c r="AS168" s="19" t="s">
        <v>1733</v>
      </c>
      <c r="AT168" s="19" t="s">
        <v>1734</v>
      </c>
      <c r="AU168" s="19" t="str">
        <f t="shared" ref="AU168:AU169" si="1004">IF(AB168="Y",$AG168,"")</f>
        <v>Crowd Mgmt</v>
      </c>
      <c r="AV168" s="19" t="s">
        <v>1734</v>
      </c>
      <c r="AW168" s="19" t="s">
        <v>1734</v>
      </c>
      <c r="AX168" s="19" t="str">
        <f t="shared" ref="AX168:AX169" si="1005">IF(AE168="Y",$AG168,"")</f>
        <v>Crowd Mgmt</v>
      </c>
      <c r="AY168" s="24">
        <f t="shared" si="11"/>
        <v>2</v>
      </c>
      <c r="AZ168" s="19">
        <f t="shared" si="12"/>
        <v>2</v>
      </c>
      <c r="BA168" s="19" t="s">
        <v>1729</v>
      </c>
      <c r="BB168" s="19"/>
    </row>
    <row r="169" spans="1:54" ht="15.6">
      <c r="A169" s="2">
        <f>'Form Responses 1'!A169</f>
        <v>45430.911001388886</v>
      </c>
      <c r="B169" s="25" t="str">
        <f>'Form Responses 1'!B169</f>
        <v>udayramaphani@gmail.com</v>
      </c>
      <c r="C169" s="16" t="str">
        <f>'Form Responses 1'!C169</f>
        <v>Uday</v>
      </c>
      <c r="D169" s="16" t="str">
        <f>'Form Responses 1'!D169</f>
        <v xml:space="preserve">Cherukupalli </v>
      </c>
      <c r="E169" s="511">
        <f>'Form Responses 1'!E169</f>
        <v>8585316390</v>
      </c>
      <c r="F169" s="17" t="str">
        <f>'Form Responses 1'!F169</f>
        <v>20th July (Saturday) - ALL DAY, 21st July (Sunday) - ALL DAY</v>
      </c>
      <c r="G169" s="16" t="str">
        <f>'Form Responses 1'!G169</f>
        <v>Austin</v>
      </c>
      <c r="H169" s="16" t="str">
        <f>'Form Responses 1'!H169</f>
        <v>Yes</v>
      </c>
      <c r="I169" s="16" t="str">
        <f>'Form Responses 1'!I169</f>
        <v>Mahāyajña Student</v>
      </c>
      <c r="J169" s="16" t="str">
        <f>'Form Responses 1'!J169</f>
        <v xml:space="preserve">Uday Cherukupalli </v>
      </c>
      <c r="K169" s="16" t="str">
        <f>'Form Responses 1'!K169</f>
        <v>Batch 9</v>
      </c>
      <c r="L169" s="16" t="str">
        <f>'Form Responses 1'!L169</f>
        <v>I acknowledge</v>
      </c>
      <c r="M169" s="16">
        <f>'Form Responses 1'!M169</f>
        <v>0</v>
      </c>
      <c r="N169" s="27" t="s">
        <v>1727</v>
      </c>
      <c r="O169" s="19" t="str">
        <f t="shared" si="0"/>
        <v/>
      </c>
      <c r="P169" s="20"/>
      <c r="Q169" s="20"/>
      <c r="R169" s="20"/>
      <c r="S169" s="20"/>
      <c r="T169" s="21" t="str">
        <f t="shared" ref="T169:U169" si="1006">IF(COUNTIF($F169,CONCATENATE("*",T$1,"*")),"Y",IF(COUNTIF($F169,CONCATENATE("*",$V$1,"*")),"Y",IF(COUNTIF($F169,CONCATENATE("*ALL EVENT DAYS - July 18*")),"Y","")))</f>
        <v/>
      </c>
      <c r="U169" s="21" t="str">
        <f t="shared" si="1006"/>
        <v/>
      </c>
      <c r="V169" s="21" t="str">
        <f t="shared" si="631"/>
        <v/>
      </c>
      <c r="W169" s="21" t="str">
        <f t="shared" ref="W169:X169" si="1007">IF(COUNTIF($F169,CONCATENATE("*",W$1,"*")),"Y",IF(COUNTIF($F169,CONCATENATE("*",$O$1,"*")),"Y",IF(COUNTIF($F169,CONCATENATE("*",$Y$1,"*")),"Y",IF(COUNTIF($F169,CONCATENATE("*ALL EVENT*")),"Y",""))))</f>
        <v/>
      </c>
      <c r="X169" s="21" t="str">
        <f t="shared" si="1007"/>
        <v/>
      </c>
      <c r="Y169" s="21" t="str">
        <f t="shared" si="4"/>
        <v/>
      </c>
      <c r="Z169" s="21" t="str">
        <f t="shared" ref="Z169:AA169" si="1008">IF(COUNTIF($F169,CONCATENATE("*",Z$1,"*")),"Y",IF(COUNTIF($F169,CONCATENATE("*",$O$1,"*")),"Y",IF(COUNTIF($F169,CONCATENATE("*",$AB$1,"*")),"Y",IF(COUNTIF($F169,CONCATENATE("*ALL EVENT*")),"Y",""))))</f>
        <v>Y</v>
      </c>
      <c r="AA169" s="21" t="str">
        <f t="shared" si="1008"/>
        <v>Y</v>
      </c>
      <c r="AB169" s="21" t="str">
        <f t="shared" si="6"/>
        <v>Y</v>
      </c>
      <c r="AC169" s="21" t="str">
        <f t="shared" ref="AC169:AD169" si="1009">IF(COUNTIF($F169,CONCATENATE("*",AC$1,"*")),"Y",IF(COUNTIF($F169,CONCATENATE("*",$O$1,"*")),"Y",IF(COUNTIF($F169,CONCATENATE("*",$AE$1,"*")),"Y",IF(COUNTIF($F169,CONCATENATE("*ALL EVENT*")),"Y",""))))</f>
        <v>Y</v>
      </c>
      <c r="AD169" s="21" t="str">
        <f t="shared" si="1009"/>
        <v>Y</v>
      </c>
      <c r="AE169" s="19" t="str">
        <f t="shared" si="8"/>
        <v>Y</v>
      </c>
      <c r="AF169" s="22">
        <f t="shared" si="9"/>
        <v>4</v>
      </c>
      <c r="AG169" s="26" t="s">
        <v>1741</v>
      </c>
      <c r="AH169" s="19" t="str">
        <f t="shared" ref="AH169:AR169" si="1010">IF(O169="Y",$AG169,"")</f>
        <v/>
      </c>
      <c r="AI169" s="19" t="str">
        <f t="shared" si="1010"/>
        <v/>
      </c>
      <c r="AJ169" s="19" t="str">
        <f t="shared" si="1010"/>
        <v/>
      </c>
      <c r="AK169" s="19" t="str">
        <f t="shared" si="1010"/>
        <v/>
      </c>
      <c r="AL169" s="19" t="str">
        <f t="shared" si="1010"/>
        <v/>
      </c>
      <c r="AM169" s="19" t="str">
        <f t="shared" si="1010"/>
        <v/>
      </c>
      <c r="AN169" s="19" t="str">
        <f t="shared" si="1010"/>
        <v/>
      </c>
      <c r="AO169" s="19" t="str">
        <f t="shared" si="1010"/>
        <v/>
      </c>
      <c r="AP169" s="19" t="str">
        <f t="shared" si="1010"/>
        <v/>
      </c>
      <c r="AQ169" s="19" t="str">
        <f t="shared" si="1010"/>
        <v/>
      </c>
      <c r="AR169" s="19" t="str">
        <f t="shared" si="1010"/>
        <v/>
      </c>
      <c r="AS169" s="19"/>
      <c r="AT169" s="19" t="s">
        <v>1734</v>
      </c>
      <c r="AU169" s="19" t="str">
        <f t="shared" si="1004"/>
        <v>Crowd Mgmt</v>
      </c>
      <c r="AV169" s="19" t="s">
        <v>1734</v>
      </c>
      <c r="AW169" s="19" t="s">
        <v>1734</v>
      </c>
      <c r="AX169" s="19" t="str">
        <f t="shared" si="1005"/>
        <v>Crowd Mgmt</v>
      </c>
      <c r="AY169" s="24">
        <f t="shared" si="11"/>
        <v>1</v>
      </c>
      <c r="AZ169" s="19">
        <f t="shared" si="12"/>
        <v>2</v>
      </c>
      <c r="BA169" s="19" t="s">
        <v>1729</v>
      </c>
      <c r="BB169" s="19"/>
    </row>
    <row r="170" spans="1:54" ht="15.6">
      <c r="A170" s="2">
        <f>'Form Responses 1'!A170</f>
        <v>45430.921726377317</v>
      </c>
      <c r="B170" s="25" t="str">
        <f>'Form Responses 1'!B170</f>
        <v>kathoju@gmail.com</v>
      </c>
      <c r="C170" s="16" t="str">
        <f>'Form Responses 1'!C170</f>
        <v xml:space="preserve">Srinivas </v>
      </c>
      <c r="D170" s="16" t="str">
        <f>'Form Responses 1'!D170</f>
        <v xml:space="preserve">Kathoju </v>
      </c>
      <c r="E170" s="511">
        <f>'Form Responses 1'!E170</f>
        <v>7322166721</v>
      </c>
      <c r="F170" s="17" t="str">
        <f>'Form Responses 1'!F170</f>
        <v>ALL EVENT DAYS - July 19th to July 21st - FULL TIME</v>
      </c>
      <c r="G170" s="16" t="str">
        <f>'Form Responses 1'!G170</f>
        <v>Frisco</v>
      </c>
      <c r="H170" s="16" t="str">
        <f>'Form Responses 1'!H170</f>
        <v>No</v>
      </c>
      <c r="I170" s="16">
        <f>'Form Responses 1'!I170</f>
        <v>0</v>
      </c>
      <c r="J170" s="16">
        <f>'Form Responses 1'!J170</f>
        <v>0</v>
      </c>
      <c r="K170" s="16">
        <f>'Form Responses 1'!K170</f>
        <v>0</v>
      </c>
      <c r="L170" s="16" t="str">
        <f>'Form Responses 1'!L170</f>
        <v>I acknowledge</v>
      </c>
      <c r="M170" s="16">
        <f>'Form Responses 1'!M170</f>
        <v>0</v>
      </c>
      <c r="N170" s="30" t="s">
        <v>1727</v>
      </c>
      <c r="O170" s="19" t="str">
        <f t="shared" si="0"/>
        <v>Y</v>
      </c>
      <c r="P170" s="20"/>
      <c r="Q170" s="20"/>
      <c r="R170" s="20"/>
      <c r="S170" s="20"/>
      <c r="T170" s="21" t="str">
        <f t="shared" ref="T170:U170" si="1011">IF(COUNTIF($F170,CONCATENATE("*",T$1,"*")),"Y",IF(COUNTIF($F170,CONCATENATE("*",$V$1,"*")),"Y",IF(COUNTIF($F170,CONCATENATE("*ALL EVENT DAYS - July 18*")),"Y","")))</f>
        <v/>
      </c>
      <c r="U170" s="21" t="str">
        <f t="shared" si="1011"/>
        <v/>
      </c>
      <c r="V170" s="21" t="str">
        <f t="shared" si="631"/>
        <v/>
      </c>
      <c r="W170" s="21" t="str">
        <f t="shared" ref="W170:X170" si="1012">IF(COUNTIF($F170,CONCATENATE("*",W$1,"*")),"Y",IF(COUNTIF($F170,CONCATENATE("*",$O$1,"*")),"Y",IF(COUNTIF($F170,CONCATENATE("*",$Y$1,"*")),"Y",IF(COUNTIF($F170,CONCATENATE("*ALL EVENT*")),"Y",""))))</f>
        <v>Y</v>
      </c>
      <c r="X170" s="21" t="str">
        <f t="shared" si="1012"/>
        <v>Y</v>
      </c>
      <c r="Y170" s="21" t="str">
        <f t="shared" si="4"/>
        <v>Y</v>
      </c>
      <c r="Z170" s="21" t="str">
        <f t="shared" ref="Z170:AA170" si="1013">IF(COUNTIF($F170,CONCATENATE("*",Z$1,"*")),"Y",IF(COUNTIF($F170,CONCATENATE("*",$O$1,"*")),"Y",IF(COUNTIF($F170,CONCATENATE("*",$AB$1,"*")),"Y",IF(COUNTIF($F170,CONCATENATE("*ALL EVENT*")),"Y",""))))</f>
        <v>Y</v>
      </c>
      <c r="AA170" s="21" t="str">
        <f t="shared" si="1013"/>
        <v>Y</v>
      </c>
      <c r="AB170" s="21" t="str">
        <f t="shared" si="6"/>
        <v>Y</v>
      </c>
      <c r="AC170" s="21" t="str">
        <f t="shared" ref="AC170:AD170" si="1014">IF(COUNTIF($F170,CONCATENATE("*",AC$1,"*")),"Y",IF(COUNTIF($F170,CONCATENATE("*",$O$1,"*")),"Y",IF(COUNTIF($F170,CONCATENATE("*",$AE$1,"*")),"Y",IF(COUNTIF($F170,CONCATENATE("*ALL EVENT*")),"Y",""))))</f>
        <v>Y</v>
      </c>
      <c r="AD170" s="21" t="str">
        <f t="shared" si="1014"/>
        <v>Y</v>
      </c>
      <c r="AE170" s="19" t="str">
        <f t="shared" si="8"/>
        <v>Y</v>
      </c>
      <c r="AF170" s="22">
        <f t="shared" si="9"/>
        <v>6</v>
      </c>
      <c r="AG170" s="44" t="s">
        <v>1769</v>
      </c>
      <c r="AH170" s="19" t="str">
        <f t="shared" ref="AH170:AX170" si="1015">IF(O170="Y",$AG170,"")</f>
        <v>Live Stream</v>
      </c>
      <c r="AI170" s="19" t="str">
        <f t="shared" si="1015"/>
        <v/>
      </c>
      <c r="AJ170" s="19" t="str">
        <f t="shared" si="1015"/>
        <v/>
      </c>
      <c r="AK170" s="19" t="str">
        <f t="shared" si="1015"/>
        <v/>
      </c>
      <c r="AL170" s="19" t="str">
        <f t="shared" si="1015"/>
        <v/>
      </c>
      <c r="AM170" s="19" t="str">
        <f t="shared" si="1015"/>
        <v/>
      </c>
      <c r="AN170" s="19" t="str">
        <f t="shared" si="1015"/>
        <v/>
      </c>
      <c r="AO170" s="19" t="str">
        <f t="shared" si="1015"/>
        <v/>
      </c>
      <c r="AP170" s="19" t="str">
        <f t="shared" si="1015"/>
        <v>Live Stream</v>
      </c>
      <c r="AQ170" s="19" t="str">
        <f t="shared" si="1015"/>
        <v>Live Stream</v>
      </c>
      <c r="AR170" s="19" t="str">
        <f t="shared" si="1015"/>
        <v>Live Stream</v>
      </c>
      <c r="AS170" s="19" t="str">
        <f t="shared" si="1015"/>
        <v>Live Stream</v>
      </c>
      <c r="AT170" s="19" t="str">
        <f t="shared" si="1015"/>
        <v>Live Stream</v>
      </c>
      <c r="AU170" s="19" t="str">
        <f t="shared" si="1015"/>
        <v>Live Stream</v>
      </c>
      <c r="AV170" s="19" t="str">
        <f t="shared" si="1015"/>
        <v>Live Stream</v>
      </c>
      <c r="AW170" s="19" t="str">
        <f t="shared" si="1015"/>
        <v>Live Stream</v>
      </c>
      <c r="AX170" s="19" t="str">
        <f t="shared" si="1015"/>
        <v>Live Stream</v>
      </c>
      <c r="AY170" s="24">
        <f t="shared" si="11"/>
        <v>2</v>
      </c>
      <c r="AZ170" s="19">
        <f t="shared" si="12"/>
        <v>2</v>
      </c>
      <c r="BA170" s="19" t="s">
        <v>1729</v>
      </c>
      <c r="BB170" s="19"/>
    </row>
    <row r="171" spans="1:54" ht="15.6">
      <c r="A171" s="2">
        <f>'Form Responses 1'!A171</f>
        <v>45481.892312418982</v>
      </c>
      <c r="B171" s="25" t="str">
        <f>'Form Responses 1'!B171</f>
        <v>venkivan@gmail.com</v>
      </c>
      <c r="C171" s="16" t="str">
        <f>'Form Responses 1'!C171</f>
        <v>Venkatesh</v>
      </c>
      <c r="D171" s="16" t="str">
        <f>'Form Responses 1'!D171</f>
        <v>Shimoga Balaram</v>
      </c>
      <c r="E171" s="511">
        <f>'Form Responses 1'!E171</f>
        <v>5122010904</v>
      </c>
      <c r="F171" s="17" t="str">
        <f>'Form Responses 1'!F171</f>
        <v>18th July (Thursday) - ALL DAY, 19th July (Friday) - ALL DAY, 20th July (Saturday) - ALL DAY, 21st July (Sunday) - Morning</v>
      </c>
      <c r="G171" s="16" t="str">
        <f>'Form Responses 1'!G171</f>
        <v>Austin</v>
      </c>
      <c r="H171" s="16" t="str">
        <f>'Form Responses 1'!H171</f>
        <v>Yes</v>
      </c>
      <c r="I171" s="16" t="str">
        <f>'Form Responses 1'!I171</f>
        <v>Mahāyajña Student</v>
      </c>
      <c r="J171" s="16" t="str">
        <f>'Form Responses 1'!J171</f>
        <v>Venkatesh Shimoga Balaram</v>
      </c>
      <c r="K171" s="16" t="str">
        <f>'Form Responses 1'!K171</f>
        <v>Batch 9</v>
      </c>
      <c r="L171" s="16" t="str">
        <f>'Form Responses 1'!L171</f>
        <v>I acknowledge</v>
      </c>
      <c r="M171" s="16">
        <f>'Form Responses 1'!M171</f>
        <v>0</v>
      </c>
      <c r="N171" s="27" t="s">
        <v>1727</v>
      </c>
      <c r="O171" s="19" t="str">
        <f t="shared" si="0"/>
        <v/>
      </c>
      <c r="P171" s="20"/>
      <c r="Q171" s="20"/>
      <c r="R171" s="20"/>
      <c r="S171" s="20"/>
      <c r="T171" s="21" t="str">
        <f t="shared" ref="T171:U171" si="1016">IF(COUNTIF($F171,CONCATENATE("*",T$1,"*")),"Y",IF(COUNTIF($F171,CONCATENATE("*",$V$1,"*")),"Y",IF(COUNTIF($F171,CONCATENATE("*ALL EVENT DAYS - July 18*")),"Y","")))</f>
        <v>Y</v>
      </c>
      <c r="U171" s="21" t="str">
        <f t="shared" si="1016"/>
        <v>Y</v>
      </c>
      <c r="V171" s="21" t="str">
        <f t="shared" si="631"/>
        <v>Y</v>
      </c>
      <c r="W171" s="21" t="str">
        <f t="shared" ref="W171:X171" si="1017">IF(COUNTIF($F171,CONCATENATE("*",W$1,"*")),"Y",IF(COUNTIF($F171,CONCATENATE("*",$O$1,"*")),"Y",IF(COUNTIF($F171,CONCATENATE("*",$Y$1,"*")),"Y",IF(COUNTIF($F171,CONCATENATE("*ALL EVENT*")),"Y",""))))</f>
        <v>Y</v>
      </c>
      <c r="X171" s="21" t="str">
        <f t="shared" si="1017"/>
        <v>Y</v>
      </c>
      <c r="Y171" s="21" t="str">
        <f t="shared" si="4"/>
        <v>Y</v>
      </c>
      <c r="Z171" s="21" t="str">
        <f t="shared" ref="Z171:AA171" si="1018">IF(COUNTIF($F171,CONCATENATE("*",Z$1,"*")),"Y",IF(COUNTIF($F171,CONCATENATE("*",$O$1,"*")),"Y",IF(COUNTIF($F171,CONCATENATE("*",$AB$1,"*")),"Y",IF(COUNTIF($F171,CONCATENATE("*ALL EVENT*")),"Y",""))))</f>
        <v>Y</v>
      </c>
      <c r="AA171" s="21" t="str">
        <f t="shared" si="1018"/>
        <v>Y</v>
      </c>
      <c r="AB171" s="21" t="str">
        <f t="shared" si="6"/>
        <v>Y</v>
      </c>
      <c r="AC171" s="21" t="str">
        <f t="shared" ref="AC171:AD171" si="1019">IF(COUNTIF($F171,CONCATENATE("*",AC$1,"*")),"Y",IF(COUNTIF($F171,CONCATENATE("*",$O$1,"*")),"Y",IF(COUNTIF($F171,CONCATENATE("*",$AE$1,"*")),"Y",IF(COUNTIF($F171,CONCATENATE("*ALL EVENT*")),"Y",""))))</f>
        <v>Y</v>
      </c>
      <c r="AD171" s="21" t="str">
        <f t="shared" si="1019"/>
        <v/>
      </c>
      <c r="AE171" s="19" t="str">
        <f t="shared" si="8"/>
        <v/>
      </c>
      <c r="AF171" s="22">
        <f t="shared" si="9"/>
        <v>7</v>
      </c>
      <c r="AG171" s="26" t="s">
        <v>1741</v>
      </c>
      <c r="AH171" s="19" t="str">
        <f t="shared" ref="AH171:AL171" si="1020">IF(O171="Y",$AG171,"")</f>
        <v/>
      </c>
      <c r="AI171" s="19" t="str">
        <f t="shared" si="1020"/>
        <v/>
      </c>
      <c r="AJ171" s="19" t="str">
        <f t="shared" si="1020"/>
        <v/>
      </c>
      <c r="AK171" s="19" t="str">
        <f t="shared" si="1020"/>
        <v/>
      </c>
      <c r="AL171" s="19" t="str">
        <f t="shared" si="1020"/>
        <v/>
      </c>
      <c r="AM171" s="32" t="s">
        <v>1733</v>
      </c>
      <c r="AN171" s="19" t="s">
        <v>1742</v>
      </c>
      <c r="AO171" s="19" t="str">
        <f>IF(V171="Y",$AG171,"")</f>
        <v>Crowd Mgmt</v>
      </c>
      <c r="AP171" s="19" t="s">
        <v>1734</v>
      </c>
      <c r="AQ171" s="19" t="s">
        <v>1734</v>
      </c>
      <c r="AR171" s="19" t="str">
        <f t="shared" ref="AR171:AR174" si="1021">IF(Y171="Y",$AG171,"")</f>
        <v>Crowd Mgmt</v>
      </c>
      <c r="AS171" s="19"/>
      <c r="AT171" s="19" t="s">
        <v>1734</v>
      </c>
      <c r="AU171" s="19" t="str">
        <f t="shared" ref="AU171:AU174" si="1022">IF(AB171="Y",$AG171,"")</f>
        <v>Crowd Mgmt</v>
      </c>
      <c r="AV171" s="19" t="s">
        <v>1734</v>
      </c>
      <c r="AW171" s="19" t="str">
        <f t="shared" ref="AW171:AX171" si="1023">IF(AD171="Y",$AG171,"")</f>
        <v/>
      </c>
      <c r="AX171" s="19" t="str">
        <f t="shared" si="1023"/>
        <v/>
      </c>
      <c r="AY171" s="24">
        <f t="shared" si="11"/>
        <v>2</v>
      </c>
      <c r="AZ171" s="19">
        <f t="shared" si="12"/>
        <v>2</v>
      </c>
      <c r="BA171" s="19" t="s">
        <v>1729</v>
      </c>
      <c r="BB171" s="19"/>
    </row>
    <row r="172" spans="1:54" ht="15.6">
      <c r="A172" s="2">
        <f>'Form Responses 1'!A172</f>
        <v>45430.935899849537</v>
      </c>
      <c r="B172" s="25" t="str">
        <f>'Form Responses 1'!B172</f>
        <v>bosantosh@yahoo.com</v>
      </c>
      <c r="C172" s="31" t="str">
        <f>'Form Responses 1'!C172</f>
        <v xml:space="preserve">Santosh </v>
      </c>
      <c r="D172" s="16" t="str">
        <f>'Form Responses 1'!D172</f>
        <v>Thodupunoori</v>
      </c>
      <c r="E172" s="511">
        <f>'Form Responses 1'!E172</f>
        <v>7327638623</v>
      </c>
      <c r="F172" s="17" t="str">
        <f>'Form Responses 1'!F172</f>
        <v>ALL EVENT DAYS - July 19th to July 21st - FULL TIME</v>
      </c>
      <c r="G172" s="16" t="str">
        <f>'Form Responses 1'!G172</f>
        <v>Frisco</v>
      </c>
      <c r="H172" s="16" t="str">
        <f>'Form Responses 1'!H172</f>
        <v>Yes</v>
      </c>
      <c r="I172" s="16" t="str">
        <f>'Form Responses 1'!I172</f>
        <v>Mahāyajña Student</v>
      </c>
      <c r="J172" s="16" t="str">
        <f>'Form Responses 1'!J172</f>
        <v>Santosh Thodupunoori</v>
      </c>
      <c r="K172" s="16" t="str">
        <f>'Form Responses 1'!K172</f>
        <v>Batch 6</v>
      </c>
      <c r="L172" s="16" t="str">
        <f>'Form Responses 1'!L172</f>
        <v>I acknowledge</v>
      </c>
      <c r="M172" s="16">
        <f>'Form Responses 1'!M172</f>
        <v>0</v>
      </c>
      <c r="N172" s="27" t="s">
        <v>1727</v>
      </c>
      <c r="O172" s="19" t="str">
        <f t="shared" si="0"/>
        <v>Y</v>
      </c>
      <c r="P172" s="20" t="s">
        <v>979</v>
      </c>
      <c r="Q172" s="20" t="s">
        <v>979</v>
      </c>
      <c r="R172" s="20" t="s">
        <v>979</v>
      </c>
      <c r="S172" s="20" t="s">
        <v>979</v>
      </c>
      <c r="T172" s="21" t="s">
        <v>979</v>
      </c>
      <c r="U172" s="21" t="s">
        <v>979</v>
      </c>
      <c r="V172" s="21" t="s">
        <v>979</v>
      </c>
      <c r="W172" s="21" t="str">
        <f t="shared" ref="W172:X172" si="1024">IF(COUNTIF($F172,CONCATENATE("*",W$1,"*")),"Y",IF(COUNTIF($F172,CONCATENATE("*",$O$1,"*")),"Y",IF(COUNTIF($F172,CONCATENATE("*",$Y$1,"*")),"Y",IF(COUNTIF($F172,CONCATENATE("*ALL EVENT*")),"Y",""))))</f>
        <v>Y</v>
      </c>
      <c r="X172" s="21" t="str">
        <f t="shared" si="1024"/>
        <v>Y</v>
      </c>
      <c r="Y172" s="21" t="str">
        <f t="shared" si="4"/>
        <v>Y</v>
      </c>
      <c r="Z172" s="21" t="str">
        <f t="shared" ref="Z172:AA172" si="1025">IF(COUNTIF($F172,CONCATENATE("*",Z$1,"*")),"Y",IF(COUNTIF($F172,CONCATENATE("*",$O$1,"*")),"Y",IF(COUNTIF($F172,CONCATENATE("*",$AB$1,"*")),"Y",IF(COUNTIF($F172,CONCATENATE("*ALL EVENT*")),"Y",""))))</f>
        <v>Y</v>
      </c>
      <c r="AA172" s="21" t="str">
        <f t="shared" si="1025"/>
        <v>Y</v>
      </c>
      <c r="AB172" s="21" t="str">
        <f t="shared" si="6"/>
        <v>Y</v>
      </c>
      <c r="AC172" s="21" t="str">
        <f t="shared" ref="AC172:AD172" si="1026">IF(COUNTIF($F172,CONCATENATE("*",AC$1,"*")),"Y",IF(COUNTIF($F172,CONCATENATE("*",$O$1,"*")),"Y",IF(COUNTIF($F172,CONCATENATE("*",$AE$1,"*")),"Y",IF(COUNTIF($F172,CONCATENATE("*ALL EVENT*")),"Y",""))))</f>
        <v>Y</v>
      </c>
      <c r="AD172" s="21" t="str">
        <f t="shared" si="1026"/>
        <v>Y</v>
      </c>
      <c r="AE172" s="19" t="str">
        <f t="shared" si="8"/>
        <v>Y</v>
      </c>
      <c r="AF172" s="22">
        <f t="shared" si="9"/>
        <v>12</v>
      </c>
      <c r="AG172" s="26" t="s">
        <v>1732</v>
      </c>
      <c r="AH172" s="19" t="str">
        <f t="shared" ref="AH172:AJ172" si="1027">IF(O172="Y",$AG172,"")</f>
        <v>Maha Prasad</v>
      </c>
      <c r="AI172" s="19" t="str">
        <f t="shared" si="1027"/>
        <v>Maha Prasad</v>
      </c>
      <c r="AJ172" s="19" t="str">
        <f t="shared" si="1027"/>
        <v>Maha Prasad</v>
      </c>
      <c r="AK172" s="19" t="s">
        <v>1750</v>
      </c>
      <c r="AL172" s="19" t="str">
        <f t="shared" ref="AL172:AO172" si="1028">IF(S172="Y",$AG172,"")</f>
        <v>Maha Prasad</v>
      </c>
      <c r="AM172" s="19" t="str">
        <f t="shared" si="1028"/>
        <v>Maha Prasad</v>
      </c>
      <c r="AN172" s="19" t="str">
        <f t="shared" si="1028"/>
        <v>Maha Prasad</v>
      </c>
      <c r="AO172" s="19" t="str">
        <f t="shared" si="1028"/>
        <v>Maha Prasad</v>
      </c>
      <c r="AP172" s="19" t="s">
        <v>1737</v>
      </c>
      <c r="AQ172" s="19" t="s">
        <v>1737</v>
      </c>
      <c r="AR172" s="19" t="str">
        <f t="shared" si="1021"/>
        <v>Maha Prasad</v>
      </c>
      <c r="AS172" s="19" t="s">
        <v>1737</v>
      </c>
      <c r="AT172" s="19" t="s">
        <v>1737</v>
      </c>
      <c r="AU172" s="19" t="str">
        <f t="shared" si="1022"/>
        <v>Maha Prasad</v>
      </c>
      <c r="AV172" s="19" t="s">
        <v>1737</v>
      </c>
      <c r="AW172" s="19" t="s">
        <v>1737</v>
      </c>
      <c r="AX172" s="19" t="str">
        <f t="shared" ref="AX172:AX173" si="1029">IF(AE172="Y",$AG172,"")</f>
        <v>Maha Prasad</v>
      </c>
      <c r="AY172" s="24">
        <f t="shared" si="11"/>
        <v>2</v>
      </c>
      <c r="AZ172" s="19">
        <f t="shared" si="12"/>
        <v>2</v>
      </c>
      <c r="BA172" s="19" t="s">
        <v>1729</v>
      </c>
      <c r="BB172" s="19"/>
    </row>
    <row r="173" spans="1:54" ht="15.6">
      <c r="A173" s="2">
        <f>'Form Responses 1'!A173</f>
        <v>45430.936359120373</v>
      </c>
      <c r="B173" s="25" t="str">
        <f>'Form Responses 1'!B173</f>
        <v>madhavi.bonthu@gmail.com</v>
      </c>
      <c r="C173" s="16" t="str">
        <f>'Form Responses 1'!C173</f>
        <v>Madhavi</v>
      </c>
      <c r="D173" s="16" t="str">
        <f>'Form Responses 1'!D173</f>
        <v>Gondi</v>
      </c>
      <c r="E173" s="511">
        <f>'Form Responses 1'!E173</f>
        <v>5808300138</v>
      </c>
      <c r="F173" s="17" t="str">
        <f>'Form Responses 1'!F173</f>
        <v>ALL EVENT DAYS - July 19th to July 21st - FULL TIME</v>
      </c>
      <c r="G173" s="16" t="str">
        <f>'Form Responses 1'!G173</f>
        <v>Texas</v>
      </c>
      <c r="H173" s="16" t="str">
        <f>'Form Responses 1'!H173</f>
        <v>Yes</v>
      </c>
      <c r="I173" s="16" t="str">
        <f>'Form Responses 1'!I173</f>
        <v>Mahāyajña Student</v>
      </c>
      <c r="J173" s="16" t="str">
        <f>'Form Responses 1'!J173</f>
        <v>Madhavi Gondi</v>
      </c>
      <c r="K173" s="16" t="str">
        <f>'Form Responses 1'!K173</f>
        <v>Batch 2</v>
      </c>
      <c r="L173" s="16" t="str">
        <f>'Form Responses 1'!L173</f>
        <v>I acknowledge</v>
      </c>
      <c r="M173" s="16">
        <f>'Form Responses 1'!M173</f>
        <v>0</v>
      </c>
      <c r="N173" s="30" t="s">
        <v>1731</v>
      </c>
      <c r="O173" s="19" t="str">
        <f t="shared" si="0"/>
        <v>Y</v>
      </c>
      <c r="P173" s="20"/>
      <c r="Q173" s="20"/>
      <c r="R173" s="20"/>
      <c r="S173" s="20"/>
      <c r="T173" s="21" t="str">
        <f t="shared" ref="T173:U173" si="1030">IF(COUNTIF($F173,CONCATENATE("*",T$1,"*")),"Y",IF(COUNTIF($F173,CONCATENATE("*",$V$1,"*")),"Y",IF(COUNTIF($F173,CONCATENATE("*ALL EVENT DAYS - July 18*")),"Y","")))</f>
        <v/>
      </c>
      <c r="U173" s="21" t="str">
        <f t="shared" si="1030"/>
        <v/>
      </c>
      <c r="V173" s="21" t="str">
        <f t="shared" ref="V173:V175" si="1031">IF(COUNTIF($F173,CONCATENATE("*",V$1,"*")),"Y",IF(COUNTIF($F173,CONCATENATE("*ALL EVENT DAYS - July 18*")),"Y",""))</f>
        <v/>
      </c>
      <c r="W173" s="21" t="str">
        <f t="shared" ref="W173:X173" si="1032">IF(COUNTIF($F173,CONCATENATE("*",W$1,"*")),"Y",IF(COUNTIF($F173,CONCATENATE("*",$O$1,"*")),"Y",IF(COUNTIF($F173,CONCATENATE("*",$Y$1,"*")),"Y",IF(COUNTIF($F173,CONCATENATE("*ALL EVENT*")),"Y",""))))</f>
        <v>Y</v>
      </c>
      <c r="X173" s="21" t="str">
        <f t="shared" si="1032"/>
        <v>Y</v>
      </c>
      <c r="Y173" s="21" t="str">
        <f t="shared" si="4"/>
        <v>Y</v>
      </c>
      <c r="Z173" s="21" t="str">
        <f t="shared" ref="Z173:AA173" si="1033">IF(COUNTIF($F173,CONCATENATE("*",Z$1,"*")),"Y",IF(COUNTIF($F173,CONCATENATE("*",$O$1,"*")),"Y",IF(COUNTIF($F173,CONCATENATE("*",$AB$1,"*")),"Y",IF(COUNTIF($F173,CONCATENATE("*ALL EVENT*")),"Y",""))))</f>
        <v>Y</v>
      </c>
      <c r="AA173" s="21" t="str">
        <f t="shared" si="1033"/>
        <v>Y</v>
      </c>
      <c r="AB173" s="21" t="str">
        <f t="shared" si="6"/>
        <v>Y</v>
      </c>
      <c r="AC173" s="21" t="str">
        <f t="shared" ref="AC173:AD173" si="1034">IF(COUNTIF($F173,CONCATENATE("*",AC$1,"*")),"Y",IF(COUNTIF($F173,CONCATENATE("*",$O$1,"*")),"Y",IF(COUNTIF($F173,CONCATENATE("*",$AE$1,"*")),"Y",IF(COUNTIF($F173,CONCATENATE("*ALL EVENT*")),"Y",""))))</f>
        <v>Y</v>
      </c>
      <c r="AD173" s="21" t="str">
        <f t="shared" si="1034"/>
        <v>Y</v>
      </c>
      <c r="AE173" s="19" t="str">
        <f t="shared" si="8"/>
        <v>Y</v>
      </c>
      <c r="AF173" s="22">
        <f t="shared" si="9"/>
        <v>6</v>
      </c>
      <c r="AG173" s="26" t="s">
        <v>1732</v>
      </c>
      <c r="AH173" s="19" t="str">
        <f t="shared" ref="AH173:AO173" si="1035">IF(O173="Y",$AG173,"")</f>
        <v>Maha Prasad</v>
      </c>
      <c r="AI173" s="19" t="str">
        <f t="shared" si="1035"/>
        <v/>
      </c>
      <c r="AJ173" s="19" t="str">
        <f t="shared" si="1035"/>
        <v/>
      </c>
      <c r="AK173" s="19" t="str">
        <f t="shared" si="1035"/>
        <v/>
      </c>
      <c r="AL173" s="19" t="str">
        <f t="shared" si="1035"/>
        <v/>
      </c>
      <c r="AM173" s="19" t="str">
        <f t="shared" si="1035"/>
        <v/>
      </c>
      <c r="AN173" s="19" t="str">
        <f t="shared" si="1035"/>
        <v/>
      </c>
      <c r="AO173" s="19" t="str">
        <f t="shared" si="1035"/>
        <v/>
      </c>
      <c r="AP173" s="19" t="s">
        <v>1737</v>
      </c>
      <c r="AQ173" s="19" t="s">
        <v>1737</v>
      </c>
      <c r="AR173" s="19" t="str">
        <f t="shared" si="1021"/>
        <v>Maha Prasad</v>
      </c>
      <c r="AS173" s="19" t="s">
        <v>1737</v>
      </c>
      <c r="AT173" s="19" t="s">
        <v>1737</v>
      </c>
      <c r="AU173" s="19" t="str">
        <f t="shared" si="1022"/>
        <v>Maha Prasad</v>
      </c>
      <c r="AV173" s="19" t="s">
        <v>1737</v>
      </c>
      <c r="AW173" s="19" t="s">
        <v>1737</v>
      </c>
      <c r="AX173" s="19" t="str">
        <f t="shared" si="1029"/>
        <v>Maha Prasad</v>
      </c>
      <c r="AY173" s="24">
        <f t="shared" si="11"/>
        <v>2</v>
      </c>
      <c r="AZ173" s="19">
        <f t="shared" si="12"/>
        <v>2</v>
      </c>
      <c r="BA173" s="19" t="s">
        <v>1729</v>
      </c>
      <c r="BB173" s="19"/>
    </row>
    <row r="174" spans="1:54" ht="15.6">
      <c r="A174" s="2">
        <f>'Form Responses 1'!A174</f>
        <v>45430.951192789347</v>
      </c>
      <c r="B174" s="25" t="str">
        <f>'Form Responses 1'!B174</f>
        <v>rakesh.eleti@gmail.com</v>
      </c>
      <c r="C174" s="16" t="str">
        <f>'Form Responses 1'!C174</f>
        <v>Rakesh</v>
      </c>
      <c r="D174" s="16" t="str">
        <f>'Form Responses 1'!D174</f>
        <v>Eleti</v>
      </c>
      <c r="E174" s="511">
        <f>'Form Responses 1'!E174</f>
        <v>3615375576</v>
      </c>
      <c r="F174" s="17" t="str">
        <f>'Form Responses 1'!F174</f>
        <v>19th July (Friday) - ALL DAY, 20th July (Saturday) - ALL DAY, 21st July (Sunday) - Morning</v>
      </c>
      <c r="G174" s="16" t="str">
        <f>'Form Responses 1'!G174</f>
        <v>Texas</v>
      </c>
      <c r="H174" s="16" t="str">
        <f>'Form Responses 1'!H174</f>
        <v>Yes</v>
      </c>
      <c r="I174" s="16" t="str">
        <f>'Form Responses 1'!I174</f>
        <v>Mahāyajña Parent / Family member</v>
      </c>
      <c r="J174" s="16" t="str">
        <f>'Form Responses 1'!J174</f>
        <v>Aadvik Eleti</v>
      </c>
      <c r="K174" s="16" t="str">
        <f>'Form Responses 1'!K174</f>
        <v>Batch 9</v>
      </c>
      <c r="L174" s="16" t="str">
        <f>'Form Responses 1'!L174</f>
        <v>I acknowledge</v>
      </c>
      <c r="M174" s="16">
        <f>'Form Responses 1'!M174</f>
        <v>0</v>
      </c>
      <c r="N174" s="27" t="s">
        <v>1727</v>
      </c>
      <c r="O174" s="19" t="str">
        <f t="shared" si="0"/>
        <v/>
      </c>
      <c r="P174" s="20"/>
      <c r="Q174" s="20"/>
      <c r="R174" s="20"/>
      <c r="S174" s="20"/>
      <c r="T174" s="21" t="str">
        <f t="shared" ref="T174:U174" si="1036">IF(COUNTIF($F174,CONCATENATE("*",T$1,"*")),"Y",IF(COUNTIF($F174,CONCATENATE("*",$V$1,"*")),"Y",IF(COUNTIF($F174,CONCATENATE("*ALL EVENT DAYS - July 18*")),"Y","")))</f>
        <v/>
      </c>
      <c r="U174" s="21" t="str">
        <f t="shared" si="1036"/>
        <v/>
      </c>
      <c r="V174" s="21" t="str">
        <f t="shared" si="1031"/>
        <v/>
      </c>
      <c r="W174" s="21" t="str">
        <f t="shared" ref="W174:X174" si="1037">IF(COUNTIF($F174,CONCATENATE("*",W$1,"*")),"Y",IF(COUNTIF($F174,CONCATENATE("*",$O$1,"*")),"Y",IF(COUNTIF($F174,CONCATENATE("*",$Y$1,"*")),"Y",IF(COUNTIF($F174,CONCATENATE("*ALL EVENT*")),"Y",""))))</f>
        <v>Y</v>
      </c>
      <c r="X174" s="21" t="str">
        <f t="shared" si="1037"/>
        <v>Y</v>
      </c>
      <c r="Y174" s="21" t="str">
        <f t="shared" si="4"/>
        <v>Y</v>
      </c>
      <c r="Z174" s="21" t="str">
        <f t="shared" ref="Z174:AA174" si="1038">IF(COUNTIF($F174,CONCATENATE("*",Z$1,"*")),"Y",IF(COUNTIF($F174,CONCATENATE("*",$O$1,"*")),"Y",IF(COUNTIF($F174,CONCATENATE("*",$AB$1,"*")),"Y",IF(COUNTIF($F174,CONCATENATE("*ALL EVENT*")),"Y",""))))</f>
        <v>Y</v>
      </c>
      <c r="AA174" s="21" t="str">
        <f t="shared" si="1038"/>
        <v>Y</v>
      </c>
      <c r="AB174" s="21" t="str">
        <f t="shared" si="6"/>
        <v>Y</v>
      </c>
      <c r="AC174" s="21" t="str">
        <f t="shared" ref="AC174:AD174" si="1039">IF(COUNTIF($F174,CONCATENATE("*",AC$1,"*")),"Y",IF(COUNTIF($F174,CONCATENATE("*",$O$1,"*")),"Y",IF(COUNTIF($F174,CONCATENATE("*",$AE$1,"*")),"Y",IF(COUNTIF($F174,CONCATENATE("*ALL EVENT*")),"Y",""))))</f>
        <v>Y</v>
      </c>
      <c r="AD174" s="21" t="str">
        <f t="shared" si="1039"/>
        <v/>
      </c>
      <c r="AE174" s="19" t="str">
        <f t="shared" si="8"/>
        <v/>
      </c>
      <c r="AF174" s="22">
        <f t="shared" si="9"/>
        <v>5</v>
      </c>
      <c r="AG174" s="26" t="s">
        <v>1741</v>
      </c>
      <c r="AH174" s="19" t="str">
        <f t="shared" ref="AH174:AO174" si="1040">IF(O174="Y",$AG174,"")</f>
        <v/>
      </c>
      <c r="AI174" s="19" t="str">
        <f t="shared" si="1040"/>
        <v/>
      </c>
      <c r="AJ174" s="19" t="str">
        <f t="shared" si="1040"/>
        <v/>
      </c>
      <c r="AK174" s="19" t="str">
        <f t="shared" si="1040"/>
        <v/>
      </c>
      <c r="AL174" s="19" t="str">
        <f t="shared" si="1040"/>
        <v/>
      </c>
      <c r="AM174" s="19" t="str">
        <f t="shared" si="1040"/>
        <v/>
      </c>
      <c r="AN174" s="19" t="str">
        <f t="shared" si="1040"/>
        <v/>
      </c>
      <c r="AO174" s="19" t="str">
        <f t="shared" si="1040"/>
        <v/>
      </c>
      <c r="AP174" s="19" t="s">
        <v>1734</v>
      </c>
      <c r="AQ174" s="19" t="s">
        <v>1734</v>
      </c>
      <c r="AR174" s="19" t="str">
        <f t="shared" si="1021"/>
        <v>Crowd Mgmt</v>
      </c>
      <c r="AS174" s="19" t="s">
        <v>1734</v>
      </c>
      <c r="AT174" s="19" t="s">
        <v>1734</v>
      </c>
      <c r="AU174" s="19" t="str">
        <f t="shared" si="1022"/>
        <v>Crowd Mgmt</v>
      </c>
      <c r="AV174" s="19" t="s">
        <v>1734</v>
      </c>
      <c r="AW174" s="19" t="str">
        <f t="shared" ref="AW174:AX174" si="1041">IF(AD174="Y",$AG174,"")</f>
        <v/>
      </c>
      <c r="AX174" s="19" t="str">
        <f t="shared" si="1041"/>
        <v/>
      </c>
      <c r="AY174" s="24">
        <f t="shared" si="11"/>
        <v>2</v>
      </c>
      <c r="AZ174" s="19">
        <f t="shared" si="12"/>
        <v>2</v>
      </c>
      <c r="BA174" s="19" t="s">
        <v>1729</v>
      </c>
      <c r="BB174" s="19"/>
    </row>
    <row r="175" spans="1:54" ht="15.6">
      <c r="A175" s="2">
        <f>'Form Responses 1'!A175</f>
        <v>45430.962021504631</v>
      </c>
      <c r="B175" s="25" t="str">
        <f>'Form Responses 1'!B175</f>
        <v>m.susheel@gmail.com</v>
      </c>
      <c r="C175" s="38" t="str">
        <f>'Form Responses 1'!C175</f>
        <v>Susheel</v>
      </c>
      <c r="D175" s="16" t="str">
        <f>'Form Responses 1'!D175</f>
        <v>Madasu</v>
      </c>
      <c r="E175" s="511">
        <f>'Form Responses 1'!E175</f>
        <v>6788627373</v>
      </c>
      <c r="F175" s="17" t="str">
        <f>'Form Responses 1'!F175</f>
        <v>19th July (Friday) - ALL DAY, 20th July (Saturday) - ALL DAY, 21st July (Sunday) - Morning</v>
      </c>
      <c r="G175" s="16" t="str">
        <f>'Form Responses 1'!G175</f>
        <v>Austin</v>
      </c>
      <c r="H175" s="16" t="str">
        <f>'Form Responses 1'!H175</f>
        <v>Yes</v>
      </c>
      <c r="I175" s="16" t="str">
        <f>'Form Responses 1'!I175</f>
        <v>Mahāyajña Student</v>
      </c>
      <c r="J175" s="16" t="str">
        <f>'Form Responses 1'!J175</f>
        <v xml:space="preserve">Susheel Madasu </v>
      </c>
      <c r="K175" s="16" t="str">
        <f>'Form Responses 1'!K175</f>
        <v>Batch 9</v>
      </c>
      <c r="L175" s="16" t="str">
        <f>'Form Responses 1'!L175</f>
        <v>I acknowledge</v>
      </c>
      <c r="M175" s="16">
        <f>'Form Responses 1'!M175</f>
        <v>0</v>
      </c>
      <c r="N175" s="27" t="s">
        <v>1727</v>
      </c>
      <c r="O175" s="19" t="str">
        <f t="shared" si="0"/>
        <v/>
      </c>
      <c r="P175" s="20"/>
      <c r="Q175" s="20"/>
      <c r="R175" s="20"/>
      <c r="S175" s="20"/>
      <c r="T175" s="21" t="str">
        <f t="shared" ref="T175:U175" si="1042">IF(COUNTIF($F175,CONCATENATE("*",T$1,"*")),"Y",IF(COUNTIF($F175,CONCATENATE("*",$V$1,"*")),"Y",IF(COUNTIF($F175,CONCATENATE("*ALL EVENT DAYS - July 18*")),"Y","")))</f>
        <v/>
      </c>
      <c r="U175" s="21" t="str">
        <f t="shared" si="1042"/>
        <v/>
      </c>
      <c r="V175" s="21" t="str">
        <f t="shared" si="1031"/>
        <v/>
      </c>
      <c r="W175" s="21" t="str">
        <f t="shared" ref="W175:X175" si="1043">IF(COUNTIF($F175,CONCATENATE("*",W$1,"*")),"Y",IF(COUNTIF($F175,CONCATENATE("*",$O$1,"*")),"Y",IF(COUNTIF($F175,CONCATENATE("*",$Y$1,"*")),"Y",IF(COUNTIF($F175,CONCATENATE("*ALL EVENT*")),"Y",""))))</f>
        <v>Y</v>
      </c>
      <c r="X175" s="21" t="str">
        <f t="shared" si="1043"/>
        <v>Y</v>
      </c>
      <c r="Y175" s="21" t="str">
        <f t="shared" si="4"/>
        <v>Y</v>
      </c>
      <c r="Z175" s="21" t="str">
        <f t="shared" ref="Z175:AA175" si="1044">IF(COUNTIF($F175,CONCATENATE("*",Z$1,"*")),"Y",IF(COUNTIF($F175,CONCATENATE("*",$O$1,"*")),"Y",IF(COUNTIF($F175,CONCATENATE("*",$AB$1,"*")),"Y",IF(COUNTIF($F175,CONCATENATE("*ALL EVENT*")),"Y",""))))</f>
        <v>Y</v>
      </c>
      <c r="AA175" s="21" t="str">
        <f t="shared" si="1044"/>
        <v>Y</v>
      </c>
      <c r="AB175" s="21" t="str">
        <f t="shared" si="6"/>
        <v>Y</v>
      </c>
      <c r="AC175" s="21" t="str">
        <f t="shared" ref="AC175:AD175" si="1045">IF(COUNTIF($F175,CONCATENATE("*",AC$1,"*")),"Y",IF(COUNTIF($F175,CONCATENATE("*",$O$1,"*")),"Y",IF(COUNTIF($F175,CONCATENATE("*",$AE$1,"*")),"Y",IF(COUNTIF($F175,CONCATENATE("*ALL EVENT*")),"Y",""))))</f>
        <v>Y</v>
      </c>
      <c r="AD175" s="21" t="str">
        <f t="shared" si="1045"/>
        <v/>
      </c>
      <c r="AE175" s="19" t="str">
        <f t="shared" si="8"/>
        <v/>
      </c>
      <c r="AF175" s="22">
        <f t="shared" si="9"/>
        <v>5</v>
      </c>
      <c r="AG175" s="44" t="s">
        <v>1745</v>
      </c>
      <c r="AH175" s="19" t="str">
        <f t="shared" ref="AH175:AX175" si="1046">IF(O175="Y",$AG175,"")</f>
        <v/>
      </c>
      <c r="AI175" s="19" t="str">
        <f t="shared" si="1046"/>
        <v/>
      </c>
      <c r="AJ175" s="19" t="str">
        <f t="shared" si="1046"/>
        <v/>
      </c>
      <c r="AK175" s="19" t="str">
        <f t="shared" si="1046"/>
        <v/>
      </c>
      <c r="AL175" s="19" t="str">
        <f t="shared" si="1046"/>
        <v/>
      </c>
      <c r="AM175" s="19" t="str">
        <f t="shared" si="1046"/>
        <v/>
      </c>
      <c r="AN175" s="19" t="str">
        <f t="shared" si="1046"/>
        <v/>
      </c>
      <c r="AO175" s="19" t="str">
        <f t="shared" si="1046"/>
        <v/>
      </c>
      <c r="AP175" s="19" t="str">
        <f t="shared" si="1046"/>
        <v>Mobile</v>
      </c>
      <c r="AQ175" s="19" t="str">
        <f t="shared" si="1046"/>
        <v>Mobile</v>
      </c>
      <c r="AR175" s="19" t="str">
        <f t="shared" si="1046"/>
        <v>Mobile</v>
      </c>
      <c r="AS175" s="19" t="str">
        <f t="shared" si="1046"/>
        <v>Mobile</v>
      </c>
      <c r="AT175" s="19" t="str">
        <f t="shared" si="1046"/>
        <v>Mobile</v>
      </c>
      <c r="AU175" s="19" t="str">
        <f t="shared" si="1046"/>
        <v>Mobile</v>
      </c>
      <c r="AV175" s="19" t="str">
        <f t="shared" si="1046"/>
        <v>Mobile</v>
      </c>
      <c r="AW175" s="19" t="str">
        <f t="shared" si="1046"/>
        <v/>
      </c>
      <c r="AX175" s="19" t="str">
        <f t="shared" si="1046"/>
        <v/>
      </c>
      <c r="AY175" s="24">
        <f t="shared" si="11"/>
        <v>2</v>
      </c>
      <c r="AZ175" s="19">
        <f t="shared" si="12"/>
        <v>2</v>
      </c>
      <c r="BA175" s="19" t="s">
        <v>1729</v>
      </c>
      <c r="BB175" s="19"/>
    </row>
    <row r="176" spans="1:54" ht="15.6">
      <c r="A176" s="2">
        <f>'Form Responses 1'!A176</f>
        <v>45431.342054074077</v>
      </c>
      <c r="B176" s="25" t="str">
        <f>'Form Responses 1'!B176</f>
        <v>anusai.kutada@gmail.com</v>
      </c>
      <c r="C176" s="16" t="str">
        <f>'Form Responses 1'!C176</f>
        <v>Anusai</v>
      </c>
      <c r="D176" s="16" t="str">
        <f>'Form Responses 1'!D176</f>
        <v>Kutada</v>
      </c>
      <c r="E176" s="511">
        <f>'Form Responses 1'!E176</f>
        <v>6466513246</v>
      </c>
      <c r="F176" s="17" t="str">
        <f>'Form Responses 1'!F176</f>
        <v>ALL EVENT DAYS - July 19th to July 21st - FULL TIME</v>
      </c>
      <c r="G176" s="16" t="str">
        <f>'Form Responses 1'!G176</f>
        <v>Greater Chicago Region</v>
      </c>
      <c r="H176" s="16" t="str">
        <f>'Form Responses 1'!H176</f>
        <v>Yes</v>
      </c>
      <c r="I176" s="16" t="str">
        <f>'Form Responses 1'!I176</f>
        <v>Mahāyajña Parent / Family member</v>
      </c>
      <c r="J176" s="16" t="str">
        <f>'Form Responses 1'!J176</f>
        <v>Anusai Kutada</v>
      </c>
      <c r="K176" s="16" t="str">
        <f>'Form Responses 1'!K176</f>
        <v>Batch 5</v>
      </c>
      <c r="L176" s="16" t="str">
        <f>'Form Responses 1'!L176</f>
        <v>I acknowledge</v>
      </c>
      <c r="M176" s="16">
        <f>'Form Responses 1'!M176</f>
        <v>0</v>
      </c>
      <c r="N176" s="27" t="s">
        <v>1731</v>
      </c>
      <c r="O176" s="19" t="str">
        <f t="shared" si="0"/>
        <v>Y</v>
      </c>
      <c r="P176" s="20"/>
      <c r="Q176" s="20"/>
      <c r="R176" s="20"/>
      <c r="S176" s="20" t="s">
        <v>979</v>
      </c>
      <c r="T176" s="21" t="s">
        <v>979</v>
      </c>
      <c r="U176" s="21" t="s">
        <v>979</v>
      </c>
      <c r="V176" s="21" t="s">
        <v>979</v>
      </c>
      <c r="W176" s="21" t="str">
        <f t="shared" ref="W176:X176" si="1047">IF(COUNTIF($F176,CONCATENATE("*",W$1,"*")),"Y",IF(COUNTIF($F176,CONCATENATE("*",$O$1,"*")),"Y",IF(COUNTIF($F176,CONCATENATE("*",$Y$1,"*")),"Y",IF(COUNTIF($F176,CONCATENATE("*ALL EVENT*")),"Y",""))))</f>
        <v>Y</v>
      </c>
      <c r="X176" s="21" t="str">
        <f t="shared" si="1047"/>
        <v>Y</v>
      </c>
      <c r="Y176" s="21" t="str">
        <f t="shared" si="4"/>
        <v>Y</v>
      </c>
      <c r="Z176" s="21" t="str">
        <f t="shared" ref="Z176:AA176" si="1048">IF(COUNTIF($F176,CONCATENATE("*",Z$1,"*")),"Y",IF(COUNTIF($F176,CONCATENATE("*",$O$1,"*")),"Y",IF(COUNTIF($F176,CONCATENATE("*",$AB$1,"*")),"Y",IF(COUNTIF($F176,CONCATENATE("*ALL EVENT*")),"Y",""))))</f>
        <v>Y</v>
      </c>
      <c r="AA176" s="21" t="str">
        <f t="shared" si="1048"/>
        <v>Y</v>
      </c>
      <c r="AB176" s="21" t="str">
        <f t="shared" si="6"/>
        <v>Y</v>
      </c>
      <c r="AC176" s="21" t="str">
        <f t="shared" ref="AC176:AD176" si="1049">IF(COUNTIF($F176,CONCATENATE("*",AC$1,"*")),"Y",IF(COUNTIF($F176,CONCATENATE("*",$O$1,"*")),"Y",IF(COUNTIF($F176,CONCATENATE("*",$AE$1,"*")),"Y",IF(COUNTIF($F176,CONCATENATE("*ALL EVENT*")),"Y",""))))</f>
        <v>Y</v>
      </c>
      <c r="AD176" s="21" t="str">
        <f t="shared" si="1049"/>
        <v>Y</v>
      </c>
      <c r="AE176" s="19" t="str">
        <f t="shared" si="8"/>
        <v>Y</v>
      </c>
      <c r="AF176" s="22">
        <f t="shared" si="9"/>
        <v>9</v>
      </c>
      <c r="AG176" s="26" t="s">
        <v>1732</v>
      </c>
      <c r="AH176" s="19" t="str">
        <f t="shared" ref="AH176:AO176" si="1050">IF(O176="Y",$AG176,"")</f>
        <v>Maha Prasad</v>
      </c>
      <c r="AI176" s="19" t="str">
        <f t="shared" si="1050"/>
        <v/>
      </c>
      <c r="AJ176" s="19" t="str">
        <f t="shared" si="1050"/>
        <v/>
      </c>
      <c r="AK176" s="19" t="str">
        <f t="shared" si="1050"/>
        <v/>
      </c>
      <c r="AL176" s="19" t="str">
        <f t="shared" si="1050"/>
        <v>Maha Prasad</v>
      </c>
      <c r="AM176" s="19" t="str">
        <f t="shared" si="1050"/>
        <v>Maha Prasad</v>
      </c>
      <c r="AN176" s="19" t="str">
        <f t="shared" si="1050"/>
        <v>Maha Prasad</v>
      </c>
      <c r="AO176" s="19" t="str">
        <f t="shared" si="1050"/>
        <v>Maha Prasad</v>
      </c>
      <c r="AP176" s="19" t="s">
        <v>1737</v>
      </c>
      <c r="AQ176" s="19" t="s">
        <v>1737</v>
      </c>
      <c r="AR176" s="19" t="str">
        <f t="shared" ref="AR176:AR177" si="1051">IF(Y176="Y",$AG176,"")</f>
        <v>Maha Prasad</v>
      </c>
      <c r="AS176" s="19" t="s">
        <v>1737</v>
      </c>
      <c r="AT176" s="19" t="s">
        <v>1737</v>
      </c>
      <c r="AU176" s="19" t="str">
        <f t="shared" ref="AU176:AU177" si="1052">IF(AB176="Y",$AG176,"")</f>
        <v>Maha Prasad</v>
      </c>
      <c r="AV176" s="19" t="s">
        <v>1737</v>
      </c>
      <c r="AW176" s="19" t="s">
        <v>1737</v>
      </c>
      <c r="AX176" s="19" t="str">
        <f t="shared" ref="AX176:AX177" si="1053">IF(AE176="Y",$AG176,"")</f>
        <v>Maha Prasad</v>
      </c>
      <c r="AY176" s="24">
        <f t="shared" si="11"/>
        <v>2</v>
      </c>
      <c r="AZ176" s="19">
        <f t="shared" si="12"/>
        <v>2</v>
      </c>
      <c r="BA176" s="19" t="s">
        <v>1729</v>
      </c>
      <c r="BB176" s="19"/>
    </row>
    <row r="177" spans="1:54" ht="15.6">
      <c r="A177" s="2">
        <f>'Form Responses 1'!A177</f>
        <v>45431.42607642361</v>
      </c>
      <c r="B177" s="25" t="str">
        <f>'Form Responses 1'!B177</f>
        <v>vnla1020@gmail.com</v>
      </c>
      <c r="C177" s="16" t="str">
        <f>'Form Responses 1'!C177</f>
        <v xml:space="preserve">Nagalalithanjani </v>
      </c>
      <c r="D177" s="16" t="str">
        <f>'Form Responses 1'!D177</f>
        <v>Vellala</v>
      </c>
      <c r="E177" s="511">
        <f>'Form Responses 1'!E177</f>
        <v>2142189422</v>
      </c>
      <c r="F177" s="17" t="str">
        <f>'Form Responses 1'!F177</f>
        <v>ALL EVENT DAYS - July 19th to July 21st - FULL TIME</v>
      </c>
      <c r="G177" s="16" t="str">
        <f>'Form Responses 1'!G177</f>
        <v>Greater Chicago Region</v>
      </c>
      <c r="H177" s="16" t="str">
        <f>'Form Responses 1'!H177</f>
        <v>Yes</v>
      </c>
      <c r="I177" s="16" t="str">
        <f>'Form Responses 1'!I177</f>
        <v>Mahāyajña Student</v>
      </c>
      <c r="J177" s="16" t="str">
        <f>'Form Responses 1'!J177</f>
        <v xml:space="preserve">Nagalalithanjani  vellala </v>
      </c>
      <c r="K177" s="16" t="str">
        <f>'Form Responses 1'!K177</f>
        <v>Batch 9</v>
      </c>
      <c r="L177" s="16" t="str">
        <f>'Form Responses 1'!L177</f>
        <v>I acknowledge</v>
      </c>
      <c r="M177" s="16">
        <f>'Form Responses 1'!M177</f>
        <v>0</v>
      </c>
      <c r="N177" s="27" t="s">
        <v>1731</v>
      </c>
      <c r="O177" s="19" t="str">
        <f t="shared" si="0"/>
        <v>Y</v>
      </c>
      <c r="P177" s="20"/>
      <c r="Q177" s="20"/>
      <c r="R177" s="20"/>
      <c r="S177" s="20"/>
      <c r="T177" s="21" t="str">
        <f t="shared" ref="T177:U177" si="1054">IF(COUNTIF($F177,CONCATENATE("*",T$1,"*")),"Y",IF(COUNTIF($F177,CONCATENATE("*",$V$1,"*")),"Y",IF(COUNTIF($F177,CONCATENATE("*ALL EVENT DAYS - July 18*")),"Y","")))</f>
        <v/>
      </c>
      <c r="U177" s="21" t="str">
        <f t="shared" si="1054"/>
        <v/>
      </c>
      <c r="V177" s="21" t="str">
        <f t="shared" ref="V177:V196" si="1055">IF(COUNTIF($F177,CONCATENATE("*",V$1,"*")),"Y",IF(COUNTIF($F177,CONCATENATE("*ALL EVENT DAYS - July 18*")),"Y",""))</f>
        <v/>
      </c>
      <c r="W177" s="21" t="str">
        <f t="shared" ref="W177:X177" si="1056">IF(COUNTIF($F177,CONCATENATE("*",W$1,"*")),"Y",IF(COUNTIF($F177,CONCATENATE("*",$O$1,"*")),"Y",IF(COUNTIF($F177,CONCATENATE("*",$Y$1,"*")),"Y",IF(COUNTIF($F177,CONCATENATE("*ALL EVENT*")),"Y",""))))</f>
        <v>Y</v>
      </c>
      <c r="X177" s="21" t="str">
        <f t="shared" si="1056"/>
        <v>Y</v>
      </c>
      <c r="Y177" s="21" t="str">
        <f t="shared" si="4"/>
        <v>Y</v>
      </c>
      <c r="Z177" s="21" t="str">
        <f t="shared" ref="Z177:AA177" si="1057">IF(COUNTIF($F177,CONCATENATE("*",Z$1,"*")),"Y",IF(COUNTIF($F177,CONCATENATE("*",$O$1,"*")),"Y",IF(COUNTIF($F177,CONCATENATE("*",$AB$1,"*")),"Y",IF(COUNTIF($F177,CONCATENATE("*ALL EVENT*")),"Y",""))))</f>
        <v>Y</v>
      </c>
      <c r="AA177" s="21" t="str">
        <f t="shared" si="1057"/>
        <v>Y</v>
      </c>
      <c r="AB177" s="21" t="str">
        <f t="shared" si="6"/>
        <v>Y</v>
      </c>
      <c r="AC177" s="21" t="str">
        <f t="shared" ref="AC177:AD177" si="1058">IF(COUNTIF($F177,CONCATENATE("*",AC$1,"*")),"Y",IF(COUNTIF($F177,CONCATENATE("*",$O$1,"*")),"Y",IF(COUNTIF($F177,CONCATENATE("*",$AE$1,"*")),"Y",IF(COUNTIF($F177,CONCATENATE("*ALL EVENT*")),"Y",""))))</f>
        <v>Y</v>
      </c>
      <c r="AD177" s="21" t="str">
        <f t="shared" si="1058"/>
        <v>Y</v>
      </c>
      <c r="AE177" s="19" t="str">
        <f t="shared" si="8"/>
        <v>Y</v>
      </c>
      <c r="AF177" s="22">
        <f t="shared" si="9"/>
        <v>6</v>
      </c>
      <c r="AG177" s="26" t="s">
        <v>1732</v>
      </c>
      <c r="AH177" s="19" t="str">
        <f t="shared" ref="AH177:AO177" si="1059">IF(O177="Y",$AG177,"")</f>
        <v>Maha Prasad</v>
      </c>
      <c r="AI177" s="19" t="str">
        <f t="shared" si="1059"/>
        <v/>
      </c>
      <c r="AJ177" s="19" t="str">
        <f t="shared" si="1059"/>
        <v/>
      </c>
      <c r="AK177" s="19" t="str">
        <f t="shared" si="1059"/>
        <v/>
      </c>
      <c r="AL177" s="19" t="str">
        <f t="shared" si="1059"/>
        <v/>
      </c>
      <c r="AM177" s="19" t="str">
        <f t="shared" si="1059"/>
        <v/>
      </c>
      <c r="AN177" s="19" t="str">
        <f t="shared" si="1059"/>
        <v/>
      </c>
      <c r="AO177" s="19" t="str">
        <f t="shared" si="1059"/>
        <v/>
      </c>
      <c r="AP177" s="19" t="s">
        <v>1737</v>
      </c>
      <c r="AQ177" s="19" t="s">
        <v>1737</v>
      </c>
      <c r="AR177" s="19" t="str">
        <f t="shared" si="1051"/>
        <v>Maha Prasad</v>
      </c>
      <c r="AS177" s="19"/>
      <c r="AT177" s="19" t="s">
        <v>1737</v>
      </c>
      <c r="AU177" s="19" t="str">
        <f t="shared" si="1052"/>
        <v>Maha Prasad</v>
      </c>
      <c r="AV177" s="19" t="s">
        <v>1737</v>
      </c>
      <c r="AW177" s="19" t="s">
        <v>1737</v>
      </c>
      <c r="AX177" s="19" t="str">
        <f t="shared" si="1053"/>
        <v>Maha Prasad</v>
      </c>
      <c r="AY177" s="24">
        <f t="shared" si="11"/>
        <v>2</v>
      </c>
      <c r="AZ177" s="19">
        <f t="shared" si="12"/>
        <v>2</v>
      </c>
      <c r="BA177" s="19" t="s">
        <v>1729</v>
      </c>
      <c r="BB177" s="19"/>
    </row>
    <row r="178" spans="1:54" ht="15.6">
      <c r="A178" s="2">
        <f>'Form Responses 1'!A178</f>
        <v>45431.511389548614</v>
      </c>
      <c r="B178" s="25" t="str">
        <f>'Form Responses 1'!B178</f>
        <v>prasad.gvsrk@gmail.com</v>
      </c>
      <c r="C178" s="38" t="str">
        <f>'Form Responses 1'!C178</f>
        <v>Venkata</v>
      </c>
      <c r="D178" s="16" t="str">
        <f>'Form Responses 1'!D178</f>
        <v xml:space="preserve">Gudlavalleti </v>
      </c>
      <c r="E178" s="511">
        <f>'Form Responses 1'!E178</f>
        <v>5122964536</v>
      </c>
      <c r="F178" s="17" t="str">
        <f>'Form Responses 1'!F178</f>
        <v>19th July (Friday) - ALL DAY, 20th July (Saturday) - ALL DAY, 21st July (Sunday) - Morning</v>
      </c>
      <c r="G178" s="16" t="str">
        <f>'Form Responses 1'!G178</f>
        <v>Austin</v>
      </c>
      <c r="H178" s="16" t="str">
        <f>'Form Responses 1'!H178</f>
        <v>Yes</v>
      </c>
      <c r="I178" s="16" t="str">
        <f>'Form Responses 1'!I178</f>
        <v>Mahāyajña Student</v>
      </c>
      <c r="J178" s="16" t="str">
        <f>'Form Responses 1'!J178</f>
        <v xml:space="preserve">Venkata Gudlavalleti </v>
      </c>
      <c r="K178" s="16" t="str">
        <f>'Form Responses 1'!K178</f>
        <v>Batch 9</v>
      </c>
      <c r="L178" s="16" t="str">
        <f>'Form Responses 1'!L178</f>
        <v>I acknowledge</v>
      </c>
      <c r="M178" s="16">
        <f>'Form Responses 1'!M178</f>
        <v>0</v>
      </c>
      <c r="N178" s="30" t="s">
        <v>1727</v>
      </c>
      <c r="O178" s="19" t="str">
        <f t="shared" si="0"/>
        <v/>
      </c>
      <c r="P178" s="20"/>
      <c r="Q178" s="20"/>
      <c r="R178" s="20"/>
      <c r="S178" s="20"/>
      <c r="T178" s="21" t="str">
        <f t="shared" ref="T178:U178" si="1060">IF(COUNTIF($F178,CONCATENATE("*",T$1,"*")),"Y",IF(COUNTIF($F178,CONCATENATE("*",$V$1,"*")),"Y",IF(COUNTIF($F178,CONCATENATE("*ALL EVENT DAYS - July 18*")),"Y","")))</f>
        <v/>
      </c>
      <c r="U178" s="21" t="str">
        <f t="shared" si="1060"/>
        <v/>
      </c>
      <c r="V178" s="21" t="str">
        <f t="shared" si="1055"/>
        <v/>
      </c>
      <c r="W178" s="21" t="str">
        <f t="shared" ref="W178:X178" si="1061">IF(COUNTIF($F178,CONCATENATE("*",W$1,"*")),"Y",IF(COUNTIF($F178,CONCATENATE("*",$O$1,"*")),"Y",IF(COUNTIF($F178,CONCATENATE("*",$Y$1,"*")),"Y",IF(COUNTIF($F178,CONCATENATE("*ALL EVENT*")),"Y",""))))</f>
        <v>Y</v>
      </c>
      <c r="X178" s="21" t="str">
        <f t="shared" si="1061"/>
        <v>Y</v>
      </c>
      <c r="Y178" s="21" t="str">
        <f t="shared" si="4"/>
        <v>Y</v>
      </c>
      <c r="Z178" s="21" t="str">
        <f t="shared" ref="Z178:AA178" si="1062">IF(COUNTIF($F178,CONCATENATE("*",Z$1,"*")),"Y",IF(COUNTIF($F178,CONCATENATE("*",$O$1,"*")),"Y",IF(COUNTIF($F178,CONCATENATE("*",$AB$1,"*")),"Y",IF(COUNTIF($F178,CONCATENATE("*ALL EVENT*")),"Y",""))))</f>
        <v>Y</v>
      </c>
      <c r="AA178" s="21" t="str">
        <f t="shared" si="1062"/>
        <v>Y</v>
      </c>
      <c r="AB178" s="21" t="str">
        <f t="shared" si="6"/>
        <v>Y</v>
      </c>
      <c r="AC178" s="21" t="str">
        <f t="shared" ref="AC178:AD178" si="1063">IF(COUNTIF($F178,CONCATENATE("*",AC$1,"*")),"Y",IF(COUNTIF($F178,CONCATENATE("*",$O$1,"*")),"Y",IF(COUNTIF($F178,CONCATENATE("*",$AE$1,"*")),"Y",IF(COUNTIF($F178,CONCATENATE("*ALL EVENT*")),"Y",""))))</f>
        <v>Y</v>
      </c>
      <c r="AD178" s="21" t="str">
        <f t="shared" si="1063"/>
        <v/>
      </c>
      <c r="AE178" s="19" t="str">
        <f t="shared" si="8"/>
        <v/>
      </c>
      <c r="AF178" s="22">
        <f t="shared" si="9"/>
        <v>5</v>
      </c>
      <c r="AG178" s="44" t="s">
        <v>1745</v>
      </c>
      <c r="AH178" s="19" t="str">
        <f t="shared" ref="AH178:AX178" si="1064">IF(O178="Y",$AG178,"")</f>
        <v/>
      </c>
      <c r="AI178" s="19" t="str">
        <f t="shared" si="1064"/>
        <v/>
      </c>
      <c r="AJ178" s="19" t="str">
        <f t="shared" si="1064"/>
        <v/>
      </c>
      <c r="AK178" s="19" t="str">
        <f t="shared" si="1064"/>
        <v/>
      </c>
      <c r="AL178" s="19" t="str">
        <f t="shared" si="1064"/>
        <v/>
      </c>
      <c r="AM178" s="19" t="str">
        <f t="shared" si="1064"/>
        <v/>
      </c>
      <c r="AN178" s="19" t="str">
        <f t="shared" si="1064"/>
        <v/>
      </c>
      <c r="AO178" s="19" t="str">
        <f t="shared" si="1064"/>
        <v/>
      </c>
      <c r="AP178" s="19" t="str">
        <f t="shared" si="1064"/>
        <v>Mobile</v>
      </c>
      <c r="AQ178" s="19" t="str">
        <f t="shared" si="1064"/>
        <v>Mobile</v>
      </c>
      <c r="AR178" s="19" t="str">
        <f t="shared" si="1064"/>
        <v>Mobile</v>
      </c>
      <c r="AS178" s="19" t="str">
        <f t="shared" si="1064"/>
        <v>Mobile</v>
      </c>
      <c r="AT178" s="19" t="str">
        <f t="shared" si="1064"/>
        <v>Mobile</v>
      </c>
      <c r="AU178" s="19" t="str">
        <f t="shared" si="1064"/>
        <v>Mobile</v>
      </c>
      <c r="AV178" s="19" t="str">
        <f t="shared" si="1064"/>
        <v>Mobile</v>
      </c>
      <c r="AW178" s="19" t="str">
        <f t="shared" si="1064"/>
        <v/>
      </c>
      <c r="AX178" s="19" t="str">
        <f t="shared" si="1064"/>
        <v/>
      </c>
      <c r="AY178" s="24">
        <f t="shared" si="11"/>
        <v>2</v>
      </c>
      <c r="AZ178" s="19">
        <f t="shared" si="12"/>
        <v>2</v>
      </c>
      <c r="BA178" s="19" t="s">
        <v>1729</v>
      </c>
      <c r="BB178" s="19"/>
    </row>
    <row r="179" spans="1:54" ht="15.6">
      <c r="A179" s="2">
        <f>'Form Responses 1'!A179</f>
        <v>45431.909493206018</v>
      </c>
      <c r="B179" s="25" t="str">
        <f>'Form Responses 1'!B179</f>
        <v>talsou@yahoo.com</v>
      </c>
      <c r="C179" s="16" t="str">
        <f>'Form Responses 1'!C179</f>
        <v>Soumya</v>
      </c>
      <c r="D179" s="16" t="str">
        <f>'Form Responses 1'!D179</f>
        <v>Madala</v>
      </c>
      <c r="E179" s="511">
        <f>'Form Responses 1'!E179</f>
        <v>7342620376</v>
      </c>
      <c r="F179" s="17" t="str">
        <f>'Form Responses 1'!F179</f>
        <v>19th July (Friday) - Evening, 20th July (Saturday) - ALL DAY</v>
      </c>
      <c r="G179" s="16" t="str">
        <f>'Form Responses 1'!G179</f>
        <v>Other locations</v>
      </c>
      <c r="H179" s="16" t="str">
        <f>'Form Responses 1'!H179</f>
        <v>Yes</v>
      </c>
      <c r="I179" s="16" t="str">
        <f>'Form Responses 1'!I179</f>
        <v>Mahāyajña Student</v>
      </c>
      <c r="J179" s="16" t="str">
        <f>'Form Responses 1'!J179</f>
        <v xml:space="preserve">Soumya Madala </v>
      </c>
      <c r="K179" s="16" t="str">
        <f>'Form Responses 1'!K179</f>
        <v>Batch 4</v>
      </c>
      <c r="L179" s="16" t="str">
        <f>'Form Responses 1'!L179</f>
        <v>I acknowledge</v>
      </c>
      <c r="M179" s="16" t="str">
        <f>'Form Responses 1'!M179</f>
        <v xml:space="preserve">Okemos, Michigan </v>
      </c>
      <c r="N179" s="27" t="s">
        <v>1731</v>
      </c>
      <c r="O179" s="19" t="str">
        <f t="shared" si="0"/>
        <v/>
      </c>
      <c r="P179" s="20"/>
      <c r="Q179" s="20"/>
      <c r="R179" s="20"/>
      <c r="S179" s="20"/>
      <c r="T179" s="21" t="str">
        <f t="shared" ref="T179:U179" si="1065">IF(COUNTIF($F179,CONCATENATE("*",T$1,"*")),"Y",IF(COUNTIF($F179,CONCATENATE("*",$V$1,"*")),"Y",IF(COUNTIF($F179,CONCATENATE("*ALL EVENT DAYS - July 18*")),"Y","")))</f>
        <v/>
      </c>
      <c r="U179" s="21" t="str">
        <f t="shared" si="1065"/>
        <v/>
      </c>
      <c r="V179" s="21" t="str">
        <f t="shared" si="1055"/>
        <v/>
      </c>
      <c r="W179" s="21" t="str">
        <f t="shared" ref="W179:X179" si="1066">IF(COUNTIF($F179,CONCATENATE("*",W$1,"*")),"Y",IF(COUNTIF($F179,CONCATENATE("*",$O$1,"*")),"Y",IF(COUNTIF($F179,CONCATENATE("*",$Y$1,"*")),"Y",IF(COUNTIF($F179,CONCATENATE("*ALL EVENT*")),"Y",""))))</f>
        <v/>
      </c>
      <c r="X179" s="21" t="str">
        <f t="shared" si="1066"/>
        <v>Y</v>
      </c>
      <c r="Y179" s="21" t="str">
        <f t="shared" si="4"/>
        <v/>
      </c>
      <c r="Z179" s="21" t="str">
        <f t="shared" ref="Z179:AA179" si="1067">IF(COUNTIF($F179,CONCATENATE("*",Z$1,"*")),"Y",IF(COUNTIF($F179,CONCATENATE("*",$O$1,"*")),"Y",IF(COUNTIF($F179,CONCATENATE("*",$AB$1,"*")),"Y",IF(COUNTIF($F179,CONCATENATE("*ALL EVENT*")),"Y",""))))</f>
        <v>Y</v>
      </c>
      <c r="AA179" s="21" t="str">
        <f t="shared" si="1067"/>
        <v>Y</v>
      </c>
      <c r="AB179" s="21" t="str">
        <f t="shared" si="6"/>
        <v>Y</v>
      </c>
      <c r="AC179" s="21" t="str">
        <f t="shared" ref="AC179:AD179" si="1068">IF(COUNTIF($F179,CONCATENATE("*",AC$1,"*")),"Y",IF(COUNTIF($F179,CONCATENATE("*",$O$1,"*")),"Y",IF(COUNTIF($F179,CONCATENATE("*",$AE$1,"*")),"Y",IF(COUNTIF($F179,CONCATENATE("*ALL EVENT*")),"Y",""))))</f>
        <v/>
      </c>
      <c r="AD179" s="21" t="str">
        <f t="shared" si="1068"/>
        <v/>
      </c>
      <c r="AE179" s="19" t="str">
        <f t="shared" si="8"/>
        <v/>
      </c>
      <c r="AF179" s="22">
        <f t="shared" si="9"/>
        <v>3</v>
      </c>
      <c r="AG179" s="26" t="s">
        <v>1732</v>
      </c>
      <c r="AH179" s="19" t="str">
        <f t="shared" ref="AH179:AP179" si="1069">IF(O179="Y",$AG179,"")</f>
        <v/>
      </c>
      <c r="AI179" s="19" t="str">
        <f t="shared" si="1069"/>
        <v/>
      </c>
      <c r="AJ179" s="19" t="str">
        <f t="shared" si="1069"/>
        <v/>
      </c>
      <c r="AK179" s="19" t="str">
        <f t="shared" si="1069"/>
        <v/>
      </c>
      <c r="AL179" s="19" t="str">
        <f t="shared" si="1069"/>
        <v/>
      </c>
      <c r="AM179" s="19" t="str">
        <f t="shared" si="1069"/>
        <v/>
      </c>
      <c r="AN179" s="19" t="str">
        <f t="shared" si="1069"/>
        <v/>
      </c>
      <c r="AO179" s="19" t="str">
        <f t="shared" si="1069"/>
        <v/>
      </c>
      <c r="AP179" s="19" t="str">
        <f t="shared" si="1069"/>
        <v/>
      </c>
      <c r="AQ179" s="19" t="s">
        <v>1737</v>
      </c>
      <c r="AR179" s="19" t="str">
        <f t="shared" ref="AR179:AR181" si="1070">IF(Y179="Y",$AG179,"")</f>
        <v/>
      </c>
      <c r="AS179" s="19" t="s">
        <v>1737</v>
      </c>
      <c r="AT179" s="19" t="s">
        <v>1737</v>
      </c>
      <c r="AU179" s="19" t="str">
        <f t="shared" ref="AU179:AX179" si="1071">IF(AB179="Y",$AG179,"")</f>
        <v>Maha Prasad</v>
      </c>
      <c r="AV179" s="19" t="str">
        <f t="shared" si="1071"/>
        <v/>
      </c>
      <c r="AW179" s="19" t="str">
        <f t="shared" si="1071"/>
        <v/>
      </c>
      <c r="AX179" s="19" t="str">
        <f t="shared" si="1071"/>
        <v/>
      </c>
      <c r="AY179" s="24">
        <f t="shared" si="11"/>
        <v>1</v>
      </c>
      <c r="AZ179" s="19">
        <f t="shared" si="12"/>
        <v>1</v>
      </c>
      <c r="BA179" s="19" t="s">
        <v>1740</v>
      </c>
      <c r="BB179" s="19"/>
    </row>
    <row r="180" spans="1:54" ht="15.6">
      <c r="A180" s="2">
        <f>'Form Responses 1'!A180</f>
        <v>45431.924828888892</v>
      </c>
      <c r="B180" s="25" t="str">
        <f>'Form Responses 1'!B180</f>
        <v>mittu.punith@gmail.com</v>
      </c>
      <c r="C180" s="31" t="str">
        <f>'Form Responses 1'!C180</f>
        <v>PUNITH</v>
      </c>
      <c r="D180" s="16" t="str">
        <f>'Form Responses 1'!D180</f>
        <v>KUMAR PANTHALA</v>
      </c>
      <c r="E180" s="511">
        <f>'Form Responses 1'!E180</f>
        <v>4695368071</v>
      </c>
      <c r="F180" s="17" t="str">
        <f>'Form Responses 1'!F180</f>
        <v>ALL EVENT DAYS - July 18th to July 21st - FULL TIME</v>
      </c>
      <c r="G180" s="16" t="str">
        <f>'Form Responses 1'!G180</f>
        <v>Irving</v>
      </c>
      <c r="H180" s="16" t="str">
        <f>'Form Responses 1'!H180</f>
        <v>No</v>
      </c>
      <c r="I180" s="16">
        <f>'Form Responses 1'!I180</f>
        <v>0</v>
      </c>
      <c r="J180" s="16">
        <f>'Form Responses 1'!J180</f>
        <v>0</v>
      </c>
      <c r="K180" s="16">
        <f>'Form Responses 1'!K180</f>
        <v>0</v>
      </c>
      <c r="L180" s="16" t="str">
        <f>'Form Responses 1'!L180</f>
        <v>I acknowledge</v>
      </c>
      <c r="M180" s="16">
        <f>'Form Responses 1'!M180</f>
        <v>0</v>
      </c>
      <c r="N180" s="27" t="s">
        <v>1727</v>
      </c>
      <c r="O180" s="19" t="str">
        <f t="shared" si="0"/>
        <v>Y</v>
      </c>
      <c r="P180" s="20"/>
      <c r="Q180" s="20"/>
      <c r="R180" s="20" t="s">
        <v>979</v>
      </c>
      <c r="S180" s="20" t="s">
        <v>979</v>
      </c>
      <c r="T180" s="21" t="str">
        <f t="shared" ref="T180:U180" si="1072">IF(COUNTIF($F180,CONCATENATE("*",T$1,"*")),"Y",IF(COUNTIF($F180,CONCATENATE("*",$V$1,"*")),"Y",IF(COUNTIF($F180,CONCATENATE("*ALL EVENT DAYS - July 18*")),"Y","")))</f>
        <v>Y</v>
      </c>
      <c r="U180" s="21" t="str">
        <f t="shared" si="1072"/>
        <v>Y</v>
      </c>
      <c r="V180" s="21" t="str">
        <f t="shared" si="1055"/>
        <v>Y</v>
      </c>
      <c r="W180" s="21" t="str">
        <f t="shared" ref="W180:X180" si="1073">IF(COUNTIF($F180,CONCATENATE("*",W$1,"*")),"Y",IF(COUNTIF($F180,CONCATENATE("*",$O$1,"*")),"Y",IF(COUNTIF($F180,CONCATENATE("*",$Y$1,"*")),"Y",IF(COUNTIF($F180,CONCATENATE("*ALL EVENT*")),"Y",""))))</f>
        <v>Y</v>
      </c>
      <c r="X180" s="21" t="str">
        <f t="shared" si="1073"/>
        <v>Y</v>
      </c>
      <c r="Y180" s="21" t="str">
        <f t="shared" si="4"/>
        <v>Y</v>
      </c>
      <c r="Z180" s="21" t="str">
        <f t="shared" ref="Z180:AA180" si="1074">IF(COUNTIF($F180,CONCATENATE("*",Z$1,"*")),"Y",IF(COUNTIF($F180,CONCATENATE("*",$O$1,"*")),"Y",IF(COUNTIF($F180,CONCATENATE("*",$AB$1,"*")),"Y",IF(COUNTIF($F180,CONCATENATE("*ALL EVENT*")),"Y",""))))</f>
        <v>Y</v>
      </c>
      <c r="AA180" s="21" t="str">
        <f t="shared" si="1074"/>
        <v>Y</v>
      </c>
      <c r="AB180" s="21" t="str">
        <f t="shared" si="6"/>
        <v>Y</v>
      </c>
      <c r="AC180" s="21" t="str">
        <f t="shared" ref="AC180:AD180" si="1075">IF(COUNTIF($F180,CONCATENATE("*",AC$1,"*")),"Y",IF(COUNTIF($F180,CONCATENATE("*",$O$1,"*")),"Y",IF(COUNTIF($F180,CONCATENATE("*",$AE$1,"*")),"Y",IF(COUNTIF($F180,CONCATENATE("*ALL EVENT*")),"Y",""))))</f>
        <v>Y</v>
      </c>
      <c r="AD180" s="21" t="str">
        <f t="shared" si="1075"/>
        <v>Y</v>
      </c>
      <c r="AE180" s="19" t="str">
        <f t="shared" si="8"/>
        <v>Y</v>
      </c>
      <c r="AF180" s="22">
        <f t="shared" si="9"/>
        <v>10</v>
      </c>
      <c r="AG180" s="26" t="s">
        <v>1741</v>
      </c>
      <c r="AH180" s="19" t="str">
        <f t="shared" ref="AH180:AK180" si="1076">IF(O180="Y",$AG180,"")</f>
        <v>Crowd Mgmt</v>
      </c>
      <c r="AI180" s="19" t="str">
        <f t="shared" si="1076"/>
        <v/>
      </c>
      <c r="AJ180" s="19" t="str">
        <f t="shared" si="1076"/>
        <v/>
      </c>
      <c r="AK180" s="19" t="str">
        <f t="shared" si="1076"/>
        <v>Crowd Mgmt</v>
      </c>
      <c r="AL180" s="19" t="s">
        <v>1733</v>
      </c>
      <c r="AM180" s="32" t="s">
        <v>1733</v>
      </c>
      <c r="AN180" s="19" t="s">
        <v>1742</v>
      </c>
      <c r="AO180" s="19" t="str">
        <f t="shared" ref="AO180:AO181" si="1077">IF(V180="Y",$AG180,"")</f>
        <v>Crowd Mgmt</v>
      </c>
      <c r="AP180" s="19" t="s">
        <v>1734</v>
      </c>
      <c r="AQ180" s="19" t="s">
        <v>1734</v>
      </c>
      <c r="AR180" s="19" t="str">
        <f t="shared" si="1070"/>
        <v>Crowd Mgmt</v>
      </c>
      <c r="AS180" s="19" t="s">
        <v>1734</v>
      </c>
      <c r="AT180" s="19" t="s">
        <v>1734</v>
      </c>
      <c r="AU180" s="19" t="str">
        <f>IF(AB180="Y",$AG180,"")</f>
        <v>Crowd Mgmt</v>
      </c>
      <c r="AV180" s="19" t="s">
        <v>1734</v>
      </c>
      <c r="AW180" s="19" t="s">
        <v>1734</v>
      </c>
      <c r="AX180" s="19" t="str">
        <f>IF(AE180="Y",$AG180,"")</f>
        <v>Crowd Mgmt</v>
      </c>
      <c r="AY180" s="24">
        <f t="shared" si="11"/>
        <v>2</v>
      </c>
      <c r="AZ180" s="19">
        <f t="shared" si="12"/>
        <v>2</v>
      </c>
      <c r="BA180" s="19" t="s">
        <v>1729</v>
      </c>
      <c r="BB180" s="19"/>
    </row>
    <row r="181" spans="1:54" ht="15.6">
      <c r="A181" s="2">
        <f>'Form Responses 1'!A181</f>
        <v>45431.926138287032</v>
      </c>
      <c r="B181" s="25" t="str">
        <f>'Form Responses 1'!B181</f>
        <v>swathisubedar@gmail.com</v>
      </c>
      <c r="C181" s="16" t="str">
        <f>'Form Responses 1'!C181</f>
        <v>Swathi</v>
      </c>
      <c r="D181" s="16" t="str">
        <f>'Form Responses 1'!D181</f>
        <v>Subedae</v>
      </c>
      <c r="E181" s="511">
        <f>'Form Responses 1'!E181</f>
        <v>2146766148</v>
      </c>
      <c r="F181" s="17" t="str">
        <f>'Form Responses 1'!F181</f>
        <v>ALL EVENT DAYS - July 18th to July 21st - FULL TIME</v>
      </c>
      <c r="G181" s="16" t="str">
        <f>'Form Responses 1'!G181</f>
        <v>Irving</v>
      </c>
      <c r="H181" s="16" t="str">
        <f>'Form Responses 1'!H181</f>
        <v>No</v>
      </c>
      <c r="I181" s="16">
        <f>'Form Responses 1'!I181</f>
        <v>0</v>
      </c>
      <c r="J181" s="16">
        <f>'Form Responses 1'!J181</f>
        <v>0</v>
      </c>
      <c r="K181" s="16">
        <f>'Form Responses 1'!K181</f>
        <v>0</v>
      </c>
      <c r="L181" s="16" t="str">
        <f>'Form Responses 1'!L181</f>
        <v>I acknowledge</v>
      </c>
      <c r="M181" s="16">
        <f>'Form Responses 1'!M181</f>
        <v>0</v>
      </c>
      <c r="N181" s="30" t="s">
        <v>1731</v>
      </c>
      <c r="O181" s="19" t="str">
        <f t="shared" si="0"/>
        <v>Y</v>
      </c>
      <c r="P181" s="20"/>
      <c r="Q181" s="20"/>
      <c r="R181" s="20" t="s">
        <v>979</v>
      </c>
      <c r="S181" s="20" t="s">
        <v>979</v>
      </c>
      <c r="T181" s="21" t="str">
        <f t="shared" ref="T181:U181" si="1078">IF(COUNTIF($F181,CONCATENATE("*",T$1,"*")),"Y",IF(COUNTIF($F181,CONCATENATE("*",$V$1,"*")),"Y",IF(COUNTIF($F181,CONCATENATE("*ALL EVENT DAYS - July 18*")),"Y","")))</f>
        <v>Y</v>
      </c>
      <c r="U181" s="21" t="str">
        <f t="shared" si="1078"/>
        <v>Y</v>
      </c>
      <c r="V181" s="21" t="str">
        <f t="shared" si="1055"/>
        <v>Y</v>
      </c>
      <c r="W181" s="21" t="str">
        <f t="shared" ref="W181:X181" si="1079">IF(COUNTIF($F181,CONCATENATE("*",W$1,"*")),"Y",IF(COUNTIF($F181,CONCATENATE("*",$O$1,"*")),"Y",IF(COUNTIF($F181,CONCATENATE("*",$Y$1,"*")),"Y",IF(COUNTIF($F181,CONCATENATE("*ALL EVENT*")),"Y",""))))</f>
        <v>Y</v>
      </c>
      <c r="X181" s="21" t="str">
        <f t="shared" si="1079"/>
        <v>Y</v>
      </c>
      <c r="Y181" s="21" t="str">
        <f t="shared" si="4"/>
        <v>Y</v>
      </c>
      <c r="Z181" s="21" t="str">
        <f t="shared" ref="Z181:AA181" si="1080">IF(COUNTIF($F181,CONCATENATE("*",Z$1,"*")),"Y",IF(COUNTIF($F181,CONCATENATE("*",$O$1,"*")),"Y",IF(COUNTIF($F181,CONCATENATE("*",$AB$1,"*")),"Y",IF(COUNTIF($F181,CONCATENATE("*ALL EVENT*")),"Y",""))))</f>
        <v>Y</v>
      </c>
      <c r="AA181" s="21" t="str">
        <f t="shared" si="1080"/>
        <v>Y</v>
      </c>
      <c r="AB181" s="21" t="str">
        <f t="shared" si="6"/>
        <v>Y</v>
      </c>
      <c r="AC181" s="21" t="str">
        <f t="shared" ref="AC181:AD181" si="1081">IF(COUNTIF($F181,CONCATENATE("*",AC$1,"*")),"Y",IF(COUNTIF($F181,CONCATENATE("*",$O$1,"*")),"Y",IF(COUNTIF($F181,CONCATENATE("*",$AE$1,"*")),"Y",IF(COUNTIF($F181,CONCATENATE("*ALL EVENT*")),"Y",""))))</f>
        <v>Y</v>
      </c>
      <c r="AD181" s="21" t="str">
        <f t="shared" si="1081"/>
        <v>Y</v>
      </c>
      <c r="AE181" s="19" t="str">
        <f t="shared" si="8"/>
        <v>Y</v>
      </c>
      <c r="AF181" s="22">
        <f t="shared" si="9"/>
        <v>10</v>
      </c>
      <c r="AG181" s="44" t="s">
        <v>1757</v>
      </c>
      <c r="AH181" s="19" t="str">
        <f t="shared" ref="AH181:AK181" si="1082">IF(O181="Y",$AG181,"")</f>
        <v>Bookstall</v>
      </c>
      <c r="AI181" s="19" t="str">
        <f t="shared" si="1082"/>
        <v/>
      </c>
      <c r="AJ181" s="19" t="str">
        <f t="shared" si="1082"/>
        <v/>
      </c>
      <c r="AK181" s="19" t="str">
        <f t="shared" si="1082"/>
        <v>Bookstall</v>
      </c>
      <c r="AL181" s="19" t="s">
        <v>1758</v>
      </c>
      <c r="AM181" s="19" t="s">
        <v>1758</v>
      </c>
      <c r="AN181" s="19" t="s">
        <v>1759</v>
      </c>
      <c r="AO181" s="19" t="str">
        <f t="shared" si="1077"/>
        <v>Bookstall</v>
      </c>
      <c r="AP181" s="19" t="s">
        <v>1758</v>
      </c>
      <c r="AQ181" s="19" t="s">
        <v>1759</v>
      </c>
      <c r="AR181" s="19" t="str">
        <f t="shared" si="1070"/>
        <v>Bookstall</v>
      </c>
      <c r="AS181" s="19" t="s">
        <v>1758</v>
      </c>
      <c r="AT181" s="19" t="str">
        <f t="shared" ref="AT181:AX181" si="1083">IF(AA181="Y",$AG181,"")</f>
        <v>Bookstall</v>
      </c>
      <c r="AU181" s="19" t="str">
        <f t="shared" si="1083"/>
        <v>Bookstall</v>
      </c>
      <c r="AV181" s="19" t="str">
        <f t="shared" si="1083"/>
        <v>Bookstall</v>
      </c>
      <c r="AW181" s="19" t="str">
        <f t="shared" si="1083"/>
        <v>Bookstall</v>
      </c>
      <c r="AX181" s="19" t="str">
        <f t="shared" si="1083"/>
        <v>Bookstall</v>
      </c>
      <c r="AY181" s="24">
        <f t="shared" si="11"/>
        <v>2</v>
      </c>
      <c r="AZ181" s="19">
        <f t="shared" si="12"/>
        <v>2</v>
      </c>
      <c r="BA181" s="19" t="s">
        <v>1729</v>
      </c>
      <c r="BB181" s="19"/>
    </row>
    <row r="182" spans="1:54" ht="15.6">
      <c r="A182" s="2">
        <f>'Form Responses 1'!A182</f>
        <v>45432.405480706017</v>
      </c>
      <c r="B182" s="25" t="str">
        <f>'Form Responses 1'!B182</f>
        <v>ammumcj@gmail.com</v>
      </c>
      <c r="C182" s="16" t="str">
        <f>'Form Responses 1'!C182</f>
        <v>Amulya</v>
      </c>
      <c r="D182" s="16" t="str">
        <f>'Form Responses 1'!D182</f>
        <v>Bollineni</v>
      </c>
      <c r="E182" s="511">
        <f>'Form Responses 1'!E182</f>
        <v>8322957216</v>
      </c>
      <c r="F182" s="17" t="str">
        <f>'Form Responses 1'!F182</f>
        <v>20th July (Saturday) - ALL DAY</v>
      </c>
      <c r="G182" s="16" t="str">
        <f>'Form Responses 1'!G182</f>
        <v>Texas</v>
      </c>
      <c r="H182" s="16" t="str">
        <f>'Form Responses 1'!H182</f>
        <v>Yes</v>
      </c>
      <c r="I182" s="16" t="str">
        <f>'Form Responses 1'!I182</f>
        <v>Mahāyajña Parent / Family member</v>
      </c>
      <c r="J182" s="16" t="str">
        <f>'Form Responses 1'!J182</f>
        <v>EeshaMarneni</v>
      </c>
      <c r="K182" s="16" t="str">
        <f>'Form Responses 1'!K182</f>
        <v>Batch 9</v>
      </c>
      <c r="L182" s="16" t="str">
        <f>'Form Responses 1'!L182</f>
        <v>I acknowledge</v>
      </c>
      <c r="M182" s="16">
        <f>'Form Responses 1'!M182</f>
        <v>0</v>
      </c>
      <c r="N182" s="27" t="s">
        <v>1731</v>
      </c>
      <c r="O182" s="19" t="str">
        <f t="shared" si="0"/>
        <v/>
      </c>
      <c r="P182" s="20"/>
      <c r="Q182" s="20"/>
      <c r="R182" s="20"/>
      <c r="S182" s="20"/>
      <c r="T182" s="21" t="str">
        <f t="shared" ref="T182:U182" si="1084">IF(COUNTIF($F182,CONCATENATE("*",T$1,"*")),"Y",IF(COUNTIF($F182,CONCATENATE("*",$V$1,"*")),"Y",IF(COUNTIF($F182,CONCATENATE("*ALL EVENT DAYS - July 18*")),"Y","")))</f>
        <v/>
      </c>
      <c r="U182" s="21" t="str">
        <f t="shared" si="1084"/>
        <v/>
      </c>
      <c r="V182" s="21" t="str">
        <f t="shared" si="1055"/>
        <v/>
      </c>
      <c r="W182" s="21" t="str">
        <f t="shared" ref="W182:X182" si="1085">IF(COUNTIF($F182,CONCATENATE("*",W$1,"*")),"Y",IF(COUNTIF($F182,CONCATENATE("*",$O$1,"*")),"Y",IF(COUNTIF($F182,CONCATENATE("*",$Y$1,"*")),"Y",IF(COUNTIF($F182,CONCATENATE("*ALL EVENT*")),"Y",""))))</f>
        <v/>
      </c>
      <c r="X182" s="21" t="str">
        <f t="shared" si="1085"/>
        <v/>
      </c>
      <c r="Y182" s="21" t="str">
        <f t="shared" si="4"/>
        <v/>
      </c>
      <c r="Z182" s="21" t="str">
        <f t="shared" ref="Z182:AA182" si="1086">IF(COUNTIF($F182,CONCATENATE("*",Z$1,"*")),"Y",IF(COUNTIF($F182,CONCATENATE("*",$O$1,"*")),"Y",IF(COUNTIF($F182,CONCATENATE("*",$AB$1,"*")),"Y",IF(COUNTIF($F182,CONCATENATE("*ALL EVENT*")),"Y",""))))</f>
        <v>Y</v>
      </c>
      <c r="AA182" s="21" t="str">
        <f t="shared" si="1086"/>
        <v>Y</v>
      </c>
      <c r="AB182" s="21" t="str">
        <f t="shared" si="6"/>
        <v>Y</v>
      </c>
      <c r="AC182" s="21" t="str">
        <f t="shared" ref="AC182:AD182" si="1087">IF(COUNTIF($F182,CONCATENATE("*",AC$1,"*")),"Y",IF(COUNTIF($F182,CONCATENATE("*",$O$1,"*")),"Y",IF(COUNTIF($F182,CONCATENATE("*",$AE$1,"*")),"Y",IF(COUNTIF($F182,CONCATENATE("*ALL EVENT*")),"Y",""))))</f>
        <v/>
      </c>
      <c r="AD182" s="21" t="str">
        <f t="shared" si="1087"/>
        <v/>
      </c>
      <c r="AE182" s="19" t="str">
        <f t="shared" si="8"/>
        <v/>
      </c>
      <c r="AF182" s="22">
        <f t="shared" si="9"/>
        <v>2</v>
      </c>
      <c r="AG182" s="26" t="s">
        <v>1732</v>
      </c>
      <c r="AH182" s="19" t="str">
        <f t="shared" ref="AH182:AR182" si="1088">IF(O182="Y",$AG182,"")</f>
        <v/>
      </c>
      <c r="AI182" s="19" t="str">
        <f t="shared" si="1088"/>
        <v/>
      </c>
      <c r="AJ182" s="19" t="str">
        <f t="shared" si="1088"/>
        <v/>
      </c>
      <c r="AK182" s="19" t="str">
        <f t="shared" si="1088"/>
        <v/>
      </c>
      <c r="AL182" s="19" t="str">
        <f t="shared" si="1088"/>
        <v/>
      </c>
      <c r="AM182" s="19" t="str">
        <f t="shared" si="1088"/>
        <v/>
      </c>
      <c r="AN182" s="19" t="str">
        <f t="shared" si="1088"/>
        <v/>
      </c>
      <c r="AO182" s="19" t="str">
        <f t="shared" si="1088"/>
        <v/>
      </c>
      <c r="AP182" s="19" t="str">
        <f t="shared" si="1088"/>
        <v/>
      </c>
      <c r="AQ182" s="19" t="str">
        <f t="shared" si="1088"/>
        <v/>
      </c>
      <c r="AR182" s="19" t="str">
        <f t="shared" si="1088"/>
        <v/>
      </c>
      <c r="AS182" s="19" t="s">
        <v>1737</v>
      </c>
      <c r="AT182" s="19" t="s">
        <v>1737</v>
      </c>
      <c r="AU182" s="19" t="str">
        <f t="shared" ref="AU182:AX182" si="1089">IF(AB182="Y",$AG182,"")</f>
        <v>Maha Prasad</v>
      </c>
      <c r="AV182" s="19" t="str">
        <f t="shared" si="1089"/>
        <v/>
      </c>
      <c r="AW182" s="19" t="str">
        <f t="shared" si="1089"/>
        <v/>
      </c>
      <c r="AX182" s="19" t="str">
        <f t="shared" si="1089"/>
        <v/>
      </c>
      <c r="AY182" s="24">
        <f t="shared" si="11"/>
        <v>1</v>
      </c>
      <c r="AZ182" s="19">
        <f t="shared" si="12"/>
        <v>1</v>
      </c>
      <c r="BA182" s="19" t="s">
        <v>1740</v>
      </c>
      <c r="BB182" s="19"/>
    </row>
    <row r="183" spans="1:54" ht="15.6">
      <c r="A183" s="2">
        <f>'Form Responses 1'!A183</f>
        <v>45432.629897604165</v>
      </c>
      <c r="B183" s="25" t="str">
        <f>'Form Responses 1'!B183</f>
        <v>hemaji@gmail.com</v>
      </c>
      <c r="C183" s="16" t="str">
        <f>'Form Responses 1'!C183</f>
        <v>Hema</v>
      </c>
      <c r="D183" s="16" t="str">
        <f>'Form Responses 1'!D183</f>
        <v>Sundararaman</v>
      </c>
      <c r="E183" s="511">
        <f>'Form Responses 1'!E183</f>
        <v>7249728134</v>
      </c>
      <c r="F183" s="17" t="str">
        <f>'Form Responses 1'!F183</f>
        <v>ALL EVENT DAYS - July 19th to July 21st - FULL TIME</v>
      </c>
      <c r="G183" s="16" t="str">
        <f>'Form Responses 1'!G183</f>
        <v>Austin</v>
      </c>
      <c r="H183" s="16" t="str">
        <f>'Form Responses 1'!H183</f>
        <v>Yes</v>
      </c>
      <c r="I183" s="16" t="str">
        <f>'Form Responses 1'!I183</f>
        <v>Mahāyajña Student</v>
      </c>
      <c r="J183" s="16" t="str">
        <f>'Form Responses 1'!J183</f>
        <v xml:space="preserve">Hema Sundararaman </v>
      </c>
      <c r="K183" s="16" t="str">
        <f>'Form Responses 1'!K183</f>
        <v>Batch 8</v>
      </c>
      <c r="L183" s="16" t="str">
        <f>'Form Responses 1'!L183</f>
        <v>I acknowledge</v>
      </c>
      <c r="M183" s="16">
        <f>'Form Responses 1'!M183</f>
        <v>0</v>
      </c>
      <c r="N183" s="30" t="s">
        <v>1731</v>
      </c>
      <c r="O183" s="19" t="str">
        <f t="shared" si="0"/>
        <v>Y</v>
      </c>
      <c r="P183" s="20"/>
      <c r="Q183" s="20"/>
      <c r="R183" s="20"/>
      <c r="S183" s="20"/>
      <c r="T183" s="21" t="str">
        <f t="shared" ref="T183:U183" si="1090">IF(COUNTIF($F183,CONCATENATE("*",T$1,"*")),"Y",IF(COUNTIF($F183,CONCATENATE("*",$V$1,"*")),"Y",IF(COUNTIF($F183,CONCATENATE("*ALL EVENT DAYS - July 18*")),"Y","")))</f>
        <v/>
      </c>
      <c r="U183" s="21" t="str">
        <f t="shared" si="1090"/>
        <v/>
      </c>
      <c r="V183" s="21" t="str">
        <f t="shared" si="1055"/>
        <v/>
      </c>
      <c r="W183" s="21" t="str">
        <f t="shared" ref="W183:X183" si="1091">IF(COUNTIF($F183,CONCATENATE("*",W$1,"*")),"Y",IF(COUNTIF($F183,CONCATENATE("*",$O$1,"*")),"Y",IF(COUNTIF($F183,CONCATENATE("*",$Y$1,"*")),"Y",IF(COUNTIF($F183,CONCATENATE("*ALL EVENT*")),"Y",""))))</f>
        <v>Y</v>
      </c>
      <c r="X183" s="21" t="str">
        <f t="shared" si="1091"/>
        <v>Y</v>
      </c>
      <c r="Y183" s="21" t="str">
        <f t="shared" si="4"/>
        <v>Y</v>
      </c>
      <c r="Z183" s="21" t="str">
        <f t="shared" ref="Z183:AA183" si="1092">IF(COUNTIF($F183,CONCATENATE("*",Z$1,"*")),"Y",IF(COUNTIF($F183,CONCATENATE("*",$O$1,"*")),"Y",IF(COUNTIF($F183,CONCATENATE("*",$AB$1,"*")),"Y",IF(COUNTIF($F183,CONCATENATE("*ALL EVENT*")),"Y",""))))</f>
        <v>Y</v>
      </c>
      <c r="AA183" s="21" t="str">
        <f t="shared" si="1092"/>
        <v>Y</v>
      </c>
      <c r="AB183" s="21" t="str">
        <f t="shared" si="6"/>
        <v>Y</v>
      </c>
      <c r="AC183" s="21" t="str">
        <f t="shared" ref="AC183:AD183" si="1093">IF(COUNTIF($F183,CONCATENATE("*",AC$1,"*")),"Y",IF(COUNTIF($F183,CONCATENATE("*",$O$1,"*")),"Y",IF(COUNTIF($F183,CONCATENATE("*",$AE$1,"*")),"Y",IF(COUNTIF($F183,CONCATENATE("*ALL EVENT*")),"Y",""))))</f>
        <v>Y</v>
      </c>
      <c r="AD183" s="21" t="str">
        <f t="shared" si="1093"/>
        <v>Y</v>
      </c>
      <c r="AE183" s="19" t="str">
        <f t="shared" si="8"/>
        <v>Y</v>
      </c>
      <c r="AF183" s="22">
        <f t="shared" si="9"/>
        <v>6</v>
      </c>
      <c r="AG183" s="26" t="s">
        <v>1732</v>
      </c>
      <c r="AH183" s="19" t="str">
        <f t="shared" ref="AH183:AO183" si="1094">IF(O183="Y",$AG183,"")</f>
        <v>Maha Prasad</v>
      </c>
      <c r="AI183" s="19" t="str">
        <f t="shared" si="1094"/>
        <v/>
      </c>
      <c r="AJ183" s="19" t="str">
        <f t="shared" si="1094"/>
        <v/>
      </c>
      <c r="AK183" s="19" t="str">
        <f t="shared" si="1094"/>
        <v/>
      </c>
      <c r="AL183" s="19" t="str">
        <f t="shared" si="1094"/>
        <v/>
      </c>
      <c r="AM183" s="19" t="str">
        <f t="shared" si="1094"/>
        <v/>
      </c>
      <c r="AN183" s="19" t="str">
        <f t="shared" si="1094"/>
        <v/>
      </c>
      <c r="AO183" s="19" t="str">
        <f t="shared" si="1094"/>
        <v/>
      </c>
      <c r="AP183" s="19" t="s">
        <v>1737</v>
      </c>
      <c r="AQ183" s="19" t="s">
        <v>1737</v>
      </c>
      <c r="AR183" s="19" t="str">
        <f t="shared" ref="AR183:AR184" si="1095">IF(Y183="Y",$AG183,"")</f>
        <v>Maha Prasad</v>
      </c>
      <c r="AS183" s="19" t="s">
        <v>1737</v>
      </c>
      <c r="AT183" s="19" t="s">
        <v>1737</v>
      </c>
      <c r="AU183" s="19" t="str">
        <f t="shared" ref="AU183:AU184" si="1096">IF(AB183="Y",$AG183,"")</f>
        <v>Maha Prasad</v>
      </c>
      <c r="AV183" s="19" t="s">
        <v>1737</v>
      </c>
      <c r="AW183" s="19" t="s">
        <v>1737</v>
      </c>
      <c r="AX183" s="19" t="str">
        <f t="shared" ref="AX183:AX184" si="1097">IF(AE183="Y",$AG183,"")</f>
        <v>Maha Prasad</v>
      </c>
      <c r="AY183" s="24">
        <f t="shared" si="11"/>
        <v>2</v>
      </c>
      <c r="AZ183" s="19">
        <f t="shared" si="12"/>
        <v>2</v>
      </c>
      <c r="BA183" s="19" t="s">
        <v>1729</v>
      </c>
      <c r="BB183" s="19"/>
    </row>
    <row r="184" spans="1:54" ht="15.6">
      <c r="A184" s="2">
        <f>'Form Responses 1'!A184</f>
        <v>45432.652694351855</v>
      </c>
      <c r="B184" s="25" t="str">
        <f>'Form Responses 1'!B184</f>
        <v>pen_indu@yahoo.com</v>
      </c>
      <c r="C184" s="31" t="str">
        <f>'Form Responses 1'!C184</f>
        <v>Indira</v>
      </c>
      <c r="D184" s="16" t="str">
        <f>'Form Responses 1'!D184</f>
        <v>Ayalavarapu</v>
      </c>
      <c r="E184" s="511">
        <f>'Form Responses 1'!E184</f>
        <v>5632090151</v>
      </c>
      <c r="F184" s="17" t="str">
        <f>'Form Responses 1'!F184</f>
        <v>ALL EVENT DAYS - July 19th to July 21st - FULL TIME</v>
      </c>
      <c r="G184" s="16" t="str">
        <f>'Form Responses 1'!G184</f>
        <v>Frisco</v>
      </c>
      <c r="H184" s="16" t="str">
        <f>'Form Responses 1'!H184</f>
        <v>Yes</v>
      </c>
      <c r="I184" s="16" t="str">
        <f>'Form Responses 1'!I184</f>
        <v>Mahāyajña Parent / Family member</v>
      </c>
      <c r="J184" s="16" t="str">
        <f>'Form Responses 1'!J184</f>
        <v xml:space="preserve">Sriram Ayalavarapu </v>
      </c>
      <c r="K184" s="16" t="str">
        <f>'Form Responses 1'!K184</f>
        <v>Batch 1</v>
      </c>
      <c r="L184" s="16" t="str">
        <f>'Form Responses 1'!L184</f>
        <v>I acknowledge</v>
      </c>
      <c r="M184" s="16">
        <f>'Form Responses 1'!M184</f>
        <v>0</v>
      </c>
      <c r="N184" s="27" t="s">
        <v>1731</v>
      </c>
      <c r="O184" s="19" t="str">
        <f t="shared" si="0"/>
        <v>Y</v>
      </c>
      <c r="P184" s="20"/>
      <c r="Q184" s="20"/>
      <c r="R184" s="20"/>
      <c r="S184" s="20"/>
      <c r="T184" s="21" t="str">
        <f t="shared" ref="T184:U184" si="1098">IF(COUNTIF($F184,CONCATENATE("*",T$1,"*")),"Y",IF(COUNTIF($F184,CONCATENATE("*",$V$1,"*")),"Y",IF(COUNTIF($F184,CONCATENATE("*ALL EVENT DAYS - July 18*")),"Y","")))</f>
        <v/>
      </c>
      <c r="U184" s="21" t="str">
        <f t="shared" si="1098"/>
        <v/>
      </c>
      <c r="V184" s="21" t="str">
        <f t="shared" si="1055"/>
        <v/>
      </c>
      <c r="W184" s="21" t="str">
        <f t="shared" ref="W184:X184" si="1099">IF(COUNTIF($F184,CONCATENATE("*",W$1,"*")),"Y",IF(COUNTIF($F184,CONCATENATE("*",$O$1,"*")),"Y",IF(COUNTIF($F184,CONCATENATE("*",$Y$1,"*")),"Y",IF(COUNTIF($F184,CONCATENATE("*ALL EVENT*")),"Y",""))))</f>
        <v>Y</v>
      </c>
      <c r="X184" s="21" t="str">
        <f t="shared" si="1099"/>
        <v>Y</v>
      </c>
      <c r="Y184" s="21" t="str">
        <f t="shared" si="4"/>
        <v>Y</v>
      </c>
      <c r="Z184" s="21" t="str">
        <f t="shared" ref="Z184:AA184" si="1100">IF(COUNTIF($F184,CONCATENATE("*",Z$1,"*")),"Y",IF(COUNTIF($F184,CONCATENATE("*",$O$1,"*")),"Y",IF(COUNTIF($F184,CONCATENATE("*",$AB$1,"*")),"Y",IF(COUNTIF($F184,CONCATENATE("*ALL EVENT*")),"Y",""))))</f>
        <v>Y</v>
      </c>
      <c r="AA184" s="21" t="str">
        <f t="shared" si="1100"/>
        <v>Y</v>
      </c>
      <c r="AB184" s="21" t="str">
        <f t="shared" si="6"/>
        <v>Y</v>
      </c>
      <c r="AC184" s="21" t="str">
        <f t="shared" ref="AC184:AD184" si="1101">IF(COUNTIF($F184,CONCATENATE("*",AC$1,"*")),"Y",IF(COUNTIF($F184,CONCATENATE("*",$O$1,"*")),"Y",IF(COUNTIF($F184,CONCATENATE("*",$AE$1,"*")),"Y",IF(COUNTIF($F184,CONCATENATE("*ALL EVENT*")),"Y",""))))</f>
        <v>Y</v>
      </c>
      <c r="AD184" s="21" t="str">
        <f t="shared" si="1101"/>
        <v>Y</v>
      </c>
      <c r="AE184" s="19" t="str">
        <f t="shared" si="8"/>
        <v>Y</v>
      </c>
      <c r="AF184" s="22">
        <f t="shared" si="9"/>
        <v>6</v>
      </c>
      <c r="AG184" s="26" t="s">
        <v>1732</v>
      </c>
      <c r="AH184" s="19" t="str">
        <f t="shared" ref="AH184:AO184" si="1102">IF(O184="Y",$AG184,"")</f>
        <v>Maha Prasad</v>
      </c>
      <c r="AI184" s="19" t="str">
        <f t="shared" si="1102"/>
        <v/>
      </c>
      <c r="AJ184" s="19" t="str">
        <f t="shared" si="1102"/>
        <v/>
      </c>
      <c r="AK184" s="19" t="str">
        <f t="shared" si="1102"/>
        <v/>
      </c>
      <c r="AL184" s="19" t="str">
        <f t="shared" si="1102"/>
        <v/>
      </c>
      <c r="AM184" s="19" t="str">
        <f t="shared" si="1102"/>
        <v/>
      </c>
      <c r="AN184" s="19" t="str">
        <f t="shared" si="1102"/>
        <v/>
      </c>
      <c r="AO184" s="19" t="str">
        <f t="shared" si="1102"/>
        <v/>
      </c>
      <c r="AP184" s="19" t="s">
        <v>1737</v>
      </c>
      <c r="AQ184" s="19" t="s">
        <v>1737</v>
      </c>
      <c r="AR184" s="19" t="str">
        <f t="shared" si="1095"/>
        <v>Maha Prasad</v>
      </c>
      <c r="AS184" s="19" t="s">
        <v>1737</v>
      </c>
      <c r="AT184" s="19" t="s">
        <v>1737</v>
      </c>
      <c r="AU184" s="19" t="str">
        <f t="shared" si="1096"/>
        <v>Maha Prasad</v>
      </c>
      <c r="AV184" s="19" t="s">
        <v>1737</v>
      </c>
      <c r="AW184" s="19" t="s">
        <v>1737</v>
      </c>
      <c r="AX184" s="19" t="str">
        <f t="shared" si="1097"/>
        <v>Maha Prasad</v>
      </c>
      <c r="AY184" s="24">
        <f t="shared" si="11"/>
        <v>2</v>
      </c>
      <c r="AZ184" s="19">
        <f t="shared" si="12"/>
        <v>2</v>
      </c>
      <c r="BA184" s="19" t="s">
        <v>1729</v>
      </c>
      <c r="BB184" s="19"/>
    </row>
    <row r="185" spans="1:54" ht="15.6">
      <c r="A185" s="2">
        <f>'Form Responses 1'!A185</f>
        <v>45432.653217129628</v>
      </c>
      <c r="B185" s="25" t="str">
        <f>'Form Responses 1'!B185</f>
        <v>ayalavarapu@gmail.com</v>
      </c>
      <c r="C185" s="16" t="str">
        <f>'Form Responses 1'!C185</f>
        <v>Krishna</v>
      </c>
      <c r="D185" s="16" t="str">
        <f>'Form Responses 1'!D185</f>
        <v xml:space="preserve">Ayalavarapu </v>
      </c>
      <c r="E185" s="511">
        <f>'Form Responses 1'!E185</f>
        <v>5632090150</v>
      </c>
      <c r="F185" s="17" t="str">
        <f>'Form Responses 1'!F185</f>
        <v>ALL EVENT DAYS - July 19th to July 21st - FULL TIME</v>
      </c>
      <c r="G185" s="16" t="str">
        <f>'Form Responses 1'!G185</f>
        <v>Frisco</v>
      </c>
      <c r="H185" s="16" t="str">
        <f>'Form Responses 1'!H185</f>
        <v>Yes</v>
      </c>
      <c r="I185" s="16" t="str">
        <f>'Form Responses 1'!I185</f>
        <v>Mahāyajña Student</v>
      </c>
      <c r="J185" s="16" t="str">
        <f>'Form Responses 1'!J185</f>
        <v>Krishna Ayalavarapu</v>
      </c>
      <c r="K185" s="16" t="str">
        <f>'Form Responses 1'!K185</f>
        <v>Batch 8</v>
      </c>
      <c r="L185" s="16" t="str">
        <f>'Form Responses 1'!L185</f>
        <v>I acknowledge</v>
      </c>
      <c r="M185" s="16">
        <f>'Form Responses 1'!M185</f>
        <v>0</v>
      </c>
      <c r="N185" s="30" t="s">
        <v>1727</v>
      </c>
      <c r="O185" s="19" t="str">
        <f t="shared" si="0"/>
        <v>Y</v>
      </c>
      <c r="P185" s="20"/>
      <c r="Q185" s="20"/>
      <c r="R185" s="20"/>
      <c r="S185" s="20"/>
      <c r="T185" s="21" t="str">
        <f t="shared" ref="T185:U185" si="1103">IF(COUNTIF($F185,CONCATENATE("*",T$1,"*")),"Y",IF(COUNTIF($F185,CONCATENATE("*",$V$1,"*")),"Y",IF(COUNTIF($F185,CONCATENATE("*ALL EVENT DAYS - July 18*")),"Y","")))</f>
        <v/>
      </c>
      <c r="U185" s="21" t="str">
        <f t="shared" si="1103"/>
        <v/>
      </c>
      <c r="V185" s="21" t="str">
        <f t="shared" si="1055"/>
        <v/>
      </c>
      <c r="W185" s="21" t="str">
        <f t="shared" ref="W185:X185" si="1104">IF(COUNTIF($F185,CONCATENATE("*",W$1,"*")),"Y",IF(COUNTIF($F185,CONCATENATE("*",$O$1,"*")),"Y",IF(COUNTIF($F185,CONCATENATE("*",$Y$1,"*")),"Y",IF(COUNTIF($F185,CONCATENATE("*ALL EVENT*")),"Y",""))))</f>
        <v>Y</v>
      </c>
      <c r="X185" s="21" t="str">
        <f t="shared" si="1104"/>
        <v>Y</v>
      </c>
      <c r="Y185" s="21" t="str">
        <f t="shared" si="4"/>
        <v>Y</v>
      </c>
      <c r="Z185" s="21" t="str">
        <f t="shared" ref="Z185:AA185" si="1105">IF(COUNTIF($F185,CONCATENATE("*",Z$1,"*")),"Y",IF(COUNTIF($F185,CONCATENATE("*",$O$1,"*")),"Y",IF(COUNTIF($F185,CONCATENATE("*",$AB$1,"*")),"Y",IF(COUNTIF($F185,CONCATENATE("*ALL EVENT*")),"Y",""))))</f>
        <v>Y</v>
      </c>
      <c r="AA185" s="21" t="str">
        <f t="shared" si="1105"/>
        <v>Y</v>
      </c>
      <c r="AB185" s="21" t="str">
        <f t="shared" si="6"/>
        <v>Y</v>
      </c>
      <c r="AC185" s="21" t="str">
        <f t="shared" ref="AC185:AD185" si="1106">IF(COUNTIF($F185,CONCATENATE("*",AC$1,"*")),"Y",IF(COUNTIF($F185,CONCATENATE("*",$O$1,"*")),"Y",IF(COUNTIF($F185,CONCATENATE("*",$AE$1,"*")),"Y",IF(COUNTIF($F185,CONCATENATE("*ALL EVENT*")),"Y",""))))</f>
        <v>Y</v>
      </c>
      <c r="AD185" s="21" t="str">
        <f t="shared" si="1106"/>
        <v>Y</v>
      </c>
      <c r="AE185" s="19" t="str">
        <f t="shared" si="8"/>
        <v>Y</v>
      </c>
      <c r="AF185" s="22">
        <f t="shared" si="9"/>
        <v>6</v>
      </c>
      <c r="AG185" s="44" t="s">
        <v>1772</v>
      </c>
      <c r="AH185" s="19" t="str">
        <f t="shared" ref="AH185:AX185" si="1107">IF(O185="Y",$AG185,"")</f>
        <v>Puja/Homa</v>
      </c>
      <c r="AI185" s="19" t="str">
        <f t="shared" si="1107"/>
        <v/>
      </c>
      <c r="AJ185" s="19" t="str">
        <f t="shared" si="1107"/>
        <v/>
      </c>
      <c r="AK185" s="19" t="str">
        <f t="shared" si="1107"/>
        <v/>
      </c>
      <c r="AL185" s="19" t="str">
        <f t="shared" si="1107"/>
        <v/>
      </c>
      <c r="AM185" s="19" t="str">
        <f t="shared" si="1107"/>
        <v/>
      </c>
      <c r="AN185" s="19" t="str">
        <f t="shared" si="1107"/>
        <v/>
      </c>
      <c r="AO185" s="19" t="str">
        <f t="shared" si="1107"/>
        <v/>
      </c>
      <c r="AP185" s="19" t="str">
        <f t="shared" si="1107"/>
        <v>Puja/Homa</v>
      </c>
      <c r="AQ185" s="19" t="str">
        <f t="shared" si="1107"/>
        <v>Puja/Homa</v>
      </c>
      <c r="AR185" s="19" t="str">
        <f t="shared" si="1107"/>
        <v>Puja/Homa</v>
      </c>
      <c r="AS185" s="19" t="str">
        <f t="shared" si="1107"/>
        <v>Puja/Homa</v>
      </c>
      <c r="AT185" s="19" t="str">
        <f t="shared" si="1107"/>
        <v>Puja/Homa</v>
      </c>
      <c r="AU185" s="19" t="str">
        <f t="shared" si="1107"/>
        <v>Puja/Homa</v>
      </c>
      <c r="AV185" s="19" t="str">
        <f t="shared" si="1107"/>
        <v>Puja/Homa</v>
      </c>
      <c r="AW185" s="19" t="str">
        <f t="shared" si="1107"/>
        <v>Puja/Homa</v>
      </c>
      <c r="AX185" s="19" t="str">
        <f t="shared" si="1107"/>
        <v>Puja/Homa</v>
      </c>
      <c r="AY185" s="24">
        <f t="shared" si="11"/>
        <v>2</v>
      </c>
      <c r="AZ185" s="19">
        <f t="shared" si="12"/>
        <v>2</v>
      </c>
      <c r="BA185" s="19" t="s">
        <v>1740</v>
      </c>
      <c r="BB185" s="19"/>
    </row>
    <row r="186" spans="1:54" ht="15.6">
      <c r="A186" s="2">
        <f>'Form Responses 1'!A186</f>
        <v>45432.65374642361</v>
      </c>
      <c r="B186" s="25" t="str">
        <f>'Form Responses 1'!B186</f>
        <v>sriram.ayalavarapu@gmail.com</v>
      </c>
      <c r="C186" s="38" t="str">
        <f>'Form Responses 1'!C186</f>
        <v>Sriram</v>
      </c>
      <c r="D186" s="16" t="str">
        <f>'Form Responses 1'!D186</f>
        <v xml:space="preserve">Ayalavarapu </v>
      </c>
      <c r="E186" s="511">
        <f>'Form Responses 1'!E186</f>
        <v>4699753488</v>
      </c>
      <c r="F186" s="17" t="str">
        <f>'Form Responses 1'!F186</f>
        <v>ALL EVENT DAYS - July 19th to July 21st - FULL TIME</v>
      </c>
      <c r="G186" s="16" t="str">
        <f>'Form Responses 1'!G186</f>
        <v>Frisco</v>
      </c>
      <c r="H186" s="16" t="str">
        <f>'Form Responses 1'!H186</f>
        <v>Yes</v>
      </c>
      <c r="I186" s="16" t="str">
        <f>'Form Responses 1'!I186</f>
        <v>Mahāyajña Student</v>
      </c>
      <c r="J186" s="16" t="str">
        <f>'Form Responses 1'!J186</f>
        <v xml:space="preserve">Sriram Ayalavarapu </v>
      </c>
      <c r="K186" s="16" t="str">
        <f>'Form Responses 1'!K186</f>
        <v>Batch 1</v>
      </c>
      <c r="L186" s="16" t="str">
        <f>'Form Responses 1'!L186</f>
        <v>I acknowledge</v>
      </c>
      <c r="M186" s="16">
        <f>'Form Responses 1'!M186</f>
        <v>0</v>
      </c>
      <c r="N186" s="30" t="s">
        <v>1727</v>
      </c>
      <c r="O186" s="19" t="str">
        <f t="shared" si="0"/>
        <v>Y</v>
      </c>
      <c r="P186" s="20"/>
      <c r="Q186" s="20"/>
      <c r="R186" s="20"/>
      <c r="S186" s="20"/>
      <c r="T186" s="21" t="str">
        <f t="shared" ref="T186:U186" si="1108">IF(COUNTIF($F186,CONCATENATE("*",T$1,"*")),"Y",IF(COUNTIF($F186,CONCATENATE("*",$V$1,"*")),"Y",IF(COUNTIF($F186,CONCATENATE("*ALL EVENT DAYS - July 18*")),"Y","")))</f>
        <v/>
      </c>
      <c r="U186" s="21" t="str">
        <f t="shared" si="1108"/>
        <v/>
      </c>
      <c r="V186" s="21" t="str">
        <f t="shared" si="1055"/>
        <v/>
      </c>
      <c r="W186" s="21" t="str">
        <f t="shared" ref="W186:X186" si="1109">IF(COUNTIF($F186,CONCATENATE("*",W$1,"*")),"Y",IF(COUNTIF($F186,CONCATENATE("*",$O$1,"*")),"Y",IF(COUNTIF($F186,CONCATENATE("*",$Y$1,"*")),"Y",IF(COUNTIF($F186,CONCATENATE("*ALL EVENT*")),"Y",""))))</f>
        <v>Y</v>
      </c>
      <c r="X186" s="21" t="str">
        <f t="shared" si="1109"/>
        <v>Y</v>
      </c>
      <c r="Y186" s="21" t="str">
        <f t="shared" si="4"/>
        <v>Y</v>
      </c>
      <c r="Z186" s="21" t="str">
        <f t="shared" ref="Z186:AA186" si="1110">IF(COUNTIF($F186,CONCATENATE("*",Z$1,"*")),"Y",IF(COUNTIF($F186,CONCATENATE("*",$O$1,"*")),"Y",IF(COUNTIF($F186,CONCATENATE("*",$AB$1,"*")),"Y",IF(COUNTIF($F186,CONCATENATE("*ALL EVENT*")),"Y",""))))</f>
        <v>Y</v>
      </c>
      <c r="AA186" s="21" t="str">
        <f t="shared" si="1110"/>
        <v>Y</v>
      </c>
      <c r="AB186" s="21" t="str">
        <f t="shared" si="6"/>
        <v>Y</v>
      </c>
      <c r="AC186" s="21" t="str">
        <f t="shared" ref="AC186:AD186" si="1111">IF(COUNTIF($F186,CONCATENATE("*",AC$1,"*")),"Y",IF(COUNTIF($F186,CONCATENATE("*",$O$1,"*")),"Y",IF(COUNTIF($F186,CONCATENATE("*",$AE$1,"*")),"Y",IF(COUNTIF($F186,CONCATENATE("*ALL EVENT*")),"Y",""))))</f>
        <v>Y</v>
      </c>
      <c r="AD186" s="21" t="str">
        <f t="shared" si="1111"/>
        <v>Y</v>
      </c>
      <c r="AE186" s="19" t="str">
        <f t="shared" si="8"/>
        <v>Y</v>
      </c>
      <c r="AF186" s="22">
        <f t="shared" si="9"/>
        <v>6</v>
      </c>
      <c r="AG186" s="44" t="s">
        <v>1739</v>
      </c>
      <c r="AH186" s="19" t="str">
        <f t="shared" ref="AH186:AX186" si="1112">IF(O186="Y",$AG186,"")</f>
        <v>Youth Mobile</v>
      </c>
      <c r="AI186" s="19" t="str">
        <f t="shared" si="1112"/>
        <v/>
      </c>
      <c r="AJ186" s="19" t="str">
        <f t="shared" si="1112"/>
        <v/>
      </c>
      <c r="AK186" s="19" t="str">
        <f t="shared" si="1112"/>
        <v/>
      </c>
      <c r="AL186" s="19" t="str">
        <f t="shared" si="1112"/>
        <v/>
      </c>
      <c r="AM186" s="19" t="str">
        <f t="shared" si="1112"/>
        <v/>
      </c>
      <c r="AN186" s="19" t="str">
        <f t="shared" si="1112"/>
        <v/>
      </c>
      <c r="AO186" s="19" t="str">
        <f t="shared" si="1112"/>
        <v/>
      </c>
      <c r="AP186" s="19" t="str">
        <f t="shared" si="1112"/>
        <v>Youth Mobile</v>
      </c>
      <c r="AQ186" s="19" t="str">
        <f t="shared" si="1112"/>
        <v>Youth Mobile</v>
      </c>
      <c r="AR186" s="19" t="str">
        <f t="shared" si="1112"/>
        <v>Youth Mobile</v>
      </c>
      <c r="AS186" s="19" t="str">
        <f t="shared" si="1112"/>
        <v>Youth Mobile</v>
      </c>
      <c r="AT186" s="19" t="str">
        <f t="shared" si="1112"/>
        <v>Youth Mobile</v>
      </c>
      <c r="AU186" s="19" t="str">
        <f t="shared" si="1112"/>
        <v>Youth Mobile</v>
      </c>
      <c r="AV186" s="19" t="str">
        <f t="shared" si="1112"/>
        <v>Youth Mobile</v>
      </c>
      <c r="AW186" s="19" t="str">
        <f t="shared" si="1112"/>
        <v>Youth Mobile</v>
      </c>
      <c r="AX186" s="19" t="str">
        <f t="shared" si="1112"/>
        <v>Youth Mobile</v>
      </c>
      <c r="AY186" s="24">
        <f t="shared" si="11"/>
        <v>2</v>
      </c>
      <c r="AZ186" s="19">
        <f t="shared" si="12"/>
        <v>2</v>
      </c>
      <c r="BA186" s="19" t="s">
        <v>1729</v>
      </c>
      <c r="BB186" s="19"/>
    </row>
    <row r="187" spans="1:54" ht="15.6">
      <c r="A187" s="2">
        <f>'Form Responses 1'!A187</f>
        <v>45432.677101909721</v>
      </c>
      <c r="B187" s="25" t="str">
        <f>'Form Responses 1'!B187</f>
        <v>sridharraj80@gmail.com</v>
      </c>
      <c r="C187" s="31" t="str">
        <f>'Form Responses 1'!C187</f>
        <v>Rajagopalan</v>
      </c>
      <c r="D187" s="16" t="str">
        <f>'Form Responses 1'!D187</f>
        <v>Raman</v>
      </c>
      <c r="E187" s="511">
        <f>'Form Responses 1'!E187</f>
        <v>2035646858</v>
      </c>
      <c r="F187" s="17" t="str">
        <f>'Form Responses 1'!F187</f>
        <v>ALL EVENT DAYS - July 19th to July 21st - FULL TIME</v>
      </c>
      <c r="G187" s="16" t="str">
        <f>'Form Responses 1'!G187</f>
        <v>Frisco</v>
      </c>
      <c r="H187" s="16" t="str">
        <f>'Form Responses 1'!H187</f>
        <v>Yes</v>
      </c>
      <c r="I187" s="16" t="str">
        <f>'Form Responses 1'!I187</f>
        <v>Mahāyajña Parent / Family member</v>
      </c>
      <c r="J187" s="16" t="str">
        <f>'Form Responses 1'!J187</f>
        <v>Inesh Rajagopalan</v>
      </c>
      <c r="K187" s="16" t="str">
        <f>'Form Responses 1'!K187</f>
        <v>Batch 5</v>
      </c>
      <c r="L187" s="16" t="str">
        <f>'Form Responses 1'!L187</f>
        <v>I acknowledge</v>
      </c>
      <c r="M187" s="16">
        <f>'Form Responses 1'!M187</f>
        <v>0</v>
      </c>
      <c r="N187" s="27" t="s">
        <v>1727</v>
      </c>
      <c r="O187" s="19" t="str">
        <f t="shared" si="0"/>
        <v>Y</v>
      </c>
      <c r="P187" s="20"/>
      <c r="Q187" s="20"/>
      <c r="R187" s="20"/>
      <c r="S187" s="20"/>
      <c r="T187" s="21" t="str">
        <f t="shared" ref="T187:U187" si="1113">IF(COUNTIF($F187,CONCATENATE("*",T$1,"*")),"Y",IF(COUNTIF($F187,CONCATENATE("*",$V$1,"*")),"Y",IF(COUNTIF($F187,CONCATENATE("*ALL EVENT DAYS - July 18*")),"Y","")))</f>
        <v/>
      </c>
      <c r="U187" s="21" t="str">
        <f t="shared" si="1113"/>
        <v/>
      </c>
      <c r="V187" s="21" t="str">
        <f t="shared" si="1055"/>
        <v/>
      </c>
      <c r="W187" s="21" t="str">
        <f t="shared" ref="W187:X187" si="1114">IF(COUNTIF($F187,CONCATENATE("*",W$1,"*")),"Y",IF(COUNTIF($F187,CONCATENATE("*",$O$1,"*")),"Y",IF(COUNTIF($F187,CONCATENATE("*",$Y$1,"*")),"Y",IF(COUNTIF($F187,CONCATENATE("*ALL EVENT*")),"Y",""))))</f>
        <v>Y</v>
      </c>
      <c r="X187" s="21" t="str">
        <f t="shared" si="1114"/>
        <v>Y</v>
      </c>
      <c r="Y187" s="21" t="str">
        <f t="shared" si="4"/>
        <v>Y</v>
      </c>
      <c r="Z187" s="21" t="str">
        <f t="shared" ref="Z187:AA187" si="1115">IF(COUNTIF($F187,CONCATENATE("*",Z$1,"*")),"Y",IF(COUNTIF($F187,CONCATENATE("*",$O$1,"*")),"Y",IF(COUNTIF($F187,CONCATENATE("*",$AB$1,"*")),"Y",IF(COUNTIF($F187,CONCATENATE("*ALL EVENT*")),"Y",""))))</f>
        <v>Y</v>
      </c>
      <c r="AA187" s="21" t="str">
        <f t="shared" si="1115"/>
        <v>Y</v>
      </c>
      <c r="AB187" s="21" t="str">
        <f t="shared" si="6"/>
        <v>Y</v>
      </c>
      <c r="AC187" s="21" t="str">
        <f t="shared" ref="AC187:AD187" si="1116">IF(COUNTIF($F187,CONCATENATE("*",AC$1,"*")),"Y",IF(COUNTIF($F187,CONCATENATE("*",$O$1,"*")),"Y",IF(COUNTIF($F187,CONCATENATE("*",$AE$1,"*")),"Y",IF(COUNTIF($F187,CONCATENATE("*ALL EVENT*")),"Y",""))))</f>
        <v>Y</v>
      </c>
      <c r="AD187" s="21" t="str">
        <f t="shared" si="1116"/>
        <v>Y</v>
      </c>
      <c r="AE187" s="19" t="str">
        <f t="shared" si="8"/>
        <v>Y</v>
      </c>
      <c r="AF187" s="22">
        <f t="shared" si="9"/>
        <v>6</v>
      </c>
      <c r="AG187" s="26" t="s">
        <v>1741</v>
      </c>
      <c r="AH187" s="19" t="str">
        <f t="shared" ref="AH187:AO187" si="1117">IF(O187="Y",$AG187,"")</f>
        <v>Crowd Mgmt</v>
      </c>
      <c r="AI187" s="19" t="str">
        <f t="shared" si="1117"/>
        <v/>
      </c>
      <c r="AJ187" s="19" t="str">
        <f t="shared" si="1117"/>
        <v/>
      </c>
      <c r="AK187" s="19" t="str">
        <f t="shared" si="1117"/>
        <v/>
      </c>
      <c r="AL187" s="19" t="str">
        <f t="shared" si="1117"/>
        <v/>
      </c>
      <c r="AM187" s="19" t="str">
        <f t="shared" si="1117"/>
        <v/>
      </c>
      <c r="AN187" s="19" t="str">
        <f t="shared" si="1117"/>
        <v/>
      </c>
      <c r="AO187" s="19" t="str">
        <f t="shared" si="1117"/>
        <v/>
      </c>
      <c r="AP187" s="19" t="s">
        <v>1734</v>
      </c>
      <c r="AQ187" s="19" t="s">
        <v>1734</v>
      </c>
      <c r="AR187" s="19" t="str">
        <f t="shared" ref="AR187:AR189" si="1118">IF(Y187="Y",$AG187,"")</f>
        <v>Crowd Mgmt</v>
      </c>
      <c r="AS187" s="19" t="s">
        <v>1734</v>
      </c>
      <c r="AT187" s="19" t="s">
        <v>1734</v>
      </c>
      <c r="AU187" s="19" t="str">
        <f t="shared" ref="AU187:AU189" si="1119">IF(AB187="Y",$AG187,"")</f>
        <v>Crowd Mgmt</v>
      </c>
      <c r="AV187" s="19" t="s">
        <v>1734</v>
      </c>
      <c r="AW187" s="19" t="s">
        <v>1734</v>
      </c>
      <c r="AX187" s="19" t="str">
        <f t="shared" ref="AX187:AX189" si="1120">IF(AE187="Y",$AG187,"")</f>
        <v>Crowd Mgmt</v>
      </c>
      <c r="AY187" s="24">
        <f t="shared" si="11"/>
        <v>2</v>
      </c>
      <c r="AZ187" s="19">
        <f t="shared" si="12"/>
        <v>2</v>
      </c>
      <c r="BA187" s="19" t="s">
        <v>1729</v>
      </c>
      <c r="BB187" s="19"/>
    </row>
    <row r="188" spans="1:54" ht="15.6">
      <c r="A188" s="2">
        <f>'Form Responses 1'!A188</f>
        <v>45432.685544351851</v>
      </c>
      <c r="B188" s="25" t="str">
        <f>'Form Responses 1'!B188</f>
        <v>hemavsri@gmail.com</v>
      </c>
      <c r="C188" s="16" t="str">
        <f>'Form Responses 1'!C188</f>
        <v>Hema</v>
      </c>
      <c r="D188" s="16" t="str">
        <f>'Form Responses 1'!D188</f>
        <v>Somanchi</v>
      </c>
      <c r="E188" s="511">
        <f>'Form Responses 1'!E188</f>
        <v>4692229984</v>
      </c>
      <c r="F188" s="17" t="str">
        <f>'Form Responses 1'!F188</f>
        <v>19th July (Friday) - ALL DAY, 20th July (Saturday) - ALL DAY, 20th July (Saturday) - Morning, 21st July (Sunday) - ALL DAY</v>
      </c>
      <c r="G188" s="16" t="str">
        <f>'Form Responses 1'!G188</f>
        <v>Texas</v>
      </c>
      <c r="H188" s="16" t="str">
        <f>'Form Responses 1'!H188</f>
        <v>Yes</v>
      </c>
      <c r="I188" s="16" t="str">
        <f>'Form Responses 1'!I188</f>
        <v>Mahāyajña Parent / Family member</v>
      </c>
      <c r="J188" s="16" t="str">
        <f>'Form Responses 1'!J188</f>
        <v>Bala n Rama n self</v>
      </c>
      <c r="K188" s="16" t="str">
        <f>'Form Responses 1'!K188</f>
        <v>Batch 1</v>
      </c>
      <c r="L188" s="16" t="str">
        <f>'Form Responses 1'!L188</f>
        <v>I acknowledge</v>
      </c>
      <c r="M188" s="16">
        <f>'Form Responses 1'!M188</f>
        <v>0</v>
      </c>
      <c r="N188" s="30" t="s">
        <v>1731</v>
      </c>
      <c r="O188" s="19" t="str">
        <f t="shared" si="0"/>
        <v/>
      </c>
      <c r="P188" s="20"/>
      <c r="Q188" s="20"/>
      <c r="R188" s="20"/>
      <c r="S188" s="20"/>
      <c r="T188" s="21" t="str">
        <f t="shared" ref="T188:U188" si="1121">IF(COUNTIF($F188,CONCATENATE("*",T$1,"*")),"Y",IF(COUNTIF($F188,CONCATENATE("*",$V$1,"*")),"Y",IF(COUNTIF($F188,CONCATENATE("*ALL EVENT DAYS - July 18*")),"Y","")))</f>
        <v/>
      </c>
      <c r="U188" s="21" t="str">
        <f t="shared" si="1121"/>
        <v/>
      </c>
      <c r="V188" s="21" t="str">
        <f t="shared" si="1055"/>
        <v/>
      </c>
      <c r="W188" s="21" t="str">
        <f t="shared" ref="W188:X188" si="1122">IF(COUNTIF($F188,CONCATENATE("*",W$1,"*")),"Y",IF(COUNTIF($F188,CONCATENATE("*",$O$1,"*")),"Y",IF(COUNTIF($F188,CONCATENATE("*",$Y$1,"*")),"Y",IF(COUNTIF($F188,CONCATENATE("*ALL EVENT*")),"Y",""))))</f>
        <v>Y</v>
      </c>
      <c r="X188" s="21" t="str">
        <f t="shared" si="1122"/>
        <v>Y</v>
      </c>
      <c r="Y188" s="21" t="str">
        <f t="shared" si="4"/>
        <v>Y</v>
      </c>
      <c r="Z188" s="21" t="str">
        <f t="shared" ref="Z188:AA188" si="1123">IF(COUNTIF($F188,CONCATENATE("*",Z$1,"*")),"Y",IF(COUNTIF($F188,CONCATENATE("*",$O$1,"*")),"Y",IF(COUNTIF($F188,CONCATENATE("*",$AB$1,"*")),"Y",IF(COUNTIF($F188,CONCATENATE("*ALL EVENT*")),"Y",""))))</f>
        <v>Y</v>
      </c>
      <c r="AA188" s="21" t="str">
        <f t="shared" si="1123"/>
        <v>Y</v>
      </c>
      <c r="AB188" s="21" t="str">
        <f t="shared" si="6"/>
        <v>Y</v>
      </c>
      <c r="AC188" s="21" t="str">
        <f t="shared" ref="AC188:AD188" si="1124">IF(COUNTIF($F188,CONCATENATE("*",AC$1,"*")),"Y",IF(COUNTIF($F188,CONCATENATE("*",$O$1,"*")),"Y",IF(COUNTIF($F188,CONCATENATE("*",$AE$1,"*")),"Y",IF(COUNTIF($F188,CONCATENATE("*ALL EVENT*")),"Y",""))))</f>
        <v>Y</v>
      </c>
      <c r="AD188" s="21" t="str">
        <f t="shared" si="1124"/>
        <v>Y</v>
      </c>
      <c r="AE188" s="19" t="str">
        <f t="shared" si="8"/>
        <v>Y</v>
      </c>
      <c r="AF188" s="22">
        <f t="shared" si="9"/>
        <v>6</v>
      </c>
      <c r="AG188" s="26" t="s">
        <v>1732</v>
      </c>
      <c r="AH188" s="19" t="str">
        <f t="shared" ref="AH188:AO188" si="1125">IF(O188="Y",$AG188,"")</f>
        <v/>
      </c>
      <c r="AI188" s="19" t="str">
        <f t="shared" si="1125"/>
        <v/>
      </c>
      <c r="AJ188" s="19" t="str">
        <f t="shared" si="1125"/>
        <v/>
      </c>
      <c r="AK188" s="19" t="str">
        <f t="shared" si="1125"/>
        <v/>
      </c>
      <c r="AL188" s="19" t="str">
        <f t="shared" si="1125"/>
        <v/>
      </c>
      <c r="AM188" s="19" t="str">
        <f t="shared" si="1125"/>
        <v/>
      </c>
      <c r="AN188" s="19" t="str">
        <f t="shared" si="1125"/>
        <v/>
      </c>
      <c r="AO188" s="19" t="str">
        <f t="shared" si="1125"/>
        <v/>
      </c>
      <c r="AP188" s="19" t="s">
        <v>1737</v>
      </c>
      <c r="AQ188" s="19" t="s">
        <v>1737</v>
      </c>
      <c r="AR188" s="19" t="str">
        <f t="shared" si="1118"/>
        <v>Maha Prasad</v>
      </c>
      <c r="AS188" s="19" t="s">
        <v>1737</v>
      </c>
      <c r="AT188" s="19" t="s">
        <v>1737</v>
      </c>
      <c r="AU188" s="19" t="str">
        <f t="shared" si="1119"/>
        <v>Maha Prasad</v>
      </c>
      <c r="AV188" s="19" t="s">
        <v>1737</v>
      </c>
      <c r="AW188" s="19" t="s">
        <v>1737</v>
      </c>
      <c r="AX188" s="19" t="str">
        <f t="shared" si="1120"/>
        <v>Maha Prasad</v>
      </c>
      <c r="AY188" s="24">
        <f t="shared" si="11"/>
        <v>2</v>
      </c>
      <c r="AZ188" s="19">
        <f t="shared" si="12"/>
        <v>2</v>
      </c>
      <c r="BA188" s="19" t="s">
        <v>1729</v>
      </c>
      <c r="BB188" s="19"/>
    </row>
    <row r="189" spans="1:54" ht="15.6">
      <c r="A189" s="2">
        <f>'Form Responses 1'!A189</f>
        <v>45432.712848645839</v>
      </c>
      <c r="B189" s="25" t="str">
        <f>'Form Responses 1'!B189</f>
        <v>mchandrar@gmail.com</v>
      </c>
      <c r="C189" s="31" t="str">
        <f>'Form Responses 1'!C189</f>
        <v>Chandra</v>
      </c>
      <c r="D189" s="16" t="str">
        <f>'Form Responses 1'!D189</f>
        <v>Mummadi</v>
      </c>
      <c r="E189" s="511">
        <f>'Form Responses 1'!E189</f>
        <v>7325435751</v>
      </c>
      <c r="F189" s="17" t="str">
        <f>'Form Responses 1'!F189</f>
        <v>ALL EVENT DAYS - July 19th to July 21st - FULL TIME</v>
      </c>
      <c r="G189" s="16" t="str">
        <f>'Form Responses 1'!G189</f>
        <v>Frisco</v>
      </c>
      <c r="H189" s="16" t="str">
        <f>'Form Responses 1'!H189</f>
        <v>Yes</v>
      </c>
      <c r="I189" s="16" t="str">
        <f>'Form Responses 1'!I189</f>
        <v>Mahāyajña Parent / Family member</v>
      </c>
      <c r="J189" s="16" t="str">
        <f>'Form Responses 1'!J189</f>
        <v>Chandra mummadi</v>
      </c>
      <c r="K189" s="16" t="str">
        <f>'Form Responses 1'!K189</f>
        <v>Batch 4</v>
      </c>
      <c r="L189" s="16" t="str">
        <f>'Form Responses 1'!L189</f>
        <v>I acknowledge</v>
      </c>
      <c r="M189" s="16" t="str">
        <f>'Form Responses 1'!M189</f>
        <v xml:space="preserve">FRISCO Texas </v>
      </c>
      <c r="N189" s="27" t="s">
        <v>1727</v>
      </c>
      <c r="O189" s="19" t="str">
        <f t="shared" si="0"/>
        <v>Y</v>
      </c>
      <c r="P189" s="20"/>
      <c r="Q189" s="20"/>
      <c r="R189" s="20"/>
      <c r="S189" s="20"/>
      <c r="T189" s="21" t="str">
        <f t="shared" ref="T189:U189" si="1126">IF(COUNTIF($F189,CONCATENATE("*",T$1,"*")),"Y",IF(COUNTIF($F189,CONCATENATE("*",$V$1,"*")),"Y",IF(COUNTIF($F189,CONCATENATE("*ALL EVENT DAYS - July 18*")),"Y","")))</f>
        <v/>
      </c>
      <c r="U189" s="21" t="str">
        <f t="shared" si="1126"/>
        <v/>
      </c>
      <c r="V189" s="21" t="str">
        <f t="shared" si="1055"/>
        <v/>
      </c>
      <c r="W189" s="21" t="str">
        <f t="shared" ref="W189:X189" si="1127">IF(COUNTIF($F189,CONCATENATE("*",W$1,"*")),"Y",IF(COUNTIF($F189,CONCATENATE("*",$O$1,"*")),"Y",IF(COUNTIF($F189,CONCATENATE("*",$Y$1,"*")),"Y",IF(COUNTIF($F189,CONCATENATE("*ALL EVENT*")),"Y",""))))</f>
        <v>Y</v>
      </c>
      <c r="X189" s="21" t="str">
        <f t="shared" si="1127"/>
        <v>Y</v>
      </c>
      <c r="Y189" s="21" t="str">
        <f t="shared" si="4"/>
        <v>Y</v>
      </c>
      <c r="Z189" s="21" t="str">
        <f t="shared" ref="Z189:AA189" si="1128">IF(COUNTIF($F189,CONCATENATE("*",Z$1,"*")),"Y",IF(COUNTIF($F189,CONCATENATE("*",$O$1,"*")),"Y",IF(COUNTIF($F189,CONCATENATE("*",$AB$1,"*")),"Y",IF(COUNTIF($F189,CONCATENATE("*ALL EVENT*")),"Y",""))))</f>
        <v>Y</v>
      </c>
      <c r="AA189" s="21" t="str">
        <f t="shared" si="1128"/>
        <v>Y</v>
      </c>
      <c r="AB189" s="21" t="str">
        <f t="shared" si="6"/>
        <v>Y</v>
      </c>
      <c r="AC189" s="21" t="str">
        <f t="shared" ref="AC189:AD189" si="1129">IF(COUNTIF($F189,CONCATENATE("*",AC$1,"*")),"Y",IF(COUNTIF($F189,CONCATENATE("*",$O$1,"*")),"Y",IF(COUNTIF($F189,CONCATENATE("*",$AE$1,"*")),"Y",IF(COUNTIF($F189,CONCATENATE("*ALL EVENT*")),"Y",""))))</f>
        <v>Y</v>
      </c>
      <c r="AD189" s="21" t="str">
        <f t="shared" si="1129"/>
        <v>Y</v>
      </c>
      <c r="AE189" s="19" t="str">
        <f t="shared" si="8"/>
        <v>Y</v>
      </c>
      <c r="AF189" s="22">
        <f t="shared" si="9"/>
        <v>6</v>
      </c>
      <c r="AG189" s="26" t="s">
        <v>1732</v>
      </c>
      <c r="AH189" s="19" t="str">
        <f t="shared" ref="AH189:AO189" si="1130">IF(O189="Y",$AG189,"")</f>
        <v>Maha Prasad</v>
      </c>
      <c r="AI189" s="19" t="str">
        <f t="shared" si="1130"/>
        <v/>
      </c>
      <c r="AJ189" s="19" t="str">
        <f t="shared" si="1130"/>
        <v/>
      </c>
      <c r="AK189" s="19" t="str">
        <f t="shared" si="1130"/>
        <v/>
      </c>
      <c r="AL189" s="19" t="str">
        <f t="shared" si="1130"/>
        <v/>
      </c>
      <c r="AM189" s="19" t="str">
        <f t="shared" si="1130"/>
        <v/>
      </c>
      <c r="AN189" s="19" t="str">
        <f t="shared" si="1130"/>
        <v/>
      </c>
      <c r="AO189" s="19" t="str">
        <f t="shared" si="1130"/>
        <v/>
      </c>
      <c r="AP189" s="19" t="s">
        <v>1737</v>
      </c>
      <c r="AQ189" s="19" t="s">
        <v>1737</v>
      </c>
      <c r="AR189" s="19" t="str">
        <f t="shared" si="1118"/>
        <v>Maha Prasad</v>
      </c>
      <c r="AS189" s="19" t="s">
        <v>1737</v>
      </c>
      <c r="AT189" s="19" t="s">
        <v>1737</v>
      </c>
      <c r="AU189" s="19" t="str">
        <f t="shared" si="1119"/>
        <v>Maha Prasad</v>
      </c>
      <c r="AV189" s="19" t="s">
        <v>1737</v>
      </c>
      <c r="AW189" s="19" t="s">
        <v>1737</v>
      </c>
      <c r="AX189" s="19" t="str">
        <f t="shared" si="1120"/>
        <v>Maha Prasad</v>
      </c>
      <c r="AY189" s="24">
        <f t="shared" si="11"/>
        <v>2</v>
      </c>
      <c r="AZ189" s="19">
        <f t="shared" si="12"/>
        <v>2</v>
      </c>
      <c r="BA189" s="19" t="s">
        <v>1729</v>
      </c>
      <c r="BB189" s="19"/>
    </row>
    <row r="190" spans="1:54" ht="15.6">
      <c r="A190" s="2">
        <f>'Form Responses 1'!A190</f>
        <v>45432.783547083338</v>
      </c>
      <c r="B190" s="25" t="str">
        <f>'Form Responses 1'!B190</f>
        <v>haraniathwale@gmail.com</v>
      </c>
      <c r="C190" s="16" t="str">
        <f>'Form Responses 1'!C190</f>
        <v>HARANI</v>
      </c>
      <c r="D190" s="16" t="str">
        <f>'Form Responses 1'!D190</f>
        <v>ATHWALE</v>
      </c>
      <c r="E190" s="511">
        <f>'Form Responses 1'!E190</f>
        <v>3129832753</v>
      </c>
      <c r="F190" s="17" t="str">
        <f>'Form Responses 1'!F190</f>
        <v>19th July (Friday) - Evening, 20th July (Saturday) - ALL DAY, 21st July (Sunday) - Morning</v>
      </c>
      <c r="G190" s="16" t="str">
        <f>'Form Responses 1'!G190</f>
        <v>Greater Chicago Region</v>
      </c>
      <c r="H190" s="16" t="str">
        <f>'Form Responses 1'!H190</f>
        <v>No</v>
      </c>
      <c r="I190" s="16">
        <f>'Form Responses 1'!I190</f>
        <v>0</v>
      </c>
      <c r="J190" s="16">
        <f>'Form Responses 1'!J190</f>
        <v>0</v>
      </c>
      <c r="K190" s="16">
        <f>'Form Responses 1'!K190</f>
        <v>0</v>
      </c>
      <c r="L190" s="16" t="str">
        <f>'Form Responses 1'!L190</f>
        <v>I acknowledge</v>
      </c>
      <c r="M190" s="16" t="str">
        <f>'Form Responses 1'!M190</f>
        <v>Palatine</v>
      </c>
      <c r="N190" s="27" t="s">
        <v>1731</v>
      </c>
      <c r="O190" s="19" t="str">
        <f t="shared" si="0"/>
        <v/>
      </c>
      <c r="P190" s="20"/>
      <c r="Q190" s="20"/>
      <c r="R190" s="20"/>
      <c r="S190" s="20"/>
      <c r="T190" s="21" t="str">
        <f t="shared" ref="T190:U190" si="1131">IF(COUNTIF($F190,CONCATENATE("*",T$1,"*")),"Y",IF(COUNTIF($F190,CONCATENATE("*",$V$1,"*")),"Y",IF(COUNTIF($F190,CONCATENATE("*ALL EVENT DAYS - July 18*")),"Y","")))</f>
        <v/>
      </c>
      <c r="U190" s="21" t="str">
        <f t="shared" si="1131"/>
        <v/>
      </c>
      <c r="V190" s="21" t="str">
        <f t="shared" si="1055"/>
        <v/>
      </c>
      <c r="W190" s="21" t="str">
        <f t="shared" ref="W190:X190" si="1132">IF(COUNTIF($F190,CONCATENATE("*",W$1,"*")),"Y",IF(COUNTIF($F190,CONCATENATE("*",$O$1,"*")),"Y",IF(COUNTIF($F190,CONCATENATE("*",$Y$1,"*")),"Y",IF(COUNTIF($F190,CONCATENATE("*ALL EVENT*")),"Y",""))))</f>
        <v/>
      </c>
      <c r="X190" s="21" t="str">
        <f t="shared" si="1132"/>
        <v>Y</v>
      </c>
      <c r="Y190" s="21" t="str">
        <f t="shared" si="4"/>
        <v/>
      </c>
      <c r="Z190" s="21" t="str">
        <f t="shared" ref="Z190:AA190" si="1133">IF(COUNTIF($F190,CONCATENATE("*",Z$1,"*")),"Y",IF(COUNTIF($F190,CONCATENATE("*",$O$1,"*")),"Y",IF(COUNTIF($F190,CONCATENATE("*",$AB$1,"*")),"Y",IF(COUNTIF($F190,CONCATENATE("*ALL EVENT*")),"Y",""))))</f>
        <v>Y</v>
      </c>
      <c r="AA190" s="21" t="str">
        <f t="shared" si="1133"/>
        <v>Y</v>
      </c>
      <c r="AB190" s="21" t="str">
        <f t="shared" si="6"/>
        <v>Y</v>
      </c>
      <c r="AC190" s="21" t="str">
        <f t="shared" ref="AC190:AD190" si="1134">IF(COUNTIF($F190,CONCATENATE("*",AC$1,"*")),"Y",IF(COUNTIF($F190,CONCATENATE("*",$O$1,"*")),"Y",IF(COUNTIF($F190,CONCATENATE("*",$AE$1,"*")),"Y",IF(COUNTIF($F190,CONCATENATE("*ALL EVENT*")),"Y",""))))</f>
        <v>Y</v>
      </c>
      <c r="AD190" s="21" t="str">
        <f t="shared" si="1134"/>
        <v/>
      </c>
      <c r="AE190" s="19" t="str">
        <f t="shared" si="8"/>
        <v/>
      </c>
      <c r="AF190" s="22">
        <f t="shared" si="9"/>
        <v>4</v>
      </c>
      <c r="AG190" s="44" t="s">
        <v>1765</v>
      </c>
      <c r="AH190" s="19" t="str">
        <f t="shared" ref="AH190:AX190" si="1135">IF(O190="Y",$AG190,"")</f>
        <v/>
      </c>
      <c r="AI190" s="19" t="str">
        <f t="shared" si="1135"/>
        <v/>
      </c>
      <c r="AJ190" s="19" t="str">
        <f t="shared" si="1135"/>
        <v/>
      </c>
      <c r="AK190" s="19" t="str">
        <f t="shared" si="1135"/>
        <v/>
      </c>
      <c r="AL190" s="19" t="str">
        <f t="shared" si="1135"/>
        <v/>
      </c>
      <c r="AM190" s="19" t="str">
        <f t="shared" si="1135"/>
        <v/>
      </c>
      <c r="AN190" s="19" t="str">
        <f t="shared" si="1135"/>
        <v/>
      </c>
      <c r="AO190" s="19" t="str">
        <f t="shared" si="1135"/>
        <v/>
      </c>
      <c r="AP190" s="19" t="str">
        <f t="shared" si="1135"/>
        <v/>
      </c>
      <c r="AQ190" s="19" t="str">
        <f t="shared" si="1135"/>
        <v>Health</v>
      </c>
      <c r="AR190" s="19" t="str">
        <f t="shared" si="1135"/>
        <v/>
      </c>
      <c r="AS190" s="19" t="str">
        <f t="shared" si="1135"/>
        <v>Health</v>
      </c>
      <c r="AT190" s="19" t="str">
        <f t="shared" si="1135"/>
        <v>Health</v>
      </c>
      <c r="AU190" s="19" t="str">
        <f t="shared" si="1135"/>
        <v>Health</v>
      </c>
      <c r="AV190" s="19" t="str">
        <f t="shared" si="1135"/>
        <v>Health</v>
      </c>
      <c r="AW190" s="19" t="str">
        <f t="shared" si="1135"/>
        <v/>
      </c>
      <c r="AX190" s="19" t="str">
        <f t="shared" si="1135"/>
        <v/>
      </c>
      <c r="AY190" s="24">
        <f t="shared" si="11"/>
        <v>1</v>
      </c>
      <c r="AZ190" s="19">
        <f t="shared" si="12"/>
        <v>1</v>
      </c>
      <c r="BA190" s="19" t="s">
        <v>1740</v>
      </c>
      <c r="BB190" s="19"/>
    </row>
    <row r="191" spans="1:54" ht="15.6">
      <c r="A191" s="2">
        <f>'Form Responses 1'!A191</f>
        <v>45432.809386504625</v>
      </c>
      <c r="B191" s="25" t="str">
        <f>'Form Responses 1'!B191</f>
        <v>chhatbar.amit@gmail.com</v>
      </c>
      <c r="C191" s="16" t="str">
        <f>'Form Responses 1'!C191</f>
        <v>Amit</v>
      </c>
      <c r="D191" s="16" t="str">
        <f>'Form Responses 1'!D191</f>
        <v xml:space="preserve">Chhatbar </v>
      </c>
      <c r="E191" s="511">
        <f>'Form Responses 1'!E191</f>
        <v>4698795899</v>
      </c>
      <c r="F191" s="17" t="str">
        <f>'Form Responses 1'!F191</f>
        <v>ALL EVENT DAYS - July 19th to July 21st - FULL TIME</v>
      </c>
      <c r="G191" s="16" t="str">
        <f>'Form Responses 1'!G191</f>
        <v>Texas</v>
      </c>
      <c r="H191" s="16" t="str">
        <f>'Form Responses 1'!H191</f>
        <v>Yes</v>
      </c>
      <c r="I191" s="16" t="str">
        <f>'Form Responses 1'!I191</f>
        <v>Mahāyajña Parent / Family member</v>
      </c>
      <c r="J191" s="16" t="str">
        <f>'Form Responses 1'!J191</f>
        <v>Tisha Chhatbar</v>
      </c>
      <c r="K191" s="16" t="str">
        <f>'Form Responses 1'!K191</f>
        <v>Batch 4</v>
      </c>
      <c r="L191" s="16" t="str">
        <f>'Form Responses 1'!L191</f>
        <v>I acknowledge</v>
      </c>
      <c r="M191" s="16">
        <f>'Form Responses 1'!M191</f>
        <v>0</v>
      </c>
      <c r="N191" s="27" t="s">
        <v>1727</v>
      </c>
      <c r="O191" s="19" t="str">
        <f t="shared" si="0"/>
        <v>Y</v>
      </c>
      <c r="P191" s="20"/>
      <c r="Q191" s="20"/>
      <c r="R191" s="20"/>
      <c r="S191" s="20"/>
      <c r="T191" s="21" t="str">
        <f t="shared" ref="T191:U191" si="1136">IF(COUNTIF($F191,CONCATENATE("*",T$1,"*")),"Y",IF(COUNTIF($F191,CONCATENATE("*",$V$1,"*")),"Y",IF(COUNTIF($F191,CONCATENATE("*ALL EVENT DAYS - July 18*")),"Y","")))</f>
        <v/>
      </c>
      <c r="U191" s="21" t="str">
        <f t="shared" si="1136"/>
        <v/>
      </c>
      <c r="V191" s="21" t="str">
        <f t="shared" si="1055"/>
        <v/>
      </c>
      <c r="W191" s="21" t="str">
        <f t="shared" ref="W191:X191" si="1137">IF(COUNTIF($F191,CONCATENATE("*",W$1,"*")),"Y",IF(COUNTIF($F191,CONCATENATE("*",$O$1,"*")),"Y",IF(COUNTIF($F191,CONCATENATE("*",$Y$1,"*")),"Y",IF(COUNTIF($F191,CONCATENATE("*ALL EVENT*")),"Y",""))))</f>
        <v>Y</v>
      </c>
      <c r="X191" s="21" t="str">
        <f t="shared" si="1137"/>
        <v>Y</v>
      </c>
      <c r="Y191" s="21" t="str">
        <f t="shared" si="4"/>
        <v>Y</v>
      </c>
      <c r="Z191" s="21" t="str">
        <f t="shared" ref="Z191:AA191" si="1138">IF(COUNTIF($F191,CONCATENATE("*",Z$1,"*")),"Y",IF(COUNTIF($F191,CONCATENATE("*",$O$1,"*")),"Y",IF(COUNTIF($F191,CONCATENATE("*",$AB$1,"*")),"Y",IF(COUNTIF($F191,CONCATENATE("*ALL EVENT*")),"Y",""))))</f>
        <v>Y</v>
      </c>
      <c r="AA191" s="21" t="str">
        <f t="shared" si="1138"/>
        <v>Y</v>
      </c>
      <c r="AB191" s="21" t="str">
        <f t="shared" si="6"/>
        <v>Y</v>
      </c>
      <c r="AC191" s="21" t="str">
        <f t="shared" ref="AC191:AD191" si="1139">IF(COUNTIF($F191,CONCATENATE("*",AC$1,"*")),"Y",IF(COUNTIF($F191,CONCATENATE("*",$O$1,"*")),"Y",IF(COUNTIF($F191,CONCATENATE("*",$AE$1,"*")),"Y",IF(COUNTIF($F191,CONCATENATE("*ALL EVENT*")),"Y",""))))</f>
        <v>Y</v>
      </c>
      <c r="AD191" s="21" t="str">
        <f t="shared" si="1139"/>
        <v>Y</v>
      </c>
      <c r="AE191" s="19" t="str">
        <f t="shared" si="8"/>
        <v>Y</v>
      </c>
      <c r="AF191" s="22">
        <f t="shared" si="9"/>
        <v>6</v>
      </c>
      <c r="AG191" s="26" t="s">
        <v>1732</v>
      </c>
      <c r="AH191" s="19" t="str">
        <f t="shared" ref="AH191:AO191" si="1140">IF(O191="Y",$AG191,"")</f>
        <v>Maha Prasad</v>
      </c>
      <c r="AI191" s="19" t="str">
        <f t="shared" si="1140"/>
        <v/>
      </c>
      <c r="AJ191" s="19" t="str">
        <f t="shared" si="1140"/>
        <v/>
      </c>
      <c r="AK191" s="19" t="str">
        <f t="shared" si="1140"/>
        <v/>
      </c>
      <c r="AL191" s="19" t="str">
        <f t="shared" si="1140"/>
        <v/>
      </c>
      <c r="AM191" s="19" t="str">
        <f t="shared" si="1140"/>
        <v/>
      </c>
      <c r="AN191" s="19" t="str">
        <f t="shared" si="1140"/>
        <v/>
      </c>
      <c r="AO191" s="19" t="str">
        <f t="shared" si="1140"/>
        <v/>
      </c>
      <c r="AP191" s="19" t="s">
        <v>1737</v>
      </c>
      <c r="AQ191" s="19" t="s">
        <v>1737</v>
      </c>
      <c r="AR191" s="19" t="str">
        <f>IF(Y191="Y",$AG191,"")</f>
        <v>Maha Prasad</v>
      </c>
      <c r="AS191" s="19" t="s">
        <v>1737</v>
      </c>
      <c r="AT191" s="19" t="s">
        <v>1737</v>
      </c>
      <c r="AU191" s="19" t="str">
        <f>IF(AB191="Y",$AG191,"")</f>
        <v>Maha Prasad</v>
      </c>
      <c r="AV191" s="19" t="s">
        <v>1737</v>
      </c>
      <c r="AW191" s="19" t="s">
        <v>1737</v>
      </c>
      <c r="AX191" s="19" t="str">
        <f>IF(AE191="Y",$AG191,"")</f>
        <v>Maha Prasad</v>
      </c>
      <c r="AY191" s="24">
        <f t="shared" si="11"/>
        <v>2</v>
      </c>
      <c r="AZ191" s="19">
        <f t="shared" si="12"/>
        <v>2</v>
      </c>
      <c r="BA191" s="19" t="s">
        <v>1729</v>
      </c>
      <c r="BB191" s="19"/>
    </row>
    <row r="192" spans="1:54" ht="15.6">
      <c r="A192" s="2">
        <f>'Form Responses 1'!A192</f>
        <v>45432.825732245372</v>
      </c>
      <c r="B192" s="25" t="str">
        <f>'Form Responses 1'!B192</f>
        <v>swetha.vallabhaneni6@gmail.com</v>
      </c>
      <c r="C192" s="16" t="str">
        <f>'Form Responses 1'!C192</f>
        <v>Swetha</v>
      </c>
      <c r="D192" s="16" t="str">
        <f>'Form Responses 1'!D192</f>
        <v xml:space="preserve">Vallabhaneni </v>
      </c>
      <c r="E192" s="511">
        <f>'Form Responses 1'!E192</f>
        <v>5103042410</v>
      </c>
      <c r="F192" s="17" t="str">
        <f>'Form Responses 1'!F192</f>
        <v>20th July (Saturday) - Evening</v>
      </c>
      <c r="G192" s="16" t="str">
        <f>'Form Responses 1'!G192</f>
        <v>Texas</v>
      </c>
      <c r="H192" s="16" t="str">
        <f>'Form Responses 1'!H192</f>
        <v>Yes</v>
      </c>
      <c r="I192" s="16" t="str">
        <f>'Form Responses 1'!I192</f>
        <v>Mahāyajña Student</v>
      </c>
      <c r="J192" s="16" t="str">
        <f>'Form Responses 1'!J192</f>
        <v>Swetha Vallabhaneni</v>
      </c>
      <c r="K192" s="16" t="str">
        <f>'Form Responses 1'!K192</f>
        <v>Batch 7</v>
      </c>
      <c r="L192" s="16" t="str">
        <f>'Form Responses 1'!L192</f>
        <v>I acknowledge</v>
      </c>
      <c r="M192" s="16">
        <f>'Form Responses 1'!M192</f>
        <v>0</v>
      </c>
      <c r="N192" s="30" t="s">
        <v>1731</v>
      </c>
      <c r="O192" s="19" t="str">
        <f t="shared" si="0"/>
        <v/>
      </c>
      <c r="P192" s="20"/>
      <c r="Q192" s="20"/>
      <c r="R192" s="20"/>
      <c r="S192" s="20"/>
      <c r="T192" s="21" t="str">
        <f t="shared" ref="T192:U192" si="1141">IF(COUNTIF($F192,CONCATENATE("*",T$1,"*")),"Y",IF(COUNTIF($F192,CONCATENATE("*",$V$1,"*")),"Y",IF(COUNTIF($F192,CONCATENATE("*ALL EVENT DAYS - July 18*")),"Y","")))</f>
        <v/>
      </c>
      <c r="U192" s="21" t="str">
        <f t="shared" si="1141"/>
        <v/>
      </c>
      <c r="V192" s="21" t="str">
        <f t="shared" si="1055"/>
        <v/>
      </c>
      <c r="W192" s="21" t="str">
        <f t="shared" ref="W192:X192" si="1142">IF(COUNTIF($F192,CONCATENATE("*",W$1,"*")),"Y",IF(COUNTIF($F192,CONCATENATE("*",$O$1,"*")),"Y",IF(COUNTIF($F192,CONCATENATE("*",$Y$1,"*")),"Y",IF(COUNTIF($F192,CONCATENATE("*ALL EVENT*")),"Y",""))))</f>
        <v/>
      </c>
      <c r="X192" s="21" t="str">
        <f t="shared" si="1142"/>
        <v/>
      </c>
      <c r="Y192" s="21" t="str">
        <f t="shared" si="4"/>
        <v/>
      </c>
      <c r="Z192" s="21" t="str">
        <f t="shared" ref="Z192:AA192" si="1143">IF(COUNTIF($F192,CONCATENATE("*",Z$1,"*")),"Y",IF(COUNTIF($F192,CONCATENATE("*",$O$1,"*")),"Y",IF(COUNTIF($F192,CONCATENATE("*",$AB$1,"*")),"Y",IF(COUNTIF($F192,CONCATENATE("*ALL EVENT*")),"Y",""))))</f>
        <v/>
      </c>
      <c r="AA192" s="21" t="str">
        <f t="shared" si="1143"/>
        <v>Y</v>
      </c>
      <c r="AB192" s="21" t="str">
        <f t="shared" si="6"/>
        <v/>
      </c>
      <c r="AC192" s="21" t="str">
        <f t="shared" ref="AC192:AD192" si="1144">IF(COUNTIF($F192,CONCATENATE("*",AC$1,"*")),"Y",IF(COUNTIF($F192,CONCATENATE("*",$O$1,"*")),"Y",IF(COUNTIF($F192,CONCATENATE("*",$AE$1,"*")),"Y",IF(COUNTIF($F192,CONCATENATE("*ALL EVENT*")),"Y",""))))</f>
        <v/>
      </c>
      <c r="AD192" s="21" t="str">
        <f t="shared" si="1144"/>
        <v/>
      </c>
      <c r="AE192" s="19" t="str">
        <f t="shared" si="8"/>
        <v/>
      </c>
      <c r="AF192" s="22">
        <f t="shared" si="9"/>
        <v>1</v>
      </c>
      <c r="AG192" s="36" t="s">
        <v>1730</v>
      </c>
      <c r="AH192" s="19" t="str">
        <f t="shared" ref="AH192:AX192" si="1145">IF(O192="Y",$AG192,"")</f>
        <v/>
      </c>
      <c r="AI192" s="19" t="str">
        <f t="shared" si="1145"/>
        <v/>
      </c>
      <c r="AJ192" s="19" t="str">
        <f t="shared" si="1145"/>
        <v/>
      </c>
      <c r="AK192" s="19" t="str">
        <f t="shared" si="1145"/>
        <v/>
      </c>
      <c r="AL192" s="19" t="str">
        <f t="shared" si="1145"/>
        <v/>
      </c>
      <c r="AM192" s="19" t="str">
        <f t="shared" si="1145"/>
        <v/>
      </c>
      <c r="AN192" s="19" t="str">
        <f t="shared" si="1145"/>
        <v/>
      </c>
      <c r="AO192" s="19" t="str">
        <f t="shared" si="1145"/>
        <v/>
      </c>
      <c r="AP192" s="19" t="str">
        <f t="shared" si="1145"/>
        <v/>
      </c>
      <c r="AQ192" s="19" t="str">
        <f t="shared" si="1145"/>
        <v/>
      </c>
      <c r="AR192" s="19" t="str">
        <f t="shared" si="1145"/>
        <v/>
      </c>
      <c r="AS192" s="19" t="str">
        <f t="shared" si="1145"/>
        <v/>
      </c>
      <c r="AT192" s="19" t="str">
        <f t="shared" si="1145"/>
        <v>StandBy</v>
      </c>
      <c r="AU192" s="19" t="str">
        <f t="shared" si="1145"/>
        <v/>
      </c>
      <c r="AV192" s="19" t="str">
        <f t="shared" si="1145"/>
        <v/>
      </c>
      <c r="AW192" s="19" t="str">
        <f t="shared" si="1145"/>
        <v/>
      </c>
      <c r="AX192" s="19" t="str">
        <f t="shared" si="1145"/>
        <v/>
      </c>
      <c r="AY192" s="24">
        <f t="shared" si="11"/>
        <v>0</v>
      </c>
      <c r="AZ192" s="19">
        <f t="shared" si="12"/>
        <v>1</v>
      </c>
      <c r="BA192" s="19"/>
      <c r="BB192" s="19"/>
    </row>
    <row r="193" spans="1:54" ht="15.6">
      <c r="A193" s="2">
        <f>'Form Responses 1'!A193</f>
        <v>45432.858513564817</v>
      </c>
      <c r="B193" s="25" t="str">
        <f>'Form Responses 1'!B193</f>
        <v>srinivasa.gollamudi@gmail.com</v>
      </c>
      <c r="C193" s="16" t="str">
        <f>'Form Responses 1'!C193</f>
        <v xml:space="preserve">Srinivas </v>
      </c>
      <c r="D193" s="16" t="str">
        <f>'Form Responses 1'!D193</f>
        <v>Gollamudi</v>
      </c>
      <c r="E193" s="511">
        <f>'Form Responses 1'!E193</f>
        <v>6508637396</v>
      </c>
      <c r="F193" s="17" t="str">
        <f>'Form Responses 1'!F193</f>
        <v>ALL EVENT DAYS - July 18th to July 21st - FULL TIME</v>
      </c>
      <c r="G193" s="16" t="str">
        <f>'Form Responses 1'!G193</f>
        <v>Greater Chicago Region</v>
      </c>
      <c r="H193" s="16" t="str">
        <f>'Form Responses 1'!H193</f>
        <v>Yes</v>
      </c>
      <c r="I193" s="16" t="str">
        <f>'Form Responses 1'!I193</f>
        <v>Mahāyajña Parent / Family member</v>
      </c>
      <c r="J193" s="16" t="str">
        <f>'Form Responses 1'!J193</f>
        <v xml:space="preserve">Manikantha Gollamudi </v>
      </c>
      <c r="K193" s="16" t="str">
        <f>'Form Responses 1'!K193</f>
        <v>Batch 6</v>
      </c>
      <c r="L193" s="16" t="str">
        <f>'Form Responses 1'!L193</f>
        <v>I acknowledge</v>
      </c>
      <c r="M193" s="16">
        <f>'Form Responses 1'!M193</f>
        <v>0</v>
      </c>
      <c r="N193" s="30" t="s">
        <v>1727</v>
      </c>
      <c r="O193" s="19" t="str">
        <f t="shared" si="0"/>
        <v>Y</v>
      </c>
      <c r="P193" s="20" t="s">
        <v>979</v>
      </c>
      <c r="Q193" s="20" t="s">
        <v>979</v>
      </c>
      <c r="R193" s="20" t="s">
        <v>979</v>
      </c>
      <c r="S193" s="20" t="s">
        <v>979</v>
      </c>
      <c r="T193" s="21" t="str">
        <f t="shared" ref="T193:U193" si="1146">IF(COUNTIF($F193,CONCATENATE("*",T$1,"*")),"Y",IF(COUNTIF($F193,CONCATENATE("*",$V$1,"*")),"Y",IF(COUNTIF($F193,CONCATENATE("*ALL EVENT DAYS - July 18*")),"Y","")))</f>
        <v>Y</v>
      </c>
      <c r="U193" s="21" t="str">
        <f t="shared" si="1146"/>
        <v>Y</v>
      </c>
      <c r="V193" s="21" t="str">
        <f t="shared" si="1055"/>
        <v>Y</v>
      </c>
      <c r="W193" s="21" t="str">
        <f t="shared" ref="W193:X193" si="1147">IF(COUNTIF($F193,CONCATENATE("*",W$1,"*")),"Y",IF(COUNTIF($F193,CONCATENATE("*",$O$1,"*")),"Y",IF(COUNTIF($F193,CONCATENATE("*",$Y$1,"*")),"Y",IF(COUNTIF($F193,CONCATENATE("*ALL EVENT*")),"Y",""))))</f>
        <v>Y</v>
      </c>
      <c r="X193" s="21" t="str">
        <f t="shared" si="1147"/>
        <v>Y</v>
      </c>
      <c r="Y193" s="21" t="str">
        <f t="shared" si="4"/>
        <v>Y</v>
      </c>
      <c r="Z193" s="21" t="str">
        <f t="shared" ref="Z193:AA193" si="1148">IF(COUNTIF($F193,CONCATENATE("*",Z$1,"*")),"Y",IF(COUNTIF($F193,CONCATENATE("*",$O$1,"*")),"Y",IF(COUNTIF($F193,CONCATENATE("*",$AB$1,"*")),"Y",IF(COUNTIF($F193,CONCATENATE("*ALL EVENT*")),"Y",""))))</f>
        <v>Y</v>
      </c>
      <c r="AA193" s="21" t="str">
        <f t="shared" si="1148"/>
        <v>Y</v>
      </c>
      <c r="AB193" s="21" t="str">
        <f t="shared" si="6"/>
        <v>Y</v>
      </c>
      <c r="AC193" s="21" t="str">
        <f t="shared" ref="AC193:AD193" si="1149">IF(COUNTIF($F193,CONCATENATE("*",AC$1,"*")),"Y",IF(COUNTIF($F193,CONCATENATE("*",$O$1,"*")),"Y",IF(COUNTIF($F193,CONCATENATE("*",$AE$1,"*")),"Y",IF(COUNTIF($F193,CONCATENATE("*ALL EVENT*")),"Y",""))))</f>
        <v>Y</v>
      </c>
      <c r="AD193" s="21" t="str">
        <f t="shared" si="1149"/>
        <v>Y</v>
      </c>
      <c r="AE193" s="19" t="str">
        <f t="shared" si="8"/>
        <v>Y</v>
      </c>
      <c r="AF193" s="22">
        <f t="shared" si="9"/>
        <v>12</v>
      </c>
      <c r="AG193" s="44" t="s">
        <v>1762</v>
      </c>
      <c r="AH193" s="19" t="str">
        <f t="shared" ref="AH193:AX193" si="1150">IF(O193="Y",$AG193,"")</f>
        <v>Flowers</v>
      </c>
      <c r="AI193" s="19" t="str">
        <f t="shared" si="1150"/>
        <v>Flowers</v>
      </c>
      <c r="AJ193" s="19" t="str">
        <f t="shared" si="1150"/>
        <v>Flowers</v>
      </c>
      <c r="AK193" s="19" t="str">
        <f t="shared" si="1150"/>
        <v>Flowers</v>
      </c>
      <c r="AL193" s="19" t="str">
        <f t="shared" si="1150"/>
        <v>Flowers</v>
      </c>
      <c r="AM193" s="19" t="str">
        <f t="shared" si="1150"/>
        <v>Flowers</v>
      </c>
      <c r="AN193" s="19" t="str">
        <f t="shared" si="1150"/>
        <v>Flowers</v>
      </c>
      <c r="AO193" s="19" t="str">
        <f t="shared" si="1150"/>
        <v>Flowers</v>
      </c>
      <c r="AP193" s="19" t="str">
        <f t="shared" si="1150"/>
        <v>Flowers</v>
      </c>
      <c r="AQ193" s="19" t="str">
        <f t="shared" si="1150"/>
        <v>Flowers</v>
      </c>
      <c r="AR193" s="19" t="str">
        <f t="shared" si="1150"/>
        <v>Flowers</v>
      </c>
      <c r="AS193" s="19" t="str">
        <f t="shared" si="1150"/>
        <v>Flowers</v>
      </c>
      <c r="AT193" s="19" t="str">
        <f t="shared" si="1150"/>
        <v>Flowers</v>
      </c>
      <c r="AU193" s="19" t="str">
        <f t="shared" si="1150"/>
        <v>Flowers</v>
      </c>
      <c r="AV193" s="19" t="str">
        <f t="shared" si="1150"/>
        <v>Flowers</v>
      </c>
      <c r="AW193" s="19" t="str">
        <f t="shared" si="1150"/>
        <v>Flowers</v>
      </c>
      <c r="AX193" s="19" t="str">
        <f t="shared" si="1150"/>
        <v>Flowers</v>
      </c>
      <c r="AY193" s="24">
        <f t="shared" si="11"/>
        <v>2</v>
      </c>
      <c r="AZ193" s="19">
        <f t="shared" si="12"/>
        <v>2</v>
      </c>
      <c r="BA193" s="19" t="s">
        <v>1740</v>
      </c>
      <c r="BB193" s="19"/>
    </row>
    <row r="194" spans="1:54" ht="15.6">
      <c r="A194" s="2">
        <f>'Form Responses 1'!A194</f>
        <v>45432.881199629628</v>
      </c>
      <c r="B194" s="25" t="str">
        <f>'Form Responses 1'!B194</f>
        <v>VSS.Nidumukkala@gmail.com</v>
      </c>
      <c r="C194" s="16" t="str">
        <f>'Form Responses 1'!C194</f>
        <v xml:space="preserve">Sireesh </v>
      </c>
      <c r="D194" s="16" t="str">
        <f>'Form Responses 1'!D194</f>
        <v>Nidumukkala</v>
      </c>
      <c r="E194" s="511">
        <f>'Form Responses 1'!E194</f>
        <v>4147796655</v>
      </c>
      <c r="F194" s="17" t="str">
        <f>'Form Responses 1'!F194</f>
        <v>19th July (Friday) - Evening, 20th July (Saturday) - Morning, 21st July (Sunday) - Morning</v>
      </c>
      <c r="G194" s="16" t="str">
        <f>'Form Responses 1'!G194</f>
        <v>Frisco</v>
      </c>
      <c r="H194" s="16" t="str">
        <f>'Form Responses 1'!H194</f>
        <v>Yes</v>
      </c>
      <c r="I194" s="16" t="str">
        <f>'Form Responses 1'!I194</f>
        <v>Mahāyajña Student</v>
      </c>
      <c r="J194" s="16" t="str">
        <f>'Form Responses 1'!J194</f>
        <v>Sireesh Nidumukkala</v>
      </c>
      <c r="K194" s="16" t="str">
        <f>'Form Responses 1'!K194</f>
        <v>Batch 5</v>
      </c>
      <c r="L194" s="16" t="str">
        <f>'Form Responses 1'!L194</f>
        <v>I acknowledge</v>
      </c>
      <c r="M194" s="16">
        <f>'Form Responses 1'!M194</f>
        <v>0</v>
      </c>
      <c r="N194" s="27" t="s">
        <v>1727</v>
      </c>
      <c r="O194" s="19" t="str">
        <f t="shared" si="0"/>
        <v/>
      </c>
      <c r="P194" s="20"/>
      <c r="Q194" s="20"/>
      <c r="R194" s="20"/>
      <c r="S194" s="20"/>
      <c r="T194" s="21" t="str">
        <f t="shared" ref="T194:U194" si="1151">IF(COUNTIF($F194,CONCATENATE("*",T$1,"*")),"Y",IF(COUNTIF($F194,CONCATENATE("*",$V$1,"*")),"Y",IF(COUNTIF($F194,CONCATENATE("*ALL EVENT DAYS - July 18*")),"Y","")))</f>
        <v/>
      </c>
      <c r="U194" s="21" t="str">
        <f t="shared" si="1151"/>
        <v/>
      </c>
      <c r="V194" s="21" t="str">
        <f t="shared" si="1055"/>
        <v/>
      </c>
      <c r="W194" s="21" t="str">
        <f t="shared" ref="W194:X194" si="1152">IF(COUNTIF($F194,CONCATENATE("*",W$1,"*")),"Y",IF(COUNTIF($F194,CONCATENATE("*",$O$1,"*")),"Y",IF(COUNTIF($F194,CONCATENATE("*",$Y$1,"*")),"Y",IF(COUNTIF($F194,CONCATENATE("*ALL EVENT*")),"Y",""))))</f>
        <v/>
      </c>
      <c r="X194" s="21" t="str">
        <f t="shared" si="1152"/>
        <v>Y</v>
      </c>
      <c r="Y194" s="21" t="str">
        <f t="shared" si="4"/>
        <v/>
      </c>
      <c r="Z194" s="21" t="str">
        <f t="shared" ref="Z194:AA194" si="1153">IF(COUNTIF($F194,CONCATENATE("*",Z$1,"*")),"Y",IF(COUNTIF($F194,CONCATENATE("*",$O$1,"*")),"Y",IF(COUNTIF($F194,CONCATENATE("*",$AB$1,"*")),"Y",IF(COUNTIF($F194,CONCATENATE("*ALL EVENT*")),"Y",""))))</f>
        <v>Y</v>
      </c>
      <c r="AA194" s="21" t="str">
        <f t="shared" si="1153"/>
        <v/>
      </c>
      <c r="AB194" s="21" t="str">
        <f t="shared" si="6"/>
        <v/>
      </c>
      <c r="AC194" s="21" t="str">
        <f t="shared" ref="AC194:AD194" si="1154">IF(COUNTIF($F194,CONCATENATE("*",AC$1,"*")),"Y",IF(COUNTIF($F194,CONCATENATE("*",$O$1,"*")),"Y",IF(COUNTIF($F194,CONCATENATE("*",$AE$1,"*")),"Y",IF(COUNTIF($F194,CONCATENATE("*ALL EVENT*")),"Y",""))))</f>
        <v>Y</v>
      </c>
      <c r="AD194" s="21" t="str">
        <f t="shared" si="1154"/>
        <v/>
      </c>
      <c r="AE194" s="19" t="str">
        <f t="shared" si="8"/>
        <v/>
      </c>
      <c r="AF194" s="22">
        <f t="shared" si="9"/>
        <v>3</v>
      </c>
      <c r="AG194" s="44" t="s">
        <v>1736</v>
      </c>
      <c r="AH194" s="19" t="str">
        <f t="shared" ref="AH194:AX194" si="1155">IF(O194="Y",$AG194,"")</f>
        <v/>
      </c>
      <c r="AI194" s="19" t="str">
        <f t="shared" si="1155"/>
        <v/>
      </c>
      <c r="AJ194" s="19" t="str">
        <f t="shared" si="1155"/>
        <v/>
      </c>
      <c r="AK194" s="19" t="str">
        <f t="shared" si="1155"/>
        <v/>
      </c>
      <c r="AL194" s="19" t="str">
        <f t="shared" si="1155"/>
        <v/>
      </c>
      <c r="AM194" s="19" t="str">
        <f t="shared" si="1155"/>
        <v/>
      </c>
      <c r="AN194" s="19" t="str">
        <f t="shared" si="1155"/>
        <v/>
      </c>
      <c r="AO194" s="19" t="str">
        <f t="shared" si="1155"/>
        <v/>
      </c>
      <c r="AP194" s="19" t="str">
        <f t="shared" si="1155"/>
        <v/>
      </c>
      <c r="AQ194" s="19" t="str">
        <f t="shared" si="1155"/>
        <v>Volunteer Desk</v>
      </c>
      <c r="AR194" s="19" t="str">
        <f t="shared" si="1155"/>
        <v/>
      </c>
      <c r="AS194" s="19" t="str">
        <f t="shared" si="1155"/>
        <v>Volunteer Desk</v>
      </c>
      <c r="AT194" s="19" t="str">
        <f t="shared" si="1155"/>
        <v/>
      </c>
      <c r="AU194" s="19" t="str">
        <f t="shared" si="1155"/>
        <v/>
      </c>
      <c r="AV194" s="19" t="str">
        <f t="shared" si="1155"/>
        <v>Volunteer Desk</v>
      </c>
      <c r="AW194" s="19" t="str">
        <f t="shared" si="1155"/>
        <v/>
      </c>
      <c r="AX194" s="19" t="str">
        <f t="shared" si="1155"/>
        <v/>
      </c>
      <c r="AY194" s="24">
        <f t="shared" si="11"/>
        <v>1</v>
      </c>
      <c r="AZ194" s="19">
        <f t="shared" si="12"/>
        <v>1</v>
      </c>
      <c r="BA194" s="19" t="s">
        <v>1740</v>
      </c>
      <c r="BB194" s="19"/>
    </row>
    <row r="195" spans="1:54" ht="15.6">
      <c r="A195" s="2">
        <f>'Form Responses 1'!A195</f>
        <v>45433.491206122686</v>
      </c>
      <c r="B195" s="25" t="str">
        <f>'Form Responses 1'!B195</f>
        <v>kavisrimp@gmail.com</v>
      </c>
      <c r="C195" s="16" t="str">
        <f>'Form Responses 1'!C195</f>
        <v xml:space="preserve">Kavitha </v>
      </c>
      <c r="D195" s="16" t="str">
        <f>'Form Responses 1'!D195</f>
        <v xml:space="preserve">Gollamudi </v>
      </c>
      <c r="E195" s="511">
        <f>'Form Responses 1'!E195</f>
        <v>7576930970</v>
      </c>
      <c r="F195" s="17" t="str">
        <f>'Form Responses 1'!F195</f>
        <v>ALL EVENT DAYS - July 18th to July 21st - FULL TIME</v>
      </c>
      <c r="G195" s="16" t="str">
        <f>'Form Responses 1'!G195</f>
        <v>Greater Chicago Region</v>
      </c>
      <c r="H195" s="16" t="str">
        <f>'Form Responses 1'!H195</f>
        <v>Yes</v>
      </c>
      <c r="I195" s="16" t="str">
        <f>'Form Responses 1'!I195</f>
        <v>Mahāyajña Parent / Family member</v>
      </c>
      <c r="J195" s="16" t="str">
        <f>'Form Responses 1'!J195</f>
        <v xml:space="preserve">Kavitha Gollamudi,mani Gollamudi </v>
      </c>
      <c r="K195" s="16" t="str">
        <f>'Form Responses 1'!K195</f>
        <v>Batch 6</v>
      </c>
      <c r="L195" s="16" t="str">
        <f>'Form Responses 1'!L195</f>
        <v>I acknowledge</v>
      </c>
      <c r="M195" s="16">
        <f>'Form Responses 1'!M195</f>
        <v>0</v>
      </c>
      <c r="N195" s="27" t="s">
        <v>1731</v>
      </c>
      <c r="O195" s="19" t="str">
        <f t="shared" si="0"/>
        <v>Y</v>
      </c>
      <c r="P195" s="20" t="s">
        <v>979</v>
      </c>
      <c r="Q195" s="20" t="s">
        <v>979</v>
      </c>
      <c r="R195" s="20" t="s">
        <v>979</v>
      </c>
      <c r="S195" s="20" t="s">
        <v>979</v>
      </c>
      <c r="T195" s="21" t="str">
        <f t="shared" ref="T195:U195" si="1156">IF(COUNTIF($F195,CONCATENATE("*",T$1,"*")),"Y",IF(COUNTIF($F195,CONCATENATE("*",$V$1,"*")),"Y",IF(COUNTIF($F195,CONCATENATE("*ALL EVENT DAYS - July 18*")),"Y","")))</f>
        <v>Y</v>
      </c>
      <c r="U195" s="21" t="str">
        <f t="shared" si="1156"/>
        <v>Y</v>
      </c>
      <c r="V195" s="21" t="str">
        <f t="shared" si="1055"/>
        <v>Y</v>
      </c>
      <c r="W195" s="21" t="str">
        <f t="shared" ref="W195:X195" si="1157">IF(COUNTIF($F195,CONCATENATE("*",W$1,"*")),"Y",IF(COUNTIF($F195,CONCATENATE("*",$O$1,"*")),"Y",IF(COUNTIF($F195,CONCATENATE("*",$Y$1,"*")),"Y",IF(COUNTIF($F195,CONCATENATE("*ALL EVENT*")),"Y",""))))</f>
        <v>Y</v>
      </c>
      <c r="X195" s="21" t="str">
        <f t="shared" si="1157"/>
        <v>Y</v>
      </c>
      <c r="Y195" s="21" t="str">
        <f t="shared" si="4"/>
        <v>Y</v>
      </c>
      <c r="Z195" s="21" t="str">
        <f t="shared" ref="Z195:AA195" si="1158">IF(COUNTIF($F195,CONCATENATE("*",Z$1,"*")),"Y",IF(COUNTIF($F195,CONCATENATE("*",$O$1,"*")),"Y",IF(COUNTIF($F195,CONCATENATE("*",$AB$1,"*")),"Y",IF(COUNTIF($F195,CONCATENATE("*ALL EVENT*")),"Y",""))))</f>
        <v>Y</v>
      </c>
      <c r="AA195" s="21" t="str">
        <f t="shared" si="1158"/>
        <v>Y</v>
      </c>
      <c r="AB195" s="21" t="str">
        <f t="shared" si="6"/>
        <v>Y</v>
      </c>
      <c r="AC195" s="21" t="str">
        <f t="shared" ref="AC195:AD195" si="1159">IF(COUNTIF($F195,CONCATENATE("*",AC$1,"*")),"Y",IF(COUNTIF($F195,CONCATENATE("*",$O$1,"*")),"Y",IF(COUNTIF($F195,CONCATENATE("*",$AE$1,"*")),"Y",IF(COUNTIF($F195,CONCATENATE("*ALL EVENT*")),"Y",""))))</f>
        <v>Y</v>
      </c>
      <c r="AD195" s="21" t="str">
        <f t="shared" si="1159"/>
        <v>Y</v>
      </c>
      <c r="AE195" s="19" t="str">
        <f t="shared" si="8"/>
        <v>Y</v>
      </c>
      <c r="AF195" s="22">
        <f t="shared" si="9"/>
        <v>12</v>
      </c>
      <c r="AG195" s="44" t="s">
        <v>1762</v>
      </c>
      <c r="AH195" s="19" t="str">
        <f t="shared" ref="AH195:AX195" si="1160">IF(O195="Y",$AG195,"")</f>
        <v>Flowers</v>
      </c>
      <c r="AI195" s="19" t="str">
        <f t="shared" si="1160"/>
        <v>Flowers</v>
      </c>
      <c r="AJ195" s="19" t="str">
        <f t="shared" si="1160"/>
        <v>Flowers</v>
      </c>
      <c r="AK195" s="19" t="str">
        <f t="shared" si="1160"/>
        <v>Flowers</v>
      </c>
      <c r="AL195" s="19" t="str">
        <f t="shared" si="1160"/>
        <v>Flowers</v>
      </c>
      <c r="AM195" s="19" t="str">
        <f t="shared" si="1160"/>
        <v>Flowers</v>
      </c>
      <c r="AN195" s="19" t="str">
        <f t="shared" si="1160"/>
        <v>Flowers</v>
      </c>
      <c r="AO195" s="19" t="str">
        <f t="shared" si="1160"/>
        <v>Flowers</v>
      </c>
      <c r="AP195" s="19" t="str">
        <f t="shared" si="1160"/>
        <v>Flowers</v>
      </c>
      <c r="AQ195" s="19" t="str">
        <f t="shared" si="1160"/>
        <v>Flowers</v>
      </c>
      <c r="AR195" s="19" t="str">
        <f t="shared" si="1160"/>
        <v>Flowers</v>
      </c>
      <c r="AS195" s="19" t="str">
        <f t="shared" si="1160"/>
        <v>Flowers</v>
      </c>
      <c r="AT195" s="19" t="str">
        <f t="shared" si="1160"/>
        <v>Flowers</v>
      </c>
      <c r="AU195" s="19" t="str">
        <f t="shared" si="1160"/>
        <v>Flowers</v>
      </c>
      <c r="AV195" s="19" t="str">
        <f t="shared" si="1160"/>
        <v>Flowers</v>
      </c>
      <c r="AW195" s="19" t="str">
        <f t="shared" si="1160"/>
        <v>Flowers</v>
      </c>
      <c r="AX195" s="19" t="str">
        <f t="shared" si="1160"/>
        <v>Flowers</v>
      </c>
      <c r="AY195" s="24">
        <f t="shared" si="11"/>
        <v>2</v>
      </c>
      <c r="AZ195" s="19">
        <f t="shared" si="12"/>
        <v>2</v>
      </c>
      <c r="BA195" s="19" t="s">
        <v>1740</v>
      </c>
      <c r="BB195" s="19"/>
    </row>
    <row r="196" spans="1:54" ht="15.6">
      <c r="A196" s="2">
        <f>'Form Responses 1'!A196</f>
        <v>45433.534605300927</v>
      </c>
      <c r="B196" s="25" t="str">
        <f>'Form Responses 1'!B196</f>
        <v>rani.bolla@gmail.com</v>
      </c>
      <c r="C196" s="16" t="str">
        <f>'Form Responses 1'!C196</f>
        <v xml:space="preserve">Kishore rani </v>
      </c>
      <c r="D196" s="16" t="str">
        <f>'Form Responses 1'!D196</f>
        <v>Rajulapudi</v>
      </c>
      <c r="E196" s="511">
        <f>'Form Responses 1'!E196</f>
        <v>2145342059</v>
      </c>
      <c r="F196" s="17" t="str">
        <f>'Form Responses 1'!F196</f>
        <v>19th July (Friday) - Evening, 20th July (Saturday) - ALL DAY, 21st July (Sunday) - ALL DAY</v>
      </c>
      <c r="G196" s="16" t="str">
        <f>'Form Responses 1'!G196</f>
        <v>Greater Chicago Region</v>
      </c>
      <c r="H196" s="16" t="str">
        <f>'Form Responses 1'!H196</f>
        <v>Yes</v>
      </c>
      <c r="I196" s="16" t="str">
        <f>'Form Responses 1'!I196</f>
        <v>Mahāyajña Parent / Family member</v>
      </c>
      <c r="J196" s="16" t="str">
        <f>'Form Responses 1'!J196</f>
        <v xml:space="preserve">Sarani rajulapudi </v>
      </c>
      <c r="K196" s="16" t="str">
        <f>'Form Responses 1'!K196</f>
        <v>Batch 9</v>
      </c>
      <c r="L196" s="16" t="str">
        <f>'Form Responses 1'!L196</f>
        <v>I acknowledge</v>
      </c>
      <c r="M196" s="16">
        <f>'Form Responses 1'!M196</f>
        <v>0</v>
      </c>
      <c r="N196" s="30" t="s">
        <v>1726</v>
      </c>
      <c r="O196" s="19" t="str">
        <f t="shared" si="0"/>
        <v/>
      </c>
      <c r="P196" s="20"/>
      <c r="Q196" s="20"/>
      <c r="R196" s="20"/>
      <c r="S196" s="20"/>
      <c r="T196" s="21" t="str">
        <f t="shared" ref="T196:U196" si="1161">IF(COUNTIF($F196,CONCATENATE("*",T$1,"*")),"Y",IF(COUNTIF($F196,CONCATENATE("*",$V$1,"*")),"Y",IF(COUNTIF($F196,CONCATENATE("*ALL EVENT DAYS - July 18*")),"Y","")))</f>
        <v/>
      </c>
      <c r="U196" s="21" t="str">
        <f t="shared" si="1161"/>
        <v/>
      </c>
      <c r="V196" s="21" t="str">
        <f t="shared" si="1055"/>
        <v/>
      </c>
      <c r="W196" s="21" t="str">
        <f t="shared" ref="W196:X196" si="1162">IF(COUNTIF($F196,CONCATENATE("*",W$1,"*")),"Y",IF(COUNTIF($F196,CONCATENATE("*",$O$1,"*")),"Y",IF(COUNTIF($F196,CONCATENATE("*",$Y$1,"*")),"Y",IF(COUNTIF($F196,CONCATENATE("*ALL EVENT*")),"Y",""))))</f>
        <v/>
      </c>
      <c r="X196" s="21" t="str">
        <f t="shared" si="1162"/>
        <v>Y</v>
      </c>
      <c r="Y196" s="21" t="str">
        <f t="shared" si="4"/>
        <v/>
      </c>
      <c r="Z196" s="21" t="str">
        <f t="shared" ref="Z196:AA196" si="1163">IF(COUNTIF($F196,CONCATENATE("*",Z$1,"*")),"Y",IF(COUNTIF($F196,CONCATENATE("*",$O$1,"*")),"Y",IF(COUNTIF($F196,CONCATENATE("*",$AB$1,"*")),"Y",IF(COUNTIF($F196,CONCATENATE("*ALL EVENT*")),"Y",""))))</f>
        <v>Y</v>
      </c>
      <c r="AA196" s="21" t="str">
        <f t="shared" si="1163"/>
        <v>Y</v>
      </c>
      <c r="AB196" s="21" t="str">
        <f t="shared" si="6"/>
        <v>Y</v>
      </c>
      <c r="AC196" s="21" t="str">
        <f t="shared" ref="AC196:AD196" si="1164">IF(COUNTIF($F196,CONCATENATE("*",AC$1,"*")),"Y",IF(COUNTIF($F196,CONCATENATE("*",$O$1,"*")),"Y",IF(COUNTIF($F196,CONCATENATE("*",$AE$1,"*")),"Y",IF(COUNTIF($F196,CONCATENATE("*ALL EVENT*")),"Y",""))))</f>
        <v>Y</v>
      </c>
      <c r="AD196" s="21" t="str">
        <f t="shared" si="1164"/>
        <v>Y</v>
      </c>
      <c r="AE196" s="19" t="str">
        <f t="shared" si="8"/>
        <v>Y</v>
      </c>
      <c r="AF196" s="22">
        <f t="shared" si="9"/>
        <v>5</v>
      </c>
      <c r="AG196" s="26" t="s">
        <v>1732</v>
      </c>
      <c r="AH196" s="19" t="str">
        <f t="shared" ref="AH196:AP196" si="1165">IF(O196="Y",$AG196,"")</f>
        <v/>
      </c>
      <c r="AI196" s="19" t="str">
        <f t="shared" si="1165"/>
        <v/>
      </c>
      <c r="AJ196" s="19" t="str">
        <f t="shared" si="1165"/>
        <v/>
      </c>
      <c r="AK196" s="19" t="str">
        <f t="shared" si="1165"/>
        <v/>
      </c>
      <c r="AL196" s="19" t="str">
        <f t="shared" si="1165"/>
        <v/>
      </c>
      <c r="AM196" s="19" t="str">
        <f t="shared" si="1165"/>
        <v/>
      </c>
      <c r="AN196" s="19" t="str">
        <f t="shared" si="1165"/>
        <v/>
      </c>
      <c r="AO196" s="19" t="str">
        <f t="shared" si="1165"/>
        <v/>
      </c>
      <c r="AP196" s="19" t="str">
        <f t="shared" si="1165"/>
        <v/>
      </c>
      <c r="AQ196" s="19" t="s">
        <v>1737</v>
      </c>
      <c r="AR196" s="19" t="str">
        <f t="shared" ref="AR196:AR199" si="1166">IF(Y196="Y",$AG196,"")</f>
        <v/>
      </c>
      <c r="AS196" s="19" t="s">
        <v>1737</v>
      </c>
      <c r="AT196" s="19" t="s">
        <v>1737</v>
      </c>
      <c r="AU196" s="19" t="str">
        <f>IF(AB196="Y",$AG196,"")</f>
        <v>Maha Prasad</v>
      </c>
      <c r="AV196" s="19" t="s">
        <v>1737</v>
      </c>
      <c r="AW196" s="19" t="s">
        <v>1737</v>
      </c>
      <c r="AX196" s="19" t="str">
        <f>IF(AE196="Y",$AG196,"")</f>
        <v>Maha Prasad</v>
      </c>
      <c r="AY196" s="24">
        <f t="shared" si="11"/>
        <v>2</v>
      </c>
      <c r="AZ196" s="19">
        <f t="shared" si="12"/>
        <v>2</v>
      </c>
      <c r="BA196" s="19" t="s">
        <v>1729</v>
      </c>
      <c r="BB196" s="19"/>
    </row>
    <row r="197" spans="1:54" ht="15.6">
      <c r="A197" s="2">
        <f>'Form Responses 1'!A197</f>
        <v>45433.676353090283</v>
      </c>
      <c r="B197" s="25" t="str">
        <f>'Form Responses 1'!B197</f>
        <v>siva.charla@gmail.com</v>
      </c>
      <c r="C197" s="16" t="str">
        <f>'Form Responses 1'!C197</f>
        <v>Siva</v>
      </c>
      <c r="D197" s="16" t="str">
        <f>'Form Responses 1'!D197</f>
        <v>Charla</v>
      </c>
      <c r="E197" s="511">
        <f>'Form Responses 1'!E197</f>
        <v>2245956601</v>
      </c>
      <c r="F197" s="17" t="str">
        <f>'Form Responses 1'!F197</f>
        <v>19th July (Friday) - Evening, 20th July (Saturday) - ALL DAY, 21st July (Sunday) - ALL DAY</v>
      </c>
      <c r="G197" s="16" t="str">
        <f>'Form Responses 1'!G197</f>
        <v>Greater Chicago Region</v>
      </c>
      <c r="H197" s="16" t="str">
        <f>'Form Responses 1'!H197</f>
        <v>Yes</v>
      </c>
      <c r="I197" s="16" t="str">
        <f>'Form Responses 1'!I197</f>
        <v>Mahāyajña Parent / Family member</v>
      </c>
      <c r="J197" s="16" t="str">
        <f>'Form Responses 1'!J197</f>
        <v>Rithwik Cheikycharla</v>
      </c>
      <c r="K197" s="16" t="str">
        <f>'Form Responses 1'!K197</f>
        <v>Batch 3</v>
      </c>
      <c r="L197" s="16" t="str">
        <f>'Form Responses 1'!L197</f>
        <v>I acknowledge</v>
      </c>
      <c r="M197" s="16">
        <f>'Form Responses 1'!M197</f>
        <v>0</v>
      </c>
      <c r="N197" s="27" t="s">
        <v>1727</v>
      </c>
      <c r="O197" s="19" t="str">
        <f t="shared" si="0"/>
        <v/>
      </c>
      <c r="P197" s="20" t="s">
        <v>979</v>
      </c>
      <c r="Q197" s="20" t="s">
        <v>979</v>
      </c>
      <c r="R197" s="20" t="s">
        <v>979</v>
      </c>
      <c r="S197" s="20" t="s">
        <v>979</v>
      </c>
      <c r="T197" s="21" t="s">
        <v>979</v>
      </c>
      <c r="U197" s="21" t="s">
        <v>979</v>
      </c>
      <c r="V197" s="21" t="s">
        <v>979</v>
      </c>
      <c r="W197" s="21" t="s">
        <v>979</v>
      </c>
      <c r="X197" s="21" t="str">
        <f>IF(COUNTIF($F197,CONCATENATE("*",X$1,"*")),"Y",IF(COUNTIF($F197,CONCATENATE("*",$O$1,"*")),"Y",IF(COUNTIF($F197,CONCATENATE("*",$Y$1,"*")),"Y",IF(COUNTIF($F197,CONCATENATE("*ALL EVENT*")),"Y",""))))</f>
        <v>Y</v>
      </c>
      <c r="Y197" s="21" t="s">
        <v>979</v>
      </c>
      <c r="Z197" s="21" t="str">
        <f t="shared" ref="Z197:AA197" si="1167">IF(COUNTIF($F197,CONCATENATE("*",Z$1,"*")),"Y",IF(COUNTIF($F197,CONCATENATE("*",$O$1,"*")),"Y",IF(COUNTIF($F197,CONCATENATE("*",$AB$1,"*")),"Y",IF(COUNTIF($F197,CONCATENATE("*ALL EVENT*")),"Y",""))))</f>
        <v>Y</v>
      </c>
      <c r="AA197" s="21" t="str">
        <f t="shared" si="1167"/>
        <v>Y</v>
      </c>
      <c r="AB197" s="21" t="str">
        <f t="shared" si="6"/>
        <v>Y</v>
      </c>
      <c r="AC197" s="21" t="str">
        <f t="shared" ref="AC197:AD197" si="1168">IF(COUNTIF($F197,CONCATENATE("*",AC$1,"*")),"Y",IF(COUNTIF($F197,CONCATENATE("*",$O$1,"*")),"Y",IF(COUNTIF($F197,CONCATENATE("*",$AE$1,"*")),"Y",IF(COUNTIF($F197,CONCATENATE("*ALL EVENT*")),"Y",""))))</f>
        <v>Y</v>
      </c>
      <c r="AD197" s="21" t="str">
        <f t="shared" si="1168"/>
        <v>Y</v>
      </c>
      <c r="AE197" s="19" t="str">
        <f t="shared" si="8"/>
        <v>Y</v>
      </c>
      <c r="AF197" s="22">
        <f t="shared" si="9"/>
        <v>12</v>
      </c>
      <c r="AG197" s="26" t="s">
        <v>1762</v>
      </c>
      <c r="AH197" s="19" t="str">
        <f t="shared" ref="AH197:AP197" si="1169">IF(O197="Y",$AG197,"")</f>
        <v/>
      </c>
      <c r="AI197" s="19" t="str">
        <f t="shared" si="1169"/>
        <v>Flowers</v>
      </c>
      <c r="AJ197" s="19" t="str">
        <f t="shared" si="1169"/>
        <v>Flowers</v>
      </c>
      <c r="AK197" s="19" t="str">
        <f t="shared" si="1169"/>
        <v>Flowers</v>
      </c>
      <c r="AL197" s="19" t="str">
        <f t="shared" si="1169"/>
        <v>Flowers</v>
      </c>
      <c r="AM197" s="19" t="str">
        <f t="shared" si="1169"/>
        <v>Flowers</v>
      </c>
      <c r="AN197" s="19" t="str">
        <f t="shared" si="1169"/>
        <v>Flowers</v>
      </c>
      <c r="AO197" s="19" t="str">
        <f t="shared" si="1169"/>
        <v>Flowers</v>
      </c>
      <c r="AP197" s="19" t="str">
        <f t="shared" si="1169"/>
        <v>Flowers</v>
      </c>
      <c r="AQ197" s="19" t="s">
        <v>1734</v>
      </c>
      <c r="AR197" s="19" t="str">
        <f t="shared" si="1166"/>
        <v>Flowers</v>
      </c>
      <c r="AS197" s="19" t="str">
        <f t="shared" ref="AS197:AX197" si="1170">IF(Z197="Y",$AG197,"")</f>
        <v>Flowers</v>
      </c>
      <c r="AT197" s="19" t="str">
        <f t="shared" si="1170"/>
        <v>Flowers</v>
      </c>
      <c r="AU197" s="19" t="str">
        <f t="shared" si="1170"/>
        <v>Flowers</v>
      </c>
      <c r="AV197" s="19" t="str">
        <f t="shared" si="1170"/>
        <v>Flowers</v>
      </c>
      <c r="AW197" s="19" t="str">
        <f t="shared" si="1170"/>
        <v>Flowers</v>
      </c>
      <c r="AX197" s="19" t="str">
        <f t="shared" si="1170"/>
        <v>Flowers</v>
      </c>
      <c r="AY197" s="24">
        <f t="shared" si="11"/>
        <v>2</v>
      </c>
      <c r="AZ197" s="19">
        <f t="shared" si="12"/>
        <v>2</v>
      </c>
      <c r="BA197" s="19" t="s">
        <v>1740</v>
      </c>
      <c r="BB197" s="19"/>
    </row>
    <row r="198" spans="1:54" ht="15.6">
      <c r="A198" s="2">
        <f>'Form Responses 1'!A198</f>
        <v>45433.716216365741</v>
      </c>
      <c r="B198" s="25" t="str">
        <f>'Form Responses 1'!B198</f>
        <v>ktangudu@gmail.com</v>
      </c>
      <c r="C198" s="31" t="str">
        <f>'Form Responses 1'!C198</f>
        <v xml:space="preserve">Sridevi </v>
      </c>
      <c r="D198" s="16" t="str">
        <f>'Form Responses 1'!D198</f>
        <v>Tangudu</v>
      </c>
      <c r="E198" s="511">
        <f>'Form Responses 1'!E198</f>
        <v>4699998190</v>
      </c>
      <c r="F198" s="17" t="str">
        <f>'Form Responses 1'!F198</f>
        <v>ALL EVENT DAYS - July 19th to July 21st - FULL TIME</v>
      </c>
      <c r="G198" s="16" t="str">
        <f>'Form Responses 1'!G198</f>
        <v>Frisco</v>
      </c>
      <c r="H198" s="16" t="str">
        <f>'Form Responses 1'!H198</f>
        <v>Yes</v>
      </c>
      <c r="I198" s="16" t="str">
        <f>'Form Responses 1'!I198</f>
        <v>Mahāyajña Student</v>
      </c>
      <c r="J198" s="16" t="str">
        <f>'Form Responses 1'!J198</f>
        <v>Sridevi Tangudu</v>
      </c>
      <c r="K198" s="16" t="str">
        <f>'Form Responses 1'!K198</f>
        <v>Batch 6</v>
      </c>
      <c r="L198" s="16" t="str">
        <f>'Form Responses 1'!L198</f>
        <v>I acknowledge</v>
      </c>
      <c r="M198" s="16">
        <f>'Form Responses 1'!M198</f>
        <v>0</v>
      </c>
      <c r="N198" s="30" t="s">
        <v>1731</v>
      </c>
      <c r="O198" s="19" t="str">
        <f t="shared" si="0"/>
        <v>Y</v>
      </c>
      <c r="P198" s="20"/>
      <c r="Q198" s="20"/>
      <c r="R198" s="20"/>
      <c r="S198" s="20"/>
      <c r="T198" s="21" t="str">
        <f t="shared" ref="T198:U198" si="1171">IF(COUNTIF($F198,CONCATENATE("*",T$1,"*")),"Y",IF(COUNTIF($F198,CONCATENATE("*",$V$1,"*")),"Y",IF(COUNTIF($F198,CONCATENATE("*ALL EVENT DAYS - July 18*")),"Y","")))</f>
        <v/>
      </c>
      <c r="U198" s="21" t="str">
        <f t="shared" si="1171"/>
        <v/>
      </c>
      <c r="V198" s="21" t="str">
        <f t="shared" ref="V198:V452" si="1172">IF(COUNTIF($F198,CONCATENATE("*",V$1,"*")),"Y",IF(COUNTIF($F198,CONCATENATE("*ALL EVENT DAYS - July 18*")),"Y",""))</f>
        <v/>
      </c>
      <c r="W198" s="21" t="str">
        <f t="shared" ref="W198:X198" si="1173">IF(COUNTIF($F198,CONCATENATE("*",W$1,"*")),"Y",IF(COUNTIF($F198,CONCATENATE("*",$O$1,"*")),"Y",IF(COUNTIF($F198,CONCATENATE("*",$Y$1,"*")),"Y",IF(COUNTIF($F198,CONCATENATE("*ALL EVENT*")),"Y",""))))</f>
        <v>Y</v>
      </c>
      <c r="X198" s="21" t="str">
        <f t="shared" si="1173"/>
        <v>Y</v>
      </c>
      <c r="Y198" s="21" t="str">
        <f t="shared" ref="Y198:Y452" si="1174">IF(COUNTIF($F198,CONCATENATE("*",Y$1,"*")),"Y",IF(COUNTIF($F198,CONCATENATE("*",$O$1,"*")),"Y",IF(COUNTIF($F198,CONCATENATE("*ALL EVENT*")),"Y","")))</f>
        <v>Y</v>
      </c>
      <c r="Z198" s="21" t="str">
        <f t="shared" ref="Z198:AA198" si="1175">IF(COUNTIF($F198,CONCATENATE("*",Z$1,"*")),"Y",IF(COUNTIF($F198,CONCATENATE("*",$O$1,"*")),"Y",IF(COUNTIF($F198,CONCATENATE("*",$AB$1,"*")),"Y",IF(COUNTIF($F198,CONCATENATE("*ALL EVENT*")),"Y",""))))</f>
        <v>Y</v>
      </c>
      <c r="AA198" s="21" t="str">
        <f t="shared" si="1175"/>
        <v>Y</v>
      </c>
      <c r="AB198" s="21" t="str">
        <f t="shared" si="6"/>
        <v>Y</v>
      </c>
      <c r="AC198" s="21" t="str">
        <f t="shared" ref="AC198:AD198" si="1176">IF(COUNTIF($F198,CONCATENATE("*",AC$1,"*")),"Y",IF(COUNTIF($F198,CONCATENATE("*",$O$1,"*")),"Y",IF(COUNTIF($F198,CONCATENATE("*",$AE$1,"*")),"Y",IF(COUNTIF($F198,CONCATENATE("*ALL EVENT*")),"Y",""))))</f>
        <v>Y</v>
      </c>
      <c r="AD198" s="21" t="str">
        <f t="shared" si="1176"/>
        <v>Y</v>
      </c>
      <c r="AE198" s="19" t="str">
        <f t="shared" si="8"/>
        <v>Y</v>
      </c>
      <c r="AF198" s="22">
        <f t="shared" si="9"/>
        <v>6</v>
      </c>
      <c r="AG198" s="26" t="s">
        <v>1732</v>
      </c>
      <c r="AH198" s="19" t="str">
        <f t="shared" ref="AH198:AO198" si="1177">IF(O198="Y",$AG198,"")</f>
        <v>Maha Prasad</v>
      </c>
      <c r="AI198" s="19" t="str">
        <f t="shared" si="1177"/>
        <v/>
      </c>
      <c r="AJ198" s="19" t="str">
        <f t="shared" si="1177"/>
        <v/>
      </c>
      <c r="AK198" s="19" t="str">
        <f t="shared" si="1177"/>
        <v/>
      </c>
      <c r="AL198" s="19" t="str">
        <f t="shared" si="1177"/>
        <v/>
      </c>
      <c r="AM198" s="19" t="str">
        <f t="shared" si="1177"/>
        <v/>
      </c>
      <c r="AN198" s="19" t="str">
        <f t="shared" si="1177"/>
        <v/>
      </c>
      <c r="AO198" s="19" t="str">
        <f t="shared" si="1177"/>
        <v/>
      </c>
      <c r="AP198" s="19" t="s">
        <v>1737</v>
      </c>
      <c r="AQ198" s="19" t="s">
        <v>1737</v>
      </c>
      <c r="AR198" s="19" t="str">
        <f t="shared" si="1166"/>
        <v>Maha Prasad</v>
      </c>
      <c r="AS198" s="19" t="s">
        <v>1737</v>
      </c>
      <c r="AT198" s="19" t="s">
        <v>1737</v>
      </c>
      <c r="AU198" s="19" t="str">
        <f t="shared" ref="AU198:AU200" si="1178">IF(AB198="Y",$AG198,"")</f>
        <v>Maha Prasad</v>
      </c>
      <c r="AV198" s="19" t="s">
        <v>1737</v>
      </c>
      <c r="AW198" s="19" t="s">
        <v>1737</v>
      </c>
      <c r="AX198" s="19" t="str">
        <f t="shared" ref="AX198:AX199" si="1179">IF(AE198="Y",$AG198,"")</f>
        <v>Maha Prasad</v>
      </c>
      <c r="AY198" s="24">
        <f t="shared" si="11"/>
        <v>2</v>
      </c>
      <c r="AZ198" s="19">
        <f t="shared" si="12"/>
        <v>2</v>
      </c>
      <c r="BA198" s="19" t="s">
        <v>1729</v>
      </c>
      <c r="BB198" s="19"/>
    </row>
    <row r="199" spans="1:54" ht="15.6">
      <c r="A199" s="2">
        <f>'Form Responses 1'!A199</f>
        <v>45433.716929513888</v>
      </c>
      <c r="B199" s="25" t="str">
        <f>'Form Responses 1'!B199</f>
        <v>stangudu@gmail.com</v>
      </c>
      <c r="C199" s="16" t="str">
        <f>'Form Responses 1'!C199</f>
        <v>Suresh</v>
      </c>
      <c r="D199" s="16" t="str">
        <f>'Form Responses 1'!D199</f>
        <v>Tangudu</v>
      </c>
      <c r="E199" s="511">
        <f>'Form Responses 1'!E199</f>
        <v>3127538979</v>
      </c>
      <c r="F199" s="17" t="str">
        <f>'Form Responses 1'!F199</f>
        <v>ALL EVENT DAYS - July 19th to July 21st - FULL TIME</v>
      </c>
      <c r="G199" s="16" t="str">
        <f>'Form Responses 1'!G199</f>
        <v>Frisco</v>
      </c>
      <c r="H199" s="16" t="str">
        <f>'Form Responses 1'!H199</f>
        <v>Yes</v>
      </c>
      <c r="I199" s="16" t="str">
        <f>'Form Responses 1'!I199</f>
        <v>Mahāyajña Student</v>
      </c>
      <c r="J199" s="16" t="str">
        <f>'Form Responses 1'!J199</f>
        <v>Suresh Tangudu</v>
      </c>
      <c r="K199" s="16" t="str">
        <f>'Form Responses 1'!K199</f>
        <v>Batch 5</v>
      </c>
      <c r="L199" s="16" t="str">
        <f>'Form Responses 1'!L199</f>
        <v>I acknowledge</v>
      </c>
      <c r="M199" s="16">
        <f>'Form Responses 1'!M199</f>
        <v>0</v>
      </c>
      <c r="N199" s="30" t="s">
        <v>1727</v>
      </c>
      <c r="O199" s="19" t="str">
        <f t="shared" si="0"/>
        <v>Y</v>
      </c>
      <c r="P199" s="20"/>
      <c r="Q199" s="20"/>
      <c r="R199" s="20"/>
      <c r="S199" s="20"/>
      <c r="T199" s="21" t="str">
        <f t="shared" ref="T199:U199" si="1180">IF(COUNTIF($F199,CONCATENATE("*",T$1,"*")),"Y",IF(COUNTIF($F199,CONCATENATE("*",$V$1,"*")),"Y",IF(COUNTIF($F199,CONCATENATE("*ALL EVENT DAYS - July 18*")),"Y","")))</f>
        <v/>
      </c>
      <c r="U199" s="21" t="str">
        <f t="shared" si="1180"/>
        <v/>
      </c>
      <c r="V199" s="21" t="str">
        <f t="shared" si="1172"/>
        <v/>
      </c>
      <c r="W199" s="21" t="str">
        <f t="shared" ref="W199:X199" si="1181">IF(COUNTIF($F199,CONCATENATE("*",W$1,"*")),"Y",IF(COUNTIF($F199,CONCATENATE("*",$O$1,"*")),"Y",IF(COUNTIF($F199,CONCATENATE("*",$Y$1,"*")),"Y",IF(COUNTIF($F199,CONCATENATE("*ALL EVENT*")),"Y",""))))</f>
        <v>Y</v>
      </c>
      <c r="X199" s="21" t="str">
        <f t="shared" si="1181"/>
        <v>Y</v>
      </c>
      <c r="Y199" s="21" t="str">
        <f t="shared" si="1174"/>
        <v>Y</v>
      </c>
      <c r="Z199" s="21" t="str">
        <f t="shared" ref="Z199:AA199" si="1182">IF(COUNTIF($F199,CONCATENATE("*",Z$1,"*")),"Y",IF(COUNTIF($F199,CONCATENATE("*",$O$1,"*")),"Y",IF(COUNTIF($F199,CONCATENATE("*",$AB$1,"*")),"Y",IF(COUNTIF($F199,CONCATENATE("*ALL EVENT*")),"Y",""))))</f>
        <v>Y</v>
      </c>
      <c r="AA199" s="21" t="str">
        <f t="shared" si="1182"/>
        <v>Y</v>
      </c>
      <c r="AB199" s="21" t="str">
        <f t="shared" si="6"/>
        <v>Y</v>
      </c>
      <c r="AC199" s="21" t="str">
        <f t="shared" ref="AC199:AD199" si="1183">IF(COUNTIF($F199,CONCATENATE("*",AC$1,"*")),"Y",IF(COUNTIF($F199,CONCATENATE("*",$O$1,"*")),"Y",IF(COUNTIF($F199,CONCATENATE("*",$AE$1,"*")),"Y",IF(COUNTIF($F199,CONCATENATE("*ALL EVENT*")),"Y",""))))</f>
        <v>Y</v>
      </c>
      <c r="AD199" s="21" t="str">
        <f t="shared" si="1183"/>
        <v>Y</v>
      </c>
      <c r="AE199" s="19" t="str">
        <f t="shared" si="8"/>
        <v>Y</v>
      </c>
      <c r="AF199" s="22">
        <f t="shared" si="9"/>
        <v>6</v>
      </c>
      <c r="AG199" s="26" t="s">
        <v>1741</v>
      </c>
      <c r="AH199" s="19" t="str">
        <f t="shared" ref="AH199:AO199" si="1184">IF(O199="Y",$AG199,"")</f>
        <v>Crowd Mgmt</v>
      </c>
      <c r="AI199" s="19" t="str">
        <f t="shared" si="1184"/>
        <v/>
      </c>
      <c r="AJ199" s="19" t="str">
        <f t="shared" si="1184"/>
        <v/>
      </c>
      <c r="AK199" s="19" t="str">
        <f t="shared" si="1184"/>
        <v/>
      </c>
      <c r="AL199" s="19" t="str">
        <f t="shared" si="1184"/>
        <v/>
      </c>
      <c r="AM199" s="19" t="str">
        <f t="shared" si="1184"/>
        <v/>
      </c>
      <c r="AN199" s="19" t="str">
        <f t="shared" si="1184"/>
        <v/>
      </c>
      <c r="AO199" s="19" t="str">
        <f t="shared" si="1184"/>
        <v/>
      </c>
      <c r="AP199" s="19" t="s">
        <v>1734</v>
      </c>
      <c r="AQ199" s="19" t="s">
        <v>1734</v>
      </c>
      <c r="AR199" s="19" t="str">
        <f t="shared" si="1166"/>
        <v>Crowd Mgmt</v>
      </c>
      <c r="AS199" s="19"/>
      <c r="AT199" s="19" t="s">
        <v>1734</v>
      </c>
      <c r="AU199" s="19" t="str">
        <f t="shared" si="1178"/>
        <v>Crowd Mgmt</v>
      </c>
      <c r="AV199" s="19" t="s">
        <v>1734</v>
      </c>
      <c r="AW199" s="19" t="s">
        <v>1734</v>
      </c>
      <c r="AX199" s="19" t="str">
        <f t="shared" si="1179"/>
        <v>Crowd Mgmt</v>
      </c>
      <c r="AY199" s="24">
        <f t="shared" si="11"/>
        <v>2</v>
      </c>
      <c r="AZ199" s="19">
        <f t="shared" si="12"/>
        <v>2</v>
      </c>
      <c r="BA199" s="19" t="s">
        <v>1729</v>
      </c>
      <c r="BB199" s="19"/>
    </row>
    <row r="200" spans="1:54" ht="15.6">
      <c r="A200" s="2">
        <f>'Form Responses 1'!A200</f>
        <v>45434.476246342594</v>
      </c>
      <c r="B200" s="25" t="str">
        <f>'Form Responses 1'!B200</f>
        <v>srinivasa.morthala@gmail.com</v>
      </c>
      <c r="C200" s="16" t="str">
        <f>'Form Responses 1'!C200</f>
        <v>Srinivasa</v>
      </c>
      <c r="D200" s="16" t="str">
        <f>'Form Responses 1'!D200</f>
        <v>Morthala</v>
      </c>
      <c r="E200" s="511">
        <f>'Form Responses 1'!E200</f>
        <v>8055016034</v>
      </c>
      <c r="F200" s="17" t="str">
        <f>'Form Responses 1'!F200</f>
        <v>20th July (Saturday) - Evening, 21st July (Sunday) - Morning</v>
      </c>
      <c r="G200" s="16" t="str">
        <f>'Form Responses 1'!G200</f>
        <v>Texas</v>
      </c>
      <c r="H200" s="16" t="str">
        <f>'Form Responses 1'!H200</f>
        <v>No</v>
      </c>
      <c r="I200" s="16">
        <f>'Form Responses 1'!I200</f>
        <v>0</v>
      </c>
      <c r="J200" s="16">
        <f>'Form Responses 1'!J200</f>
        <v>0</v>
      </c>
      <c r="K200" s="16">
        <f>'Form Responses 1'!K200</f>
        <v>0</v>
      </c>
      <c r="L200" s="16" t="str">
        <f>'Form Responses 1'!L200</f>
        <v>I acknowledge</v>
      </c>
      <c r="M200" s="16" t="str">
        <f>'Form Responses 1'!M200</f>
        <v>Frisco</v>
      </c>
      <c r="N200" s="30" t="s">
        <v>1727</v>
      </c>
      <c r="O200" s="19" t="str">
        <f t="shared" si="0"/>
        <v/>
      </c>
      <c r="P200" s="20"/>
      <c r="Q200" s="20"/>
      <c r="R200" s="20"/>
      <c r="S200" s="20"/>
      <c r="T200" s="21" t="str">
        <f t="shared" ref="T200:U200" si="1185">IF(COUNTIF($F200,CONCATENATE("*",T$1,"*")),"Y",IF(COUNTIF($F200,CONCATENATE("*",$V$1,"*")),"Y",IF(COUNTIF($F200,CONCATENATE("*ALL EVENT DAYS - July 18*")),"Y","")))</f>
        <v/>
      </c>
      <c r="U200" s="21" t="str">
        <f t="shared" si="1185"/>
        <v/>
      </c>
      <c r="V200" s="21" t="str">
        <f t="shared" si="1172"/>
        <v/>
      </c>
      <c r="W200" s="21" t="str">
        <f t="shared" ref="W200:X200" si="1186">IF(COUNTIF($F200,CONCATENATE("*",W$1,"*")),"Y",IF(COUNTIF($F200,CONCATENATE("*",$O$1,"*")),"Y",IF(COUNTIF($F200,CONCATENATE("*",$Y$1,"*")),"Y",IF(COUNTIF($F200,CONCATENATE("*ALL EVENT*")),"Y",""))))</f>
        <v/>
      </c>
      <c r="X200" s="21" t="str">
        <f t="shared" si="1186"/>
        <v/>
      </c>
      <c r="Y200" s="21" t="str">
        <f t="shared" si="1174"/>
        <v/>
      </c>
      <c r="Z200" s="21" t="str">
        <f t="shared" ref="Z200:AA200" si="1187">IF(COUNTIF($F200,CONCATENATE("*",Z$1,"*")),"Y",IF(COUNTIF($F200,CONCATENATE("*",$O$1,"*")),"Y",IF(COUNTIF($F200,CONCATENATE("*",$AB$1,"*")),"Y",IF(COUNTIF($F200,CONCATENATE("*ALL EVENT*")),"Y",""))))</f>
        <v/>
      </c>
      <c r="AA200" s="21" t="str">
        <f t="shared" si="1187"/>
        <v>Y</v>
      </c>
      <c r="AB200" s="21" t="str">
        <f t="shared" si="6"/>
        <v/>
      </c>
      <c r="AC200" s="21" t="str">
        <f t="shared" ref="AC200:AD200" si="1188">IF(COUNTIF($F200,CONCATENATE("*",AC$1,"*")),"Y",IF(COUNTIF($F200,CONCATENATE("*",$O$1,"*")),"Y",IF(COUNTIF($F200,CONCATENATE("*",$AE$1,"*")),"Y",IF(COUNTIF($F200,CONCATENATE("*ALL EVENT*")),"Y",""))))</f>
        <v>Y</v>
      </c>
      <c r="AD200" s="21" t="str">
        <f t="shared" si="1188"/>
        <v/>
      </c>
      <c r="AE200" s="19" t="str">
        <f t="shared" si="8"/>
        <v/>
      </c>
      <c r="AF200" s="22">
        <f t="shared" si="9"/>
        <v>2</v>
      </c>
      <c r="AG200" s="26" t="s">
        <v>1732</v>
      </c>
      <c r="AH200" s="19" t="str">
        <f t="shared" ref="AH200:AS200" si="1189">IF(O200="Y",$AG200,"")</f>
        <v/>
      </c>
      <c r="AI200" s="19" t="str">
        <f t="shared" si="1189"/>
        <v/>
      </c>
      <c r="AJ200" s="19" t="str">
        <f t="shared" si="1189"/>
        <v/>
      </c>
      <c r="AK200" s="19" t="str">
        <f t="shared" si="1189"/>
        <v/>
      </c>
      <c r="AL200" s="19" t="str">
        <f t="shared" si="1189"/>
        <v/>
      </c>
      <c r="AM200" s="19" t="str">
        <f t="shared" si="1189"/>
        <v/>
      </c>
      <c r="AN200" s="19" t="str">
        <f t="shared" si="1189"/>
        <v/>
      </c>
      <c r="AO200" s="19" t="str">
        <f t="shared" si="1189"/>
        <v/>
      </c>
      <c r="AP200" s="19" t="str">
        <f t="shared" si="1189"/>
        <v/>
      </c>
      <c r="AQ200" s="19" t="str">
        <f t="shared" si="1189"/>
        <v/>
      </c>
      <c r="AR200" s="19" t="str">
        <f t="shared" si="1189"/>
        <v/>
      </c>
      <c r="AS200" s="19" t="str">
        <f t="shared" si="1189"/>
        <v/>
      </c>
      <c r="AT200" s="19" t="s">
        <v>1737</v>
      </c>
      <c r="AU200" s="19" t="str">
        <f t="shared" si="1178"/>
        <v/>
      </c>
      <c r="AV200" s="19" t="s">
        <v>1737</v>
      </c>
      <c r="AW200" s="19" t="str">
        <f t="shared" ref="AW200:AX200" si="1190">IF(AD200="Y",$AG200,"")</f>
        <v/>
      </c>
      <c r="AX200" s="19" t="str">
        <f t="shared" si="1190"/>
        <v/>
      </c>
      <c r="AY200" s="24">
        <f t="shared" si="11"/>
        <v>1</v>
      </c>
      <c r="AZ200" s="19">
        <f t="shared" si="12"/>
        <v>1</v>
      </c>
      <c r="BA200" s="19" t="s">
        <v>1740</v>
      </c>
      <c r="BB200" s="19"/>
    </row>
    <row r="201" spans="1:54" ht="15.6">
      <c r="A201" s="2">
        <f>'Form Responses 1'!A201</f>
        <v>45434.49362818287</v>
      </c>
      <c r="B201" s="25" t="str">
        <f>'Form Responses 1'!B201</f>
        <v>rtulasee@gmail.com</v>
      </c>
      <c r="C201" s="38" t="str">
        <f>'Form Responses 1'!C201</f>
        <v>Tulasi</v>
      </c>
      <c r="D201" s="16" t="str">
        <f>'Form Responses 1'!D201</f>
        <v>Ryali</v>
      </c>
      <c r="E201" s="511">
        <f>'Form Responses 1'!E201</f>
        <v>2488170000</v>
      </c>
      <c r="F201" s="17" t="str">
        <f>'Form Responses 1'!F201</f>
        <v>19th July (Friday) - ALL DAY, 20th July (Saturday) - ALL DAY, 21st July (Sunday) - ALL DAY,18th July (Thursday) - Morning</v>
      </c>
      <c r="G201" s="16" t="str">
        <f>'Form Responses 1'!G201</f>
        <v>Frisco</v>
      </c>
      <c r="H201" s="16" t="str">
        <f>'Form Responses 1'!H201</f>
        <v>Yes</v>
      </c>
      <c r="I201" s="16" t="str">
        <f>'Form Responses 1'!I201</f>
        <v>Mahāyajña Student</v>
      </c>
      <c r="J201" s="16" t="str">
        <f>'Form Responses 1'!J201</f>
        <v>Tulasi Ryali</v>
      </c>
      <c r="K201" s="16" t="str">
        <f>'Form Responses 1'!K201</f>
        <v>Batch 6</v>
      </c>
      <c r="L201" s="16" t="str">
        <f>'Form Responses 1'!L201</f>
        <v>I acknowledge</v>
      </c>
      <c r="M201" s="16">
        <f>'Form Responses 1'!M201</f>
        <v>0</v>
      </c>
      <c r="N201" s="30" t="s">
        <v>1731</v>
      </c>
      <c r="O201" s="19" t="str">
        <f t="shared" si="0"/>
        <v/>
      </c>
      <c r="P201" s="20"/>
      <c r="Q201" s="20"/>
      <c r="R201" s="20"/>
      <c r="S201" s="20"/>
      <c r="T201" s="21" t="str">
        <f t="shared" ref="T201:U201" si="1191">IF(COUNTIF($F201,CONCATENATE("*",T$1,"*")),"Y",IF(COUNTIF($F201,CONCATENATE("*",$V$1,"*")),"Y",IF(COUNTIF($F201,CONCATENATE("*ALL EVENT DAYS - July 18*")),"Y","")))</f>
        <v>Y</v>
      </c>
      <c r="U201" s="21" t="str">
        <f t="shared" si="1191"/>
        <v/>
      </c>
      <c r="V201" s="21" t="str">
        <f t="shared" si="1172"/>
        <v/>
      </c>
      <c r="W201" s="21" t="str">
        <f t="shared" ref="W201:X201" si="1192">IF(COUNTIF($F201,CONCATENATE("*",W$1,"*")),"Y",IF(COUNTIF($F201,CONCATENATE("*",$O$1,"*")),"Y",IF(COUNTIF($F201,CONCATENATE("*",$Y$1,"*")),"Y",IF(COUNTIF($F201,CONCATENATE("*ALL EVENT*")),"Y",""))))</f>
        <v>Y</v>
      </c>
      <c r="X201" s="21" t="str">
        <f t="shared" si="1192"/>
        <v>Y</v>
      </c>
      <c r="Y201" s="21" t="str">
        <f t="shared" si="1174"/>
        <v>Y</v>
      </c>
      <c r="Z201" s="21" t="str">
        <f t="shared" ref="Z201:AA201" si="1193">IF(COUNTIF($F201,CONCATENATE("*",Z$1,"*")),"Y",IF(COUNTIF($F201,CONCATENATE("*",$O$1,"*")),"Y",IF(COUNTIF($F201,CONCATENATE("*",$AB$1,"*")),"Y",IF(COUNTIF($F201,CONCATENATE("*ALL EVENT*")),"Y",""))))</f>
        <v>Y</v>
      </c>
      <c r="AA201" s="21" t="str">
        <f t="shared" si="1193"/>
        <v>Y</v>
      </c>
      <c r="AB201" s="21" t="str">
        <f t="shared" si="6"/>
        <v>Y</v>
      </c>
      <c r="AC201" s="21" t="str">
        <f t="shared" ref="AC201:AD201" si="1194">IF(COUNTIF($F201,CONCATENATE("*",AC$1,"*")),"Y",IF(COUNTIF($F201,CONCATENATE("*",$O$1,"*")),"Y",IF(COUNTIF($F201,CONCATENATE("*",$AE$1,"*")),"Y",IF(COUNTIF($F201,CONCATENATE("*ALL EVENT*")),"Y",""))))</f>
        <v>Y</v>
      </c>
      <c r="AD201" s="21" t="str">
        <f t="shared" si="1194"/>
        <v>Y</v>
      </c>
      <c r="AE201" s="19" t="str">
        <f t="shared" si="8"/>
        <v>Y</v>
      </c>
      <c r="AF201" s="22">
        <f t="shared" si="9"/>
        <v>7</v>
      </c>
      <c r="AG201" s="44" t="s">
        <v>1743</v>
      </c>
      <c r="AH201" s="19" t="str">
        <f t="shared" ref="AH201:AX201" si="1195">IF(O201="Y",$AG201,"")</f>
        <v/>
      </c>
      <c r="AI201" s="19" t="str">
        <f t="shared" si="1195"/>
        <v/>
      </c>
      <c r="AJ201" s="19" t="str">
        <f t="shared" si="1195"/>
        <v/>
      </c>
      <c r="AK201" s="19" t="str">
        <f t="shared" si="1195"/>
        <v/>
      </c>
      <c r="AL201" s="19" t="str">
        <f t="shared" si="1195"/>
        <v/>
      </c>
      <c r="AM201" s="19" t="str">
        <f t="shared" si="1195"/>
        <v>Reserve</v>
      </c>
      <c r="AN201" s="19" t="str">
        <f t="shared" si="1195"/>
        <v/>
      </c>
      <c r="AO201" s="19" t="str">
        <f t="shared" si="1195"/>
        <v/>
      </c>
      <c r="AP201" s="19" t="str">
        <f t="shared" si="1195"/>
        <v>Reserve</v>
      </c>
      <c r="AQ201" s="19" t="str">
        <f t="shared" si="1195"/>
        <v>Reserve</v>
      </c>
      <c r="AR201" s="19" t="str">
        <f t="shared" si="1195"/>
        <v>Reserve</v>
      </c>
      <c r="AS201" s="19" t="str">
        <f t="shared" si="1195"/>
        <v>Reserve</v>
      </c>
      <c r="AT201" s="19" t="str">
        <f t="shared" si="1195"/>
        <v>Reserve</v>
      </c>
      <c r="AU201" s="19" t="str">
        <f t="shared" si="1195"/>
        <v>Reserve</v>
      </c>
      <c r="AV201" s="19" t="str">
        <f t="shared" si="1195"/>
        <v>Reserve</v>
      </c>
      <c r="AW201" s="19" t="str">
        <f t="shared" si="1195"/>
        <v>Reserve</v>
      </c>
      <c r="AX201" s="19" t="str">
        <f t="shared" si="1195"/>
        <v>Reserve</v>
      </c>
      <c r="AY201" s="24">
        <f t="shared" si="11"/>
        <v>2</v>
      </c>
      <c r="AZ201" s="19">
        <f t="shared" si="12"/>
        <v>2</v>
      </c>
      <c r="BA201" s="19" t="s">
        <v>1729</v>
      </c>
      <c r="BB201" s="19"/>
    </row>
    <row r="202" spans="1:54" ht="16.5" customHeight="1">
      <c r="A202" s="2">
        <f>'Form Responses 1'!A202</f>
        <v>45434.72823857639</v>
      </c>
      <c r="B202" s="25" t="str">
        <f>'Form Responses 1'!B202</f>
        <v>suneel.jakka@gmail.com</v>
      </c>
      <c r="C202" s="16" t="str">
        <f>'Form Responses 1'!C202</f>
        <v>Suneel</v>
      </c>
      <c r="D202" s="16" t="str">
        <f>'Form Responses 1'!D202</f>
        <v>Jakka</v>
      </c>
      <c r="E202" s="511">
        <f>'Form Responses 1'!E202</f>
        <v>7135949072</v>
      </c>
      <c r="F202" s="17" t="str">
        <f>'Form Responses 1'!F202</f>
        <v>19th July (Friday) - ALL DAY, 20th July (Saturday) - ALL DAY, 21st July (Sunday) - Morning</v>
      </c>
      <c r="G202" s="16" t="str">
        <f>'Form Responses 1'!G202</f>
        <v>Frisco</v>
      </c>
      <c r="H202" s="16" t="str">
        <f>'Form Responses 1'!H202</f>
        <v>Yes</v>
      </c>
      <c r="I202" s="16" t="str">
        <f>'Form Responses 1'!I202</f>
        <v>Mahāyajña Parent / Family member</v>
      </c>
      <c r="J202" s="16" t="str">
        <f>'Form Responses 1'!J202</f>
        <v>Sanjith Jakka</v>
      </c>
      <c r="K202" s="16" t="str">
        <f>'Form Responses 1'!K202</f>
        <v>Batch 9</v>
      </c>
      <c r="L202" s="16" t="str">
        <f>'Form Responses 1'!L202</f>
        <v>I acknowledge</v>
      </c>
      <c r="M202" s="16">
        <f>'Form Responses 1'!M202</f>
        <v>0</v>
      </c>
      <c r="N202" s="27" t="s">
        <v>1727</v>
      </c>
      <c r="O202" s="19" t="str">
        <f t="shared" si="0"/>
        <v/>
      </c>
      <c r="P202" s="20"/>
      <c r="Q202" s="20"/>
      <c r="R202" s="20"/>
      <c r="S202" s="20"/>
      <c r="T202" s="21" t="str">
        <f t="shared" ref="T202:U202" si="1196">IF(COUNTIF($F202,CONCATENATE("*",T$1,"*")),"Y",IF(COUNTIF($F202,CONCATENATE("*",$V$1,"*")),"Y",IF(COUNTIF($F202,CONCATENATE("*ALL EVENT DAYS - July 18*")),"Y","")))</f>
        <v/>
      </c>
      <c r="U202" s="21" t="str">
        <f t="shared" si="1196"/>
        <v/>
      </c>
      <c r="V202" s="21" t="str">
        <f t="shared" si="1172"/>
        <v/>
      </c>
      <c r="W202" s="21" t="str">
        <f t="shared" ref="W202:X202" si="1197">IF(COUNTIF($F202,CONCATENATE("*",W$1,"*")),"Y",IF(COUNTIF($F202,CONCATENATE("*",$O$1,"*")),"Y",IF(COUNTIF($F202,CONCATENATE("*",$Y$1,"*")),"Y",IF(COUNTIF($F202,CONCATENATE("*ALL EVENT*")),"Y",""))))</f>
        <v>Y</v>
      </c>
      <c r="X202" s="21" t="str">
        <f t="shared" si="1197"/>
        <v>Y</v>
      </c>
      <c r="Y202" s="21" t="str">
        <f t="shared" si="1174"/>
        <v>Y</v>
      </c>
      <c r="Z202" s="21" t="str">
        <f t="shared" ref="Z202:AA202" si="1198">IF(COUNTIF($F202,CONCATENATE("*",Z$1,"*")),"Y",IF(COUNTIF($F202,CONCATENATE("*",$O$1,"*")),"Y",IF(COUNTIF($F202,CONCATENATE("*",$AB$1,"*")),"Y",IF(COUNTIF($F202,CONCATENATE("*ALL EVENT*")),"Y",""))))</f>
        <v>Y</v>
      </c>
      <c r="AA202" s="21" t="str">
        <f t="shared" si="1198"/>
        <v>Y</v>
      </c>
      <c r="AB202" s="21" t="str">
        <f t="shared" si="6"/>
        <v>Y</v>
      </c>
      <c r="AC202" s="21" t="str">
        <f t="shared" ref="AC202:AD202" si="1199">IF(COUNTIF($F202,CONCATENATE("*",AC$1,"*")),"Y",IF(COUNTIF($F202,CONCATENATE("*",$O$1,"*")),"Y",IF(COUNTIF($F202,CONCATENATE("*",$AE$1,"*")),"Y",IF(COUNTIF($F202,CONCATENATE("*ALL EVENT*")),"Y",""))))</f>
        <v>Y</v>
      </c>
      <c r="AD202" s="21" t="str">
        <f t="shared" si="1199"/>
        <v/>
      </c>
      <c r="AE202" s="19" t="str">
        <f t="shared" si="8"/>
        <v/>
      </c>
      <c r="AF202" s="22">
        <f t="shared" si="9"/>
        <v>5</v>
      </c>
      <c r="AG202" s="26" t="s">
        <v>1741</v>
      </c>
      <c r="AH202" s="19" t="str">
        <f t="shared" ref="AH202:AO202" si="1200">IF(O202="Y",$AG202,"")</f>
        <v/>
      </c>
      <c r="AI202" s="19" t="str">
        <f t="shared" si="1200"/>
        <v/>
      </c>
      <c r="AJ202" s="19" t="str">
        <f t="shared" si="1200"/>
        <v/>
      </c>
      <c r="AK202" s="19" t="str">
        <f t="shared" si="1200"/>
        <v/>
      </c>
      <c r="AL202" s="19" t="str">
        <f t="shared" si="1200"/>
        <v/>
      </c>
      <c r="AM202" s="19" t="str">
        <f t="shared" si="1200"/>
        <v/>
      </c>
      <c r="AN202" s="19" t="str">
        <f t="shared" si="1200"/>
        <v/>
      </c>
      <c r="AO202" s="19" t="str">
        <f t="shared" si="1200"/>
        <v/>
      </c>
      <c r="AP202" s="19" t="s">
        <v>1734</v>
      </c>
      <c r="AQ202" s="19" t="s">
        <v>1734</v>
      </c>
      <c r="AR202" s="19" t="str">
        <f t="shared" ref="AR202:AR204" si="1201">IF(Y202="Y",$AG202,"")</f>
        <v>Crowd Mgmt</v>
      </c>
      <c r="AS202" s="19" t="s">
        <v>1734</v>
      </c>
      <c r="AT202" s="19" t="s">
        <v>1734</v>
      </c>
      <c r="AU202" s="19" t="str">
        <f t="shared" ref="AU202:AU204" si="1202">IF(AB202="Y",$AG202,"")</f>
        <v>Crowd Mgmt</v>
      </c>
      <c r="AV202" s="19" t="s">
        <v>1734</v>
      </c>
      <c r="AW202" s="19" t="str">
        <f t="shared" ref="AW202:AX202" si="1203">IF(AD202="Y",$AG202,"")</f>
        <v/>
      </c>
      <c r="AX202" s="19" t="str">
        <f t="shared" si="1203"/>
        <v/>
      </c>
      <c r="AY202" s="24">
        <f t="shared" si="11"/>
        <v>2</v>
      </c>
      <c r="AZ202" s="19">
        <f t="shared" si="12"/>
        <v>2</v>
      </c>
      <c r="BA202" s="19" t="s">
        <v>1729</v>
      </c>
      <c r="BB202" s="19"/>
    </row>
    <row r="203" spans="1:54" ht="16.5" customHeight="1">
      <c r="A203" s="2">
        <f>'Form Responses 1'!A203</f>
        <v>45434.729114467591</v>
      </c>
      <c r="B203" s="25" t="str">
        <f>'Form Responses 1'!B203</f>
        <v>swaroopabkk@gmail.com</v>
      </c>
      <c r="C203" s="16" t="str">
        <f>'Form Responses 1'!C203</f>
        <v>Sai Swaroopa</v>
      </c>
      <c r="D203" s="16" t="str">
        <f>'Form Responses 1'!D203</f>
        <v>Jakka</v>
      </c>
      <c r="E203" s="511">
        <f>'Form Responses 1'!E203</f>
        <v>8327262778</v>
      </c>
      <c r="F203" s="17" t="str">
        <f>'Form Responses 1'!F203</f>
        <v>19th July (Friday) - ALL DAY, 20th July (Saturday) - ALL DAY, 21st July (Sunday) - Morning</v>
      </c>
      <c r="G203" s="16" t="str">
        <f>'Form Responses 1'!G203</f>
        <v>Frisco</v>
      </c>
      <c r="H203" s="16" t="str">
        <f>'Form Responses 1'!H203</f>
        <v>Yes</v>
      </c>
      <c r="I203" s="16" t="str">
        <f>'Form Responses 1'!I203</f>
        <v>Mahāyajña Parent / Family member</v>
      </c>
      <c r="J203" s="16" t="str">
        <f>'Form Responses 1'!J203</f>
        <v>Sanjith Jakka</v>
      </c>
      <c r="K203" s="16" t="str">
        <f>'Form Responses 1'!K203</f>
        <v>Batch 9</v>
      </c>
      <c r="L203" s="16" t="str">
        <f>'Form Responses 1'!L203</f>
        <v>I acknowledge</v>
      </c>
      <c r="M203" s="16">
        <f>'Form Responses 1'!M203</f>
        <v>0</v>
      </c>
      <c r="N203" s="27" t="s">
        <v>1731</v>
      </c>
      <c r="O203" s="19" t="str">
        <f t="shared" si="0"/>
        <v/>
      </c>
      <c r="P203" s="20"/>
      <c r="Q203" s="20"/>
      <c r="R203" s="20"/>
      <c r="S203" s="20"/>
      <c r="T203" s="21" t="str">
        <f t="shared" ref="T203:U203" si="1204">IF(COUNTIF($F203,CONCATENATE("*",T$1,"*")),"Y",IF(COUNTIF($F203,CONCATENATE("*",$V$1,"*")),"Y",IF(COUNTIF($F203,CONCATENATE("*ALL EVENT DAYS - July 18*")),"Y","")))</f>
        <v/>
      </c>
      <c r="U203" s="21" t="str">
        <f t="shared" si="1204"/>
        <v/>
      </c>
      <c r="V203" s="21" t="str">
        <f t="shared" si="1172"/>
        <v/>
      </c>
      <c r="W203" s="21" t="str">
        <f t="shared" ref="W203:X203" si="1205">IF(COUNTIF($F203,CONCATENATE("*",W$1,"*")),"Y",IF(COUNTIF($F203,CONCATENATE("*",$O$1,"*")),"Y",IF(COUNTIF($F203,CONCATENATE("*",$Y$1,"*")),"Y",IF(COUNTIF($F203,CONCATENATE("*ALL EVENT*")),"Y",""))))</f>
        <v>Y</v>
      </c>
      <c r="X203" s="21" t="str">
        <f t="shared" si="1205"/>
        <v>Y</v>
      </c>
      <c r="Y203" s="21" t="str">
        <f t="shared" si="1174"/>
        <v>Y</v>
      </c>
      <c r="Z203" s="21" t="str">
        <f t="shared" ref="Z203:AA203" si="1206">IF(COUNTIF($F203,CONCATENATE("*",Z$1,"*")),"Y",IF(COUNTIF($F203,CONCATENATE("*",$O$1,"*")),"Y",IF(COUNTIF($F203,CONCATENATE("*",$AB$1,"*")),"Y",IF(COUNTIF($F203,CONCATENATE("*ALL EVENT*")),"Y",""))))</f>
        <v>Y</v>
      </c>
      <c r="AA203" s="21" t="str">
        <f t="shared" si="1206"/>
        <v>Y</v>
      </c>
      <c r="AB203" s="21" t="str">
        <f t="shared" si="6"/>
        <v>Y</v>
      </c>
      <c r="AC203" s="21" t="str">
        <f t="shared" ref="AC203:AD203" si="1207">IF(COUNTIF($F203,CONCATENATE("*",AC$1,"*")),"Y",IF(COUNTIF($F203,CONCATENATE("*",$O$1,"*")),"Y",IF(COUNTIF($F203,CONCATENATE("*",$AE$1,"*")),"Y",IF(COUNTIF($F203,CONCATENATE("*ALL EVENT*")),"Y",""))))</f>
        <v>Y</v>
      </c>
      <c r="AD203" s="21" t="str">
        <f t="shared" si="1207"/>
        <v/>
      </c>
      <c r="AE203" s="19" t="str">
        <f t="shared" si="8"/>
        <v/>
      </c>
      <c r="AF203" s="22">
        <f t="shared" si="9"/>
        <v>5</v>
      </c>
      <c r="AG203" s="26" t="s">
        <v>1732</v>
      </c>
      <c r="AH203" s="19" t="str">
        <f t="shared" ref="AH203:AO203" si="1208">IF(O203="Y",$AG203,"")</f>
        <v/>
      </c>
      <c r="AI203" s="19" t="str">
        <f t="shared" si="1208"/>
        <v/>
      </c>
      <c r="AJ203" s="19" t="str">
        <f t="shared" si="1208"/>
        <v/>
      </c>
      <c r="AK203" s="19" t="str">
        <f t="shared" si="1208"/>
        <v/>
      </c>
      <c r="AL203" s="19" t="str">
        <f t="shared" si="1208"/>
        <v/>
      </c>
      <c r="AM203" s="19" t="str">
        <f t="shared" si="1208"/>
        <v/>
      </c>
      <c r="AN203" s="19" t="str">
        <f t="shared" si="1208"/>
        <v/>
      </c>
      <c r="AO203" s="19" t="str">
        <f t="shared" si="1208"/>
        <v/>
      </c>
      <c r="AP203" s="19" t="s">
        <v>1737</v>
      </c>
      <c r="AQ203" s="19" t="s">
        <v>1737</v>
      </c>
      <c r="AR203" s="19" t="str">
        <f t="shared" si="1201"/>
        <v>Maha Prasad</v>
      </c>
      <c r="AS203" s="19" t="s">
        <v>1737</v>
      </c>
      <c r="AT203" s="19" t="s">
        <v>1737</v>
      </c>
      <c r="AU203" s="19" t="str">
        <f t="shared" si="1202"/>
        <v>Maha Prasad</v>
      </c>
      <c r="AV203" s="19" t="s">
        <v>1737</v>
      </c>
      <c r="AW203" s="19" t="str">
        <f t="shared" ref="AW203:AX203" si="1209">IF(AD203="Y",$AG203,"")</f>
        <v/>
      </c>
      <c r="AX203" s="19" t="str">
        <f t="shared" si="1209"/>
        <v/>
      </c>
      <c r="AY203" s="24">
        <f t="shared" si="11"/>
        <v>2</v>
      </c>
      <c r="AZ203" s="19">
        <f t="shared" si="12"/>
        <v>2</v>
      </c>
      <c r="BA203" s="19" t="s">
        <v>1729</v>
      </c>
      <c r="BB203" s="19"/>
    </row>
    <row r="204" spans="1:54" ht="16.5" customHeight="1">
      <c r="A204" s="2">
        <f>'Form Responses 1'!A204</f>
        <v>45434.752612280092</v>
      </c>
      <c r="B204" s="25" t="str">
        <f>'Form Responses 1'!B204</f>
        <v>lsukhu@utexas.edu</v>
      </c>
      <c r="C204" s="16" t="str">
        <f>'Form Responses 1'!C204</f>
        <v>Renuka</v>
      </c>
      <c r="D204" s="16" t="str">
        <f>'Form Responses 1'!D204</f>
        <v xml:space="preserve">Sukhu </v>
      </c>
      <c r="E204" s="511">
        <f>'Form Responses 1'!E204</f>
        <v>4698358003</v>
      </c>
      <c r="F204" s="17" t="str">
        <f>'Form Responses 1'!F204</f>
        <v>ALL EVENT DAYS - July 19th to July 21st - FULL TIME,18th July (Thursday) - Morning</v>
      </c>
      <c r="G204" s="16" t="str">
        <f>'Form Responses 1'!G204</f>
        <v>Frisco</v>
      </c>
      <c r="H204" s="16" t="str">
        <f>'Form Responses 1'!H204</f>
        <v>Yes</v>
      </c>
      <c r="I204" s="16" t="str">
        <f>'Form Responses 1'!I204</f>
        <v>Mahāyajña Student</v>
      </c>
      <c r="J204" s="16" t="str">
        <f>'Form Responses 1'!J204</f>
        <v xml:space="preserve">Renuka Sukhu </v>
      </c>
      <c r="K204" s="16" t="str">
        <f>'Form Responses 1'!K204</f>
        <v>Batch 4</v>
      </c>
      <c r="L204" s="16" t="str">
        <f>'Form Responses 1'!L204</f>
        <v>I acknowledge</v>
      </c>
      <c r="M204" s="16">
        <f>'Form Responses 1'!M204</f>
        <v>0</v>
      </c>
      <c r="N204" s="27" t="s">
        <v>1731</v>
      </c>
      <c r="O204" s="19" t="str">
        <f t="shared" si="0"/>
        <v>Y</v>
      </c>
      <c r="P204" s="20"/>
      <c r="Q204" s="20"/>
      <c r="R204" s="20"/>
      <c r="S204" s="20"/>
      <c r="T204" s="21" t="str">
        <f t="shared" ref="T204:U204" si="1210">IF(COUNTIF($F204,CONCATENATE("*",T$1,"*")),"Y",IF(COUNTIF($F204,CONCATENATE("*",$V$1,"*")),"Y",IF(COUNTIF($F204,CONCATENATE("*ALL EVENT DAYS - July 18*")),"Y","")))</f>
        <v>Y</v>
      </c>
      <c r="U204" s="21" t="str">
        <f t="shared" si="1210"/>
        <v/>
      </c>
      <c r="V204" s="21" t="str">
        <f t="shared" si="1172"/>
        <v/>
      </c>
      <c r="W204" s="21" t="str">
        <f t="shared" ref="W204:X204" si="1211">IF(COUNTIF($F204,CONCATENATE("*",W$1,"*")),"Y",IF(COUNTIF($F204,CONCATENATE("*",$O$1,"*")),"Y",IF(COUNTIF($F204,CONCATENATE("*",$Y$1,"*")),"Y",IF(COUNTIF($F204,CONCATENATE("*ALL EVENT*")),"Y",""))))</f>
        <v>Y</v>
      </c>
      <c r="X204" s="21" t="str">
        <f t="shared" si="1211"/>
        <v>Y</v>
      </c>
      <c r="Y204" s="21" t="str">
        <f t="shared" si="1174"/>
        <v>Y</v>
      </c>
      <c r="Z204" s="21" t="str">
        <f t="shared" ref="Z204:AA204" si="1212">IF(COUNTIF($F204,CONCATENATE("*",Z$1,"*")),"Y",IF(COUNTIF($F204,CONCATENATE("*",$O$1,"*")),"Y",IF(COUNTIF($F204,CONCATENATE("*",$AB$1,"*")),"Y",IF(COUNTIF($F204,CONCATENATE("*ALL EVENT*")),"Y",""))))</f>
        <v>Y</v>
      </c>
      <c r="AA204" s="21" t="str">
        <f t="shared" si="1212"/>
        <v>Y</v>
      </c>
      <c r="AB204" s="21" t="str">
        <f t="shared" si="6"/>
        <v>Y</v>
      </c>
      <c r="AC204" s="21" t="str">
        <f t="shared" ref="AC204:AD204" si="1213">IF(COUNTIF($F204,CONCATENATE("*",AC$1,"*")),"Y",IF(COUNTIF($F204,CONCATENATE("*",$O$1,"*")),"Y",IF(COUNTIF($F204,CONCATENATE("*",$AE$1,"*")),"Y",IF(COUNTIF($F204,CONCATENATE("*ALL EVENT*")),"Y",""))))</f>
        <v>Y</v>
      </c>
      <c r="AD204" s="21" t="str">
        <f t="shared" si="1213"/>
        <v>Y</v>
      </c>
      <c r="AE204" s="19" t="str">
        <f t="shared" si="8"/>
        <v>Y</v>
      </c>
      <c r="AF204" s="22">
        <f t="shared" si="9"/>
        <v>7</v>
      </c>
      <c r="AG204" s="44" t="s">
        <v>1752</v>
      </c>
      <c r="AH204" s="19" t="str">
        <f t="shared" ref="AH204:AL204" si="1214">IF(O204="Y",$AG204,"")</f>
        <v>Helpdesk</v>
      </c>
      <c r="AI204" s="19" t="str">
        <f t="shared" si="1214"/>
        <v/>
      </c>
      <c r="AJ204" s="19" t="str">
        <f t="shared" si="1214"/>
        <v/>
      </c>
      <c r="AK204" s="19" t="str">
        <f t="shared" si="1214"/>
        <v/>
      </c>
      <c r="AL204" s="19" t="str">
        <f t="shared" si="1214"/>
        <v/>
      </c>
      <c r="AM204" s="19" t="s">
        <v>1760</v>
      </c>
      <c r="AN204" s="19" t="str">
        <f t="shared" ref="AN204:AO204" si="1215">IF(U204="Y",$AG204,"")</f>
        <v/>
      </c>
      <c r="AO204" s="19" t="str">
        <f t="shared" si="1215"/>
        <v/>
      </c>
      <c r="AP204" s="19" t="s">
        <v>1748</v>
      </c>
      <c r="AQ204" s="19" t="s">
        <v>1748</v>
      </c>
      <c r="AR204" s="19" t="str">
        <f t="shared" si="1201"/>
        <v>Helpdesk</v>
      </c>
      <c r="AS204" s="19" t="s">
        <v>1748</v>
      </c>
      <c r="AT204" s="19" t="s">
        <v>1748</v>
      </c>
      <c r="AU204" s="19" t="str">
        <f t="shared" si="1202"/>
        <v>Helpdesk</v>
      </c>
      <c r="AV204" s="19" t="s">
        <v>1748</v>
      </c>
      <c r="AW204" s="19" t="s">
        <v>1748</v>
      </c>
      <c r="AX204" s="19" t="str">
        <f t="shared" ref="AX204:AX205" si="1216">IF(AE204="Y",$AG204,"")</f>
        <v>Helpdesk</v>
      </c>
      <c r="AY204" s="24">
        <f t="shared" si="11"/>
        <v>2</v>
      </c>
      <c r="AZ204" s="19">
        <f t="shared" si="12"/>
        <v>2</v>
      </c>
      <c r="BA204" s="19" t="s">
        <v>1740</v>
      </c>
      <c r="BB204" s="19"/>
    </row>
    <row r="205" spans="1:54" ht="16.5" customHeight="1">
      <c r="A205" s="2">
        <f>'Form Responses 1'!A205</f>
        <v>45434.754713043978</v>
      </c>
      <c r="B205" s="25" t="str">
        <f>'Form Responses 1'!B205</f>
        <v>christina@sookdeo.com</v>
      </c>
      <c r="C205" s="16" t="str">
        <f>'Form Responses 1'!C205</f>
        <v>Karishma</v>
      </c>
      <c r="D205" s="16" t="str">
        <f>'Form Responses 1'!D205</f>
        <v>Sookdeo</v>
      </c>
      <c r="E205" s="511">
        <f>'Form Responses 1'!E205</f>
        <v>2143354336</v>
      </c>
      <c r="F205" s="17" t="str">
        <f>'Form Responses 1'!F205</f>
        <v>21st July (Sunday) - ALL DAY</v>
      </c>
      <c r="G205" s="16" t="str">
        <f>'Form Responses 1'!G205</f>
        <v>Frisco</v>
      </c>
      <c r="H205" s="16" t="str">
        <f>'Form Responses 1'!H205</f>
        <v>Yes</v>
      </c>
      <c r="I205" s="16" t="str">
        <f>'Form Responses 1'!I205</f>
        <v>Mahāyajña Student</v>
      </c>
      <c r="J205" s="16" t="str">
        <f>'Form Responses 1'!J205</f>
        <v xml:space="preserve">Karishma Sookdeo </v>
      </c>
      <c r="K205" s="16" t="str">
        <f>'Form Responses 1'!K205</f>
        <v>Batch 9</v>
      </c>
      <c r="L205" s="16" t="str">
        <f>'Form Responses 1'!L205</f>
        <v>I acknowledge</v>
      </c>
      <c r="M205" s="16">
        <f>'Form Responses 1'!M205</f>
        <v>0</v>
      </c>
      <c r="N205" s="27" t="s">
        <v>1731</v>
      </c>
      <c r="O205" s="19" t="str">
        <f t="shared" si="0"/>
        <v/>
      </c>
      <c r="P205" s="20"/>
      <c r="Q205" s="20"/>
      <c r="R205" s="20"/>
      <c r="S205" s="20"/>
      <c r="T205" s="21" t="str">
        <f t="shared" ref="T205:U205" si="1217">IF(COUNTIF($F205,CONCATENATE("*",T$1,"*")),"Y",IF(COUNTIF($F205,CONCATENATE("*",$V$1,"*")),"Y",IF(COUNTIF($F205,CONCATENATE("*ALL EVENT DAYS - July 18*")),"Y","")))</f>
        <v/>
      </c>
      <c r="U205" s="21" t="str">
        <f t="shared" si="1217"/>
        <v/>
      </c>
      <c r="V205" s="21" t="str">
        <f t="shared" si="1172"/>
        <v/>
      </c>
      <c r="W205" s="21" t="str">
        <f t="shared" ref="W205:X205" si="1218">IF(COUNTIF($F205,CONCATENATE("*",W$1,"*")),"Y",IF(COUNTIF($F205,CONCATENATE("*",$O$1,"*")),"Y",IF(COUNTIF($F205,CONCATENATE("*",$Y$1,"*")),"Y",IF(COUNTIF($F205,CONCATENATE("*ALL EVENT*")),"Y",""))))</f>
        <v/>
      </c>
      <c r="X205" s="21" t="str">
        <f t="shared" si="1218"/>
        <v/>
      </c>
      <c r="Y205" s="21" t="str">
        <f t="shared" si="1174"/>
        <v/>
      </c>
      <c r="Z205" s="21" t="str">
        <f t="shared" ref="Z205:AA205" si="1219">IF(COUNTIF($F205,CONCATENATE("*",Z$1,"*")),"Y",IF(COUNTIF($F205,CONCATENATE("*",$O$1,"*")),"Y",IF(COUNTIF($F205,CONCATENATE("*",$AB$1,"*")),"Y",IF(COUNTIF($F205,CONCATENATE("*ALL EVENT*")),"Y",""))))</f>
        <v/>
      </c>
      <c r="AA205" s="21" t="str">
        <f t="shared" si="1219"/>
        <v/>
      </c>
      <c r="AB205" s="21" t="str">
        <f t="shared" si="6"/>
        <v/>
      </c>
      <c r="AC205" s="21" t="str">
        <f t="shared" ref="AC205:AD205" si="1220">IF(COUNTIF($F205,CONCATENATE("*",AC$1,"*")),"Y",IF(COUNTIF($F205,CONCATENATE("*",$O$1,"*")),"Y",IF(COUNTIF($F205,CONCATENATE("*",$AE$1,"*")),"Y",IF(COUNTIF($F205,CONCATENATE("*ALL EVENT*")),"Y",""))))</f>
        <v>Y</v>
      </c>
      <c r="AD205" s="21" t="str">
        <f t="shared" si="1220"/>
        <v>Y</v>
      </c>
      <c r="AE205" s="19" t="str">
        <f t="shared" si="8"/>
        <v>Y</v>
      </c>
      <c r="AF205" s="22">
        <f t="shared" si="9"/>
        <v>2</v>
      </c>
      <c r="AG205" s="26" t="s">
        <v>1732</v>
      </c>
      <c r="AH205" s="19" t="str">
        <f t="shared" ref="AH205:AR205" si="1221">IF(O205="Y",$AG205,"")</f>
        <v/>
      </c>
      <c r="AI205" s="19" t="str">
        <f t="shared" si="1221"/>
        <v/>
      </c>
      <c r="AJ205" s="19" t="str">
        <f t="shared" si="1221"/>
        <v/>
      </c>
      <c r="AK205" s="19" t="str">
        <f t="shared" si="1221"/>
        <v/>
      </c>
      <c r="AL205" s="19" t="str">
        <f t="shared" si="1221"/>
        <v/>
      </c>
      <c r="AM205" s="19" t="str">
        <f t="shared" si="1221"/>
        <v/>
      </c>
      <c r="AN205" s="19" t="str">
        <f t="shared" si="1221"/>
        <v/>
      </c>
      <c r="AO205" s="19" t="str">
        <f t="shared" si="1221"/>
        <v/>
      </c>
      <c r="AP205" s="19" t="str">
        <f t="shared" si="1221"/>
        <v/>
      </c>
      <c r="AQ205" s="19" t="str">
        <f t="shared" si="1221"/>
        <v/>
      </c>
      <c r="AR205" s="19" t="str">
        <f t="shared" si="1221"/>
        <v/>
      </c>
      <c r="AS205" s="19"/>
      <c r="AT205" s="19" t="str">
        <f t="shared" ref="AT205:AU205" si="1222">IF(AA205="Y",$AG205,"")</f>
        <v/>
      </c>
      <c r="AU205" s="19" t="str">
        <f t="shared" si="1222"/>
        <v/>
      </c>
      <c r="AV205" s="19" t="s">
        <v>1737</v>
      </c>
      <c r="AW205" s="19" t="s">
        <v>1737</v>
      </c>
      <c r="AX205" s="19" t="str">
        <f t="shared" si="1216"/>
        <v>Maha Prasad</v>
      </c>
      <c r="AY205" s="24">
        <f t="shared" si="11"/>
        <v>1</v>
      </c>
      <c r="AZ205" s="19">
        <f t="shared" si="12"/>
        <v>1</v>
      </c>
      <c r="BA205" s="19" t="s">
        <v>1740</v>
      </c>
      <c r="BB205" s="19"/>
    </row>
    <row r="206" spans="1:54" ht="16.5" customHeight="1">
      <c r="A206" s="2">
        <f>'Form Responses 1'!A206</f>
        <v>45435.168474247686</v>
      </c>
      <c r="B206" s="25" t="str">
        <f>'Form Responses 1'!B206</f>
        <v>jpadhy@gmail.com</v>
      </c>
      <c r="C206" s="16" t="str">
        <f>'Form Responses 1'!C206</f>
        <v>Jagannath</v>
      </c>
      <c r="D206" s="16" t="str">
        <f>'Form Responses 1'!D206</f>
        <v>Padhy</v>
      </c>
      <c r="E206" s="511" t="str">
        <f>'Form Responses 1'!E206</f>
        <v>+91 98666639373</v>
      </c>
      <c r="F206" s="17" t="str">
        <f>'Form Responses 1'!F206</f>
        <v>19th July (Friday) - Morning, 19th July (Friday) - Evening, 20th July (Saturday) - Morning, 21st July (Sunday) - Morning</v>
      </c>
      <c r="G206" s="16" t="str">
        <f>'Form Responses 1'!G206</f>
        <v>Texas</v>
      </c>
      <c r="H206" s="16" t="str">
        <f>'Form Responses 1'!H206</f>
        <v>Yes</v>
      </c>
      <c r="I206" s="16" t="str">
        <f>'Form Responses 1'!I206</f>
        <v>Mahāyajña Parent / Family member</v>
      </c>
      <c r="J206" s="16" t="str">
        <f>'Form Responses 1'!J206</f>
        <v>Saanvi Padhy</v>
      </c>
      <c r="K206" s="16" t="str">
        <f>'Form Responses 1'!K206</f>
        <v>Batch 9</v>
      </c>
      <c r="L206" s="16" t="str">
        <f>'Form Responses 1'!L206</f>
        <v>I acknowledge</v>
      </c>
      <c r="M206" s="16">
        <f>'Form Responses 1'!M206</f>
        <v>0</v>
      </c>
      <c r="N206" s="27" t="s">
        <v>1727</v>
      </c>
      <c r="O206" s="19" t="str">
        <f t="shared" si="0"/>
        <v/>
      </c>
      <c r="P206" s="20"/>
      <c r="Q206" s="20"/>
      <c r="R206" s="20"/>
      <c r="S206" s="20"/>
      <c r="T206" s="21" t="str">
        <f t="shared" ref="T206:U206" si="1223">IF(COUNTIF($F206,CONCATENATE("*",T$1,"*")),"Y",IF(COUNTIF($F206,CONCATENATE("*",$V$1,"*")),"Y",IF(COUNTIF($F206,CONCATENATE("*ALL EVENT DAYS - July 18*")),"Y","")))</f>
        <v/>
      </c>
      <c r="U206" s="21" t="str">
        <f t="shared" si="1223"/>
        <v/>
      </c>
      <c r="V206" s="21" t="str">
        <f t="shared" si="1172"/>
        <v/>
      </c>
      <c r="W206" s="21" t="str">
        <f t="shared" ref="W206:X206" si="1224">IF(COUNTIF($F206,CONCATENATE("*",W$1,"*")),"Y",IF(COUNTIF($F206,CONCATENATE("*",$O$1,"*")),"Y",IF(COUNTIF($F206,CONCATENATE("*",$Y$1,"*")),"Y",IF(COUNTIF($F206,CONCATENATE("*ALL EVENT*")),"Y",""))))</f>
        <v>Y</v>
      </c>
      <c r="X206" s="21" t="str">
        <f t="shared" si="1224"/>
        <v>Y</v>
      </c>
      <c r="Y206" s="21" t="str">
        <f t="shared" si="1174"/>
        <v/>
      </c>
      <c r="Z206" s="21" t="str">
        <f t="shared" ref="Z206:AA206" si="1225">IF(COUNTIF($F206,CONCATENATE("*",Z$1,"*")),"Y",IF(COUNTIF($F206,CONCATENATE("*",$O$1,"*")),"Y",IF(COUNTIF($F206,CONCATENATE("*",$AB$1,"*")),"Y",IF(COUNTIF($F206,CONCATENATE("*ALL EVENT*")),"Y",""))))</f>
        <v>Y</v>
      </c>
      <c r="AA206" s="21" t="str">
        <f t="shared" si="1225"/>
        <v/>
      </c>
      <c r="AB206" s="21" t="str">
        <f t="shared" si="6"/>
        <v/>
      </c>
      <c r="AC206" s="21" t="str">
        <f t="shared" ref="AC206:AD206" si="1226">IF(COUNTIF($F206,CONCATENATE("*",AC$1,"*")),"Y",IF(COUNTIF($F206,CONCATENATE("*",$O$1,"*")),"Y",IF(COUNTIF($F206,CONCATENATE("*",$AE$1,"*")),"Y",IF(COUNTIF($F206,CONCATENATE("*ALL EVENT*")),"Y",""))))</f>
        <v>Y</v>
      </c>
      <c r="AD206" s="21" t="str">
        <f t="shared" si="1226"/>
        <v/>
      </c>
      <c r="AE206" s="19" t="str">
        <f t="shared" si="8"/>
        <v/>
      </c>
      <c r="AF206" s="22">
        <f t="shared" si="9"/>
        <v>4</v>
      </c>
      <c r="AG206" s="26" t="s">
        <v>1741</v>
      </c>
      <c r="AH206" s="19" t="str">
        <f t="shared" ref="AH206:AO206" si="1227">IF(O206="Y",$AG206,"")</f>
        <v/>
      </c>
      <c r="AI206" s="19" t="str">
        <f t="shared" si="1227"/>
        <v/>
      </c>
      <c r="AJ206" s="19" t="str">
        <f t="shared" si="1227"/>
        <v/>
      </c>
      <c r="AK206" s="19" t="str">
        <f t="shared" si="1227"/>
        <v/>
      </c>
      <c r="AL206" s="19" t="str">
        <f t="shared" si="1227"/>
        <v/>
      </c>
      <c r="AM206" s="19" t="str">
        <f t="shared" si="1227"/>
        <v/>
      </c>
      <c r="AN206" s="19" t="str">
        <f t="shared" si="1227"/>
        <v/>
      </c>
      <c r="AO206" s="19" t="str">
        <f t="shared" si="1227"/>
        <v/>
      </c>
      <c r="AP206" s="19" t="s">
        <v>1734</v>
      </c>
      <c r="AQ206" s="19" t="s">
        <v>1734</v>
      </c>
      <c r="AR206" s="19" t="str">
        <f>IF(Y206="Y",$AG206,"")</f>
        <v/>
      </c>
      <c r="AS206" s="19" t="s">
        <v>1734</v>
      </c>
      <c r="AT206" s="19" t="str">
        <f t="shared" ref="AT206:AU206" si="1228">IF(AA206="Y",$AG206,"")</f>
        <v/>
      </c>
      <c r="AU206" s="19" t="str">
        <f t="shared" si="1228"/>
        <v/>
      </c>
      <c r="AV206" s="19" t="s">
        <v>1734</v>
      </c>
      <c r="AW206" s="19" t="str">
        <f t="shared" ref="AW206:AX206" si="1229">IF(AD206="Y",$AG206,"")</f>
        <v/>
      </c>
      <c r="AX206" s="19" t="str">
        <f t="shared" si="1229"/>
        <v/>
      </c>
      <c r="AY206" s="24">
        <f t="shared" si="11"/>
        <v>1</v>
      </c>
      <c r="AZ206" s="19">
        <f t="shared" si="12"/>
        <v>1</v>
      </c>
      <c r="BA206" s="19" t="s">
        <v>1740</v>
      </c>
      <c r="BB206" s="19"/>
    </row>
    <row r="207" spans="1:54" ht="15.6">
      <c r="A207" s="2">
        <f>'Form Responses 1'!A207</f>
        <v>45435.541939305556</v>
      </c>
      <c r="B207" s="25" t="str">
        <f>'Form Responses 1'!B207</f>
        <v>spandana.pullela@gmail.com</v>
      </c>
      <c r="C207" s="16" t="str">
        <f>'Form Responses 1'!C207</f>
        <v xml:space="preserve">Spandana </v>
      </c>
      <c r="D207" s="16" t="str">
        <f>'Form Responses 1'!D207</f>
        <v>Pullela</v>
      </c>
      <c r="E207" s="511" t="str">
        <f>'Form Responses 1'!E207</f>
        <v>+13195940504</v>
      </c>
      <c r="F207" s="17" t="str">
        <f>'Form Responses 1'!F207</f>
        <v>21st July (Sunday) - ALL DAY, 21st July (Sunday) - Morning, 21st July (Sunday) - Evening</v>
      </c>
      <c r="G207" s="16" t="str">
        <f>'Form Responses 1'!G207</f>
        <v>Greater Chicago Region</v>
      </c>
      <c r="H207" s="16" t="str">
        <f>'Form Responses 1'!H207</f>
        <v>Yes</v>
      </c>
      <c r="I207" s="16" t="str">
        <f>'Form Responses 1'!I207</f>
        <v>Mahāyajña Parent / Family member</v>
      </c>
      <c r="J207" s="16" t="str">
        <f>'Form Responses 1'!J207</f>
        <v>Anagha Ramadugu</v>
      </c>
      <c r="K207" s="16" t="str">
        <f>'Form Responses 1'!K207</f>
        <v>Batch 9</v>
      </c>
      <c r="L207" s="16" t="str">
        <f>'Form Responses 1'!L207</f>
        <v>I acknowledge</v>
      </c>
      <c r="M207" s="16" t="str">
        <f>'Form Responses 1'!M207</f>
        <v>None</v>
      </c>
      <c r="N207" s="27" t="s">
        <v>1731</v>
      </c>
      <c r="O207" s="19" t="str">
        <f t="shared" si="0"/>
        <v/>
      </c>
      <c r="P207" s="20"/>
      <c r="Q207" s="20"/>
      <c r="R207" s="20"/>
      <c r="S207" s="20"/>
      <c r="T207" s="21" t="str">
        <f t="shared" ref="T207:U207" si="1230">IF(COUNTIF($F207,CONCATENATE("*",T$1,"*")),"Y",IF(COUNTIF($F207,CONCATENATE("*",$V$1,"*")),"Y",IF(COUNTIF($F207,CONCATENATE("*ALL EVENT DAYS - July 18*")),"Y","")))</f>
        <v/>
      </c>
      <c r="U207" s="21" t="str">
        <f t="shared" si="1230"/>
        <v/>
      </c>
      <c r="V207" s="21" t="str">
        <f t="shared" si="1172"/>
        <v/>
      </c>
      <c r="W207" s="21" t="str">
        <f t="shared" ref="W207:X207" si="1231">IF(COUNTIF($F207,CONCATENATE("*",W$1,"*")),"Y",IF(COUNTIF($F207,CONCATENATE("*",$O$1,"*")),"Y",IF(COUNTIF($F207,CONCATENATE("*",$Y$1,"*")),"Y",IF(COUNTIF($F207,CONCATENATE("*ALL EVENT*")),"Y",""))))</f>
        <v/>
      </c>
      <c r="X207" s="21" t="str">
        <f t="shared" si="1231"/>
        <v/>
      </c>
      <c r="Y207" s="21" t="str">
        <f t="shared" si="1174"/>
        <v/>
      </c>
      <c r="Z207" s="21" t="str">
        <f t="shared" ref="Z207:AA207" si="1232">IF(COUNTIF($F207,CONCATENATE("*",Z$1,"*")),"Y",IF(COUNTIF($F207,CONCATENATE("*",$O$1,"*")),"Y",IF(COUNTIF($F207,CONCATENATE("*",$AB$1,"*")),"Y",IF(COUNTIF($F207,CONCATENATE("*ALL EVENT*")),"Y",""))))</f>
        <v/>
      </c>
      <c r="AA207" s="21" t="str">
        <f t="shared" si="1232"/>
        <v/>
      </c>
      <c r="AB207" s="21" t="str">
        <f t="shared" si="6"/>
        <v/>
      </c>
      <c r="AC207" s="21" t="str">
        <f t="shared" ref="AC207:AD207" si="1233">IF(COUNTIF($F207,CONCATENATE("*",AC$1,"*")),"Y",IF(COUNTIF($F207,CONCATENATE("*",$O$1,"*")),"Y",IF(COUNTIF($F207,CONCATENATE("*",$AE$1,"*")),"Y",IF(COUNTIF($F207,CONCATENATE("*ALL EVENT*")),"Y",""))))</f>
        <v>Y</v>
      </c>
      <c r="AD207" s="21" t="str">
        <f t="shared" si="1233"/>
        <v>Y</v>
      </c>
      <c r="AE207" s="19" t="str">
        <f t="shared" si="8"/>
        <v>Y</v>
      </c>
      <c r="AF207" s="22">
        <f t="shared" si="9"/>
        <v>2</v>
      </c>
      <c r="AG207" s="26" t="s">
        <v>1732</v>
      </c>
      <c r="AH207" s="19" t="str">
        <f t="shared" ref="AH207:AU207" si="1234">IF(O207="Y",$AG207,"")</f>
        <v/>
      </c>
      <c r="AI207" s="19" t="str">
        <f t="shared" si="1234"/>
        <v/>
      </c>
      <c r="AJ207" s="19" t="str">
        <f t="shared" si="1234"/>
        <v/>
      </c>
      <c r="AK207" s="19" t="str">
        <f t="shared" si="1234"/>
        <v/>
      </c>
      <c r="AL207" s="19" t="str">
        <f t="shared" si="1234"/>
        <v/>
      </c>
      <c r="AM207" s="19" t="str">
        <f t="shared" si="1234"/>
        <v/>
      </c>
      <c r="AN207" s="19" t="str">
        <f t="shared" si="1234"/>
        <v/>
      </c>
      <c r="AO207" s="19" t="str">
        <f t="shared" si="1234"/>
        <v/>
      </c>
      <c r="AP207" s="19" t="str">
        <f t="shared" si="1234"/>
        <v/>
      </c>
      <c r="AQ207" s="19" t="str">
        <f t="shared" si="1234"/>
        <v/>
      </c>
      <c r="AR207" s="19" t="str">
        <f t="shared" si="1234"/>
        <v/>
      </c>
      <c r="AS207" s="19" t="str">
        <f t="shared" si="1234"/>
        <v/>
      </c>
      <c r="AT207" s="19" t="str">
        <f t="shared" si="1234"/>
        <v/>
      </c>
      <c r="AU207" s="19" t="str">
        <f t="shared" si="1234"/>
        <v/>
      </c>
      <c r="AV207" s="19" t="s">
        <v>1737</v>
      </c>
      <c r="AW207" s="19" t="s">
        <v>1737</v>
      </c>
      <c r="AX207" s="19" t="str">
        <f>IF(AE207="Y",$AG207,"")</f>
        <v>Maha Prasad</v>
      </c>
      <c r="AY207" s="24">
        <f t="shared" si="11"/>
        <v>1</v>
      </c>
      <c r="AZ207" s="19">
        <f t="shared" si="12"/>
        <v>1</v>
      </c>
      <c r="BA207" s="19" t="s">
        <v>1740</v>
      </c>
      <c r="BB207" s="19"/>
    </row>
    <row r="208" spans="1:54" ht="15.6">
      <c r="A208" s="2">
        <f>'Form Responses 1'!A208</f>
        <v>45435.900537083333</v>
      </c>
      <c r="B208" s="25" t="str">
        <f>'Form Responses 1'!B208</f>
        <v>krahula@gmail.com</v>
      </c>
      <c r="C208" s="16" t="str">
        <f>'Form Responses 1'!C208</f>
        <v>RAHULA</v>
      </c>
      <c r="D208" s="16" t="str">
        <f>'Form Responses 1'!D208</f>
        <v>KIRANI</v>
      </c>
      <c r="E208" s="511">
        <f>'Form Responses 1'!E208</f>
        <v>5132972967</v>
      </c>
      <c r="F208" s="17" t="str">
        <f>'Form Responses 1'!F208</f>
        <v>19th July (Friday) - Morning, 20th July (Saturday) - Morning, 21st July (Sunday) - Morning,18th July (Thursday) - Evening,18th July (Thursday) - Morning</v>
      </c>
      <c r="G208" s="16" t="str">
        <f>'Form Responses 1'!G208</f>
        <v>Greater Chicago Region</v>
      </c>
      <c r="H208" s="16" t="str">
        <f>'Form Responses 1'!H208</f>
        <v>No</v>
      </c>
      <c r="I208" s="16">
        <f>'Form Responses 1'!I208</f>
        <v>0</v>
      </c>
      <c r="J208" s="16">
        <f>'Form Responses 1'!J208</f>
        <v>0</v>
      </c>
      <c r="K208" s="16">
        <f>'Form Responses 1'!K208</f>
        <v>0</v>
      </c>
      <c r="L208" s="16" t="str">
        <f>'Form Responses 1'!L208</f>
        <v>I acknowledge</v>
      </c>
      <c r="M208" s="16" t="str">
        <f>'Form Responses 1'!M208</f>
        <v>BUFFALO GROVE</v>
      </c>
      <c r="N208" s="27" t="s">
        <v>1727</v>
      </c>
      <c r="O208" s="19" t="str">
        <f t="shared" si="0"/>
        <v/>
      </c>
      <c r="P208" s="20" t="s">
        <v>979</v>
      </c>
      <c r="Q208" s="20" t="s">
        <v>979</v>
      </c>
      <c r="R208" s="20" t="s">
        <v>979</v>
      </c>
      <c r="S208" s="20" t="s">
        <v>979</v>
      </c>
      <c r="T208" s="21" t="str">
        <f t="shared" ref="T208:U208" si="1235">IF(COUNTIF($F208,CONCATENATE("*",T$1,"*")),"Y",IF(COUNTIF($F208,CONCATENATE("*",$V$1,"*")),"Y",IF(COUNTIF($F208,CONCATENATE("*ALL EVENT DAYS - July 18*")),"Y","")))</f>
        <v>Y</v>
      </c>
      <c r="U208" s="21" t="str">
        <f t="shared" si="1235"/>
        <v>Y</v>
      </c>
      <c r="V208" s="21" t="str">
        <f t="shared" si="1172"/>
        <v/>
      </c>
      <c r="W208" s="21" t="str">
        <f t="shared" ref="W208:X208" si="1236">IF(COUNTIF($F208,CONCATENATE("*",W$1,"*")),"Y",IF(COUNTIF($F208,CONCATENATE("*",$O$1,"*")),"Y",IF(COUNTIF($F208,CONCATENATE("*",$Y$1,"*")),"Y",IF(COUNTIF($F208,CONCATENATE("*ALL EVENT*")),"Y",""))))</f>
        <v>Y</v>
      </c>
      <c r="X208" s="21" t="str">
        <f t="shared" si="1236"/>
        <v/>
      </c>
      <c r="Y208" s="21" t="str">
        <f t="shared" si="1174"/>
        <v/>
      </c>
      <c r="Z208" s="21" t="str">
        <f t="shared" ref="Z208:AA208" si="1237">IF(COUNTIF($F208,CONCATENATE("*",Z$1,"*")),"Y",IF(COUNTIF($F208,CONCATENATE("*",$O$1,"*")),"Y",IF(COUNTIF($F208,CONCATENATE("*",$AB$1,"*")),"Y",IF(COUNTIF($F208,CONCATENATE("*ALL EVENT*")),"Y",""))))</f>
        <v>Y</v>
      </c>
      <c r="AA208" s="21" t="str">
        <f t="shared" si="1237"/>
        <v/>
      </c>
      <c r="AB208" s="21" t="str">
        <f t="shared" si="6"/>
        <v/>
      </c>
      <c r="AC208" s="21" t="str">
        <f t="shared" ref="AC208:AD208" si="1238">IF(COUNTIF($F208,CONCATENATE("*",AC$1,"*")),"Y",IF(COUNTIF($F208,CONCATENATE("*",$O$1,"*")),"Y",IF(COUNTIF($F208,CONCATENATE("*",$AE$1,"*")),"Y",IF(COUNTIF($F208,CONCATENATE("*ALL EVENT*")),"Y",""))))</f>
        <v>Y</v>
      </c>
      <c r="AD208" s="21" t="str">
        <f t="shared" si="1238"/>
        <v/>
      </c>
      <c r="AE208" s="19" t="str">
        <f t="shared" si="8"/>
        <v/>
      </c>
      <c r="AF208" s="22">
        <f t="shared" si="9"/>
        <v>9</v>
      </c>
      <c r="AG208" s="26" t="s">
        <v>1732</v>
      </c>
      <c r="AH208" s="19" t="str">
        <f t="shared" ref="AH208:AK208" si="1239">IF(O208="Y",$AG208,"")</f>
        <v/>
      </c>
      <c r="AI208" s="19" t="str">
        <f t="shared" si="1239"/>
        <v>Maha Prasad</v>
      </c>
      <c r="AJ208" s="19" t="str">
        <f t="shared" si="1239"/>
        <v>Maha Prasad</v>
      </c>
      <c r="AK208" s="19" t="str">
        <f t="shared" si="1239"/>
        <v>Maha Prasad</v>
      </c>
      <c r="AL208" s="19" t="s">
        <v>1738</v>
      </c>
      <c r="AM208" s="19" t="s">
        <v>1738</v>
      </c>
      <c r="AN208" s="19" t="s">
        <v>1744</v>
      </c>
      <c r="AO208" s="19" t="str">
        <f t="shared" ref="AO208:AO209" si="1240">IF(V208="Y",$AG208,"")</f>
        <v/>
      </c>
      <c r="AP208" s="19" t="s">
        <v>1737</v>
      </c>
      <c r="AQ208" s="19" t="str">
        <f t="shared" ref="AQ208:AR208" si="1241">IF(X208="Y",$AG208,"")</f>
        <v/>
      </c>
      <c r="AR208" s="19" t="str">
        <f t="shared" si="1241"/>
        <v/>
      </c>
      <c r="AS208" s="19" t="s">
        <v>1737</v>
      </c>
      <c r="AT208" s="19" t="str">
        <f t="shared" ref="AT208:AU208" si="1242">IF(AA208="Y",$AG208,"")</f>
        <v/>
      </c>
      <c r="AU208" s="19" t="str">
        <f t="shared" si="1242"/>
        <v/>
      </c>
      <c r="AV208" s="19" t="s">
        <v>1737</v>
      </c>
      <c r="AW208" s="19" t="str">
        <f t="shared" ref="AW208:AX208" si="1243">IF(AD208="Y",$AG208,"")</f>
        <v/>
      </c>
      <c r="AX208" s="19" t="str">
        <f t="shared" si="1243"/>
        <v/>
      </c>
      <c r="AY208" s="24">
        <f t="shared" si="11"/>
        <v>2</v>
      </c>
      <c r="AZ208" s="19">
        <f t="shared" si="12"/>
        <v>1</v>
      </c>
      <c r="BA208" s="19" t="s">
        <v>1740</v>
      </c>
      <c r="BB208" s="19"/>
    </row>
    <row r="209" spans="1:54" ht="15.6">
      <c r="A209" s="2">
        <f>'Form Responses 1'!A209</f>
        <v>45435.903525428235</v>
      </c>
      <c r="B209" s="25" t="str">
        <f>'Form Responses 1'!B209</f>
        <v>sudhirnune@gmail.com</v>
      </c>
      <c r="C209" s="16" t="str">
        <f>'Form Responses 1'!C209</f>
        <v>Sudhir</v>
      </c>
      <c r="D209" s="16" t="str">
        <f>'Form Responses 1'!D209</f>
        <v>Nune</v>
      </c>
      <c r="E209" s="511">
        <f>'Form Responses 1'!E209</f>
        <v>9728041996</v>
      </c>
      <c r="F209" s="17" t="str">
        <f>'Form Responses 1'!F209</f>
        <v>20th July (Saturday) - ALL DAY, 21st July (Sunday) - ALL DAY,18th July (Thursday) - Evening</v>
      </c>
      <c r="G209" s="16" t="str">
        <f>'Form Responses 1'!G209</f>
        <v>Greater Chicago Region</v>
      </c>
      <c r="H209" s="16" t="str">
        <f>'Form Responses 1'!H209</f>
        <v>No</v>
      </c>
      <c r="I209" s="16">
        <f>'Form Responses 1'!I209</f>
        <v>0</v>
      </c>
      <c r="J209" s="16">
        <f>'Form Responses 1'!J209</f>
        <v>0</v>
      </c>
      <c r="K209" s="16">
        <f>'Form Responses 1'!K209</f>
        <v>0</v>
      </c>
      <c r="L209" s="16" t="str">
        <f>'Form Responses 1'!L209</f>
        <v>I acknowledge</v>
      </c>
      <c r="M209" s="16">
        <f>'Form Responses 1'!M209</f>
        <v>0</v>
      </c>
      <c r="N209" s="27" t="s">
        <v>1727</v>
      </c>
      <c r="O209" s="19" t="str">
        <f t="shared" si="0"/>
        <v/>
      </c>
      <c r="P209" s="20"/>
      <c r="Q209" s="20" t="s">
        <v>979</v>
      </c>
      <c r="R209" s="20"/>
      <c r="S209" s="20" t="s">
        <v>979</v>
      </c>
      <c r="T209" s="21" t="str">
        <f t="shared" ref="T209:U209" si="1244">IF(COUNTIF($F209,CONCATENATE("*",T$1,"*")),"Y",IF(COUNTIF($F209,CONCATENATE("*",$V$1,"*")),"Y",IF(COUNTIF($F209,CONCATENATE("*ALL EVENT DAYS - July 18*")),"Y","")))</f>
        <v/>
      </c>
      <c r="U209" s="21" t="str">
        <f t="shared" si="1244"/>
        <v>Y</v>
      </c>
      <c r="V209" s="21" t="str">
        <f t="shared" si="1172"/>
        <v/>
      </c>
      <c r="W209" s="21" t="str">
        <f t="shared" ref="W209:X209" si="1245">IF(COUNTIF($F209,CONCATENATE("*",W$1,"*")),"Y",IF(COUNTIF($F209,CONCATENATE("*",$O$1,"*")),"Y",IF(COUNTIF($F209,CONCATENATE("*",$Y$1,"*")),"Y",IF(COUNTIF($F209,CONCATENATE("*ALL EVENT*")),"Y",""))))</f>
        <v/>
      </c>
      <c r="X209" s="21" t="str">
        <f t="shared" si="1245"/>
        <v/>
      </c>
      <c r="Y209" s="21" t="str">
        <f t="shared" si="1174"/>
        <v/>
      </c>
      <c r="Z209" s="21" t="str">
        <f t="shared" ref="Z209:AA209" si="1246">IF(COUNTIF($F209,CONCATENATE("*",Z$1,"*")),"Y",IF(COUNTIF($F209,CONCATENATE("*",$O$1,"*")),"Y",IF(COUNTIF($F209,CONCATENATE("*",$AB$1,"*")),"Y",IF(COUNTIF($F209,CONCATENATE("*ALL EVENT*")),"Y",""))))</f>
        <v>Y</v>
      </c>
      <c r="AA209" s="21" t="str">
        <f t="shared" si="1246"/>
        <v>Y</v>
      </c>
      <c r="AB209" s="21" t="str">
        <f t="shared" si="6"/>
        <v>Y</v>
      </c>
      <c r="AC209" s="21" t="str">
        <f t="shared" ref="AC209:AD209" si="1247">IF(COUNTIF($F209,CONCATENATE("*",AC$1,"*")),"Y",IF(COUNTIF($F209,CONCATENATE("*",$O$1,"*")),"Y",IF(COUNTIF($F209,CONCATENATE("*",$AE$1,"*")),"Y",IF(COUNTIF($F209,CONCATENATE("*ALL EVENT*")),"Y",""))))</f>
        <v>Y</v>
      </c>
      <c r="AD209" s="21" t="str">
        <f t="shared" si="1247"/>
        <v>Y</v>
      </c>
      <c r="AE209" s="19" t="str">
        <f t="shared" si="8"/>
        <v>Y</v>
      </c>
      <c r="AF209" s="22">
        <f t="shared" si="9"/>
        <v>7</v>
      </c>
      <c r="AG209" s="26" t="s">
        <v>1732</v>
      </c>
      <c r="AH209" s="19" t="str">
        <f t="shared" ref="AH209:AK209" si="1248">IF(O209="Y",$AG209,"")</f>
        <v/>
      </c>
      <c r="AI209" s="19" t="str">
        <f t="shared" si="1248"/>
        <v/>
      </c>
      <c r="AJ209" s="19" t="str">
        <f t="shared" si="1248"/>
        <v>Maha Prasad</v>
      </c>
      <c r="AK209" s="19" t="str">
        <f t="shared" si="1248"/>
        <v/>
      </c>
      <c r="AL209" s="19" t="s">
        <v>1738</v>
      </c>
      <c r="AM209" s="19" t="str">
        <f>IF(T209="Y",$AG209,"")</f>
        <v/>
      </c>
      <c r="AN209" s="19" t="s">
        <v>1744</v>
      </c>
      <c r="AO209" s="19" t="str">
        <f t="shared" si="1240"/>
        <v/>
      </c>
      <c r="AP209" s="19" t="str">
        <f t="shared" ref="AP209:AR209" si="1249">IF(W209="Y",$AG209,"")</f>
        <v/>
      </c>
      <c r="AQ209" s="19" t="str">
        <f t="shared" si="1249"/>
        <v/>
      </c>
      <c r="AR209" s="19" t="str">
        <f t="shared" si="1249"/>
        <v/>
      </c>
      <c r="AS209" s="19" t="s">
        <v>1737</v>
      </c>
      <c r="AT209" s="19" t="s">
        <v>1737</v>
      </c>
      <c r="AU209" s="19" t="str">
        <f t="shared" ref="AU209:AU211" si="1250">IF(AB209="Y",$AG209,"")</f>
        <v>Maha Prasad</v>
      </c>
      <c r="AV209" s="19" t="s">
        <v>1737</v>
      </c>
      <c r="AW209" s="19" t="s">
        <v>1737</v>
      </c>
      <c r="AX209" s="19" t="str">
        <f t="shared" ref="AX209:AX211" si="1251">IF(AE209="Y",$AG209,"")</f>
        <v>Maha Prasad</v>
      </c>
      <c r="AY209" s="24">
        <f t="shared" si="11"/>
        <v>2</v>
      </c>
      <c r="AZ209" s="19">
        <f t="shared" si="12"/>
        <v>2</v>
      </c>
      <c r="BA209" s="19" t="s">
        <v>1729</v>
      </c>
      <c r="BB209" s="19"/>
    </row>
    <row r="210" spans="1:54" ht="15.6">
      <c r="A210" s="2">
        <f>'Form Responses 1'!A210</f>
        <v>45435.905190729165</v>
      </c>
      <c r="B210" s="25" t="str">
        <f>'Form Responses 1'!B210</f>
        <v>mmm0427@gmail.com</v>
      </c>
      <c r="C210" s="16" t="str">
        <f>'Form Responses 1'!C210</f>
        <v xml:space="preserve">Mahalakshmi </v>
      </c>
      <c r="D210" s="16" t="str">
        <f>'Form Responses 1'!D210</f>
        <v>Menta</v>
      </c>
      <c r="E210" s="511">
        <f>'Form Responses 1'!E210</f>
        <v>2014232955</v>
      </c>
      <c r="F210" s="17" t="str">
        <f>'Form Responses 1'!F210</f>
        <v>20th July (Saturday) - ALL DAY, 21st July (Sunday) - ALL DAY</v>
      </c>
      <c r="G210" s="16" t="str">
        <f>'Form Responses 1'!G210</f>
        <v>Greater Chicago Region</v>
      </c>
      <c r="H210" s="16" t="str">
        <f>'Form Responses 1'!H210</f>
        <v>No</v>
      </c>
      <c r="I210" s="16">
        <f>'Form Responses 1'!I210</f>
        <v>0</v>
      </c>
      <c r="J210" s="16">
        <f>'Form Responses 1'!J210</f>
        <v>0</v>
      </c>
      <c r="K210" s="16">
        <f>'Form Responses 1'!K210</f>
        <v>0</v>
      </c>
      <c r="L210" s="16" t="str">
        <f>'Form Responses 1'!L210</f>
        <v>I acknowledge</v>
      </c>
      <c r="M210" s="16">
        <f>'Form Responses 1'!M210</f>
        <v>0</v>
      </c>
      <c r="N210" s="27" t="s">
        <v>1731</v>
      </c>
      <c r="O210" s="19" t="str">
        <f t="shared" si="0"/>
        <v/>
      </c>
      <c r="P210" s="20"/>
      <c r="Q210" s="20"/>
      <c r="R210" s="20"/>
      <c r="S210" s="20"/>
      <c r="T210" s="21" t="str">
        <f t="shared" ref="T210:U210" si="1252">IF(COUNTIF($F210,CONCATENATE("*",T$1,"*")),"Y",IF(COUNTIF($F210,CONCATENATE("*",$V$1,"*")),"Y",IF(COUNTIF($F210,CONCATENATE("*ALL EVENT DAYS - July 18*")),"Y","")))</f>
        <v/>
      </c>
      <c r="U210" s="21" t="str">
        <f t="shared" si="1252"/>
        <v/>
      </c>
      <c r="V210" s="21" t="str">
        <f t="shared" si="1172"/>
        <v/>
      </c>
      <c r="W210" s="21" t="str">
        <f t="shared" ref="W210:X210" si="1253">IF(COUNTIF($F210,CONCATENATE("*",W$1,"*")),"Y",IF(COUNTIF($F210,CONCATENATE("*",$O$1,"*")),"Y",IF(COUNTIF($F210,CONCATENATE("*",$Y$1,"*")),"Y",IF(COUNTIF($F210,CONCATENATE("*ALL EVENT*")),"Y",""))))</f>
        <v/>
      </c>
      <c r="X210" s="21" t="str">
        <f t="shared" si="1253"/>
        <v/>
      </c>
      <c r="Y210" s="21" t="str">
        <f t="shared" si="1174"/>
        <v/>
      </c>
      <c r="Z210" s="21" t="str">
        <f t="shared" ref="Z210:AA210" si="1254">IF(COUNTIF($F210,CONCATENATE("*",Z$1,"*")),"Y",IF(COUNTIF($F210,CONCATENATE("*",$O$1,"*")),"Y",IF(COUNTIF($F210,CONCATENATE("*",$AB$1,"*")),"Y",IF(COUNTIF($F210,CONCATENATE("*ALL EVENT*")),"Y",""))))</f>
        <v>Y</v>
      </c>
      <c r="AA210" s="21" t="str">
        <f t="shared" si="1254"/>
        <v>Y</v>
      </c>
      <c r="AB210" s="21" t="str">
        <f t="shared" si="6"/>
        <v>Y</v>
      </c>
      <c r="AC210" s="21" t="str">
        <f t="shared" ref="AC210:AD210" si="1255">IF(COUNTIF($F210,CONCATENATE("*",AC$1,"*")),"Y",IF(COUNTIF($F210,CONCATENATE("*",$O$1,"*")),"Y",IF(COUNTIF($F210,CONCATENATE("*",$AE$1,"*")),"Y",IF(COUNTIF($F210,CONCATENATE("*ALL EVENT*")),"Y",""))))</f>
        <v>Y</v>
      </c>
      <c r="AD210" s="21" t="str">
        <f t="shared" si="1255"/>
        <v>Y</v>
      </c>
      <c r="AE210" s="19" t="str">
        <f t="shared" si="8"/>
        <v>Y</v>
      </c>
      <c r="AF210" s="22">
        <f t="shared" si="9"/>
        <v>4</v>
      </c>
      <c r="AG210" s="26" t="s">
        <v>1732</v>
      </c>
      <c r="AH210" s="19" t="str">
        <f t="shared" ref="AH210:AR210" si="1256">IF(O210="Y",$AG210,"")</f>
        <v/>
      </c>
      <c r="AI210" s="19" t="str">
        <f t="shared" si="1256"/>
        <v/>
      </c>
      <c r="AJ210" s="19" t="str">
        <f t="shared" si="1256"/>
        <v/>
      </c>
      <c r="AK210" s="19" t="str">
        <f t="shared" si="1256"/>
        <v/>
      </c>
      <c r="AL210" s="19" t="str">
        <f t="shared" si="1256"/>
        <v/>
      </c>
      <c r="AM210" s="19" t="str">
        <f t="shared" si="1256"/>
        <v/>
      </c>
      <c r="AN210" s="19" t="str">
        <f t="shared" si="1256"/>
        <v/>
      </c>
      <c r="AO210" s="19" t="str">
        <f t="shared" si="1256"/>
        <v/>
      </c>
      <c r="AP210" s="19" t="str">
        <f t="shared" si="1256"/>
        <v/>
      </c>
      <c r="AQ210" s="19" t="str">
        <f t="shared" si="1256"/>
        <v/>
      </c>
      <c r="AR210" s="19" t="str">
        <f t="shared" si="1256"/>
        <v/>
      </c>
      <c r="AS210" s="19" t="s">
        <v>1737</v>
      </c>
      <c r="AT210" s="19" t="s">
        <v>1737</v>
      </c>
      <c r="AU210" s="19" t="str">
        <f t="shared" si="1250"/>
        <v>Maha Prasad</v>
      </c>
      <c r="AV210" s="19" t="s">
        <v>1737</v>
      </c>
      <c r="AW210" s="19" t="s">
        <v>1737</v>
      </c>
      <c r="AX210" s="19" t="str">
        <f t="shared" si="1251"/>
        <v>Maha Prasad</v>
      </c>
      <c r="AY210" s="24">
        <f t="shared" si="11"/>
        <v>1</v>
      </c>
      <c r="AZ210" s="19">
        <f t="shared" si="12"/>
        <v>2</v>
      </c>
      <c r="BA210" s="19" t="s">
        <v>1729</v>
      </c>
      <c r="BB210" s="19"/>
    </row>
    <row r="211" spans="1:54" ht="15.6">
      <c r="A211" s="2">
        <f>'Form Responses 1'!A211</f>
        <v>45435.905877997684</v>
      </c>
      <c r="B211" s="25" t="str">
        <f>'Form Responses 1'!B211</f>
        <v>sudheeshna.nune@gmail.com</v>
      </c>
      <c r="C211" s="16" t="str">
        <f>'Form Responses 1'!C211</f>
        <v xml:space="preserve">Sudheeshna </v>
      </c>
      <c r="D211" s="16" t="str">
        <f>'Form Responses 1'!D211</f>
        <v>Nune</v>
      </c>
      <c r="E211" s="511">
        <f>'Form Responses 1'!E211</f>
        <v>8479439444</v>
      </c>
      <c r="F211" s="17" t="str">
        <f>'Form Responses 1'!F211</f>
        <v>20th July (Saturday) - ALL DAY, 21st July (Sunday) - ALL DAY</v>
      </c>
      <c r="G211" s="16" t="str">
        <f>'Form Responses 1'!G211</f>
        <v>Greater Chicago Region</v>
      </c>
      <c r="H211" s="16" t="str">
        <f>'Form Responses 1'!H211</f>
        <v>No</v>
      </c>
      <c r="I211" s="16">
        <f>'Form Responses 1'!I211</f>
        <v>0</v>
      </c>
      <c r="J211" s="16">
        <f>'Form Responses 1'!J211</f>
        <v>0</v>
      </c>
      <c r="K211" s="16">
        <f>'Form Responses 1'!K211</f>
        <v>0</v>
      </c>
      <c r="L211" s="16" t="str">
        <f>'Form Responses 1'!L211</f>
        <v>I acknowledge</v>
      </c>
      <c r="M211" s="16">
        <f>'Form Responses 1'!M211</f>
        <v>0</v>
      </c>
      <c r="N211" s="27" t="s">
        <v>1731</v>
      </c>
      <c r="O211" s="19" t="str">
        <f t="shared" si="0"/>
        <v/>
      </c>
      <c r="P211" s="20"/>
      <c r="Q211" s="20"/>
      <c r="R211" s="20"/>
      <c r="S211" s="20"/>
      <c r="T211" s="21" t="str">
        <f t="shared" ref="T211:U211" si="1257">IF(COUNTIF($F211,CONCATENATE("*",T$1,"*")),"Y",IF(COUNTIF($F211,CONCATENATE("*",$V$1,"*")),"Y",IF(COUNTIF($F211,CONCATENATE("*ALL EVENT DAYS - July 18*")),"Y","")))</f>
        <v/>
      </c>
      <c r="U211" s="21" t="str">
        <f t="shared" si="1257"/>
        <v/>
      </c>
      <c r="V211" s="21" t="str">
        <f t="shared" si="1172"/>
        <v/>
      </c>
      <c r="W211" s="21" t="str">
        <f t="shared" ref="W211:X211" si="1258">IF(COUNTIF($F211,CONCATENATE("*",W$1,"*")),"Y",IF(COUNTIF($F211,CONCATENATE("*",$O$1,"*")),"Y",IF(COUNTIF($F211,CONCATENATE("*",$Y$1,"*")),"Y",IF(COUNTIF($F211,CONCATENATE("*ALL EVENT*")),"Y",""))))</f>
        <v/>
      </c>
      <c r="X211" s="21" t="str">
        <f t="shared" si="1258"/>
        <v/>
      </c>
      <c r="Y211" s="21" t="str">
        <f t="shared" si="1174"/>
        <v/>
      </c>
      <c r="Z211" s="21" t="str">
        <f t="shared" ref="Z211:AA211" si="1259">IF(COUNTIF($F211,CONCATENATE("*",Z$1,"*")),"Y",IF(COUNTIF($F211,CONCATENATE("*",$O$1,"*")),"Y",IF(COUNTIF($F211,CONCATENATE("*",$AB$1,"*")),"Y",IF(COUNTIF($F211,CONCATENATE("*ALL EVENT*")),"Y",""))))</f>
        <v>Y</v>
      </c>
      <c r="AA211" s="21" t="str">
        <f t="shared" si="1259"/>
        <v>Y</v>
      </c>
      <c r="AB211" s="21" t="str">
        <f t="shared" si="6"/>
        <v>Y</v>
      </c>
      <c r="AC211" s="21" t="str">
        <f t="shared" ref="AC211:AD211" si="1260">IF(COUNTIF($F211,CONCATENATE("*",AC$1,"*")),"Y",IF(COUNTIF($F211,CONCATENATE("*",$O$1,"*")),"Y",IF(COUNTIF($F211,CONCATENATE("*",$AE$1,"*")),"Y",IF(COUNTIF($F211,CONCATENATE("*ALL EVENT*")),"Y",""))))</f>
        <v>Y</v>
      </c>
      <c r="AD211" s="21" t="str">
        <f t="shared" si="1260"/>
        <v>Y</v>
      </c>
      <c r="AE211" s="19" t="str">
        <f t="shared" si="8"/>
        <v>Y</v>
      </c>
      <c r="AF211" s="22">
        <f t="shared" si="9"/>
        <v>4</v>
      </c>
      <c r="AG211" s="26" t="s">
        <v>1732</v>
      </c>
      <c r="AH211" s="19" t="str">
        <f t="shared" ref="AH211:AR211" si="1261">IF(O211="Y",$AG211,"")</f>
        <v/>
      </c>
      <c r="AI211" s="19" t="str">
        <f t="shared" si="1261"/>
        <v/>
      </c>
      <c r="AJ211" s="19" t="str">
        <f t="shared" si="1261"/>
        <v/>
      </c>
      <c r="AK211" s="19" t="str">
        <f t="shared" si="1261"/>
        <v/>
      </c>
      <c r="AL211" s="19" t="str">
        <f t="shared" si="1261"/>
        <v/>
      </c>
      <c r="AM211" s="19" t="str">
        <f t="shared" si="1261"/>
        <v/>
      </c>
      <c r="AN211" s="19" t="str">
        <f t="shared" si="1261"/>
        <v/>
      </c>
      <c r="AO211" s="19" t="str">
        <f t="shared" si="1261"/>
        <v/>
      </c>
      <c r="AP211" s="19" t="str">
        <f t="shared" si="1261"/>
        <v/>
      </c>
      <c r="AQ211" s="19" t="str">
        <f t="shared" si="1261"/>
        <v/>
      </c>
      <c r="AR211" s="19" t="str">
        <f t="shared" si="1261"/>
        <v/>
      </c>
      <c r="AS211" s="19" t="s">
        <v>1737</v>
      </c>
      <c r="AT211" s="19" t="s">
        <v>1737</v>
      </c>
      <c r="AU211" s="19" t="str">
        <f t="shared" si="1250"/>
        <v>Maha Prasad</v>
      </c>
      <c r="AV211" s="19" t="s">
        <v>1737</v>
      </c>
      <c r="AW211" s="19" t="s">
        <v>1737</v>
      </c>
      <c r="AX211" s="19" t="str">
        <f t="shared" si="1251"/>
        <v>Maha Prasad</v>
      </c>
      <c r="AY211" s="24">
        <f t="shared" si="11"/>
        <v>1</v>
      </c>
      <c r="AZ211" s="19">
        <f t="shared" si="12"/>
        <v>2</v>
      </c>
      <c r="BA211" s="19" t="s">
        <v>1729</v>
      </c>
      <c r="BB211" s="19"/>
    </row>
    <row r="212" spans="1:54" ht="15.6">
      <c r="A212" s="2">
        <f>'Form Responses 1'!A212</f>
        <v>45435.965433124999</v>
      </c>
      <c r="B212" s="25" t="str">
        <f>'Form Responses 1'!B212</f>
        <v>Sudha.korupuri@gmail.com</v>
      </c>
      <c r="C212" s="16" t="str">
        <f>'Form Responses 1'!C212</f>
        <v>Sudharani</v>
      </c>
      <c r="D212" s="16" t="str">
        <f>'Form Responses 1'!D212</f>
        <v>Korupuri</v>
      </c>
      <c r="E212" s="511">
        <f>'Form Responses 1'!E212</f>
        <v>6514919151</v>
      </c>
      <c r="F212" s="17" t="str">
        <f>'Form Responses 1'!F212</f>
        <v>20th July (Saturday) - Evening</v>
      </c>
      <c r="G212" s="16" t="str">
        <f>'Form Responses 1'!G212</f>
        <v>Greater Chicago Region</v>
      </c>
      <c r="H212" s="16" t="str">
        <f>'Form Responses 1'!H212</f>
        <v>No</v>
      </c>
      <c r="I212" s="16">
        <f>'Form Responses 1'!I212</f>
        <v>0</v>
      </c>
      <c r="J212" s="16">
        <f>'Form Responses 1'!J212</f>
        <v>0</v>
      </c>
      <c r="K212" s="16">
        <f>'Form Responses 1'!K212</f>
        <v>0</v>
      </c>
      <c r="L212" s="16" t="str">
        <f>'Form Responses 1'!L212</f>
        <v>I acknowledge</v>
      </c>
      <c r="M212" s="16">
        <f>'Form Responses 1'!M212</f>
        <v>0</v>
      </c>
      <c r="N212" s="27" t="s">
        <v>1731</v>
      </c>
      <c r="O212" s="19" t="str">
        <f t="shared" si="0"/>
        <v/>
      </c>
      <c r="P212" s="20"/>
      <c r="Q212" s="20"/>
      <c r="R212" s="20"/>
      <c r="S212" s="20"/>
      <c r="T212" s="21" t="str">
        <f t="shared" ref="T212:U212" si="1262">IF(COUNTIF($F212,CONCATENATE("*",T$1,"*")),"Y",IF(COUNTIF($F212,CONCATENATE("*",$V$1,"*")),"Y",IF(COUNTIF($F212,CONCATENATE("*ALL EVENT DAYS - July 18*")),"Y","")))</f>
        <v/>
      </c>
      <c r="U212" s="21" t="str">
        <f t="shared" si="1262"/>
        <v/>
      </c>
      <c r="V212" s="21" t="str">
        <f t="shared" si="1172"/>
        <v/>
      </c>
      <c r="W212" s="21" t="str">
        <f t="shared" ref="W212:X212" si="1263">IF(COUNTIF($F212,CONCATENATE("*",W$1,"*")),"Y",IF(COUNTIF($F212,CONCATENATE("*",$O$1,"*")),"Y",IF(COUNTIF($F212,CONCATENATE("*",$Y$1,"*")),"Y",IF(COUNTIF($F212,CONCATENATE("*ALL EVENT*")),"Y",""))))</f>
        <v/>
      </c>
      <c r="X212" s="21" t="str">
        <f t="shared" si="1263"/>
        <v/>
      </c>
      <c r="Y212" s="21" t="str">
        <f t="shared" si="1174"/>
        <v/>
      </c>
      <c r="Z212" s="21" t="str">
        <f t="shared" ref="Z212:AA212" si="1264">IF(COUNTIF($F212,CONCATENATE("*",Z$1,"*")),"Y",IF(COUNTIF($F212,CONCATENATE("*",$O$1,"*")),"Y",IF(COUNTIF($F212,CONCATENATE("*",$AB$1,"*")),"Y",IF(COUNTIF($F212,CONCATENATE("*ALL EVENT*")),"Y",""))))</f>
        <v/>
      </c>
      <c r="AA212" s="21" t="str">
        <f t="shared" si="1264"/>
        <v>Y</v>
      </c>
      <c r="AB212" s="21" t="str">
        <f t="shared" si="6"/>
        <v/>
      </c>
      <c r="AC212" s="21" t="str">
        <f t="shared" ref="AC212:AD212" si="1265">IF(COUNTIF($F212,CONCATENATE("*",AC$1,"*")),"Y",IF(COUNTIF($F212,CONCATENATE("*",$O$1,"*")),"Y",IF(COUNTIF($F212,CONCATENATE("*",$AE$1,"*")),"Y",IF(COUNTIF($F212,CONCATENATE("*ALL EVENT*")),"Y",""))))</f>
        <v/>
      </c>
      <c r="AD212" s="21" t="str">
        <f t="shared" si="1265"/>
        <v/>
      </c>
      <c r="AE212" s="19" t="str">
        <f t="shared" si="8"/>
        <v/>
      </c>
      <c r="AF212" s="22">
        <f t="shared" si="9"/>
        <v>1</v>
      </c>
      <c r="AG212" s="26" t="s">
        <v>1743</v>
      </c>
      <c r="AH212" s="19" t="str">
        <f t="shared" ref="AH212:AX212" si="1266">IF(O212="Y",$AG212,"")</f>
        <v/>
      </c>
      <c r="AI212" s="19" t="str">
        <f t="shared" si="1266"/>
        <v/>
      </c>
      <c r="AJ212" s="19" t="str">
        <f t="shared" si="1266"/>
        <v/>
      </c>
      <c r="AK212" s="19" t="str">
        <f t="shared" si="1266"/>
        <v/>
      </c>
      <c r="AL212" s="19" t="str">
        <f t="shared" si="1266"/>
        <v/>
      </c>
      <c r="AM212" s="19" t="str">
        <f t="shared" si="1266"/>
        <v/>
      </c>
      <c r="AN212" s="19" t="str">
        <f t="shared" si="1266"/>
        <v/>
      </c>
      <c r="AO212" s="19" t="str">
        <f t="shared" si="1266"/>
        <v/>
      </c>
      <c r="AP212" s="19" t="str">
        <f t="shared" si="1266"/>
        <v/>
      </c>
      <c r="AQ212" s="19" t="str">
        <f t="shared" si="1266"/>
        <v/>
      </c>
      <c r="AR212" s="19" t="str">
        <f t="shared" si="1266"/>
        <v/>
      </c>
      <c r="AS212" s="19" t="str">
        <f t="shared" si="1266"/>
        <v/>
      </c>
      <c r="AT212" s="19" t="str">
        <f t="shared" si="1266"/>
        <v>Reserve</v>
      </c>
      <c r="AU212" s="19" t="str">
        <f t="shared" si="1266"/>
        <v/>
      </c>
      <c r="AV212" s="19" t="str">
        <f t="shared" si="1266"/>
        <v/>
      </c>
      <c r="AW212" s="19" t="str">
        <f t="shared" si="1266"/>
        <v/>
      </c>
      <c r="AX212" s="19" t="str">
        <f t="shared" si="1266"/>
        <v/>
      </c>
      <c r="AY212" s="24">
        <f t="shared" si="11"/>
        <v>0</v>
      </c>
      <c r="AZ212" s="19">
        <f t="shared" si="12"/>
        <v>1</v>
      </c>
      <c r="BA212" s="19"/>
      <c r="BB212" s="19"/>
    </row>
    <row r="213" spans="1:54" ht="15.6">
      <c r="A213" s="2">
        <f>'Form Responses 1'!A213</f>
        <v>45435.968015127313</v>
      </c>
      <c r="B213" s="25" t="str">
        <f>'Form Responses 1'!B213</f>
        <v>vinodleo@gmail.com</v>
      </c>
      <c r="C213" s="16" t="str">
        <f>'Form Responses 1'!C213</f>
        <v>Vinod</v>
      </c>
      <c r="D213" s="16" t="str">
        <f>'Form Responses 1'!D213</f>
        <v xml:space="preserve">Jujjuri </v>
      </c>
      <c r="E213" s="511">
        <f>'Form Responses 1'!E213</f>
        <v>8182634983</v>
      </c>
      <c r="F213" s="17" t="str">
        <f>'Form Responses 1'!F213</f>
        <v>ALL EVENT DAYS - July 18th to July 21st - FULL TIME</v>
      </c>
      <c r="G213" s="16" t="str">
        <f>'Form Responses 1'!G213</f>
        <v>Greater Chicago Region</v>
      </c>
      <c r="H213" s="16" t="str">
        <f>'Form Responses 1'!H213</f>
        <v>No</v>
      </c>
      <c r="I213" s="16">
        <f>'Form Responses 1'!I213</f>
        <v>0</v>
      </c>
      <c r="J213" s="16">
        <f>'Form Responses 1'!J213</f>
        <v>0</v>
      </c>
      <c r="K213" s="16">
        <f>'Form Responses 1'!K213</f>
        <v>0</v>
      </c>
      <c r="L213" s="16" t="str">
        <f>'Form Responses 1'!L213</f>
        <v>I acknowledge</v>
      </c>
      <c r="M213" s="16">
        <f>'Form Responses 1'!M213</f>
        <v>0</v>
      </c>
      <c r="N213" s="27" t="s">
        <v>1727</v>
      </c>
      <c r="O213" s="19" t="str">
        <f t="shared" si="0"/>
        <v>Y</v>
      </c>
      <c r="P213" s="20" t="s">
        <v>979</v>
      </c>
      <c r="Q213" s="20" t="s">
        <v>979</v>
      </c>
      <c r="R213" s="20" t="s">
        <v>979</v>
      </c>
      <c r="S213" s="20" t="s">
        <v>979</v>
      </c>
      <c r="T213" s="21" t="str">
        <f t="shared" ref="T213:U213" si="1267">IF(COUNTIF($F213,CONCATENATE("*",T$1,"*")),"Y",IF(COUNTIF($F213,CONCATENATE("*",$V$1,"*")),"Y",IF(COUNTIF($F213,CONCATENATE("*ALL EVENT DAYS - July 18*")),"Y","")))</f>
        <v>Y</v>
      </c>
      <c r="U213" s="21" t="str">
        <f t="shared" si="1267"/>
        <v>Y</v>
      </c>
      <c r="V213" s="21" t="str">
        <f t="shared" si="1172"/>
        <v>Y</v>
      </c>
      <c r="W213" s="21" t="str">
        <f t="shared" ref="W213:X213" si="1268">IF(COUNTIF($F213,CONCATENATE("*",W$1,"*")),"Y",IF(COUNTIF($F213,CONCATENATE("*",$O$1,"*")),"Y",IF(COUNTIF($F213,CONCATENATE("*",$Y$1,"*")),"Y",IF(COUNTIF($F213,CONCATENATE("*ALL EVENT*")),"Y",""))))</f>
        <v>Y</v>
      </c>
      <c r="X213" s="21" t="str">
        <f t="shared" si="1268"/>
        <v>Y</v>
      </c>
      <c r="Y213" s="21" t="str">
        <f t="shared" si="1174"/>
        <v>Y</v>
      </c>
      <c r="Z213" s="21" t="str">
        <f t="shared" ref="Z213:AA213" si="1269">IF(COUNTIF($F213,CONCATENATE("*",Z$1,"*")),"Y",IF(COUNTIF($F213,CONCATENATE("*",$O$1,"*")),"Y",IF(COUNTIF($F213,CONCATENATE("*",$AB$1,"*")),"Y",IF(COUNTIF($F213,CONCATENATE("*ALL EVENT*")),"Y",""))))</f>
        <v>Y</v>
      </c>
      <c r="AA213" s="21" t="str">
        <f t="shared" si="1269"/>
        <v>Y</v>
      </c>
      <c r="AB213" s="21" t="str">
        <f t="shared" si="6"/>
        <v>Y</v>
      </c>
      <c r="AC213" s="21" t="str">
        <f t="shared" ref="AC213:AD213" si="1270">IF(COUNTIF($F213,CONCATENATE("*",AC$1,"*")),"Y",IF(COUNTIF($F213,CONCATENATE("*",$O$1,"*")),"Y",IF(COUNTIF($F213,CONCATENATE("*",$AE$1,"*")),"Y",IF(COUNTIF($F213,CONCATENATE("*ALL EVENT*")),"Y",""))))</f>
        <v>Y</v>
      </c>
      <c r="AD213" s="21" t="str">
        <f t="shared" si="1270"/>
        <v>Y</v>
      </c>
      <c r="AE213" s="19" t="str">
        <f t="shared" si="8"/>
        <v>Y</v>
      </c>
      <c r="AF213" s="22">
        <f t="shared" si="9"/>
        <v>12</v>
      </c>
      <c r="AG213" s="26" t="s">
        <v>1732</v>
      </c>
      <c r="AH213" s="19" t="str">
        <f t="shared" ref="AH213:AK213" si="1271">IF(O213="Y",$AG213,"")</f>
        <v>Maha Prasad</v>
      </c>
      <c r="AI213" s="19" t="str">
        <f t="shared" si="1271"/>
        <v>Maha Prasad</v>
      </c>
      <c r="AJ213" s="19" t="str">
        <f t="shared" si="1271"/>
        <v>Maha Prasad</v>
      </c>
      <c r="AK213" s="19" t="str">
        <f t="shared" si="1271"/>
        <v>Maha Prasad</v>
      </c>
      <c r="AL213" s="19" t="s">
        <v>1738</v>
      </c>
      <c r="AM213" s="19" t="s">
        <v>1738</v>
      </c>
      <c r="AN213" s="19" t="s">
        <v>1744</v>
      </c>
      <c r="AO213" s="19" t="str">
        <f t="shared" ref="AO213:AO214" si="1272">IF(V213="Y",$AG213,"")</f>
        <v>Maha Prasad</v>
      </c>
      <c r="AP213" s="19" t="s">
        <v>1737</v>
      </c>
      <c r="AQ213" s="19" t="s">
        <v>1737</v>
      </c>
      <c r="AR213" s="19" t="str">
        <f>IF(Y213="Y",$AG213,"")</f>
        <v>Maha Prasad</v>
      </c>
      <c r="AS213" s="19" t="s">
        <v>1737</v>
      </c>
      <c r="AT213" s="19" t="s">
        <v>1737</v>
      </c>
      <c r="AU213" s="19" t="str">
        <f t="shared" ref="AU213:AU218" si="1273">IF(AB213="Y",$AG213,"")</f>
        <v>Maha Prasad</v>
      </c>
      <c r="AV213" s="19" t="s">
        <v>1737</v>
      </c>
      <c r="AW213" s="19" t="s">
        <v>1737</v>
      </c>
      <c r="AX213" s="19" t="str">
        <f t="shared" ref="AX213:AX216" si="1274">IF(AE213="Y",$AG213,"")</f>
        <v>Maha Prasad</v>
      </c>
      <c r="AY213" s="24">
        <f t="shared" si="11"/>
        <v>2</v>
      </c>
      <c r="AZ213" s="19">
        <f t="shared" si="12"/>
        <v>2</v>
      </c>
      <c r="BA213" s="19" t="s">
        <v>1729</v>
      </c>
      <c r="BB213" s="19"/>
    </row>
    <row r="214" spans="1:54" ht="15.6">
      <c r="A214" s="2">
        <f>'Form Responses 1'!A214</f>
        <v>45436.414261412036</v>
      </c>
      <c r="B214" s="25" t="str">
        <f>'Form Responses 1'!B214</f>
        <v>hebbarsangeeta@gmail.com</v>
      </c>
      <c r="C214" s="16" t="str">
        <f>'Form Responses 1'!C214</f>
        <v>Sangeeta</v>
      </c>
      <c r="D214" s="16" t="str">
        <f>'Form Responses 1'!D214</f>
        <v>Hebbar</v>
      </c>
      <c r="E214" s="511">
        <f>'Form Responses 1'!E214</f>
        <v>8478409730</v>
      </c>
      <c r="F214" s="17" t="str">
        <f>'Form Responses 1'!F214</f>
        <v>20th July (Saturday) - Evening, 21st July (Sunday) - ALL DAY,18th July (Thursday) - Evening</v>
      </c>
      <c r="G214" s="16" t="str">
        <f>'Form Responses 1'!G214</f>
        <v>Greater Chicago Region</v>
      </c>
      <c r="H214" s="16" t="str">
        <f>'Form Responses 1'!H214</f>
        <v>No</v>
      </c>
      <c r="I214" s="16">
        <f>'Form Responses 1'!I214</f>
        <v>0</v>
      </c>
      <c r="J214" s="16">
        <f>'Form Responses 1'!J214</f>
        <v>0</v>
      </c>
      <c r="K214" s="16">
        <f>'Form Responses 1'!K214</f>
        <v>0</v>
      </c>
      <c r="L214" s="16" t="str">
        <f>'Form Responses 1'!L214</f>
        <v>I acknowledge</v>
      </c>
      <c r="M214" s="16">
        <f>'Form Responses 1'!M214</f>
        <v>0</v>
      </c>
      <c r="N214" s="27" t="s">
        <v>1731</v>
      </c>
      <c r="O214" s="19" t="str">
        <f t="shared" si="0"/>
        <v/>
      </c>
      <c r="P214" s="20"/>
      <c r="Q214" s="20" t="s">
        <v>979</v>
      </c>
      <c r="R214" s="20"/>
      <c r="S214" s="20" t="s">
        <v>979</v>
      </c>
      <c r="T214" s="21" t="str">
        <f t="shared" ref="T214:U214" si="1275">IF(COUNTIF($F214,CONCATENATE("*",T$1,"*")),"Y",IF(COUNTIF($F214,CONCATENATE("*",$V$1,"*")),"Y",IF(COUNTIF($F214,CONCATENATE("*ALL EVENT DAYS - July 18*")),"Y","")))</f>
        <v/>
      </c>
      <c r="U214" s="21" t="str">
        <f t="shared" si="1275"/>
        <v>Y</v>
      </c>
      <c r="V214" s="21" t="str">
        <f t="shared" si="1172"/>
        <v/>
      </c>
      <c r="W214" s="21" t="str">
        <f t="shared" ref="W214:X214" si="1276">IF(COUNTIF($F214,CONCATENATE("*",W$1,"*")),"Y",IF(COUNTIF($F214,CONCATENATE("*",$O$1,"*")),"Y",IF(COUNTIF($F214,CONCATENATE("*",$Y$1,"*")),"Y",IF(COUNTIF($F214,CONCATENATE("*ALL EVENT*")),"Y",""))))</f>
        <v/>
      </c>
      <c r="X214" s="21" t="str">
        <f t="shared" si="1276"/>
        <v/>
      </c>
      <c r="Y214" s="21" t="str">
        <f t="shared" si="1174"/>
        <v/>
      </c>
      <c r="Z214" s="21" t="str">
        <f t="shared" ref="Z214:AA214" si="1277">IF(COUNTIF($F214,CONCATENATE("*",Z$1,"*")),"Y",IF(COUNTIF($F214,CONCATENATE("*",$O$1,"*")),"Y",IF(COUNTIF($F214,CONCATENATE("*",$AB$1,"*")),"Y",IF(COUNTIF($F214,CONCATENATE("*ALL EVENT*")),"Y",""))))</f>
        <v/>
      </c>
      <c r="AA214" s="21" t="str">
        <f t="shared" si="1277"/>
        <v>Y</v>
      </c>
      <c r="AB214" s="21" t="str">
        <f t="shared" si="6"/>
        <v/>
      </c>
      <c r="AC214" s="21" t="str">
        <f t="shared" ref="AC214:AD214" si="1278">IF(COUNTIF($F214,CONCATENATE("*",AC$1,"*")),"Y",IF(COUNTIF($F214,CONCATENATE("*",$O$1,"*")),"Y",IF(COUNTIF($F214,CONCATENATE("*",$AE$1,"*")),"Y",IF(COUNTIF($F214,CONCATENATE("*ALL EVENT*")),"Y",""))))</f>
        <v>Y</v>
      </c>
      <c r="AD214" s="21" t="str">
        <f t="shared" si="1278"/>
        <v>Y</v>
      </c>
      <c r="AE214" s="19" t="str">
        <f t="shared" si="8"/>
        <v>Y</v>
      </c>
      <c r="AF214" s="22">
        <f t="shared" si="9"/>
        <v>6</v>
      </c>
      <c r="AG214" s="26" t="s">
        <v>1732</v>
      </c>
      <c r="AH214" s="19" t="str">
        <f t="shared" ref="AH214:AK214" si="1279">IF(O214="Y",$AG214,"")</f>
        <v/>
      </c>
      <c r="AI214" s="19" t="str">
        <f t="shared" si="1279"/>
        <v/>
      </c>
      <c r="AJ214" s="19" t="str">
        <f t="shared" si="1279"/>
        <v>Maha Prasad</v>
      </c>
      <c r="AK214" s="19" t="str">
        <f t="shared" si="1279"/>
        <v/>
      </c>
      <c r="AL214" s="19" t="s">
        <v>1738</v>
      </c>
      <c r="AM214" s="19" t="str">
        <f>IF(T214="Y",$AG214,"")</f>
        <v/>
      </c>
      <c r="AN214" s="19" t="s">
        <v>1744</v>
      </c>
      <c r="AO214" s="19" t="str">
        <f t="shared" si="1272"/>
        <v/>
      </c>
      <c r="AP214" s="19" t="str">
        <f t="shared" ref="AP214:AS214" si="1280">IF(W214="Y",$AG214,"")</f>
        <v/>
      </c>
      <c r="AQ214" s="19" t="str">
        <f t="shared" si="1280"/>
        <v/>
      </c>
      <c r="AR214" s="19" t="str">
        <f t="shared" si="1280"/>
        <v/>
      </c>
      <c r="AS214" s="19" t="str">
        <f t="shared" si="1280"/>
        <v/>
      </c>
      <c r="AT214" s="19" t="s">
        <v>1737</v>
      </c>
      <c r="AU214" s="19" t="str">
        <f t="shared" si="1273"/>
        <v/>
      </c>
      <c r="AV214" s="19" t="s">
        <v>1737</v>
      </c>
      <c r="AW214" s="19" t="s">
        <v>1737</v>
      </c>
      <c r="AX214" s="19" t="str">
        <f t="shared" si="1274"/>
        <v>Maha Prasad</v>
      </c>
      <c r="AY214" s="24">
        <f t="shared" si="11"/>
        <v>2</v>
      </c>
      <c r="AZ214" s="19">
        <f t="shared" si="12"/>
        <v>1</v>
      </c>
      <c r="BA214" s="19" t="s">
        <v>1740</v>
      </c>
      <c r="BB214" s="19"/>
    </row>
    <row r="215" spans="1:54" ht="15.6">
      <c r="A215" s="2">
        <f>'Form Responses 1'!A215</f>
        <v>45436.544286643519</v>
      </c>
      <c r="B215" s="25" t="str">
        <f>'Form Responses 1'!B215</f>
        <v>swethak75@gmail.com</v>
      </c>
      <c r="C215" s="16" t="str">
        <f>'Form Responses 1'!C215</f>
        <v>Swetha</v>
      </c>
      <c r="D215" s="16" t="str">
        <f>'Form Responses 1'!D215</f>
        <v>Kandukoori</v>
      </c>
      <c r="E215" s="511">
        <f>'Form Responses 1'!E215</f>
        <v>3312036032</v>
      </c>
      <c r="F215" s="17" t="str">
        <f>'Form Responses 1'!F215</f>
        <v>ALL EVENT DAYS - July 19th to July 21st - FULL TIME</v>
      </c>
      <c r="G215" s="16" t="str">
        <f>'Form Responses 1'!G215</f>
        <v>Greater Chicago Region</v>
      </c>
      <c r="H215" s="16" t="str">
        <f>'Form Responses 1'!H215</f>
        <v>No</v>
      </c>
      <c r="I215" s="16">
        <f>'Form Responses 1'!I215</f>
        <v>0</v>
      </c>
      <c r="J215" s="16">
        <f>'Form Responses 1'!J215</f>
        <v>0</v>
      </c>
      <c r="K215" s="16">
        <f>'Form Responses 1'!K215</f>
        <v>0</v>
      </c>
      <c r="L215" s="16" t="str">
        <f>'Form Responses 1'!L215</f>
        <v>I acknowledge</v>
      </c>
      <c r="M215" s="16">
        <f>'Form Responses 1'!M215</f>
        <v>0</v>
      </c>
      <c r="N215" s="30" t="s">
        <v>1731</v>
      </c>
      <c r="O215" s="19" t="str">
        <f t="shared" si="0"/>
        <v>Y</v>
      </c>
      <c r="P215" s="20"/>
      <c r="Q215" s="20"/>
      <c r="R215" s="20"/>
      <c r="S215" s="20"/>
      <c r="T215" s="21" t="str">
        <f t="shared" ref="T215:U215" si="1281">IF(COUNTIF($F215,CONCATENATE("*",T$1,"*")),"Y",IF(COUNTIF($F215,CONCATENATE("*",$V$1,"*")),"Y",IF(COUNTIF($F215,CONCATENATE("*ALL EVENT DAYS - July 18*")),"Y","")))</f>
        <v/>
      </c>
      <c r="U215" s="21" t="str">
        <f t="shared" si="1281"/>
        <v/>
      </c>
      <c r="V215" s="21" t="str">
        <f t="shared" si="1172"/>
        <v/>
      </c>
      <c r="W215" s="21" t="str">
        <f t="shared" ref="W215:X215" si="1282">IF(COUNTIF($F215,CONCATENATE("*",W$1,"*")),"Y",IF(COUNTIF($F215,CONCATENATE("*",$O$1,"*")),"Y",IF(COUNTIF($F215,CONCATENATE("*",$Y$1,"*")),"Y",IF(COUNTIF($F215,CONCATENATE("*ALL EVENT*")),"Y",""))))</f>
        <v>Y</v>
      </c>
      <c r="X215" s="21" t="str">
        <f t="shared" si="1282"/>
        <v>Y</v>
      </c>
      <c r="Y215" s="21" t="str">
        <f t="shared" si="1174"/>
        <v>Y</v>
      </c>
      <c r="Z215" s="21" t="str">
        <f t="shared" ref="Z215:AA215" si="1283">IF(COUNTIF($F215,CONCATENATE("*",Z$1,"*")),"Y",IF(COUNTIF($F215,CONCATENATE("*",$O$1,"*")),"Y",IF(COUNTIF($F215,CONCATENATE("*",$AB$1,"*")),"Y",IF(COUNTIF($F215,CONCATENATE("*ALL EVENT*")),"Y",""))))</f>
        <v>Y</v>
      </c>
      <c r="AA215" s="21" t="str">
        <f t="shared" si="1283"/>
        <v>Y</v>
      </c>
      <c r="AB215" s="21" t="str">
        <f t="shared" si="6"/>
        <v>Y</v>
      </c>
      <c r="AC215" s="21" t="str">
        <f t="shared" ref="AC215:AD215" si="1284">IF(COUNTIF($F215,CONCATENATE("*",AC$1,"*")),"Y",IF(COUNTIF($F215,CONCATENATE("*",$O$1,"*")),"Y",IF(COUNTIF($F215,CONCATENATE("*",$AE$1,"*")),"Y",IF(COUNTIF($F215,CONCATENATE("*ALL EVENT*")),"Y",""))))</f>
        <v>Y</v>
      </c>
      <c r="AD215" s="21" t="str">
        <f t="shared" si="1284"/>
        <v>Y</v>
      </c>
      <c r="AE215" s="19" t="str">
        <f t="shared" si="8"/>
        <v>Y</v>
      </c>
      <c r="AF215" s="22">
        <f t="shared" si="9"/>
        <v>6</v>
      </c>
      <c r="AG215" s="26" t="s">
        <v>1732</v>
      </c>
      <c r="AH215" s="19" t="str">
        <f t="shared" ref="AH215:AO215" si="1285">IF(O215="Y",$AG215,"")</f>
        <v>Maha Prasad</v>
      </c>
      <c r="AI215" s="19" t="str">
        <f t="shared" si="1285"/>
        <v/>
      </c>
      <c r="AJ215" s="19" t="str">
        <f t="shared" si="1285"/>
        <v/>
      </c>
      <c r="AK215" s="19" t="str">
        <f t="shared" si="1285"/>
        <v/>
      </c>
      <c r="AL215" s="19" t="str">
        <f t="shared" si="1285"/>
        <v/>
      </c>
      <c r="AM215" s="19" t="str">
        <f t="shared" si="1285"/>
        <v/>
      </c>
      <c r="AN215" s="19" t="str">
        <f t="shared" si="1285"/>
        <v/>
      </c>
      <c r="AO215" s="19" t="str">
        <f t="shared" si="1285"/>
        <v/>
      </c>
      <c r="AP215" s="19" t="s">
        <v>1737</v>
      </c>
      <c r="AQ215" s="19" t="s">
        <v>1737</v>
      </c>
      <c r="AR215" s="19" t="str">
        <f>IF(Y215="Y",$AG215,"")</f>
        <v>Maha Prasad</v>
      </c>
      <c r="AS215" s="19" t="s">
        <v>1737</v>
      </c>
      <c r="AT215" s="19" t="s">
        <v>1737</v>
      </c>
      <c r="AU215" s="19" t="str">
        <f t="shared" si="1273"/>
        <v>Maha Prasad</v>
      </c>
      <c r="AV215" s="19" t="s">
        <v>1737</v>
      </c>
      <c r="AW215" s="19" t="s">
        <v>1737</v>
      </c>
      <c r="AX215" s="19" t="str">
        <f t="shared" si="1274"/>
        <v>Maha Prasad</v>
      </c>
      <c r="AY215" s="24">
        <f t="shared" si="11"/>
        <v>2</v>
      </c>
      <c r="AZ215" s="19">
        <f t="shared" si="12"/>
        <v>2</v>
      </c>
      <c r="BA215" s="19" t="s">
        <v>1729</v>
      </c>
      <c r="BB215" s="19"/>
    </row>
    <row r="216" spans="1:54" ht="15.6">
      <c r="A216" s="2">
        <f>'Form Responses 1'!A216</f>
        <v>45436.707085995367</v>
      </c>
      <c r="B216" s="25" t="str">
        <f>'Form Responses 1'!B216</f>
        <v>bala.akula@live.com</v>
      </c>
      <c r="C216" s="16" t="str">
        <f>'Form Responses 1'!C216</f>
        <v>Bala Murali</v>
      </c>
      <c r="D216" s="16" t="str">
        <f>'Form Responses 1'!D216</f>
        <v>Akula</v>
      </c>
      <c r="E216" s="511">
        <f>'Form Responses 1'!E216</f>
        <v>2172208766</v>
      </c>
      <c r="F216" s="17" t="str">
        <f>'Form Responses 1'!F216</f>
        <v>20th July (Saturday) - ALL DAY, 21st July (Sunday) - ALL DAY,18th July (Thursday) - Evening</v>
      </c>
      <c r="G216" s="16" t="str">
        <f>'Form Responses 1'!G216</f>
        <v>Greater Chicago Region</v>
      </c>
      <c r="H216" s="16" t="str">
        <f>'Form Responses 1'!H216</f>
        <v>Yes</v>
      </c>
      <c r="I216" s="16" t="str">
        <f>'Form Responses 1'!I216</f>
        <v>Mahāyajña Student</v>
      </c>
      <c r="J216" s="16" t="str">
        <f>'Form Responses 1'!J216</f>
        <v>Bala murali akula</v>
      </c>
      <c r="K216" s="16" t="str">
        <f>'Form Responses 1'!K216</f>
        <v>Batch 8</v>
      </c>
      <c r="L216" s="16" t="str">
        <f>'Form Responses 1'!L216</f>
        <v>I acknowledge</v>
      </c>
      <c r="M216" s="16">
        <f>'Form Responses 1'!M216</f>
        <v>0</v>
      </c>
      <c r="N216" s="27" t="s">
        <v>1727</v>
      </c>
      <c r="O216" s="19" t="str">
        <f t="shared" si="0"/>
        <v/>
      </c>
      <c r="P216" s="20"/>
      <c r="Q216" s="20" t="s">
        <v>979</v>
      </c>
      <c r="R216" s="20"/>
      <c r="S216" s="20" t="s">
        <v>979</v>
      </c>
      <c r="T216" s="21" t="str">
        <f t="shared" ref="T216:U216" si="1286">IF(COUNTIF($F216,CONCATENATE("*",T$1,"*")),"Y",IF(COUNTIF($F216,CONCATENATE("*",$V$1,"*")),"Y",IF(COUNTIF($F216,CONCATENATE("*ALL EVENT DAYS - July 18*")),"Y","")))</f>
        <v/>
      </c>
      <c r="U216" s="21" t="str">
        <f t="shared" si="1286"/>
        <v>Y</v>
      </c>
      <c r="V216" s="21" t="str">
        <f t="shared" si="1172"/>
        <v/>
      </c>
      <c r="W216" s="21" t="str">
        <f t="shared" ref="W216:X216" si="1287">IF(COUNTIF($F216,CONCATENATE("*",W$1,"*")),"Y",IF(COUNTIF($F216,CONCATENATE("*",$O$1,"*")),"Y",IF(COUNTIF($F216,CONCATENATE("*",$Y$1,"*")),"Y",IF(COUNTIF($F216,CONCATENATE("*ALL EVENT*")),"Y",""))))</f>
        <v/>
      </c>
      <c r="X216" s="21" t="str">
        <f t="shared" si="1287"/>
        <v/>
      </c>
      <c r="Y216" s="21" t="str">
        <f t="shared" si="1174"/>
        <v/>
      </c>
      <c r="Z216" s="21" t="str">
        <f t="shared" ref="Z216:AA216" si="1288">IF(COUNTIF($F216,CONCATENATE("*",Z$1,"*")),"Y",IF(COUNTIF($F216,CONCATENATE("*",$O$1,"*")),"Y",IF(COUNTIF($F216,CONCATENATE("*",$AB$1,"*")),"Y",IF(COUNTIF($F216,CONCATENATE("*ALL EVENT*")),"Y",""))))</f>
        <v>Y</v>
      </c>
      <c r="AA216" s="21" t="str">
        <f t="shared" si="1288"/>
        <v>Y</v>
      </c>
      <c r="AB216" s="21" t="str">
        <f t="shared" si="6"/>
        <v>Y</v>
      </c>
      <c r="AC216" s="21" t="str">
        <f t="shared" ref="AC216:AD216" si="1289">IF(COUNTIF($F216,CONCATENATE("*",AC$1,"*")),"Y",IF(COUNTIF($F216,CONCATENATE("*",$O$1,"*")),"Y",IF(COUNTIF($F216,CONCATENATE("*",$AE$1,"*")),"Y",IF(COUNTIF($F216,CONCATENATE("*ALL EVENT*")),"Y",""))))</f>
        <v>Y</v>
      </c>
      <c r="AD216" s="21" t="str">
        <f t="shared" si="1289"/>
        <v>Y</v>
      </c>
      <c r="AE216" s="19" t="str">
        <f t="shared" si="8"/>
        <v>Y</v>
      </c>
      <c r="AF216" s="22">
        <f t="shared" si="9"/>
        <v>7</v>
      </c>
      <c r="AG216" s="26" t="s">
        <v>1741</v>
      </c>
      <c r="AH216" s="19" t="str">
        <f t="shared" ref="AH216:AK216" si="1290">IF(O216="Y",$AG216,"")</f>
        <v/>
      </c>
      <c r="AI216" s="19" t="str">
        <f t="shared" si="1290"/>
        <v/>
      </c>
      <c r="AJ216" s="19" t="str">
        <f t="shared" si="1290"/>
        <v>Crowd Mgmt</v>
      </c>
      <c r="AK216" s="19" t="str">
        <f t="shared" si="1290"/>
        <v/>
      </c>
      <c r="AL216" s="19" t="s">
        <v>1733</v>
      </c>
      <c r="AM216" s="19" t="str">
        <f>IF(T216="Y",$AG216,"")</f>
        <v/>
      </c>
      <c r="AN216" s="19" t="s">
        <v>1742</v>
      </c>
      <c r="AO216" s="19" t="str">
        <f t="shared" ref="AO216:AR216" si="1291">IF(V216="Y",$AG216,"")</f>
        <v/>
      </c>
      <c r="AP216" s="19" t="str">
        <f t="shared" si="1291"/>
        <v/>
      </c>
      <c r="AQ216" s="19" t="str">
        <f t="shared" si="1291"/>
        <v/>
      </c>
      <c r="AR216" s="19" t="str">
        <f t="shared" si="1291"/>
        <v/>
      </c>
      <c r="AS216" s="19"/>
      <c r="AT216" s="19" t="s">
        <v>1734</v>
      </c>
      <c r="AU216" s="19" t="str">
        <f t="shared" si="1273"/>
        <v>Crowd Mgmt</v>
      </c>
      <c r="AV216" s="19" t="s">
        <v>1734</v>
      </c>
      <c r="AW216" s="19" t="s">
        <v>1734</v>
      </c>
      <c r="AX216" s="19" t="str">
        <f t="shared" si="1274"/>
        <v>Crowd Mgmt</v>
      </c>
      <c r="AY216" s="24">
        <f t="shared" si="11"/>
        <v>2</v>
      </c>
      <c r="AZ216" s="19">
        <f t="shared" si="12"/>
        <v>2</v>
      </c>
      <c r="BA216" s="19" t="s">
        <v>1729</v>
      </c>
      <c r="BB216" s="19"/>
    </row>
    <row r="217" spans="1:54" ht="15.6">
      <c r="A217" s="2">
        <f>'Form Responses 1'!A217</f>
        <v>45437.401993541665</v>
      </c>
      <c r="B217" s="25" t="str">
        <f>'Form Responses 1'!B217</f>
        <v>kalyani_jb@hotmail.com</v>
      </c>
      <c r="C217" s="16" t="str">
        <f>'Form Responses 1'!C217</f>
        <v>Bala</v>
      </c>
      <c r="D217" s="16" t="str">
        <f>'Form Responses 1'!D217</f>
        <v>Jonnavithula</v>
      </c>
      <c r="E217" s="511">
        <f>'Form Responses 1'!E217</f>
        <v>7732309360</v>
      </c>
      <c r="F217" s="17" t="str">
        <f>'Form Responses 1'!F217</f>
        <v>19th July (Friday) - Evening, 20th July (Saturday) - Morning, 20th July (Saturday) - Evening, 21st July (Sunday) - Morning</v>
      </c>
      <c r="G217" s="16" t="str">
        <f>'Form Responses 1'!G217</f>
        <v>Greater Chicago Region</v>
      </c>
      <c r="H217" s="16" t="str">
        <f>'Form Responses 1'!H217</f>
        <v>No</v>
      </c>
      <c r="I217" s="16">
        <f>'Form Responses 1'!I217</f>
        <v>0</v>
      </c>
      <c r="J217" s="16">
        <f>'Form Responses 1'!J217</f>
        <v>0</v>
      </c>
      <c r="K217" s="16">
        <f>'Form Responses 1'!K217</f>
        <v>0</v>
      </c>
      <c r="L217" s="16" t="str">
        <f>'Form Responses 1'!L217</f>
        <v>I acknowledge</v>
      </c>
      <c r="M217" s="16">
        <f>'Form Responses 1'!M217</f>
        <v>0</v>
      </c>
      <c r="N217" s="30" t="s">
        <v>1727</v>
      </c>
      <c r="O217" s="19" t="str">
        <f t="shared" si="0"/>
        <v/>
      </c>
      <c r="P217" s="20"/>
      <c r="Q217" s="20"/>
      <c r="R217" s="20"/>
      <c r="S217" s="20"/>
      <c r="T217" s="21" t="str">
        <f t="shared" ref="T217:U217" si="1292">IF(COUNTIF($F217,CONCATENATE("*",T$1,"*")),"Y",IF(COUNTIF($F217,CONCATENATE("*",$V$1,"*")),"Y",IF(COUNTIF($F217,CONCATENATE("*ALL EVENT DAYS - July 18*")),"Y","")))</f>
        <v/>
      </c>
      <c r="U217" s="21" t="str">
        <f t="shared" si="1292"/>
        <v/>
      </c>
      <c r="V217" s="21" t="str">
        <f t="shared" si="1172"/>
        <v/>
      </c>
      <c r="W217" s="21" t="str">
        <f t="shared" ref="W217:X217" si="1293">IF(COUNTIF($F217,CONCATENATE("*",W$1,"*")),"Y",IF(COUNTIF($F217,CONCATENATE("*",$O$1,"*")),"Y",IF(COUNTIF($F217,CONCATENATE("*",$Y$1,"*")),"Y",IF(COUNTIF($F217,CONCATENATE("*ALL EVENT*")),"Y",""))))</f>
        <v/>
      </c>
      <c r="X217" s="21" t="str">
        <f t="shared" si="1293"/>
        <v>Y</v>
      </c>
      <c r="Y217" s="21" t="str">
        <f t="shared" si="1174"/>
        <v/>
      </c>
      <c r="Z217" s="21" t="str">
        <f t="shared" ref="Z217:AA217" si="1294">IF(COUNTIF($F217,CONCATENATE("*",Z$1,"*")),"Y",IF(COUNTIF($F217,CONCATENATE("*",$O$1,"*")),"Y",IF(COUNTIF($F217,CONCATENATE("*",$AB$1,"*")),"Y",IF(COUNTIF($F217,CONCATENATE("*ALL EVENT*")),"Y",""))))</f>
        <v>Y</v>
      </c>
      <c r="AA217" s="21" t="str">
        <f t="shared" si="1294"/>
        <v>Y</v>
      </c>
      <c r="AB217" s="21" t="str">
        <f t="shared" si="6"/>
        <v/>
      </c>
      <c r="AC217" s="21" t="str">
        <f t="shared" ref="AC217:AD217" si="1295">IF(COUNTIF($F217,CONCATENATE("*",AC$1,"*")),"Y",IF(COUNTIF($F217,CONCATENATE("*",$O$1,"*")),"Y",IF(COUNTIF($F217,CONCATENATE("*",$AE$1,"*")),"Y",IF(COUNTIF($F217,CONCATENATE("*ALL EVENT*")),"Y",""))))</f>
        <v>Y</v>
      </c>
      <c r="AD217" s="21" t="str">
        <f t="shared" si="1295"/>
        <v/>
      </c>
      <c r="AE217" s="19" t="str">
        <f t="shared" si="8"/>
        <v/>
      </c>
      <c r="AF217" s="22">
        <f t="shared" si="9"/>
        <v>4</v>
      </c>
      <c r="AG217" s="26" t="s">
        <v>1732</v>
      </c>
      <c r="AH217" s="19" t="str">
        <f t="shared" ref="AH217:AP217" si="1296">IF(O217="Y",$AG217,"")</f>
        <v/>
      </c>
      <c r="AI217" s="19" t="str">
        <f t="shared" si="1296"/>
        <v/>
      </c>
      <c r="AJ217" s="19" t="str">
        <f t="shared" si="1296"/>
        <v/>
      </c>
      <c r="AK217" s="19" t="str">
        <f t="shared" si="1296"/>
        <v/>
      </c>
      <c r="AL217" s="19" t="str">
        <f t="shared" si="1296"/>
        <v/>
      </c>
      <c r="AM217" s="19" t="str">
        <f t="shared" si="1296"/>
        <v/>
      </c>
      <c r="AN217" s="19" t="str">
        <f t="shared" si="1296"/>
        <v/>
      </c>
      <c r="AO217" s="19" t="str">
        <f t="shared" si="1296"/>
        <v/>
      </c>
      <c r="AP217" s="19" t="str">
        <f t="shared" si="1296"/>
        <v/>
      </c>
      <c r="AQ217" s="19" t="s">
        <v>1737</v>
      </c>
      <c r="AR217" s="19" t="str">
        <f t="shared" ref="AR217:AR218" si="1297">IF(Y217="Y",$AG217,"")</f>
        <v/>
      </c>
      <c r="AS217" s="19" t="s">
        <v>1737</v>
      </c>
      <c r="AT217" s="19" t="s">
        <v>1737</v>
      </c>
      <c r="AU217" s="19" t="str">
        <f t="shared" si="1273"/>
        <v/>
      </c>
      <c r="AV217" s="19" t="s">
        <v>1737</v>
      </c>
      <c r="AW217" s="19" t="str">
        <f t="shared" ref="AW217:AX217" si="1298">IF(AD217="Y",$AG217,"")</f>
        <v/>
      </c>
      <c r="AX217" s="19" t="str">
        <f t="shared" si="1298"/>
        <v/>
      </c>
      <c r="AY217" s="24">
        <f t="shared" si="11"/>
        <v>1</v>
      </c>
      <c r="AZ217" s="19">
        <f t="shared" si="12"/>
        <v>1</v>
      </c>
      <c r="BA217" s="19" t="s">
        <v>1740</v>
      </c>
      <c r="BB217" s="19"/>
    </row>
    <row r="218" spans="1:54" ht="15.6">
      <c r="A218" s="2">
        <f>'Form Responses 1'!A218</f>
        <v>45437.402587488425</v>
      </c>
      <c r="B218" s="25" t="str">
        <f>'Form Responses 1'!B218</f>
        <v>pochiraju@hotmail.com</v>
      </c>
      <c r="C218" s="16" t="str">
        <f>'Form Responses 1'!C218</f>
        <v>Raj</v>
      </c>
      <c r="D218" s="16" t="str">
        <f>'Form Responses 1'!D218</f>
        <v xml:space="preserve">Pochiraju </v>
      </c>
      <c r="E218" s="511">
        <f>'Form Responses 1'!E218</f>
        <v>6309473622</v>
      </c>
      <c r="F218" s="17" t="str">
        <f>'Form Responses 1'!F218</f>
        <v>ALL EVENT DAYS - July 19th to July 21st - FULL TIME</v>
      </c>
      <c r="G218" s="16" t="str">
        <f>'Form Responses 1'!G218</f>
        <v>Greater Chicago Region</v>
      </c>
      <c r="H218" s="16" t="str">
        <f>'Form Responses 1'!H218</f>
        <v>No</v>
      </c>
      <c r="I218" s="16">
        <f>'Form Responses 1'!I218</f>
        <v>0</v>
      </c>
      <c r="J218" s="16">
        <f>'Form Responses 1'!J218</f>
        <v>0</v>
      </c>
      <c r="K218" s="16">
        <f>'Form Responses 1'!K218</f>
        <v>0</v>
      </c>
      <c r="L218" s="16" t="str">
        <f>'Form Responses 1'!L218</f>
        <v>I acknowledge</v>
      </c>
      <c r="M218" s="16">
        <f>'Form Responses 1'!M218</f>
        <v>0</v>
      </c>
      <c r="N218" s="27" t="s">
        <v>1727</v>
      </c>
      <c r="O218" s="19" t="str">
        <f t="shared" si="0"/>
        <v>Y</v>
      </c>
      <c r="P218" s="20"/>
      <c r="Q218" s="20"/>
      <c r="R218" s="20"/>
      <c r="S218" s="20"/>
      <c r="T218" s="21" t="str">
        <f t="shared" ref="T218:U218" si="1299">IF(COUNTIF($F218,CONCATENATE("*",T$1,"*")),"Y",IF(COUNTIF($F218,CONCATENATE("*",$V$1,"*")),"Y",IF(COUNTIF($F218,CONCATENATE("*ALL EVENT DAYS - July 18*")),"Y","")))</f>
        <v/>
      </c>
      <c r="U218" s="21" t="str">
        <f t="shared" si="1299"/>
        <v/>
      </c>
      <c r="V218" s="21" t="str">
        <f t="shared" si="1172"/>
        <v/>
      </c>
      <c r="W218" s="21" t="str">
        <f t="shared" ref="W218:X218" si="1300">IF(COUNTIF($F218,CONCATENATE("*",W$1,"*")),"Y",IF(COUNTIF($F218,CONCATENATE("*",$O$1,"*")),"Y",IF(COUNTIF($F218,CONCATENATE("*",$Y$1,"*")),"Y",IF(COUNTIF($F218,CONCATENATE("*ALL EVENT*")),"Y",""))))</f>
        <v>Y</v>
      </c>
      <c r="X218" s="21" t="str">
        <f t="shared" si="1300"/>
        <v>Y</v>
      </c>
      <c r="Y218" s="21" t="str">
        <f t="shared" si="1174"/>
        <v>Y</v>
      </c>
      <c r="Z218" s="21" t="str">
        <f t="shared" ref="Z218:AA218" si="1301">IF(COUNTIF($F218,CONCATENATE("*",Z$1,"*")),"Y",IF(COUNTIF($F218,CONCATENATE("*",$O$1,"*")),"Y",IF(COUNTIF($F218,CONCATENATE("*",$AB$1,"*")),"Y",IF(COUNTIF($F218,CONCATENATE("*ALL EVENT*")),"Y",""))))</f>
        <v>Y</v>
      </c>
      <c r="AA218" s="21" t="str">
        <f t="shared" si="1301"/>
        <v>Y</v>
      </c>
      <c r="AB218" s="21" t="str">
        <f t="shared" si="6"/>
        <v>Y</v>
      </c>
      <c r="AC218" s="21" t="str">
        <f t="shared" ref="AC218:AD218" si="1302">IF(COUNTIF($F218,CONCATENATE("*",AC$1,"*")),"Y",IF(COUNTIF($F218,CONCATENATE("*",$O$1,"*")),"Y",IF(COUNTIF($F218,CONCATENATE("*",$AE$1,"*")),"Y",IF(COUNTIF($F218,CONCATENATE("*ALL EVENT*")),"Y",""))))</f>
        <v>Y</v>
      </c>
      <c r="AD218" s="21" t="str">
        <f t="shared" si="1302"/>
        <v>Y</v>
      </c>
      <c r="AE218" s="19" t="str">
        <f t="shared" si="8"/>
        <v>Y</v>
      </c>
      <c r="AF218" s="22">
        <f t="shared" si="9"/>
        <v>6</v>
      </c>
      <c r="AG218" s="26" t="s">
        <v>1741</v>
      </c>
      <c r="AH218" s="19" t="str">
        <f t="shared" ref="AH218:AO218" si="1303">IF(O218="Y",$AG218,"")</f>
        <v>Crowd Mgmt</v>
      </c>
      <c r="AI218" s="19" t="str">
        <f t="shared" si="1303"/>
        <v/>
      </c>
      <c r="AJ218" s="19" t="str">
        <f t="shared" si="1303"/>
        <v/>
      </c>
      <c r="AK218" s="19" t="str">
        <f t="shared" si="1303"/>
        <v/>
      </c>
      <c r="AL218" s="19" t="str">
        <f t="shared" si="1303"/>
        <v/>
      </c>
      <c r="AM218" s="19" t="str">
        <f t="shared" si="1303"/>
        <v/>
      </c>
      <c r="AN218" s="19" t="str">
        <f t="shared" si="1303"/>
        <v/>
      </c>
      <c r="AO218" s="19" t="str">
        <f t="shared" si="1303"/>
        <v/>
      </c>
      <c r="AP218" s="19" t="s">
        <v>1734</v>
      </c>
      <c r="AQ218" s="19" t="s">
        <v>1734</v>
      </c>
      <c r="AR218" s="19" t="str">
        <f t="shared" si="1297"/>
        <v>Crowd Mgmt</v>
      </c>
      <c r="AS218" s="19" t="s">
        <v>1734</v>
      </c>
      <c r="AT218" s="19" t="s">
        <v>1734</v>
      </c>
      <c r="AU218" s="19" t="str">
        <f t="shared" si="1273"/>
        <v>Crowd Mgmt</v>
      </c>
      <c r="AV218" s="19" t="s">
        <v>1734</v>
      </c>
      <c r="AW218" s="19" t="s">
        <v>1734</v>
      </c>
      <c r="AX218" s="19" t="str">
        <f>IF(AE218="Y",$AG218,"")</f>
        <v>Crowd Mgmt</v>
      </c>
      <c r="AY218" s="24">
        <f t="shared" si="11"/>
        <v>2</v>
      </c>
      <c r="AZ218" s="19">
        <f t="shared" si="12"/>
        <v>2</v>
      </c>
      <c r="BA218" s="19" t="s">
        <v>1729</v>
      </c>
      <c r="BB218" s="19"/>
    </row>
    <row r="219" spans="1:54" ht="15.6">
      <c r="A219" s="2">
        <f>'Form Responses 1'!A219</f>
        <v>45477.723349537038</v>
      </c>
      <c r="B219" s="25" t="str">
        <f>'Form Responses 1'!B219</f>
        <v>seelamvijaya15@gmail.com</v>
      </c>
      <c r="C219" s="16" t="str">
        <f>'Form Responses 1'!C219</f>
        <v>Vjaya</v>
      </c>
      <c r="D219" s="16" t="str">
        <f>'Form Responses 1'!D219</f>
        <v>Seelam</v>
      </c>
      <c r="E219" s="511" t="str">
        <f>'Form Responses 1'!E219</f>
        <v>224-806-9779</v>
      </c>
      <c r="F219" s="17" t="str">
        <f>'Form Responses 1'!F219</f>
        <v>19th July (Friday) - Morning</v>
      </c>
      <c r="G219" s="16" t="str">
        <f>'Form Responses 1'!G219</f>
        <v>Greater Chicago Region</v>
      </c>
      <c r="H219" s="16" t="str">
        <f>'Form Responses 1'!H219</f>
        <v>No</v>
      </c>
      <c r="I219" s="16">
        <f>'Form Responses 1'!I219</f>
        <v>0</v>
      </c>
      <c r="J219" s="16">
        <f>'Form Responses 1'!J219</f>
        <v>0</v>
      </c>
      <c r="K219" s="16">
        <f>'Form Responses 1'!K219</f>
        <v>0</v>
      </c>
      <c r="L219" s="16" t="str">
        <f>'Form Responses 1'!L219</f>
        <v>I acknowledge</v>
      </c>
      <c r="M219" s="16">
        <f>'Form Responses 1'!M219</f>
        <v>0</v>
      </c>
      <c r="N219" s="27" t="s">
        <v>1731</v>
      </c>
      <c r="O219" s="19" t="str">
        <f t="shared" si="0"/>
        <v/>
      </c>
      <c r="P219" s="20"/>
      <c r="Q219" s="20"/>
      <c r="R219" s="20"/>
      <c r="S219" s="20"/>
      <c r="T219" s="21" t="str">
        <f t="shared" ref="T219:U219" si="1304">IF(COUNTIF($F219,CONCATENATE("*",T$1,"*")),"Y",IF(COUNTIF($F219,CONCATENATE("*",$V$1,"*")),"Y",IF(COUNTIF($F219,CONCATENATE("*ALL EVENT DAYS - July 18*")),"Y","")))</f>
        <v/>
      </c>
      <c r="U219" s="21" t="str">
        <f t="shared" si="1304"/>
        <v/>
      </c>
      <c r="V219" s="21" t="str">
        <f t="shared" si="1172"/>
        <v/>
      </c>
      <c r="W219" s="21" t="str">
        <f t="shared" ref="W219:X219" si="1305">IF(COUNTIF($F219,CONCATENATE("*",W$1,"*")),"Y",IF(COUNTIF($F219,CONCATENATE("*",$O$1,"*")),"Y",IF(COUNTIF($F219,CONCATENATE("*",$Y$1,"*")),"Y",IF(COUNTIF($F219,CONCATENATE("*ALL EVENT*")),"Y",""))))</f>
        <v>Y</v>
      </c>
      <c r="X219" s="21" t="str">
        <f t="shared" si="1305"/>
        <v/>
      </c>
      <c r="Y219" s="21" t="str">
        <f t="shared" si="1174"/>
        <v/>
      </c>
      <c r="Z219" s="21" t="str">
        <f t="shared" ref="Z219:AA219" si="1306">IF(COUNTIF($F219,CONCATENATE("*",Z$1,"*")),"Y",IF(COUNTIF($F219,CONCATENATE("*",$O$1,"*")),"Y",IF(COUNTIF($F219,CONCATENATE("*",$AB$1,"*")),"Y",IF(COUNTIF($F219,CONCATENATE("*ALL EVENT*")),"Y",""))))</f>
        <v/>
      </c>
      <c r="AA219" s="21" t="str">
        <f t="shared" si="1306"/>
        <v/>
      </c>
      <c r="AB219" s="21" t="str">
        <f t="shared" si="6"/>
        <v/>
      </c>
      <c r="AC219" s="21" t="str">
        <f t="shared" ref="AC219:AD219" si="1307">IF(COUNTIF($F219,CONCATENATE("*",AC$1,"*")),"Y",IF(COUNTIF($F219,CONCATENATE("*",$O$1,"*")),"Y",IF(COUNTIF($F219,CONCATENATE("*",$AE$1,"*")),"Y",IF(COUNTIF($F219,CONCATENATE("*ALL EVENT*")),"Y",""))))</f>
        <v/>
      </c>
      <c r="AD219" s="21" t="str">
        <f t="shared" si="1307"/>
        <v/>
      </c>
      <c r="AE219" s="19" t="str">
        <f t="shared" si="8"/>
        <v/>
      </c>
      <c r="AF219" s="22">
        <f t="shared" si="9"/>
        <v>1</v>
      </c>
      <c r="AG219" s="26" t="s">
        <v>1743</v>
      </c>
      <c r="AH219" s="19" t="str">
        <f t="shared" ref="AH219:AX219" si="1308">IF(O219="Y",$AG219,"")</f>
        <v/>
      </c>
      <c r="AI219" s="19" t="str">
        <f t="shared" si="1308"/>
        <v/>
      </c>
      <c r="AJ219" s="19" t="str">
        <f t="shared" si="1308"/>
        <v/>
      </c>
      <c r="AK219" s="19" t="str">
        <f t="shared" si="1308"/>
        <v/>
      </c>
      <c r="AL219" s="19" t="str">
        <f t="shared" si="1308"/>
        <v/>
      </c>
      <c r="AM219" s="19" t="str">
        <f t="shared" si="1308"/>
        <v/>
      </c>
      <c r="AN219" s="19" t="str">
        <f t="shared" si="1308"/>
        <v/>
      </c>
      <c r="AO219" s="19" t="str">
        <f t="shared" si="1308"/>
        <v/>
      </c>
      <c r="AP219" s="19" t="str">
        <f t="shared" si="1308"/>
        <v>Reserve</v>
      </c>
      <c r="AQ219" s="19" t="str">
        <f t="shared" si="1308"/>
        <v/>
      </c>
      <c r="AR219" s="19" t="str">
        <f t="shared" si="1308"/>
        <v/>
      </c>
      <c r="AS219" s="19" t="str">
        <f t="shared" si="1308"/>
        <v/>
      </c>
      <c r="AT219" s="19" t="str">
        <f t="shared" si="1308"/>
        <v/>
      </c>
      <c r="AU219" s="19" t="str">
        <f t="shared" si="1308"/>
        <v/>
      </c>
      <c r="AV219" s="19" t="str">
        <f t="shared" si="1308"/>
        <v/>
      </c>
      <c r="AW219" s="19" t="str">
        <f t="shared" si="1308"/>
        <v/>
      </c>
      <c r="AX219" s="19" t="str">
        <f t="shared" si="1308"/>
        <v/>
      </c>
      <c r="AY219" s="24">
        <f t="shared" si="11"/>
        <v>0</v>
      </c>
      <c r="AZ219" s="19">
        <f t="shared" si="12"/>
        <v>1</v>
      </c>
      <c r="BA219" s="19"/>
      <c r="BB219" s="19"/>
    </row>
    <row r="220" spans="1:54" ht="15.6">
      <c r="A220" s="2">
        <f>'Form Responses 1'!A220</f>
        <v>45437.659560092594</v>
      </c>
      <c r="B220" s="25" t="str">
        <f>'Form Responses 1'!B220</f>
        <v>seshagv@gmail.com</v>
      </c>
      <c r="C220" s="31" t="str">
        <f>'Form Responses 1'!C220</f>
        <v>SESHAGIRI</v>
      </c>
      <c r="D220" s="16" t="str">
        <f>'Form Responses 1'!D220</f>
        <v>VULLIKANTI</v>
      </c>
      <c r="E220" s="511">
        <f>'Form Responses 1'!E220</f>
        <v>8587742795</v>
      </c>
      <c r="F220" s="17" t="str">
        <f>'Form Responses 1'!F220</f>
        <v>ALL EVENT DAYS - July 19th to July 21st - FULL TIME</v>
      </c>
      <c r="G220" s="16" t="str">
        <f>'Form Responses 1'!G220</f>
        <v>Frisco</v>
      </c>
      <c r="H220" s="16" t="str">
        <f>'Form Responses 1'!H220</f>
        <v>Yes</v>
      </c>
      <c r="I220" s="16" t="str">
        <f>'Form Responses 1'!I220</f>
        <v>Mahāyajña Parent / Family member</v>
      </c>
      <c r="J220" s="16" t="str">
        <f>'Form Responses 1'!J220</f>
        <v>Skanda Vullikanti</v>
      </c>
      <c r="K220" s="16" t="str">
        <f>'Form Responses 1'!K220</f>
        <v>Batch 5</v>
      </c>
      <c r="L220" s="16" t="str">
        <f>'Form Responses 1'!L220</f>
        <v>I acknowledge</v>
      </c>
      <c r="M220" s="16">
        <f>'Form Responses 1'!M220</f>
        <v>0</v>
      </c>
      <c r="N220" s="27" t="s">
        <v>1727</v>
      </c>
      <c r="O220" s="19" t="str">
        <f t="shared" si="0"/>
        <v>Y</v>
      </c>
      <c r="P220" s="20"/>
      <c r="Q220" s="20"/>
      <c r="R220" s="20"/>
      <c r="S220" s="20"/>
      <c r="T220" s="21" t="str">
        <f t="shared" ref="T220:U220" si="1309">IF(COUNTIF($F220,CONCATENATE("*",T$1,"*")),"Y",IF(COUNTIF($F220,CONCATENATE("*",$V$1,"*")),"Y",IF(COUNTIF($F220,CONCATENATE("*ALL EVENT DAYS - July 18*")),"Y","")))</f>
        <v/>
      </c>
      <c r="U220" s="21" t="str">
        <f t="shared" si="1309"/>
        <v/>
      </c>
      <c r="V220" s="21" t="str">
        <f t="shared" si="1172"/>
        <v/>
      </c>
      <c r="W220" s="21" t="str">
        <f t="shared" ref="W220:X220" si="1310">IF(COUNTIF($F220,CONCATENATE("*",W$1,"*")),"Y",IF(COUNTIF($F220,CONCATENATE("*",$O$1,"*")),"Y",IF(COUNTIF($F220,CONCATENATE("*",$Y$1,"*")),"Y",IF(COUNTIF($F220,CONCATENATE("*ALL EVENT*")),"Y",""))))</f>
        <v>Y</v>
      </c>
      <c r="X220" s="21" t="str">
        <f t="shared" si="1310"/>
        <v>Y</v>
      </c>
      <c r="Y220" s="21" t="str">
        <f t="shared" si="1174"/>
        <v>Y</v>
      </c>
      <c r="Z220" s="21" t="str">
        <f t="shared" ref="Z220:AA220" si="1311">IF(COUNTIF($F220,CONCATENATE("*",Z$1,"*")),"Y",IF(COUNTIF($F220,CONCATENATE("*",$O$1,"*")),"Y",IF(COUNTIF($F220,CONCATENATE("*",$AB$1,"*")),"Y",IF(COUNTIF($F220,CONCATENATE("*ALL EVENT*")),"Y",""))))</f>
        <v>Y</v>
      </c>
      <c r="AA220" s="21" t="str">
        <f t="shared" si="1311"/>
        <v>Y</v>
      </c>
      <c r="AB220" s="21" t="str">
        <f t="shared" si="6"/>
        <v>Y</v>
      </c>
      <c r="AC220" s="21" t="str">
        <f t="shared" ref="AC220:AD220" si="1312">IF(COUNTIF($F220,CONCATENATE("*",AC$1,"*")),"Y",IF(COUNTIF($F220,CONCATENATE("*",$O$1,"*")),"Y",IF(COUNTIF($F220,CONCATENATE("*",$AE$1,"*")),"Y",IF(COUNTIF($F220,CONCATENATE("*ALL EVENT*")),"Y",""))))</f>
        <v>Y</v>
      </c>
      <c r="AD220" s="21" t="str">
        <f t="shared" si="1312"/>
        <v>Y</v>
      </c>
      <c r="AE220" s="19" t="str">
        <f t="shared" si="8"/>
        <v>Y</v>
      </c>
      <c r="AF220" s="22">
        <f t="shared" si="9"/>
        <v>6</v>
      </c>
      <c r="AG220" s="26" t="s">
        <v>1741</v>
      </c>
      <c r="AH220" s="19" t="str">
        <f t="shared" ref="AH220:AO220" si="1313">IF(O220="Y",$AG220,"")</f>
        <v>Crowd Mgmt</v>
      </c>
      <c r="AI220" s="19" t="str">
        <f t="shared" si="1313"/>
        <v/>
      </c>
      <c r="AJ220" s="19" t="str">
        <f t="shared" si="1313"/>
        <v/>
      </c>
      <c r="AK220" s="19" t="str">
        <f t="shared" si="1313"/>
        <v/>
      </c>
      <c r="AL220" s="19" t="str">
        <f t="shared" si="1313"/>
        <v/>
      </c>
      <c r="AM220" s="19" t="str">
        <f t="shared" si="1313"/>
        <v/>
      </c>
      <c r="AN220" s="19" t="str">
        <f t="shared" si="1313"/>
        <v/>
      </c>
      <c r="AO220" s="19" t="str">
        <f t="shared" si="1313"/>
        <v/>
      </c>
      <c r="AP220" s="19" t="s">
        <v>1734</v>
      </c>
      <c r="AQ220" s="19" t="s">
        <v>1734</v>
      </c>
      <c r="AR220" s="19" t="str">
        <f t="shared" ref="AR220:AR224" si="1314">IF(Y220="Y",$AG220,"")</f>
        <v>Crowd Mgmt</v>
      </c>
      <c r="AS220" s="19" t="s">
        <v>1734</v>
      </c>
      <c r="AT220" s="19" t="s">
        <v>1734</v>
      </c>
      <c r="AU220" s="19" t="str">
        <f t="shared" ref="AU220:AU224" si="1315">IF(AB220="Y",$AG220,"")</f>
        <v>Crowd Mgmt</v>
      </c>
      <c r="AV220" s="19" t="s">
        <v>1734</v>
      </c>
      <c r="AW220" s="19" t="s">
        <v>1734</v>
      </c>
      <c r="AX220" s="19" t="str">
        <f t="shared" ref="AX220:AX221" si="1316">IF(AE220="Y",$AG220,"")</f>
        <v>Crowd Mgmt</v>
      </c>
      <c r="AY220" s="24">
        <f t="shared" si="11"/>
        <v>2</v>
      </c>
      <c r="AZ220" s="19">
        <f t="shared" si="12"/>
        <v>2</v>
      </c>
      <c r="BA220" s="19" t="s">
        <v>1729</v>
      </c>
      <c r="BB220" s="19"/>
    </row>
    <row r="221" spans="1:54" ht="15.6">
      <c r="A221" s="2">
        <f>'Form Responses 1'!A221</f>
        <v>45437.932269293982</v>
      </c>
      <c r="B221" s="25" t="str">
        <f>'Form Responses 1'!B221</f>
        <v>ajay185@outlook.com</v>
      </c>
      <c r="C221" s="16" t="str">
        <f>'Form Responses 1'!C221</f>
        <v>Ajay</v>
      </c>
      <c r="D221" s="16" t="str">
        <f>'Form Responses 1'!D221</f>
        <v>Singh</v>
      </c>
      <c r="E221" s="511">
        <f>'Form Responses 1'!E221</f>
        <v>2246882780</v>
      </c>
      <c r="F221" s="17" t="str">
        <f>'Form Responses 1'!F221</f>
        <v>19th July (Friday) - ALL DAY, 20th July (Saturday) - ALL DAY, 21st July (Sunday) - ALL DAY</v>
      </c>
      <c r="G221" s="16" t="str">
        <f>'Form Responses 1'!G221</f>
        <v>Greater Chicago Region</v>
      </c>
      <c r="H221" s="16" t="str">
        <f>'Form Responses 1'!H221</f>
        <v>No</v>
      </c>
      <c r="I221" s="16">
        <f>'Form Responses 1'!I221</f>
        <v>0</v>
      </c>
      <c r="J221" s="16">
        <f>'Form Responses 1'!J221</f>
        <v>0</v>
      </c>
      <c r="K221" s="16">
        <f>'Form Responses 1'!K221</f>
        <v>0</v>
      </c>
      <c r="L221" s="16" t="str">
        <f>'Form Responses 1'!L221</f>
        <v>I acknowledge</v>
      </c>
      <c r="M221" s="16">
        <f>'Form Responses 1'!M221</f>
        <v>0</v>
      </c>
      <c r="N221" s="30"/>
      <c r="O221" s="19" t="str">
        <f t="shared" si="0"/>
        <v/>
      </c>
      <c r="P221" s="20"/>
      <c r="Q221" s="20"/>
      <c r="R221" s="20"/>
      <c r="S221" s="20"/>
      <c r="T221" s="21" t="str">
        <f t="shared" ref="T221:U221" si="1317">IF(COUNTIF($F221,CONCATENATE("*",T$1,"*")),"Y",IF(COUNTIF($F221,CONCATENATE("*",$V$1,"*")),"Y",IF(COUNTIF($F221,CONCATENATE("*ALL EVENT DAYS - July 18*")),"Y","")))</f>
        <v/>
      </c>
      <c r="U221" s="21" t="str">
        <f t="shared" si="1317"/>
        <v/>
      </c>
      <c r="V221" s="21" t="str">
        <f t="shared" si="1172"/>
        <v/>
      </c>
      <c r="W221" s="21" t="str">
        <f t="shared" ref="W221:X221" si="1318">IF(COUNTIF($F221,CONCATENATE("*",W$1,"*")),"Y",IF(COUNTIF($F221,CONCATENATE("*",$O$1,"*")),"Y",IF(COUNTIF($F221,CONCATENATE("*",$Y$1,"*")),"Y",IF(COUNTIF($F221,CONCATENATE("*ALL EVENT*")),"Y",""))))</f>
        <v>Y</v>
      </c>
      <c r="X221" s="21" t="str">
        <f t="shared" si="1318"/>
        <v>Y</v>
      </c>
      <c r="Y221" s="21" t="str">
        <f t="shared" si="1174"/>
        <v>Y</v>
      </c>
      <c r="Z221" s="21" t="str">
        <f t="shared" ref="Z221:AA221" si="1319">IF(COUNTIF($F221,CONCATENATE("*",Z$1,"*")),"Y",IF(COUNTIF($F221,CONCATENATE("*",$O$1,"*")),"Y",IF(COUNTIF($F221,CONCATENATE("*",$AB$1,"*")),"Y",IF(COUNTIF($F221,CONCATENATE("*ALL EVENT*")),"Y",""))))</f>
        <v>Y</v>
      </c>
      <c r="AA221" s="21" t="str">
        <f t="shared" si="1319"/>
        <v>Y</v>
      </c>
      <c r="AB221" s="21" t="str">
        <f t="shared" si="6"/>
        <v>Y</v>
      </c>
      <c r="AC221" s="21" t="str">
        <f t="shared" ref="AC221:AD221" si="1320">IF(COUNTIF($F221,CONCATENATE("*",AC$1,"*")),"Y",IF(COUNTIF($F221,CONCATENATE("*",$O$1,"*")),"Y",IF(COUNTIF($F221,CONCATENATE("*",$AE$1,"*")),"Y",IF(COUNTIF($F221,CONCATENATE("*ALL EVENT*")),"Y",""))))</f>
        <v>Y</v>
      </c>
      <c r="AD221" s="21" t="str">
        <f t="shared" si="1320"/>
        <v>Y</v>
      </c>
      <c r="AE221" s="19" t="str">
        <f t="shared" si="8"/>
        <v>Y</v>
      </c>
      <c r="AF221" s="22">
        <f t="shared" si="9"/>
        <v>6</v>
      </c>
      <c r="AG221" s="26" t="s">
        <v>1732</v>
      </c>
      <c r="AH221" s="19" t="str">
        <f t="shared" ref="AH221:AO221" si="1321">IF(O221="Y",$AG221,"")</f>
        <v/>
      </c>
      <c r="AI221" s="19" t="str">
        <f t="shared" si="1321"/>
        <v/>
      </c>
      <c r="AJ221" s="19" t="str">
        <f t="shared" si="1321"/>
        <v/>
      </c>
      <c r="AK221" s="19" t="str">
        <f t="shared" si="1321"/>
        <v/>
      </c>
      <c r="AL221" s="19" t="str">
        <f t="shared" si="1321"/>
        <v/>
      </c>
      <c r="AM221" s="19" t="str">
        <f t="shared" si="1321"/>
        <v/>
      </c>
      <c r="AN221" s="19" t="str">
        <f t="shared" si="1321"/>
        <v/>
      </c>
      <c r="AO221" s="19" t="str">
        <f t="shared" si="1321"/>
        <v/>
      </c>
      <c r="AP221" s="19" t="s">
        <v>1737</v>
      </c>
      <c r="AQ221" s="19" t="s">
        <v>1737</v>
      </c>
      <c r="AR221" s="19" t="str">
        <f t="shared" si="1314"/>
        <v>Maha Prasad</v>
      </c>
      <c r="AS221" s="19" t="s">
        <v>1737</v>
      </c>
      <c r="AT221" s="19" t="s">
        <v>1737</v>
      </c>
      <c r="AU221" s="19" t="str">
        <f t="shared" si="1315"/>
        <v>Maha Prasad</v>
      </c>
      <c r="AV221" s="19" t="s">
        <v>1737</v>
      </c>
      <c r="AW221" s="19" t="s">
        <v>1737</v>
      </c>
      <c r="AX221" s="19" t="str">
        <f t="shared" si="1316"/>
        <v>Maha Prasad</v>
      </c>
      <c r="AY221" s="24">
        <f t="shared" si="11"/>
        <v>2</v>
      </c>
      <c r="AZ221" s="19">
        <f t="shared" si="12"/>
        <v>2</v>
      </c>
      <c r="BA221" s="19" t="s">
        <v>1729</v>
      </c>
      <c r="BB221" s="19"/>
    </row>
    <row r="222" spans="1:54" ht="15.6">
      <c r="A222" s="2">
        <f>'Form Responses 1'!A222</f>
        <v>45438.623519791669</v>
      </c>
      <c r="B222" s="25" t="str">
        <f>'Form Responses 1'!B222</f>
        <v>radhikapalli@gmail.com</v>
      </c>
      <c r="C222" s="16" t="str">
        <f>'Form Responses 1'!C222</f>
        <v>RAdhika</v>
      </c>
      <c r="D222" s="16" t="str">
        <f>'Form Responses 1'!D222</f>
        <v>Palli</v>
      </c>
      <c r="E222" s="511">
        <f>'Form Responses 1'!E222</f>
        <v>2403885692</v>
      </c>
      <c r="F222" s="17" t="str">
        <f>'Form Responses 1'!F222</f>
        <v>19th July (Friday) - ALL DAY, 20th July (Saturday) - Evening,18th July (Thursday) - Evening,18th July (Thursday) - Morning</v>
      </c>
      <c r="G222" s="16" t="str">
        <f>'Form Responses 1'!G222</f>
        <v>Greater Chicago Region</v>
      </c>
      <c r="H222" s="16" t="str">
        <f>'Form Responses 1'!H222</f>
        <v>Yes</v>
      </c>
      <c r="I222" s="16" t="str">
        <f>'Form Responses 1'!I222</f>
        <v>Mahāyajña Parent / Family member</v>
      </c>
      <c r="J222" s="16" t="str">
        <f>'Form Responses 1'!J222</f>
        <v>Saanvi Palli</v>
      </c>
      <c r="K222" s="16" t="str">
        <f>'Form Responses 1'!K222</f>
        <v>Batch 9</v>
      </c>
      <c r="L222" s="16" t="str">
        <f>'Form Responses 1'!L222</f>
        <v>I acknowledge</v>
      </c>
      <c r="M222" s="16">
        <f>'Form Responses 1'!M222</f>
        <v>0</v>
      </c>
      <c r="N222" s="27" t="s">
        <v>1731</v>
      </c>
      <c r="O222" s="19" t="str">
        <f t="shared" si="0"/>
        <v/>
      </c>
      <c r="P222" s="20"/>
      <c r="Q222" s="20"/>
      <c r="R222" s="20"/>
      <c r="S222" s="20"/>
      <c r="T222" s="21" t="str">
        <f t="shared" ref="T222:U222" si="1322">IF(COUNTIF($F222,CONCATENATE("*",T$1,"*")),"Y",IF(COUNTIF($F222,CONCATENATE("*",$V$1,"*")),"Y",IF(COUNTIF($F222,CONCATENATE("*ALL EVENT DAYS - July 18*")),"Y","")))</f>
        <v>Y</v>
      </c>
      <c r="U222" s="21" t="str">
        <f t="shared" si="1322"/>
        <v>Y</v>
      </c>
      <c r="V222" s="21" t="str">
        <f t="shared" si="1172"/>
        <v/>
      </c>
      <c r="W222" s="21" t="str">
        <f t="shared" ref="W222:X222" si="1323">IF(COUNTIF($F222,CONCATENATE("*",W$1,"*")),"Y",IF(COUNTIF($F222,CONCATENATE("*",$O$1,"*")),"Y",IF(COUNTIF($F222,CONCATENATE("*",$Y$1,"*")),"Y",IF(COUNTIF($F222,CONCATENATE("*ALL EVENT*")),"Y",""))))</f>
        <v>Y</v>
      </c>
      <c r="X222" s="21" t="str">
        <f t="shared" si="1323"/>
        <v>Y</v>
      </c>
      <c r="Y222" s="21" t="str">
        <f t="shared" si="1174"/>
        <v>Y</v>
      </c>
      <c r="Z222" s="21" t="str">
        <f t="shared" ref="Z222:AA222" si="1324">IF(COUNTIF($F222,CONCATENATE("*",Z$1,"*")),"Y",IF(COUNTIF($F222,CONCATENATE("*",$O$1,"*")),"Y",IF(COUNTIF($F222,CONCATENATE("*",$AB$1,"*")),"Y",IF(COUNTIF($F222,CONCATENATE("*ALL EVENT*")),"Y",""))))</f>
        <v/>
      </c>
      <c r="AA222" s="21" t="str">
        <f t="shared" si="1324"/>
        <v>Y</v>
      </c>
      <c r="AB222" s="21" t="str">
        <f t="shared" si="6"/>
        <v/>
      </c>
      <c r="AC222" s="21" t="str">
        <f t="shared" ref="AC222:AD222" si="1325">IF(COUNTIF($F222,CONCATENATE("*",AC$1,"*")),"Y",IF(COUNTIF($F222,CONCATENATE("*",$O$1,"*")),"Y",IF(COUNTIF($F222,CONCATENATE("*",$AE$1,"*")),"Y",IF(COUNTIF($F222,CONCATENATE("*ALL EVENT*")),"Y",""))))</f>
        <v/>
      </c>
      <c r="AD222" s="21" t="str">
        <f t="shared" si="1325"/>
        <v/>
      </c>
      <c r="AE222" s="19" t="str">
        <f t="shared" si="8"/>
        <v/>
      </c>
      <c r="AF222" s="22">
        <f t="shared" si="9"/>
        <v>5</v>
      </c>
      <c r="AG222" s="26" t="s">
        <v>1732</v>
      </c>
      <c r="AH222" s="19" t="str">
        <f t="shared" ref="AH222:AL222" si="1326">IF(O222="Y",$AG222,"")</f>
        <v/>
      </c>
      <c r="AI222" s="19" t="str">
        <f t="shared" si="1326"/>
        <v/>
      </c>
      <c r="AJ222" s="19" t="str">
        <f t="shared" si="1326"/>
        <v/>
      </c>
      <c r="AK222" s="19" t="str">
        <f t="shared" si="1326"/>
        <v/>
      </c>
      <c r="AL222" s="19" t="str">
        <f t="shared" si="1326"/>
        <v/>
      </c>
      <c r="AM222" s="19" t="s">
        <v>1738</v>
      </c>
      <c r="AN222" s="19" t="s">
        <v>1744</v>
      </c>
      <c r="AO222" s="19" t="str">
        <f>IF(V222="Y",$AG222,"")</f>
        <v/>
      </c>
      <c r="AP222" s="19" t="s">
        <v>1737</v>
      </c>
      <c r="AQ222" s="19" t="s">
        <v>1737</v>
      </c>
      <c r="AR222" s="19" t="str">
        <f t="shared" si="1314"/>
        <v>Maha Prasad</v>
      </c>
      <c r="AS222" s="19" t="str">
        <f>IF(Z222="Y",$AG222,"")</f>
        <v/>
      </c>
      <c r="AT222" s="19" t="s">
        <v>1737</v>
      </c>
      <c r="AU222" s="19" t="str">
        <f t="shared" si="1315"/>
        <v/>
      </c>
      <c r="AV222" s="19" t="str">
        <f t="shared" ref="AV222:AX222" si="1327">IF(AC222="Y",$AG222,"")</f>
        <v/>
      </c>
      <c r="AW222" s="19" t="str">
        <f t="shared" si="1327"/>
        <v/>
      </c>
      <c r="AX222" s="19" t="str">
        <f t="shared" si="1327"/>
        <v/>
      </c>
      <c r="AY222" s="24">
        <f t="shared" si="11"/>
        <v>2</v>
      </c>
      <c r="AZ222" s="19">
        <f t="shared" si="12"/>
        <v>1</v>
      </c>
      <c r="BA222" s="19" t="s">
        <v>1740</v>
      </c>
      <c r="BB222" s="19"/>
    </row>
    <row r="223" spans="1:54" ht="15.6">
      <c r="A223" s="2">
        <f>'Form Responses 1'!A223</f>
        <v>45438.731865324073</v>
      </c>
      <c r="B223" s="25" t="str">
        <f>'Form Responses 1'!B223</f>
        <v>agouris@hotmail.com</v>
      </c>
      <c r="C223" s="16" t="str">
        <f>'Form Responses 1'!C223</f>
        <v>Aparna</v>
      </c>
      <c r="D223" s="16" t="str">
        <f>'Form Responses 1'!D223</f>
        <v>Gouri</v>
      </c>
      <c r="E223" s="511">
        <f>'Form Responses 1'!E223</f>
        <v>3129339730</v>
      </c>
      <c r="F223" s="17" t="str">
        <f>'Form Responses 1'!F223</f>
        <v>19th July (Friday) - Evening, 20th July (Saturday) - ALL DAY, 21st July (Sunday) - ALL DAY</v>
      </c>
      <c r="G223" s="16" t="str">
        <f>'Form Responses 1'!G223</f>
        <v>Greater Chicago Region</v>
      </c>
      <c r="H223" s="16" t="str">
        <f>'Form Responses 1'!H223</f>
        <v>No</v>
      </c>
      <c r="I223" s="16">
        <f>'Form Responses 1'!I223</f>
        <v>0</v>
      </c>
      <c r="J223" s="16">
        <f>'Form Responses 1'!J223</f>
        <v>0</v>
      </c>
      <c r="K223" s="16">
        <f>'Form Responses 1'!K223</f>
        <v>0</v>
      </c>
      <c r="L223" s="16" t="str">
        <f>'Form Responses 1'!L223</f>
        <v>I acknowledge</v>
      </c>
      <c r="M223" s="16">
        <f>'Form Responses 1'!M223</f>
        <v>0</v>
      </c>
      <c r="N223" s="30" t="s">
        <v>1731</v>
      </c>
      <c r="O223" s="19" t="str">
        <f t="shared" si="0"/>
        <v/>
      </c>
      <c r="P223" s="20"/>
      <c r="Q223" s="20"/>
      <c r="R223" s="20"/>
      <c r="S223" s="20"/>
      <c r="T223" s="21" t="str">
        <f t="shared" ref="T223:U223" si="1328">IF(COUNTIF($F223,CONCATENATE("*",T$1,"*")),"Y",IF(COUNTIF($F223,CONCATENATE("*",$V$1,"*")),"Y",IF(COUNTIF($F223,CONCATENATE("*ALL EVENT DAYS - July 18*")),"Y","")))</f>
        <v/>
      </c>
      <c r="U223" s="21" t="str">
        <f t="shared" si="1328"/>
        <v/>
      </c>
      <c r="V223" s="21" t="str">
        <f t="shared" si="1172"/>
        <v/>
      </c>
      <c r="W223" s="21" t="str">
        <f t="shared" ref="W223:X223" si="1329">IF(COUNTIF($F223,CONCATENATE("*",W$1,"*")),"Y",IF(COUNTIF($F223,CONCATENATE("*",$O$1,"*")),"Y",IF(COUNTIF($F223,CONCATENATE("*",$Y$1,"*")),"Y",IF(COUNTIF($F223,CONCATENATE("*ALL EVENT*")),"Y",""))))</f>
        <v/>
      </c>
      <c r="X223" s="21" t="str">
        <f t="shared" si="1329"/>
        <v>Y</v>
      </c>
      <c r="Y223" s="21" t="str">
        <f t="shared" si="1174"/>
        <v/>
      </c>
      <c r="Z223" s="21" t="str">
        <f t="shared" ref="Z223:AA223" si="1330">IF(COUNTIF($F223,CONCATENATE("*",Z$1,"*")),"Y",IF(COUNTIF($F223,CONCATENATE("*",$O$1,"*")),"Y",IF(COUNTIF($F223,CONCATENATE("*",$AB$1,"*")),"Y",IF(COUNTIF($F223,CONCATENATE("*ALL EVENT*")),"Y",""))))</f>
        <v>Y</v>
      </c>
      <c r="AA223" s="21" t="str">
        <f t="shared" si="1330"/>
        <v>Y</v>
      </c>
      <c r="AB223" s="21" t="str">
        <f t="shared" si="6"/>
        <v>Y</v>
      </c>
      <c r="AC223" s="21" t="str">
        <f t="shared" ref="AC223:AD223" si="1331">IF(COUNTIF($F223,CONCATENATE("*",AC$1,"*")),"Y",IF(COUNTIF($F223,CONCATENATE("*",$O$1,"*")),"Y",IF(COUNTIF($F223,CONCATENATE("*",$AE$1,"*")),"Y",IF(COUNTIF($F223,CONCATENATE("*ALL EVENT*")),"Y",""))))</f>
        <v>Y</v>
      </c>
      <c r="AD223" s="21" t="str">
        <f t="shared" si="1331"/>
        <v>Y</v>
      </c>
      <c r="AE223" s="19" t="str">
        <f t="shared" si="8"/>
        <v>Y</v>
      </c>
      <c r="AF223" s="22">
        <f t="shared" si="9"/>
        <v>5</v>
      </c>
      <c r="AG223" s="26" t="s">
        <v>1732</v>
      </c>
      <c r="AH223" s="19" t="str">
        <f t="shared" ref="AH223:AP223" si="1332">IF(O223="Y",$AG223,"")</f>
        <v/>
      </c>
      <c r="AI223" s="19" t="str">
        <f t="shared" si="1332"/>
        <v/>
      </c>
      <c r="AJ223" s="19" t="str">
        <f t="shared" si="1332"/>
        <v/>
      </c>
      <c r="AK223" s="19" t="str">
        <f t="shared" si="1332"/>
        <v/>
      </c>
      <c r="AL223" s="19" t="str">
        <f t="shared" si="1332"/>
        <v/>
      </c>
      <c r="AM223" s="19" t="str">
        <f t="shared" si="1332"/>
        <v/>
      </c>
      <c r="AN223" s="19" t="str">
        <f t="shared" si="1332"/>
        <v/>
      </c>
      <c r="AO223" s="19" t="str">
        <f t="shared" si="1332"/>
        <v/>
      </c>
      <c r="AP223" s="19" t="str">
        <f t="shared" si="1332"/>
        <v/>
      </c>
      <c r="AQ223" s="19" t="s">
        <v>1737</v>
      </c>
      <c r="AR223" s="19" t="str">
        <f t="shared" si="1314"/>
        <v/>
      </c>
      <c r="AS223" s="19" t="s">
        <v>1737</v>
      </c>
      <c r="AT223" s="19" t="s">
        <v>1737</v>
      </c>
      <c r="AU223" s="19" t="str">
        <f t="shared" si="1315"/>
        <v>Maha Prasad</v>
      </c>
      <c r="AV223" s="19" t="s">
        <v>1737</v>
      </c>
      <c r="AW223" s="19" t="s">
        <v>1737</v>
      </c>
      <c r="AX223" s="19" t="str">
        <f t="shared" ref="AX223:AX224" si="1333">IF(AE223="Y",$AG223,"")</f>
        <v>Maha Prasad</v>
      </c>
      <c r="AY223" s="24">
        <f t="shared" si="11"/>
        <v>2</v>
      </c>
      <c r="AZ223" s="19">
        <f t="shared" si="12"/>
        <v>2</v>
      </c>
      <c r="BA223" s="19" t="s">
        <v>1729</v>
      </c>
      <c r="BB223" s="19"/>
    </row>
    <row r="224" spans="1:54" ht="15.6">
      <c r="A224" s="2">
        <f>'Form Responses 1'!A224</f>
        <v>45439.264514664348</v>
      </c>
      <c r="B224" s="25" t="str">
        <f>'Form Responses 1'!B224</f>
        <v>bindulanka@gmail.com</v>
      </c>
      <c r="C224" s="31" t="str">
        <f>'Form Responses 1'!C224</f>
        <v>Bindu</v>
      </c>
      <c r="D224" s="16" t="str">
        <f>'Form Responses 1'!D224</f>
        <v>Lanka</v>
      </c>
      <c r="E224" s="511">
        <f>'Form Responses 1'!E224</f>
        <v>7326476429</v>
      </c>
      <c r="F224" s="17" t="str">
        <f>'Form Responses 1'!F224</f>
        <v>ALL EVENT DAYS - July 19th to July 21st - FULL TIME</v>
      </c>
      <c r="G224" s="16" t="str">
        <f>'Form Responses 1'!G224</f>
        <v>Frisco</v>
      </c>
      <c r="H224" s="16" t="str">
        <f>'Form Responses 1'!H224</f>
        <v>Yes</v>
      </c>
      <c r="I224" s="16" t="str">
        <f>'Form Responses 1'!I224</f>
        <v>Mahāyajña Student</v>
      </c>
      <c r="J224" s="16" t="str">
        <f>'Form Responses 1'!J224</f>
        <v>Himabindu Lanka</v>
      </c>
      <c r="K224" s="16" t="str">
        <f>'Form Responses 1'!K224</f>
        <v>Batch 5</v>
      </c>
      <c r="L224" s="16" t="str">
        <f>'Form Responses 1'!L224</f>
        <v>I acknowledge</v>
      </c>
      <c r="M224" s="16">
        <f>'Form Responses 1'!M224</f>
        <v>0</v>
      </c>
      <c r="N224" s="30" t="s">
        <v>1731</v>
      </c>
      <c r="O224" s="19" t="str">
        <f t="shared" si="0"/>
        <v>Y</v>
      </c>
      <c r="P224" s="20"/>
      <c r="Q224" s="20"/>
      <c r="R224" s="20"/>
      <c r="S224" s="20"/>
      <c r="T224" s="21" t="str">
        <f t="shared" ref="T224:U224" si="1334">IF(COUNTIF($F224,CONCATENATE("*",T$1,"*")),"Y",IF(COUNTIF($F224,CONCATENATE("*",$V$1,"*")),"Y",IF(COUNTIF($F224,CONCATENATE("*ALL EVENT DAYS - July 18*")),"Y","")))</f>
        <v/>
      </c>
      <c r="U224" s="21" t="str">
        <f t="shared" si="1334"/>
        <v/>
      </c>
      <c r="V224" s="21" t="str">
        <f t="shared" si="1172"/>
        <v/>
      </c>
      <c r="W224" s="21" t="str">
        <f t="shared" ref="W224:X224" si="1335">IF(COUNTIF($F224,CONCATENATE("*",W$1,"*")),"Y",IF(COUNTIF($F224,CONCATENATE("*",$O$1,"*")),"Y",IF(COUNTIF($F224,CONCATENATE("*",$Y$1,"*")),"Y",IF(COUNTIF($F224,CONCATENATE("*ALL EVENT*")),"Y",""))))</f>
        <v>Y</v>
      </c>
      <c r="X224" s="21" t="str">
        <f t="shared" si="1335"/>
        <v>Y</v>
      </c>
      <c r="Y224" s="21" t="str">
        <f t="shared" si="1174"/>
        <v>Y</v>
      </c>
      <c r="Z224" s="21" t="str">
        <f t="shared" ref="Z224:AA224" si="1336">IF(COUNTIF($F224,CONCATENATE("*",Z$1,"*")),"Y",IF(COUNTIF($F224,CONCATENATE("*",$O$1,"*")),"Y",IF(COUNTIF($F224,CONCATENATE("*",$AB$1,"*")),"Y",IF(COUNTIF($F224,CONCATENATE("*ALL EVENT*")),"Y",""))))</f>
        <v>Y</v>
      </c>
      <c r="AA224" s="21" t="str">
        <f t="shared" si="1336"/>
        <v>Y</v>
      </c>
      <c r="AB224" s="21" t="str">
        <f t="shared" si="6"/>
        <v>Y</v>
      </c>
      <c r="AC224" s="21" t="str">
        <f t="shared" ref="AC224:AD224" si="1337">IF(COUNTIF($F224,CONCATENATE("*",AC$1,"*")),"Y",IF(COUNTIF($F224,CONCATENATE("*",$O$1,"*")),"Y",IF(COUNTIF($F224,CONCATENATE("*",$AE$1,"*")),"Y",IF(COUNTIF($F224,CONCATENATE("*ALL EVENT*")),"Y",""))))</f>
        <v>Y</v>
      </c>
      <c r="AD224" s="21" t="str">
        <f t="shared" si="1337"/>
        <v>Y</v>
      </c>
      <c r="AE224" s="19" t="str">
        <f t="shared" si="8"/>
        <v>Y</v>
      </c>
      <c r="AF224" s="22">
        <f t="shared" si="9"/>
        <v>6</v>
      </c>
      <c r="AG224" s="26" t="s">
        <v>1732</v>
      </c>
      <c r="AH224" s="19" t="str">
        <f t="shared" ref="AH224:AO224" si="1338">IF(O224="Y",$AG224,"")</f>
        <v>Maha Prasad</v>
      </c>
      <c r="AI224" s="19" t="str">
        <f t="shared" si="1338"/>
        <v/>
      </c>
      <c r="AJ224" s="19" t="str">
        <f t="shared" si="1338"/>
        <v/>
      </c>
      <c r="AK224" s="19" t="str">
        <f t="shared" si="1338"/>
        <v/>
      </c>
      <c r="AL224" s="19" t="str">
        <f t="shared" si="1338"/>
        <v/>
      </c>
      <c r="AM224" s="19" t="str">
        <f t="shared" si="1338"/>
        <v/>
      </c>
      <c r="AN224" s="19" t="str">
        <f t="shared" si="1338"/>
        <v/>
      </c>
      <c r="AO224" s="19" t="str">
        <f t="shared" si="1338"/>
        <v/>
      </c>
      <c r="AP224" s="19" t="s">
        <v>1737</v>
      </c>
      <c r="AQ224" s="19" t="s">
        <v>1737</v>
      </c>
      <c r="AR224" s="19" t="str">
        <f t="shared" si="1314"/>
        <v>Maha Prasad</v>
      </c>
      <c r="AS224" s="19" t="s">
        <v>1737</v>
      </c>
      <c r="AT224" s="19" t="s">
        <v>1737</v>
      </c>
      <c r="AU224" s="19" t="str">
        <f t="shared" si="1315"/>
        <v>Maha Prasad</v>
      </c>
      <c r="AV224" s="19" t="s">
        <v>1737</v>
      </c>
      <c r="AW224" s="19" t="s">
        <v>1737</v>
      </c>
      <c r="AX224" s="19" t="str">
        <f t="shared" si="1333"/>
        <v>Maha Prasad</v>
      </c>
      <c r="AY224" s="24">
        <f t="shared" si="11"/>
        <v>2</v>
      </c>
      <c r="AZ224" s="19">
        <f t="shared" si="12"/>
        <v>2</v>
      </c>
      <c r="BA224" s="19" t="s">
        <v>1729</v>
      </c>
      <c r="BB224" s="19"/>
    </row>
    <row r="225" spans="1:54" ht="15.6">
      <c r="A225" s="2">
        <f>'Form Responses 1'!A225</f>
        <v>45440.436841689814</v>
      </c>
      <c r="B225" s="25" t="str">
        <f>'Form Responses 1'!B225</f>
        <v>perkari.prema@gmail.com</v>
      </c>
      <c r="C225" s="16" t="str">
        <f>'Form Responses 1'!C225</f>
        <v>prema</v>
      </c>
      <c r="D225" s="16" t="str">
        <f>'Form Responses 1'!D225</f>
        <v>perkari</v>
      </c>
      <c r="E225" s="511">
        <f>'Form Responses 1'!E225</f>
        <v>6124126351</v>
      </c>
      <c r="F225" s="17" t="str">
        <f>'Form Responses 1'!F225</f>
        <v>20th July (Saturday) - Morning,18th July (Thursday) - Evening</v>
      </c>
      <c r="G225" s="16" t="str">
        <f>'Form Responses 1'!G225</f>
        <v>Greater Chicago Region</v>
      </c>
      <c r="H225" s="16" t="str">
        <f>'Form Responses 1'!H225</f>
        <v>No</v>
      </c>
      <c r="I225" s="16">
        <f>'Form Responses 1'!I225</f>
        <v>0</v>
      </c>
      <c r="J225" s="16">
        <f>'Form Responses 1'!J225</f>
        <v>0</v>
      </c>
      <c r="K225" s="16">
        <f>'Form Responses 1'!K225</f>
        <v>0</v>
      </c>
      <c r="L225" s="16" t="str">
        <f>'Form Responses 1'!L225</f>
        <v>I acknowledge</v>
      </c>
      <c r="M225" s="16">
        <f>'Form Responses 1'!M225</f>
        <v>0</v>
      </c>
      <c r="N225" s="27" t="s">
        <v>1731</v>
      </c>
      <c r="O225" s="19" t="str">
        <f t="shared" si="0"/>
        <v/>
      </c>
      <c r="P225" s="20"/>
      <c r="Q225" s="20" t="s">
        <v>979</v>
      </c>
      <c r="R225" s="20"/>
      <c r="S225" s="20" t="s">
        <v>979</v>
      </c>
      <c r="T225" s="21" t="str">
        <f t="shared" ref="T225:U225" si="1339">IF(COUNTIF($F225,CONCATENATE("*",T$1,"*")),"Y",IF(COUNTIF($F225,CONCATENATE("*",$V$1,"*")),"Y",IF(COUNTIF($F225,CONCATENATE("*ALL EVENT DAYS - July 18*")),"Y","")))</f>
        <v/>
      </c>
      <c r="U225" s="21" t="str">
        <f t="shared" si="1339"/>
        <v>Y</v>
      </c>
      <c r="V225" s="21" t="str">
        <f t="shared" si="1172"/>
        <v/>
      </c>
      <c r="W225" s="21" t="str">
        <f t="shared" ref="W225:X225" si="1340">IF(COUNTIF($F225,CONCATENATE("*",W$1,"*")),"Y",IF(COUNTIF($F225,CONCATENATE("*",$O$1,"*")),"Y",IF(COUNTIF($F225,CONCATENATE("*",$Y$1,"*")),"Y",IF(COUNTIF($F225,CONCATENATE("*ALL EVENT*")),"Y",""))))</f>
        <v/>
      </c>
      <c r="X225" s="21" t="str">
        <f t="shared" si="1340"/>
        <v/>
      </c>
      <c r="Y225" s="21" t="str">
        <f t="shared" si="1174"/>
        <v/>
      </c>
      <c r="Z225" s="21" t="str">
        <f t="shared" ref="Z225:AA225" si="1341">IF(COUNTIF($F225,CONCATENATE("*",Z$1,"*")),"Y",IF(COUNTIF($F225,CONCATENATE("*",$O$1,"*")),"Y",IF(COUNTIF($F225,CONCATENATE("*",$AB$1,"*")),"Y",IF(COUNTIF($F225,CONCATENATE("*ALL EVENT*")),"Y",""))))</f>
        <v>Y</v>
      </c>
      <c r="AA225" s="21" t="str">
        <f t="shared" si="1341"/>
        <v/>
      </c>
      <c r="AB225" s="21" t="str">
        <f t="shared" si="6"/>
        <v/>
      </c>
      <c r="AC225" s="21" t="str">
        <f t="shared" ref="AC225:AD225" si="1342">IF(COUNTIF($F225,CONCATENATE("*",AC$1,"*")),"Y",IF(COUNTIF($F225,CONCATENATE("*",$O$1,"*")),"Y",IF(COUNTIF($F225,CONCATENATE("*",$AE$1,"*")),"Y",IF(COUNTIF($F225,CONCATENATE("*ALL EVENT*")),"Y",""))))</f>
        <v/>
      </c>
      <c r="AD225" s="21" t="str">
        <f t="shared" si="1342"/>
        <v/>
      </c>
      <c r="AE225" s="19" t="str">
        <f t="shared" si="8"/>
        <v/>
      </c>
      <c r="AF225" s="22">
        <f t="shared" si="9"/>
        <v>4</v>
      </c>
      <c r="AG225" s="26" t="s">
        <v>1732</v>
      </c>
      <c r="AH225" s="19" t="str">
        <f t="shared" ref="AH225:AK225" si="1343">IF(O225="Y",$AG225,"")</f>
        <v/>
      </c>
      <c r="AI225" s="19" t="str">
        <f t="shared" si="1343"/>
        <v/>
      </c>
      <c r="AJ225" s="19" t="str">
        <f t="shared" si="1343"/>
        <v>Maha Prasad</v>
      </c>
      <c r="AK225" s="19" t="str">
        <f t="shared" si="1343"/>
        <v/>
      </c>
      <c r="AL225" s="19" t="s">
        <v>1738</v>
      </c>
      <c r="AM225" s="19" t="str">
        <f>IF(T225="Y",$AG225,"")</f>
        <v/>
      </c>
      <c r="AN225" s="19" t="s">
        <v>1744</v>
      </c>
      <c r="AO225" s="19" t="str">
        <f t="shared" ref="AO225:AR225" si="1344">IF(V225="Y",$AG225,"")</f>
        <v/>
      </c>
      <c r="AP225" s="19" t="str">
        <f t="shared" si="1344"/>
        <v/>
      </c>
      <c r="AQ225" s="19" t="str">
        <f t="shared" si="1344"/>
        <v/>
      </c>
      <c r="AR225" s="19" t="str">
        <f t="shared" si="1344"/>
        <v/>
      </c>
      <c r="AS225" s="19" t="s">
        <v>1737</v>
      </c>
      <c r="AT225" s="19" t="str">
        <f t="shared" ref="AT225:AX225" si="1345">IF(AA225="Y",$AG225,"")</f>
        <v/>
      </c>
      <c r="AU225" s="19" t="str">
        <f t="shared" si="1345"/>
        <v/>
      </c>
      <c r="AV225" s="19" t="str">
        <f t="shared" si="1345"/>
        <v/>
      </c>
      <c r="AW225" s="19" t="str">
        <f t="shared" si="1345"/>
        <v/>
      </c>
      <c r="AX225" s="19" t="str">
        <f t="shared" si="1345"/>
        <v/>
      </c>
      <c r="AY225" s="24">
        <f t="shared" si="11"/>
        <v>1</v>
      </c>
      <c r="AZ225" s="19">
        <f t="shared" si="12"/>
        <v>1</v>
      </c>
      <c r="BA225" s="19" t="s">
        <v>1740</v>
      </c>
      <c r="BB225" s="19"/>
    </row>
    <row r="226" spans="1:54" ht="15.6">
      <c r="A226" s="2">
        <f>'Form Responses 1'!A226</f>
        <v>45440.634967395832</v>
      </c>
      <c r="B226" s="25" t="str">
        <f>'Form Responses 1'!B226</f>
        <v>anuv1354@gmail.com</v>
      </c>
      <c r="C226" s="16" t="str">
        <f>'Form Responses 1'!C226</f>
        <v>Anu</v>
      </c>
      <c r="D226" s="16" t="str">
        <f>'Form Responses 1'!D226</f>
        <v>Virupakshi</v>
      </c>
      <c r="E226" s="511">
        <f>'Form Responses 1'!E226</f>
        <v>2244349762</v>
      </c>
      <c r="F226" s="17" t="str">
        <f>'Form Responses 1'!F226</f>
        <v>19th July (Friday) - Evening, 20th July (Saturday) - ALL DAY, 21st July (Sunday) - ALL DAY,18th July (Thursday) - Evening,18th July (Thursday) - Morning</v>
      </c>
      <c r="G226" s="16" t="str">
        <f>'Form Responses 1'!G226</f>
        <v>Greater Chicago Region</v>
      </c>
      <c r="H226" s="16" t="str">
        <f>'Form Responses 1'!H226</f>
        <v>No</v>
      </c>
      <c r="I226" s="16">
        <f>'Form Responses 1'!I226</f>
        <v>0</v>
      </c>
      <c r="J226" s="16">
        <f>'Form Responses 1'!J226</f>
        <v>0</v>
      </c>
      <c r="K226" s="16">
        <f>'Form Responses 1'!K226</f>
        <v>0</v>
      </c>
      <c r="L226" s="16" t="str">
        <f>'Form Responses 1'!L226</f>
        <v>I acknowledge</v>
      </c>
      <c r="M226" s="16">
        <f>'Form Responses 1'!M226</f>
        <v>0</v>
      </c>
      <c r="N226" s="27" t="s">
        <v>1731</v>
      </c>
      <c r="O226" s="19" t="str">
        <f t="shared" si="0"/>
        <v/>
      </c>
      <c r="P226" s="20" t="s">
        <v>979</v>
      </c>
      <c r="Q226" s="20" t="s">
        <v>979</v>
      </c>
      <c r="R226" s="20" t="s">
        <v>979</v>
      </c>
      <c r="S226" s="20" t="s">
        <v>979</v>
      </c>
      <c r="T226" s="21" t="str">
        <f t="shared" ref="T226:U226" si="1346">IF(COUNTIF($F226,CONCATENATE("*",T$1,"*")),"Y",IF(COUNTIF($F226,CONCATENATE("*",$V$1,"*")),"Y",IF(COUNTIF($F226,CONCATENATE("*ALL EVENT DAYS - July 18*")),"Y","")))</f>
        <v>Y</v>
      </c>
      <c r="U226" s="21" t="str">
        <f t="shared" si="1346"/>
        <v>Y</v>
      </c>
      <c r="V226" s="21" t="str">
        <f t="shared" si="1172"/>
        <v/>
      </c>
      <c r="W226" s="21" t="str">
        <f t="shared" ref="W226:X226" si="1347">IF(COUNTIF($F226,CONCATENATE("*",W$1,"*")),"Y",IF(COUNTIF($F226,CONCATENATE("*",$O$1,"*")),"Y",IF(COUNTIF($F226,CONCATENATE("*",$Y$1,"*")),"Y",IF(COUNTIF($F226,CONCATENATE("*ALL EVENT*")),"Y",""))))</f>
        <v/>
      </c>
      <c r="X226" s="21" t="str">
        <f t="shared" si="1347"/>
        <v>Y</v>
      </c>
      <c r="Y226" s="21" t="str">
        <f t="shared" si="1174"/>
        <v/>
      </c>
      <c r="Z226" s="21" t="str">
        <f t="shared" ref="Z226:AA226" si="1348">IF(COUNTIF($F226,CONCATENATE("*",Z$1,"*")),"Y",IF(COUNTIF($F226,CONCATENATE("*",$O$1,"*")),"Y",IF(COUNTIF($F226,CONCATENATE("*",$AB$1,"*")),"Y",IF(COUNTIF($F226,CONCATENATE("*ALL EVENT*")),"Y",""))))</f>
        <v>Y</v>
      </c>
      <c r="AA226" s="21" t="str">
        <f t="shared" si="1348"/>
        <v>Y</v>
      </c>
      <c r="AB226" s="21" t="str">
        <f t="shared" si="6"/>
        <v>Y</v>
      </c>
      <c r="AC226" s="21" t="str">
        <f t="shared" ref="AC226:AD226" si="1349">IF(COUNTIF($F226,CONCATENATE("*",AC$1,"*")),"Y",IF(COUNTIF($F226,CONCATENATE("*",$O$1,"*")),"Y",IF(COUNTIF($F226,CONCATENATE("*",$AE$1,"*")),"Y",IF(COUNTIF($F226,CONCATENATE("*ALL EVENT*")),"Y",""))))</f>
        <v>Y</v>
      </c>
      <c r="AD226" s="21" t="str">
        <f t="shared" si="1349"/>
        <v>Y</v>
      </c>
      <c r="AE226" s="19" t="str">
        <f t="shared" si="8"/>
        <v>Y</v>
      </c>
      <c r="AF226" s="22">
        <f t="shared" si="9"/>
        <v>11</v>
      </c>
      <c r="AG226" s="44" t="s">
        <v>1763</v>
      </c>
      <c r="AH226" s="19" t="str">
        <f t="shared" ref="AH226:AX226" si="1350">IF(O226="Y",$AG226,"")</f>
        <v/>
      </c>
      <c r="AI226" s="19" t="str">
        <f t="shared" si="1350"/>
        <v>Decoration</v>
      </c>
      <c r="AJ226" s="19" t="str">
        <f t="shared" si="1350"/>
        <v>Decoration</v>
      </c>
      <c r="AK226" s="19" t="str">
        <f t="shared" si="1350"/>
        <v>Decoration</v>
      </c>
      <c r="AL226" s="19" t="str">
        <f t="shared" si="1350"/>
        <v>Decoration</v>
      </c>
      <c r="AM226" s="19" t="str">
        <f t="shared" si="1350"/>
        <v>Decoration</v>
      </c>
      <c r="AN226" s="19" t="str">
        <f t="shared" si="1350"/>
        <v>Decoration</v>
      </c>
      <c r="AO226" s="19" t="str">
        <f t="shared" si="1350"/>
        <v/>
      </c>
      <c r="AP226" s="19" t="str">
        <f t="shared" si="1350"/>
        <v/>
      </c>
      <c r="AQ226" s="19" t="str">
        <f t="shared" si="1350"/>
        <v>Decoration</v>
      </c>
      <c r="AR226" s="19" t="str">
        <f t="shared" si="1350"/>
        <v/>
      </c>
      <c r="AS226" s="19" t="str">
        <f t="shared" si="1350"/>
        <v>Decoration</v>
      </c>
      <c r="AT226" s="19" t="str">
        <f t="shared" si="1350"/>
        <v>Decoration</v>
      </c>
      <c r="AU226" s="19" t="str">
        <f t="shared" si="1350"/>
        <v>Decoration</v>
      </c>
      <c r="AV226" s="19" t="str">
        <f t="shared" si="1350"/>
        <v>Decoration</v>
      </c>
      <c r="AW226" s="19" t="str">
        <f t="shared" si="1350"/>
        <v>Decoration</v>
      </c>
      <c r="AX226" s="19" t="str">
        <f t="shared" si="1350"/>
        <v>Decoration</v>
      </c>
      <c r="AY226" s="24">
        <f t="shared" si="11"/>
        <v>2</v>
      </c>
      <c r="AZ226" s="19">
        <f t="shared" si="12"/>
        <v>2</v>
      </c>
      <c r="BA226" s="19" t="s">
        <v>1729</v>
      </c>
      <c r="BB226" s="19"/>
    </row>
    <row r="227" spans="1:54" ht="15.6">
      <c r="A227" s="2">
        <f>'Form Responses 1'!A227</f>
        <v>45440.885532673608</v>
      </c>
      <c r="B227" s="25" t="str">
        <f>'Form Responses 1'!B227</f>
        <v>jayalaxmimurty@gmail.com</v>
      </c>
      <c r="C227" s="16" t="str">
        <f>'Form Responses 1'!C227</f>
        <v>Jayalakshmi</v>
      </c>
      <c r="D227" s="16" t="str">
        <f>'Form Responses 1'!D227</f>
        <v>Murty</v>
      </c>
      <c r="E227" s="511">
        <f>'Form Responses 1'!E227</f>
        <v>8593967437</v>
      </c>
      <c r="F227" s="17" t="str">
        <f>'Form Responses 1'!F227</f>
        <v>19th July (Friday) - Evening, 20th July (Saturday) - ALL DAY, 21st July (Sunday) - ALL DAY</v>
      </c>
      <c r="G227" s="16" t="str">
        <f>'Form Responses 1'!G227</f>
        <v>Other locations</v>
      </c>
      <c r="H227" s="16" t="str">
        <f>'Form Responses 1'!H227</f>
        <v>Yes</v>
      </c>
      <c r="I227" s="16" t="str">
        <f>'Form Responses 1'!I227</f>
        <v>Mahāyajña Student</v>
      </c>
      <c r="J227" s="16" t="str">
        <f>'Form Responses 1'!J227</f>
        <v>Jayalakshmi Murty</v>
      </c>
      <c r="K227" s="16" t="str">
        <f>'Form Responses 1'!K227</f>
        <v>Batch 2</v>
      </c>
      <c r="L227" s="16" t="str">
        <f>'Form Responses 1'!L227</f>
        <v>I acknowledge</v>
      </c>
      <c r="M227" s="16" t="str">
        <f>'Form Responses 1'!M227</f>
        <v>Lexington, Kentucky</v>
      </c>
      <c r="N227" s="27" t="s">
        <v>1731</v>
      </c>
      <c r="O227" s="19" t="str">
        <f t="shared" si="0"/>
        <v/>
      </c>
      <c r="P227" s="20"/>
      <c r="Q227" s="20"/>
      <c r="R227" s="20"/>
      <c r="S227" s="20"/>
      <c r="T227" s="21" t="str">
        <f t="shared" ref="T227:U227" si="1351">IF(COUNTIF($F227,CONCATENATE("*",T$1,"*")),"Y",IF(COUNTIF($F227,CONCATENATE("*",$V$1,"*")),"Y",IF(COUNTIF($F227,CONCATENATE("*ALL EVENT DAYS - July 18*")),"Y","")))</f>
        <v/>
      </c>
      <c r="U227" s="21" t="str">
        <f t="shared" si="1351"/>
        <v/>
      </c>
      <c r="V227" s="21" t="str">
        <f t="shared" si="1172"/>
        <v/>
      </c>
      <c r="W227" s="21" t="str">
        <f t="shared" ref="W227:X227" si="1352">IF(COUNTIF($F227,CONCATENATE("*",W$1,"*")),"Y",IF(COUNTIF($F227,CONCATENATE("*",$O$1,"*")),"Y",IF(COUNTIF($F227,CONCATENATE("*",$Y$1,"*")),"Y",IF(COUNTIF($F227,CONCATENATE("*ALL EVENT*")),"Y",""))))</f>
        <v/>
      </c>
      <c r="X227" s="21" t="str">
        <f t="shared" si="1352"/>
        <v>Y</v>
      </c>
      <c r="Y227" s="21" t="str">
        <f t="shared" si="1174"/>
        <v/>
      </c>
      <c r="Z227" s="21" t="str">
        <f t="shared" ref="Z227:AA227" si="1353">IF(COUNTIF($F227,CONCATENATE("*",Z$1,"*")),"Y",IF(COUNTIF($F227,CONCATENATE("*",$O$1,"*")),"Y",IF(COUNTIF($F227,CONCATENATE("*",$AB$1,"*")),"Y",IF(COUNTIF($F227,CONCATENATE("*ALL EVENT*")),"Y",""))))</f>
        <v>Y</v>
      </c>
      <c r="AA227" s="21" t="str">
        <f t="shared" si="1353"/>
        <v>Y</v>
      </c>
      <c r="AB227" s="21" t="str">
        <f t="shared" si="6"/>
        <v>Y</v>
      </c>
      <c r="AC227" s="21" t="str">
        <f t="shared" ref="AC227:AD227" si="1354">IF(COUNTIF($F227,CONCATENATE("*",AC$1,"*")),"Y",IF(COUNTIF($F227,CONCATENATE("*",$O$1,"*")),"Y",IF(COUNTIF($F227,CONCATENATE("*",$AE$1,"*")),"Y",IF(COUNTIF($F227,CONCATENATE("*ALL EVENT*")),"Y",""))))</f>
        <v>Y</v>
      </c>
      <c r="AD227" s="21" t="str">
        <f t="shared" si="1354"/>
        <v>Y</v>
      </c>
      <c r="AE227" s="19" t="str">
        <f t="shared" si="8"/>
        <v>Y</v>
      </c>
      <c r="AF227" s="22">
        <f t="shared" si="9"/>
        <v>5</v>
      </c>
      <c r="AG227" s="26" t="s">
        <v>1732</v>
      </c>
      <c r="AH227" s="19" t="str">
        <f t="shared" ref="AH227:AP227" si="1355">IF(O227="Y",$AG227,"")</f>
        <v/>
      </c>
      <c r="AI227" s="19" t="str">
        <f t="shared" si="1355"/>
        <v/>
      </c>
      <c r="AJ227" s="19" t="str">
        <f t="shared" si="1355"/>
        <v/>
      </c>
      <c r="AK227" s="19" t="str">
        <f t="shared" si="1355"/>
        <v/>
      </c>
      <c r="AL227" s="19" t="str">
        <f t="shared" si="1355"/>
        <v/>
      </c>
      <c r="AM227" s="19" t="str">
        <f t="shared" si="1355"/>
        <v/>
      </c>
      <c r="AN227" s="19" t="str">
        <f t="shared" si="1355"/>
        <v/>
      </c>
      <c r="AO227" s="19" t="str">
        <f t="shared" si="1355"/>
        <v/>
      </c>
      <c r="AP227" s="19" t="str">
        <f t="shared" si="1355"/>
        <v/>
      </c>
      <c r="AQ227" s="19" t="s">
        <v>1737</v>
      </c>
      <c r="AR227" s="19" t="str">
        <f t="shared" ref="AR227:AR228" si="1356">IF(Y227="Y",$AG227,"")</f>
        <v/>
      </c>
      <c r="AS227" s="19" t="s">
        <v>1737</v>
      </c>
      <c r="AT227" s="19" t="s">
        <v>1737</v>
      </c>
      <c r="AU227" s="19" t="str">
        <f>IF(AB227="Y",$AG227,"")</f>
        <v>Maha Prasad</v>
      </c>
      <c r="AV227" s="19" t="s">
        <v>1737</v>
      </c>
      <c r="AW227" s="19" t="s">
        <v>1737</v>
      </c>
      <c r="AX227" s="19" t="str">
        <f t="shared" ref="AX227:AX228" si="1357">IF(AE227="Y",$AG227,"")</f>
        <v>Maha Prasad</v>
      </c>
      <c r="AY227" s="24">
        <f t="shared" si="11"/>
        <v>2</v>
      </c>
      <c r="AZ227" s="19">
        <f t="shared" si="12"/>
        <v>2</v>
      </c>
      <c r="BA227" s="19" t="s">
        <v>1729</v>
      </c>
      <c r="BB227" s="19"/>
    </row>
    <row r="228" spans="1:54" ht="15.6">
      <c r="A228" s="2">
        <f>'Form Responses 1'!A228</f>
        <v>45441.02362359954</v>
      </c>
      <c r="B228" s="25" t="str">
        <f>'Form Responses 1'!B228</f>
        <v>ranjitaccounts@gmail.com</v>
      </c>
      <c r="C228" s="16" t="str">
        <f>'Form Responses 1'!C228</f>
        <v>Chenchu Ranjit Kumar</v>
      </c>
      <c r="D228" s="16" t="str">
        <f>'Form Responses 1'!D228</f>
        <v>Devatha</v>
      </c>
      <c r="E228" s="511">
        <f>'Form Responses 1'!E228</f>
        <v>4253815106</v>
      </c>
      <c r="F228" s="17" t="str">
        <f>'Form Responses 1'!F228</f>
        <v>19th July (Friday) - ALL DAY, 21st July (Sunday) - ALL DAY,18th July (Thursday) - Morning</v>
      </c>
      <c r="G228" s="16" t="str">
        <f>'Form Responses 1'!G228</f>
        <v>Texas</v>
      </c>
      <c r="H228" s="16" t="str">
        <f>'Form Responses 1'!H228</f>
        <v>Yes</v>
      </c>
      <c r="I228" s="16" t="str">
        <f>'Form Responses 1'!I228</f>
        <v>Mahāyajña Student</v>
      </c>
      <c r="J228" s="16" t="str">
        <f>'Form Responses 1'!J228</f>
        <v>Chenchu Sai Sourish, Devatha</v>
      </c>
      <c r="K228" s="16" t="str">
        <f>'Form Responses 1'!K228</f>
        <v>Batch 9</v>
      </c>
      <c r="L228" s="16" t="str">
        <f>'Form Responses 1'!L228</f>
        <v>I acknowledge</v>
      </c>
      <c r="M228" s="16">
        <f>'Form Responses 1'!M228</f>
        <v>0</v>
      </c>
      <c r="N228" s="27" t="s">
        <v>1727</v>
      </c>
      <c r="O228" s="19" t="str">
        <f t="shared" si="0"/>
        <v/>
      </c>
      <c r="P228" s="20"/>
      <c r="Q228" s="20"/>
      <c r="R228" s="20"/>
      <c r="S228" s="20"/>
      <c r="T228" s="21" t="str">
        <f t="shared" ref="T228:U228" si="1358">IF(COUNTIF($F228,CONCATENATE("*",T$1,"*")),"Y",IF(COUNTIF($F228,CONCATENATE("*",$V$1,"*")),"Y",IF(COUNTIF($F228,CONCATENATE("*ALL EVENT DAYS - July 18*")),"Y","")))</f>
        <v>Y</v>
      </c>
      <c r="U228" s="21" t="str">
        <f t="shared" si="1358"/>
        <v/>
      </c>
      <c r="V228" s="21" t="str">
        <f t="shared" si="1172"/>
        <v/>
      </c>
      <c r="W228" s="21" t="str">
        <f t="shared" ref="W228:X228" si="1359">IF(COUNTIF($F228,CONCATENATE("*",W$1,"*")),"Y",IF(COUNTIF($F228,CONCATENATE("*",$O$1,"*")),"Y",IF(COUNTIF($F228,CONCATENATE("*",$Y$1,"*")),"Y",IF(COUNTIF($F228,CONCATENATE("*ALL EVENT*")),"Y",""))))</f>
        <v>Y</v>
      </c>
      <c r="X228" s="21" t="str">
        <f t="shared" si="1359"/>
        <v>Y</v>
      </c>
      <c r="Y228" s="21" t="str">
        <f t="shared" si="1174"/>
        <v>Y</v>
      </c>
      <c r="Z228" s="21" t="str">
        <f t="shared" ref="Z228:AA228" si="1360">IF(COUNTIF($F228,CONCATENATE("*",Z$1,"*")),"Y",IF(COUNTIF($F228,CONCATENATE("*",$O$1,"*")),"Y",IF(COUNTIF($F228,CONCATENATE("*",$AB$1,"*")),"Y",IF(COUNTIF($F228,CONCATENATE("*ALL EVENT*")),"Y",""))))</f>
        <v/>
      </c>
      <c r="AA228" s="21" t="str">
        <f t="shared" si="1360"/>
        <v/>
      </c>
      <c r="AB228" s="21" t="str">
        <f t="shared" si="6"/>
        <v/>
      </c>
      <c r="AC228" s="21" t="str">
        <f t="shared" ref="AC228:AD228" si="1361">IF(COUNTIF($F228,CONCATENATE("*",AC$1,"*")),"Y",IF(COUNTIF($F228,CONCATENATE("*",$O$1,"*")),"Y",IF(COUNTIF($F228,CONCATENATE("*",$AE$1,"*")),"Y",IF(COUNTIF($F228,CONCATENATE("*ALL EVENT*")),"Y",""))))</f>
        <v>Y</v>
      </c>
      <c r="AD228" s="21" t="str">
        <f t="shared" si="1361"/>
        <v>Y</v>
      </c>
      <c r="AE228" s="19" t="str">
        <f t="shared" si="8"/>
        <v>Y</v>
      </c>
      <c r="AF228" s="22">
        <f t="shared" si="9"/>
        <v>5</v>
      </c>
      <c r="AG228" s="26" t="s">
        <v>1741</v>
      </c>
      <c r="AH228" s="19" t="str">
        <f t="shared" ref="AH228:AL228" si="1362">IF(O228="Y",$AG228,"")</f>
        <v/>
      </c>
      <c r="AI228" s="19" t="str">
        <f t="shared" si="1362"/>
        <v/>
      </c>
      <c r="AJ228" s="19" t="str">
        <f t="shared" si="1362"/>
        <v/>
      </c>
      <c r="AK228" s="19" t="str">
        <f t="shared" si="1362"/>
        <v/>
      </c>
      <c r="AL228" s="19" t="str">
        <f t="shared" si="1362"/>
        <v/>
      </c>
      <c r="AM228" s="32" t="s">
        <v>1733</v>
      </c>
      <c r="AN228" s="19" t="str">
        <f t="shared" ref="AN228:AO228" si="1363">IF(U228="Y",$AG228,"")</f>
        <v/>
      </c>
      <c r="AO228" s="19" t="str">
        <f t="shared" si="1363"/>
        <v/>
      </c>
      <c r="AP228" s="19" t="s">
        <v>1734</v>
      </c>
      <c r="AQ228" s="19" t="s">
        <v>1734</v>
      </c>
      <c r="AR228" s="19" t="str">
        <f t="shared" si="1356"/>
        <v>Crowd Mgmt</v>
      </c>
      <c r="AS228" s="19"/>
      <c r="AT228" s="19" t="str">
        <f t="shared" ref="AT228:AU228" si="1364">IF(AA228="Y",$AG228,"")</f>
        <v/>
      </c>
      <c r="AU228" s="19" t="str">
        <f t="shared" si="1364"/>
        <v/>
      </c>
      <c r="AV228" s="19" t="s">
        <v>1734</v>
      </c>
      <c r="AW228" s="19" t="s">
        <v>1734</v>
      </c>
      <c r="AX228" s="19" t="str">
        <f t="shared" si="1357"/>
        <v>Crowd Mgmt</v>
      </c>
      <c r="AY228" s="24">
        <f t="shared" si="11"/>
        <v>2</v>
      </c>
      <c r="AZ228" s="19">
        <f t="shared" si="12"/>
        <v>2</v>
      </c>
      <c r="BA228" s="19" t="s">
        <v>1729</v>
      </c>
      <c r="BB228" s="19"/>
    </row>
    <row r="229" spans="1:54" ht="15.6">
      <c r="A229" s="2">
        <f>'Form Responses 1'!A229</f>
        <v>45441.979738263894</v>
      </c>
      <c r="B229" s="25" t="str">
        <f>'Form Responses 1'!B229</f>
        <v>upadrashta@gmail.com</v>
      </c>
      <c r="C229" s="16" t="str">
        <f>'Form Responses 1'!C229</f>
        <v>Prashanth</v>
      </c>
      <c r="D229" s="16" t="str">
        <f>'Form Responses 1'!D229</f>
        <v>Upadrashta</v>
      </c>
      <c r="E229" s="511">
        <f>'Form Responses 1'!E229</f>
        <v>6122443031</v>
      </c>
      <c r="F229" s="17" t="str">
        <f>'Form Responses 1'!F229</f>
        <v>19th July (Friday) - Evening, 20th July (Saturday) - Evening, 21st July (Sunday) - Evening</v>
      </c>
      <c r="G229" s="16" t="str">
        <f>'Form Responses 1'!G229</f>
        <v>Frisco</v>
      </c>
      <c r="H229" s="16" t="str">
        <f>'Form Responses 1'!H229</f>
        <v>Yes</v>
      </c>
      <c r="I229" s="16" t="str">
        <f>'Form Responses 1'!I229</f>
        <v>Mahāyajña Parent / Family member</v>
      </c>
      <c r="J229" s="16" t="str">
        <f>'Form Responses 1'!J229</f>
        <v>Nitya Upadrashta</v>
      </c>
      <c r="K229" s="16" t="str">
        <f>'Form Responses 1'!K229</f>
        <v>Batch 9</v>
      </c>
      <c r="L229" s="16" t="str">
        <f>'Form Responses 1'!L229</f>
        <v>I acknowledge</v>
      </c>
      <c r="M229" s="16">
        <f>'Form Responses 1'!M229</f>
        <v>0</v>
      </c>
      <c r="N229" s="27" t="s">
        <v>1727</v>
      </c>
      <c r="O229" s="19" t="str">
        <f t="shared" si="0"/>
        <v/>
      </c>
      <c r="P229" s="20"/>
      <c r="Q229" s="20"/>
      <c r="R229" s="20"/>
      <c r="S229" s="20"/>
      <c r="T229" s="21" t="str">
        <f t="shared" ref="T229:U229" si="1365">IF(COUNTIF($F229,CONCATENATE("*",T$1,"*")),"Y",IF(COUNTIF($F229,CONCATENATE("*",$V$1,"*")),"Y",IF(COUNTIF($F229,CONCATENATE("*ALL EVENT DAYS - July 18*")),"Y","")))</f>
        <v/>
      </c>
      <c r="U229" s="21" t="str">
        <f t="shared" si="1365"/>
        <v/>
      </c>
      <c r="V229" s="21" t="str">
        <f t="shared" si="1172"/>
        <v/>
      </c>
      <c r="W229" s="21" t="str">
        <f t="shared" ref="W229:X229" si="1366">IF(COUNTIF($F229,CONCATENATE("*",W$1,"*")),"Y",IF(COUNTIF($F229,CONCATENATE("*",$O$1,"*")),"Y",IF(COUNTIF($F229,CONCATENATE("*",$Y$1,"*")),"Y",IF(COUNTIF($F229,CONCATENATE("*ALL EVENT*")),"Y",""))))</f>
        <v/>
      </c>
      <c r="X229" s="21" t="str">
        <f t="shared" si="1366"/>
        <v>Y</v>
      </c>
      <c r="Y229" s="21" t="str">
        <f t="shared" si="1174"/>
        <v/>
      </c>
      <c r="Z229" s="21" t="str">
        <f t="shared" ref="Z229:AA229" si="1367">IF(COUNTIF($F229,CONCATENATE("*",Z$1,"*")),"Y",IF(COUNTIF($F229,CONCATENATE("*",$O$1,"*")),"Y",IF(COUNTIF($F229,CONCATENATE("*",$AB$1,"*")),"Y",IF(COUNTIF($F229,CONCATENATE("*ALL EVENT*")),"Y",""))))</f>
        <v/>
      </c>
      <c r="AA229" s="21" t="str">
        <f t="shared" si="1367"/>
        <v>Y</v>
      </c>
      <c r="AB229" s="21" t="str">
        <f t="shared" si="6"/>
        <v/>
      </c>
      <c r="AC229" s="21" t="str">
        <f t="shared" ref="AC229:AD229" si="1368">IF(COUNTIF($F229,CONCATENATE("*",AC$1,"*")),"Y",IF(COUNTIF($F229,CONCATENATE("*",$O$1,"*")),"Y",IF(COUNTIF($F229,CONCATENATE("*",$AE$1,"*")),"Y",IF(COUNTIF($F229,CONCATENATE("*ALL EVENT*")),"Y",""))))</f>
        <v/>
      </c>
      <c r="AD229" s="21" t="str">
        <f t="shared" si="1368"/>
        <v>Y</v>
      </c>
      <c r="AE229" s="19" t="str">
        <f t="shared" si="8"/>
        <v/>
      </c>
      <c r="AF229" s="22">
        <f t="shared" si="9"/>
        <v>3</v>
      </c>
      <c r="AG229" s="26" t="s">
        <v>1743</v>
      </c>
      <c r="AH229" s="19" t="str">
        <f t="shared" ref="AH229:AX229" si="1369">IF(O229="Y",$AG229,"")</f>
        <v/>
      </c>
      <c r="AI229" s="19" t="str">
        <f t="shared" si="1369"/>
        <v/>
      </c>
      <c r="AJ229" s="19" t="str">
        <f t="shared" si="1369"/>
        <v/>
      </c>
      <c r="AK229" s="19" t="str">
        <f t="shared" si="1369"/>
        <v/>
      </c>
      <c r="AL229" s="19" t="str">
        <f t="shared" si="1369"/>
        <v/>
      </c>
      <c r="AM229" s="19" t="str">
        <f t="shared" si="1369"/>
        <v/>
      </c>
      <c r="AN229" s="19" t="str">
        <f t="shared" si="1369"/>
        <v/>
      </c>
      <c r="AO229" s="19" t="str">
        <f t="shared" si="1369"/>
        <v/>
      </c>
      <c r="AP229" s="19" t="str">
        <f t="shared" si="1369"/>
        <v/>
      </c>
      <c r="AQ229" s="19" t="str">
        <f t="shared" si="1369"/>
        <v>Reserve</v>
      </c>
      <c r="AR229" s="19" t="str">
        <f t="shared" si="1369"/>
        <v/>
      </c>
      <c r="AS229" s="19" t="str">
        <f t="shared" si="1369"/>
        <v/>
      </c>
      <c r="AT229" s="19" t="str">
        <f t="shared" si="1369"/>
        <v>Reserve</v>
      </c>
      <c r="AU229" s="19" t="str">
        <f t="shared" si="1369"/>
        <v/>
      </c>
      <c r="AV229" s="19" t="str">
        <f t="shared" si="1369"/>
        <v/>
      </c>
      <c r="AW229" s="19" t="str">
        <f t="shared" si="1369"/>
        <v>Reserve</v>
      </c>
      <c r="AX229" s="19" t="str">
        <f t="shared" si="1369"/>
        <v/>
      </c>
      <c r="AY229" s="24">
        <f t="shared" si="11"/>
        <v>1</v>
      </c>
      <c r="AZ229" s="19">
        <f t="shared" si="12"/>
        <v>1</v>
      </c>
      <c r="BA229" s="19" t="s">
        <v>1740</v>
      </c>
      <c r="BB229" s="19"/>
    </row>
    <row r="230" spans="1:54" ht="15.6">
      <c r="A230" s="2">
        <f>'Form Responses 1'!A230</f>
        <v>45441.986325694445</v>
      </c>
      <c r="B230" s="25" t="str">
        <f>'Form Responses 1'!B230</f>
        <v>mupadrashta@gmail.com</v>
      </c>
      <c r="C230" s="31" t="str">
        <f>'Form Responses 1'!C230</f>
        <v xml:space="preserve">Madhuri </v>
      </c>
      <c r="D230" s="16" t="str">
        <f>'Form Responses 1'!D230</f>
        <v xml:space="preserve">Upadrashta </v>
      </c>
      <c r="E230" s="511">
        <f>'Form Responses 1'!E230</f>
        <v>6123091356</v>
      </c>
      <c r="F230" s="17" t="str">
        <f>'Form Responses 1'!F230</f>
        <v>19th July (Friday) - ALL DAY, 20th July (Saturday) - ALL DAY, 21st July (Sunday) - ALL DAY</v>
      </c>
      <c r="G230" s="16" t="str">
        <f>'Form Responses 1'!G230</f>
        <v>Frisco</v>
      </c>
      <c r="H230" s="16" t="str">
        <f>'Form Responses 1'!H230</f>
        <v>Yes</v>
      </c>
      <c r="I230" s="16" t="str">
        <f>'Form Responses 1'!I230</f>
        <v>Mahāyajña Parent / Family member</v>
      </c>
      <c r="J230" s="16" t="str">
        <f>'Form Responses 1'!J230</f>
        <v>Nitya Upadrashta</v>
      </c>
      <c r="K230" s="16" t="str">
        <f>'Form Responses 1'!K230</f>
        <v>Batch 9</v>
      </c>
      <c r="L230" s="16" t="str">
        <f>'Form Responses 1'!L230</f>
        <v>I acknowledge</v>
      </c>
      <c r="M230" s="16">
        <f>'Form Responses 1'!M230</f>
        <v>0</v>
      </c>
      <c r="N230" s="27" t="s">
        <v>1731</v>
      </c>
      <c r="O230" s="19" t="str">
        <f t="shared" si="0"/>
        <v/>
      </c>
      <c r="P230" s="20"/>
      <c r="Q230" s="20"/>
      <c r="R230" s="20"/>
      <c r="S230" s="20"/>
      <c r="T230" s="21" t="str">
        <f t="shared" ref="T230:U230" si="1370">IF(COUNTIF($F230,CONCATENATE("*",T$1,"*")),"Y",IF(COUNTIF($F230,CONCATENATE("*",$V$1,"*")),"Y",IF(COUNTIF($F230,CONCATENATE("*ALL EVENT DAYS - July 18*")),"Y","")))</f>
        <v/>
      </c>
      <c r="U230" s="21" t="str">
        <f t="shared" si="1370"/>
        <v/>
      </c>
      <c r="V230" s="21" t="str">
        <f t="shared" si="1172"/>
        <v/>
      </c>
      <c r="W230" s="21" t="str">
        <f t="shared" ref="W230:X230" si="1371">IF(COUNTIF($F230,CONCATENATE("*",W$1,"*")),"Y",IF(COUNTIF($F230,CONCATENATE("*",$O$1,"*")),"Y",IF(COUNTIF($F230,CONCATENATE("*",$Y$1,"*")),"Y",IF(COUNTIF($F230,CONCATENATE("*ALL EVENT*")),"Y",""))))</f>
        <v>Y</v>
      </c>
      <c r="X230" s="21" t="str">
        <f t="shared" si="1371"/>
        <v>Y</v>
      </c>
      <c r="Y230" s="21" t="str">
        <f t="shared" si="1174"/>
        <v>Y</v>
      </c>
      <c r="Z230" s="21" t="str">
        <f t="shared" ref="Z230:AA230" si="1372">IF(COUNTIF($F230,CONCATENATE("*",Z$1,"*")),"Y",IF(COUNTIF($F230,CONCATENATE("*",$O$1,"*")),"Y",IF(COUNTIF($F230,CONCATENATE("*",$AB$1,"*")),"Y",IF(COUNTIF($F230,CONCATENATE("*ALL EVENT*")),"Y",""))))</f>
        <v>Y</v>
      </c>
      <c r="AA230" s="21" t="str">
        <f t="shared" si="1372"/>
        <v>Y</v>
      </c>
      <c r="AB230" s="21" t="str">
        <f t="shared" si="6"/>
        <v>Y</v>
      </c>
      <c r="AC230" s="21" t="str">
        <f t="shared" ref="AC230:AD230" si="1373">IF(COUNTIF($F230,CONCATENATE("*",AC$1,"*")),"Y",IF(COUNTIF($F230,CONCATENATE("*",$O$1,"*")),"Y",IF(COUNTIF($F230,CONCATENATE("*",$AE$1,"*")),"Y",IF(COUNTIF($F230,CONCATENATE("*ALL EVENT*")),"Y",""))))</f>
        <v>Y</v>
      </c>
      <c r="AD230" s="21" t="str">
        <f t="shared" si="1373"/>
        <v>Y</v>
      </c>
      <c r="AE230" s="19" t="str">
        <f t="shared" si="8"/>
        <v>Y</v>
      </c>
      <c r="AF230" s="22">
        <f t="shared" si="9"/>
        <v>6</v>
      </c>
      <c r="AG230" s="26" t="s">
        <v>1732</v>
      </c>
      <c r="AH230" s="19" t="str">
        <f t="shared" ref="AH230:AO230" si="1374">IF(O230="Y",$AG230,"")</f>
        <v/>
      </c>
      <c r="AI230" s="19" t="str">
        <f t="shared" si="1374"/>
        <v/>
      </c>
      <c r="AJ230" s="19" t="str">
        <f t="shared" si="1374"/>
        <v/>
      </c>
      <c r="AK230" s="19" t="str">
        <f t="shared" si="1374"/>
        <v/>
      </c>
      <c r="AL230" s="19" t="str">
        <f t="shared" si="1374"/>
        <v/>
      </c>
      <c r="AM230" s="19" t="str">
        <f t="shared" si="1374"/>
        <v/>
      </c>
      <c r="AN230" s="19" t="str">
        <f t="shared" si="1374"/>
        <v/>
      </c>
      <c r="AO230" s="19" t="str">
        <f t="shared" si="1374"/>
        <v/>
      </c>
      <c r="AP230" s="19" t="s">
        <v>1737</v>
      </c>
      <c r="AQ230" s="19" t="s">
        <v>1737</v>
      </c>
      <c r="AR230" s="19" t="str">
        <f t="shared" ref="AR230:AR231" si="1375">IF(Y230="Y",$AG230,"")</f>
        <v>Maha Prasad</v>
      </c>
      <c r="AS230" s="19" t="s">
        <v>1737</v>
      </c>
      <c r="AT230" s="19" t="s">
        <v>1737</v>
      </c>
      <c r="AU230" s="19" t="str">
        <f t="shared" ref="AU230:AU231" si="1376">IF(AB230="Y",$AG230,"")</f>
        <v>Maha Prasad</v>
      </c>
      <c r="AV230" s="19" t="s">
        <v>1737</v>
      </c>
      <c r="AW230" s="19" t="s">
        <v>1737</v>
      </c>
      <c r="AX230" s="19" t="str">
        <f>IF(AE230="Y",$AG230,"")</f>
        <v>Maha Prasad</v>
      </c>
      <c r="AY230" s="24">
        <f t="shared" si="11"/>
        <v>2</v>
      </c>
      <c r="AZ230" s="19">
        <f t="shared" si="12"/>
        <v>2</v>
      </c>
      <c r="BA230" s="19" t="s">
        <v>1729</v>
      </c>
      <c r="BB230" s="19"/>
    </row>
    <row r="231" spans="1:54" ht="15.6">
      <c r="A231" s="2">
        <f>'Form Responses 1'!A231</f>
        <v>45443.292537638888</v>
      </c>
      <c r="B231" s="25" t="str">
        <f>'Form Responses 1'!B231</f>
        <v>aryavith@gmail.com</v>
      </c>
      <c r="C231" s="16" t="str">
        <f>'Form Responses 1'!C231</f>
        <v>Arun</v>
      </c>
      <c r="D231" s="16" t="str">
        <f>'Form Responses 1'!D231</f>
        <v>Vellingiri</v>
      </c>
      <c r="E231" s="511">
        <f>'Form Responses 1'!E231</f>
        <v>6108882388</v>
      </c>
      <c r="F231" s="17" t="str">
        <f>'Form Responses 1'!F231</f>
        <v>19th July (Friday) - Evening, 20th July (Saturday) - ALL DAY, 21st July (Sunday) - Morning,18th July (Thursday) - Evening,18th July (Thursday) - Morning</v>
      </c>
      <c r="G231" s="16" t="str">
        <f>'Form Responses 1'!G231</f>
        <v>Texas</v>
      </c>
      <c r="H231" s="16" t="str">
        <f>'Form Responses 1'!H231</f>
        <v>Yes</v>
      </c>
      <c r="I231" s="16" t="str">
        <f>'Form Responses 1'!I231</f>
        <v>Mahāyajña Parent / Family member</v>
      </c>
      <c r="J231" s="16" t="str">
        <f>'Form Responses 1'!J231</f>
        <v>Vihaan Sai Arun</v>
      </c>
      <c r="K231" s="16" t="str">
        <f>'Form Responses 1'!K231</f>
        <v>Batch 9</v>
      </c>
      <c r="L231" s="16" t="str">
        <f>'Form Responses 1'!L231</f>
        <v>I acknowledge</v>
      </c>
      <c r="M231" s="16">
        <f>'Form Responses 1'!M231</f>
        <v>0</v>
      </c>
      <c r="N231" s="27" t="s">
        <v>1727</v>
      </c>
      <c r="O231" s="19" t="str">
        <f t="shared" si="0"/>
        <v/>
      </c>
      <c r="P231" s="20"/>
      <c r="Q231" s="20"/>
      <c r="R231" s="20"/>
      <c r="S231" s="20" t="s">
        <v>979</v>
      </c>
      <c r="T231" s="21" t="str">
        <f t="shared" ref="T231:U231" si="1377">IF(COUNTIF($F231,CONCATENATE("*",T$1,"*")),"Y",IF(COUNTIF($F231,CONCATENATE("*",$V$1,"*")),"Y",IF(COUNTIF($F231,CONCATENATE("*ALL EVENT DAYS - July 18*")),"Y","")))</f>
        <v>Y</v>
      </c>
      <c r="U231" s="21" t="str">
        <f t="shared" si="1377"/>
        <v>Y</v>
      </c>
      <c r="V231" s="21" t="str">
        <f t="shared" si="1172"/>
        <v/>
      </c>
      <c r="W231" s="21" t="str">
        <f t="shared" ref="W231:X231" si="1378">IF(COUNTIF($F231,CONCATENATE("*",W$1,"*")),"Y",IF(COUNTIF($F231,CONCATENATE("*",$O$1,"*")),"Y",IF(COUNTIF($F231,CONCATENATE("*",$Y$1,"*")),"Y",IF(COUNTIF($F231,CONCATENATE("*ALL EVENT*")),"Y",""))))</f>
        <v/>
      </c>
      <c r="X231" s="21" t="str">
        <f t="shared" si="1378"/>
        <v>Y</v>
      </c>
      <c r="Y231" s="21" t="str">
        <f t="shared" si="1174"/>
        <v/>
      </c>
      <c r="Z231" s="21" t="str">
        <f t="shared" ref="Z231:AA231" si="1379">IF(COUNTIF($F231,CONCATENATE("*",Z$1,"*")),"Y",IF(COUNTIF($F231,CONCATENATE("*",$O$1,"*")),"Y",IF(COUNTIF($F231,CONCATENATE("*",$AB$1,"*")),"Y",IF(COUNTIF($F231,CONCATENATE("*ALL EVENT*")),"Y",""))))</f>
        <v>Y</v>
      </c>
      <c r="AA231" s="21" t="str">
        <f t="shared" si="1379"/>
        <v>Y</v>
      </c>
      <c r="AB231" s="21" t="str">
        <f t="shared" si="6"/>
        <v>Y</v>
      </c>
      <c r="AC231" s="21" t="str">
        <f t="shared" ref="AC231:AD231" si="1380">IF(COUNTIF($F231,CONCATENATE("*",AC$1,"*")),"Y",IF(COUNTIF($F231,CONCATENATE("*",$O$1,"*")),"Y",IF(COUNTIF($F231,CONCATENATE("*",$AE$1,"*")),"Y",IF(COUNTIF($F231,CONCATENATE("*ALL EVENT*")),"Y",""))))</f>
        <v>Y</v>
      </c>
      <c r="AD231" s="21" t="str">
        <f t="shared" si="1380"/>
        <v/>
      </c>
      <c r="AE231" s="19" t="str">
        <f t="shared" si="8"/>
        <v/>
      </c>
      <c r="AF231" s="22">
        <f t="shared" si="9"/>
        <v>7</v>
      </c>
      <c r="AG231" s="26" t="s">
        <v>1741</v>
      </c>
      <c r="AH231" s="19" t="str">
        <f t="shared" ref="AH231:AK231" si="1381">IF(O231="Y",$AG231,"")</f>
        <v/>
      </c>
      <c r="AI231" s="19" t="str">
        <f t="shared" si="1381"/>
        <v/>
      </c>
      <c r="AJ231" s="19" t="str">
        <f t="shared" si="1381"/>
        <v/>
      </c>
      <c r="AK231" s="19" t="str">
        <f t="shared" si="1381"/>
        <v/>
      </c>
      <c r="AL231" s="19" t="s">
        <v>1742</v>
      </c>
      <c r="AM231" s="32" t="s">
        <v>1733</v>
      </c>
      <c r="AN231" s="19" t="s">
        <v>1742</v>
      </c>
      <c r="AO231" s="19" t="str">
        <f t="shared" ref="AO231:AP231" si="1382">IF(V231="Y",$AG231,"")</f>
        <v/>
      </c>
      <c r="AP231" s="19" t="str">
        <f t="shared" si="1382"/>
        <v/>
      </c>
      <c r="AQ231" s="19" t="s">
        <v>1734</v>
      </c>
      <c r="AR231" s="19" t="str">
        <f t="shared" si="1375"/>
        <v/>
      </c>
      <c r="AS231" s="19" t="s">
        <v>1734</v>
      </c>
      <c r="AT231" s="19" t="s">
        <v>1734</v>
      </c>
      <c r="AU231" s="19" t="str">
        <f t="shared" si="1376"/>
        <v>Crowd Mgmt</v>
      </c>
      <c r="AV231" s="19" t="s">
        <v>1734</v>
      </c>
      <c r="AW231" s="19" t="str">
        <f t="shared" ref="AW231:AX231" si="1383">IF(AD231="Y",$AG231,"")</f>
        <v/>
      </c>
      <c r="AX231" s="19" t="str">
        <f t="shared" si="1383"/>
        <v/>
      </c>
      <c r="AY231" s="24">
        <f t="shared" si="11"/>
        <v>2</v>
      </c>
      <c r="AZ231" s="19">
        <f t="shared" si="12"/>
        <v>1</v>
      </c>
      <c r="BA231" s="19" t="s">
        <v>1740</v>
      </c>
      <c r="BB231" s="19"/>
    </row>
    <row r="232" spans="1:54" ht="15.6">
      <c r="A232" s="2">
        <f>'Form Responses 1'!A232</f>
        <v>45443.294114143515</v>
      </c>
      <c r="B232" s="25" t="str">
        <f>'Form Responses 1'!B232</f>
        <v>aryavith@gmail.com</v>
      </c>
      <c r="C232" s="16" t="str">
        <f>'Form Responses 1'!C232</f>
        <v xml:space="preserve">Yamuna </v>
      </c>
      <c r="D232" s="16" t="str">
        <f>'Form Responses 1'!D232</f>
        <v>Arun</v>
      </c>
      <c r="E232" s="511">
        <f>'Form Responses 1'!E232</f>
        <v>6108885751</v>
      </c>
      <c r="F232" s="17" t="str">
        <f>'Form Responses 1'!F232</f>
        <v>19th July (Friday) - Evening, 20th July (Saturday) - ALL DAY, 21st July (Sunday) - Morning</v>
      </c>
      <c r="G232" s="16" t="str">
        <f>'Form Responses 1'!G232</f>
        <v>Frisco</v>
      </c>
      <c r="H232" s="16" t="str">
        <f>'Form Responses 1'!H232</f>
        <v>Yes</v>
      </c>
      <c r="I232" s="16" t="str">
        <f>'Form Responses 1'!I232</f>
        <v>Mahāyajña Parent / Family member</v>
      </c>
      <c r="J232" s="16" t="str">
        <f>'Form Responses 1'!J232</f>
        <v>Vihaan Sai Arun</v>
      </c>
      <c r="K232" s="16" t="str">
        <f>'Form Responses 1'!K232</f>
        <v>Batch 9</v>
      </c>
      <c r="L232" s="16" t="str">
        <f>'Form Responses 1'!L232</f>
        <v>I acknowledge</v>
      </c>
      <c r="M232" s="16">
        <f>'Form Responses 1'!M232</f>
        <v>0</v>
      </c>
      <c r="N232" s="27" t="s">
        <v>1731</v>
      </c>
      <c r="O232" s="19" t="str">
        <f t="shared" si="0"/>
        <v/>
      </c>
      <c r="P232" s="20"/>
      <c r="Q232" s="20"/>
      <c r="R232" s="20"/>
      <c r="S232" s="20"/>
      <c r="T232" s="21" t="str">
        <f t="shared" ref="T232:U232" si="1384">IF(COUNTIF($F232,CONCATENATE("*",T$1,"*")),"Y",IF(COUNTIF($F232,CONCATENATE("*",$V$1,"*")),"Y",IF(COUNTIF($F232,CONCATENATE("*ALL EVENT DAYS - July 18*")),"Y","")))</f>
        <v/>
      </c>
      <c r="U232" s="21" t="str">
        <f t="shared" si="1384"/>
        <v/>
      </c>
      <c r="V232" s="21" t="str">
        <f t="shared" si="1172"/>
        <v/>
      </c>
      <c r="W232" s="21" t="str">
        <f t="shared" ref="W232:X232" si="1385">IF(COUNTIF($F232,CONCATENATE("*",W$1,"*")),"Y",IF(COUNTIF($F232,CONCATENATE("*",$O$1,"*")),"Y",IF(COUNTIF($F232,CONCATENATE("*",$Y$1,"*")),"Y",IF(COUNTIF($F232,CONCATENATE("*ALL EVENT*")),"Y",""))))</f>
        <v/>
      </c>
      <c r="X232" s="21" t="str">
        <f t="shared" si="1385"/>
        <v>Y</v>
      </c>
      <c r="Y232" s="21" t="str">
        <f t="shared" si="1174"/>
        <v/>
      </c>
      <c r="Z232" s="21" t="str">
        <f t="shared" ref="Z232:AA232" si="1386">IF(COUNTIF($F232,CONCATENATE("*",Z$1,"*")),"Y",IF(COUNTIF($F232,CONCATENATE("*",$O$1,"*")),"Y",IF(COUNTIF($F232,CONCATENATE("*",$AB$1,"*")),"Y",IF(COUNTIF($F232,CONCATENATE("*ALL EVENT*")),"Y",""))))</f>
        <v>Y</v>
      </c>
      <c r="AA232" s="21" t="str">
        <f t="shared" si="1386"/>
        <v>Y</v>
      </c>
      <c r="AB232" s="21" t="str">
        <f t="shared" si="6"/>
        <v>Y</v>
      </c>
      <c r="AC232" s="21" t="str">
        <f t="shared" ref="AC232:AD232" si="1387">IF(COUNTIF($F232,CONCATENATE("*",AC$1,"*")),"Y",IF(COUNTIF($F232,CONCATENATE("*",$O$1,"*")),"Y",IF(COUNTIF($F232,CONCATENATE("*",$AE$1,"*")),"Y",IF(COUNTIF($F232,CONCATENATE("*ALL EVENT*")),"Y",""))))</f>
        <v>Y</v>
      </c>
      <c r="AD232" s="21" t="str">
        <f t="shared" si="1387"/>
        <v/>
      </c>
      <c r="AE232" s="19" t="str">
        <f t="shared" si="8"/>
        <v/>
      </c>
      <c r="AF232" s="22">
        <f t="shared" si="9"/>
        <v>4</v>
      </c>
      <c r="AG232" s="44" t="s">
        <v>1773</v>
      </c>
      <c r="AH232" s="19" t="str">
        <f t="shared" ref="AH232:AR232" si="1388">IF(O232="Y",$AG232,"")</f>
        <v/>
      </c>
      <c r="AI232" s="19" t="str">
        <f t="shared" si="1388"/>
        <v/>
      </c>
      <c r="AJ232" s="19" t="str">
        <f t="shared" si="1388"/>
        <v/>
      </c>
      <c r="AK232" s="19" t="str">
        <f t="shared" si="1388"/>
        <v/>
      </c>
      <c r="AL232" s="19" t="str">
        <f t="shared" si="1388"/>
        <v/>
      </c>
      <c r="AM232" s="19" t="str">
        <f t="shared" si="1388"/>
        <v/>
      </c>
      <c r="AN232" s="19" t="str">
        <f t="shared" si="1388"/>
        <v/>
      </c>
      <c r="AO232" s="19" t="str">
        <f t="shared" si="1388"/>
        <v/>
      </c>
      <c r="AP232" s="19" t="str">
        <f t="shared" si="1388"/>
        <v/>
      </c>
      <c r="AQ232" s="19" t="str">
        <f t="shared" si="1388"/>
        <v>BabySitting</v>
      </c>
      <c r="AR232" s="19" t="str">
        <f t="shared" si="1388"/>
        <v/>
      </c>
      <c r="AS232" s="19"/>
      <c r="AT232" s="19" t="str">
        <f>IF(AA232="Y",$AG232,"")</f>
        <v>BabySitting</v>
      </c>
      <c r="AU232" s="19"/>
      <c r="AV232" s="19"/>
      <c r="AW232" s="19" t="str">
        <f t="shared" ref="AW232:AX232" si="1389">IF(AD232="Y",$AG232,"")</f>
        <v/>
      </c>
      <c r="AX232" s="19" t="str">
        <f t="shared" si="1389"/>
        <v/>
      </c>
      <c r="AY232" s="24">
        <f t="shared" si="11"/>
        <v>1</v>
      </c>
      <c r="AZ232" s="19">
        <f t="shared" si="12"/>
        <v>1</v>
      </c>
      <c r="BA232" s="19" t="s">
        <v>1740</v>
      </c>
      <c r="BB232" s="19"/>
    </row>
    <row r="233" spans="1:54" ht="15.6">
      <c r="A233" s="5">
        <f>'Form Responses 1'!A233</f>
        <v>45443.466010000004</v>
      </c>
      <c r="B233" s="42" t="str">
        <f>'Form Responses 1'!B233</f>
        <v>smankal1@gmail.com</v>
      </c>
      <c r="C233" s="31" t="str">
        <f>'Form Responses 1'!C233</f>
        <v xml:space="preserve">Srikanth </v>
      </c>
      <c r="D233" s="16" t="str">
        <f>'Form Responses 1'!D233</f>
        <v>Mankal</v>
      </c>
      <c r="E233" s="511">
        <f>'Form Responses 1'!E233</f>
        <v>6789389396</v>
      </c>
      <c r="F233" s="17" t="str">
        <f>'Form Responses 1'!F233</f>
        <v>ALL EVENT DAYS - July 18th to July 21st - FULL TIME, 19th July (Friday) - ALL DAY, 19th July (Friday) - Evening, 20th July (Saturday) - Evening, 21st July (Sunday) - Evening</v>
      </c>
      <c r="G233" s="16" t="str">
        <f>'Form Responses 1'!G233</f>
        <v>Frisco</v>
      </c>
      <c r="H233" s="16" t="str">
        <f>'Form Responses 1'!H233</f>
        <v>Yes</v>
      </c>
      <c r="I233" s="16" t="str">
        <f>'Form Responses 1'!I233</f>
        <v>Mahāyajña Parent / Family member</v>
      </c>
      <c r="J233" s="16" t="str">
        <f>'Form Responses 1'!J233</f>
        <v>Srianshu Mankal and Hemaangh Mankal</v>
      </c>
      <c r="K233" s="16" t="str">
        <f>'Form Responses 1'!K233</f>
        <v>Batch 3</v>
      </c>
      <c r="L233" s="16" t="str">
        <f>'Form Responses 1'!L233</f>
        <v>I acknowledge</v>
      </c>
      <c r="M233" s="16">
        <f>'Form Responses 1'!M233</f>
        <v>0</v>
      </c>
      <c r="N233" s="43" t="s">
        <v>1727</v>
      </c>
      <c r="O233" s="19" t="str">
        <f t="shared" si="0"/>
        <v>Y</v>
      </c>
      <c r="P233" s="20"/>
      <c r="Q233" s="20"/>
      <c r="R233" s="20" t="s">
        <v>979</v>
      </c>
      <c r="S233" s="20" t="s">
        <v>979</v>
      </c>
      <c r="T233" s="21" t="str">
        <f t="shared" ref="T233:U233" si="1390">IF(COUNTIF($F233,CONCATENATE("*",T$1,"*")),"Y",IF(COUNTIF($F233,CONCATENATE("*",$V$1,"*")),"Y",IF(COUNTIF($F233,CONCATENATE("*ALL EVENT DAYS - July 18*")),"Y","")))</f>
        <v>Y</v>
      </c>
      <c r="U233" s="21" t="str">
        <f t="shared" si="1390"/>
        <v>Y</v>
      </c>
      <c r="V233" s="21" t="str">
        <f t="shared" si="1172"/>
        <v>Y</v>
      </c>
      <c r="W233" s="21" t="str">
        <f t="shared" ref="W233:X233" si="1391">IF(COUNTIF($F233,CONCATENATE("*",W$1,"*")),"Y",IF(COUNTIF($F233,CONCATENATE("*",$O$1,"*")),"Y",IF(COUNTIF($F233,CONCATENATE("*",$Y$1,"*")),"Y",IF(COUNTIF($F233,CONCATENATE("*ALL EVENT*")),"Y",""))))</f>
        <v>Y</v>
      </c>
      <c r="X233" s="21" t="str">
        <f t="shared" si="1391"/>
        <v>Y</v>
      </c>
      <c r="Y233" s="21" t="str">
        <f t="shared" si="1174"/>
        <v>Y</v>
      </c>
      <c r="Z233" s="21" t="str">
        <f t="shared" ref="Z233:AA233" si="1392">IF(COUNTIF($F233,CONCATENATE("*",Z$1,"*")),"Y",IF(COUNTIF($F233,CONCATENATE("*",$O$1,"*")),"Y",IF(COUNTIF($F233,CONCATENATE("*",$AB$1,"*")),"Y",IF(COUNTIF($F233,CONCATENATE("*ALL EVENT*")),"Y",""))))</f>
        <v>Y</v>
      </c>
      <c r="AA233" s="21" t="str">
        <f t="shared" si="1392"/>
        <v>Y</v>
      </c>
      <c r="AB233" s="21" t="str">
        <f t="shared" si="6"/>
        <v>Y</v>
      </c>
      <c r="AC233" s="21" t="str">
        <f t="shared" ref="AC233:AD233" si="1393">IF(COUNTIF($F233,CONCATENATE("*",AC$1,"*")),"Y",IF(COUNTIF($F233,CONCATENATE("*",$O$1,"*")),"Y",IF(COUNTIF($F233,CONCATENATE("*",$AE$1,"*")),"Y",IF(COUNTIF($F233,CONCATENATE("*ALL EVENT*")),"Y",""))))</f>
        <v>Y</v>
      </c>
      <c r="AD233" s="21" t="str">
        <f t="shared" si="1393"/>
        <v>Y</v>
      </c>
      <c r="AE233" s="19" t="str">
        <f t="shared" si="8"/>
        <v>Y</v>
      </c>
      <c r="AF233" s="22">
        <f t="shared" si="9"/>
        <v>10</v>
      </c>
      <c r="AG233" s="26" t="s">
        <v>1741</v>
      </c>
      <c r="AH233" s="19" t="str">
        <f t="shared" ref="AH233:AK233" si="1394">IF(O233="Y",$AG233,"")</f>
        <v>Crowd Mgmt</v>
      </c>
      <c r="AI233" s="19" t="str">
        <f t="shared" si="1394"/>
        <v/>
      </c>
      <c r="AJ233" s="19" t="str">
        <f t="shared" si="1394"/>
        <v/>
      </c>
      <c r="AK233" s="19" t="str">
        <f t="shared" si="1394"/>
        <v>Crowd Mgmt</v>
      </c>
      <c r="AL233" s="19" t="s">
        <v>1742</v>
      </c>
      <c r="AM233" s="32" t="s">
        <v>1733</v>
      </c>
      <c r="AN233" s="19" t="s">
        <v>1742</v>
      </c>
      <c r="AO233" s="19" t="str">
        <f>IF(V233="Y",$AG233,"")</f>
        <v>Crowd Mgmt</v>
      </c>
      <c r="AP233" s="19" t="s">
        <v>1734</v>
      </c>
      <c r="AQ233" s="19" t="s">
        <v>1734</v>
      </c>
      <c r="AR233" s="19" t="str">
        <f t="shared" ref="AR233:AR234" si="1395">IF(Y233="Y",$AG233,"")</f>
        <v>Crowd Mgmt</v>
      </c>
      <c r="AS233" s="19" t="s">
        <v>1734</v>
      </c>
      <c r="AT233" s="19" t="s">
        <v>1734</v>
      </c>
      <c r="AU233" s="19" t="str">
        <f>IF(AB233="Y",$AG233,"")</f>
        <v>Crowd Mgmt</v>
      </c>
      <c r="AV233" s="19" t="s">
        <v>1734</v>
      </c>
      <c r="AW233" s="19" t="str">
        <f t="shared" ref="AW233:AX233" si="1396">IF(AD233="Y",$AG233,"")</f>
        <v>Crowd Mgmt</v>
      </c>
      <c r="AX233" s="19" t="str">
        <f t="shared" si="1396"/>
        <v>Crowd Mgmt</v>
      </c>
      <c r="AY233" s="24">
        <f t="shared" si="11"/>
        <v>2</v>
      </c>
      <c r="AZ233" s="19">
        <f t="shared" si="12"/>
        <v>2</v>
      </c>
      <c r="BA233" s="19" t="s">
        <v>1729</v>
      </c>
      <c r="BB233" s="19"/>
    </row>
    <row r="234" spans="1:54" ht="15.6">
      <c r="A234" s="2">
        <f>'Form Responses 1'!A234</f>
        <v>45443.947394340277</v>
      </c>
      <c r="B234" s="25" t="str">
        <f>'Form Responses 1'!B234</f>
        <v>pkadiri11@gmail.com</v>
      </c>
      <c r="C234" s="16" t="str">
        <f>'Form Responses 1'!C234</f>
        <v>Poornima</v>
      </c>
      <c r="D234" s="16" t="str">
        <f>'Form Responses 1'!D234</f>
        <v>Kadiri</v>
      </c>
      <c r="E234" s="511">
        <f>'Form Responses 1'!E234</f>
        <v>2816309245</v>
      </c>
      <c r="F234" s="17" t="str">
        <f>'Form Responses 1'!F234</f>
        <v>19th July (Friday) - Evening, 20th July (Saturday) - Morning</v>
      </c>
      <c r="G234" s="16" t="str">
        <f>'Form Responses 1'!G234</f>
        <v>Texas</v>
      </c>
      <c r="H234" s="16" t="str">
        <f>'Form Responses 1'!H234</f>
        <v>Yes</v>
      </c>
      <c r="I234" s="16" t="str">
        <f>'Form Responses 1'!I234</f>
        <v>Mahāyajña Parent / Family member</v>
      </c>
      <c r="J234" s="16" t="str">
        <f>'Form Responses 1'!J234</f>
        <v>Nina Vemulapalli</v>
      </c>
      <c r="K234" s="16" t="str">
        <f>'Form Responses 1'!K234</f>
        <v>Batch 9</v>
      </c>
      <c r="L234" s="16" t="str">
        <f>'Form Responses 1'!L234</f>
        <v>I acknowledge</v>
      </c>
      <c r="M234" s="16">
        <f>'Form Responses 1'!M234</f>
        <v>0</v>
      </c>
      <c r="N234" s="27" t="s">
        <v>1731</v>
      </c>
      <c r="O234" s="19" t="str">
        <f t="shared" si="0"/>
        <v/>
      </c>
      <c r="P234" s="20"/>
      <c r="Q234" s="20"/>
      <c r="R234" s="20"/>
      <c r="S234" s="20"/>
      <c r="T234" s="21" t="str">
        <f t="shared" ref="T234:U234" si="1397">IF(COUNTIF($F234,CONCATENATE("*",T$1,"*")),"Y",IF(COUNTIF($F234,CONCATENATE("*",$V$1,"*")),"Y",IF(COUNTIF($F234,CONCATENATE("*ALL EVENT DAYS - July 18*")),"Y","")))</f>
        <v/>
      </c>
      <c r="U234" s="21" t="str">
        <f t="shared" si="1397"/>
        <v/>
      </c>
      <c r="V234" s="21" t="str">
        <f t="shared" si="1172"/>
        <v/>
      </c>
      <c r="W234" s="21" t="str">
        <f t="shared" ref="W234:X234" si="1398">IF(COUNTIF($F234,CONCATENATE("*",W$1,"*")),"Y",IF(COUNTIF($F234,CONCATENATE("*",$O$1,"*")),"Y",IF(COUNTIF($F234,CONCATENATE("*",$Y$1,"*")),"Y",IF(COUNTIF($F234,CONCATENATE("*ALL EVENT*")),"Y",""))))</f>
        <v/>
      </c>
      <c r="X234" s="21" t="str">
        <f t="shared" si="1398"/>
        <v>Y</v>
      </c>
      <c r="Y234" s="21" t="str">
        <f t="shared" si="1174"/>
        <v/>
      </c>
      <c r="Z234" s="21" t="str">
        <f t="shared" ref="Z234:AA234" si="1399">IF(COUNTIF($F234,CONCATENATE("*",Z$1,"*")),"Y",IF(COUNTIF($F234,CONCATENATE("*",$O$1,"*")),"Y",IF(COUNTIF($F234,CONCATENATE("*",$AB$1,"*")),"Y",IF(COUNTIF($F234,CONCATENATE("*ALL EVENT*")),"Y",""))))</f>
        <v>Y</v>
      </c>
      <c r="AA234" s="21" t="str">
        <f t="shared" si="1399"/>
        <v/>
      </c>
      <c r="AB234" s="21" t="str">
        <f t="shared" si="6"/>
        <v/>
      </c>
      <c r="AC234" s="21" t="str">
        <f t="shared" ref="AC234:AD234" si="1400">IF(COUNTIF($F234,CONCATENATE("*",AC$1,"*")),"Y",IF(COUNTIF($F234,CONCATENATE("*",$O$1,"*")),"Y",IF(COUNTIF($F234,CONCATENATE("*",$AE$1,"*")),"Y",IF(COUNTIF($F234,CONCATENATE("*ALL EVENT*")),"Y",""))))</f>
        <v/>
      </c>
      <c r="AD234" s="21" t="str">
        <f t="shared" si="1400"/>
        <v/>
      </c>
      <c r="AE234" s="19" t="str">
        <f t="shared" si="8"/>
        <v/>
      </c>
      <c r="AF234" s="22">
        <f t="shared" si="9"/>
        <v>2</v>
      </c>
      <c r="AG234" s="26" t="s">
        <v>1732</v>
      </c>
      <c r="AH234" s="19" t="str">
        <f t="shared" ref="AH234:AP234" si="1401">IF(O234="Y",$AG234,"")</f>
        <v/>
      </c>
      <c r="AI234" s="19" t="str">
        <f t="shared" si="1401"/>
        <v/>
      </c>
      <c r="AJ234" s="19" t="str">
        <f t="shared" si="1401"/>
        <v/>
      </c>
      <c r="AK234" s="19" t="str">
        <f t="shared" si="1401"/>
        <v/>
      </c>
      <c r="AL234" s="19" t="str">
        <f t="shared" si="1401"/>
        <v/>
      </c>
      <c r="AM234" s="19" t="str">
        <f t="shared" si="1401"/>
        <v/>
      </c>
      <c r="AN234" s="19" t="str">
        <f t="shared" si="1401"/>
        <v/>
      </c>
      <c r="AO234" s="19" t="str">
        <f t="shared" si="1401"/>
        <v/>
      </c>
      <c r="AP234" s="19" t="str">
        <f t="shared" si="1401"/>
        <v/>
      </c>
      <c r="AQ234" s="19" t="s">
        <v>1737</v>
      </c>
      <c r="AR234" s="19" t="str">
        <f t="shared" si="1395"/>
        <v/>
      </c>
      <c r="AS234" s="19" t="s">
        <v>1737</v>
      </c>
      <c r="AT234" s="19" t="str">
        <f t="shared" ref="AT234:AX234" si="1402">IF(AA234="Y",$AG234,"")</f>
        <v/>
      </c>
      <c r="AU234" s="19" t="str">
        <f t="shared" si="1402"/>
        <v/>
      </c>
      <c r="AV234" s="19" t="str">
        <f t="shared" si="1402"/>
        <v/>
      </c>
      <c r="AW234" s="19" t="str">
        <f t="shared" si="1402"/>
        <v/>
      </c>
      <c r="AX234" s="19" t="str">
        <f t="shared" si="1402"/>
        <v/>
      </c>
      <c r="AY234" s="24">
        <f t="shared" si="11"/>
        <v>1</v>
      </c>
      <c r="AZ234" s="19">
        <f t="shared" si="12"/>
        <v>1</v>
      </c>
      <c r="BA234" s="19" t="s">
        <v>1740</v>
      </c>
      <c r="BB234" s="19"/>
    </row>
    <row r="235" spans="1:54" ht="15.6">
      <c r="A235" s="2">
        <f>'Form Responses 1'!A235</f>
        <v>45448.629855578707</v>
      </c>
      <c r="B235" s="25" t="str">
        <f>'Form Responses 1'!B235</f>
        <v>sritha.tanikella@gmail.com</v>
      </c>
      <c r="C235" s="38" t="str">
        <f>'Form Responses 1'!C235</f>
        <v>Sritha</v>
      </c>
      <c r="D235" s="16" t="str">
        <f>'Form Responses 1'!D235</f>
        <v>Tanikella</v>
      </c>
      <c r="E235" s="511" t="str">
        <f>'Form Responses 1'!E235</f>
        <v>972-370-7125</v>
      </c>
      <c r="F235" s="17" t="str">
        <f>'Form Responses 1'!F235</f>
        <v>ALL EVENT DAYS - July 19th to July 21st - FULL TIME,18th July (Thursday) - Morning</v>
      </c>
      <c r="G235" s="16" t="str">
        <f>'Form Responses 1'!G235</f>
        <v>Frisco</v>
      </c>
      <c r="H235" s="16" t="str">
        <f>'Form Responses 1'!H235</f>
        <v>Yes</v>
      </c>
      <c r="I235" s="16" t="str">
        <f>'Form Responses 1'!I235</f>
        <v>Mahāyajña Student</v>
      </c>
      <c r="J235" s="16" t="str">
        <f>'Form Responses 1'!J235</f>
        <v>Sritha Tanikella</v>
      </c>
      <c r="K235" s="16" t="str">
        <f>'Form Responses 1'!K235</f>
        <v>Batch 4</v>
      </c>
      <c r="L235" s="16" t="str">
        <f>'Form Responses 1'!L235</f>
        <v>I acknowledge</v>
      </c>
      <c r="M235" s="16">
        <f>'Form Responses 1'!M235</f>
        <v>0</v>
      </c>
      <c r="N235" s="27" t="s">
        <v>1731</v>
      </c>
      <c r="O235" s="19" t="str">
        <f t="shared" si="0"/>
        <v>Y</v>
      </c>
      <c r="P235" s="20"/>
      <c r="Q235" s="20"/>
      <c r="R235" s="20"/>
      <c r="S235" s="20"/>
      <c r="T235" s="21" t="str">
        <f t="shared" ref="T235:U235" si="1403">IF(COUNTIF($F235,CONCATENATE("*",T$1,"*")),"Y",IF(COUNTIF($F235,CONCATENATE("*",$V$1,"*")),"Y",IF(COUNTIF($F235,CONCATENATE("*ALL EVENT DAYS - July 18*")),"Y","")))</f>
        <v>Y</v>
      </c>
      <c r="U235" s="21" t="str">
        <f t="shared" si="1403"/>
        <v/>
      </c>
      <c r="V235" s="21" t="str">
        <f t="shared" si="1172"/>
        <v/>
      </c>
      <c r="W235" s="21" t="str">
        <f t="shared" ref="W235:X235" si="1404">IF(COUNTIF($F235,CONCATENATE("*",W$1,"*")),"Y",IF(COUNTIF($F235,CONCATENATE("*",$O$1,"*")),"Y",IF(COUNTIF($F235,CONCATENATE("*",$Y$1,"*")),"Y",IF(COUNTIF($F235,CONCATENATE("*ALL EVENT*")),"Y",""))))</f>
        <v>Y</v>
      </c>
      <c r="X235" s="21" t="str">
        <f t="shared" si="1404"/>
        <v>Y</v>
      </c>
      <c r="Y235" s="21" t="str">
        <f t="shared" si="1174"/>
        <v>Y</v>
      </c>
      <c r="Z235" s="21" t="str">
        <f t="shared" ref="Z235:AA235" si="1405">IF(COUNTIF($F235,CONCATENATE("*",Z$1,"*")),"Y",IF(COUNTIF($F235,CONCATENATE("*",$O$1,"*")),"Y",IF(COUNTIF($F235,CONCATENATE("*",$AB$1,"*")),"Y",IF(COUNTIF($F235,CONCATENATE("*ALL EVENT*")),"Y",""))))</f>
        <v>Y</v>
      </c>
      <c r="AA235" s="21" t="str">
        <f t="shared" si="1405"/>
        <v>Y</v>
      </c>
      <c r="AB235" s="21" t="str">
        <f t="shared" si="6"/>
        <v>Y</v>
      </c>
      <c r="AC235" s="21" t="str">
        <f t="shared" ref="AC235:AD235" si="1406">IF(COUNTIF($F235,CONCATENATE("*",AC$1,"*")),"Y",IF(COUNTIF($F235,CONCATENATE("*",$O$1,"*")),"Y",IF(COUNTIF($F235,CONCATENATE("*",$AE$1,"*")),"Y",IF(COUNTIF($F235,CONCATENATE("*ALL EVENT*")),"Y",""))))</f>
        <v>Y</v>
      </c>
      <c r="AD235" s="21" t="str">
        <f t="shared" si="1406"/>
        <v>Y</v>
      </c>
      <c r="AE235" s="19" t="str">
        <f t="shared" si="8"/>
        <v>Y</v>
      </c>
      <c r="AF235" s="22">
        <f t="shared" si="9"/>
        <v>7</v>
      </c>
      <c r="AG235" s="44" t="s">
        <v>1739</v>
      </c>
      <c r="AH235" s="19" t="str">
        <f t="shared" ref="AH235:AL235" si="1407">IF(O235="Y",$AG235,"")</f>
        <v>Youth Mobile</v>
      </c>
      <c r="AI235" s="19" t="str">
        <f t="shared" si="1407"/>
        <v/>
      </c>
      <c r="AJ235" s="19" t="str">
        <f t="shared" si="1407"/>
        <v/>
      </c>
      <c r="AK235" s="19" t="str">
        <f t="shared" si="1407"/>
        <v/>
      </c>
      <c r="AL235" s="19" t="str">
        <f t="shared" si="1407"/>
        <v/>
      </c>
      <c r="AM235" s="19" t="s">
        <v>1749</v>
      </c>
      <c r="AN235" s="19" t="str">
        <f t="shared" ref="AN235:AX235" si="1408">IF(U235="Y",$AG235,"")</f>
        <v/>
      </c>
      <c r="AO235" s="19" t="str">
        <f t="shared" si="1408"/>
        <v/>
      </c>
      <c r="AP235" s="19" t="str">
        <f t="shared" si="1408"/>
        <v>Youth Mobile</v>
      </c>
      <c r="AQ235" s="19" t="str">
        <f t="shared" si="1408"/>
        <v>Youth Mobile</v>
      </c>
      <c r="AR235" s="19" t="str">
        <f t="shared" si="1408"/>
        <v>Youth Mobile</v>
      </c>
      <c r="AS235" s="19" t="str">
        <f t="shared" si="1408"/>
        <v>Youth Mobile</v>
      </c>
      <c r="AT235" s="19" t="str">
        <f t="shared" si="1408"/>
        <v>Youth Mobile</v>
      </c>
      <c r="AU235" s="19" t="str">
        <f t="shared" si="1408"/>
        <v>Youth Mobile</v>
      </c>
      <c r="AV235" s="19" t="str">
        <f t="shared" si="1408"/>
        <v>Youth Mobile</v>
      </c>
      <c r="AW235" s="19" t="str">
        <f t="shared" si="1408"/>
        <v>Youth Mobile</v>
      </c>
      <c r="AX235" s="19" t="str">
        <f t="shared" si="1408"/>
        <v>Youth Mobile</v>
      </c>
      <c r="AY235" s="24">
        <f t="shared" si="11"/>
        <v>2</v>
      </c>
      <c r="AZ235" s="19">
        <f t="shared" si="12"/>
        <v>2</v>
      </c>
      <c r="BA235" s="19" t="s">
        <v>1729</v>
      </c>
      <c r="BB235" s="19"/>
    </row>
    <row r="236" spans="1:54" ht="15.6">
      <c r="A236" s="2">
        <f>'Form Responses 1'!A236</f>
        <v>45448.953568368059</v>
      </c>
      <c r="B236" s="25" t="str">
        <f>'Form Responses 1'!B236</f>
        <v>saanvigona@gmail.com</v>
      </c>
      <c r="C236" s="16" t="str">
        <f>'Form Responses 1'!C236</f>
        <v>Saanvi Reddy</v>
      </c>
      <c r="D236" s="16" t="str">
        <f>'Form Responses 1'!D236</f>
        <v>Gona</v>
      </c>
      <c r="E236" s="511">
        <f>'Form Responses 1'!E236</f>
        <v>3312696580</v>
      </c>
      <c r="F236" s="17" t="str">
        <f>'Form Responses 1'!F236</f>
        <v>ALL EVENT DAYS - July 19th to July 21st - FULL TIME</v>
      </c>
      <c r="G236" s="16" t="str">
        <f>'Form Responses 1'!G236</f>
        <v>Greater Chicago Region</v>
      </c>
      <c r="H236" s="16" t="str">
        <f>'Form Responses 1'!H236</f>
        <v>Yes</v>
      </c>
      <c r="I236" s="16" t="str">
        <f>'Form Responses 1'!I236</f>
        <v>Mahāyajña Student</v>
      </c>
      <c r="J236" s="16" t="str">
        <f>'Form Responses 1'!J236</f>
        <v xml:space="preserve">Saanvi Gona </v>
      </c>
      <c r="K236" s="16" t="str">
        <f>'Form Responses 1'!K236</f>
        <v>Batch 6</v>
      </c>
      <c r="L236" s="16" t="str">
        <f>'Form Responses 1'!L236</f>
        <v>I acknowledge</v>
      </c>
      <c r="M236" s="16">
        <f>'Form Responses 1'!M236</f>
        <v>0</v>
      </c>
      <c r="N236" s="27" t="s">
        <v>1731</v>
      </c>
      <c r="O236" s="19" t="str">
        <f t="shared" si="0"/>
        <v>Y</v>
      </c>
      <c r="P236" s="20"/>
      <c r="Q236" s="20"/>
      <c r="R236" s="20"/>
      <c r="S236" s="20"/>
      <c r="T236" s="21" t="str">
        <f t="shared" ref="T236:U236" si="1409">IF(COUNTIF($F236,CONCATENATE("*",T$1,"*")),"Y",IF(COUNTIF($F236,CONCATENATE("*",$V$1,"*")),"Y",IF(COUNTIF($F236,CONCATENATE("*ALL EVENT DAYS - July 18*")),"Y","")))</f>
        <v/>
      </c>
      <c r="U236" s="21" t="str">
        <f t="shared" si="1409"/>
        <v/>
      </c>
      <c r="V236" s="21" t="str">
        <f t="shared" si="1172"/>
        <v/>
      </c>
      <c r="W236" s="21" t="str">
        <f t="shared" ref="W236:X236" si="1410">IF(COUNTIF($F236,CONCATENATE("*",W$1,"*")),"Y",IF(COUNTIF($F236,CONCATENATE("*",$O$1,"*")),"Y",IF(COUNTIF($F236,CONCATENATE("*",$Y$1,"*")),"Y",IF(COUNTIF($F236,CONCATENATE("*ALL EVENT*")),"Y",""))))</f>
        <v>Y</v>
      </c>
      <c r="X236" s="21" t="str">
        <f t="shared" si="1410"/>
        <v>Y</v>
      </c>
      <c r="Y236" s="21" t="str">
        <f t="shared" si="1174"/>
        <v>Y</v>
      </c>
      <c r="Z236" s="21" t="str">
        <f t="shared" ref="Z236:AA236" si="1411">IF(COUNTIF($F236,CONCATENATE("*",Z$1,"*")),"Y",IF(COUNTIF($F236,CONCATENATE("*",$O$1,"*")),"Y",IF(COUNTIF($F236,CONCATENATE("*",$AB$1,"*")),"Y",IF(COUNTIF($F236,CONCATENATE("*ALL EVENT*")),"Y",""))))</f>
        <v>Y</v>
      </c>
      <c r="AA236" s="21" t="str">
        <f t="shared" si="1411"/>
        <v>Y</v>
      </c>
      <c r="AB236" s="21" t="str">
        <f t="shared" si="6"/>
        <v>Y</v>
      </c>
      <c r="AC236" s="21" t="str">
        <f t="shared" ref="AC236:AD236" si="1412">IF(COUNTIF($F236,CONCATENATE("*",AC$1,"*")),"Y",IF(COUNTIF($F236,CONCATENATE("*",$O$1,"*")),"Y",IF(COUNTIF($F236,CONCATENATE("*",$AE$1,"*")),"Y",IF(COUNTIF($F236,CONCATENATE("*ALL EVENT*")),"Y",""))))</f>
        <v>Y</v>
      </c>
      <c r="AD236" s="21" t="str">
        <f t="shared" si="1412"/>
        <v>Y</v>
      </c>
      <c r="AE236" s="19" t="str">
        <f t="shared" si="8"/>
        <v>Y</v>
      </c>
      <c r="AF236" s="22">
        <f t="shared" si="9"/>
        <v>6</v>
      </c>
      <c r="AG236" s="44" t="s">
        <v>1763</v>
      </c>
      <c r="AH236" s="19" t="str">
        <f t="shared" ref="AH236:AX236" si="1413">IF(O236="Y",$AG236,"")</f>
        <v>Decoration</v>
      </c>
      <c r="AI236" s="19" t="str">
        <f t="shared" si="1413"/>
        <v/>
      </c>
      <c r="AJ236" s="19" t="str">
        <f t="shared" si="1413"/>
        <v/>
      </c>
      <c r="AK236" s="19" t="str">
        <f t="shared" si="1413"/>
        <v/>
      </c>
      <c r="AL236" s="19" t="str">
        <f t="shared" si="1413"/>
        <v/>
      </c>
      <c r="AM236" s="19" t="str">
        <f t="shared" si="1413"/>
        <v/>
      </c>
      <c r="AN236" s="19" t="str">
        <f t="shared" si="1413"/>
        <v/>
      </c>
      <c r="AO236" s="19" t="str">
        <f t="shared" si="1413"/>
        <v/>
      </c>
      <c r="AP236" s="19" t="str">
        <f t="shared" si="1413"/>
        <v>Decoration</v>
      </c>
      <c r="AQ236" s="19" t="str">
        <f t="shared" si="1413"/>
        <v>Decoration</v>
      </c>
      <c r="AR236" s="19" t="str">
        <f t="shared" si="1413"/>
        <v>Decoration</v>
      </c>
      <c r="AS236" s="19" t="str">
        <f t="shared" si="1413"/>
        <v>Decoration</v>
      </c>
      <c r="AT236" s="19" t="str">
        <f t="shared" si="1413"/>
        <v>Decoration</v>
      </c>
      <c r="AU236" s="19" t="str">
        <f t="shared" si="1413"/>
        <v>Decoration</v>
      </c>
      <c r="AV236" s="19" t="str">
        <f t="shared" si="1413"/>
        <v>Decoration</v>
      </c>
      <c r="AW236" s="19" t="str">
        <f t="shared" si="1413"/>
        <v>Decoration</v>
      </c>
      <c r="AX236" s="19" t="str">
        <f t="shared" si="1413"/>
        <v>Decoration</v>
      </c>
      <c r="AY236" s="24">
        <f t="shared" si="11"/>
        <v>2</v>
      </c>
      <c r="AZ236" s="19">
        <f t="shared" si="12"/>
        <v>2</v>
      </c>
      <c r="BA236" s="19" t="s">
        <v>1729</v>
      </c>
      <c r="BB236" s="19"/>
    </row>
    <row r="237" spans="1:54" ht="15.6">
      <c r="A237" s="2">
        <f>'Form Responses 1'!A237</f>
        <v>45448.957671122684</v>
      </c>
      <c r="B237" s="25" t="str">
        <f>'Form Responses 1'!B237</f>
        <v>kalpanaanmol@gmail.com</v>
      </c>
      <c r="C237" s="16" t="str">
        <f>'Form Responses 1'!C237</f>
        <v>Kalpana Reddy</v>
      </c>
      <c r="D237" s="16" t="str">
        <f>'Form Responses 1'!D237</f>
        <v>GOna</v>
      </c>
      <c r="E237" s="511">
        <f>'Form Responses 1'!E237</f>
        <v>9737276068</v>
      </c>
      <c r="F237" s="17" t="str">
        <f>'Form Responses 1'!F237</f>
        <v>ALL EVENT DAYS - July 19th to July 21st - FULL TIME</v>
      </c>
      <c r="G237" s="16" t="str">
        <f>'Form Responses 1'!G237</f>
        <v>Greater Chicago Region</v>
      </c>
      <c r="H237" s="16" t="str">
        <f>'Form Responses 1'!H237</f>
        <v>Yes</v>
      </c>
      <c r="I237" s="16" t="str">
        <f>'Form Responses 1'!I237</f>
        <v>Mahāyajña Parent / Family member</v>
      </c>
      <c r="J237" s="16" t="str">
        <f>'Form Responses 1'!J237</f>
        <v>Kalpana Reddy Gona</v>
      </c>
      <c r="K237" s="16" t="str">
        <f>'Form Responses 1'!K237</f>
        <v>Batch 5</v>
      </c>
      <c r="L237" s="16" t="str">
        <f>'Form Responses 1'!L237</f>
        <v>I acknowledge</v>
      </c>
      <c r="M237" s="16">
        <f>'Form Responses 1'!M237</f>
        <v>0</v>
      </c>
      <c r="N237" s="27" t="s">
        <v>1731</v>
      </c>
      <c r="O237" s="19" t="str">
        <f t="shared" si="0"/>
        <v>Y</v>
      </c>
      <c r="P237" s="20"/>
      <c r="Q237" s="20"/>
      <c r="R237" s="20"/>
      <c r="S237" s="20"/>
      <c r="T237" s="21" t="str">
        <f t="shared" ref="T237:U237" si="1414">IF(COUNTIF($F237,CONCATENATE("*",T$1,"*")),"Y",IF(COUNTIF($F237,CONCATENATE("*",$V$1,"*")),"Y",IF(COUNTIF($F237,CONCATENATE("*ALL EVENT DAYS - July 18*")),"Y","")))</f>
        <v/>
      </c>
      <c r="U237" s="21" t="str">
        <f t="shared" si="1414"/>
        <v/>
      </c>
      <c r="V237" s="21" t="str">
        <f t="shared" si="1172"/>
        <v/>
      </c>
      <c r="W237" s="21" t="str">
        <f t="shared" ref="W237:X237" si="1415">IF(COUNTIF($F237,CONCATENATE("*",W$1,"*")),"Y",IF(COUNTIF($F237,CONCATENATE("*",$O$1,"*")),"Y",IF(COUNTIF($F237,CONCATENATE("*",$Y$1,"*")),"Y",IF(COUNTIF($F237,CONCATENATE("*ALL EVENT*")),"Y",""))))</f>
        <v>Y</v>
      </c>
      <c r="X237" s="21" t="str">
        <f t="shared" si="1415"/>
        <v>Y</v>
      </c>
      <c r="Y237" s="21" t="str">
        <f t="shared" si="1174"/>
        <v>Y</v>
      </c>
      <c r="Z237" s="21" t="str">
        <f t="shared" ref="Z237:AA237" si="1416">IF(COUNTIF($F237,CONCATENATE("*",Z$1,"*")),"Y",IF(COUNTIF($F237,CONCATENATE("*",$O$1,"*")),"Y",IF(COUNTIF($F237,CONCATENATE("*",$AB$1,"*")),"Y",IF(COUNTIF($F237,CONCATENATE("*ALL EVENT*")),"Y",""))))</f>
        <v>Y</v>
      </c>
      <c r="AA237" s="21" t="str">
        <f t="shared" si="1416"/>
        <v>Y</v>
      </c>
      <c r="AB237" s="21" t="str">
        <f t="shared" si="6"/>
        <v>Y</v>
      </c>
      <c r="AC237" s="21" t="str">
        <f t="shared" ref="AC237:AD237" si="1417">IF(COUNTIF($F237,CONCATENATE("*",AC$1,"*")),"Y",IF(COUNTIF($F237,CONCATENATE("*",$O$1,"*")),"Y",IF(COUNTIF($F237,CONCATENATE("*",$AE$1,"*")),"Y",IF(COUNTIF($F237,CONCATENATE("*ALL EVENT*")),"Y",""))))</f>
        <v>Y</v>
      </c>
      <c r="AD237" s="21" t="str">
        <f t="shared" si="1417"/>
        <v>Y</v>
      </c>
      <c r="AE237" s="19" t="str">
        <f t="shared" si="8"/>
        <v>Y</v>
      </c>
      <c r="AF237" s="22">
        <f t="shared" si="9"/>
        <v>6</v>
      </c>
      <c r="AG237" s="44" t="s">
        <v>1732</v>
      </c>
      <c r="AH237" s="19" t="str">
        <f t="shared" ref="AH237:AO237" si="1418">IF(O237="Y",$AG237,"")</f>
        <v>Maha Prasad</v>
      </c>
      <c r="AI237" s="19" t="str">
        <f t="shared" si="1418"/>
        <v/>
      </c>
      <c r="AJ237" s="19" t="str">
        <f t="shared" si="1418"/>
        <v/>
      </c>
      <c r="AK237" s="19" t="str">
        <f t="shared" si="1418"/>
        <v/>
      </c>
      <c r="AL237" s="19" t="str">
        <f t="shared" si="1418"/>
        <v/>
      </c>
      <c r="AM237" s="19" t="str">
        <f t="shared" si="1418"/>
        <v/>
      </c>
      <c r="AN237" s="19" t="str">
        <f t="shared" si="1418"/>
        <v/>
      </c>
      <c r="AO237" s="19" t="str">
        <f t="shared" si="1418"/>
        <v/>
      </c>
      <c r="AP237" s="19" t="s">
        <v>1737</v>
      </c>
      <c r="AQ237" s="19" t="s">
        <v>1737</v>
      </c>
      <c r="AR237" s="19" t="str">
        <f>IF(Y237="Y",$AG237,"")</f>
        <v>Maha Prasad</v>
      </c>
      <c r="AS237" s="19" t="s">
        <v>1737</v>
      </c>
      <c r="AT237" s="19" t="s">
        <v>1737</v>
      </c>
      <c r="AU237" s="19" t="str">
        <f>IF(AB237="Y",$AG237,"")</f>
        <v>Maha Prasad</v>
      </c>
      <c r="AV237" s="19" t="s">
        <v>1737</v>
      </c>
      <c r="AW237" s="19" t="s">
        <v>1737</v>
      </c>
      <c r="AX237" s="19" t="str">
        <f>IF(AE237="Y",$AG237,"")</f>
        <v>Maha Prasad</v>
      </c>
      <c r="AY237" s="24">
        <f t="shared" si="11"/>
        <v>2</v>
      </c>
      <c r="AZ237" s="19">
        <f t="shared" si="12"/>
        <v>2</v>
      </c>
      <c r="BA237" s="19" t="s">
        <v>1729</v>
      </c>
      <c r="BB237" s="19"/>
    </row>
    <row r="238" spans="1:54" ht="15.6">
      <c r="A238" s="2">
        <f>'Form Responses 1'!A238</f>
        <v>45449.579823900465</v>
      </c>
      <c r="B238" s="25" t="str">
        <f>'Form Responses 1'!B238</f>
        <v>kavyaputtareddy306@gmail.com</v>
      </c>
      <c r="C238" s="16" t="str">
        <f>'Form Responses 1'!C238</f>
        <v>Kavya</v>
      </c>
      <c r="D238" s="16" t="str">
        <f>'Form Responses 1'!D238</f>
        <v>Reddy</v>
      </c>
      <c r="E238" s="511">
        <f>'Form Responses 1'!E238</f>
        <v>3313855065</v>
      </c>
      <c r="F238" s="17" t="str">
        <f>'Form Responses 1'!F238</f>
        <v>ALL EVENT DAYS - July 19th to July 21st - FULL TIME</v>
      </c>
      <c r="G238" s="16" t="str">
        <f>'Form Responses 1'!G238</f>
        <v>Greater Chicago Region</v>
      </c>
      <c r="H238" s="16" t="str">
        <f>'Form Responses 1'!H238</f>
        <v>Yes</v>
      </c>
      <c r="I238" s="16" t="str">
        <f>'Form Responses 1'!I238</f>
        <v>Mahāyajña Student</v>
      </c>
      <c r="J238" s="16" t="str">
        <f>'Form Responses 1'!J238</f>
        <v>Kavya Reddy</v>
      </c>
      <c r="K238" s="16" t="str">
        <f>'Form Responses 1'!K238</f>
        <v>Batch 5</v>
      </c>
      <c r="L238" s="16" t="str">
        <f>'Form Responses 1'!L238</f>
        <v>I acknowledge</v>
      </c>
      <c r="M238" s="16">
        <f>'Form Responses 1'!M238</f>
        <v>0</v>
      </c>
      <c r="N238" s="27" t="s">
        <v>1731</v>
      </c>
      <c r="O238" s="19" t="str">
        <f t="shared" si="0"/>
        <v>Y</v>
      </c>
      <c r="P238" s="20"/>
      <c r="Q238" s="20"/>
      <c r="R238" s="20"/>
      <c r="S238" s="20"/>
      <c r="T238" s="21" t="str">
        <f t="shared" ref="T238:U238" si="1419">IF(COUNTIF($F238,CONCATENATE("*",T$1,"*")),"Y",IF(COUNTIF($F238,CONCATENATE("*",$V$1,"*")),"Y",IF(COUNTIF($F238,CONCATENATE("*ALL EVENT DAYS - July 18*")),"Y","")))</f>
        <v/>
      </c>
      <c r="U238" s="21" t="str">
        <f t="shared" si="1419"/>
        <v/>
      </c>
      <c r="V238" s="21" t="str">
        <f t="shared" si="1172"/>
        <v/>
      </c>
      <c r="W238" s="21" t="str">
        <f t="shared" ref="W238:X238" si="1420">IF(COUNTIF($F238,CONCATENATE("*",W$1,"*")),"Y",IF(COUNTIF($F238,CONCATENATE("*",$O$1,"*")),"Y",IF(COUNTIF($F238,CONCATENATE("*",$Y$1,"*")),"Y",IF(COUNTIF($F238,CONCATENATE("*ALL EVENT*")),"Y",""))))</f>
        <v>Y</v>
      </c>
      <c r="X238" s="21" t="str">
        <f t="shared" si="1420"/>
        <v>Y</v>
      </c>
      <c r="Y238" s="21" t="str">
        <f t="shared" si="1174"/>
        <v>Y</v>
      </c>
      <c r="Z238" s="21" t="str">
        <f t="shared" ref="Z238:AA238" si="1421">IF(COUNTIF($F238,CONCATENATE("*",Z$1,"*")),"Y",IF(COUNTIF($F238,CONCATENATE("*",$O$1,"*")),"Y",IF(COUNTIF($F238,CONCATENATE("*",$AB$1,"*")),"Y",IF(COUNTIF($F238,CONCATENATE("*ALL EVENT*")),"Y",""))))</f>
        <v>Y</v>
      </c>
      <c r="AA238" s="21" t="str">
        <f t="shared" si="1421"/>
        <v>Y</v>
      </c>
      <c r="AB238" s="21" t="str">
        <f t="shared" si="6"/>
        <v>Y</v>
      </c>
      <c r="AC238" s="21" t="str">
        <f t="shared" ref="AC238:AD238" si="1422">IF(COUNTIF($F238,CONCATENATE("*",AC$1,"*")),"Y",IF(COUNTIF($F238,CONCATENATE("*",$O$1,"*")),"Y",IF(COUNTIF($F238,CONCATENATE("*",$AE$1,"*")),"Y",IF(COUNTIF($F238,CONCATENATE("*ALL EVENT*")),"Y",""))))</f>
        <v>Y</v>
      </c>
      <c r="AD238" s="21" t="str">
        <f t="shared" si="1422"/>
        <v>Y</v>
      </c>
      <c r="AE238" s="19" t="str">
        <f t="shared" si="8"/>
        <v>Y</v>
      </c>
      <c r="AF238" s="22">
        <f t="shared" si="9"/>
        <v>6</v>
      </c>
      <c r="AG238" s="44" t="s">
        <v>1765</v>
      </c>
      <c r="AH238" s="19" t="str">
        <f t="shared" ref="AH238:AX238" si="1423">IF(O238="Y",$AG238,"")</f>
        <v>Health</v>
      </c>
      <c r="AI238" s="19" t="str">
        <f t="shared" si="1423"/>
        <v/>
      </c>
      <c r="AJ238" s="19" t="str">
        <f t="shared" si="1423"/>
        <v/>
      </c>
      <c r="AK238" s="19" t="str">
        <f t="shared" si="1423"/>
        <v/>
      </c>
      <c r="AL238" s="19" t="str">
        <f t="shared" si="1423"/>
        <v/>
      </c>
      <c r="AM238" s="19" t="str">
        <f t="shared" si="1423"/>
        <v/>
      </c>
      <c r="AN238" s="19" t="str">
        <f t="shared" si="1423"/>
        <v/>
      </c>
      <c r="AO238" s="19" t="str">
        <f t="shared" si="1423"/>
        <v/>
      </c>
      <c r="AP238" s="19" t="str">
        <f t="shared" si="1423"/>
        <v>Health</v>
      </c>
      <c r="AQ238" s="19" t="str">
        <f t="shared" si="1423"/>
        <v>Health</v>
      </c>
      <c r="AR238" s="19" t="str">
        <f t="shared" si="1423"/>
        <v>Health</v>
      </c>
      <c r="AS238" s="19" t="str">
        <f t="shared" si="1423"/>
        <v>Health</v>
      </c>
      <c r="AT238" s="19" t="str">
        <f t="shared" si="1423"/>
        <v>Health</v>
      </c>
      <c r="AU238" s="19" t="str">
        <f t="shared" si="1423"/>
        <v>Health</v>
      </c>
      <c r="AV238" s="19" t="str">
        <f t="shared" si="1423"/>
        <v>Health</v>
      </c>
      <c r="AW238" s="19" t="str">
        <f t="shared" si="1423"/>
        <v>Health</v>
      </c>
      <c r="AX238" s="19" t="str">
        <f t="shared" si="1423"/>
        <v>Health</v>
      </c>
      <c r="AY238" s="24">
        <f t="shared" si="11"/>
        <v>2</v>
      </c>
      <c r="AZ238" s="19">
        <f t="shared" si="12"/>
        <v>2</v>
      </c>
      <c r="BA238" s="19" t="s">
        <v>1740</v>
      </c>
      <c r="BB238" s="19"/>
    </row>
    <row r="239" spans="1:54" ht="15.6">
      <c r="A239" s="2">
        <f>'Form Responses 1'!A239</f>
        <v>45450.017204097225</v>
      </c>
      <c r="B239" s="25" t="str">
        <f>'Form Responses 1'!B239</f>
        <v>shitals10@gmail.com</v>
      </c>
      <c r="C239" s="16" t="str">
        <f>'Form Responses 1'!C239</f>
        <v>Shital</v>
      </c>
      <c r="D239" s="16" t="str">
        <f>'Form Responses 1'!D239</f>
        <v>Nevse</v>
      </c>
      <c r="E239" s="511">
        <f>'Form Responses 1'!E239</f>
        <v>8482607290</v>
      </c>
      <c r="F239" s="17" t="str">
        <f>'Form Responses 1'!F239</f>
        <v>19th July (Friday) - Evening, 20th July (Saturday) - Morning</v>
      </c>
      <c r="G239" s="16" t="str">
        <f>'Form Responses 1'!G239</f>
        <v>Greater Chicago Region</v>
      </c>
      <c r="H239" s="16" t="str">
        <f>'Form Responses 1'!H239</f>
        <v>Yes</v>
      </c>
      <c r="I239" s="16" t="str">
        <f>'Form Responses 1'!I239</f>
        <v>Mahāyajña Student</v>
      </c>
      <c r="J239" s="16" t="str">
        <f>'Form Responses 1'!J239</f>
        <v>Shital Nevse</v>
      </c>
      <c r="K239" s="16" t="str">
        <f>'Form Responses 1'!K239</f>
        <v>Batch 9</v>
      </c>
      <c r="L239" s="16" t="str">
        <f>'Form Responses 1'!L239</f>
        <v>I acknowledge</v>
      </c>
      <c r="M239" s="16">
        <f>'Form Responses 1'!M239</f>
        <v>0</v>
      </c>
      <c r="N239" s="27" t="s">
        <v>1731</v>
      </c>
      <c r="O239" s="19" t="str">
        <f t="shared" si="0"/>
        <v/>
      </c>
      <c r="P239" s="20"/>
      <c r="Q239" s="20"/>
      <c r="R239" s="20"/>
      <c r="S239" s="20"/>
      <c r="T239" s="21" t="str">
        <f t="shared" ref="T239:U239" si="1424">IF(COUNTIF($F239,CONCATENATE("*",T$1,"*")),"Y",IF(COUNTIF($F239,CONCATENATE("*",$V$1,"*")),"Y",IF(COUNTIF($F239,CONCATENATE("*ALL EVENT DAYS - July 18*")),"Y","")))</f>
        <v/>
      </c>
      <c r="U239" s="21" t="str">
        <f t="shared" si="1424"/>
        <v/>
      </c>
      <c r="V239" s="21" t="str">
        <f t="shared" si="1172"/>
        <v/>
      </c>
      <c r="W239" s="21" t="str">
        <f t="shared" ref="W239:X239" si="1425">IF(COUNTIF($F239,CONCATENATE("*",W$1,"*")),"Y",IF(COUNTIF($F239,CONCATENATE("*",$O$1,"*")),"Y",IF(COUNTIF($F239,CONCATENATE("*",$Y$1,"*")),"Y",IF(COUNTIF($F239,CONCATENATE("*ALL EVENT*")),"Y",""))))</f>
        <v/>
      </c>
      <c r="X239" s="21" t="str">
        <f t="shared" si="1425"/>
        <v>Y</v>
      </c>
      <c r="Y239" s="21" t="str">
        <f t="shared" si="1174"/>
        <v/>
      </c>
      <c r="Z239" s="21" t="str">
        <f t="shared" ref="Z239:AA239" si="1426">IF(COUNTIF($F239,CONCATENATE("*",Z$1,"*")),"Y",IF(COUNTIF($F239,CONCATENATE("*",$O$1,"*")),"Y",IF(COUNTIF($F239,CONCATENATE("*",$AB$1,"*")),"Y",IF(COUNTIF($F239,CONCATENATE("*ALL EVENT*")),"Y",""))))</f>
        <v>Y</v>
      </c>
      <c r="AA239" s="21" t="str">
        <f t="shared" si="1426"/>
        <v/>
      </c>
      <c r="AB239" s="21" t="str">
        <f t="shared" si="6"/>
        <v/>
      </c>
      <c r="AC239" s="21" t="str">
        <f t="shared" ref="AC239:AD239" si="1427">IF(COUNTIF($F239,CONCATENATE("*",AC$1,"*")),"Y",IF(COUNTIF($F239,CONCATENATE("*",$O$1,"*")),"Y",IF(COUNTIF($F239,CONCATENATE("*",$AE$1,"*")),"Y",IF(COUNTIF($F239,CONCATENATE("*ALL EVENT*")),"Y",""))))</f>
        <v/>
      </c>
      <c r="AD239" s="21" t="str">
        <f t="shared" si="1427"/>
        <v/>
      </c>
      <c r="AE239" s="19" t="str">
        <f t="shared" si="8"/>
        <v/>
      </c>
      <c r="AF239" s="22">
        <f t="shared" si="9"/>
        <v>2</v>
      </c>
      <c r="AG239" s="26" t="s">
        <v>1732</v>
      </c>
      <c r="AH239" s="19" t="str">
        <f t="shared" ref="AH239:AP239" si="1428">IF(O239="Y",$AG239,"")</f>
        <v/>
      </c>
      <c r="AI239" s="19" t="str">
        <f t="shared" si="1428"/>
        <v/>
      </c>
      <c r="AJ239" s="19" t="str">
        <f t="shared" si="1428"/>
        <v/>
      </c>
      <c r="AK239" s="19" t="str">
        <f t="shared" si="1428"/>
        <v/>
      </c>
      <c r="AL239" s="19" t="str">
        <f t="shared" si="1428"/>
        <v/>
      </c>
      <c r="AM239" s="19" t="str">
        <f t="shared" si="1428"/>
        <v/>
      </c>
      <c r="AN239" s="19" t="str">
        <f t="shared" si="1428"/>
        <v/>
      </c>
      <c r="AO239" s="19" t="str">
        <f t="shared" si="1428"/>
        <v/>
      </c>
      <c r="AP239" s="19" t="str">
        <f t="shared" si="1428"/>
        <v/>
      </c>
      <c r="AQ239" s="19" t="s">
        <v>1737</v>
      </c>
      <c r="AR239" s="19" t="str">
        <f t="shared" ref="AR239:AR242" si="1429">IF(Y239="Y",$AG239,"")</f>
        <v/>
      </c>
      <c r="AS239" s="19"/>
      <c r="AT239" s="19" t="str">
        <f t="shared" ref="AT239:AX239" si="1430">IF(AA239="Y",$AG239,"")</f>
        <v/>
      </c>
      <c r="AU239" s="19" t="str">
        <f t="shared" si="1430"/>
        <v/>
      </c>
      <c r="AV239" s="19" t="str">
        <f t="shared" si="1430"/>
        <v/>
      </c>
      <c r="AW239" s="19" t="str">
        <f t="shared" si="1430"/>
        <v/>
      </c>
      <c r="AX239" s="19" t="str">
        <f t="shared" si="1430"/>
        <v/>
      </c>
      <c r="AY239" s="24">
        <f t="shared" si="11"/>
        <v>1</v>
      </c>
      <c r="AZ239" s="19">
        <f t="shared" si="12"/>
        <v>1</v>
      </c>
      <c r="BA239" s="19" t="s">
        <v>1740</v>
      </c>
      <c r="BB239" s="19"/>
    </row>
    <row r="240" spans="1:54" ht="15.6">
      <c r="A240" s="2">
        <f>'Form Responses 1'!A240</f>
        <v>45451.706139178241</v>
      </c>
      <c r="B240" s="25" t="str">
        <f>'Form Responses 1'!B240</f>
        <v>manish_8152@yahoo.com</v>
      </c>
      <c r="C240" s="16" t="str">
        <f>'Form Responses 1'!C240</f>
        <v>Manish</v>
      </c>
      <c r="D240" s="16" t="str">
        <f>'Form Responses 1'!D240</f>
        <v>Agarwal</v>
      </c>
      <c r="E240" s="511" t="str">
        <f>'Form Responses 1'!E240</f>
        <v>847-630-5976</v>
      </c>
      <c r="F240" s="17" t="str">
        <f>'Form Responses 1'!F240</f>
        <v>ALL EVENT DAYS - July 19th to July 21st - FULL TIME</v>
      </c>
      <c r="G240" s="16" t="str">
        <f>'Form Responses 1'!G240</f>
        <v>Greater Chicago Region</v>
      </c>
      <c r="H240" s="16" t="str">
        <f>'Form Responses 1'!H240</f>
        <v>No</v>
      </c>
      <c r="I240" s="16">
        <f>'Form Responses 1'!I240</f>
        <v>0</v>
      </c>
      <c r="J240" s="16">
        <f>'Form Responses 1'!J240</f>
        <v>0</v>
      </c>
      <c r="K240" s="16">
        <f>'Form Responses 1'!K240</f>
        <v>0</v>
      </c>
      <c r="L240" s="16" t="str">
        <f>'Form Responses 1'!L240</f>
        <v>I acknowledge</v>
      </c>
      <c r="M240" s="16">
        <f>'Form Responses 1'!M240</f>
        <v>0</v>
      </c>
      <c r="N240" s="27" t="s">
        <v>1727</v>
      </c>
      <c r="O240" s="19" t="str">
        <f t="shared" si="0"/>
        <v>Y</v>
      </c>
      <c r="P240" s="20"/>
      <c r="Q240" s="20"/>
      <c r="R240" s="20"/>
      <c r="S240" s="20"/>
      <c r="T240" s="21" t="str">
        <f t="shared" ref="T240:U240" si="1431">IF(COUNTIF($F240,CONCATENATE("*",T$1,"*")),"Y",IF(COUNTIF($F240,CONCATENATE("*",$V$1,"*")),"Y",IF(COUNTIF($F240,CONCATENATE("*ALL EVENT DAYS - July 18*")),"Y","")))</f>
        <v/>
      </c>
      <c r="U240" s="21" t="str">
        <f t="shared" si="1431"/>
        <v/>
      </c>
      <c r="V240" s="21" t="str">
        <f t="shared" si="1172"/>
        <v/>
      </c>
      <c r="W240" s="21" t="str">
        <f t="shared" ref="W240:X240" si="1432">IF(COUNTIF($F240,CONCATENATE("*",W$1,"*")),"Y",IF(COUNTIF($F240,CONCATENATE("*",$O$1,"*")),"Y",IF(COUNTIF($F240,CONCATENATE("*",$Y$1,"*")),"Y",IF(COUNTIF($F240,CONCATENATE("*ALL EVENT*")),"Y",""))))</f>
        <v>Y</v>
      </c>
      <c r="X240" s="21" t="str">
        <f t="shared" si="1432"/>
        <v>Y</v>
      </c>
      <c r="Y240" s="21" t="str">
        <f t="shared" si="1174"/>
        <v>Y</v>
      </c>
      <c r="Z240" s="21" t="str">
        <f t="shared" ref="Z240:AA240" si="1433">IF(COUNTIF($F240,CONCATENATE("*",Z$1,"*")),"Y",IF(COUNTIF($F240,CONCATENATE("*",$O$1,"*")),"Y",IF(COUNTIF($F240,CONCATENATE("*",$AB$1,"*")),"Y",IF(COUNTIF($F240,CONCATENATE("*ALL EVENT*")),"Y",""))))</f>
        <v>Y</v>
      </c>
      <c r="AA240" s="21" t="str">
        <f t="shared" si="1433"/>
        <v>Y</v>
      </c>
      <c r="AB240" s="21" t="str">
        <f t="shared" si="6"/>
        <v>Y</v>
      </c>
      <c r="AC240" s="21" t="str">
        <f t="shared" ref="AC240:AD240" si="1434">IF(COUNTIF($F240,CONCATENATE("*",AC$1,"*")),"Y",IF(COUNTIF($F240,CONCATENATE("*",$O$1,"*")),"Y",IF(COUNTIF($F240,CONCATENATE("*",$AE$1,"*")),"Y",IF(COUNTIF($F240,CONCATENATE("*ALL EVENT*")),"Y",""))))</f>
        <v>Y</v>
      </c>
      <c r="AD240" s="21" t="str">
        <f t="shared" si="1434"/>
        <v>Y</v>
      </c>
      <c r="AE240" s="19" t="str">
        <f t="shared" si="8"/>
        <v>Y</v>
      </c>
      <c r="AF240" s="22">
        <f t="shared" si="9"/>
        <v>6</v>
      </c>
      <c r="AG240" s="44" t="s">
        <v>1732</v>
      </c>
      <c r="AH240" s="19" t="str">
        <f t="shared" ref="AH240:AO240" si="1435">IF(O240="Y",$AG240,"")</f>
        <v>Maha Prasad</v>
      </c>
      <c r="AI240" s="19" t="str">
        <f t="shared" si="1435"/>
        <v/>
      </c>
      <c r="AJ240" s="19" t="str">
        <f t="shared" si="1435"/>
        <v/>
      </c>
      <c r="AK240" s="19" t="str">
        <f t="shared" si="1435"/>
        <v/>
      </c>
      <c r="AL240" s="19" t="str">
        <f t="shared" si="1435"/>
        <v/>
      </c>
      <c r="AM240" s="19" t="str">
        <f t="shared" si="1435"/>
        <v/>
      </c>
      <c r="AN240" s="19" t="str">
        <f t="shared" si="1435"/>
        <v/>
      </c>
      <c r="AO240" s="19" t="str">
        <f t="shared" si="1435"/>
        <v/>
      </c>
      <c r="AP240" s="19" t="s">
        <v>1737</v>
      </c>
      <c r="AQ240" s="19" t="s">
        <v>1737</v>
      </c>
      <c r="AR240" s="19" t="str">
        <f t="shared" si="1429"/>
        <v>Maha Prasad</v>
      </c>
      <c r="AS240" s="19" t="s">
        <v>1737</v>
      </c>
      <c r="AT240" s="19" t="s">
        <v>1737</v>
      </c>
      <c r="AU240" s="19" t="str">
        <f t="shared" ref="AU240:AU242" si="1436">IF(AB240="Y",$AG240,"")</f>
        <v>Maha Prasad</v>
      </c>
      <c r="AV240" s="19" t="s">
        <v>1737</v>
      </c>
      <c r="AW240" s="19" t="s">
        <v>1737</v>
      </c>
      <c r="AX240" s="19" t="str">
        <f t="shared" ref="AX240:AX241" si="1437">IF(AE240="Y",$AG240,"")</f>
        <v>Maha Prasad</v>
      </c>
      <c r="AY240" s="24">
        <f t="shared" si="11"/>
        <v>2</v>
      </c>
      <c r="AZ240" s="19">
        <f t="shared" si="12"/>
        <v>2</v>
      </c>
      <c r="BA240" s="19" t="s">
        <v>1729</v>
      </c>
      <c r="BB240" s="19"/>
    </row>
    <row r="241" spans="1:54" ht="15.6">
      <c r="A241" s="2">
        <f>'Form Responses 1'!A241</f>
        <v>45451.886930775465</v>
      </c>
      <c r="B241" s="25" t="str">
        <f>'Form Responses 1'!B241</f>
        <v>akhilakanamarlapudi@gmail.com</v>
      </c>
      <c r="C241" s="16" t="str">
        <f>'Form Responses 1'!C241</f>
        <v>Akhila</v>
      </c>
      <c r="D241" s="16" t="str">
        <f>'Form Responses 1'!D241</f>
        <v xml:space="preserve">Kanamarlapudi </v>
      </c>
      <c r="E241" s="511">
        <f>'Form Responses 1'!E241</f>
        <v>6102416839</v>
      </c>
      <c r="F241" s="17" t="str">
        <f>'Form Responses 1'!F241</f>
        <v>ALL EVENT DAYS - July 19th to July 21st - FULL TIME</v>
      </c>
      <c r="G241" s="16" t="str">
        <f>'Form Responses 1'!G241</f>
        <v>Other locations</v>
      </c>
      <c r="H241" s="16" t="str">
        <f>'Form Responses 1'!H241</f>
        <v>Yes</v>
      </c>
      <c r="I241" s="16" t="str">
        <f>'Form Responses 1'!I241</f>
        <v>Mahāyajña Student</v>
      </c>
      <c r="J241" s="16" t="str">
        <f>'Form Responses 1'!J241</f>
        <v>Akhila Kanamarlapudi</v>
      </c>
      <c r="K241" s="16" t="str">
        <f>'Form Responses 1'!K241</f>
        <v>Batch 4</v>
      </c>
      <c r="L241" s="16" t="str">
        <f>'Form Responses 1'!L241</f>
        <v>I acknowledge</v>
      </c>
      <c r="M241" s="16" t="str">
        <f>'Form Responses 1'!M241</f>
        <v>Mason OH</v>
      </c>
      <c r="N241" s="27" t="s">
        <v>1731</v>
      </c>
      <c r="O241" s="19" t="str">
        <f t="shared" si="0"/>
        <v>Y</v>
      </c>
      <c r="P241" s="20"/>
      <c r="Q241" s="20"/>
      <c r="R241" s="20"/>
      <c r="S241" s="20"/>
      <c r="T241" s="21" t="str">
        <f t="shared" ref="T241:U241" si="1438">IF(COUNTIF($F241,CONCATENATE("*",T$1,"*")),"Y",IF(COUNTIF($F241,CONCATENATE("*",$V$1,"*")),"Y",IF(COUNTIF($F241,CONCATENATE("*ALL EVENT DAYS - July 18*")),"Y","")))</f>
        <v/>
      </c>
      <c r="U241" s="21" t="str">
        <f t="shared" si="1438"/>
        <v/>
      </c>
      <c r="V241" s="21" t="str">
        <f t="shared" si="1172"/>
        <v/>
      </c>
      <c r="W241" s="21" t="str">
        <f t="shared" ref="W241:X241" si="1439">IF(COUNTIF($F241,CONCATENATE("*",W$1,"*")),"Y",IF(COUNTIF($F241,CONCATENATE("*",$O$1,"*")),"Y",IF(COUNTIF($F241,CONCATENATE("*",$Y$1,"*")),"Y",IF(COUNTIF($F241,CONCATENATE("*ALL EVENT*")),"Y",""))))</f>
        <v>Y</v>
      </c>
      <c r="X241" s="21" t="str">
        <f t="shared" si="1439"/>
        <v>Y</v>
      </c>
      <c r="Y241" s="21" t="str">
        <f t="shared" si="1174"/>
        <v>Y</v>
      </c>
      <c r="Z241" s="21" t="str">
        <f t="shared" ref="Z241:AA241" si="1440">IF(COUNTIF($F241,CONCATENATE("*",Z$1,"*")),"Y",IF(COUNTIF($F241,CONCATENATE("*",$O$1,"*")),"Y",IF(COUNTIF($F241,CONCATENATE("*",$AB$1,"*")),"Y",IF(COUNTIF($F241,CONCATENATE("*ALL EVENT*")),"Y",""))))</f>
        <v>Y</v>
      </c>
      <c r="AA241" s="21" t="str">
        <f t="shared" si="1440"/>
        <v>Y</v>
      </c>
      <c r="AB241" s="21" t="str">
        <f t="shared" si="6"/>
        <v>Y</v>
      </c>
      <c r="AC241" s="21" t="str">
        <f t="shared" ref="AC241:AD241" si="1441">IF(COUNTIF($F241,CONCATENATE("*",AC$1,"*")),"Y",IF(COUNTIF($F241,CONCATENATE("*",$O$1,"*")),"Y",IF(COUNTIF($F241,CONCATENATE("*",$AE$1,"*")),"Y",IF(COUNTIF($F241,CONCATENATE("*ALL EVENT*")),"Y",""))))</f>
        <v>Y</v>
      </c>
      <c r="AD241" s="21" t="str">
        <f t="shared" si="1441"/>
        <v>Y</v>
      </c>
      <c r="AE241" s="19" t="str">
        <f t="shared" si="8"/>
        <v>Y</v>
      </c>
      <c r="AF241" s="22">
        <f t="shared" si="9"/>
        <v>6</v>
      </c>
      <c r="AG241" s="26" t="s">
        <v>1732</v>
      </c>
      <c r="AH241" s="19" t="str">
        <f t="shared" ref="AH241:AO241" si="1442">IF(O241="Y",$AG241,"")</f>
        <v>Maha Prasad</v>
      </c>
      <c r="AI241" s="19" t="str">
        <f t="shared" si="1442"/>
        <v/>
      </c>
      <c r="AJ241" s="19" t="str">
        <f t="shared" si="1442"/>
        <v/>
      </c>
      <c r="AK241" s="19" t="str">
        <f t="shared" si="1442"/>
        <v/>
      </c>
      <c r="AL241" s="19" t="str">
        <f t="shared" si="1442"/>
        <v/>
      </c>
      <c r="AM241" s="19" t="str">
        <f t="shared" si="1442"/>
        <v/>
      </c>
      <c r="AN241" s="19" t="str">
        <f t="shared" si="1442"/>
        <v/>
      </c>
      <c r="AO241" s="19" t="str">
        <f t="shared" si="1442"/>
        <v/>
      </c>
      <c r="AP241" s="19" t="s">
        <v>1737</v>
      </c>
      <c r="AQ241" s="19" t="s">
        <v>1737</v>
      </c>
      <c r="AR241" s="19" t="str">
        <f t="shared" si="1429"/>
        <v>Maha Prasad</v>
      </c>
      <c r="AS241" s="19" t="s">
        <v>1737</v>
      </c>
      <c r="AT241" s="19" t="s">
        <v>1737</v>
      </c>
      <c r="AU241" s="19" t="str">
        <f t="shared" si="1436"/>
        <v>Maha Prasad</v>
      </c>
      <c r="AV241" s="19" t="s">
        <v>1737</v>
      </c>
      <c r="AW241" s="19" t="s">
        <v>1737</v>
      </c>
      <c r="AX241" s="19" t="str">
        <f t="shared" si="1437"/>
        <v>Maha Prasad</v>
      </c>
      <c r="AY241" s="24">
        <f t="shared" si="11"/>
        <v>2</v>
      </c>
      <c r="AZ241" s="19">
        <f t="shared" si="12"/>
        <v>2</v>
      </c>
      <c r="BA241" s="19" t="s">
        <v>1729</v>
      </c>
      <c r="BB241" s="19"/>
    </row>
    <row r="242" spans="1:54" ht="15.6">
      <c r="A242" s="2">
        <f>'Form Responses 1'!A242</f>
        <v>45451.942059305555</v>
      </c>
      <c r="B242" s="25" t="str">
        <f>'Form Responses 1'!B242</f>
        <v>maheswara.bdpl@gmail.com</v>
      </c>
      <c r="C242" s="16" t="str">
        <f>'Form Responses 1'!C242</f>
        <v>Maheswaraiah</v>
      </c>
      <c r="D242" s="16" t="str">
        <f>'Form Responses 1'!D242</f>
        <v>Y</v>
      </c>
      <c r="E242" s="511">
        <f>'Form Responses 1'!E242</f>
        <v>7372935988</v>
      </c>
      <c r="F242" s="17" t="str">
        <f>'Form Responses 1'!F242</f>
        <v>19th July (Friday) - Evening, 20th July (Saturday) - Evening</v>
      </c>
      <c r="G242" s="16" t="str">
        <f>'Form Responses 1'!G242</f>
        <v>Texas</v>
      </c>
      <c r="H242" s="16" t="str">
        <f>'Form Responses 1'!H242</f>
        <v>Yes</v>
      </c>
      <c r="I242" s="16" t="str">
        <f>'Form Responses 1'!I242</f>
        <v>Mahāyajña Parent / Family member</v>
      </c>
      <c r="J242" s="16" t="str">
        <f>'Form Responses 1'!J242</f>
        <v>Nithyasri Yasarapu</v>
      </c>
      <c r="K242" s="16" t="str">
        <f>'Form Responses 1'!K242</f>
        <v>Batch 8</v>
      </c>
      <c r="L242" s="16" t="str">
        <f>'Form Responses 1'!L242</f>
        <v>I acknowledge</v>
      </c>
      <c r="M242" s="16">
        <f>'Form Responses 1'!M242</f>
        <v>0</v>
      </c>
      <c r="N242" s="27" t="s">
        <v>1727</v>
      </c>
      <c r="O242" s="19" t="str">
        <f t="shared" si="0"/>
        <v/>
      </c>
      <c r="P242" s="20"/>
      <c r="Q242" s="20"/>
      <c r="R242" s="20"/>
      <c r="S242" s="20"/>
      <c r="T242" s="21" t="str">
        <f t="shared" ref="T242:U242" si="1443">IF(COUNTIF($F242,CONCATENATE("*",T$1,"*")),"Y",IF(COUNTIF($F242,CONCATENATE("*",$V$1,"*")),"Y",IF(COUNTIF($F242,CONCATENATE("*ALL EVENT DAYS - July 18*")),"Y","")))</f>
        <v/>
      </c>
      <c r="U242" s="21" t="str">
        <f t="shared" si="1443"/>
        <v/>
      </c>
      <c r="V242" s="21" t="str">
        <f t="shared" si="1172"/>
        <v/>
      </c>
      <c r="W242" s="21" t="str">
        <f t="shared" ref="W242:X242" si="1444">IF(COUNTIF($F242,CONCATENATE("*",W$1,"*")),"Y",IF(COUNTIF($F242,CONCATENATE("*",$O$1,"*")),"Y",IF(COUNTIF($F242,CONCATENATE("*",$Y$1,"*")),"Y",IF(COUNTIF($F242,CONCATENATE("*ALL EVENT*")),"Y",""))))</f>
        <v/>
      </c>
      <c r="X242" s="21" t="str">
        <f t="shared" si="1444"/>
        <v>Y</v>
      </c>
      <c r="Y242" s="21" t="str">
        <f t="shared" si="1174"/>
        <v/>
      </c>
      <c r="Z242" s="21" t="str">
        <f t="shared" ref="Z242:AA242" si="1445">IF(COUNTIF($F242,CONCATENATE("*",Z$1,"*")),"Y",IF(COUNTIF($F242,CONCATENATE("*",$O$1,"*")),"Y",IF(COUNTIF($F242,CONCATENATE("*",$AB$1,"*")),"Y",IF(COUNTIF($F242,CONCATENATE("*ALL EVENT*")),"Y",""))))</f>
        <v/>
      </c>
      <c r="AA242" s="21" t="str">
        <f t="shared" si="1445"/>
        <v>Y</v>
      </c>
      <c r="AB242" s="21" t="str">
        <f t="shared" si="6"/>
        <v/>
      </c>
      <c r="AC242" s="21" t="str">
        <f t="shared" ref="AC242:AD242" si="1446">IF(COUNTIF($F242,CONCATENATE("*",AC$1,"*")),"Y",IF(COUNTIF($F242,CONCATENATE("*",$O$1,"*")),"Y",IF(COUNTIF($F242,CONCATENATE("*",$AE$1,"*")),"Y",IF(COUNTIF($F242,CONCATENATE("*ALL EVENT*")),"Y",""))))</f>
        <v/>
      </c>
      <c r="AD242" s="21" t="str">
        <f t="shared" si="1446"/>
        <v/>
      </c>
      <c r="AE242" s="19" t="str">
        <f t="shared" si="8"/>
        <v/>
      </c>
      <c r="AF242" s="22">
        <f t="shared" si="9"/>
        <v>2</v>
      </c>
      <c r="AG242" s="26" t="s">
        <v>1741</v>
      </c>
      <c r="AH242" s="19" t="str">
        <f t="shared" ref="AH242:AP242" si="1447">IF(O242="Y",$AG242,"")</f>
        <v/>
      </c>
      <c r="AI242" s="19" t="str">
        <f t="shared" si="1447"/>
        <v/>
      </c>
      <c r="AJ242" s="19" t="str">
        <f t="shared" si="1447"/>
        <v/>
      </c>
      <c r="AK242" s="19" t="str">
        <f t="shared" si="1447"/>
        <v/>
      </c>
      <c r="AL242" s="19" t="str">
        <f t="shared" si="1447"/>
        <v/>
      </c>
      <c r="AM242" s="19" t="str">
        <f t="shared" si="1447"/>
        <v/>
      </c>
      <c r="AN242" s="19" t="str">
        <f t="shared" si="1447"/>
        <v/>
      </c>
      <c r="AO242" s="19" t="str">
        <f t="shared" si="1447"/>
        <v/>
      </c>
      <c r="AP242" s="19" t="str">
        <f t="shared" si="1447"/>
        <v/>
      </c>
      <c r="AQ242" s="19" t="s">
        <v>1734</v>
      </c>
      <c r="AR242" s="19" t="str">
        <f t="shared" si="1429"/>
        <v/>
      </c>
      <c r="AS242" s="19" t="str">
        <f>IF(Z242="Y",$AG242,"")</f>
        <v/>
      </c>
      <c r="AT242" s="19" t="s">
        <v>1734</v>
      </c>
      <c r="AU242" s="19" t="str">
        <f t="shared" si="1436"/>
        <v/>
      </c>
      <c r="AV242" s="19" t="str">
        <f t="shared" ref="AV242:AX242" si="1448">IF(AC242="Y",$AG242,"")</f>
        <v/>
      </c>
      <c r="AW242" s="19" t="str">
        <f t="shared" si="1448"/>
        <v/>
      </c>
      <c r="AX242" s="19" t="str">
        <f t="shared" si="1448"/>
        <v/>
      </c>
      <c r="AY242" s="24">
        <f t="shared" si="11"/>
        <v>1</v>
      </c>
      <c r="AZ242" s="19">
        <f t="shared" si="12"/>
        <v>1</v>
      </c>
      <c r="BA242" s="19" t="s">
        <v>1740</v>
      </c>
      <c r="BB242" s="19"/>
    </row>
    <row r="243" spans="1:54" ht="15.6">
      <c r="A243" s="2">
        <f>'Form Responses 1'!A243</f>
        <v>45453.545120648152</v>
      </c>
      <c r="B243" s="25" t="str">
        <f>'Form Responses 1'!B243</f>
        <v>seshudeva@gmail.com</v>
      </c>
      <c r="C243" s="16" t="str">
        <f>'Form Responses 1'!C243</f>
        <v>Sekhar</v>
      </c>
      <c r="D243" s="16" t="str">
        <f>'Form Responses 1'!D243</f>
        <v>Devarapalli</v>
      </c>
      <c r="E243" s="511">
        <f>'Form Responses 1'!E243</f>
        <v>2248297572</v>
      </c>
      <c r="F243" s="17" t="str">
        <f>'Form Responses 1'!F243</f>
        <v>ALL EVENT DAYS - July 19th to July 21st - FULL TIME</v>
      </c>
      <c r="G243" s="16" t="str">
        <f>'Form Responses 1'!G243</f>
        <v>Greater Chicago Region</v>
      </c>
      <c r="H243" s="16" t="str">
        <f>'Form Responses 1'!H243</f>
        <v>Yes</v>
      </c>
      <c r="I243" s="16" t="str">
        <f>'Form Responses 1'!I243</f>
        <v>Mahāyajña Student</v>
      </c>
      <c r="J243" s="16" t="str">
        <f>'Form Responses 1'!J243</f>
        <v>Sekhar Devarapalli</v>
      </c>
      <c r="K243" s="16" t="str">
        <f>'Form Responses 1'!K243</f>
        <v>Batch 2</v>
      </c>
      <c r="L243" s="16" t="str">
        <f>'Form Responses 1'!L243</f>
        <v>I acknowledge</v>
      </c>
      <c r="M243" s="16">
        <f>'Form Responses 1'!M243</f>
        <v>0</v>
      </c>
      <c r="N243" s="27" t="s">
        <v>1727</v>
      </c>
      <c r="O243" s="19" t="str">
        <f t="shared" si="0"/>
        <v>Y</v>
      </c>
      <c r="P243" s="20"/>
      <c r="Q243" s="20"/>
      <c r="R243" s="20"/>
      <c r="S243" s="20"/>
      <c r="T243" s="21" t="str">
        <f t="shared" ref="T243:U243" si="1449">IF(COUNTIF($F243,CONCATENATE("*",T$1,"*")),"Y",IF(COUNTIF($F243,CONCATENATE("*",$V$1,"*")),"Y",IF(COUNTIF($F243,CONCATENATE("*ALL EVENT DAYS - July 18*")),"Y","")))</f>
        <v/>
      </c>
      <c r="U243" s="21" t="str">
        <f t="shared" si="1449"/>
        <v/>
      </c>
      <c r="V243" s="21" t="str">
        <f t="shared" si="1172"/>
        <v/>
      </c>
      <c r="W243" s="21" t="str">
        <f t="shared" ref="W243:X243" si="1450">IF(COUNTIF($F243,CONCATENATE("*",W$1,"*")),"Y",IF(COUNTIF($F243,CONCATENATE("*",$O$1,"*")),"Y",IF(COUNTIF($F243,CONCATENATE("*",$Y$1,"*")),"Y",IF(COUNTIF($F243,CONCATENATE("*ALL EVENT*")),"Y",""))))</f>
        <v>Y</v>
      </c>
      <c r="X243" s="21" t="str">
        <f t="shared" si="1450"/>
        <v>Y</v>
      </c>
      <c r="Y243" s="21" t="str">
        <f t="shared" si="1174"/>
        <v>Y</v>
      </c>
      <c r="Z243" s="21" t="str">
        <f t="shared" ref="Z243:AA243" si="1451">IF(COUNTIF($F243,CONCATENATE("*",Z$1,"*")),"Y",IF(COUNTIF($F243,CONCATENATE("*",$O$1,"*")),"Y",IF(COUNTIF($F243,CONCATENATE("*",$AB$1,"*")),"Y",IF(COUNTIF($F243,CONCATENATE("*ALL EVENT*")),"Y",""))))</f>
        <v>Y</v>
      </c>
      <c r="AA243" s="21" t="str">
        <f t="shared" si="1451"/>
        <v>Y</v>
      </c>
      <c r="AB243" s="21" t="str">
        <f t="shared" si="6"/>
        <v>Y</v>
      </c>
      <c r="AC243" s="21" t="str">
        <f t="shared" ref="AC243:AD243" si="1452">IF(COUNTIF($F243,CONCATENATE("*",AC$1,"*")),"Y",IF(COUNTIF($F243,CONCATENATE("*",$O$1,"*")),"Y",IF(COUNTIF($F243,CONCATENATE("*",$AE$1,"*")),"Y",IF(COUNTIF($F243,CONCATENATE("*ALL EVENT*")),"Y",""))))</f>
        <v>Y</v>
      </c>
      <c r="AD243" s="21" t="str">
        <f t="shared" si="1452"/>
        <v>Y</v>
      </c>
      <c r="AE243" s="19" t="str">
        <f t="shared" si="8"/>
        <v>Y</v>
      </c>
      <c r="AF243" s="22">
        <f t="shared" si="9"/>
        <v>6</v>
      </c>
      <c r="AG243" s="44" t="s">
        <v>1774</v>
      </c>
      <c r="AH243" s="19" t="str">
        <f t="shared" ref="AH243:AX243" si="1453">IF(O243="Y",$AG243,"")</f>
        <v>Capacity Planning</v>
      </c>
      <c r="AI243" s="19" t="str">
        <f t="shared" si="1453"/>
        <v/>
      </c>
      <c r="AJ243" s="19" t="str">
        <f t="shared" si="1453"/>
        <v/>
      </c>
      <c r="AK243" s="19" t="str">
        <f t="shared" si="1453"/>
        <v/>
      </c>
      <c r="AL243" s="19" t="str">
        <f t="shared" si="1453"/>
        <v/>
      </c>
      <c r="AM243" s="19" t="str">
        <f t="shared" si="1453"/>
        <v/>
      </c>
      <c r="AN243" s="19" t="str">
        <f t="shared" si="1453"/>
        <v/>
      </c>
      <c r="AO243" s="19" t="str">
        <f t="shared" si="1453"/>
        <v/>
      </c>
      <c r="AP243" s="19" t="str">
        <f t="shared" si="1453"/>
        <v>Capacity Planning</v>
      </c>
      <c r="AQ243" s="19" t="str">
        <f t="shared" si="1453"/>
        <v>Capacity Planning</v>
      </c>
      <c r="AR243" s="19" t="str">
        <f t="shared" si="1453"/>
        <v>Capacity Planning</v>
      </c>
      <c r="AS243" s="19" t="str">
        <f t="shared" si="1453"/>
        <v>Capacity Planning</v>
      </c>
      <c r="AT243" s="19" t="str">
        <f t="shared" si="1453"/>
        <v>Capacity Planning</v>
      </c>
      <c r="AU243" s="19" t="str">
        <f t="shared" si="1453"/>
        <v>Capacity Planning</v>
      </c>
      <c r="AV243" s="19" t="str">
        <f t="shared" si="1453"/>
        <v>Capacity Planning</v>
      </c>
      <c r="AW243" s="19" t="str">
        <f t="shared" si="1453"/>
        <v>Capacity Planning</v>
      </c>
      <c r="AX243" s="19" t="str">
        <f t="shared" si="1453"/>
        <v>Capacity Planning</v>
      </c>
      <c r="AY243" s="24">
        <f t="shared" si="11"/>
        <v>2</v>
      </c>
      <c r="AZ243" s="19">
        <f t="shared" si="12"/>
        <v>2</v>
      </c>
      <c r="BA243" s="19" t="s">
        <v>1729</v>
      </c>
      <c r="BB243" s="19"/>
    </row>
    <row r="244" spans="1:54" ht="15.6">
      <c r="A244" s="5">
        <f>'Form Responses 1'!A244</f>
        <v>45453.545867916662</v>
      </c>
      <c r="B244" s="42" t="str">
        <f>'Form Responses 1'!B244</f>
        <v>swaroop.tdyc@gmail.com</v>
      </c>
      <c r="C244" s="16" t="str">
        <f>'Form Responses 1'!C244</f>
        <v>SWAROOP</v>
      </c>
      <c r="D244" s="16" t="str">
        <f>'Form Responses 1'!D244</f>
        <v xml:space="preserve">BHAGAVATHULA </v>
      </c>
      <c r="E244" s="511">
        <f>'Form Responses 1'!E244</f>
        <v>8475323303</v>
      </c>
      <c r="F244" s="17" t="str">
        <f>'Form Responses 1'!F244</f>
        <v>ALL EVENT DAYS - July 19th to July 21st - FULL TIME</v>
      </c>
      <c r="G244" s="16" t="str">
        <f>'Form Responses 1'!G244</f>
        <v>Greater Chicago Region</v>
      </c>
      <c r="H244" s="16" t="str">
        <f>'Form Responses 1'!H244</f>
        <v>Yes</v>
      </c>
      <c r="I244" s="16" t="str">
        <f>'Form Responses 1'!I244</f>
        <v>Mahāyajña Parent / Family member</v>
      </c>
      <c r="J244" s="16" t="str">
        <f>'Form Responses 1'!J244</f>
        <v xml:space="preserve">Keerthana BHAGAVATHULA </v>
      </c>
      <c r="K244" s="16" t="str">
        <f>'Form Responses 1'!K244</f>
        <v>Batch 9</v>
      </c>
      <c r="L244" s="16" t="str">
        <f>'Form Responses 1'!L244</f>
        <v>I acknowledge</v>
      </c>
      <c r="M244" s="16">
        <f>'Form Responses 1'!M244</f>
        <v>0</v>
      </c>
      <c r="N244" s="43" t="s">
        <v>1727</v>
      </c>
      <c r="O244" s="19" t="str">
        <f t="shared" si="0"/>
        <v>Y</v>
      </c>
      <c r="P244" s="20"/>
      <c r="Q244" s="20"/>
      <c r="R244" s="20"/>
      <c r="S244" s="20"/>
      <c r="T244" s="21" t="str">
        <f t="shared" ref="T244:U244" si="1454">IF(COUNTIF($F244,CONCATENATE("*",T$1,"*")),"Y",IF(COUNTIF($F244,CONCATENATE("*",$V$1,"*")),"Y",IF(COUNTIF($F244,CONCATENATE("*ALL EVENT DAYS - July 18*")),"Y","")))</f>
        <v/>
      </c>
      <c r="U244" s="21" t="str">
        <f t="shared" si="1454"/>
        <v/>
      </c>
      <c r="V244" s="21" t="str">
        <f t="shared" si="1172"/>
        <v/>
      </c>
      <c r="W244" s="21" t="str">
        <f t="shared" ref="W244:X244" si="1455">IF(COUNTIF($F244,CONCATENATE("*",W$1,"*")),"Y",IF(COUNTIF($F244,CONCATENATE("*",$O$1,"*")),"Y",IF(COUNTIF($F244,CONCATENATE("*",$Y$1,"*")),"Y",IF(COUNTIF($F244,CONCATENATE("*ALL EVENT*")),"Y",""))))</f>
        <v>Y</v>
      </c>
      <c r="X244" s="21" t="str">
        <f t="shared" si="1455"/>
        <v>Y</v>
      </c>
      <c r="Y244" s="21" t="str">
        <f t="shared" si="1174"/>
        <v>Y</v>
      </c>
      <c r="Z244" s="21" t="str">
        <f t="shared" ref="Z244:AA244" si="1456">IF(COUNTIF($F244,CONCATENATE("*",Z$1,"*")),"Y",IF(COUNTIF($F244,CONCATENATE("*",$O$1,"*")),"Y",IF(COUNTIF($F244,CONCATENATE("*",$AB$1,"*")),"Y",IF(COUNTIF($F244,CONCATENATE("*ALL EVENT*")),"Y",""))))</f>
        <v>Y</v>
      </c>
      <c r="AA244" s="21" t="str">
        <f t="shared" si="1456"/>
        <v>Y</v>
      </c>
      <c r="AB244" s="21" t="str">
        <f t="shared" si="6"/>
        <v>Y</v>
      </c>
      <c r="AC244" s="21" t="str">
        <f t="shared" ref="AC244:AD244" si="1457">IF(COUNTIF($F244,CONCATENATE("*",AC$1,"*")),"Y",IF(COUNTIF($F244,CONCATENATE("*",$O$1,"*")),"Y",IF(COUNTIF($F244,CONCATENATE("*",$AE$1,"*")),"Y",IF(COUNTIF($F244,CONCATENATE("*ALL EVENT*")),"Y",""))))</f>
        <v>Y</v>
      </c>
      <c r="AD244" s="21" t="str">
        <f t="shared" si="1457"/>
        <v>Y</v>
      </c>
      <c r="AE244" s="19" t="str">
        <f t="shared" si="8"/>
        <v>Y</v>
      </c>
      <c r="AF244" s="22">
        <f t="shared" si="9"/>
        <v>6</v>
      </c>
      <c r="AG244" s="40" t="s">
        <v>1728</v>
      </c>
      <c r="AH244" s="19" t="str">
        <f t="shared" ref="AH244:AX244" si="1458">IF(O244="Y",$AG244,"")</f>
        <v>VC</v>
      </c>
      <c r="AI244" s="19" t="str">
        <f t="shared" si="1458"/>
        <v/>
      </c>
      <c r="AJ244" s="19" t="str">
        <f t="shared" si="1458"/>
        <v/>
      </c>
      <c r="AK244" s="19" t="str">
        <f t="shared" si="1458"/>
        <v/>
      </c>
      <c r="AL244" s="19" t="str">
        <f t="shared" si="1458"/>
        <v/>
      </c>
      <c r="AM244" s="19" t="str">
        <f t="shared" si="1458"/>
        <v/>
      </c>
      <c r="AN244" s="19" t="str">
        <f t="shared" si="1458"/>
        <v/>
      </c>
      <c r="AO244" s="19" t="str">
        <f t="shared" si="1458"/>
        <v/>
      </c>
      <c r="AP244" s="19" t="str">
        <f t="shared" si="1458"/>
        <v>VC</v>
      </c>
      <c r="AQ244" s="19" t="str">
        <f t="shared" si="1458"/>
        <v>VC</v>
      </c>
      <c r="AR244" s="19" t="str">
        <f t="shared" si="1458"/>
        <v>VC</v>
      </c>
      <c r="AS244" s="19" t="str">
        <f t="shared" si="1458"/>
        <v>VC</v>
      </c>
      <c r="AT244" s="19" t="str">
        <f t="shared" si="1458"/>
        <v>VC</v>
      </c>
      <c r="AU244" s="19" t="str">
        <f t="shared" si="1458"/>
        <v>VC</v>
      </c>
      <c r="AV244" s="19" t="str">
        <f t="shared" si="1458"/>
        <v>VC</v>
      </c>
      <c r="AW244" s="19" t="str">
        <f t="shared" si="1458"/>
        <v>VC</v>
      </c>
      <c r="AX244" s="19" t="str">
        <f t="shared" si="1458"/>
        <v>VC</v>
      </c>
      <c r="AY244" s="24">
        <f t="shared" si="11"/>
        <v>2</v>
      </c>
      <c r="AZ244" s="19">
        <f t="shared" si="12"/>
        <v>2</v>
      </c>
      <c r="BA244" s="19" t="s">
        <v>1729</v>
      </c>
      <c r="BB244" s="19"/>
    </row>
    <row r="245" spans="1:54" ht="15.6">
      <c r="A245" s="2">
        <f>'Form Responses 1'!A245</f>
        <v>45454.878879745374</v>
      </c>
      <c r="B245" s="25" t="str">
        <f>'Form Responses 1'!B245</f>
        <v>hcjari@gmail.com</v>
      </c>
      <c r="C245" s="16" t="str">
        <f>'Form Responses 1'!C245</f>
        <v>Hetal</v>
      </c>
      <c r="D245" s="16" t="str">
        <f>'Form Responses 1'!D245</f>
        <v>Jariwala</v>
      </c>
      <c r="E245" s="511">
        <f>'Form Responses 1'!E245</f>
        <v>8472713360</v>
      </c>
      <c r="F245" s="17" t="str">
        <f>'Form Responses 1'!F245</f>
        <v>ALL EVENT DAYS - July 18th to July 21st - FULL TIME</v>
      </c>
      <c r="G245" s="16" t="str">
        <f>'Form Responses 1'!G245</f>
        <v>Greater Chicago Region</v>
      </c>
      <c r="H245" s="16" t="str">
        <f>'Form Responses 1'!H245</f>
        <v>Yes</v>
      </c>
      <c r="I245" s="16" t="str">
        <f>'Form Responses 1'!I245</f>
        <v>Mahāyajña Student</v>
      </c>
      <c r="J245" s="16" t="str">
        <f>'Form Responses 1'!J245</f>
        <v>Hetal Jariwala</v>
      </c>
      <c r="K245" s="16" t="str">
        <f>'Form Responses 1'!K245</f>
        <v>Batch 6</v>
      </c>
      <c r="L245" s="16" t="str">
        <f>'Form Responses 1'!L245</f>
        <v>I acknowledge</v>
      </c>
      <c r="M245" s="16">
        <f>'Form Responses 1'!M245</f>
        <v>0</v>
      </c>
      <c r="N245" s="27"/>
      <c r="O245" s="19" t="str">
        <f t="shared" si="0"/>
        <v>Y</v>
      </c>
      <c r="P245" s="20" t="s">
        <v>979</v>
      </c>
      <c r="Q245" s="20" t="s">
        <v>979</v>
      </c>
      <c r="R245" s="20" t="s">
        <v>979</v>
      </c>
      <c r="S245" s="20" t="s">
        <v>979</v>
      </c>
      <c r="T245" s="21" t="str">
        <f t="shared" ref="T245:U245" si="1459">IF(COUNTIF($F245,CONCATENATE("*",T$1,"*")),"Y",IF(COUNTIF($F245,CONCATENATE("*",$V$1,"*")),"Y",IF(COUNTIF($F245,CONCATENATE("*ALL EVENT DAYS - July 18*")),"Y","")))</f>
        <v>Y</v>
      </c>
      <c r="U245" s="21" t="str">
        <f t="shared" si="1459"/>
        <v>Y</v>
      </c>
      <c r="V245" s="21" t="str">
        <f t="shared" si="1172"/>
        <v>Y</v>
      </c>
      <c r="W245" s="21" t="str">
        <f t="shared" ref="W245:X245" si="1460">IF(COUNTIF($F245,CONCATENATE("*",W$1,"*")),"Y",IF(COUNTIF($F245,CONCATENATE("*",$O$1,"*")),"Y",IF(COUNTIF($F245,CONCATENATE("*",$Y$1,"*")),"Y",IF(COUNTIF($F245,CONCATENATE("*ALL EVENT*")),"Y",""))))</f>
        <v>Y</v>
      </c>
      <c r="X245" s="21" t="str">
        <f t="shared" si="1460"/>
        <v>Y</v>
      </c>
      <c r="Y245" s="21" t="str">
        <f t="shared" si="1174"/>
        <v>Y</v>
      </c>
      <c r="Z245" s="21" t="str">
        <f t="shared" ref="Z245:AA245" si="1461">IF(COUNTIF($F245,CONCATENATE("*",Z$1,"*")),"Y",IF(COUNTIF($F245,CONCATENATE("*",$O$1,"*")),"Y",IF(COUNTIF($F245,CONCATENATE("*",$AB$1,"*")),"Y",IF(COUNTIF($F245,CONCATENATE("*ALL EVENT*")),"Y",""))))</f>
        <v>Y</v>
      </c>
      <c r="AA245" s="21" t="str">
        <f t="shared" si="1461"/>
        <v>Y</v>
      </c>
      <c r="AB245" s="21" t="str">
        <f t="shared" si="6"/>
        <v>Y</v>
      </c>
      <c r="AC245" s="21" t="str">
        <f t="shared" ref="AC245:AD245" si="1462">IF(COUNTIF($F245,CONCATENATE("*",AC$1,"*")),"Y",IF(COUNTIF($F245,CONCATENATE("*",$O$1,"*")),"Y",IF(COUNTIF($F245,CONCATENATE("*",$AE$1,"*")),"Y",IF(COUNTIF($F245,CONCATENATE("*ALL EVENT*")),"Y",""))))</f>
        <v>Y</v>
      </c>
      <c r="AD245" s="21" t="str">
        <f t="shared" si="1462"/>
        <v>Y</v>
      </c>
      <c r="AE245" s="19" t="str">
        <f t="shared" si="8"/>
        <v>Y</v>
      </c>
      <c r="AF245" s="22">
        <f t="shared" si="9"/>
        <v>12</v>
      </c>
      <c r="AG245" s="26" t="s">
        <v>1732</v>
      </c>
      <c r="AH245" s="19" t="str">
        <f t="shared" ref="AH245:AK245" si="1463">IF(O245="Y",$AG245,"")</f>
        <v>Maha Prasad</v>
      </c>
      <c r="AI245" s="19" t="str">
        <f t="shared" si="1463"/>
        <v>Maha Prasad</v>
      </c>
      <c r="AJ245" s="19" t="str">
        <f t="shared" si="1463"/>
        <v>Maha Prasad</v>
      </c>
      <c r="AK245" s="19" t="str">
        <f t="shared" si="1463"/>
        <v>Maha Prasad</v>
      </c>
      <c r="AL245" s="19" t="s">
        <v>1738</v>
      </c>
      <c r="AM245" s="19" t="s">
        <v>1738</v>
      </c>
      <c r="AN245" s="19" t="s">
        <v>1744</v>
      </c>
      <c r="AO245" s="19" t="str">
        <f>IF(V245="Y",$AG245,"")</f>
        <v>Maha Prasad</v>
      </c>
      <c r="AP245" s="19" t="s">
        <v>1737</v>
      </c>
      <c r="AQ245" s="19" t="s">
        <v>1737</v>
      </c>
      <c r="AR245" s="19" t="str">
        <f t="shared" ref="AR245:AR246" si="1464">IF(Y245="Y",$AG245,"")</f>
        <v>Maha Prasad</v>
      </c>
      <c r="AS245" s="19" t="s">
        <v>1737</v>
      </c>
      <c r="AT245" s="19" t="s">
        <v>1737</v>
      </c>
      <c r="AU245" s="19" t="str">
        <f t="shared" ref="AU245:AU246" si="1465">IF(AB245="Y",$AG245,"")</f>
        <v>Maha Prasad</v>
      </c>
      <c r="AV245" s="19" t="s">
        <v>1737</v>
      </c>
      <c r="AW245" s="19" t="s">
        <v>1737</v>
      </c>
      <c r="AX245" s="19" t="str">
        <f t="shared" ref="AX245:AX246" si="1466">IF(AE245="Y",$AG245,"")</f>
        <v>Maha Prasad</v>
      </c>
      <c r="AY245" s="24">
        <f t="shared" si="11"/>
        <v>2</v>
      </c>
      <c r="AZ245" s="19">
        <f t="shared" si="12"/>
        <v>2</v>
      </c>
      <c r="BA245" s="19" t="s">
        <v>1729</v>
      </c>
      <c r="BB245" s="19"/>
    </row>
    <row r="246" spans="1:54" ht="15.6">
      <c r="A246" s="2">
        <f>'Form Responses 1'!A246</f>
        <v>45454.879985995372</v>
      </c>
      <c r="B246" s="25" t="str">
        <f>'Form Responses 1'!B246</f>
        <v>hcjari@gmail.com</v>
      </c>
      <c r="C246" s="16" t="str">
        <f>'Form Responses 1'!C246</f>
        <v>Siya</v>
      </c>
      <c r="D246" s="16" t="str">
        <f>'Form Responses 1'!D246</f>
        <v>Jariwala</v>
      </c>
      <c r="E246" s="511">
        <f>'Form Responses 1'!E246</f>
        <v>8474714666</v>
      </c>
      <c r="F246" s="17" t="str">
        <f>'Form Responses 1'!F246</f>
        <v>ALL EVENT DAYS - July 19th to July 21st - FULL TIME</v>
      </c>
      <c r="G246" s="16" t="str">
        <f>'Form Responses 1'!G246</f>
        <v>Greater Chicago Region</v>
      </c>
      <c r="H246" s="16" t="str">
        <f>'Form Responses 1'!H246</f>
        <v>Yes</v>
      </c>
      <c r="I246" s="16" t="str">
        <f>'Form Responses 1'!I246</f>
        <v>Mahāyajña Parent / Family member</v>
      </c>
      <c r="J246" s="16" t="str">
        <f>'Form Responses 1'!J246</f>
        <v>Dhrish Jariwala</v>
      </c>
      <c r="K246" s="16" t="str">
        <f>'Form Responses 1'!K246</f>
        <v>Batch 7</v>
      </c>
      <c r="L246" s="16" t="str">
        <f>'Form Responses 1'!L246</f>
        <v>I acknowledge</v>
      </c>
      <c r="M246" s="16">
        <f>'Form Responses 1'!M246</f>
        <v>0</v>
      </c>
      <c r="N246" s="30" t="s">
        <v>1726</v>
      </c>
      <c r="O246" s="19" t="str">
        <f t="shared" si="0"/>
        <v>Y</v>
      </c>
      <c r="P246" s="20"/>
      <c r="Q246" s="20"/>
      <c r="R246" s="20"/>
      <c r="S246" s="20"/>
      <c r="T246" s="21" t="str">
        <f t="shared" ref="T246:U246" si="1467">IF(COUNTIF($F246,CONCATENATE("*",T$1,"*")),"Y",IF(COUNTIF($F246,CONCATENATE("*",$V$1,"*")),"Y",IF(COUNTIF($F246,CONCATENATE("*ALL EVENT DAYS - July 18*")),"Y","")))</f>
        <v/>
      </c>
      <c r="U246" s="21" t="str">
        <f t="shared" si="1467"/>
        <v/>
      </c>
      <c r="V246" s="21" t="str">
        <f t="shared" si="1172"/>
        <v/>
      </c>
      <c r="W246" s="21" t="str">
        <f t="shared" ref="W246:X246" si="1468">IF(COUNTIF($F246,CONCATENATE("*",W$1,"*")),"Y",IF(COUNTIF($F246,CONCATENATE("*",$O$1,"*")),"Y",IF(COUNTIF($F246,CONCATENATE("*",$Y$1,"*")),"Y",IF(COUNTIF($F246,CONCATENATE("*ALL EVENT*")),"Y",""))))</f>
        <v>Y</v>
      </c>
      <c r="X246" s="21" t="str">
        <f t="shared" si="1468"/>
        <v>Y</v>
      </c>
      <c r="Y246" s="21" t="str">
        <f t="shared" si="1174"/>
        <v>Y</v>
      </c>
      <c r="Z246" s="21" t="str">
        <f t="shared" ref="Z246:AA246" si="1469">IF(COUNTIF($F246,CONCATENATE("*",Z$1,"*")),"Y",IF(COUNTIF($F246,CONCATENATE("*",$O$1,"*")),"Y",IF(COUNTIF($F246,CONCATENATE("*",$AB$1,"*")),"Y",IF(COUNTIF($F246,CONCATENATE("*ALL EVENT*")),"Y",""))))</f>
        <v>Y</v>
      </c>
      <c r="AA246" s="21" t="str">
        <f t="shared" si="1469"/>
        <v>Y</v>
      </c>
      <c r="AB246" s="21" t="str">
        <f t="shared" si="6"/>
        <v>Y</v>
      </c>
      <c r="AC246" s="21" t="str">
        <f t="shared" ref="AC246:AD246" si="1470">IF(COUNTIF($F246,CONCATENATE("*",AC$1,"*")),"Y",IF(COUNTIF($F246,CONCATENATE("*",$O$1,"*")),"Y",IF(COUNTIF($F246,CONCATENATE("*",$AE$1,"*")),"Y",IF(COUNTIF($F246,CONCATENATE("*ALL EVENT*")),"Y",""))))</f>
        <v>Y</v>
      </c>
      <c r="AD246" s="21" t="str">
        <f t="shared" si="1470"/>
        <v>Y</v>
      </c>
      <c r="AE246" s="19" t="str">
        <f t="shared" si="8"/>
        <v>Y</v>
      </c>
      <c r="AF246" s="22">
        <f t="shared" si="9"/>
        <v>6</v>
      </c>
      <c r="AG246" s="26" t="s">
        <v>1732</v>
      </c>
      <c r="AH246" s="19" t="str">
        <f t="shared" ref="AH246:AO246" si="1471">IF(O246="Y",$AG246,"")</f>
        <v>Maha Prasad</v>
      </c>
      <c r="AI246" s="19" t="str">
        <f t="shared" si="1471"/>
        <v/>
      </c>
      <c r="AJ246" s="19" t="str">
        <f t="shared" si="1471"/>
        <v/>
      </c>
      <c r="AK246" s="19" t="str">
        <f t="shared" si="1471"/>
        <v/>
      </c>
      <c r="AL246" s="19" t="str">
        <f t="shared" si="1471"/>
        <v/>
      </c>
      <c r="AM246" s="19" t="str">
        <f t="shared" si="1471"/>
        <v/>
      </c>
      <c r="AN246" s="19" t="str">
        <f t="shared" si="1471"/>
        <v/>
      </c>
      <c r="AO246" s="19" t="str">
        <f t="shared" si="1471"/>
        <v/>
      </c>
      <c r="AP246" s="19" t="s">
        <v>1737</v>
      </c>
      <c r="AQ246" s="19" t="s">
        <v>1737</v>
      </c>
      <c r="AR246" s="19" t="str">
        <f t="shared" si="1464"/>
        <v>Maha Prasad</v>
      </c>
      <c r="AS246" s="19" t="s">
        <v>1737</v>
      </c>
      <c r="AT246" s="19" t="s">
        <v>1737</v>
      </c>
      <c r="AU246" s="19" t="str">
        <f t="shared" si="1465"/>
        <v>Maha Prasad</v>
      </c>
      <c r="AV246" s="19" t="s">
        <v>1737</v>
      </c>
      <c r="AW246" s="19" t="s">
        <v>1737</v>
      </c>
      <c r="AX246" s="19" t="str">
        <f t="shared" si="1466"/>
        <v>Maha Prasad</v>
      </c>
      <c r="AY246" s="24">
        <f t="shared" si="11"/>
        <v>2</v>
      </c>
      <c r="AZ246" s="19">
        <f t="shared" si="12"/>
        <v>2</v>
      </c>
      <c r="BA246" s="19" t="s">
        <v>1729</v>
      </c>
      <c r="BB246" s="19"/>
    </row>
    <row r="247" spans="1:54" ht="15.6">
      <c r="A247" s="2">
        <f>'Form Responses 1'!A247</f>
        <v>45457.618442581021</v>
      </c>
      <c r="B247" s="25" t="str">
        <f>'Form Responses 1'!B247</f>
        <v>akshusai99@gmail.com</v>
      </c>
      <c r="C247" s="16" t="str">
        <f>'Form Responses 1'!C247</f>
        <v>Prathibha</v>
      </c>
      <c r="D247" s="16" t="str">
        <f>'Form Responses 1'!D247</f>
        <v xml:space="preserve">Lingampeta </v>
      </c>
      <c r="E247" s="511">
        <f>'Form Responses 1'!E247</f>
        <v>5713736822</v>
      </c>
      <c r="F247" s="17" t="str">
        <f>'Form Responses 1'!F247</f>
        <v>19th July (Friday) - Morning</v>
      </c>
      <c r="G247" s="16" t="str">
        <f>'Form Responses 1'!G247</f>
        <v>Texas</v>
      </c>
      <c r="H247" s="16" t="str">
        <f>'Form Responses 1'!H247</f>
        <v>Yes</v>
      </c>
      <c r="I247" s="16" t="str">
        <f>'Form Responses 1'!I247</f>
        <v>Mahāyajña Parent / Family member</v>
      </c>
      <c r="J247" s="16" t="str">
        <f>'Form Responses 1'!J247</f>
        <v xml:space="preserve">Akshara lingampeta </v>
      </c>
      <c r="K247" s="16" t="str">
        <f>'Form Responses 1'!K247</f>
        <v>Batch 9</v>
      </c>
      <c r="L247" s="16" t="str">
        <f>'Form Responses 1'!L247</f>
        <v>I acknowledge</v>
      </c>
      <c r="M247" s="16">
        <f>'Form Responses 1'!M247</f>
        <v>0</v>
      </c>
      <c r="N247" s="27" t="s">
        <v>1731</v>
      </c>
      <c r="O247" s="19" t="str">
        <f t="shared" si="0"/>
        <v/>
      </c>
      <c r="P247" s="20"/>
      <c r="Q247" s="20"/>
      <c r="R247" s="20"/>
      <c r="S247" s="20"/>
      <c r="T247" s="21" t="str">
        <f t="shared" ref="T247:U247" si="1472">IF(COUNTIF($F247,CONCATENATE("*",T$1,"*")),"Y",IF(COUNTIF($F247,CONCATENATE("*",$V$1,"*")),"Y",IF(COUNTIF($F247,CONCATENATE("*ALL EVENT DAYS - July 18*")),"Y","")))</f>
        <v/>
      </c>
      <c r="U247" s="21" t="str">
        <f t="shared" si="1472"/>
        <v/>
      </c>
      <c r="V247" s="21" t="str">
        <f t="shared" si="1172"/>
        <v/>
      </c>
      <c r="W247" s="21" t="str">
        <f t="shared" ref="W247:X247" si="1473">IF(COUNTIF($F247,CONCATENATE("*",W$1,"*")),"Y",IF(COUNTIF($F247,CONCATENATE("*",$O$1,"*")),"Y",IF(COUNTIF($F247,CONCATENATE("*",$Y$1,"*")),"Y",IF(COUNTIF($F247,CONCATENATE("*ALL EVENT*")),"Y",""))))</f>
        <v>Y</v>
      </c>
      <c r="X247" s="21" t="str">
        <f t="shared" si="1473"/>
        <v/>
      </c>
      <c r="Y247" s="21" t="str">
        <f t="shared" si="1174"/>
        <v/>
      </c>
      <c r="Z247" s="21" t="str">
        <f t="shared" ref="Z247:AA247" si="1474">IF(COUNTIF($F247,CONCATENATE("*",Z$1,"*")),"Y",IF(COUNTIF($F247,CONCATENATE("*",$O$1,"*")),"Y",IF(COUNTIF($F247,CONCATENATE("*",$AB$1,"*")),"Y",IF(COUNTIF($F247,CONCATENATE("*ALL EVENT*")),"Y",""))))</f>
        <v/>
      </c>
      <c r="AA247" s="21" t="str">
        <f t="shared" si="1474"/>
        <v/>
      </c>
      <c r="AB247" s="21" t="str">
        <f t="shared" si="6"/>
        <v/>
      </c>
      <c r="AC247" s="21" t="str">
        <f t="shared" ref="AC247:AD247" si="1475">IF(COUNTIF($F247,CONCATENATE("*",AC$1,"*")),"Y",IF(COUNTIF($F247,CONCATENATE("*",$O$1,"*")),"Y",IF(COUNTIF($F247,CONCATENATE("*",$AE$1,"*")),"Y",IF(COUNTIF($F247,CONCATENATE("*ALL EVENT*")),"Y",""))))</f>
        <v/>
      </c>
      <c r="AD247" s="21" t="str">
        <f t="shared" si="1475"/>
        <v/>
      </c>
      <c r="AE247" s="19" t="str">
        <f t="shared" si="8"/>
        <v/>
      </c>
      <c r="AF247" s="22">
        <f t="shared" si="9"/>
        <v>1</v>
      </c>
      <c r="AG247" s="36" t="s">
        <v>1730</v>
      </c>
      <c r="AH247" s="19" t="str">
        <f t="shared" ref="AH247:AX247" si="1476">IF(O247="Y",$AG247,"")</f>
        <v/>
      </c>
      <c r="AI247" s="19" t="str">
        <f t="shared" si="1476"/>
        <v/>
      </c>
      <c r="AJ247" s="19" t="str">
        <f t="shared" si="1476"/>
        <v/>
      </c>
      <c r="AK247" s="19" t="str">
        <f t="shared" si="1476"/>
        <v/>
      </c>
      <c r="AL247" s="19" t="str">
        <f t="shared" si="1476"/>
        <v/>
      </c>
      <c r="AM247" s="19" t="str">
        <f t="shared" si="1476"/>
        <v/>
      </c>
      <c r="AN247" s="19" t="str">
        <f t="shared" si="1476"/>
        <v/>
      </c>
      <c r="AO247" s="19" t="str">
        <f t="shared" si="1476"/>
        <v/>
      </c>
      <c r="AP247" s="19" t="str">
        <f t="shared" si="1476"/>
        <v>StandBy</v>
      </c>
      <c r="AQ247" s="19" t="str">
        <f t="shared" si="1476"/>
        <v/>
      </c>
      <c r="AR247" s="19" t="str">
        <f t="shared" si="1476"/>
        <v/>
      </c>
      <c r="AS247" s="19" t="str">
        <f t="shared" si="1476"/>
        <v/>
      </c>
      <c r="AT247" s="19" t="str">
        <f t="shared" si="1476"/>
        <v/>
      </c>
      <c r="AU247" s="19" t="str">
        <f t="shared" si="1476"/>
        <v/>
      </c>
      <c r="AV247" s="19" t="str">
        <f t="shared" si="1476"/>
        <v/>
      </c>
      <c r="AW247" s="19" t="str">
        <f t="shared" si="1476"/>
        <v/>
      </c>
      <c r="AX247" s="19" t="str">
        <f t="shared" si="1476"/>
        <v/>
      </c>
      <c r="AY247" s="24">
        <f t="shared" si="11"/>
        <v>0</v>
      </c>
      <c r="AZ247" s="19">
        <f t="shared" si="12"/>
        <v>1</v>
      </c>
      <c r="BA247" s="19"/>
      <c r="BB247" s="19"/>
    </row>
    <row r="248" spans="1:54" ht="15.6">
      <c r="A248" s="2">
        <f>'Form Responses 1'!A248</f>
        <v>45458.446033472224</v>
      </c>
      <c r="B248" s="25" t="str">
        <f>'Form Responses 1'!B248</f>
        <v>gowthamdvdm@gmail.com</v>
      </c>
      <c r="C248" s="16" t="str">
        <f>'Form Responses 1'!C248</f>
        <v>Venkata</v>
      </c>
      <c r="D248" s="16" t="str">
        <f>'Form Responses 1'!D248</f>
        <v>Devaki</v>
      </c>
      <c r="E248" s="511">
        <f>'Form Responses 1'!E248</f>
        <v>2149527027</v>
      </c>
      <c r="F248" s="17" t="str">
        <f>'Form Responses 1'!F248</f>
        <v>19th July (Friday) - Morning, 20th July (Saturday) - Morning</v>
      </c>
      <c r="G248" s="16" t="str">
        <f>'Form Responses 1'!G248</f>
        <v>Texas</v>
      </c>
      <c r="H248" s="16" t="str">
        <f>'Form Responses 1'!H248</f>
        <v>Yes</v>
      </c>
      <c r="I248" s="16" t="str">
        <f>'Form Responses 1'!I248</f>
        <v>Mahāyajña Student</v>
      </c>
      <c r="J248" s="16" t="str">
        <f>'Form Responses 1'!J248</f>
        <v>Venkata Devaki</v>
      </c>
      <c r="K248" s="16" t="str">
        <f>'Form Responses 1'!K248</f>
        <v>Batch 9</v>
      </c>
      <c r="L248" s="16" t="str">
        <f>'Form Responses 1'!L248</f>
        <v>I acknowledge</v>
      </c>
      <c r="M248" s="16" t="str">
        <f>'Form Responses 1'!M248</f>
        <v>Irving</v>
      </c>
      <c r="N248" s="27" t="s">
        <v>1727</v>
      </c>
      <c r="O248" s="19" t="str">
        <f t="shared" si="0"/>
        <v/>
      </c>
      <c r="P248" s="20"/>
      <c r="Q248" s="20"/>
      <c r="R248" s="20"/>
      <c r="S248" s="20"/>
      <c r="T248" s="21" t="str">
        <f t="shared" ref="T248:U248" si="1477">IF(COUNTIF($F248,CONCATENATE("*",T$1,"*")),"Y",IF(COUNTIF($F248,CONCATENATE("*",$V$1,"*")),"Y",IF(COUNTIF($F248,CONCATENATE("*ALL EVENT DAYS - July 18*")),"Y","")))</f>
        <v/>
      </c>
      <c r="U248" s="21" t="str">
        <f t="shared" si="1477"/>
        <v/>
      </c>
      <c r="V248" s="21" t="str">
        <f t="shared" si="1172"/>
        <v/>
      </c>
      <c r="W248" s="21" t="str">
        <f t="shared" ref="W248:X248" si="1478">IF(COUNTIF($F248,CONCATENATE("*",W$1,"*")),"Y",IF(COUNTIF($F248,CONCATENATE("*",$O$1,"*")),"Y",IF(COUNTIF($F248,CONCATENATE("*",$Y$1,"*")),"Y",IF(COUNTIF($F248,CONCATENATE("*ALL EVENT*")),"Y",""))))</f>
        <v>Y</v>
      </c>
      <c r="X248" s="21" t="str">
        <f t="shared" si="1478"/>
        <v/>
      </c>
      <c r="Y248" s="21" t="str">
        <f t="shared" si="1174"/>
        <v/>
      </c>
      <c r="Z248" s="21" t="str">
        <f t="shared" ref="Z248:AA248" si="1479">IF(COUNTIF($F248,CONCATENATE("*",Z$1,"*")),"Y",IF(COUNTIF($F248,CONCATENATE("*",$O$1,"*")),"Y",IF(COUNTIF($F248,CONCATENATE("*",$AB$1,"*")),"Y",IF(COUNTIF($F248,CONCATENATE("*ALL EVENT*")),"Y",""))))</f>
        <v>Y</v>
      </c>
      <c r="AA248" s="21" t="str">
        <f t="shared" si="1479"/>
        <v/>
      </c>
      <c r="AB248" s="21" t="str">
        <f t="shared" si="6"/>
        <v/>
      </c>
      <c r="AC248" s="21" t="str">
        <f t="shared" ref="AC248:AD248" si="1480">IF(COUNTIF($F248,CONCATENATE("*",AC$1,"*")),"Y",IF(COUNTIF($F248,CONCATENATE("*",$O$1,"*")),"Y",IF(COUNTIF($F248,CONCATENATE("*",$AE$1,"*")),"Y",IF(COUNTIF($F248,CONCATENATE("*ALL EVENT*")),"Y",""))))</f>
        <v/>
      </c>
      <c r="AD248" s="21" t="str">
        <f t="shared" si="1480"/>
        <v/>
      </c>
      <c r="AE248" s="19" t="str">
        <f t="shared" si="8"/>
        <v/>
      </c>
      <c r="AF248" s="22">
        <f t="shared" si="9"/>
        <v>2</v>
      </c>
      <c r="AG248" s="26" t="s">
        <v>1741</v>
      </c>
      <c r="AH248" s="19" t="str">
        <f t="shared" ref="AH248:AO248" si="1481">IF(O248="Y",$AG248,"")</f>
        <v/>
      </c>
      <c r="AI248" s="19" t="str">
        <f t="shared" si="1481"/>
        <v/>
      </c>
      <c r="AJ248" s="19" t="str">
        <f t="shared" si="1481"/>
        <v/>
      </c>
      <c r="AK248" s="19" t="str">
        <f t="shared" si="1481"/>
        <v/>
      </c>
      <c r="AL248" s="19" t="str">
        <f t="shared" si="1481"/>
        <v/>
      </c>
      <c r="AM248" s="19" t="str">
        <f t="shared" si="1481"/>
        <v/>
      </c>
      <c r="AN248" s="19" t="str">
        <f t="shared" si="1481"/>
        <v/>
      </c>
      <c r="AO248" s="19" t="str">
        <f t="shared" si="1481"/>
        <v/>
      </c>
      <c r="AP248" s="19" t="s">
        <v>1734</v>
      </c>
      <c r="AQ248" s="19" t="str">
        <f t="shared" ref="AQ248:AR248" si="1482">IF(X248="Y",$AG248,"")</f>
        <v/>
      </c>
      <c r="AR248" s="19" t="str">
        <f t="shared" si="1482"/>
        <v/>
      </c>
      <c r="AS248" s="19"/>
      <c r="AT248" s="19" t="str">
        <f t="shared" ref="AT248:AX248" si="1483">IF(AA248="Y",$AG248,"")</f>
        <v/>
      </c>
      <c r="AU248" s="19" t="str">
        <f t="shared" si="1483"/>
        <v/>
      </c>
      <c r="AV248" s="19" t="str">
        <f t="shared" si="1483"/>
        <v/>
      </c>
      <c r="AW248" s="19" t="str">
        <f t="shared" si="1483"/>
        <v/>
      </c>
      <c r="AX248" s="19" t="str">
        <f t="shared" si="1483"/>
        <v/>
      </c>
      <c r="AY248" s="24">
        <f t="shared" si="11"/>
        <v>1</v>
      </c>
      <c r="AZ248" s="19">
        <f t="shared" si="12"/>
        <v>1</v>
      </c>
      <c r="BA248" s="19" t="s">
        <v>1740</v>
      </c>
      <c r="BB248" s="19"/>
    </row>
    <row r="249" spans="1:54" ht="15.6">
      <c r="A249" s="2">
        <f>'Form Responses 1'!A249</f>
        <v>45458.45081037037</v>
      </c>
      <c r="B249" s="25" t="str">
        <f>'Form Responses 1'!B249</f>
        <v>ajithvy26@gmail.com</v>
      </c>
      <c r="C249" s="16" t="str">
        <f>'Form Responses 1'!C249</f>
        <v>Ajith kumar</v>
      </c>
      <c r="D249" s="16" t="str">
        <f>'Form Responses 1'!D249</f>
        <v xml:space="preserve">Vadegadde </v>
      </c>
      <c r="E249" s="511">
        <f>'Form Responses 1'!E249</f>
        <v>8609780663</v>
      </c>
      <c r="F249" s="17" t="str">
        <f>'Form Responses 1'!F249</f>
        <v>ALL EVENT DAYS - July 19th to July 21st - FULL TIME</v>
      </c>
      <c r="G249" s="16" t="str">
        <f>'Form Responses 1'!G249</f>
        <v>Texas</v>
      </c>
      <c r="H249" s="16" t="str">
        <f>'Form Responses 1'!H249</f>
        <v>Yes</v>
      </c>
      <c r="I249" s="16" t="str">
        <f>'Form Responses 1'!I249</f>
        <v>Mahāyajña Student</v>
      </c>
      <c r="J249" s="16" t="str">
        <f>'Form Responses 1'!J249</f>
        <v xml:space="preserve">Ajith Kumar Vadegadde </v>
      </c>
      <c r="K249" s="16" t="str">
        <f>'Form Responses 1'!K249</f>
        <v>Batch 9</v>
      </c>
      <c r="L249" s="16" t="str">
        <f>'Form Responses 1'!L249</f>
        <v>I acknowledge</v>
      </c>
      <c r="M249" s="16">
        <f>'Form Responses 1'!M249</f>
        <v>0</v>
      </c>
      <c r="N249" s="27" t="s">
        <v>1727</v>
      </c>
      <c r="O249" s="19" t="str">
        <f t="shared" si="0"/>
        <v>Y</v>
      </c>
      <c r="P249" s="20"/>
      <c r="Q249" s="20"/>
      <c r="R249" s="20"/>
      <c r="S249" s="20"/>
      <c r="T249" s="21" t="str">
        <f t="shared" ref="T249:U249" si="1484">IF(COUNTIF($F249,CONCATENATE("*",T$1,"*")),"Y",IF(COUNTIF($F249,CONCATENATE("*",$V$1,"*")),"Y",IF(COUNTIF($F249,CONCATENATE("*ALL EVENT DAYS - July 18*")),"Y","")))</f>
        <v/>
      </c>
      <c r="U249" s="21" t="str">
        <f t="shared" si="1484"/>
        <v/>
      </c>
      <c r="V249" s="21" t="str">
        <f t="shared" si="1172"/>
        <v/>
      </c>
      <c r="W249" s="21" t="str">
        <f t="shared" ref="W249:X249" si="1485">IF(COUNTIF($F249,CONCATENATE("*",W$1,"*")),"Y",IF(COUNTIF($F249,CONCATENATE("*",$O$1,"*")),"Y",IF(COUNTIF($F249,CONCATENATE("*",$Y$1,"*")),"Y",IF(COUNTIF($F249,CONCATENATE("*ALL EVENT*")),"Y",""))))</f>
        <v>Y</v>
      </c>
      <c r="X249" s="21" t="str">
        <f t="shared" si="1485"/>
        <v>Y</v>
      </c>
      <c r="Y249" s="21" t="str">
        <f t="shared" si="1174"/>
        <v>Y</v>
      </c>
      <c r="Z249" s="21" t="str">
        <f t="shared" ref="Z249:AA249" si="1486">IF(COUNTIF($F249,CONCATENATE("*",Z$1,"*")),"Y",IF(COUNTIF($F249,CONCATENATE("*",$O$1,"*")),"Y",IF(COUNTIF($F249,CONCATENATE("*",$AB$1,"*")),"Y",IF(COUNTIF($F249,CONCATENATE("*ALL EVENT*")),"Y",""))))</f>
        <v>Y</v>
      </c>
      <c r="AA249" s="21" t="str">
        <f t="shared" si="1486"/>
        <v>Y</v>
      </c>
      <c r="AB249" s="21" t="str">
        <f t="shared" si="6"/>
        <v>Y</v>
      </c>
      <c r="AC249" s="21" t="str">
        <f t="shared" ref="AC249:AD249" si="1487">IF(COUNTIF($F249,CONCATENATE("*",AC$1,"*")),"Y",IF(COUNTIF($F249,CONCATENATE("*",$O$1,"*")),"Y",IF(COUNTIF($F249,CONCATENATE("*",$AE$1,"*")),"Y",IF(COUNTIF($F249,CONCATENATE("*ALL EVENT*")),"Y",""))))</f>
        <v>Y</v>
      </c>
      <c r="AD249" s="21" t="str">
        <f t="shared" si="1487"/>
        <v>Y</v>
      </c>
      <c r="AE249" s="19" t="str">
        <f t="shared" si="8"/>
        <v>Y</v>
      </c>
      <c r="AF249" s="22">
        <f t="shared" si="9"/>
        <v>6</v>
      </c>
      <c r="AG249" s="26" t="s">
        <v>1741</v>
      </c>
      <c r="AH249" s="19" t="str">
        <f t="shared" ref="AH249:AO249" si="1488">IF(O249="Y",$AG249,"")</f>
        <v>Crowd Mgmt</v>
      </c>
      <c r="AI249" s="19" t="str">
        <f t="shared" si="1488"/>
        <v/>
      </c>
      <c r="AJ249" s="19" t="str">
        <f t="shared" si="1488"/>
        <v/>
      </c>
      <c r="AK249" s="19" t="str">
        <f t="shared" si="1488"/>
        <v/>
      </c>
      <c r="AL249" s="19" t="str">
        <f t="shared" si="1488"/>
        <v/>
      </c>
      <c r="AM249" s="19" t="str">
        <f t="shared" si="1488"/>
        <v/>
      </c>
      <c r="AN249" s="19" t="str">
        <f t="shared" si="1488"/>
        <v/>
      </c>
      <c r="AO249" s="19" t="str">
        <f t="shared" si="1488"/>
        <v/>
      </c>
      <c r="AP249" s="19" t="s">
        <v>1734</v>
      </c>
      <c r="AQ249" s="19" t="s">
        <v>1734</v>
      </c>
      <c r="AR249" s="19" t="str">
        <f>IF(Y249="Y",$AG249,"")</f>
        <v>Crowd Mgmt</v>
      </c>
      <c r="AS249" s="19"/>
      <c r="AT249" s="19" t="s">
        <v>1732</v>
      </c>
      <c r="AU249" s="19" t="str">
        <f>IF(AB249="Y",$AG249,"")</f>
        <v>Crowd Mgmt</v>
      </c>
      <c r="AV249" s="19" t="s">
        <v>1734</v>
      </c>
      <c r="AW249" s="19" t="str">
        <f t="shared" ref="AW249:AX249" si="1489">IF(AD249="Y",$AG249,"")</f>
        <v>Crowd Mgmt</v>
      </c>
      <c r="AX249" s="19" t="str">
        <f t="shared" si="1489"/>
        <v>Crowd Mgmt</v>
      </c>
      <c r="AY249" s="24">
        <f t="shared" si="11"/>
        <v>2</v>
      </c>
      <c r="AZ249" s="19">
        <f t="shared" si="12"/>
        <v>2</v>
      </c>
      <c r="BA249" s="19" t="s">
        <v>1729</v>
      </c>
      <c r="BB249" s="19"/>
    </row>
    <row r="250" spans="1:54" ht="15.6">
      <c r="A250" s="2">
        <f>'Form Responses 1'!A250</f>
        <v>45458.490632280096</v>
      </c>
      <c r="B250" s="25" t="str">
        <f>'Form Responses 1'!B250</f>
        <v>yeetsri64@gmail.com</v>
      </c>
      <c r="C250" s="38" t="str">
        <f>'Form Responses 1'!C250</f>
        <v>SriCharanaDatta</v>
      </c>
      <c r="D250" s="16" t="str">
        <f>'Form Responses 1'!D250</f>
        <v>Middela</v>
      </c>
      <c r="E250" s="511">
        <f>'Form Responses 1'!E250</f>
        <v>9725334282</v>
      </c>
      <c r="F250" s="17" t="str">
        <f>'Form Responses 1'!F250</f>
        <v>ALL EVENT DAYS - July 19th to July 21st - FULL TIME</v>
      </c>
      <c r="G250" s="16" t="str">
        <f>'Form Responses 1'!G250</f>
        <v>Texas</v>
      </c>
      <c r="H250" s="16" t="str">
        <f>'Form Responses 1'!H250</f>
        <v>Yes</v>
      </c>
      <c r="I250" s="16" t="str">
        <f>'Form Responses 1'!I250</f>
        <v>Mahāyajña Student</v>
      </c>
      <c r="J250" s="16" t="str">
        <f>'Form Responses 1'!J250</f>
        <v>Sricharana-Datta Middela</v>
      </c>
      <c r="K250" s="16" t="str">
        <f>'Form Responses 1'!K250</f>
        <v>Batch 1</v>
      </c>
      <c r="L250" s="16" t="str">
        <f>'Form Responses 1'!L250</f>
        <v>I acknowledge</v>
      </c>
      <c r="M250" s="16">
        <f>'Form Responses 1'!M250</f>
        <v>0</v>
      </c>
      <c r="N250" s="27" t="s">
        <v>1727</v>
      </c>
      <c r="O250" s="19" t="str">
        <f t="shared" si="0"/>
        <v>Y</v>
      </c>
      <c r="P250" s="20"/>
      <c r="Q250" s="20"/>
      <c r="R250" s="20"/>
      <c r="S250" s="20"/>
      <c r="T250" s="21" t="str">
        <f t="shared" ref="T250:U250" si="1490">IF(COUNTIF($F250,CONCATENATE("*",T$1,"*")),"Y",IF(COUNTIF($F250,CONCATENATE("*",$V$1,"*")),"Y",IF(COUNTIF($F250,CONCATENATE("*ALL EVENT DAYS - July 18*")),"Y","")))</f>
        <v/>
      </c>
      <c r="U250" s="21" t="str">
        <f t="shared" si="1490"/>
        <v/>
      </c>
      <c r="V250" s="21" t="str">
        <f t="shared" si="1172"/>
        <v/>
      </c>
      <c r="W250" s="21" t="str">
        <f t="shared" ref="W250:X250" si="1491">IF(COUNTIF($F250,CONCATENATE("*",W$1,"*")),"Y",IF(COUNTIF($F250,CONCATENATE("*",$O$1,"*")),"Y",IF(COUNTIF($F250,CONCATENATE("*",$Y$1,"*")),"Y",IF(COUNTIF($F250,CONCATENATE("*ALL EVENT*")),"Y",""))))</f>
        <v>Y</v>
      </c>
      <c r="X250" s="21" t="str">
        <f t="shared" si="1491"/>
        <v>Y</v>
      </c>
      <c r="Y250" s="21" t="str">
        <f t="shared" si="1174"/>
        <v>Y</v>
      </c>
      <c r="Z250" s="21" t="str">
        <f t="shared" ref="Z250:AA250" si="1492">IF(COUNTIF($F250,CONCATENATE("*",Z$1,"*")),"Y",IF(COUNTIF($F250,CONCATENATE("*",$O$1,"*")),"Y",IF(COUNTIF($F250,CONCATENATE("*",$AB$1,"*")),"Y",IF(COUNTIF($F250,CONCATENATE("*ALL EVENT*")),"Y",""))))</f>
        <v>Y</v>
      </c>
      <c r="AA250" s="21" t="str">
        <f t="shared" si="1492"/>
        <v>Y</v>
      </c>
      <c r="AB250" s="21" t="str">
        <f t="shared" si="6"/>
        <v>Y</v>
      </c>
      <c r="AC250" s="21" t="str">
        <f t="shared" ref="AC250:AD250" si="1493">IF(COUNTIF($F250,CONCATENATE("*",AC$1,"*")),"Y",IF(COUNTIF($F250,CONCATENATE("*",$O$1,"*")),"Y",IF(COUNTIF($F250,CONCATENATE("*",$AE$1,"*")),"Y",IF(COUNTIF($F250,CONCATENATE("*ALL EVENT*")),"Y",""))))</f>
        <v>Y</v>
      </c>
      <c r="AD250" s="21" t="str">
        <f t="shared" si="1493"/>
        <v>Y</v>
      </c>
      <c r="AE250" s="19" t="str">
        <f t="shared" si="8"/>
        <v>Y</v>
      </c>
      <c r="AF250" s="22">
        <f t="shared" si="9"/>
        <v>6</v>
      </c>
      <c r="AG250" s="44" t="s">
        <v>1739</v>
      </c>
      <c r="AH250" s="19" t="str">
        <f t="shared" ref="AH250:AX250" si="1494">IF(O250="Y",$AG250,"")</f>
        <v>Youth Mobile</v>
      </c>
      <c r="AI250" s="19" t="str">
        <f t="shared" si="1494"/>
        <v/>
      </c>
      <c r="AJ250" s="19" t="str">
        <f t="shared" si="1494"/>
        <v/>
      </c>
      <c r="AK250" s="19" t="str">
        <f t="shared" si="1494"/>
        <v/>
      </c>
      <c r="AL250" s="19" t="str">
        <f t="shared" si="1494"/>
        <v/>
      </c>
      <c r="AM250" s="19" t="str">
        <f t="shared" si="1494"/>
        <v/>
      </c>
      <c r="AN250" s="19" t="str">
        <f t="shared" si="1494"/>
        <v/>
      </c>
      <c r="AO250" s="19" t="str">
        <f t="shared" si="1494"/>
        <v/>
      </c>
      <c r="AP250" s="19" t="str">
        <f t="shared" si="1494"/>
        <v>Youth Mobile</v>
      </c>
      <c r="AQ250" s="19" t="str">
        <f t="shared" si="1494"/>
        <v>Youth Mobile</v>
      </c>
      <c r="AR250" s="19" t="str">
        <f t="shared" si="1494"/>
        <v>Youth Mobile</v>
      </c>
      <c r="AS250" s="19" t="str">
        <f t="shared" si="1494"/>
        <v>Youth Mobile</v>
      </c>
      <c r="AT250" s="19" t="str">
        <f t="shared" si="1494"/>
        <v>Youth Mobile</v>
      </c>
      <c r="AU250" s="19" t="str">
        <f t="shared" si="1494"/>
        <v>Youth Mobile</v>
      </c>
      <c r="AV250" s="19" t="str">
        <f t="shared" si="1494"/>
        <v>Youth Mobile</v>
      </c>
      <c r="AW250" s="19" t="str">
        <f t="shared" si="1494"/>
        <v>Youth Mobile</v>
      </c>
      <c r="AX250" s="19" t="str">
        <f t="shared" si="1494"/>
        <v>Youth Mobile</v>
      </c>
      <c r="AY250" s="24">
        <f t="shared" si="11"/>
        <v>2</v>
      </c>
      <c r="AZ250" s="19">
        <f t="shared" si="12"/>
        <v>2</v>
      </c>
      <c r="BA250" s="19" t="s">
        <v>1729</v>
      </c>
      <c r="BB250" s="19"/>
    </row>
    <row r="251" spans="1:54" ht="15.6">
      <c r="A251" s="2">
        <f>'Form Responses 1'!A251</f>
        <v>45458.528511192126</v>
      </c>
      <c r="B251" s="25" t="str">
        <f>'Form Responses 1'!B251</f>
        <v>satvikam@gmail.com</v>
      </c>
      <c r="C251" s="16" t="str">
        <f>'Form Responses 1'!C251</f>
        <v>satvika</v>
      </c>
      <c r="D251" s="16" t="str">
        <f>'Form Responses 1'!D251</f>
        <v>voruganti</v>
      </c>
      <c r="E251" s="511">
        <f>'Form Responses 1'!E251</f>
        <v>5124234634</v>
      </c>
      <c r="F251" s="17" t="str">
        <f>'Form Responses 1'!F251</f>
        <v>19th July (Friday) - Evening, 20th July (Saturday) - Evening, 21st July (Sunday) - Morning</v>
      </c>
      <c r="G251" s="16" t="str">
        <f>'Form Responses 1'!G251</f>
        <v>Texas</v>
      </c>
      <c r="H251" s="16" t="str">
        <f>'Form Responses 1'!H251</f>
        <v>Yes</v>
      </c>
      <c r="I251" s="16" t="str">
        <f>'Form Responses 1'!I251</f>
        <v>Mahāyajña Student</v>
      </c>
      <c r="J251" s="16" t="str">
        <f>'Form Responses 1'!J251</f>
        <v>satvika voruganti</v>
      </c>
      <c r="K251" s="16" t="str">
        <f>'Form Responses 1'!K251</f>
        <v>Batch 9</v>
      </c>
      <c r="L251" s="16" t="str">
        <f>'Form Responses 1'!L251</f>
        <v>I acknowledge</v>
      </c>
      <c r="M251" s="16">
        <f>'Form Responses 1'!M251</f>
        <v>0</v>
      </c>
      <c r="N251" s="27" t="s">
        <v>1731</v>
      </c>
      <c r="O251" s="19" t="str">
        <f t="shared" si="0"/>
        <v/>
      </c>
      <c r="P251" s="20"/>
      <c r="Q251" s="20"/>
      <c r="R251" s="20"/>
      <c r="S251" s="20"/>
      <c r="T251" s="21" t="str">
        <f t="shared" ref="T251:U251" si="1495">IF(COUNTIF($F251,CONCATENATE("*",T$1,"*")),"Y",IF(COUNTIF($F251,CONCATENATE("*",$V$1,"*")),"Y",IF(COUNTIF($F251,CONCATENATE("*ALL EVENT DAYS - July 18*")),"Y","")))</f>
        <v/>
      </c>
      <c r="U251" s="21" t="str">
        <f t="shared" si="1495"/>
        <v/>
      </c>
      <c r="V251" s="21" t="str">
        <f t="shared" si="1172"/>
        <v/>
      </c>
      <c r="W251" s="21" t="str">
        <f t="shared" ref="W251:X251" si="1496">IF(COUNTIF($F251,CONCATENATE("*",W$1,"*")),"Y",IF(COUNTIF($F251,CONCATENATE("*",$O$1,"*")),"Y",IF(COUNTIF($F251,CONCATENATE("*",$Y$1,"*")),"Y",IF(COUNTIF($F251,CONCATENATE("*ALL EVENT*")),"Y",""))))</f>
        <v/>
      </c>
      <c r="X251" s="21" t="str">
        <f t="shared" si="1496"/>
        <v>Y</v>
      </c>
      <c r="Y251" s="21" t="str">
        <f t="shared" si="1174"/>
        <v/>
      </c>
      <c r="Z251" s="21" t="str">
        <f t="shared" ref="Z251:AA251" si="1497">IF(COUNTIF($F251,CONCATENATE("*",Z$1,"*")),"Y",IF(COUNTIF($F251,CONCATENATE("*",$O$1,"*")),"Y",IF(COUNTIF($F251,CONCATENATE("*",$AB$1,"*")),"Y",IF(COUNTIF($F251,CONCATENATE("*ALL EVENT*")),"Y",""))))</f>
        <v/>
      </c>
      <c r="AA251" s="21" t="str">
        <f t="shared" si="1497"/>
        <v>Y</v>
      </c>
      <c r="AB251" s="21" t="str">
        <f t="shared" si="6"/>
        <v/>
      </c>
      <c r="AC251" s="21" t="str">
        <f t="shared" ref="AC251:AD251" si="1498">IF(COUNTIF($F251,CONCATENATE("*",AC$1,"*")),"Y",IF(COUNTIF($F251,CONCATENATE("*",$O$1,"*")),"Y",IF(COUNTIF($F251,CONCATENATE("*",$AE$1,"*")),"Y",IF(COUNTIF($F251,CONCATENATE("*ALL EVENT*")),"Y",""))))</f>
        <v>Y</v>
      </c>
      <c r="AD251" s="21" t="str">
        <f t="shared" si="1498"/>
        <v/>
      </c>
      <c r="AE251" s="19" t="str">
        <f t="shared" si="8"/>
        <v/>
      </c>
      <c r="AF251" s="22">
        <f t="shared" si="9"/>
        <v>3</v>
      </c>
      <c r="AG251" s="26" t="s">
        <v>1732</v>
      </c>
      <c r="AH251" s="19" t="str">
        <f t="shared" ref="AH251:AP251" si="1499">IF(O251="Y",$AG251,"")</f>
        <v/>
      </c>
      <c r="AI251" s="19" t="str">
        <f t="shared" si="1499"/>
        <v/>
      </c>
      <c r="AJ251" s="19" t="str">
        <f t="shared" si="1499"/>
        <v/>
      </c>
      <c r="AK251" s="19" t="str">
        <f t="shared" si="1499"/>
        <v/>
      </c>
      <c r="AL251" s="19" t="str">
        <f t="shared" si="1499"/>
        <v/>
      </c>
      <c r="AM251" s="19" t="str">
        <f t="shared" si="1499"/>
        <v/>
      </c>
      <c r="AN251" s="19" t="str">
        <f t="shared" si="1499"/>
        <v/>
      </c>
      <c r="AO251" s="19" t="str">
        <f t="shared" si="1499"/>
        <v/>
      </c>
      <c r="AP251" s="19" t="str">
        <f t="shared" si="1499"/>
        <v/>
      </c>
      <c r="AQ251" s="19" t="s">
        <v>1737</v>
      </c>
      <c r="AR251" s="19" t="str">
        <f t="shared" ref="AR251:AR253" si="1500">IF(Y251="Y",$AG251,"")</f>
        <v/>
      </c>
      <c r="AS251" s="19"/>
      <c r="AT251" s="19" t="s">
        <v>1737</v>
      </c>
      <c r="AU251" s="19" t="str">
        <f t="shared" ref="AU251:AU252" si="1501">IF(AB251="Y",$AG251,"")</f>
        <v/>
      </c>
      <c r="AV251" s="19" t="s">
        <v>1737</v>
      </c>
      <c r="AW251" s="19" t="str">
        <f t="shared" ref="AW251:AX251" si="1502">IF(AD251="Y",$AG251,"")</f>
        <v/>
      </c>
      <c r="AX251" s="19" t="str">
        <f t="shared" si="1502"/>
        <v/>
      </c>
      <c r="AY251" s="24">
        <f t="shared" si="11"/>
        <v>1</v>
      </c>
      <c r="AZ251" s="19">
        <f t="shared" si="12"/>
        <v>1</v>
      </c>
      <c r="BA251" s="19" t="s">
        <v>1740</v>
      </c>
      <c r="BB251" s="19"/>
    </row>
    <row r="252" spans="1:54" ht="15.6">
      <c r="A252" s="2">
        <f>'Form Responses 1'!A252</f>
        <v>45458.533146747686</v>
      </c>
      <c r="B252" s="25" t="str">
        <f>'Form Responses 1'!B252</f>
        <v>lavysajay@gmail.com</v>
      </c>
      <c r="C252" s="16" t="str">
        <f>'Form Responses 1'!C252</f>
        <v>Lavanya</v>
      </c>
      <c r="D252" s="16" t="str">
        <f>'Form Responses 1'!D252</f>
        <v xml:space="preserve">Karnati </v>
      </c>
      <c r="E252" s="511" t="str">
        <f>'Form Responses 1'!E252</f>
        <v>469-922-8352</v>
      </c>
      <c r="F252" s="17" t="str">
        <f>'Form Responses 1'!F252</f>
        <v>19th July (Friday) - ALL DAY, 20th July (Saturday) - ALL DAY</v>
      </c>
      <c r="G252" s="16" t="str">
        <f>'Form Responses 1'!G252</f>
        <v>Greater Chicago Region</v>
      </c>
      <c r="H252" s="16" t="str">
        <f>'Form Responses 1'!H252</f>
        <v>Yes</v>
      </c>
      <c r="I252" s="16" t="str">
        <f>'Form Responses 1'!I252</f>
        <v>Mahāyajña Student</v>
      </c>
      <c r="J252" s="16" t="str">
        <f>'Form Responses 1'!J252</f>
        <v xml:space="preserve">Lavanya Karnati </v>
      </c>
      <c r="K252" s="16" t="str">
        <f>'Form Responses 1'!K252</f>
        <v>Batch 9</v>
      </c>
      <c r="L252" s="16" t="str">
        <f>'Form Responses 1'!L252</f>
        <v>I acknowledge</v>
      </c>
      <c r="M252" s="16">
        <f>'Form Responses 1'!M252</f>
        <v>0</v>
      </c>
      <c r="N252" s="27" t="s">
        <v>1731</v>
      </c>
      <c r="O252" s="19" t="str">
        <f t="shared" si="0"/>
        <v/>
      </c>
      <c r="P252" s="20"/>
      <c r="Q252" s="20"/>
      <c r="R252" s="20"/>
      <c r="S252" s="20"/>
      <c r="T252" s="21" t="str">
        <f t="shared" ref="T252:U252" si="1503">IF(COUNTIF($F252,CONCATENATE("*",T$1,"*")),"Y",IF(COUNTIF($F252,CONCATENATE("*",$V$1,"*")),"Y",IF(COUNTIF($F252,CONCATENATE("*ALL EVENT DAYS - July 18*")),"Y","")))</f>
        <v/>
      </c>
      <c r="U252" s="21" t="str">
        <f t="shared" si="1503"/>
        <v/>
      </c>
      <c r="V252" s="21" t="str">
        <f t="shared" si="1172"/>
        <v/>
      </c>
      <c r="W252" s="21" t="str">
        <f t="shared" ref="W252:X252" si="1504">IF(COUNTIF($F252,CONCATENATE("*",W$1,"*")),"Y",IF(COUNTIF($F252,CONCATENATE("*",$O$1,"*")),"Y",IF(COUNTIF($F252,CONCATENATE("*",$Y$1,"*")),"Y",IF(COUNTIF($F252,CONCATENATE("*ALL EVENT*")),"Y",""))))</f>
        <v>Y</v>
      </c>
      <c r="X252" s="21" t="str">
        <f t="shared" si="1504"/>
        <v>Y</v>
      </c>
      <c r="Y252" s="21" t="str">
        <f t="shared" si="1174"/>
        <v>Y</v>
      </c>
      <c r="Z252" s="21" t="str">
        <f t="shared" ref="Z252:AA252" si="1505">IF(COUNTIF($F252,CONCATENATE("*",Z$1,"*")),"Y",IF(COUNTIF($F252,CONCATENATE("*",$O$1,"*")),"Y",IF(COUNTIF($F252,CONCATENATE("*",$AB$1,"*")),"Y",IF(COUNTIF($F252,CONCATENATE("*ALL EVENT*")),"Y",""))))</f>
        <v>Y</v>
      </c>
      <c r="AA252" s="21" t="str">
        <f t="shared" si="1505"/>
        <v>Y</v>
      </c>
      <c r="AB252" s="21" t="str">
        <f t="shared" si="6"/>
        <v>Y</v>
      </c>
      <c r="AC252" s="21" t="str">
        <f t="shared" ref="AC252:AD252" si="1506">IF(COUNTIF($F252,CONCATENATE("*",AC$1,"*")),"Y",IF(COUNTIF($F252,CONCATENATE("*",$O$1,"*")),"Y",IF(COUNTIF($F252,CONCATENATE("*",$AE$1,"*")),"Y",IF(COUNTIF($F252,CONCATENATE("*ALL EVENT*")),"Y",""))))</f>
        <v/>
      </c>
      <c r="AD252" s="21" t="str">
        <f t="shared" si="1506"/>
        <v/>
      </c>
      <c r="AE252" s="19" t="str">
        <f t="shared" si="8"/>
        <v/>
      </c>
      <c r="AF252" s="22">
        <f t="shared" si="9"/>
        <v>4</v>
      </c>
      <c r="AG252" s="26" t="s">
        <v>1732</v>
      </c>
      <c r="AH252" s="19" t="str">
        <f t="shared" ref="AH252:AO252" si="1507">IF(O252="Y",$AG252,"")</f>
        <v/>
      </c>
      <c r="AI252" s="19" t="str">
        <f t="shared" si="1507"/>
        <v/>
      </c>
      <c r="AJ252" s="19" t="str">
        <f t="shared" si="1507"/>
        <v/>
      </c>
      <c r="AK252" s="19" t="str">
        <f t="shared" si="1507"/>
        <v/>
      </c>
      <c r="AL252" s="19" t="str">
        <f t="shared" si="1507"/>
        <v/>
      </c>
      <c r="AM252" s="19" t="str">
        <f t="shared" si="1507"/>
        <v/>
      </c>
      <c r="AN252" s="19" t="str">
        <f t="shared" si="1507"/>
        <v/>
      </c>
      <c r="AO252" s="19" t="str">
        <f t="shared" si="1507"/>
        <v/>
      </c>
      <c r="AP252" s="19" t="s">
        <v>1737</v>
      </c>
      <c r="AQ252" s="19" t="s">
        <v>1737</v>
      </c>
      <c r="AR252" s="19" t="str">
        <f t="shared" si="1500"/>
        <v>Maha Prasad</v>
      </c>
      <c r="AS252" s="19"/>
      <c r="AT252" s="19" t="s">
        <v>1737</v>
      </c>
      <c r="AU252" s="19" t="str">
        <f t="shared" si="1501"/>
        <v>Maha Prasad</v>
      </c>
      <c r="AV252" s="19" t="str">
        <f t="shared" ref="AV252:AX252" si="1508">IF(AC252="Y",$AG252,"")</f>
        <v/>
      </c>
      <c r="AW252" s="19" t="str">
        <f t="shared" si="1508"/>
        <v/>
      </c>
      <c r="AX252" s="19" t="str">
        <f t="shared" si="1508"/>
        <v/>
      </c>
      <c r="AY252" s="24">
        <f t="shared" si="11"/>
        <v>1</v>
      </c>
      <c r="AZ252" s="19">
        <f t="shared" si="12"/>
        <v>2</v>
      </c>
      <c r="BA252" s="19" t="s">
        <v>1729</v>
      </c>
      <c r="BB252" s="19"/>
    </row>
    <row r="253" spans="1:54" ht="15.6">
      <c r="A253" s="2">
        <f>'Form Responses 1'!A253</f>
        <v>45458.553032233795</v>
      </c>
      <c r="B253" s="25" t="str">
        <f>'Form Responses 1'!B253</f>
        <v>peddireddy@gmail.com</v>
      </c>
      <c r="C253" s="16" t="str">
        <f>'Form Responses 1'!C253</f>
        <v xml:space="preserve">Pavan </v>
      </c>
      <c r="D253" s="16" t="str">
        <f>'Form Responses 1'!D253</f>
        <v>Peddireddy</v>
      </c>
      <c r="E253" s="511">
        <f>'Form Responses 1'!E253</f>
        <v>6304507302</v>
      </c>
      <c r="F253" s="17" t="str">
        <f>'Form Responses 1'!F253</f>
        <v>19th July (Friday) - Evening, 20th July (Saturday) - Morning, 21st July (Sunday) - Morning</v>
      </c>
      <c r="G253" s="16" t="str">
        <f>'Form Responses 1'!G253</f>
        <v>Texas</v>
      </c>
      <c r="H253" s="16" t="str">
        <f>'Form Responses 1'!H253</f>
        <v>Yes</v>
      </c>
      <c r="I253" s="16" t="str">
        <f>'Form Responses 1'!I253</f>
        <v>Mahāyajña Parent / Family member</v>
      </c>
      <c r="J253" s="16" t="str">
        <f>'Form Responses 1'!J253</f>
        <v xml:space="preserve">Pavan Peddireddy </v>
      </c>
      <c r="K253" s="16" t="str">
        <f>'Form Responses 1'!K253</f>
        <v>Batch 9</v>
      </c>
      <c r="L253" s="16" t="str">
        <f>'Form Responses 1'!L253</f>
        <v>I acknowledge</v>
      </c>
      <c r="M253" s="16">
        <f>'Form Responses 1'!M253</f>
        <v>0</v>
      </c>
      <c r="N253" s="27" t="s">
        <v>1727</v>
      </c>
      <c r="O253" s="19" t="str">
        <f t="shared" si="0"/>
        <v/>
      </c>
      <c r="P253" s="20"/>
      <c r="Q253" s="20"/>
      <c r="R253" s="20"/>
      <c r="S253" s="20"/>
      <c r="T253" s="21" t="str">
        <f t="shared" ref="T253:U253" si="1509">IF(COUNTIF($F253,CONCATENATE("*",T$1,"*")),"Y",IF(COUNTIF($F253,CONCATENATE("*",$V$1,"*")),"Y",IF(COUNTIF($F253,CONCATENATE("*ALL EVENT DAYS - July 18*")),"Y","")))</f>
        <v/>
      </c>
      <c r="U253" s="21" t="str">
        <f t="shared" si="1509"/>
        <v/>
      </c>
      <c r="V253" s="21" t="str">
        <f t="shared" si="1172"/>
        <v/>
      </c>
      <c r="W253" s="21" t="str">
        <f t="shared" ref="W253:X253" si="1510">IF(COUNTIF($F253,CONCATENATE("*",W$1,"*")),"Y",IF(COUNTIF($F253,CONCATENATE("*",$O$1,"*")),"Y",IF(COUNTIF($F253,CONCATENATE("*",$Y$1,"*")),"Y",IF(COUNTIF($F253,CONCATENATE("*ALL EVENT*")),"Y",""))))</f>
        <v/>
      </c>
      <c r="X253" s="21" t="str">
        <f t="shared" si="1510"/>
        <v>Y</v>
      </c>
      <c r="Y253" s="21" t="str">
        <f t="shared" si="1174"/>
        <v/>
      </c>
      <c r="Z253" s="21" t="str">
        <f t="shared" ref="Z253:AA253" si="1511">IF(COUNTIF($F253,CONCATENATE("*",Z$1,"*")),"Y",IF(COUNTIF($F253,CONCATENATE("*",$O$1,"*")),"Y",IF(COUNTIF($F253,CONCATENATE("*",$AB$1,"*")),"Y",IF(COUNTIF($F253,CONCATENATE("*ALL EVENT*")),"Y",""))))</f>
        <v>Y</v>
      </c>
      <c r="AA253" s="21" t="str">
        <f t="shared" si="1511"/>
        <v/>
      </c>
      <c r="AB253" s="21" t="str">
        <f t="shared" si="6"/>
        <v/>
      </c>
      <c r="AC253" s="21" t="str">
        <f t="shared" ref="AC253:AD253" si="1512">IF(COUNTIF($F253,CONCATENATE("*",AC$1,"*")),"Y",IF(COUNTIF($F253,CONCATENATE("*",$O$1,"*")),"Y",IF(COUNTIF($F253,CONCATENATE("*",$AE$1,"*")),"Y",IF(COUNTIF($F253,CONCATENATE("*ALL EVENT*")),"Y",""))))</f>
        <v>Y</v>
      </c>
      <c r="AD253" s="21" t="str">
        <f t="shared" si="1512"/>
        <v/>
      </c>
      <c r="AE253" s="19" t="str">
        <f t="shared" si="8"/>
        <v/>
      </c>
      <c r="AF253" s="22">
        <f t="shared" si="9"/>
        <v>3</v>
      </c>
      <c r="AG253" s="26" t="s">
        <v>1741</v>
      </c>
      <c r="AH253" s="19" t="str">
        <f t="shared" ref="AH253:AP253" si="1513">IF(O253="Y",$AG253,"")</f>
        <v/>
      </c>
      <c r="AI253" s="19" t="str">
        <f t="shared" si="1513"/>
        <v/>
      </c>
      <c r="AJ253" s="19" t="str">
        <f t="shared" si="1513"/>
        <v/>
      </c>
      <c r="AK253" s="19" t="str">
        <f t="shared" si="1513"/>
        <v/>
      </c>
      <c r="AL253" s="19" t="str">
        <f t="shared" si="1513"/>
        <v/>
      </c>
      <c r="AM253" s="19" t="str">
        <f t="shared" si="1513"/>
        <v/>
      </c>
      <c r="AN253" s="19" t="str">
        <f t="shared" si="1513"/>
        <v/>
      </c>
      <c r="AO253" s="19" t="str">
        <f t="shared" si="1513"/>
        <v/>
      </c>
      <c r="AP253" s="19" t="str">
        <f t="shared" si="1513"/>
        <v/>
      </c>
      <c r="AQ253" s="19" t="s">
        <v>1734</v>
      </c>
      <c r="AR253" s="19" t="str">
        <f t="shared" si="1500"/>
        <v/>
      </c>
      <c r="AS253" s="19" t="s">
        <v>1734</v>
      </c>
      <c r="AT253" s="19" t="str">
        <f t="shared" ref="AT253:AU253" si="1514">IF(AA253="Y",$AG253,"")</f>
        <v/>
      </c>
      <c r="AU253" s="19" t="str">
        <f t="shared" si="1514"/>
        <v/>
      </c>
      <c r="AV253" s="19" t="s">
        <v>1734</v>
      </c>
      <c r="AW253" s="19" t="str">
        <f t="shared" ref="AW253:AX253" si="1515">IF(AD253="Y",$AG253,"")</f>
        <v/>
      </c>
      <c r="AX253" s="19" t="str">
        <f t="shared" si="1515"/>
        <v/>
      </c>
      <c r="AY253" s="24">
        <f t="shared" si="11"/>
        <v>1</v>
      </c>
      <c r="AZ253" s="19">
        <f t="shared" si="12"/>
        <v>1</v>
      </c>
      <c r="BA253" s="19" t="s">
        <v>1740</v>
      </c>
      <c r="BB253" s="19"/>
    </row>
    <row r="254" spans="1:54" ht="15.6">
      <c r="A254" s="2">
        <f>'Form Responses 1'!A254</f>
        <v>45458.686798796298</v>
      </c>
      <c r="B254" s="25" t="str">
        <f>'Form Responses 1'!B254</f>
        <v>laksri1998@gmail.com</v>
      </c>
      <c r="C254" s="16" t="str">
        <f>'Form Responses 1'!C254</f>
        <v>Lakshmi</v>
      </c>
      <c r="D254" s="16" t="str">
        <f>'Form Responses 1'!D254</f>
        <v>Pilla</v>
      </c>
      <c r="E254" s="511">
        <f>'Form Responses 1'!E254</f>
        <v>7025131966</v>
      </c>
      <c r="F254" s="17" t="str">
        <f>'Form Responses 1'!F254</f>
        <v>19th July (Friday) - Morning</v>
      </c>
      <c r="G254" s="16" t="str">
        <f>'Form Responses 1'!G254</f>
        <v>Texas</v>
      </c>
      <c r="H254" s="16" t="str">
        <f>'Form Responses 1'!H254</f>
        <v>Yes</v>
      </c>
      <c r="I254" s="16" t="str">
        <f>'Form Responses 1'!I254</f>
        <v>Mahāyajña Student</v>
      </c>
      <c r="J254" s="16" t="str">
        <f>'Form Responses 1'!J254</f>
        <v>Lunaasha &amp; Charisha</v>
      </c>
      <c r="K254" s="16" t="str">
        <f>'Form Responses 1'!K254</f>
        <v>Batch 9</v>
      </c>
      <c r="L254" s="16" t="str">
        <f>'Form Responses 1'!L254</f>
        <v>I acknowledge</v>
      </c>
      <c r="M254" s="16">
        <f>'Form Responses 1'!M254</f>
        <v>0</v>
      </c>
      <c r="N254" s="27" t="s">
        <v>1731</v>
      </c>
      <c r="O254" s="19" t="str">
        <f t="shared" si="0"/>
        <v/>
      </c>
      <c r="P254" s="20"/>
      <c r="Q254" s="20"/>
      <c r="R254" s="20"/>
      <c r="S254" s="20"/>
      <c r="T254" s="21" t="str">
        <f t="shared" ref="T254:U254" si="1516">IF(COUNTIF($F254,CONCATENATE("*",T$1,"*")),"Y",IF(COUNTIF($F254,CONCATENATE("*",$V$1,"*")),"Y",IF(COUNTIF($F254,CONCATENATE("*ALL EVENT DAYS - July 18*")),"Y","")))</f>
        <v/>
      </c>
      <c r="U254" s="21" t="str">
        <f t="shared" si="1516"/>
        <v/>
      </c>
      <c r="V254" s="21" t="str">
        <f t="shared" si="1172"/>
        <v/>
      </c>
      <c r="W254" s="21" t="str">
        <f t="shared" ref="W254:X254" si="1517">IF(COUNTIF($F254,CONCATENATE("*",W$1,"*")),"Y",IF(COUNTIF($F254,CONCATENATE("*",$O$1,"*")),"Y",IF(COUNTIF($F254,CONCATENATE("*",$Y$1,"*")),"Y",IF(COUNTIF($F254,CONCATENATE("*ALL EVENT*")),"Y",""))))</f>
        <v>Y</v>
      </c>
      <c r="X254" s="21" t="str">
        <f t="shared" si="1517"/>
        <v/>
      </c>
      <c r="Y254" s="21" t="str">
        <f t="shared" si="1174"/>
        <v/>
      </c>
      <c r="Z254" s="21" t="str">
        <f t="shared" ref="Z254:AA254" si="1518">IF(COUNTIF($F254,CONCATENATE("*",Z$1,"*")),"Y",IF(COUNTIF($F254,CONCATENATE("*",$O$1,"*")),"Y",IF(COUNTIF($F254,CONCATENATE("*",$AB$1,"*")),"Y",IF(COUNTIF($F254,CONCATENATE("*ALL EVENT*")),"Y",""))))</f>
        <v/>
      </c>
      <c r="AA254" s="21" t="str">
        <f t="shared" si="1518"/>
        <v/>
      </c>
      <c r="AB254" s="21" t="str">
        <f t="shared" si="6"/>
        <v/>
      </c>
      <c r="AC254" s="21" t="str">
        <f t="shared" ref="AC254:AD254" si="1519">IF(COUNTIF($F254,CONCATENATE("*",AC$1,"*")),"Y",IF(COUNTIF($F254,CONCATENATE("*",$O$1,"*")),"Y",IF(COUNTIF($F254,CONCATENATE("*",$AE$1,"*")),"Y",IF(COUNTIF($F254,CONCATENATE("*ALL EVENT*")),"Y",""))))</f>
        <v/>
      </c>
      <c r="AD254" s="21" t="str">
        <f t="shared" si="1519"/>
        <v/>
      </c>
      <c r="AE254" s="19" t="str">
        <f t="shared" si="8"/>
        <v/>
      </c>
      <c r="AF254" s="22">
        <f t="shared" si="9"/>
        <v>1</v>
      </c>
      <c r="AG254" s="36" t="s">
        <v>1730</v>
      </c>
      <c r="AH254" s="19" t="str">
        <f t="shared" ref="AH254:AR254" si="1520">IF(O254="Y",$AG254,"")</f>
        <v/>
      </c>
      <c r="AI254" s="19" t="str">
        <f t="shared" si="1520"/>
        <v/>
      </c>
      <c r="AJ254" s="19" t="str">
        <f t="shared" si="1520"/>
        <v/>
      </c>
      <c r="AK254" s="19" t="str">
        <f t="shared" si="1520"/>
        <v/>
      </c>
      <c r="AL254" s="19" t="str">
        <f t="shared" si="1520"/>
        <v/>
      </c>
      <c r="AM254" s="19" t="str">
        <f t="shared" si="1520"/>
        <v/>
      </c>
      <c r="AN254" s="19" t="str">
        <f t="shared" si="1520"/>
        <v/>
      </c>
      <c r="AO254" s="19" t="str">
        <f t="shared" si="1520"/>
        <v/>
      </c>
      <c r="AP254" s="19" t="str">
        <f t="shared" si="1520"/>
        <v>StandBy</v>
      </c>
      <c r="AQ254" s="19" t="str">
        <f t="shared" si="1520"/>
        <v/>
      </c>
      <c r="AR254" s="19" t="str">
        <f t="shared" si="1520"/>
        <v/>
      </c>
      <c r="AS254" s="19"/>
      <c r="AT254" s="19" t="str">
        <f t="shared" ref="AT254:AX254" si="1521">IF(AA254="Y",$AG254,"")</f>
        <v/>
      </c>
      <c r="AU254" s="19" t="str">
        <f t="shared" si="1521"/>
        <v/>
      </c>
      <c r="AV254" s="19" t="str">
        <f t="shared" si="1521"/>
        <v/>
      </c>
      <c r="AW254" s="19" t="str">
        <f t="shared" si="1521"/>
        <v/>
      </c>
      <c r="AX254" s="19" t="str">
        <f t="shared" si="1521"/>
        <v/>
      </c>
      <c r="AY254" s="24">
        <f t="shared" si="11"/>
        <v>0</v>
      </c>
      <c r="AZ254" s="19">
        <f t="shared" si="12"/>
        <v>1</v>
      </c>
      <c r="BA254" s="19"/>
      <c r="BB254" s="19"/>
    </row>
    <row r="255" spans="1:54" ht="15.6">
      <c r="A255" s="2">
        <f>'Form Responses 1'!A255</f>
        <v>45458.73263543981</v>
      </c>
      <c r="B255" s="25" t="str">
        <f>'Form Responses 1'!B255</f>
        <v>veena.p.sharma@gmail.com</v>
      </c>
      <c r="C255" s="16" t="str">
        <f>'Form Responses 1'!C255</f>
        <v>Veena</v>
      </c>
      <c r="D255" s="16" t="str">
        <f>'Form Responses 1'!D255</f>
        <v>Palla</v>
      </c>
      <c r="E255" s="511">
        <f>'Form Responses 1'!E255</f>
        <v>7134875357</v>
      </c>
      <c r="F255" s="17" t="str">
        <f>'Form Responses 1'!F255</f>
        <v>19th July (Friday) - ALL DAY, 20th July (Saturday) - ALL DAY</v>
      </c>
      <c r="G255" s="16" t="str">
        <f>'Form Responses 1'!G255</f>
        <v>Texas</v>
      </c>
      <c r="H255" s="16" t="str">
        <f>'Form Responses 1'!H255</f>
        <v>Yes</v>
      </c>
      <c r="I255" s="16" t="str">
        <f>'Form Responses 1'!I255</f>
        <v>Mahāyajña Parent / Family member</v>
      </c>
      <c r="J255" s="16" t="str">
        <f>'Form Responses 1'!J255</f>
        <v>Chinmayi Konduru</v>
      </c>
      <c r="K255" s="16" t="str">
        <f>'Form Responses 1'!K255</f>
        <v>Batch 9</v>
      </c>
      <c r="L255" s="16" t="str">
        <f>'Form Responses 1'!L255</f>
        <v>I acknowledge</v>
      </c>
      <c r="M255" s="16">
        <f>'Form Responses 1'!M255</f>
        <v>0</v>
      </c>
      <c r="N255" s="27" t="s">
        <v>1731</v>
      </c>
      <c r="O255" s="19" t="str">
        <f t="shared" si="0"/>
        <v/>
      </c>
      <c r="P255" s="20"/>
      <c r="Q255" s="20"/>
      <c r="R255" s="20"/>
      <c r="S255" s="20"/>
      <c r="T255" s="21" t="str">
        <f t="shared" ref="T255:U255" si="1522">IF(COUNTIF($F255,CONCATENATE("*",T$1,"*")),"Y",IF(COUNTIF($F255,CONCATENATE("*",$V$1,"*")),"Y",IF(COUNTIF($F255,CONCATENATE("*ALL EVENT DAYS - July 18*")),"Y","")))</f>
        <v/>
      </c>
      <c r="U255" s="21" t="str">
        <f t="shared" si="1522"/>
        <v/>
      </c>
      <c r="V255" s="21" t="str">
        <f t="shared" si="1172"/>
        <v/>
      </c>
      <c r="W255" s="21" t="str">
        <f t="shared" ref="W255:X255" si="1523">IF(COUNTIF($F255,CONCATENATE("*",W$1,"*")),"Y",IF(COUNTIF($F255,CONCATENATE("*",$O$1,"*")),"Y",IF(COUNTIF($F255,CONCATENATE("*",$Y$1,"*")),"Y",IF(COUNTIF($F255,CONCATENATE("*ALL EVENT*")),"Y",""))))</f>
        <v>Y</v>
      </c>
      <c r="X255" s="21" t="str">
        <f t="shared" si="1523"/>
        <v>Y</v>
      </c>
      <c r="Y255" s="21" t="str">
        <f t="shared" si="1174"/>
        <v>Y</v>
      </c>
      <c r="Z255" s="21" t="str">
        <f t="shared" ref="Z255:AA255" si="1524">IF(COUNTIF($F255,CONCATENATE("*",Z$1,"*")),"Y",IF(COUNTIF($F255,CONCATENATE("*",$O$1,"*")),"Y",IF(COUNTIF($F255,CONCATENATE("*",$AB$1,"*")),"Y",IF(COUNTIF($F255,CONCATENATE("*ALL EVENT*")),"Y",""))))</f>
        <v>Y</v>
      </c>
      <c r="AA255" s="21" t="str">
        <f t="shared" si="1524"/>
        <v>Y</v>
      </c>
      <c r="AB255" s="21" t="str">
        <f t="shared" si="6"/>
        <v>Y</v>
      </c>
      <c r="AC255" s="21" t="str">
        <f t="shared" ref="AC255:AD255" si="1525">IF(COUNTIF($F255,CONCATENATE("*",AC$1,"*")),"Y",IF(COUNTIF($F255,CONCATENATE("*",$O$1,"*")),"Y",IF(COUNTIF($F255,CONCATENATE("*",$AE$1,"*")),"Y",IF(COUNTIF($F255,CONCATENATE("*ALL EVENT*")),"Y",""))))</f>
        <v/>
      </c>
      <c r="AD255" s="21" t="str">
        <f t="shared" si="1525"/>
        <v/>
      </c>
      <c r="AE255" s="19" t="str">
        <f t="shared" si="8"/>
        <v/>
      </c>
      <c r="AF255" s="22">
        <f t="shared" si="9"/>
        <v>4</v>
      </c>
      <c r="AG255" s="26" t="s">
        <v>1732</v>
      </c>
      <c r="AH255" s="19" t="str">
        <f t="shared" ref="AH255:AO255" si="1526">IF(O255="Y",$AG255,"")</f>
        <v/>
      </c>
      <c r="AI255" s="19" t="str">
        <f t="shared" si="1526"/>
        <v/>
      </c>
      <c r="AJ255" s="19" t="str">
        <f t="shared" si="1526"/>
        <v/>
      </c>
      <c r="AK255" s="19" t="str">
        <f t="shared" si="1526"/>
        <v/>
      </c>
      <c r="AL255" s="19" t="str">
        <f t="shared" si="1526"/>
        <v/>
      </c>
      <c r="AM255" s="19" t="str">
        <f t="shared" si="1526"/>
        <v/>
      </c>
      <c r="AN255" s="19" t="str">
        <f t="shared" si="1526"/>
        <v/>
      </c>
      <c r="AO255" s="19" t="str">
        <f t="shared" si="1526"/>
        <v/>
      </c>
      <c r="AP255" s="19" t="s">
        <v>1737</v>
      </c>
      <c r="AQ255" s="19" t="s">
        <v>1737</v>
      </c>
      <c r="AR255" s="19" t="str">
        <f>IF(Y255="Y",$AG255,"")</f>
        <v>Maha Prasad</v>
      </c>
      <c r="AS255" s="19" t="s">
        <v>1737</v>
      </c>
      <c r="AT255" s="19" t="s">
        <v>1737</v>
      </c>
      <c r="AU255" s="19" t="str">
        <f t="shared" ref="AU255:AX255" si="1527">IF(AB255="Y",$AG255,"")</f>
        <v>Maha Prasad</v>
      </c>
      <c r="AV255" s="19" t="str">
        <f t="shared" si="1527"/>
        <v/>
      </c>
      <c r="AW255" s="19" t="str">
        <f t="shared" si="1527"/>
        <v/>
      </c>
      <c r="AX255" s="19" t="str">
        <f t="shared" si="1527"/>
        <v/>
      </c>
      <c r="AY255" s="24">
        <f t="shared" si="11"/>
        <v>1</v>
      </c>
      <c r="AZ255" s="19">
        <f t="shared" si="12"/>
        <v>2</v>
      </c>
      <c r="BA255" s="19" t="s">
        <v>1729</v>
      </c>
      <c r="BB255" s="19"/>
    </row>
    <row r="256" spans="1:54" ht="15.6">
      <c r="A256" s="2">
        <f>'Form Responses 1'!A256</f>
        <v>45458.907035833334</v>
      </c>
      <c r="B256" s="25" t="str">
        <f>'Form Responses 1'!B256</f>
        <v>t.chetanareddy@gmail.com</v>
      </c>
      <c r="C256" s="16" t="str">
        <f>'Form Responses 1'!C256</f>
        <v>Chetana</v>
      </c>
      <c r="D256" s="16" t="str">
        <f>'Form Responses 1'!D256</f>
        <v>Thimmireddy</v>
      </c>
      <c r="E256" s="511">
        <f>'Form Responses 1'!E256</f>
        <v>3476017044</v>
      </c>
      <c r="F256" s="17" t="str">
        <f>'Form Responses 1'!F256</f>
        <v>20th July (Saturday) - Evening</v>
      </c>
      <c r="G256" s="16" t="str">
        <f>'Form Responses 1'!G256</f>
        <v>Texas</v>
      </c>
      <c r="H256" s="16" t="str">
        <f>'Form Responses 1'!H256</f>
        <v>Yes</v>
      </c>
      <c r="I256" s="16" t="str">
        <f>'Form Responses 1'!I256</f>
        <v>Mahāyajña Parent / Family member</v>
      </c>
      <c r="J256" s="16" t="str">
        <f>'Form Responses 1'!J256</f>
        <v>Samanyu Ravula</v>
      </c>
      <c r="K256" s="16" t="str">
        <f>'Form Responses 1'!K256</f>
        <v>Batch 9</v>
      </c>
      <c r="L256" s="16" t="str">
        <f>'Form Responses 1'!L256</f>
        <v>I acknowledge</v>
      </c>
      <c r="M256" s="16">
        <f>'Form Responses 1'!M256</f>
        <v>0</v>
      </c>
      <c r="N256" s="30"/>
      <c r="O256" s="19" t="str">
        <f t="shared" si="0"/>
        <v/>
      </c>
      <c r="P256" s="20"/>
      <c r="Q256" s="20"/>
      <c r="R256" s="20"/>
      <c r="S256" s="20"/>
      <c r="T256" s="21" t="str">
        <f t="shared" ref="T256:U256" si="1528">IF(COUNTIF($F256,CONCATENATE("*",T$1,"*")),"Y",IF(COUNTIF($F256,CONCATENATE("*",$V$1,"*")),"Y",IF(COUNTIF($F256,CONCATENATE("*ALL EVENT DAYS - July 18*")),"Y","")))</f>
        <v/>
      </c>
      <c r="U256" s="21" t="str">
        <f t="shared" si="1528"/>
        <v/>
      </c>
      <c r="V256" s="21" t="str">
        <f t="shared" si="1172"/>
        <v/>
      </c>
      <c r="W256" s="21" t="str">
        <f t="shared" ref="W256:X256" si="1529">IF(COUNTIF($F256,CONCATENATE("*",W$1,"*")),"Y",IF(COUNTIF($F256,CONCATENATE("*",$O$1,"*")),"Y",IF(COUNTIF($F256,CONCATENATE("*",$Y$1,"*")),"Y",IF(COUNTIF($F256,CONCATENATE("*ALL EVENT*")),"Y",""))))</f>
        <v/>
      </c>
      <c r="X256" s="21" t="str">
        <f t="shared" si="1529"/>
        <v/>
      </c>
      <c r="Y256" s="21" t="str">
        <f t="shared" si="1174"/>
        <v/>
      </c>
      <c r="Z256" s="21" t="str">
        <f t="shared" ref="Z256:AA256" si="1530">IF(COUNTIF($F256,CONCATENATE("*",Z$1,"*")),"Y",IF(COUNTIF($F256,CONCATENATE("*",$O$1,"*")),"Y",IF(COUNTIF($F256,CONCATENATE("*",$AB$1,"*")),"Y",IF(COUNTIF($F256,CONCATENATE("*ALL EVENT*")),"Y",""))))</f>
        <v/>
      </c>
      <c r="AA256" s="21" t="str">
        <f t="shared" si="1530"/>
        <v>Y</v>
      </c>
      <c r="AB256" s="21" t="str">
        <f t="shared" si="6"/>
        <v/>
      </c>
      <c r="AC256" s="21" t="str">
        <f t="shared" ref="AC256:AD256" si="1531">IF(COUNTIF($F256,CONCATENATE("*",AC$1,"*")),"Y",IF(COUNTIF($F256,CONCATENATE("*",$O$1,"*")),"Y",IF(COUNTIF($F256,CONCATENATE("*",$AE$1,"*")),"Y",IF(COUNTIF($F256,CONCATENATE("*ALL EVENT*")),"Y",""))))</f>
        <v/>
      </c>
      <c r="AD256" s="21" t="str">
        <f t="shared" si="1531"/>
        <v/>
      </c>
      <c r="AE256" s="19" t="str">
        <f t="shared" si="8"/>
        <v/>
      </c>
      <c r="AF256" s="22">
        <f t="shared" si="9"/>
        <v>1</v>
      </c>
      <c r="AG256" s="36" t="s">
        <v>1730</v>
      </c>
      <c r="AH256" s="19" t="str">
        <f t="shared" ref="AH256:AX256" si="1532">IF(O256="Y",$AG256,"")</f>
        <v/>
      </c>
      <c r="AI256" s="19" t="str">
        <f t="shared" si="1532"/>
        <v/>
      </c>
      <c r="AJ256" s="19" t="str">
        <f t="shared" si="1532"/>
        <v/>
      </c>
      <c r="AK256" s="19" t="str">
        <f t="shared" si="1532"/>
        <v/>
      </c>
      <c r="AL256" s="19" t="str">
        <f t="shared" si="1532"/>
        <v/>
      </c>
      <c r="AM256" s="19" t="str">
        <f t="shared" si="1532"/>
        <v/>
      </c>
      <c r="AN256" s="19" t="str">
        <f t="shared" si="1532"/>
        <v/>
      </c>
      <c r="AO256" s="19" t="str">
        <f t="shared" si="1532"/>
        <v/>
      </c>
      <c r="AP256" s="19" t="str">
        <f t="shared" si="1532"/>
        <v/>
      </c>
      <c r="AQ256" s="19" t="str">
        <f t="shared" si="1532"/>
        <v/>
      </c>
      <c r="AR256" s="19" t="str">
        <f t="shared" si="1532"/>
        <v/>
      </c>
      <c r="AS256" s="19" t="str">
        <f t="shared" si="1532"/>
        <v/>
      </c>
      <c r="AT256" s="19" t="str">
        <f t="shared" si="1532"/>
        <v>StandBy</v>
      </c>
      <c r="AU256" s="19" t="str">
        <f t="shared" si="1532"/>
        <v/>
      </c>
      <c r="AV256" s="19" t="str">
        <f t="shared" si="1532"/>
        <v/>
      </c>
      <c r="AW256" s="19" t="str">
        <f t="shared" si="1532"/>
        <v/>
      </c>
      <c r="AX256" s="19" t="str">
        <f t="shared" si="1532"/>
        <v/>
      </c>
      <c r="AY256" s="24">
        <f t="shared" si="11"/>
        <v>0</v>
      </c>
      <c r="AZ256" s="19">
        <f t="shared" si="12"/>
        <v>1</v>
      </c>
      <c r="BA256" s="19"/>
      <c r="BB256" s="19"/>
    </row>
    <row r="257" spans="1:54" ht="15.6">
      <c r="A257" s="2">
        <f>'Form Responses 1'!A257</f>
        <v>45458.924382118057</v>
      </c>
      <c r="B257" s="25" t="str">
        <f>'Form Responses 1'!B257</f>
        <v>middela@yahoo.com</v>
      </c>
      <c r="C257" s="31" t="str">
        <f>'Form Responses 1'!C257</f>
        <v xml:space="preserve">Ramakanth </v>
      </c>
      <c r="D257" s="16" t="str">
        <f>'Form Responses 1'!D257</f>
        <v>Middela</v>
      </c>
      <c r="E257" s="511">
        <f>'Form Responses 1'!E257</f>
        <v>4696826652</v>
      </c>
      <c r="F257" s="17" t="str">
        <f>'Form Responses 1'!F257</f>
        <v>ALL EVENT DAYS - July 19th to July 21st - FULL TIME</v>
      </c>
      <c r="G257" s="16" t="str">
        <f>'Form Responses 1'!G257</f>
        <v>Texas</v>
      </c>
      <c r="H257" s="16" t="str">
        <f>'Form Responses 1'!H257</f>
        <v>Yes</v>
      </c>
      <c r="I257" s="16" t="str">
        <f>'Form Responses 1'!I257</f>
        <v>Mahāyajña Student</v>
      </c>
      <c r="J257" s="16" t="str">
        <f>'Form Responses 1'!J257</f>
        <v>RamaKanth Middela</v>
      </c>
      <c r="K257" s="16" t="str">
        <f>'Form Responses 1'!K257</f>
        <v>Batch 3</v>
      </c>
      <c r="L257" s="16" t="str">
        <f>'Form Responses 1'!L257</f>
        <v>I acknowledge</v>
      </c>
      <c r="M257" s="16">
        <f>'Form Responses 1'!M257</f>
        <v>0</v>
      </c>
      <c r="N257" s="27" t="s">
        <v>1727</v>
      </c>
      <c r="O257" s="19" t="str">
        <f t="shared" ref="O257:O511" si="1533">IF(COUNTIF($F257,CONCATENATE("*",O$1,"*")),"Y",IF(COUNTIF($F257,CONCATENATE("*",$O$1,"*")),"Y",IF(COUNTIF($F257,CONCATENATE("*ALL EVENT*")),"Y","")))</f>
        <v>Y</v>
      </c>
      <c r="P257" s="20"/>
      <c r="Q257" s="20"/>
      <c r="R257" s="20"/>
      <c r="S257" s="20"/>
      <c r="T257" s="21" t="str">
        <f t="shared" ref="T257:U257" si="1534">IF(COUNTIF($F257,CONCATENATE("*",T$1,"*")),"Y",IF(COUNTIF($F257,CONCATENATE("*",$V$1,"*")),"Y",IF(COUNTIF($F257,CONCATENATE("*ALL EVENT DAYS - July 18*")),"Y","")))</f>
        <v/>
      </c>
      <c r="U257" s="21" t="str">
        <f t="shared" si="1534"/>
        <v/>
      </c>
      <c r="V257" s="21" t="str">
        <f t="shared" si="1172"/>
        <v/>
      </c>
      <c r="W257" s="21" t="str">
        <f t="shared" ref="W257:X257" si="1535">IF(COUNTIF($F257,CONCATENATE("*",W$1,"*")),"Y",IF(COUNTIF($F257,CONCATENATE("*",$O$1,"*")),"Y",IF(COUNTIF($F257,CONCATENATE("*",$Y$1,"*")),"Y",IF(COUNTIF($F257,CONCATENATE("*ALL EVENT*")),"Y",""))))</f>
        <v>Y</v>
      </c>
      <c r="X257" s="21" t="str">
        <f t="shared" si="1535"/>
        <v>Y</v>
      </c>
      <c r="Y257" s="21" t="str">
        <f t="shared" si="1174"/>
        <v>Y</v>
      </c>
      <c r="Z257" s="21" t="str">
        <f t="shared" ref="Z257:AA257" si="1536">IF(COUNTIF($F257,CONCATENATE("*",Z$1,"*")),"Y",IF(COUNTIF($F257,CONCATENATE("*",$O$1,"*")),"Y",IF(COUNTIF($F257,CONCATENATE("*",$AB$1,"*")),"Y",IF(COUNTIF($F257,CONCATENATE("*ALL EVENT*")),"Y",""))))</f>
        <v>Y</v>
      </c>
      <c r="AA257" s="21" t="str">
        <f t="shared" si="1536"/>
        <v>Y</v>
      </c>
      <c r="AB257" s="21" t="str">
        <f t="shared" ref="AB257:AB511" si="1537">IF(COUNTIF($F257,CONCATENATE("*",AB$1,"*")),"Y",IF(COUNTIF($F257,CONCATENATE("*",$O$1,"*")),"Y",IF(COUNTIF($F257,CONCATENATE("*ALL EVENT*")),"Y","")))</f>
        <v>Y</v>
      </c>
      <c r="AC257" s="21" t="str">
        <f t="shared" ref="AC257:AD257" si="1538">IF(COUNTIF($F257,CONCATENATE("*",AC$1,"*")),"Y",IF(COUNTIF($F257,CONCATENATE("*",$O$1,"*")),"Y",IF(COUNTIF($F257,CONCATENATE("*",$AE$1,"*")),"Y",IF(COUNTIF($F257,CONCATENATE("*ALL EVENT*")),"Y",""))))</f>
        <v>Y</v>
      </c>
      <c r="AD257" s="21" t="str">
        <f t="shared" si="1538"/>
        <v>Y</v>
      </c>
      <c r="AE257" s="19" t="str">
        <f t="shared" ref="AE257:AE511" si="1539">IF(COUNTIF($F257,CONCATENATE("*",AE$1,"*")),"Y",IF(COUNTIF($F257,CONCATENATE("*",$O$1,"*")),"Y",IF(COUNTIF($F257,CONCATENATE("*ALL EVENT*")),"Y","")))</f>
        <v>Y</v>
      </c>
      <c r="AF257" s="22">
        <f t="shared" ref="AF257:AF511" si="1540">SUMPRODUCT((ISNUMBER(FIND("Y",P257:Q257))+(ISNUMBER(FIND("Y",R257:S257))+(ISNUMBER(FIND("Y",T257:U257))+(ISNUMBER(FIND("Y",W257:X257))+ISNUMBER(FIND("Y",Z257:AA257))+ISNUMBER(FIND("Y",AC257:AD257)))))))</f>
        <v>6</v>
      </c>
      <c r="AG257" s="44" t="s">
        <v>1747</v>
      </c>
      <c r="AH257" s="19" t="str">
        <f t="shared" ref="AH257:AX257" si="1541">IF(O257="Y",$AG257,"")</f>
        <v>Tickets</v>
      </c>
      <c r="AI257" s="19" t="str">
        <f t="shared" si="1541"/>
        <v/>
      </c>
      <c r="AJ257" s="19" t="str">
        <f t="shared" si="1541"/>
        <v/>
      </c>
      <c r="AK257" s="19" t="str">
        <f t="shared" si="1541"/>
        <v/>
      </c>
      <c r="AL257" s="19" t="str">
        <f t="shared" si="1541"/>
        <v/>
      </c>
      <c r="AM257" s="19" t="str">
        <f t="shared" si="1541"/>
        <v/>
      </c>
      <c r="AN257" s="19" t="str">
        <f t="shared" si="1541"/>
        <v/>
      </c>
      <c r="AO257" s="19" t="str">
        <f t="shared" si="1541"/>
        <v/>
      </c>
      <c r="AP257" s="19" t="str">
        <f t="shared" si="1541"/>
        <v>Tickets</v>
      </c>
      <c r="AQ257" s="19" t="str">
        <f t="shared" si="1541"/>
        <v>Tickets</v>
      </c>
      <c r="AR257" s="19" t="str">
        <f t="shared" si="1541"/>
        <v>Tickets</v>
      </c>
      <c r="AS257" s="19" t="str">
        <f t="shared" si="1541"/>
        <v>Tickets</v>
      </c>
      <c r="AT257" s="19" t="str">
        <f t="shared" si="1541"/>
        <v>Tickets</v>
      </c>
      <c r="AU257" s="19" t="str">
        <f t="shared" si="1541"/>
        <v>Tickets</v>
      </c>
      <c r="AV257" s="19" t="str">
        <f t="shared" si="1541"/>
        <v>Tickets</v>
      </c>
      <c r="AW257" s="19" t="str">
        <f t="shared" si="1541"/>
        <v>Tickets</v>
      </c>
      <c r="AX257" s="19" t="str">
        <f t="shared" si="1541"/>
        <v>Tickets</v>
      </c>
      <c r="AY257" s="24">
        <f t="shared" ref="AY257:AY511" si="1542">IF(AF257&gt;4,2,IF(AND(AF257&gt;1,AF257&lt;=4),1,0))</f>
        <v>2</v>
      </c>
      <c r="AZ257" s="19">
        <f t="shared" ref="AZ257:AZ511" si="1543">IF((COUNTIF(Y257,"Y") + COUNTIF(AB257,"Y") + COUNTIF(AE257,"Y")) &gt;= 2, 2, 1)</f>
        <v>2</v>
      </c>
      <c r="BA257" s="19" t="s">
        <v>1729</v>
      </c>
      <c r="BB257" s="19"/>
    </row>
    <row r="258" spans="1:54" ht="15.6">
      <c r="A258" s="2">
        <f>'Form Responses 1'!A258</f>
        <v>45458.995283680561</v>
      </c>
      <c r="B258" s="25" t="str">
        <f>'Form Responses 1'!B258</f>
        <v>sarada.chakravadhanula@gmail.com</v>
      </c>
      <c r="C258" s="16" t="str">
        <f>'Form Responses 1'!C258</f>
        <v>Sarada</v>
      </c>
      <c r="D258" s="16" t="str">
        <f>'Form Responses 1'!D258</f>
        <v>Chakravadhanula</v>
      </c>
      <c r="E258" s="511" t="str">
        <f>'Form Responses 1'!E258</f>
        <v>224.358.7455</v>
      </c>
      <c r="F258" s="17" t="str">
        <f>'Form Responses 1'!F258</f>
        <v>ALL EVENT DAYS - July 18th to July 21st - FULL TIME</v>
      </c>
      <c r="G258" s="16" t="str">
        <f>'Form Responses 1'!G258</f>
        <v>Greater Chicago Region</v>
      </c>
      <c r="H258" s="16" t="str">
        <f>'Form Responses 1'!H258</f>
        <v>Yes</v>
      </c>
      <c r="I258" s="16" t="str">
        <f>'Form Responses 1'!I258</f>
        <v>Mahāyajña Student</v>
      </c>
      <c r="J258" s="16" t="str">
        <f>'Form Responses 1'!J258</f>
        <v>Sarada Chakravadhanula</v>
      </c>
      <c r="K258" s="16" t="str">
        <f>'Form Responses 1'!K258</f>
        <v>Batch 7</v>
      </c>
      <c r="L258" s="16" t="str">
        <f>'Form Responses 1'!L258</f>
        <v>I acknowledge</v>
      </c>
      <c r="M258" s="16">
        <f>'Form Responses 1'!M258</f>
        <v>0</v>
      </c>
      <c r="N258" s="27" t="s">
        <v>1731</v>
      </c>
      <c r="O258" s="19" t="str">
        <f t="shared" si="1533"/>
        <v>Y</v>
      </c>
      <c r="P258" s="20" t="s">
        <v>979</v>
      </c>
      <c r="Q258" s="20" t="s">
        <v>979</v>
      </c>
      <c r="R258" s="20" t="s">
        <v>979</v>
      </c>
      <c r="S258" s="20" t="s">
        <v>979</v>
      </c>
      <c r="T258" s="21" t="str">
        <f t="shared" ref="T258:U258" si="1544">IF(COUNTIF($F258,CONCATENATE("*",T$1,"*")),"Y",IF(COUNTIF($F258,CONCATENATE("*",$V$1,"*")),"Y",IF(COUNTIF($F258,CONCATENATE("*ALL EVENT DAYS - July 18*")),"Y","")))</f>
        <v>Y</v>
      </c>
      <c r="U258" s="21" t="str">
        <f t="shared" si="1544"/>
        <v>Y</v>
      </c>
      <c r="V258" s="21" t="str">
        <f t="shared" si="1172"/>
        <v>Y</v>
      </c>
      <c r="W258" s="21" t="str">
        <f t="shared" ref="W258:X258" si="1545">IF(COUNTIF($F258,CONCATENATE("*",W$1,"*")),"Y",IF(COUNTIF($F258,CONCATENATE("*",$O$1,"*")),"Y",IF(COUNTIF($F258,CONCATENATE("*",$Y$1,"*")),"Y",IF(COUNTIF($F258,CONCATENATE("*ALL EVENT*")),"Y",""))))</f>
        <v>Y</v>
      </c>
      <c r="X258" s="21" t="str">
        <f t="shared" si="1545"/>
        <v>Y</v>
      </c>
      <c r="Y258" s="21" t="str">
        <f t="shared" si="1174"/>
        <v>Y</v>
      </c>
      <c r="Z258" s="21" t="str">
        <f t="shared" ref="Z258:AA258" si="1546">IF(COUNTIF($F258,CONCATENATE("*",Z$1,"*")),"Y",IF(COUNTIF($F258,CONCATENATE("*",$O$1,"*")),"Y",IF(COUNTIF($F258,CONCATENATE("*",$AB$1,"*")),"Y",IF(COUNTIF($F258,CONCATENATE("*ALL EVENT*")),"Y",""))))</f>
        <v>Y</v>
      </c>
      <c r="AA258" s="21" t="str">
        <f t="shared" si="1546"/>
        <v>Y</v>
      </c>
      <c r="AB258" s="21" t="str">
        <f t="shared" si="1537"/>
        <v>Y</v>
      </c>
      <c r="AC258" s="21" t="str">
        <f t="shared" ref="AC258:AD258" si="1547">IF(COUNTIF($F258,CONCATENATE("*",AC$1,"*")),"Y",IF(COUNTIF($F258,CONCATENATE("*",$O$1,"*")),"Y",IF(COUNTIF($F258,CONCATENATE("*",$AE$1,"*")),"Y",IF(COUNTIF($F258,CONCATENATE("*ALL EVENT*")),"Y",""))))</f>
        <v>Y</v>
      </c>
      <c r="AD258" s="21" t="str">
        <f t="shared" si="1547"/>
        <v>Y</v>
      </c>
      <c r="AE258" s="19" t="str">
        <f t="shared" si="1539"/>
        <v>Y</v>
      </c>
      <c r="AF258" s="22">
        <f t="shared" si="1540"/>
        <v>12</v>
      </c>
      <c r="AG258" s="44" t="s">
        <v>1752</v>
      </c>
      <c r="AH258" s="19" t="str">
        <f t="shared" ref="AH258:AK258" si="1548">IF(O258="Y",$AG258,"")</f>
        <v>Helpdesk</v>
      </c>
      <c r="AI258" s="19" t="str">
        <f t="shared" si="1548"/>
        <v>Helpdesk</v>
      </c>
      <c r="AJ258" s="19" t="str">
        <f t="shared" si="1548"/>
        <v>Helpdesk</v>
      </c>
      <c r="AK258" s="19" t="str">
        <f t="shared" si="1548"/>
        <v>Helpdesk</v>
      </c>
      <c r="AL258" s="19" t="s">
        <v>1761</v>
      </c>
      <c r="AM258" s="19" t="s">
        <v>1761</v>
      </c>
      <c r="AN258" s="19" t="s">
        <v>1761</v>
      </c>
      <c r="AO258" s="19" t="str">
        <f t="shared" ref="AO258:AO259" si="1549">IF(V258="Y",$AG258,"")</f>
        <v>Helpdesk</v>
      </c>
      <c r="AP258" s="19" t="s">
        <v>1760</v>
      </c>
      <c r="AQ258" s="19" t="s">
        <v>1748</v>
      </c>
      <c r="AR258" s="19" t="str">
        <f t="shared" ref="AR258:AR259" si="1550">IF(Y258="Y",$AG258,"")</f>
        <v>Helpdesk</v>
      </c>
      <c r="AS258" s="19" t="s">
        <v>1760</v>
      </c>
      <c r="AT258" s="19" t="s">
        <v>1748</v>
      </c>
      <c r="AU258" s="19" t="str">
        <f>IF(AB258="Y",$AG258,"")</f>
        <v>Helpdesk</v>
      </c>
      <c r="AV258" s="19" t="s">
        <v>1760</v>
      </c>
      <c r="AW258" s="19" t="s">
        <v>1748</v>
      </c>
      <c r="AX258" s="19" t="str">
        <f>IF(AE258="Y",$AG258,"")</f>
        <v>Helpdesk</v>
      </c>
      <c r="AY258" s="24">
        <f t="shared" si="1542"/>
        <v>2</v>
      </c>
      <c r="AZ258" s="19">
        <f t="shared" si="1543"/>
        <v>2</v>
      </c>
      <c r="BA258" s="19" t="s">
        <v>1740</v>
      </c>
      <c r="BB258" s="19"/>
    </row>
    <row r="259" spans="1:54" ht="15.6">
      <c r="A259" s="2">
        <f>'Form Responses 1'!A259</f>
        <v>45479.629975011572</v>
      </c>
      <c r="B259" s="25" t="str">
        <f>'Form Responses 1'!B259</f>
        <v>gmanishar@yahoo.com</v>
      </c>
      <c r="C259" s="16" t="str">
        <f>'Form Responses 1'!C259</f>
        <v>Manisha</v>
      </c>
      <c r="D259" s="16" t="str">
        <f>'Form Responses 1'!D259</f>
        <v>Chavva</v>
      </c>
      <c r="E259" s="511" t="str">
        <f>'Form Responses 1'!E259</f>
        <v>214-566-8479</v>
      </c>
      <c r="F259" s="17" t="str">
        <f>'Form Responses 1'!F259</f>
        <v>18th July (Thursday) - ALL DAY, 19th July (Friday) - ALL DAY, 21st July (Sunday) - Morning</v>
      </c>
      <c r="G259" s="16" t="str">
        <f>'Form Responses 1'!G259</f>
        <v>Frisco</v>
      </c>
      <c r="H259" s="16" t="str">
        <f>'Form Responses 1'!H259</f>
        <v>Yes</v>
      </c>
      <c r="I259" s="16" t="str">
        <f>'Form Responses 1'!I259</f>
        <v>Mahāyajña Student</v>
      </c>
      <c r="J259" s="16" t="str">
        <f>'Form Responses 1'!J259</f>
        <v>Manisha Chavva</v>
      </c>
      <c r="K259" s="16" t="str">
        <f>'Form Responses 1'!K259</f>
        <v>Batch 9</v>
      </c>
      <c r="L259" s="16" t="str">
        <f>'Form Responses 1'!L259</f>
        <v>I acknowledge</v>
      </c>
      <c r="M259" s="16">
        <f>'Form Responses 1'!M259</f>
        <v>0</v>
      </c>
      <c r="N259" s="27" t="s">
        <v>1731</v>
      </c>
      <c r="O259" s="19" t="str">
        <f t="shared" si="1533"/>
        <v/>
      </c>
      <c r="P259" s="20"/>
      <c r="Q259" s="20"/>
      <c r="R259" s="20"/>
      <c r="S259" s="20"/>
      <c r="T259" s="21" t="str">
        <f t="shared" ref="T259:U259" si="1551">IF(COUNTIF($F259,CONCATENATE("*",T$1,"*")),"Y",IF(COUNTIF($F259,CONCATENATE("*",$V$1,"*")),"Y",IF(COUNTIF($F259,CONCATENATE("*ALL EVENT DAYS - July 18*")),"Y","")))</f>
        <v>Y</v>
      </c>
      <c r="U259" s="21" t="str">
        <f t="shared" si="1551"/>
        <v>Y</v>
      </c>
      <c r="V259" s="21" t="str">
        <f t="shared" si="1172"/>
        <v>Y</v>
      </c>
      <c r="W259" s="21" t="str">
        <f t="shared" ref="W259:X259" si="1552">IF(COUNTIF($F259,CONCATENATE("*",W$1,"*")),"Y",IF(COUNTIF($F259,CONCATENATE("*",$O$1,"*")),"Y",IF(COUNTIF($F259,CONCATENATE("*",$Y$1,"*")),"Y",IF(COUNTIF($F259,CONCATENATE("*ALL EVENT*")),"Y",""))))</f>
        <v>Y</v>
      </c>
      <c r="X259" s="21" t="str">
        <f t="shared" si="1552"/>
        <v>Y</v>
      </c>
      <c r="Y259" s="21" t="str">
        <f t="shared" si="1174"/>
        <v>Y</v>
      </c>
      <c r="Z259" s="21" t="str">
        <f t="shared" ref="Z259:AA259" si="1553">IF(COUNTIF($F259,CONCATENATE("*",Z$1,"*")),"Y",IF(COUNTIF($F259,CONCATENATE("*",$O$1,"*")),"Y",IF(COUNTIF($F259,CONCATENATE("*",$AB$1,"*")),"Y",IF(COUNTIF($F259,CONCATENATE("*ALL EVENT*")),"Y",""))))</f>
        <v/>
      </c>
      <c r="AA259" s="21" t="str">
        <f t="shared" si="1553"/>
        <v/>
      </c>
      <c r="AB259" s="21" t="str">
        <f t="shared" si="1537"/>
        <v/>
      </c>
      <c r="AC259" s="21" t="str">
        <f t="shared" ref="AC259:AD259" si="1554">IF(COUNTIF($F259,CONCATENATE("*",AC$1,"*")),"Y",IF(COUNTIF($F259,CONCATENATE("*",$O$1,"*")),"Y",IF(COUNTIF($F259,CONCATENATE("*",$AE$1,"*")),"Y",IF(COUNTIF($F259,CONCATENATE("*ALL EVENT*")),"Y",""))))</f>
        <v>Y</v>
      </c>
      <c r="AD259" s="21" t="str">
        <f t="shared" si="1554"/>
        <v/>
      </c>
      <c r="AE259" s="19" t="str">
        <f t="shared" si="1539"/>
        <v/>
      </c>
      <c r="AF259" s="22">
        <f t="shared" si="1540"/>
        <v>5</v>
      </c>
      <c r="AG259" s="26" t="s">
        <v>1732</v>
      </c>
      <c r="AH259" s="19" t="str">
        <f t="shared" ref="AH259:AL259" si="1555">IF(O259="Y",$AG259,"")</f>
        <v/>
      </c>
      <c r="AI259" s="19" t="str">
        <f t="shared" si="1555"/>
        <v/>
      </c>
      <c r="AJ259" s="19" t="str">
        <f t="shared" si="1555"/>
        <v/>
      </c>
      <c r="AK259" s="19" t="str">
        <f t="shared" si="1555"/>
        <v/>
      </c>
      <c r="AL259" s="19" t="str">
        <f t="shared" si="1555"/>
        <v/>
      </c>
      <c r="AM259" s="19" t="s">
        <v>1744</v>
      </c>
      <c r="AN259" s="19" t="s">
        <v>1744</v>
      </c>
      <c r="AO259" s="19" t="str">
        <f t="shared" si="1549"/>
        <v>Maha Prasad</v>
      </c>
      <c r="AP259" s="19" t="s">
        <v>1737</v>
      </c>
      <c r="AQ259" s="19" t="s">
        <v>1737</v>
      </c>
      <c r="AR259" s="19" t="str">
        <f t="shared" si="1550"/>
        <v>Maha Prasad</v>
      </c>
      <c r="AS259" s="19"/>
      <c r="AT259" s="19" t="str">
        <f t="shared" ref="AT259:AU259" si="1556">IF(AA259="Y",$AG259,"")</f>
        <v/>
      </c>
      <c r="AU259" s="19" t="str">
        <f t="shared" si="1556"/>
        <v/>
      </c>
      <c r="AV259" s="19" t="s">
        <v>1737</v>
      </c>
      <c r="AW259" s="19" t="str">
        <f t="shared" ref="AW259:AX259" si="1557">IF(AD259="Y",$AG259,"")</f>
        <v/>
      </c>
      <c r="AX259" s="19" t="str">
        <f t="shared" si="1557"/>
        <v/>
      </c>
      <c r="AY259" s="24">
        <f t="shared" si="1542"/>
        <v>2</v>
      </c>
      <c r="AZ259" s="19">
        <f t="shared" si="1543"/>
        <v>1</v>
      </c>
      <c r="BA259" s="19" t="s">
        <v>1740</v>
      </c>
      <c r="BB259" s="19"/>
    </row>
    <row r="260" spans="1:54" ht="15.6">
      <c r="A260" s="2">
        <f>'Form Responses 1'!A260</f>
        <v>45459.000989490742</v>
      </c>
      <c r="B260" s="25" t="str">
        <f>'Form Responses 1'!B260</f>
        <v>sumitra.murali@gmail.com</v>
      </c>
      <c r="C260" s="16" t="str">
        <f>'Form Responses 1'!C260</f>
        <v>Sumitra</v>
      </c>
      <c r="D260" s="16" t="str">
        <f>'Form Responses 1'!D260</f>
        <v>Murali</v>
      </c>
      <c r="E260" s="511">
        <f>'Form Responses 1'!E260</f>
        <v>6305064846</v>
      </c>
      <c r="F260" s="17" t="str">
        <f>'Form Responses 1'!F260</f>
        <v>ALL EVENT DAYS - July 18th to July 21st - FULL TIME</v>
      </c>
      <c r="G260" s="16" t="str">
        <f>'Form Responses 1'!G260</f>
        <v>Greater Chicago Region</v>
      </c>
      <c r="H260" s="16" t="str">
        <f>'Form Responses 1'!H260</f>
        <v>No</v>
      </c>
      <c r="I260" s="16">
        <f>'Form Responses 1'!I260</f>
        <v>0</v>
      </c>
      <c r="J260" s="16">
        <f>'Form Responses 1'!J260</f>
        <v>0</v>
      </c>
      <c r="K260" s="16">
        <f>'Form Responses 1'!K260</f>
        <v>0</v>
      </c>
      <c r="L260" s="16" t="str">
        <f>'Form Responses 1'!L260</f>
        <v>I acknowledge</v>
      </c>
      <c r="M260" s="16">
        <f>'Form Responses 1'!M260</f>
        <v>0</v>
      </c>
      <c r="N260" s="27" t="s">
        <v>1731</v>
      </c>
      <c r="O260" s="19" t="str">
        <f t="shared" si="1533"/>
        <v>Y</v>
      </c>
      <c r="P260" s="20" t="s">
        <v>979</v>
      </c>
      <c r="Q260" s="20" t="s">
        <v>979</v>
      </c>
      <c r="R260" s="20" t="s">
        <v>979</v>
      </c>
      <c r="S260" s="20" t="s">
        <v>979</v>
      </c>
      <c r="T260" s="21" t="str">
        <f t="shared" ref="T260:U260" si="1558">IF(COUNTIF($F260,CONCATENATE("*",T$1,"*")),"Y",IF(COUNTIF($F260,CONCATENATE("*",$V$1,"*")),"Y",IF(COUNTIF($F260,CONCATENATE("*ALL EVENT DAYS - July 18*")),"Y","")))</f>
        <v>Y</v>
      </c>
      <c r="U260" s="21" t="str">
        <f t="shared" si="1558"/>
        <v>Y</v>
      </c>
      <c r="V260" s="21" t="str">
        <f t="shared" si="1172"/>
        <v>Y</v>
      </c>
      <c r="W260" s="21" t="str">
        <f t="shared" ref="W260:X260" si="1559">IF(COUNTIF($F260,CONCATENATE("*",W$1,"*")),"Y",IF(COUNTIF($F260,CONCATENATE("*",$O$1,"*")),"Y",IF(COUNTIF($F260,CONCATENATE("*",$Y$1,"*")),"Y",IF(COUNTIF($F260,CONCATENATE("*ALL EVENT*")),"Y",""))))</f>
        <v>Y</v>
      </c>
      <c r="X260" s="21" t="str">
        <f t="shared" si="1559"/>
        <v>Y</v>
      </c>
      <c r="Y260" s="21" t="str">
        <f t="shared" si="1174"/>
        <v>Y</v>
      </c>
      <c r="Z260" s="21" t="str">
        <f t="shared" ref="Z260:AA260" si="1560">IF(COUNTIF($F260,CONCATENATE("*",Z$1,"*")),"Y",IF(COUNTIF($F260,CONCATENATE("*",$O$1,"*")),"Y",IF(COUNTIF($F260,CONCATENATE("*",$AB$1,"*")),"Y",IF(COUNTIF($F260,CONCATENATE("*ALL EVENT*")),"Y",""))))</f>
        <v>Y</v>
      </c>
      <c r="AA260" s="21" t="str">
        <f t="shared" si="1560"/>
        <v>Y</v>
      </c>
      <c r="AB260" s="21" t="str">
        <f t="shared" si="1537"/>
        <v>Y</v>
      </c>
      <c r="AC260" s="21" t="str">
        <f t="shared" ref="AC260:AD260" si="1561">IF(COUNTIF($F260,CONCATENATE("*",AC$1,"*")),"Y",IF(COUNTIF($F260,CONCATENATE("*",$O$1,"*")),"Y",IF(COUNTIF($F260,CONCATENATE("*",$AE$1,"*")),"Y",IF(COUNTIF($F260,CONCATENATE("*ALL EVENT*")),"Y",""))))</f>
        <v>Y</v>
      </c>
      <c r="AD260" s="21" t="str">
        <f t="shared" si="1561"/>
        <v>Y</v>
      </c>
      <c r="AE260" s="19" t="str">
        <f t="shared" si="1539"/>
        <v>Y</v>
      </c>
      <c r="AF260" s="22">
        <f t="shared" si="1540"/>
        <v>12</v>
      </c>
      <c r="AG260" s="44" t="s">
        <v>1766</v>
      </c>
      <c r="AH260" s="19" t="str">
        <f t="shared" ref="AH260:AX260" si="1562">IF(O260="Y",$AG260,"")</f>
        <v>KDHT</v>
      </c>
      <c r="AI260" s="19" t="str">
        <f t="shared" si="1562"/>
        <v>KDHT</v>
      </c>
      <c r="AJ260" s="19" t="str">
        <f t="shared" si="1562"/>
        <v>KDHT</v>
      </c>
      <c r="AK260" s="19" t="str">
        <f t="shared" si="1562"/>
        <v>KDHT</v>
      </c>
      <c r="AL260" s="19" t="str">
        <f t="shared" si="1562"/>
        <v>KDHT</v>
      </c>
      <c r="AM260" s="19" t="str">
        <f t="shared" si="1562"/>
        <v>KDHT</v>
      </c>
      <c r="AN260" s="19" t="str">
        <f t="shared" si="1562"/>
        <v>KDHT</v>
      </c>
      <c r="AO260" s="19" t="str">
        <f t="shared" si="1562"/>
        <v>KDHT</v>
      </c>
      <c r="AP260" s="19" t="str">
        <f t="shared" si="1562"/>
        <v>KDHT</v>
      </c>
      <c r="AQ260" s="19" t="str">
        <f t="shared" si="1562"/>
        <v>KDHT</v>
      </c>
      <c r="AR260" s="19" t="str">
        <f t="shared" si="1562"/>
        <v>KDHT</v>
      </c>
      <c r="AS260" s="19" t="str">
        <f t="shared" si="1562"/>
        <v>KDHT</v>
      </c>
      <c r="AT260" s="19" t="str">
        <f t="shared" si="1562"/>
        <v>KDHT</v>
      </c>
      <c r="AU260" s="19" t="str">
        <f t="shared" si="1562"/>
        <v>KDHT</v>
      </c>
      <c r="AV260" s="19" t="str">
        <f t="shared" si="1562"/>
        <v>KDHT</v>
      </c>
      <c r="AW260" s="19" t="str">
        <f t="shared" si="1562"/>
        <v>KDHT</v>
      </c>
      <c r="AX260" s="19" t="str">
        <f t="shared" si="1562"/>
        <v>KDHT</v>
      </c>
      <c r="AY260" s="24">
        <f t="shared" si="1542"/>
        <v>2</v>
      </c>
      <c r="AZ260" s="19">
        <f t="shared" si="1543"/>
        <v>2</v>
      </c>
      <c r="BA260" s="19" t="s">
        <v>1729</v>
      </c>
      <c r="BB260" s="19"/>
    </row>
    <row r="261" spans="1:54" ht="15.6">
      <c r="A261" s="2">
        <f>'Form Responses 1'!A261</f>
        <v>45459.039918993054</v>
      </c>
      <c r="B261" s="25" t="str">
        <f>'Form Responses 1'!B261</f>
        <v>shashikumaarb@gmail.com</v>
      </c>
      <c r="C261" s="16" t="str">
        <f>'Form Responses 1'!C261</f>
        <v>Shashikumar</v>
      </c>
      <c r="D261" s="16" t="str">
        <f>'Form Responses 1'!D261</f>
        <v xml:space="preserve"> Beesu</v>
      </c>
      <c r="E261" s="511">
        <f>'Form Responses 1'!E261</f>
        <v>6469324656</v>
      </c>
      <c r="F261" s="17" t="str">
        <f>'Form Responses 1'!F261</f>
        <v>ALL EVENT DAYS - July 18th to July 21st - FULL TIME</v>
      </c>
      <c r="G261" s="16" t="str">
        <f>'Form Responses 1'!G261</f>
        <v>Greater Chicago Region</v>
      </c>
      <c r="H261" s="16" t="str">
        <f>'Form Responses 1'!H261</f>
        <v>No</v>
      </c>
      <c r="I261" s="16">
        <f>'Form Responses 1'!I261</f>
        <v>0</v>
      </c>
      <c r="J261" s="16">
        <f>'Form Responses 1'!J261</f>
        <v>0</v>
      </c>
      <c r="K261" s="16">
        <f>'Form Responses 1'!K261</f>
        <v>0</v>
      </c>
      <c r="L261" s="16" t="str">
        <f>'Form Responses 1'!L261</f>
        <v>I acknowledge</v>
      </c>
      <c r="M261" s="16">
        <f>'Form Responses 1'!M261</f>
        <v>0</v>
      </c>
      <c r="N261" s="27" t="s">
        <v>1727</v>
      </c>
      <c r="O261" s="19" t="str">
        <f t="shared" si="1533"/>
        <v>Y</v>
      </c>
      <c r="P261" s="20" t="s">
        <v>979</v>
      </c>
      <c r="Q261" s="20" t="s">
        <v>979</v>
      </c>
      <c r="R261" s="20" t="s">
        <v>979</v>
      </c>
      <c r="S261" s="20" t="s">
        <v>979</v>
      </c>
      <c r="T261" s="21" t="str">
        <f t="shared" ref="T261:U261" si="1563">IF(COUNTIF($F261,CONCATENATE("*",T$1,"*")),"Y",IF(COUNTIF($F261,CONCATENATE("*",$V$1,"*")),"Y",IF(COUNTIF($F261,CONCATENATE("*ALL EVENT DAYS - July 18*")),"Y","")))</f>
        <v>Y</v>
      </c>
      <c r="U261" s="21" t="str">
        <f t="shared" si="1563"/>
        <v>Y</v>
      </c>
      <c r="V261" s="21" t="str">
        <f t="shared" si="1172"/>
        <v>Y</v>
      </c>
      <c r="W261" s="21" t="str">
        <f t="shared" ref="W261:X261" si="1564">IF(COUNTIF($F261,CONCATENATE("*",W$1,"*")),"Y",IF(COUNTIF($F261,CONCATENATE("*",$O$1,"*")),"Y",IF(COUNTIF($F261,CONCATENATE("*",$Y$1,"*")),"Y",IF(COUNTIF($F261,CONCATENATE("*ALL EVENT*")),"Y",""))))</f>
        <v>Y</v>
      </c>
      <c r="X261" s="21" t="str">
        <f t="shared" si="1564"/>
        <v>Y</v>
      </c>
      <c r="Y261" s="21" t="str">
        <f t="shared" si="1174"/>
        <v>Y</v>
      </c>
      <c r="Z261" s="21" t="str">
        <f t="shared" ref="Z261:AA261" si="1565">IF(COUNTIF($F261,CONCATENATE("*",Z$1,"*")),"Y",IF(COUNTIF($F261,CONCATENATE("*",$O$1,"*")),"Y",IF(COUNTIF($F261,CONCATENATE("*",$AB$1,"*")),"Y",IF(COUNTIF($F261,CONCATENATE("*ALL EVENT*")),"Y",""))))</f>
        <v>Y</v>
      </c>
      <c r="AA261" s="21" t="str">
        <f t="shared" si="1565"/>
        <v>Y</v>
      </c>
      <c r="AB261" s="21" t="str">
        <f t="shared" si="1537"/>
        <v>Y</v>
      </c>
      <c r="AC261" s="21" t="str">
        <f t="shared" ref="AC261:AD261" si="1566">IF(COUNTIF($F261,CONCATENATE("*",AC$1,"*")),"Y",IF(COUNTIF($F261,CONCATENATE("*",$O$1,"*")),"Y",IF(COUNTIF($F261,CONCATENATE("*",$AE$1,"*")),"Y",IF(COUNTIF($F261,CONCATENATE("*ALL EVENT*")),"Y",""))))</f>
        <v>Y</v>
      </c>
      <c r="AD261" s="21" t="str">
        <f t="shared" si="1566"/>
        <v>Y</v>
      </c>
      <c r="AE261" s="19" t="str">
        <f t="shared" si="1539"/>
        <v>Y</v>
      </c>
      <c r="AF261" s="22">
        <f t="shared" si="1540"/>
        <v>12</v>
      </c>
      <c r="AG261" s="44" t="s">
        <v>1751</v>
      </c>
      <c r="AH261" s="19" t="str">
        <f t="shared" ref="AH261:AX261" si="1567">IF(O261="Y",$AG261,"")</f>
        <v>Audio</v>
      </c>
      <c r="AI261" s="19" t="str">
        <f t="shared" si="1567"/>
        <v>Audio</v>
      </c>
      <c r="AJ261" s="19" t="str">
        <f t="shared" si="1567"/>
        <v>Audio</v>
      </c>
      <c r="AK261" s="19" t="str">
        <f t="shared" si="1567"/>
        <v>Audio</v>
      </c>
      <c r="AL261" s="19" t="str">
        <f t="shared" si="1567"/>
        <v>Audio</v>
      </c>
      <c r="AM261" s="19" t="str">
        <f t="shared" si="1567"/>
        <v>Audio</v>
      </c>
      <c r="AN261" s="19" t="str">
        <f t="shared" si="1567"/>
        <v>Audio</v>
      </c>
      <c r="AO261" s="19" t="str">
        <f t="shared" si="1567"/>
        <v>Audio</v>
      </c>
      <c r="AP261" s="19" t="str">
        <f t="shared" si="1567"/>
        <v>Audio</v>
      </c>
      <c r="AQ261" s="19" t="str">
        <f t="shared" si="1567"/>
        <v>Audio</v>
      </c>
      <c r="AR261" s="19" t="str">
        <f t="shared" si="1567"/>
        <v>Audio</v>
      </c>
      <c r="AS261" s="19" t="str">
        <f t="shared" si="1567"/>
        <v>Audio</v>
      </c>
      <c r="AT261" s="19" t="str">
        <f t="shared" si="1567"/>
        <v>Audio</v>
      </c>
      <c r="AU261" s="19" t="str">
        <f t="shared" si="1567"/>
        <v>Audio</v>
      </c>
      <c r="AV261" s="19" t="str">
        <f t="shared" si="1567"/>
        <v>Audio</v>
      </c>
      <c r="AW261" s="19" t="str">
        <f t="shared" si="1567"/>
        <v>Audio</v>
      </c>
      <c r="AX261" s="19" t="str">
        <f t="shared" si="1567"/>
        <v>Audio</v>
      </c>
      <c r="AY261" s="24">
        <f t="shared" si="1542"/>
        <v>2</v>
      </c>
      <c r="AZ261" s="19">
        <f t="shared" si="1543"/>
        <v>2</v>
      </c>
      <c r="BA261" s="19" t="s">
        <v>1729</v>
      </c>
      <c r="BB261" s="19"/>
    </row>
    <row r="262" spans="1:54" ht="15.6">
      <c r="A262" s="2">
        <f>'Form Responses 1'!A262</f>
        <v>45459.345753159723</v>
      </c>
      <c r="B262" s="25" t="str">
        <f>'Form Responses 1'!B262</f>
        <v>sreelatha.neni@gmail.com</v>
      </c>
      <c r="C262" s="16" t="str">
        <f>'Form Responses 1'!C262</f>
        <v>Sreelatha</v>
      </c>
      <c r="D262" s="16" t="str">
        <f>'Form Responses 1'!D262</f>
        <v xml:space="preserve">Surapaneni </v>
      </c>
      <c r="E262" s="511" t="str">
        <f>'Form Responses 1'!E262</f>
        <v>Yes</v>
      </c>
      <c r="F262" s="17" t="str">
        <f>'Form Responses 1'!F262</f>
        <v>ALL EVENT DAYS - July 18th to July 21st - FULL TIME</v>
      </c>
      <c r="G262" s="16" t="str">
        <f>'Form Responses 1'!G262</f>
        <v>Greater Chicago Region</v>
      </c>
      <c r="H262" s="16" t="str">
        <f>'Form Responses 1'!H262</f>
        <v>Yes</v>
      </c>
      <c r="I262" s="16" t="str">
        <f>'Form Responses 1'!I262</f>
        <v>Mahāyajña Student</v>
      </c>
      <c r="J262" s="16" t="str">
        <f>'Form Responses 1'!J262</f>
        <v xml:space="preserve">Sreelatha Surapaneni </v>
      </c>
      <c r="K262" s="16" t="str">
        <f>'Form Responses 1'!K262</f>
        <v>Batch 6</v>
      </c>
      <c r="L262" s="16" t="str">
        <f>'Form Responses 1'!L262</f>
        <v>I acknowledge</v>
      </c>
      <c r="M262" s="16">
        <f>'Form Responses 1'!M262</f>
        <v>0</v>
      </c>
      <c r="N262" s="27" t="s">
        <v>1731</v>
      </c>
      <c r="O262" s="19" t="str">
        <f t="shared" si="1533"/>
        <v>Y</v>
      </c>
      <c r="P262" s="20" t="s">
        <v>979</v>
      </c>
      <c r="Q262" s="20" t="s">
        <v>979</v>
      </c>
      <c r="R262" s="20" t="s">
        <v>979</v>
      </c>
      <c r="S262" s="20" t="s">
        <v>979</v>
      </c>
      <c r="T262" s="21" t="str">
        <f t="shared" ref="T262:U262" si="1568">IF(COUNTIF($F262,CONCATENATE("*",T$1,"*")),"Y",IF(COUNTIF($F262,CONCATENATE("*",$V$1,"*")),"Y",IF(COUNTIF($F262,CONCATENATE("*ALL EVENT DAYS - July 18*")),"Y","")))</f>
        <v>Y</v>
      </c>
      <c r="U262" s="21" t="str">
        <f t="shared" si="1568"/>
        <v>Y</v>
      </c>
      <c r="V262" s="21" t="str">
        <f t="shared" si="1172"/>
        <v>Y</v>
      </c>
      <c r="W262" s="21" t="str">
        <f t="shared" ref="W262:X262" si="1569">IF(COUNTIF($F262,CONCATENATE("*",W$1,"*")),"Y",IF(COUNTIF($F262,CONCATENATE("*",$O$1,"*")),"Y",IF(COUNTIF($F262,CONCATENATE("*",$Y$1,"*")),"Y",IF(COUNTIF($F262,CONCATENATE("*ALL EVENT*")),"Y",""))))</f>
        <v>Y</v>
      </c>
      <c r="X262" s="21" t="str">
        <f t="shared" si="1569"/>
        <v>Y</v>
      </c>
      <c r="Y262" s="21" t="str">
        <f t="shared" si="1174"/>
        <v>Y</v>
      </c>
      <c r="Z262" s="21" t="str">
        <f t="shared" ref="Z262:AA262" si="1570">IF(COUNTIF($F262,CONCATENATE("*",Z$1,"*")),"Y",IF(COUNTIF($F262,CONCATENATE("*",$O$1,"*")),"Y",IF(COUNTIF($F262,CONCATENATE("*",$AB$1,"*")),"Y",IF(COUNTIF($F262,CONCATENATE("*ALL EVENT*")),"Y",""))))</f>
        <v>Y</v>
      </c>
      <c r="AA262" s="21" t="str">
        <f t="shared" si="1570"/>
        <v>Y</v>
      </c>
      <c r="AB262" s="21" t="str">
        <f t="shared" si="1537"/>
        <v>Y</v>
      </c>
      <c r="AC262" s="21" t="str">
        <f t="shared" ref="AC262:AD262" si="1571">IF(COUNTIF($F262,CONCATENATE("*",AC$1,"*")),"Y",IF(COUNTIF($F262,CONCATENATE("*",$O$1,"*")),"Y",IF(COUNTIF($F262,CONCATENATE("*",$AE$1,"*")),"Y",IF(COUNTIF($F262,CONCATENATE("*ALL EVENT*")),"Y",""))))</f>
        <v>Y</v>
      </c>
      <c r="AD262" s="21" t="str">
        <f t="shared" si="1571"/>
        <v>Y</v>
      </c>
      <c r="AE262" s="19" t="str">
        <f t="shared" si="1539"/>
        <v>Y</v>
      </c>
      <c r="AF262" s="22">
        <f t="shared" si="1540"/>
        <v>12</v>
      </c>
      <c r="AG262" s="26" t="s">
        <v>1732</v>
      </c>
      <c r="AH262" s="19" t="str">
        <f t="shared" ref="AH262:AK262" si="1572">IF(O262="Y",$AG262,"")</f>
        <v>Maha Prasad</v>
      </c>
      <c r="AI262" s="19" t="str">
        <f t="shared" si="1572"/>
        <v>Maha Prasad</v>
      </c>
      <c r="AJ262" s="19" t="str">
        <f t="shared" si="1572"/>
        <v>Maha Prasad</v>
      </c>
      <c r="AK262" s="19" t="str">
        <f t="shared" si="1572"/>
        <v>Maha Prasad</v>
      </c>
      <c r="AL262" s="19" t="s">
        <v>1738</v>
      </c>
      <c r="AM262" s="19" t="s">
        <v>1738</v>
      </c>
      <c r="AN262" s="19" t="s">
        <v>1744</v>
      </c>
      <c r="AO262" s="19" t="str">
        <f>IF(V262="Y",$AG262,"")</f>
        <v>Maha Prasad</v>
      </c>
      <c r="AP262" s="19" t="s">
        <v>1737</v>
      </c>
      <c r="AQ262" s="19" t="s">
        <v>1737</v>
      </c>
      <c r="AR262" s="19" t="str">
        <f t="shared" ref="AR262:AR267" si="1573">IF(Y262="Y",$AG262,"")</f>
        <v>Maha Prasad</v>
      </c>
      <c r="AS262" s="19" t="s">
        <v>1737</v>
      </c>
      <c r="AT262" s="19" t="s">
        <v>1737</v>
      </c>
      <c r="AU262" s="19" t="str">
        <f t="shared" ref="AU262:AU267" si="1574">IF(AB262="Y",$AG262,"")</f>
        <v>Maha Prasad</v>
      </c>
      <c r="AV262" s="19" t="s">
        <v>1737</v>
      </c>
      <c r="AW262" s="19" t="s">
        <v>1737</v>
      </c>
      <c r="AX262" s="19" t="str">
        <f t="shared" ref="AX262:AX263" si="1575">IF(AE262="Y",$AG262,"")</f>
        <v>Maha Prasad</v>
      </c>
      <c r="AY262" s="24">
        <f t="shared" si="1542"/>
        <v>2</v>
      </c>
      <c r="AZ262" s="19">
        <f t="shared" si="1543"/>
        <v>2</v>
      </c>
      <c r="BA262" s="19" t="s">
        <v>1729</v>
      </c>
      <c r="BB262" s="19"/>
    </row>
    <row r="263" spans="1:54" ht="15.6">
      <c r="A263" s="2">
        <f>'Form Responses 1'!A263</f>
        <v>45459.406180185186</v>
      </c>
      <c r="B263" s="25" t="str">
        <f>'Form Responses 1'!B263</f>
        <v>vvijayakumarv@gmail.com</v>
      </c>
      <c r="C263" s="16" t="str">
        <f>'Form Responses 1'!C263</f>
        <v>Vijayakumar</v>
      </c>
      <c r="D263" s="16" t="str">
        <f>'Form Responses 1'!D263</f>
        <v xml:space="preserve">Velmurugan </v>
      </c>
      <c r="E263" s="511">
        <f>'Form Responses 1'!E263</f>
        <v>9046137580</v>
      </c>
      <c r="F263" s="17" t="str">
        <f>'Form Responses 1'!F263</f>
        <v>ALL EVENT DAYS - July 19th to July 21st - FULL TIME</v>
      </c>
      <c r="G263" s="16" t="str">
        <f>'Form Responses 1'!G263</f>
        <v>Greater Chicago Region</v>
      </c>
      <c r="H263" s="16" t="str">
        <f>'Form Responses 1'!H263</f>
        <v>No</v>
      </c>
      <c r="I263" s="16">
        <f>'Form Responses 1'!I263</f>
        <v>0</v>
      </c>
      <c r="J263" s="16">
        <f>'Form Responses 1'!J263</f>
        <v>0</v>
      </c>
      <c r="K263" s="16">
        <f>'Form Responses 1'!K263</f>
        <v>0</v>
      </c>
      <c r="L263" s="16" t="str">
        <f>'Form Responses 1'!L263</f>
        <v>I acknowledge</v>
      </c>
      <c r="M263" s="16">
        <f>'Form Responses 1'!M263</f>
        <v>0</v>
      </c>
      <c r="N263" s="27" t="s">
        <v>1727</v>
      </c>
      <c r="O263" s="19" t="str">
        <f t="shared" si="1533"/>
        <v>Y</v>
      </c>
      <c r="P263" s="20"/>
      <c r="Q263" s="20"/>
      <c r="R263" s="20"/>
      <c r="S263" s="20"/>
      <c r="T263" s="21" t="str">
        <f t="shared" ref="T263:U263" si="1576">IF(COUNTIF($F263,CONCATENATE("*",T$1,"*")),"Y",IF(COUNTIF($F263,CONCATENATE("*",$V$1,"*")),"Y",IF(COUNTIF($F263,CONCATENATE("*ALL EVENT DAYS - July 18*")),"Y","")))</f>
        <v/>
      </c>
      <c r="U263" s="21" t="str">
        <f t="shared" si="1576"/>
        <v/>
      </c>
      <c r="V263" s="21" t="str">
        <f t="shared" si="1172"/>
        <v/>
      </c>
      <c r="W263" s="21" t="str">
        <f t="shared" ref="W263:X263" si="1577">IF(COUNTIF($F263,CONCATENATE("*",W$1,"*")),"Y",IF(COUNTIF($F263,CONCATENATE("*",$O$1,"*")),"Y",IF(COUNTIF($F263,CONCATENATE("*",$Y$1,"*")),"Y",IF(COUNTIF($F263,CONCATENATE("*ALL EVENT*")),"Y",""))))</f>
        <v>Y</v>
      </c>
      <c r="X263" s="21" t="str">
        <f t="shared" si="1577"/>
        <v>Y</v>
      </c>
      <c r="Y263" s="21" t="str">
        <f t="shared" si="1174"/>
        <v>Y</v>
      </c>
      <c r="Z263" s="21" t="str">
        <f t="shared" ref="Z263:AA263" si="1578">IF(COUNTIF($F263,CONCATENATE("*",Z$1,"*")),"Y",IF(COUNTIF($F263,CONCATENATE("*",$O$1,"*")),"Y",IF(COUNTIF($F263,CONCATENATE("*",$AB$1,"*")),"Y",IF(COUNTIF($F263,CONCATENATE("*ALL EVENT*")),"Y",""))))</f>
        <v>Y</v>
      </c>
      <c r="AA263" s="21" t="str">
        <f t="shared" si="1578"/>
        <v>Y</v>
      </c>
      <c r="AB263" s="21" t="str">
        <f t="shared" si="1537"/>
        <v>Y</v>
      </c>
      <c r="AC263" s="21" t="str">
        <f t="shared" ref="AC263:AD263" si="1579">IF(COUNTIF($F263,CONCATENATE("*",AC$1,"*")),"Y",IF(COUNTIF($F263,CONCATENATE("*",$O$1,"*")),"Y",IF(COUNTIF($F263,CONCATENATE("*",$AE$1,"*")),"Y",IF(COUNTIF($F263,CONCATENATE("*ALL EVENT*")),"Y",""))))</f>
        <v>Y</v>
      </c>
      <c r="AD263" s="21" t="str">
        <f t="shared" si="1579"/>
        <v>Y</v>
      </c>
      <c r="AE263" s="19" t="str">
        <f t="shared" si="1539"/>
        <v>Y</v>
      </c>
      <c r="AF263" s="22">
        <f t="shared" si="1540"/>
        <v>6</v>
      </c>
      <c r="AG263" s="26" t="s">
        <v>1732</v>
      </c>
      <c r="AH263" s="19" t="str">
        <f t="shared" ref="AH263:AO263" si="1580">IF(O263="Y",$AG263,"")</f>
        <v>Maha Prasad</v>
      </c>
      <c r="AI263" s="19" t="str">
        <f t="shared" si="1580"/>
        <v/>
      </c>
      <c r="AJ263" s="19" t="str">
        <f t="shared" si="1580"/>
        <v/>
      </c>
      <c r="AK263" s="19" t="str">
        <f t="shared" si="1580"/>
        <v/>
      </c>
      <c r="AL263" s="19" t="str">
        <f t="shared" si="1580"/>
        <v/>
      </c>
      <c r="AM263" s="19" t="str">
        <f t="shared" si="1580"/>
        <v/>
      </c>
      <c r="AN263" s="19" t="str">
        <f t="shared" si="1580"/>
        <v/>
      </c>
      <c r="AO263" s="19" t="str">
        <f t="shared" si="1580"/>
        <v/>
      </c>
      <c r="AP263" s="19" t="s">
        <v>1737</v>
      </c>
      <c r="AQ263" s="19" t="s">
        <v>1737</v>
      </c>
      <c r="AR263" s="19" t="str">
        <f t="shared" si="1573"/>
        <v>Maha Prasad</v>
      </c>
      <c r="AS263" s="19" t="s">
        <v>1737</v>
      </c>
      <c r="AT263" s="19" t="s">
        <v>1737</v>
      </c>
      <c r="AU263" s="19" t="str">
        <f t="shared" si="1574"/>
        <v>Maha Prasad</v>
      </c>
      <c r="AV263" s="19" t="s">
        <v>1737</v>
      </c>
      <c r="AW263" s="19" t="s">
        <v>1737</v>
      </c>
      <c r="AX263" s="19" t="str">
        <f t="shared" si="1575"/>
        <v>Maha Prasad</v>
      </c>
      <c r="AY263" s="24">
        <f t="shared" si="1542"/>
        <v>2</v>
      </c>
      <c r="AZ263" s="19">
        <f t="shared" si="1543"/>
        <v>2</v>
      </c>
      <c r="BA263" s="19" t="s">
        <v>1729</v>
      </c>
      <c r="BB263" s="19"/>
    </row>
    <row r="264" spans="1:54" ht="15.6">
      <c r="A264" s="2">
        <f>'Form Responses 1'!A264</f>
        <v>45459.426872777782</v>
      </c>
      <c r="B264" s="25" t="str">
        <f>'Form Responses 1'!B264</f>
        <v>lavanya.kalla@gmail.com</v>
      </c>
      <c r="C264" s="16" t="str">
        <f>'Form Responses 1'!C264</f>
        <v>Lavanya</v>
      </c>
      <c r="D264" s="16" t="str">
        <f>'Form Responses 1'!D264</f>
        <v>Kalla</v>
      </c>
      <c r="E264" s="511">
        <f>'Form Responses 1'!E264</f>
        <v>3122157862</v>
      </c>
      <c r="F264" s="17" t="str">
        <f>'Form Responses 1'!F264</f>
        <v>19th July (Friday) - Evening, 20th July (Saturday) - ALL DAY</v>
      </c>
      <c r="G264" s="16" t="str">
        <f>'Form Responses 1'!G264</f>
        <v>Greater Chicago Region</v>
      </c>
      <c r="H264" s="16" t="str">
        <f>'Form Responses 1'!H264</f>
        <v>No</v>
      </c>
      <c r="I264" s="16">
        <f>'Form Responses 1'!I264</f>
        <v>0</v>
      </c>
      <c r="J264" s="16">
        <f>'Form Responses 1'!J264</f>
        <v>0</v>
      </c>
      <c r="K264" s="16">
        <f>'Form Responses 1'!K264</f>
        <v>0</v>
      </c>
      <c r="L264" s="16" t="str">
        <f>'Form Responses 1'!L264</f>
        <v>I acknowledge</v>
      </c>
      <c r="M264" s="16">
        <f>'Form Responses 1'!M264</f>
        <v>0</v>
      </c>
      <c r="N264" s="27" t="s">
        <v>1731</v>
      </c>
      <c r="O264" s="19" t="str">
        <f t="shared" si="1533"/>
        <v/>
      </c>
      <c r="P264" s="20"/>
      <c r="Q264" s="20"/>
      <c r="R264" s="20"/>
      <c r="S264" s="20"/>
      <c r="T264" s="21" t="str">
        <f t="shared" ref="T264:U264" si="1581">IF(COUNTIF($F264,CONCATENATE("*",T$1,"*")),"Y",IF(COUNTIF($F264,CONCATENATE("*",$V$1,"*")),"Y",IF(COUNTIF($F264,CONCATENATE("*ALL EVENT DAYS - July 18*")),"Y","")))</f>
        <v/>
      </c>
      <c r="U264" s="21" t="str">
        <f t="shared" si="1581"/>
        <v/>
      </c>
      <c r="V264" s="21" t="str">
        <f t="shared" si="1172"/>
        <v/>
      </c>
      <c r="W264" s="21" t="str">
        <f t="shared" ref="W264:X264" si="1582">IF(COUNTIF($F264,CONCATENATE("*",W$1,"*")),"Y",IF(COUNTIF($F264,CONCATENATE("*",$O$1,"*")),"Y",IF(COUNTIF($F264,CONCATENATE("*",$Y$1,"*")),"Y",IF(COUNTIF($F264,CONCATENATE("*ALL EVENT*")),"Y",""))))</f>
        <v/>
      </c>
      <c r="X264" s="21" t="str">
        <f t="shared" si="1582"/>
        <v>Y</v>
      </c>
      <c r="Y264" s="21" t="str">
        <f t="shared" si="1174"/>
        <v/>
      </c>
      <c r="Z264" s="21" t="str">
        <f t="shared" ref="Z264:AA264" si="1583">IF(COUNTIF($F264,CONCATENATE("*",Z$1,"*")),"Y",IF(COUNTIF($F264,CONCATENATE("*",$O$1,"*")),"Y",IF(COUNTIF($F264,CONCATENATE("*",$AB$1,"*")),"Y",IF(COUNTIF($F264,CONCATENATE("*ALL EVENT*")),"Y",""))))</f>
        <v>Y</v>
      </c>
      <c r="AA264" s="21" t="str">
        <f t="shared" si="1583"/>
        <v>Y</v>
      </c>
      <c r="AB264" s="21" t="str">
        <f t="shared" si="1537"/>
        <v>Y</v>
      </c>
      <c r="AC264" s="21" t="str">
        <f t="shared" ref="AC264:AD264" si="1584">IF(COUNTIF($F264,CONCATENATE("*",AC$1,"*")),"Y",IF(COUNTIF($F264,CONCATENATE("*",$O$1,"*")),"Y",IF(COUNTIF($F264,CONCATENATE("*",$AE$1,"*")),"Y",IF(COUNTIF($F264,CONCATENATE("*ALL EVENT*")),"Y",""))))</f>
        <v/>
      </c>
      <c r="AD264" s="21" t="str">
        <f t="shared" si="1584"/>
        <v/>
      </c>
      <c r="AE264" s="19" t="str">
        <f t="shared" si="1539"/>
        <v/>
      </c>
      <c r="AF264" s="22">
        <f t="shared" si="1540"/>
        <v>3</v>
      </c>
      <c r="AG264" s="26" t="s">
        <v>1732</v>
      </c>
      <c r="AH264" s="19" t="str">
        <f t="shared" ref="AH264:AP264" si="1585">IF(O264="Y",$AG264,"")</f>
        <v/>
      </c>
      <c r="AI264" s="19" t="str">
        <f t="shared" si="1585"/>
        <v/>
      </c>
      <c r="AJ264" s="19" t="str">
        <f t="shared" si="1585"/>
        <v/>
      </c>
      <c r="AK264" s="19" t="str">
        <f t="shared" si="1585"/>
        <v/>
      </c>
      <c r="AL264" s="19" t="str">
        <f t="shared" si="1585"/>
        <v/>
      </c>
      <c r="AM264" s="19" t="str">
        <f t="shared" si="1585"/>
        <v/>
      </c>
      <c r="AN264" s="19" t="str">
        <f t="shared" si="1585"/>
        <v/>
      </c>
      <c r="AO264" s="19" t="str">
        <f t="shared" si="1585"/>
        <v/>
      </c>
      <c r="AP264" s="19" t="str">
        <f t="shared" si="1585"/>
        <v/>
      </c>
      <c r="AQ264" s="19" t="s">
        <v>1737</v>
      </c>
      <c r="AR264" s="19" t="str">
        <f t="shared" si="1573"/>
        <v/>
      </c>
      <c r="AS264" s="19" t="s">
        <v>1737</v>
      </c>
      <c r="AT264" s="19" t="s">
        <v>1737</v>
      </c>
      <c r="AU264" s="19" t="str">
        <f t="shared" si="1574"/>
        <v>Maha Prasad</v>
      </c>
      <c r="AV264" s="19" t="str">
        <f t="shared" ref="AV264:AX264" si="1586">IF(AC264="Y",$AG264,"")</f>
        <v/>
      </c>
      <c r="AW264" s="19" t="str">
        <f t="shared" si="1586"/>
        <v/>
      </c>
      <c r="AX264" s="19" t="str">
        <f t="shared" si="1586"/>
        <v/>
      </c>
      <c r="AY264" s="24">
        <f t="shared" si="1542"/>
        <v>1</v>
      </c>
      <c r="AZ264" s="19">
        <f t="shared" si="1543"/>
        <v>1</v>
      </c>
      <c r="BA264" s="19" t="s">
        <v>1740</v>
      </c>
      <c r="BB264" s="19"/>
    </row>
    <row r="265" spans="1:54" ht="15.6">
      <c r="A265" s="2">
        <f>'Form Responses 1'!A265</f>
        <v>45459.441151087958</v>
      </c>
      <c r="B265" s="25" t="str">
        <f>'Form Responses 1'!B265</f>
        <v>msravanthi6@Gmail.com</v>
      </c>
      <c r="C265" s="16" t="str">
        <f>'Form Responses 1'!C265</f>
        <v xml:space="preserve">Sravanthi </v>
      </c>
      <c r="D265" s="16" t="str">
        <f>'Form Responses 1'!D265</f>
        <v xml:space="preserve">Mandumula </v>
      </c>
      <c r="E265" s="511">
        <f>'Form Responses 1'!E265</f>
        <v>9803225317</v>
      </c>
      <c r="F265" s="17" t="str">
        <f>'Form Responses 1'!F265</f>
        <v>19th July (Friday) - Evening, 20th July (Saturday) - ALL DAY, 21st July (Sunday) - Morning</v>
      </c>
      <c r="G265" s="16" t="str">
        <f>'Form Responses 1'!G265</f>
        <v>Greater Chicago Region</v>
      </c>
      <c r="H265" s="16" t="str">
        <f>'Form Responses 1'!H265</f>
        <v>No</v>
      </c>
      <c r="I265" s="16">
        <f>'Form Responses 1'!I265</f>
        <v>0</v>
      </c>
      <c r="J265" s="16">
        <f>'Form Responses 1'!J265</f>
        <v>0</v>
      </c>
      <c r="K265" s="16">
        <f>'Form Responses 1'!K265</f>
        <v>0</v>
      </c>
      <c r="L265" s="16" t="str">
        <f>'Form Responses 1'!L265</f>
        <v>I acknowledge</v>
      </c>
      <c r="M265" s="16">
        <f>'Form Responses 1'!M265</f>
        <v>0</v>
      </c>
      <c r="N265" s="27" t="s">
        <v>1731</v>
      </c>
      <c r="O265" s="19" t="str">
        <f t="shared" si="1533"/>
        <v/>
      </c>
      <c r="P265" s="20"/>
      <c r="Q265" s="20"/>
      <c r="R265" s="20"/>
      <c r="S265" s="20"/>
      <c r="T265" s="21" t="str">
        <f t="shared" ref="T265:U265" si="1587">IF(COUNTIF($F265,CONCATENATE("*",T$1,"*")),"Y",IF(COUNTIF($F265,CONCATENATE("*",$V$1,"*")),"Y",IF(COUNTIF($F265,CONCATENATE("*ALL EVENT DAYS - July 18*")),"Y","")))</f>
        <v/>
      </c>
      <c r="U265" s="21" t="str">
        <f t="shared" si="1587"/>
        <v/>
      </c>
      <c r="V265" s="21" t="str">
        <f t="shared" si="1172"/>
        <v/>
      </c>
      <c r="W265" s="21" t="str">
        <f t="shared" ref="W265:X265" si="1588">IF(COUNTIF($F265,CONCATENATE("*",W$1,"*")),"Y",IF(COUNTIF($F265,CONCATENATE("*",$O$1,"*")),"Y",IF(COUNTIF($F265,CONCATENATE("*",$Y$1,"*")),"Y",IF(COUNTIF($F265,CONCATENATE("*ALL EVENT*")),"Y",""))))</f>
        <v/>
      </c>
      <c r="X265" s="21" t="str">
        <f t="shared" si="1588"/>
        <v>Y</v>
      </c>
      <c r="Y265" s="21" t="str">
        <f t="shared" si="1174"/>
        <v/>
      </c>
      <c r="Z265" s="21" t="str">
        <f t="shared" ref="Z265:AA265" si="1589">IF(COUNTIF($F265,CONCATENATE("*",Z$1,"*")),"Y",IF(COUNTIF($F265,CONCATENATE("*",$O$1,"*")),"Y",IF(COUNTIF($F265,CONCATENATE("*",$AB$1,"*")),"Y",IF(COUNTIF($F265,CONCATENATE("*ALL EVENT*")),"Y",""))))</f>
        <v>Y</v>
      </c>
      <c r="AA265" s="21" t="str">
        <f t="shared" si="1589"/>
        <v>Y</v>
      </c>
      <c r="AB265" s="21" t="str">
        <f t="shared" si="1537"/>
        <v>Y</v>
      </c>
      <c r="AC265" s="21" t="str">
        <f t="shared" ref="AC265:AD265" si="1590">IF(COUNTIF($F265,CONCATENATE("*",AC$1,"*")),"Y",IF(COUNTIF($F265,CONCATENATE("*",$O$1,"*")),"Y",IF(COUNTIF($F265,CONCATENATE("*",$AE$1,"*")),"Y",IF(COUNTIF($F265,CONCATENATE("*ALL EVENT*")),"Y",""))))</f>
        <v>Y</v>
      </c>
      <c r="AD265" s="21" t="str">
        <f t="shared" si="1590"/>
        <v/>
      </c>
      <c r="AE265" s="19" t="str">
        <f t="shared" si="1539"/>
        <v/>
      </c>
      <c r="AF265" s="22">
        <f t="shared" si="1540"/>
        <v>4</v>
      </c>
      <c r="AG265" s="26" t="s">
        <v>1732</v>
      </c>
      <c r="AH265" s="19" t="str">
        <f t="shared" ref="AH265:AP265" si="1591">IF(O265="Y",$AG265,"")</f>
        <v/>
      </c>
      <c r="AI265" s="19" t="str">
        <f t="shared" si="1591"/>
        <v/>
      </c>
      <c r="AJ265" s="19" t="str">
        <f t="shared" si="1591"/>
        <v/>
      </c>
      <c r="AK265" s="19" t="str">
        <f t="shared" si="1591"/>
        <v/>
      </c>
      <c r="AL265" s="19" t="str">
        <f t="shared" si="1591"/>
        <v/>
      </c>
      <c r="AM265" s="19" t="str">
        <f t="shared" si="1591"/>
        <v/>
      </c>
      <c r="AN265" s="19" t="str">
        <f t="shared" si="1591"/>
        <v/>
      </c>
      <c r="AO265" s="19" t="str">
        <f t="shared" si="1591"/>
        <v/>
      </c>
      <c r="AP265" s="19" t="str">
        <f t="shared" si="1591"/>
        <v/>
      </c>
      <c r="AQ265" s="19" t="s">
        <v>1737</v>
      </c>
      <c r="AR265" s="19" t="str">
        <f t="shared" si="1573"/>
        <v/>
      </c>
      <c r="AS265" s="19" t="s">
        <v>1737</v>
      </c>
      <c r="AT265" s="19" t="s">
        <v>1737</v>
      </c>
      <c r="AU265" s="19" t="str">
        <f t="shared" si="1574"/>
        <v>Maha Prasad</v>
      </c>
      <c r="AV265" s="19" t="s">
        <v>1737</v>
      </c>
      <c r="AW265" s="19" t="str">
        <f t="shared" ref="AW265:AX265" si="1592">IF(AD265="Y",$AG265,"")</f>
        <v/>
      </c>
      <c r="AX265" s="19" t="str">
        <f t="shared" si="1592"/>
        <v/>
      </c>
      <c r="AY265" s="24">
        <f t="shared" si="1542"/>
        <v>1</v>
      </c>
      <c r="AZ265" s="19">
        <f t="shared" si="1543"/>
        <v>1</v>
      </c>
      <c r="BA265" s="19" t="s">
        <v>1740</v>
      </c>
      <c r="BB265" s="19"/>
    </row>
    <row r="266" spans="1:54" ht="15.6">
      <c r="A266" s="2">
        <f>'Form Responses 1'!A266</f>
        <v>45459.481268414354</v>
      </c>
      <c r="B266" s="25" t="str">
        <f>'Form Responses 1'!B266</f>
        <v>shubha.kirani@gmail.com</v>
      </c>
      <c r="C266" s="16" t="str">
        <f>'Form Responses 1'!C266</f>
        <v>Shubha</v>
      </c>
      <c r="D266" s="16" t="str">
        <f>'Form Responses 1'!D266</f>
        <v>Kirani</v>
      </c>
      <c r="E266" s="511">
        <f>'Form Responses 1'!E266</f>
        <v>2243604839</v>
      </c>
      <c r="F266" s="17" t="str">
        <f>'Form Responses 1'!F266</f>
        <v>ALL EVENT DAYS - July 19th to July 21st - FULL TIME</v>
      </c>
      <c r="G266" s="16" t="str">
        <f>'Form Responses 1'!G266</f>
        <v>Greater Chicago Region</v>
      </c>
      <c r="H266" s="16" t="str">
        <f>'Form Responses 1'!H266</f>
        <v>No</v>
      </c>
      <c r="I266" s="16">
        <f>'Form Responses 1'!I266</f>
        <v>0</v>
      </c>
      <c r="J266" s="16">
        <f>'Form Responses 1'!J266</f>
        <v>0</v>
      </c>
      <c r="K266" s="16">
        <f>'Form Responses 1'!K266</f>
        <v>0</v>
      </c>
      <c r="L266" s="16" t="str">
        <f>'Form Responses 1'!L266</f>
        <v>I acknowledge</v>
      </c>
      <c r="M266" s="16">
        <f>'Form Responses 1'!M266</f>
        <v>0</v>
      </c>
      <c r="N266" s="27" t="s">
        <v>1731</v>
      </c>
      <c r="O266" s="19" t="str">
        <f t="shared" si="1533"/>
        <v>Y</v>
      </c>
      <c r="P266" s="20"/>
      <c r="Q266" s="20"/>
      <c r="R266" s="20"/>
      <c r="S266" s="20"/>
      <c r="T266" s="21" t="str">
        <f t="shared" ref="T266:U266" si="1593">IF(COUNTIF($F266,CONCATENATE("*",T$1,"*")),"Y",IF(COUNTIF($F266,CONCATENATE("*",$V$1,"*")),"Y",IF(COUNTIF($F266,CONCATENATE("*ALL EVENT DAYS - July 18*")),"Y","")))</f>
        <v/>
      </c>
      <c r="U266" s="21" t="str">
        <f t="shared" si="1593"/>
        <v/>
      </c>
      <c r="V266" s="21" t="str">
        <f t="shared" si="1172"/>
        <v/>
      </c>
      <c r="W266" s="21" t="str">
        <f t="shared" ref="W266:X266" si="1594">IF(COUNTIF($F266,CONCATENATE("*",W$1,"*")),"Y",IF(COUNTIF($F266,CONCATENATE("*",$O$1,"*")),"Y",IF(COUNTIF($F266,CONCATENATE("*",$Y$1,"*")),"Y",IF(COUNTIF($F266,CONCATENATE("*ALL EVENT*")),"Y",""))))</f>
        <v>Y</v>
      </c>
      <c r="X266" s="21" t="str">
        <f t="shared" si="1594"/>
        <v>Y</v>
      </c>
      <c r="Y266" s="21" t="str">
        <f t="shared" si="1174"/>
        <v>Y</v>
      </c>
      <c r="Z266" s="21" t="str">
        <f t="shared" ref="Z266:AA266" si="1595">IF(COUNTIF($F266,CONCATENATE("*",Z$1,"*")),"Y",IF(COUNTIF($F266,CONCATENATE("*",$O$1,"*")),"Y",IF(COUNTIF($F266,CONCATENATE("*",$AB$1,"*")),"Y",IF(COUNTIF($F266,CONCATENATE("*ALL EVENT*")),"Y",""))))</f>
        <v>Y</v>
      </c>
      <c r="AA266" s="21" t="str">
        <f t="shared" si="1595"/>
        <v>Y</v>
      </c>
      <c r="AB266" s="21" t="str">
        <f t="shared" si="1537"/>
        <v>Y</v>
      </c>
      <c r="AC266" s="21" t="str">
        <f t="shared" ref="AC266:AD266" si="1596">IF(COUNTIF($F266,CONCATENATE("*",AC$1,"*")),"Y",IF(COUNTIF($F266,CONCATENATE("*",$O$1,"*")),"Y",IF(COUNTIF($F266,CONCATENATE("*",$AE$1,"*")),"Y",IF(COUNTIF($F266,CONCATENATE("*ALL EVENT*")),"Y",""))))</f>
        <v>Y</v>
      </c>
      <c r="AD266" s="21" t="str">
        <f t="shared" si="1596"/>
        <v>Y</v>
      </c>
      <c r="AE266" s="19" t="str">
        <f t="shared" si="1539"/>
        <v>Y</v>
      </c>
      <c r="AF266" s="22">
        <f t="shared" si="1540"/>
        <v>6</v>
      </c>
      <c r="AG266" s="26" t="s">
        <v>1732</v>
      </c>
      <c r="AH266" s="19" t="str">
        <f t="shared" ref="AH266:AO266" si="1597">IF(O266="Y",$AG266,"")</f>
        <v>Maha Prasad</v>
      </c>
      <c r="AI266" s="19" t="str">
        <f t="shared" si="1597"/>
        <v/>
      </c>
      <c r="AJ266" s="19" t="str">
        <f t="shared" si="1597"/>
        <v/>
      </c>
      <c r="AK266" s="19" t="str">
        <f t="shared" si="1597"/>
        <v/>
      </c>
      <c r="AL266" s="19" t="str">
        <f t="shared" si="1597"/>
        <v/>
      </c>
      <c r="AM266" s="19" t="str">
        <f t="shared" si="1597"/>
        <v/>
      </c>
      <c r="AN266" s="19" t="str">
        <f t="shared" si="1597"/>
        <v/>
      </c>
      <c r="AO266" s="19" t="str">
        <f t="shared" si="1597"/>
        <v/>
      </c>
      <c r="AP266" s="19" t="s">
        <v>1737</v>
      </c>
      <c r="AQ266" s="19" t="s">
        <v>1737</v>
      </c>
      <c r="AR266" s="19" t="str">
        <f t="shared" si="1573"/>
        <v>Maha Prasad</v>
      </c>
      <c r="AS266" s="19" t="s">
        <v>1737</v>
      </c>
      <c r="AT266" s="19" t="s">
        <v>1737</v>
      </c>
      <c r="AU266" s="19" t="str">
        <f t="shared" si="1574"/>
        <v>Maha Prasad</v>
      </c>
      <c r="AV266" s="19" t="s">
        <v>1737</v>
      </c>
      <c r="AW266" s="19" t="s">
        <v>1737</v>
      </c>
      <c r="AX266" s="19" t="str">
        <f>IF(AE266="Y",$AG266,"")</f>
        <v>Maha Prasad</v>
      </c>
      <c r="AY266" s="24">
        <f t="shared" si="1542"/>
        <v>2</v>
      </c>
      <c r="AZ266" s="19">
        <f t="shared" si="1543"/>
        <v>2</v>
      </c>
      <c r="BA266" s="19" t="s">
        <v>1729</v>
      </c>
      <c r="BB266" s="19"/>
    </row>
    <row r="267" spans="1:54" ht="15.6">
      <c r="A267" s="2">
        <f>'Form Responses 1'!A267</f>
        <v>45459.495173553238</v>
      </c>
      <c r="B267" s="25" t="str">
        <f>'Form Responses 1'!B267</f>
        <v>kanurivenkat@yahoo.com</v>
      </c>
      <c r="C267" s="16" t="str">
        <f>'Form Responses 1'!C267</f>
        <v>Vrishan</v>
      </c>
      <c r="D267" s="16" t="str">
        <f>'Form Responses 1'!D267</f>
        <v>Kanuri</v>
      </c>
      <c r="E267" s="511" t="str">
        <f>'Form Responses 1'!E267</f>
        <v>847 302-6575</v>
      </c>
      <c r="F267" s="17" t="str">
        <f>'Form Responses 1'!F267</f>
        <v>19th July (Friday) - Morning, 19th July (Friday) - Evening, 20th July (Saturday) - Morning, 20th July (Saturday) - Evening</v>
      </c>
      <c r="G267" s="16" t="str">
        <f>'Form Responses 1'!G267</f>
        <v>Greater Chicago Region</v>
      </c>
      <c r="H267" s="16" t="str">
        <f>'Form Responses 1'!H267</f>
        <v>No</v>
      </c>
      <c r="I267" s="16">
        <f>'Form Responses 1'!I267</f>
        <v>0</v>
      </c>
      <c r="J267" s="16">
        <f>'Form Responses 1'!J267</f>
        <v>0</v>
      </c>
      <c r="K267" s="16">
        <f>'Form Responses 1'!K267</f>
        <v>0</v>
      </c>
      <c r="L267" s="16" t="str">
        <f>'Form Responses 1'!L267</f>
        <v>I acknowledge</v>
      </c>
      <c r="M267" s="16">
        <f>'Form Responses 1'!M267</f>
        <v>0</v>
      </c>
      <c r="N267" s="27" t="s">
        <v>1727</v>
      </c>
      <c r="O267" s="19" t="str">
        <f t="shared" si="1533"/>
        <v/>
      </c>
      <c r="P267" s="20"/>
      <c r="Q267" s="20"/>
      <c r="R267" s="20"/>
      <c r="S267" s="20"/>
      <c r="T267" s="21" t="str">
        <f t="shared" ref="T267:U267" si="1598">IF(COUNTIF($F267,CONCATENATE("*",T$1,"*")),"Y",IF(COUNTIF($F267,CONCATENATE("*",$V$1,"*")),"Y",IF(COUNTIF($F267,CONCATENATE("*ALL EVENT DAYS - July 18*")),"Y","")))</f>
        <v/>
      </c>
      <c r="U267" s="21" t="str">
        <f t="shared" si="1598"/>
        <v/>
      </c>
      <c r="V267" s="21" t="str">
        <f t="shared" si="1172"/>
        <v/>
      </c>
      <c r="W267" s="21" t="str">
        <f t="shared" ref="W267:X267" si="1599">IF(COUNTIF($F267,CONCATENATE("*",W$1,"*")),"Y",IF(COUNTIF($F267,CONCATENATE("*",$O$1,"*")),"Y",IF(COUNTIF($F267,CONCATENATE("*",$Y$1,"*")),"Y",IF(COUNTIF($F267,CONCATENATE("*ALL EVENT*")),"Y",""))))</f>
        <v>Y</v>
      </c>
      <c r="X267" s="21" t="str">
        <f t="shared" si="1599"/>
        <v>Y</v>
      </c>
      <c r="Y267" s="21" t="str">
        <f t="shared" si="1174"/>
        <v/>
      </c>
      <c r="Z267" s="21" t="str">
        <f t="shared" ref="Z267:AA267" si="1600">IF(COUNTIF($F267,CONCATENATE("*",Z$1,"*")),"Y",IF(COUNTIF($F267,CONCATENATE("*",$O$1,"*")),"Y",IF(COUNTIF($F267,CONCATENATE("*",$AB$1,"*")),"Y",IF(COUNTIF($F267,CONCATENATE("*ALL EVENT*")),"Y",""))))</f>
        <v>Y</v>
      </c>
      <c r="AA267" s="21" t="str">
        <f t="shared" si="1600"/>
        <v>Y</v>
      </c>
      <c r="AB267" s="21" t="str">
        <f t="shared" si="1537"/>
        <v/>
      </c>
      <c r="AC267" s="21" t="str">
        <f t="shared" ref="AC267:AD267" si="1601">IF(COUNTIF($F267,CONCATENATE("*",AC$1,"*")),"Y",IF(COUNTIF($F267,CONCATENATE("*",$O$1,"*")),"Y",IF(COUNTIF($F267,CONCATENATE("*",$AE$1,"*")),"Y",IF(COUNTIF($F267,CONCATENATE("*ALL EVENT*")),"Y",""))))</f>
        <v/>
      </c>
      <c r="AD267" s="21" t="str">
        <f t="shared" si="1601"/>
        <v/>
      </c>
      <c r="AE267" s="19" t="str">
        <f t="shared" si="1539"/>
        <v/>
      </c>
      <c r="AF267" s="22">
        <f t="shared" si="1540"/>
        <v>4</v>
      </c>
      <c r="AG267" s="26" t="s">
        <v>1732</v>
      </c>
      <c r="AH267" s="19" t="str">
        <f t="shared" ref="AH267:AO267" si="1602">IF(O267="Y",$AG267,"")</f>
        <v/>
      </c>
      <c r="AI267" s="19" t="str">
        <f t="shared" si="1602"/>
        <v/>
      </c>
      <c r="AJ267" s="19" t="str">
        <f t="shared" si="1602"/>
        <v/>
      </c>
      <c r="AK267" s="19" t="str">
        <f t="shared" si="1602"/>
        <v/>
      </c>
      <c r="AL267" s="19" t="str">
        <f t="shared" si="1602"/>
        <v/>
      </c>
      <c r="AM267" s="19" t="str">
        <f t="shared" si="1602"/>
        <v/>
      </c>
      <c r="AN267" s="19" t="str">
        <f t="shared" si="1602"/>
        <v/>
      </c>
      <c r="AO267" s="19" t="str">
        <f t="shared" si="1602"/>
        <v/>
      </c>
      <c r="AP267" s="19" t="s">
        <v>1737</v>
      </c>
      <c r="AQ267" s="19" t="s">
        <v>1737</v>
      </c>
      <c r="AR267" s="19" t="str">
        <f t="shared" si="1573"/>
        <v/>
      </c>
      <c r="AS267" s="19" t="s">
        <v>1737</v>
      </c>
      <c r="AT267" s="19" t="s">
        <v>1737</v>
      </c>
      <c r="AU267" s="19" t="str">
        <f t="shared" si="1574"/>
        <v/>
      </c>
      <c r="AV267" s="19" t="str">
        <f t="shared" ref="AV267:AX267" si="1603">IF(AC267="Y",$AG267,"")</f>
        <v/>
      </c>
      <c r="AW267" s="19" t="str">
        <f t="shared" si="1603"/>
        <v/>
      </c>
      <c r="AX267" s="19" t="str">
        <f t="shared" si="1603"/>
        <v/>
      </c>
      <c r="AY267" s="24">
        <f t="shared" si="1542"/>
        <v>1</v>
      </c>
      <c r="AZ267" s="19">
        <f t="shared" si="1543"/>
        <v>1</v>
      </c>
      <c r="BA267" s="19" t="s">
        <v>1740</v>
      </c>
      <c r="BB267" s="19"/>
    </row>
    <row r="268" spans="1:54" ht="15.6">
      <c r="A268" s="2">
        <f>'Form Responses 1'!A268</f>
        <v>45459.592235509263</v>
      </c>
      <c r="B268" s="25" t="str">
        <f>'Form Responses 1'!B268</f>
        <v>Praveena_i@yahoo.com</v>
      </c>
      <c r="C268" s="16" t="str">
        <f>'Form Responses 1'!C268</f>
        <v xml:space="preserve">Praveena </v>
      </c>
      <c r="D268" s="16" t="str">
        <f>'Form Responses 1'!D268</f>
        <v>Puttareddy</v>
      </c>
      <c r="E268" s="511">
        <f>'Form Responses 1'!E268</f>
        <v>2244360175</v>
      </c>
      <c r="F268" s="17" t="str">
        <f>'Form Responses 1'!F268</f>
        <v>ALL EVENT DAYS - July 19th to July 21st - FULL TIME</v>
      </c>
      <c r="G268" s="16" t="str">
        <f>'Form Responses 1'!G268</f>
        <v>Greater Chicago Region</v>
      </c>
      <c r="H268" s="16" t="str">
        <f>'Form Responses 1'!H268</f>
        <v>Yes</v>
      </c>
      <c r="I268" s="16" t="str">
        <f>'Form Responses 1'!I268</f>
        <v>Mahāyajña Parent / Family member</v>
      </c>
      <c r="J268" s="16" t="str">
        <f>'Form Responses 1'!J268</f>
        <v xml:space="preserve">Kavya reddy </v>
      </c>
      <c r="K268" s="16" t="str">
        <f>'Form Responses 1'!K268</f>
        <v>Batch 5</v>
      </c>
      <c r="L268" s="16" t="str">
        <f>'Form Responses 1'!L268</f>
        <v>I acknowledge</v>
      </c>
      <c r="M268" s="16">
        <f>'Form Responses 1'!M268</f>
        <v>0</v>
      </c>
      <c r="N268" s="27" t="s">
        <v>1731</v>
      </c>
      <c r="O268" s="19" t="str">
        <f t="shared" si="1533"/>
        <v>Y</v>
      </c>
      <c r="P268" s="20"/>
      <c r="Q268" s="20"/>
      <c r="R268" s="20"/>
      <c r="S268" s="20"/>
      <c r="T268" s="21" t="str">
        <f t="shared" ref="T268:U268" si="1604">IF(COUNTIF($F268,CONCATENATE("*",T$1,"*")),"Y",IF(COUNTIF($F268,CONCATENATE("*",$V$1,"*")),"Y",IF(COUNTIF($F268,CONCATENATE("*ALL EVENT DAYS - July 18*")),"Y","")))</f>
        <v/>
      </c>
      <c r="U268" s="21" t="str">
        <f t="shared" si="1604"/>
        <v/>
      </c>
      <c r="V268" s="21" t="str">
        <f t="shared" si="1172"/>
        <v/>
      </c>
      <c r="W268" s="21" t="str">
        <f t="shared" ref="W268:X268" si="1605">IF(COUNTIF($F268,CONCATENATE("*",W$1,"*")),"Y",IF(COUNTIF($F268,CONCATENATE("*",$O$1,"*")),"Y",IF(COUNTIF($F268,CONCATENATE("*",$Y$1,"*")),"Y",IF(COUNTIF($F268,CONCATENATE("*ALL EVENT*")),"Y",""))))</f>
        <v>Y</v>
      </c>
      <c r="X268" s="21" t="str">
        <f t="shared" si="1605"/>
        <v>Y</v>
      </c>
      <c r="Y268" s="21" t="str">
        <f t="shared" si="1174"/>
        <v>Y</v>
      </c>
      <c r="Z268" s="21" t="str">
        <f t="shared" ref="Z268:AA268" si="1606">IF(COUNTIF($F268,CONCATENATE("*",Z$1,"*")),"Y",IF(COUNTIF($F268,CONCATENATE("*",$O$1,"*")),"Y",IF(COUNTIF($F268,CONCATENATE("*",$AB$1,"*")),"Y",IF(COUNTIF($F268,CONCATENATE("*ALL EVENT*")),"Y",""))))</f>
        <v>Y</v>
      </c>
      <c r="AA268" s="21" t="str">
        <f t="shared" si="1606"/>
        <v>Y</v>
      </c>
      <c r="AB268" s="21" t="str">
        <f t="shared" si="1537"/>
        <v>Y</v>
      </c>
      <c r="AC268" s="21" t="str">
        <f t="shared" ref="AC268:AD268" si="1607">IF(COUNTIF($F268,CONCATENATE("*",AC$1,"*")),"Y",IF(COUNTIF($F268,CONCATENATE("*",$O$1,"*")),"Y",IF(COUNTIF($F268,CONCATENATE("*",$AE$1,"*")),"Y",IF(COUNTIF($F268,CONCATENATE("*ALL EVENT*")),"Y",""))))</f>
        <v>Y</v>
      </c>
      <c r="AD268" s="21" t="str">
        <f t="shared" si="1607"/>
        <v>Y</v>
      </c>
      <c r="AE268" s="19" t="str">
        <f t="shared" si="1539"/>
        <v>Y</v>
      </c>
      <c r="AF268" s="22">
        <f t="shared" si="1540"/>
        <v>6</v>
      </c>
      <c r="AG268" s="44" t="s">
        <v>1765</v>
      </c>
      <c r="AH268" s="19" t="str">
        <f t="shared" ref="AH268:AX268" si="1608">IF(O268="Y",$AG268,"")</f>
        <v>Health</v>
      </c>
      <c r="AI268" s="19" t="str">
        <f t="shared" si="1608"/>
        <v/>
      </c>
      <c r="AJ268" s="19" t="str">
        <f t="shared" si="1608"/>
        <v/>
      </c>
      <c r="AK268" s="19" t="str">
        <f t="shared" si="1608"/>
        <v/>
      </c>
      <c r="AL268" s="19" t="str">
        <f t="shared" si="1608"/>
        <v/>
      </c>
      <c r="AM268" s="19" t="str">
        <f t="shared" si="1608"/>
        <v/>
      </c>
      <c r="AN268" s="19" t="str">
        <f t="shared" si="1608"/>
        <v/>
      </c>
      <c r="AO268" s="19" t="str">
        <f t="shared" si="1608"/>
        <v/>
      </c>
      <c r="AP268" s="19" t="str">
        <f t="shared" si="1608"/>
        <v>Health</v>
      </c>
      <c r="AQ268" s="19" t="str">
        <f t="shared" si="1608"/>
        <v>Health</v>
      </c>
      <c r="AR268" s="19" t="str">
        <f t="shared" si="1608"/>
        <v>Health</v>
      </c>
      <c r="AS268" s="19" t="str">
        <f t="shared" si="1608"/>
        <v>Health</v>
      </c>
      <c r="AT268" s="19" t="str">
        <f t="shared" si="1608"/>
        <v>Health</v>
      </c>
      <c r="AU268" s="19" t="str">
        <f t="shared" si="1608"/>
        <v>Health</v>
      </c>
      <c r="AV268" s="19" t="str">
        <f t="shared" si="1608"/>
        <v>Health</v>
      </c>
      <c r="AW268" s="19" t="str">
        <f t="shared" si="1608"/>
        <v>Health</v>
      </c>
      <c r="AX268" s="19" t="str">
        <f t="shared" si="1608"/>
        <v>Health</v>
      </c>
      <c r="AY268" s="24">
        <f t="shared" si="1542"/>
        <v>2</v>
      </c>
      <c r="AZ268" s="19">
        <f t="shared" si="1543"/>
        <v>2</v>
      </c>
      <c r="BA268" s="19" t="s">
        <v>1740</v>
      </c>
      <c r="BB268" s="19"/>
    </row>
    <row r="269" spans="1:54" ht="15.6">
      <c r="A269" s="2">
        <f>'Form Responses 1'!A269</f>
        <v>45459.751231527778</v>
      </c>
      <c r="B269" s="25" t="str">
        <f>'Form Responses 1'!B269</f>
        <v>hemanalinir@gmail.com</v>
      </c>
      <c r="C269" s="16" t="str">
        <f>'Form Responses 1'!C269</f>
        <v>Hema</v>
      </c>
      <c r="D269" s="16" t="str">
        <f>'Form Responses 1'!D269</f>
        <v>Kanuri</v>
      </c>
      <c r="E269" s="511">
        <f>'Form Responses 1'!E269</f>
        <v>8473879844</v>
      </c>
      <c r="F269" s="17" t="str">
        <f>'Form Responses 1'!F269</f>
        <v>19th July (Friday) - Morning, 20th July (Saturday) - Morning, 21st July (Sunday) - Morning</v>
      </c>
      <c r="G269" s="16" t="str">
        <f>'Form Responses 1'!G269</f>
        <v>Greater Chicago Region</v>
      </c>
      <c r="H269" s="16" t="str">
        <f>'Form Responses 1'!H269</f>
        <v>No</v>
      </c>
      <c r="I269" s="16">
        <f>'Form Responses 1'!I269</f>
        <v>0</v>
      </c>
      <c r="J269" s="16">
        <f>'Form Responses 1'!J269</f>
        <v>0</v>
      </c>
      <c r="K269" s="16">
        <f>'Form Responses 1'!K269</f>
        <v>0</v>
      </c>
      <c r="L269" s="16" t="str">
        <f>'Form Responses 1'!L269</f>
        <v>I acknowledge</v>
      </c>
      <c r="M269" s="16">
        <f>'Form Responses 1'!M269</f>
        <v>0</v>
      </c>
      <c r="N269" s="27" t="s">
        <v>1731</v>
      </c>
      <c r="O269" s="19" t="str">
        <f t="shared" si="1533"/>
        <v/>
      </c>
      <c r="P269" s="20"/>
      <c r="Q269" s="20"/>
      <c r="R269" s="20"/>
      <c r="S269" s="20"/>
      <c r="T269" s="21" t="str">
        <f t="shared" ref="T269:U269" si="1609">IF(COUNTIF($F269,CONCATENATE("*",T$1,"*")),"Y",IF(COUNTIF($F269,CONCATENATE("*",$V$1,"*")),"Y",IF(COUNTIF($F269,CONCATENATE("*ALL EVENT DAYS - July 18*")),"Y","")))</f>
        <v/>
      </c>
      <c r="U269" s="21" t="str">
        <f t="shared" si="1609"/>
        <v/>
      </c>
      <c r="V269" s="21" t="str">
        <f t="shared" si="1172"/>
        <v/>
      </c>
      <c r="W269" s="21" t="str">
        <f t="shared" ref="W269:X269" si="1610">IF(COUNTIF($F269,CONCATENATE("*",W$1,"*")),"Y",IF(COUNTIF($F269,CONCATENATE("*",$O$1,"*")),"Y",IF(COUNTIF($F269,CONCATENATE("*",$Y$1,"*")),"Y",IF(COUNTIF($F269,CONCATENATE("*ALL EVENT*")),"Y",""))))</f>
        <v>Y</v>
      </c>
      <c r="X269" s="21" t="str">
        <f t="shared" si="1610"/>
        <v/>
      </c>
      <c r="Y269" s="21" t="str">
        <f t="shared" si="1174"/>
        <v/>
      </c>
      <c r="Z269" s="21" t="str">
        <f t="shared" ref="Z269:AA269" si="1611">IF(COUNTIF($F269,CONCATENATE("*",Z$1,"*")),"Y",IF(COUNTIF($F269,CONCATENATE("*",$O$1,"*")),"Y",IF(COUNTIF($F269,CONCATENATE("*",$AB$1,"*")),"Y",IF(COUNTIF($F269,CONCATENATE("*ALL EVENT*")),"Y",""))))</f>
        <v>Y</v>
      </c>
      <c r="AA269" s="21" t="str">
        <f t="shared" si="1611"/>
        <v/>
      </c>
      <c r="AB269" s="21" t="str">
        <f t="shared" si="1537"/>
        <v/>
      </c>
      <c r="AC269" s="21" t="str">
        <f t="shared" ref="AC269:AD269" si="1612">IF(COUNTIF($F269,CONCATENATE("*",AC$1,"*")),"Y",IF(COUNTIF($F269,CONCATENATE("*",$O$1,"*")),"Y",IF(COUNTIF($F269,CONCATENATE("*",$AE$1,"*")),"Y",IF(COUNTIF($F269,CONCATENATE("*ALL EVENT*")),"Y",""))))</f>
        <v>Y</v>
      </c>
      <c r="AD269" s="21" t="str">
        <f t="shared" si="1612"/>
        <v/>
      </c>
      <c r="AE269" s="19" t="str">
        <f t="shared" si="1539"/>
        <v/>
      </c>
      <c r="AF269" s="22">
        <f t="shared" si="1540"/>
        <v>3</v>
      </c>
      <c r="AG269" s="26" t="s">
        <v>1732</v>
      </c>
      <c r="AH269" s="19" t="str">
        <f t="shared" ref="AH269:AO269" si="1613">IF(O269="Y",$AG269,"")</f>
        <v/>
      </c>
      <c r="AI269" s="19" t="str">
        <f t="shared" si="1613"/>
        <v/>
      </c>
      <c r="AJ269" s="19" t="str">
        <f t="shared" si="1613"/>
        <v/>
      </c>
      <c r="AK269" s="19" t="str">
        <f t="shared" si="1613"/>
        <v/>
      </c>
      <c r="AL269" s="19" t="str">
        <f t="shared" si="1613"/>
        <v/>
      </c>
      <c r="AM269" s="19" t="str">
        <f t="shared" si="1613"/>
        <v/>
      </c>
      <c r="AN269" s="19" t="str">
        <f t="shared" si="1613"/>
        <v/>
      </c>
      <c r="AO269" s="19" t="str">
        <f t="shared" si="1613"/>
        <v/>
      </c>
      <c r="AP269" s="19" t="s">
        <v>1737</v>
      </c>
      <c r="AQ269" s="19" t="str">
        <f t="shared" ref="AQ269:AR269" si="1614">IF(X269="Y",$AG269,"")</f>
        <v/>
      </c>
      <c r="AR269" s="19" t="str">
        <f t="shared" si="1614"/>
        <v/>
      </c>
      <c r="AS269" s="19" t="s">
        <v>1737</v>
      </c>
      <c r="AT269" s="19" t="str">
        <f t="shared" ref="AT269:AU269" si="1615">IF(AA269="Y",$AG269,"")</f>
        <v/>
      </c>
      <c r="AU269" s="19" t="str">
        <f t="shared" si="1615"/>
        <v/>
      </c>
      <c r="AV269" s="19" t="s">
        <v>1737</v>
      </c>
      <c r="AW269" s="19" t="str">
        <f t="shared" ref="AW269:AX269" si="1616">IF(AD269="Y",$AG269,"")</f>
        <v/>
      </c>
      <c r="AX269" s="19" t="str">
        <f t="shared" si="1616"/>
        <v/>
      </c>
      <c r="AY269" s="24">
        <f t="shared" si="1542"/>
        <v>1</v>
      </c>
      <c r="AZ269" s="19">
        <f t="shared" si="1543"/>
        <v>1</v>
      </c>
      <c r="BA269" s="19" t="s">
        <v>1740</v>
      </c>
      <c r="BB269" s="19"/>
    </row>
    <row r="270" spans="1:54" ht="15.6">
      <c r="A270" s="2">
        <f>'Form Responses 1'!A270</f>
        <v>45459.778277673613</v>
      </c>
      <c r="B270" s="25" t="str">
        <f>'Form Responses 1'!B270</f>
        <v>kiran_kkk@yahoo.com</v>
      </c>
      <c r="C270" s="16" t="str">
        <f>'Form Responses 1'!C270</f>
        <v>Kiran</v>
      </c>
      <c r="D270" s="16" t="str">
        <f>'Form Responses 1'!D270</f>
        <v>KONAKALLA</v>
      </c>
      <c r="E270" s="511">
        <f>'Form Responses 1'!E270</f>
        <v>2247151238</v>
      </c>
      <c r="F270" s="17" t="str">
        <f>'Form Responses 1'!F270</f>
        <v>20th July (Saturday) - ALL DAY, 21st July (Sunday) - ALL DAY</v>
      </c>
      <c r="G270" s="16" t="str">
        <f>'Form Responses 1'!G270</f>
        <v>Greater Chicago Region</v>
      </c>
      <c r="H270" s="16" t="str">
        <f>'Form Responses 1'!H270</f>
        <v>No</v>
      </c>
      <c r="I270" s="16">
        <f>'Form Responses 1'!I270</f>
        <v>0</v>
      </c>
      <c r="J270" s="16">
        <f>'Form Responses 1'!J270</f>
        <v>0</v>
      </c>
      <c r="K270" s="16">
        <f>'Form Responses 1'!K270</f>
        <v>0</v>
      </c>
      <c r="L270" s="16" t="str">
        <f>'Form Responses 1'!L270</f>
        <v>I acknowledge</v>
      </c>
      <c r="M270" s="16">
        <f>'Form Responses 1'!M270</f>
        <v>0</v>
      </c>
      <c r="N270" s="27" t="s">
        <v>1727</v>
      </c>
      <c r="O270" s="19" t="str">
        <f t="shared" si="1533"/>
        <v/>
      </c>
      <c r="P270" s="20"/>
      <c r="Q270" s="20"/>
      <c r="R270" s="20"/>
      <c r="S270" s="20"/>
      <c r="T270" s="21" t="str">
        <f t="shared" ref="T270:U270" si="1617">IF(COUNTIF($F270,CONCATENATE("*",T$1,"*")),"Y",IF(COUNTIF($F270,CONCATENATE("*",$V$1,"*")),"Y",IF(COUNTIF($F270,CONCATENATE("*ALL EVENT DAYS - July 18*")),"Y","")))</f>
        <v/>
      </c>
      <c r="U270" s="21" t="str">
        <f t="shared" si="1617"/>
        <v/>
      </c>
      <c r="V270" s="21" t="str">
        <f t="shared" si="1172"/>
        <v/>
      </c>
      <c r="W270" s="21" t="str">
        <f t="shared" ref="W270:X270" si="1618">IF(COUNTIF($F270,CONCATENATE("*",W$1,"*")),"Y",IF(COUNTIF($F270,CONCATENATE("*",$O$1,"*")),"Y",IF(COUNTIF($F270,CONCATENATE("*",$Y$1,"*")),"Y",IF(COUNTIF($F270,CONCATENATE("*ALL EVENT*")),"Y",""))))</f>
        <v/>
      </c>
      <c r="X270" s="21" t="str">
        <f t="shared" si="1618"/>
        <v/>
      </c>
      <c r="Y270" s="21" t="str">
        <f t="shared" si="1174"/>
        <v/>
      </c>
      <c r="Z270" s="21" t="str">
        <f t="shared" ref="Z270:AA270" si="1619">IF(COUNTIF($F270,CONCATENATE("*",Z$1,"*")),"Y",IF(COUNTIF($F270,CONCATENATE("*",$O$1,"*")),"Y",IF(COUNTIF($F270,CONCATENATE("*",$AB$1,"*")),"Y",IF(COUNTIF($F270,CONCATENATE("*ALL EVENT*")),"Y",""))))</f>
        <v>Y</v>
      </c>
      <c r="AA270" s="21" t="str">
        <f t="shared" si="1619"/>
        <v>Y</v>
      </c>
      <c r="AB270" s="21" t="str">
        <f t="shared" si="1537"/>
        <v>Y</v>
      </c>
      <c r="AC270" s="21" t="str">
        <f t="shared" ref="AC270:AD270" si="1620">IF(COUNTIF($F270,CONCATENATE("*",AC$1,"*")),"Y",IF(COUNTIF($F270,CONCATENATE("*",$O$1,"*")),"Y",IF(COUNTIF($F270,CONCATENATE("*",$AE$1,"*")),"Y",IF(COUNTIF($F270,CONCATENATE("*ALL EVENT*")),"Y",""))))</f>
        <v>Y</v>
      </c>
      <c r="AD270" s="21" t="str">
        <f t="shared" si="1620"/>
        <v>Y</v>
      </c>
      <c r="AE270" s="19" t="str">
        <f t="shared" si="1539"/>
        <v>Y</v>
      </c>
      <c r="AF270" s="22">
        <f t="shared" si="1540"/>
        <v>4</v>
      </c>
      <c r="AG270" s="26" t="s">
        <v>1732</v>
      </c>
      <c r="AH270" s="19" t="str">
        <f t="shared" ref="AH270:AR270" si="1621">IF(O270="Y",$AG270,"")</f>
        <v/>
      </c>
      <c r="AI270" s="19" t="str">
        <f t="shared" si="1621"/>
        <v/>
      </c>
      <c r="AJ270" s="19" t="str">
        <f t="shared" si="1621"/>
        <v/>
      </c>
      <c r="AK270" s="19" t="str">
        <f t="shared" si="1621"/>
        <v/>
      </c>
      <c r="AL270" s="19" t="str">
        <f t="shared" si="1621"/>
        <v/>
      </c>
      <c r="AM270" s="19" t="str">
        <f t="shared" si="1621"/>
        <v/>
      </c>
      <c r="AN270" s="19" t="str">
        <f t="shared" si="1621"/>
        <v/>
      </c>
      <c r="AO270" s="19" t="str">
        <f t="shared" si="1621"/>
        <v/>
      </c>
      <c r="AP270" s="19" t="str">
        <f t="shared" si="1621"/>
        <v/>
      </c>
      <c r="AQ270" s="19" t="str">
        <f t="shared" si="1621"/>
        <v/>
      </c>
      <c r="AR270" s="19" t="str">
        <f t="shared" si="1621"/>
        <v/>
      </c>
      <c r="AS270" s="19" t="s">
        <v>1737</v>
      </c>
      <c r="AT270" s="19" t="s">
        <v>1737</v>
      </c>
      <c r="AU270" s="19" t="str">
        <f t="shared" ref="AU270:AU271" si="1622">IF(AB270="Y",$AG270,"")</f>
        <v>Maha Prasad</v>
      </c>
      <c r="AV270" s="19" t="s">
        <v>1737</v>
      </c>
      <c r="AW270" s="19" t="s">
        <v>1737</v>
      </c>
      <c r="AX270" s="19" t="str">
        <f t="shared" ref="AX270:AX271" si="1623">IF(AE270="Y",$AG270,"")</f>
        <v>Maha Prasad</v>
      </c>
      <c r="AY270" s="24">
        <f t="shared" si="1542"/>
        <v>1</v>
      </c>
      <c r="AZ270" s="19">
        <f t="shared" si="1543"/>
        <v>2</v>
      </c>
      <c r="BA270" s="19" t="s">
        <v>1729</v>
      </c>
      <c r="BB270" s="19"/>
    </row>
    <row r="271" spans="1:54" ht="15.6">
      <c r="A271" s="2">
        <f>'Form Responses 1'!A271</f>
        <v>45459.89765165509</v>
      </c>
      <c r="B271" s="25" t="str">
        <f>'Form Responses 1'!B271</f>
        <v>nvsgupta@gmail.com</v>
      </c>
      <c r="C271" s="16" t="str">
        <f>'Form Responses 1'!C271</f>
        <v xml:space="preserve">Gupta </v>
      </c>
      <c r="D271" s="16" t="str">
        <f>'Form Responses 1'!D271</f>
        <v>Nagubandi</v>
      </c>
      <c r="E271" s="511">
        <f>'Form Responses 1'!E271</f>
        <v>2246161806</v>
      </c>
      <c r="F271" s="17" t="str">
        <f>'Form Responses 1'!F271</f>
        <v>20th July (Saturday) - ALL DAY, 21st July (Sunday) - ALL DAY</v>
      </c>
      <c r="G271" s="16" t="str">
        <f>'Form Responses 1'!G271</f>
        <v>Greater Chicago Region</v>
      </c>
      <c r="H271" s="16" t="str">
        <f>'Form Responses 1'!H271</f>
        <v>No</v>
      </c>
      <c r="I271" s="16">
        <f>'Form Responses 1'!I271</f>
        <v>0</v>
      </c>
      <c r="J271" s="16">
        <f>'Form Responses 1'!J271</f>
        <v>0</v>
      </c>
      <c r="K271" s="16">
        <f>'Form Responses 1'!K271</f>
        <v>0</v>
      </c>
      <c r="L271" s="16" t="str">
        <f>'Form Responses 1'!L271</f>
        <v>I acknowledge</v>
      </c>
      <c r="M271" s="16">
        <f>'Form Responses 1'!M271</f>
        <v>0</v>
      </c>
      <c r="N271" s="27" t="s">
        <v>1727</v>
      </c>
      <c r="O271" s="19" t="str">
        <f t="shared" si="1533"/>
        <v/>
      </c>
      <c r="P271" s="20"/>
      <c r="Q271" s="20"/>
      <c r="R271" s="20"/>
      <c r="S271" s="20"/>
      <c r="T271" s="21" t="str">
        <f t="shared" ref="T271:U271" si="1624">IF(COUNTIF($F271,CONCATENATE("*",T$1,"*")),"Y",IF(COUNTIF($F271,CONCATENATE("*",$V$1,"*")),"Y",IF(COUNTIF($F271,CONCATENATE("*ALL EVENT DAYS - July 18*")),"Y","")))</f>
        <v/>
      </c>
      <c r="U271" s="21" t="str">
        <f t="shared" si="1624"/>
        <v/>
      </c>
      <c r="V271" s="21" t="str">
        <f t="shared" si="1172"/>
        <v/>
      </c>
      <c r="W271" s="21" t="str">
        <f t="shared" ref="W271:X271" si="1625">IF(COUNTIF($F271,CONCATENATE("*",W$1,"*")),"Y",IF(COUNTIF($F271,CONCATENATE("*",$O$1,"*")),"Y",IF(COUNTIF($F271,CONCATENATE("*",$Y$1,"*")),"Y",IF(COUNTIF($F271,CONCATENATE("*ALL EVENT*")),"Y",""))))</f>
        <v/>
      </c>
      <c r="X271" s="21" t="str">
        <f t="shared" si="1625"/>
        <v/>
      </c>
      <c r="Y271" s="21" t="str">
        <f t="shared" si="1174"/>
        <v/>
      </c>
      <c r="Z271" s="21" t="str">
        <f t="shared" ref="Z271:AA271" si="1626">IF(COUNTIF($F271,CONCATENATE("*",Z$1,"*")),"Y",IF(COUNTIF($F271,CONCATENATE("*",$O$1,"*")),"Y",IF(COUNTIF($F271,CONCATENATE("*",$AB$1,"*")),"Y",IF(COUNTIF($F271,CONCATENATE("*ALL EVENT*")),"Y",""))))</f>
        <v>Y</v>
      </c>
      <c r="AA271" s="21" t="str">
        <f t="shared" si="1626"/>
        <v>Y</v>
      </c>
      <c r="AB271" s="21" t="str">
        <f t="shared" si="1537"/>
        <v>Y</v>
      </c>
      <c r="AC271" s="21" t="str">
        <f t="shared" ref="AC271:AD271" si="1627">IF(COUNTIF($F271,CONCATENATE("*",AC$1,"*")),"Y",IF(COUNTIF($F271,CONCATENATE("*",$O$1,"*")),"Y",IF(COUNTIF($F271,CONCATENATE("*",$AE$1,"*")),"Y",IF(COUNTIF($F271,CONCATENATE("*ALL EVENT*")),"Y",""))))</f>
        <v>Y</v>
      </c>
      <c r="AD271" s="21" t="str">
        <f t="shared" si="1627"/>
        <v>Y</v>
      </c>
      <c r="AE271" s="19" t="str">
        <f t="shared" si="1539"/>
        <v>Y</v>
      </c>
      <c r="AF271" s="22">
        <f t="shared" si="1540"/>
        <v>4</v>
      </c>
      <c r="AG271" s="26" t="s">
        <v>1732</v>
      </c>
      <c r="AH271" s="19" t="str">
        <f t="shared" ref="AH271:AR271" si="1628">IF(O271="Y",$AG271,"")</f>
        <v/>
      </c>
      <c r="AI271" s="19" t="str">
        <f t="shared" si="1628"/>
        <v/>
      </c>
      <c r="AJ271" s="19" t="str">
        <f t="shared" si="1628"/>
        <v/>
      </c>
      <c r="AK271" s="19" t="str">
        <f t="shared" si="1628"/>
        <v/>
      </c>
      <c r="AL271" s="19" t="str">
        <f t="shared" si="1628"/>
        <v/>
      </c>
      <c r="AM271" s="19" t="str">
        <f t="shared" si="1628"/>
        <v/>
      </c>
      <c r="AN271" s="19" t="str">
        <f t="shared" si="1628"/>
        <v/>
      </c>
      <c r="AO271" s="19" t="str">
        <f t="shared" si="1628"/>
        <v/>
      </c>
      <c r="AP271" s="19" t="str">
        <f t="shared" si="1628"/>
        <v/>
      </c>
      <c r="AQ271" s="19" t="str">
        <f t="shared" si="1628"/>
        <v/>
      </c>
      <c r="AR271" s="19" t="str">
        <f t="shared" si="1628"/>
        <v/>
      </c>
      <c r="AS271" s="19" t="s">
        <v>1737</v>
      </c>
      <c r="AT271" s="19" t="s">
        <v>1737</v>
      </c>
      <c r="AU271" s="19" t="str">
        <f t="shared" si="1622"/>
        <v>Maha Prasad</v>
      </c>
      <c r="AV271" s="19" t="s">
        <v>1737</v>
      </c>
      <c r="AW271" s="19" t="s">
        <v>1737</v>
      </c>
      <c r="AX271" s="19" t="str">
        <f t="shared" si="1623"/>
        <v>Maha Prasad</v>
      </c>
      <c r="AY271" s="24">
        <f t="shared" si="1542"/>
        <v>1</v>
      </c>
      <c r="AZ271" s="19">
        <f t="shared" si="1543"/>
        <v>2</v>
      </c>
      <c r="BA271" s="19" t="s">
        <v>1729</v>
      </c>
      <c r="BB271" s="19"/>
    </row>
    <row r="272" spans="1:54" ht="15.6">
      <c r="A272" s="2">
        <f>'Form Responses 1'!A272</f>
        <v>45460.547963807869</v>
      </c>
      <c r="B272" s="25" t="str">
        <f>'Form Responses 1'!B272</f>
        <v>vineela.mandapati@gmail.com</v>
      </c>
      <c r="C272" s="16" t="str">
        <f>'Form Responses 1'!C272</f>
        <v>Vineela</v>
      </c>
      <c r="D272" s="16" t="str">
        <f>'Form Responses 1'!D272</f>
        <v>Mandapati</v>
      </c>
      <c r="E272" s="511">
        <f>'Form Responses 1'!E272</f>
        <v>7202522277</v>
      </c>
      <c r="F272" s="17" t="str">
        <f>'Form Responses 1'!F272</f>
        <v>21st July (Sunday) - Morning</v>
      </c>
      <c r="G272" s="16" t="str">
        <f>'Form Responses 1'!G272</f>
        <v>Texas</v>
      </c>
      <c r="H272" s="16" t="str">
        <f>'Form Responses 1'!H272</f>
        <v>Yes</v>
      </c>
      <c r="I272" s="16" t="str">
        <f>'Form Responses 1'!I272</f>
        <v>Mahāyajña Parent / Family member</v>
      </c>
      <c r="J272" s="16" t="str">
        <f>'Form Responses 1'!J272</f>
        <v xml:space="preserve">Dhanya Vuppaladadium </v>
      </c>
      <c r="K272" s="16" t="str">
        <f>'Form Responses 1'!K272</f>
        <v>Batch 9</v>
      </c>
      <c r="L272" s="16" t="str">
        <f>'Form Responses 1'!L272</f>
        <v>I acknowledge</v>
      </c>
      <c r="M272" s="16">
        <f>'Form Responses 1'!M272</f>
        <v>0</v>
      </c>
      <c r="N272" s="27" t="s">
        <v>1727</v>
      </c>
      <c r="O272" s="19" t="str">
        <f t="shared" si="1533"/>
        <v/>
      </c>
      <c r="P272" s="20"/>
      <c r="Q272" s="20"/>
      <c r="R272" s="20"/>
      <c r="S272" s="20"/>
      <c r="T272" s="21" t="str">
        <f t="shared" ref="T272:U272" si="1629">IF(COUNTIF($F272,CONCATENATE("*",T$1,"*")),"Y",IF(COUNTIF($F272,CONCATENATE("*",$V$1,"*")),"Y",IF(COUNTIF($F272,CONCATENATE("*ALL EVENT DAYS - July 18*")),"Y","")))</f>
        <v/>
      </c>
      <c r="U272" s="21" t="str">
        <f t="shared" si="1629"/>
        <v/>
      </c>
      <c r="V272" s="21" t="str">
        <f t="shared" si="1172"/>
        <v/>
      </c>
      <c r="W272" s="21" t="str">
        <f t="shared" ref="W272:X272" si="1630">IF(COUNTIF($F272,CONCATENATE("*",W$1,"*")),"Y",IF(COUNTIF($F272,CONCATENATE("*",$O$1,"*")),"Y",IF(COUNTIF($F272,CONCATENATE("*",$Y$1,"*")),"Y",IF(COUNTIF($F272,CONCATENATE("*ALL EVENT*")),"Y",""))))</f>
        <v/>
      </c>
      <c r="X272" s="21" t="str">
        <f t="shared" si="1630"/>
        <v/>
      </c>
      <c r="Y272" s="21" t="str">
        <f t="shared" si="1174"/>
        <v/>
      </c>
      <c r="Z272" s="21" t="str">
        <f t="shared" ref="Z272:AA272" si="1631">IF(COUNTIF($F272,CONCATENATE("*",Z$1,"*")),"Y",IF(COUNTIF($F272,CONCATENATE("*",$O$1,"*")),"Y",IF(COUNTIF($F272,CONCATENATE("*",$AB$1,"*")),"Y",IF(COUNTIF($F272,CONCATENATE("*ALL EVENT*")),"Y",""))))</f>
        <v/>
      </c>
      <c r="AA272" s="21" t="str">
        <f t="shared" si="1631"/>
        <v/>
      </c>
      <c r="AB272" s="21" t="str">
        <f t="shared" si="1537"/>
        <v/>
      </c>
      <c r="AC272" s="21" t="str">
        <f t="shared" ref="AC272:AD272" si="1632">IF(COUNTIF($F272,CONCATENATE("*",AC$1,"*")),"Y",IF(COUNTIF($F272,CONCATENATE("*",$O$1,"*")),"Y",IF(COUNTIF($F272,CONCATENATE("*",$AE$1,"*")),"Y",IF(COUNTIF($F272,CONCATENATE("*ALL EVENT*")),"Y",""))))</f>
        <v>Y</v>
      </c>
      <c r="AD272" s="21" t="str">
        <f t="shared" si="1632"/>
        <v/>
      </c>
      <c r="AE272" s="19" t="str">
        <f t="shared" si="1539"/>
        <v/>
      </c>
      <c r="AF272" s="22">
        <f t="shared" si="1540"/>
        <v>1</v>
      </c>
      <c r="AG272" s="36" t="s">
        <v>1730</v>
      </c>
      <c r="AH272" s="19" t="str">
        <f t="shared" ref="AH272:AX272" si="1633">IF(O272="Y",$AG272,"")</f>
        <v/>
      </c>
      <c r="AI272" s="19" t="str">
        <f t="shared" si="1633"/>
        <v/>
      </c>
      <c r="AJ272" s="19" t="str">
        <f t="shared" si="1633"/>
        <v/>
      </c>
      <c r="AK272" s="19" t="str">
        <f t="shared" si="1633"/>
        <v/>
      </c>
      <c r="AL272" s="19" t="str">
        <f t="shared" si="1633"/>
        <v/>
      </c>
      <c r="AM272" s="19" t="str">
        <f t="shared" si="1633"/>
        <v/>
      </c>
      <c r="AN272" s="19" t="str">
        <f t="shared" si="1633"/>
        <v/>
      </c>
      <c r="AO272" s="19" t="str">
        <f t="shared" si="1633"/>
        <v/>
      </c>
      <c r="AP272" s="19" t="str">
        <f t="shared" si="1633"/>
        <v/>
      </c>
      <c r="AQ272" s="19" t="str">
        <f t="shared" si="1633"/>
        <v/>
      </c>
      <c r="AR272" s="19" t="str">
        <f t="shared" si="1633"/>
        <v/>
      </c>
      <c r="AS272" s="19" t="str">
        <f t="shared" si="1633"/>
        <v/>
      </c>
      <c r="AT272" s="19" t="str">
        <f t="shared" si="1633"/>
        <v/>
      </c>
      <c r="AU272" s="19" t="str">
        <f t="shared" si="1633"/>
        <v/>
      </c>
      <c r="AV272" s="19" t="str">
        <f t="shared" si="1633"/>
        <v>StandBy</v>
      </c>
      <c r="AW272" s="19" t="str">
        <f t="shared" si="1633"/>
        <v/>
      </c>
      <c r="AX272" s="19" t="str">
        <f t="shared" si="1633"/>
        <v/>
      </c>
      <c r="AY272" s="24">
        <f t="shared" si="1542"/>
        <v>0</v>
      </c>
      <c r="AZ272" s="19">
        <f t="shared" si="1543"/>
        <v>1</v>
      </c>
      <c r="BA272" s="19"/>
      <c r="BB272" s="19"/>
    </row>
    <row r="273" spans="1:54" ht="15.6">
      <c r="A273" s="2">
        <f>'Form Responses 1'!A273</f>
        <v>45460.748396030089</v>
      </c>
      <c r="B273" s="25" t="str">
        <f>'Form Responses 1'!B273</f>
        <v>sachinkash21@gmail.com</v>
      </c>
      <c r="C273" s="16" t="str">
        <f>'Form Responses 1'!C273</f>
        <v>Sachin</v>
      </c>
      <c r="D273" s="16" t="str">
        <f>'Form Responses 1'!D273</f>
        <v>Parsa</v>
      </c>
      <c r="E273" s="511">
        <f>'Form Responses 1'!E273</f>
        <v>2243589805</v>
      </c>
      <c r="F273" s="17" t="str">
        <f>'Form Responses 1'!F273</f>
        <v>20th July (Saturday) - ALL DAY, 21st July (Sunday) - Morning</v>
      </c>
      <c r="G273" s="16" t="str">
        <f>'Form Responses 1'!G273</f>
        <v>Greater Chicago Region</v>
      </c>
      <c r="H273" s="16" t="str">
        <f>'Form Responses 1'!H273</f>
        <v>No</v>
      </c>
      <c r="I273" s="16">
        <f>'Form Responses 1'!I273</f>
        <v>0</v>
      </c>
      <c r="J273" s="16">
        <f>'Form Responses 1'!J273</f>
        <v>0</v>
      </c>
      <c r="K273" s="16">
        <f>'Form Responses 1'!K273</f>
        <v>0</v>
      </c>
      <c r="L273" s="16" t="str">
        <f>'Form Responses 1'!L273</f>
        <v>I acknowledge</v>
      </c>
      <c r="M273" s="16">
        <f>'Form Responses 1'!M273</f>
        <v>0</v>
      </c>
      <c r="N273" s="27" t="s">
        <v>1727</v>
      </c>
      <c r="O273" s="19" t="str">
        <f t="shared" si="1533"/>
        <v/>
      </c>
      <c r="P273" s="20"/>
      <c r="Q273" s="20"/>
      <c r="R273" s="20"/>
      <c r="S273" s="20"/>
      <c r="T273" s="21" t="str">
        <f t="shared" ref="T273:U273" si="1634">IF(COUNTIF($F273,CONCATENATE("*",T$1,"*")),"Y",IF(COUNTIF($F273,CONCATENATE("*",$V$1,"*")),"Y",IF(COUNTIF($F273,CONCATENATE("*ALL EVENT DAYS - July 18*")),"Y","")))</f>
        <v/>
      </c>
      <c r="U273" s="21" t="str">
        <f t="shared" si="1634"/>
        <v/>
      </c>
      <c r="V273" s="21" t="str">
        <f t="shared" si="1172"/>
        <v/>
      </c>
      <c r="W273" s="21" t="str">
        <f t="shared" ref="W273:X273" si="1635">IF(COUNTIF($F273,CONCATENATE("*",W$1,"*")),"Y",IF(COUNTIF($F273,CONCATENATE("*",$O$1,"*")),"Y",IF(COUNTIF($F273,CONCATENATE("*",$Y$1,"*")),"Y",IF(COUNTIF($F273,CONCATENATE("*ALL EVENT*")),"Y",""))))</f>
        <v/>
      </c>
      <c r="X273" s="21" t="str">
        <f t="shared" si="1635"/>
        <v/>
      </c>
      <c r="Y273" s="21" t="str">
        <f t="shared" si="1174"/>
        <v/>
      </c>
      <c r="Z273" s="21" t="str">
        <f t="shared" ref="Z273:AA273" si="1636">IF(COUNTIF($F273,CONCATENATE("*",Z$1,"*")),"Y",IF(COUNTIF($F273,CONCATENATE("*",$O$1,"*")),"Y",IF(COUNTIF($F273,CONCATENATE("*",$AB$1,"*")),"Y",IF(COUNTIF($F273,CONCATENATE("*ALL EVENT*")),"Y",""))))</f>
        <v>Y</v>
      </c>
      <c r="AA273" s="21" t="str">
        <f t="shared" si="1636"/>
        <v>Y</v>
      </c>
      <c r="AB273" s="21" t="str">
        <f t="shared" si="1537"/>
        <v>Y</v>
      </c>
      <c r="AC273" s="21" t="str">
        <f t="shared" ref="AC273:AD273" si="1637">IF(COUNTIF($F273,CONCATENATE("*",AC$1,"*")),"Y",IF(COUNTIF($F273,CONCATENATE("*",$O$1,"*")),"Y",IF(COUNTIF($F273,CONCATENATE("*",$AE$1,"*")),"Y",IF(COUNTIF($F273,CONCATENATE("*ALL EVENT*")),"Y",""))))</f>
        <v>Y</v>
      </c>
      <c r="AD273" s="21" t="str">
        <f t="shared" si="1637"/>
        <v/>
      </c>
      <c r="AE273" s="19" t="str">
        <f t="shared" si="1539"/>
        <v/>
      </c>
      <c r="AF273" s="22">
        <f t="shared" si="1540"/>
        <v>3</v>
      </c>
      <c r="AG273" s="26" t="s">
        <v>1741</v>
      </c>
      <c r="AH273" s="19" t="str">
        <f t="shared" ref="AH273:AR273" si="1638">IF(O273="Y",$AG273,"")</f>
        <v/>
      </c>
      <c r="AI273" s="19" t="str">
        <f t="shared" si="1638"/>
        <v/>
      </c>
      <c r="AJ273" s="19" t="str">
        <f t="shared" si="1638"/>
        <v/>
      </c>
      <c r="AK273" s="19" t="str">
        <f t="shared" si="1638"/>
        <v/>
      </c>
      <c r="AL273" s="19" t="str">
        <f t="shared" si="1638"/>
        <v/>
      </c>
      <c r="AM273" s="19" t="str">
        <f t="shared" si="1638"/>
        <v/>
      </c>
      <c r="AN273" s="19" t="str">
        <f t="shared" si="1638"/>
        <v/>
      </c>
      <c r="AO273" s="19" t="str">
        <f t="shared" si="1638"/>
        <v/>
      </c>
      <c r="AP273" s="19" t="str">
        <f t="shared" si="1638"/>
        <v/>
      </c>
      <c r="AQ273" s="19" t="str">
        <f t="shared" si="1638"/>
        <v/>
      </c>
      <c r="AR273" s="19" t="str">
        <f t="shared" si="1638"/>
        <v/>
      </c>
      <c r="AS273" s="19" t="s">
        <v>1734</v>
      </c>
      <c r="AT273" s="19" t="s">
        <v>1734</v>
      </c>
      <c r="AU273" s="19" t="str">
        <f t="shared" ref="AU273:AU275" si="1639">IF(AB273="Y",$AG273,"")</f>
        <v>Crowd Mgmt</v>
      </c>
      <c r="AV273" s="19" t="s">
        <v>1734</v>
      </c>
      <c r="AW273" s="19" t="str">
        <f t="shared" ref="AW273:AX273" si="1640">IF(AD273="Y",$AG273,"")</f>
        <v/>
      </c>
      <c r="AX273" s="19" t="str">
        <f t="shared" si="1640"/>
        <v/>
      </c>
      <c r="AY273" s="24">
        <f t="shared" si="1542"/>
        <v>1</v>
      </c>
      <c r="AZ273" s="19">
        <f t="shared" si="1543"/>
        <v>1</v>
      </c>
      <c r="BA273" s="19" t="s">
        <v>1740</v>
      </c>
      <c r="BB273" s="19"/>
    </row>
    <row r="274" spans="1:54" ht="15.6">
      <c r="A274" s="2">
        <f>'Form Responses 1'!A274</f>
        <v>45461.712242048612</v>
      </c>
      <c r="B274" s="25" t="str">
        <f>'Form Responses 1'!B274</f>
        <v>saibhamidipaty@gmail.com</v>
      </c>
      <c r="C274" s="31" t="str">
        <f>'Form Responses 1'!C274</f>
        <v>sailaja</v>
      </c>
      <c r="D274" s="16" t="str">
        <f>'Form Responses 1'!D274</f>
        <v>Bhamidipaty</v>
      </c>
      <c r="E274" s="511" t="str">
        <f>'Form Responses 1'!E274</f>
        <v>972-998-4064</v>
      </c>
      <c r="F274" s="17" t="str">
        <f>'Form Responses 1'!F274</f>
        <v>19th July (Friday) - ALL DAY, 19th July (Friday) - Morning, 19th July (Friday) - Evening, 20th July (Saturday) - ALL DAY, 20th July (Saturday) - Morning, 20th July (Saturday) - Evening</v>
      </c>
      <c r="G274" s="16" t="str">
        <f>'Form Responses 1'!G274</f>
        <v>Irving</v>
      </c>
      <c r="H274" s="16" t="str">
        <f>'Form Responses 1'!H274</f>
        <v>Yes</v>
      </c>
      <c r="I274" s="16" t="str">
        <f>'Form Responses 1'!I274</f>
        <v>Mahāyajña Parent / Family member</v>
      </c>
      <c r="J274" s="16" t="str">
        <f>'Form Responses 1'!J274</f>
        <v>Sneha Bhamidipaty</v>
      </c>
      <c r="K274" s="16" t="str">
        <f>'Form Responses 1'!K274</f>
        <v>Batch 4</v>
      </c>
      <c r="L274" s="16" t="str">
        <f>'Form Responses 1'!L274</f>
        <v>I acknowledge</v>
      </c>
      <c r="M274" s="16">
        <f>'Form Responses 1'!M274</f>
        <v>0</v>
      </c>
      <c r="N274" s="27" t="s">
        <v>1727</v>
      </c>
      <c r="O274" s="19" t="str">
        <f t="shared" si="1533"/>
        <v/>
      </c>
      <c r="P274" s="20"/>
      <c r="Q274" s="20"/>
      <c r="R274" s="20"/>
      <c r="S274" s="20"/>
      <c r="T274" s="21" t="str">
        <f t="shared" ref="T274:U274" si="1641">IF(COUNTIF($F274,CONCATENATE("*",T$1,"*")),"Y",IF(COUNTIF($F274,CONCATENATE("*",$V$1,"*")),"Y",IF(COUNTIF($F274,CONCATENATE("*ALL EVENT DAYS - July 18*")),"Y","")))</f>
        <v/>
      </c>
      <c r="U274" s="21" t="str">
        <f t="shared" si="1641"/>
        <v/>
      </c>
      <c r="V274" s="21" t="str">
        <f t="shared" si="1172"/>
        <v/>
      </c>
      <c r="W274" s="21" t="str">
        <f t="shared" ref="W274:X274" si="1642">IF(COUNTIF($F274,CONCATENATE("*",W$1,"*")),"Y",IF(COUNTIF($F274,CONCATENATE("*",$O$1,"*")),"Y",IF(COUNTIF($F274,CONCATENATE("*",$Y$1,"*")),"Y",IF(COUNTIF($F274,CONCATENATE("*ALL EVENT*")),"Y",""))))</f>
        <v>Y</v>
      </c>
      <c r="X274" s="21" t="str">
        <f t="shared" si="1642"/>
        <v>Y</v>
      </c>
      <c r="Y274" s="21" t="str">
        <f t="shared" si="1174"/>
        <v>Y</v>
      </c>
      <c r="Z274" s="21" t="str">
        <f t="shared" ref="Z274:AA274" si="1643">IF(COUNTIF($F274,CONCATENATE("*",Z$1,"*")),"Y",IF(COUNTIF($F274,CONCATENATE("*",$O$1,"*")),"Y",IF(COUNTIF($F274,CONCATENATE("*",$AB$1,"*")),"Y",IF(COUNTIF($F274,CONCATENATE("*ALL EVENT*")),"Y",""))))</f>
        <v>Y</v>
      </c>
      <c r="AA274" s="21" t="str">
        <f t="shared" si="1643"/>
        <v>Y</v>
      </c>
      <c r="AB274" s="21" t="str">
        <f t="shared" si="1537"/>
        <v>Y</v>
      </c>
      <c r="AC274" s="21" t="str">
        <f t="shared" ref="AC274:AD274" si="1644">IF(COUNTIF($F274,CONCATENATE("*",AC$1,"*")),"Y",IF(COUNTIF($F274,CONCATENATE("*",$O$1,"*")),"Y",IF(COUNTIF($F274,CONCATENATE("*",$AE$1,"*")),"Y",IF(COUNTIF($F274,CONCATENATE("*ALL EVENT*")),"Y",""))))</f>
        <v/>
      </c>
      <c r="AD274" s="21" t="str">
        <f t="shared" si="1644"/>
        <v/>
      </c>
      <c r="AE274" s="19" t="str">
        <f t="shared" si="1539"/>
        <v/>
      </c>
      <c r="AF274" s="22">
        <f t="shared" si="1540"/>
        <v>4</v>
      </c>
      <c r="AG274" s="26" t="s">
        <v>1732</v>
      </c>
      <c r="AH274" s="19" t="str">
        <f t="shared" ref="AH274:AO274" si="1645">IF(O274="Y",$AG274,"")</f>
        <v/>
      </c>
      <c r="AI274" s="19" t="str">
        <f t="shared" si="1645"/>
        <v/>
      </c>
      <c r="AJ274" s="19" t="str">
        <f t="shared" si="1645"/>
        <v/>
      </c>
      <c r="AK274" s="19" t="str">
        <f t="shared" si="1645"/>
        <v/>
      </c>
      <c r="AL274" s="19" t="str">
        <f t="shared" si="1645"/>
        <v/>
      </c>
      <c r="AM274" s="19" t="str">
        <f t="shared" si="1645"/>
        <v/>
      </c>
      <c r="AN274" s="19" t="str">
        <f t="shared" si="1645"/>
        <v/>
      </c>
      <c r="AO274" s="19" t="str">
        <f t="shared" si="1645"/>
        <v/>
      </c>
      <c r="AP274" s="19" t="s">
        <v>1737</v>
      </c>
      <c r="AQ274" s="19" t="s">
        <v>1737</v>
      </c>
      <c r="AR274" s="19" t="str">
        <f t="shared" ref="AR274:AR275" si="1646">IF(Y274="Y",$AG274,"")</f>
        <v>Maha Prasad</v>
      </c>
      <c r="AS274" s="19" t="s">
        <v>1737</v>
      </c>
      <c r="AT274" s="19" t="s">
        <v>1737</v>
      </c>
      <c r="AU274" s="19" t="str">
        <f t="shared" si="1639"/>
        <v>Maha Prasad</v>
      </c>
      <c r="AV274" s="19" t="str">
        <f t="shared" ref="AV274:AX274" si="1647">IF(AC274="Y",$AG274,"")</f>
        <v/>
      </c>
      <c r="AW274" s="19" t="str">
        <f t="shared" si="1647"/>
        <v/>
      </c>
      <c r="AX274" s="19" t="str">
        <f t="shared" si="1647"/>
        <v/>
      </c>
      <c r="AY274" s="24">
        <f t="shared" si="1542"/>
        <v>1</v>
      </c>
      <c r="AZ274" s="19">
        <f t="shared" si="1543"/>
        <v>2</v>
      </c>
      <c r="BA274" s="19" t="s">
        <v>1729</v>
      </c>
      <c r="BB274" s="19"/>
    </row>
    <row r="275" spans="1:54" ht="15.6">
      <c r="A275" s="2">
        <f>'Form Responses 1'!A275</f>
        <v>45462.384835277779</v>
      </c>
      <c r="B275" s="25" t="str">
        <f>'Form Responses 1'!B275</f>
        <v>aswanikumarv@gmail.com</v>
      </c>
      <c r="C275" s="16" t="str">
        <f>'Form Responses 1'!C275</f>
        <v>Aswani kumar</v>
      </c>
      <c r="D275" s="16" t="str">
        <f>'Form Responses 1'!D275</f>
        <v>Vallabhaneni</v>
      </c>
      <c r="E275" s="511">
        <f>'Form Responses 1'!E275</f>
        <v>4013011143</v>
      </c>
      <c r="F275" s="17" t="str">
        <f>'Form Responses 1'!F275</f>
        <v>19th July (Friday) - Evening, 20th July (Saturday) - Evening, 21st July (Sunday) - Evening</v>
      </c>
      <c r="G275" s="16" t="str">
        <f>'Form Responses 1'!G275</f>
        <v>Frisco</v>
      </c>
      <c r="H275" s="16" t="str">
        <f>'Form Responses 1'!H275</f>
        <v>No</v>
      </c>
      <c r="I275" s="16">
        <f>'Form Responses 1'!I275</f>
        <v>0</v>
      </c>
      <c r="J275" s="16">
        <f>'Form Responses 1'!J275</f>
        <v>0</v>
      </c>
      <c r="K275" s="16">
        <f>'Form Responses 1'!K275</f>
        <v>0</v>
      </c>
      <c r="L275" s="16" t="str">
        <f>'Form Responses 1'!L275</f>
        <v>I acknowledge</v>
      </c>
      <c r="M275" s="16">
        <f>'Form Responses 1'!M275</f>
        <v>0</v>
      </c>
      <c r="N275" s="27" t="s">
        <v>1727</v>
      </c>
      <c r="O275" s="19" t="str">
        <f t="shared" si="1533"/>
        <v/>
      </c>
      <c r="P275" s="20"/>
      <c r="Q275" s="20"/>
      <c r="R275" s="20"/>
      <c r="S275" s="20"/>
      <c r="T275" s="21" t="str">
        <f t="shared" ref="T275:U275" si="1648">IF(COUNTIF($F275,CONCATENATE("*",T$1,"*")),"Y",IF(COUNTIF($F275,CONCATENATE("*",$V$1,"*")),"Y",IF(COUNTIF($F275,CONCATENATE("*ALL EVENT DAYS - July 18*")),"Y","")))</f>
        <v/>
      </c>
      <c r="U275" s="21" t="str">
        <f t="shared" si="1648"/>
        <v/>
      </c>
      <c r="V275" s="21" t="str">
        <f t="shared" si="1172"/>
        <v/>
      </c>
      <c r="W275" s="21" t="str">
        <f t="shared" ref="W275:X275" si="1649">IF(COUNTIF($F275,CONCATENATE("*",W$1,"*")),"Y",IF(COUNTIF($F275,CONCATENATE("*",$O$1,"*")),"Y",IF(COUNTIF($F275,CONCATENATE("*",$Y$1,"*")),"Y",IF(COUNTIF($F275,CONCATENATE("*ALL EVENT*")),"Y",""))))</f>
        <v/>
      </c>
      <c r="X275" s="21" t="str">
        <f t="shared" si="1649"/>
        <v>Y</v>
      </c>
      <c r="Y275" s="21" t="str">
        <f t="shared" si="1174"/>
        <v/>
      </c>
      <c r="Z275" s="21" t="str">
        <f t="shared" ref="Z275:AA275" si="1650">IF(COUNTIF($F275,CONCATENATE("*",Z$1,"*")),"Y",IF(COUNTIF($F275,CONCATENATE("*",$O$1,"*")),"Y",IF(COUNTIF($F275,CONCATENATE("*",$AB$1,"*")),"Y",IF(COUNTIF($F275,CONCATENATE("*ALL EVENT*")),"Y",""))))</f>
        <v/>
      </c>
      <c r="AA275" s="21" t="str">
        <f t="shared" si="1650"/>
        <v>Y</v>
      </c>
      <c r="AB275" s="21" t="str">
        <f t="shared" si="1537"/>
        <v/>
      </c>
      <c r="AC275" s="21" t="str">
        <f t="shared" ref="AC275:AD275" si="1651">IF(COUNTIF($F275,CONCATENATE("*",AC$1,"*")),"Y",IF(COUNTIF($F275,CONCATENATE("*",$O$1,"*")),"Y",IF(COUNTIF($F275,CONCATENATE("*",$AE$1,"*")),"Y",IF(COUNTIF($F275,CONCATENATE("*ALL EVENT*")),"Y",""))))</f>
        <v/>
      </c>
      <c r="AD275" s="21" t="str">
        <f t="shared" si="1651"/>
        <v>Y</v>
      </c>
      <c r="AE275" s="19" t="str">
        <f t="shared" si="1539"/>
        <v/>
      </c>
      <c r="AF275" s="22">
        <f t="shared" si="1540"/>
        <v>3</v>
      </c>
      <c r="AG275" s="26" t="s">
        <v>1732</v>
      </c>
      <c r="AH275" s="19" t="str">
        <f t="shared" ref="AH275:AP275" si="1652">IF(O275="Y",$AG275,"")</f>
        <v/>
      </c>
      <c r="AI275" s="19" t="str">
        <f t="shared" si="1652"/>
        <v/>
      </c>
      <c r="AJ275" s="19" t="str">
        <f t="shared" si="1652"/>
        <v/>
      </c>
      <c r="AK275" s="19" t="str">
        <f t="shared" si="1652"/>
        <v/>
      </c>
      <c r="AL275" s="19" t="str">
        <f t="shared" si="1652"/>
        <v/>
      </c>
      <c r="AM275" s="19" t="str">
        <f t="shared" si="1652"/>
        <v/>
      </c>
      <c r="AN275" s="19" t="str">
        <f t="shared" si="1652"/>
        <v/>
      </c>
      <c r="AO275" s="19" t="str">
        <f t="shared" si="1652"/>
        <v/>
      </c>
      <c r="AP275" s="19" t="str">
        <f t="shared" si="1652"/>
        <v/>
      </c>
      <c r="AQ275" s="19" t="s">
        <v>1737</v>
      </c>
      <c r="AR275" s="19" t="str">
        <f t="shared" si="1646"/>
        <v/>
      </c>
      <c r="AS275" s="19" t="str">
        <f>IF(Z275="Y",$AG275,"")</f>
        <v/>
      </c>
      <c r="AT275" s="19" t="s">
        <v>1737</v>
      </c>
      <c r="AU275" s="19" t="str">
        <f t="shared" si="1639"/>
        <v/>
      </c>
      <c r="AV275" s="19" t="str">
        <f>IF(AC275="Y",$AG275,"")</f>
        <v/>
      </c>
      <c r="AW275" s="19" t="s">
        <v>1737</v>
      </c>
      <c r="AX275" s="19" t="str">
        <f>IF(AE275="Y",$AG275,"")</f>
        <v/>
      </c>
      <c r="AY275" s="24">
        <f t="shared" si="1542"/>
        <v>1</v>
      </c>
      <c r="AZ275" s="19">
        <f t="shared" si="1543"/>
        <v>1</v>
      </c>
      <c r="BA275" s="19" t="s">
        <v>1740</v>
      </c>
      <c r="BB275" s="19"/>
    </row>
    <row r="276" spans="1:54" ht="15.6">
      <c r="A276" s="2">
        <f>'Form Responses 1'!A276</f>
        <v>45462.857337800924</v>
      </c>
      <c r="B276" s="25" t="str">
        <f>'Form Responses 1'!B276</f>
        <v>kalyanchatrathi.sgsgita@gmail.com</v>
      </c>
      <c r="C276" s="16" t="str">
        <f>'Form Responses 1'!C276</f>
        <v>Kalyan</v>
      </c>
      <c r="D276" s="16" t="str">
        <f>'Form Responses 1'!D276</f>
        <v>Chatrathi</v>
      </c>
      <c r="E276" s="511">
        <f>'Form Responses 1'!E276</f>
        <v>2482693525</v>
      </c>
      <c r="F276" s="17" t="str">
        <f>'Form Responses 1'!F276</f>
        <v>ALL EVENT DAYS - July 19th to July 21st - FULL TIME</v>
      </c>
      <c r="G276" s="16" t="str">
        <f>'Form Responses 1'!G276</f>
        <v>Frisco</v>
      </c>
      <c r="H276" s="16" t="str">
        <f>'Form Responses 1'!H276</f>
        <v>Yes</v>
      </c>
      <c r="I276" s="16" t="str">
        <f>'Form Responses 1'!I276</f>
        <v>Mahāyajña Student</v>
      </c>
      <c r="J276" s="16" t="str">
        <f>'Form Responses 1'!J276</f>
        <v>Kalyan Chatrathi</v>
      </c>
      <c r="K276" s="16" t="str">
        <f>'Form Responses 1'!K276</f>
        <v>Batch 6</v>
      </c>
      <c r="L276" s="16" t="str">
        <f>'Form Responses 1'!L276</f>
        <v>I acknowledge</v>
      </c>
      <c r="M276" s="16">
        <f>'Form Responses 1'!M276</f>
        <v>0</v>
      </c>
      <c r="N276" s="27" t="s">
        <v>1727</v>
      </c>
      <c r="O276" s="19" t="str">
        <f t="shared" si="1533"/>
        <v>Y</v>
      </c>
      <c r="P276" s="20"/>
      <c r="Q276" s="20"/>
      <c r="R276" s="20"/>
      <c r="S276" s="20"/>
      <c r="T276" s="21" t="str">
        <f t="shared" ref="T276:U276" si="1653">IF(COUNTIF($F276,CONCATENATE("*",T$1,"*")),"Y",IF(COUNTIF($F276,CONCATENATE("*",$V$1,"*")),"Y",IF(COUNTIF($F276,CONCATENATE("*ALL EVENT DAYS - July 18*")),"Y","")))</f>
        <v/>
      </c>
      <c r="U276" s="21" t="str">
        <f t="shared" si="1653"/>
        <v/>
      </c>
      <c r="V276" s="21" t="str">
        <f t="shared" si="1172"/>
        <v/>
      </c>
      <c r="W276" s="21" t="str">
        <f t="shared" ref="W276:X276" si="1654">IF(COUNTIF($F276,CONCATENATE("*",W$1,"*")),"Y",IF(COUNTIF($F276,CONCATENATE("*",$O$1,"*")),"Y",IF(COUNTIF($F276,CONCATENATE("*",$Y$1,"*")),"Y",IF(COUNTIF($F276,CONCATENATE("*ALL EVENT*")),"Y",""))))</f>
        <v>Y</v>
      </c>
      <c r="X276" s="21" t="str">
        <f t="shared" si="1654"/>
        <v>Y</v>
      </c>
      <c r="Y276" s="21" t="str">
        <f t="shared" si="1174"/>
        <v>Y</v>
      </c>
      <c r="Z276" s="21" t="str">
        <f t="shared" ref="Z276:AA276" si="1655">IF(COUNTIF($F276,CONCATENATE("*",Z$1,"*")),"Y",IF(COUNTIF($F276,CONCATENATE("*",$O$1,"*")),"Y",IF(COUNTIF($F276,CONCATENATE("*",$AB$1,"*")),"Y",IF(COUNTIF($F276,CONCATENATE("*ALL EVENT*")),"Y",""))))</f>
        <v>Y</v>
      </c>
      <c r="AA276" s="21" t="str">
        <f t="shared" si="1655"/>
        <v>Y</v>
      </c>
      <c r="AB276" s="21" t="str">
        <f t="shared" si="1537"/>
        <v>Y</v>
      </c>
      <c r="AC276" s="21" t="str">
        <f t="shared" ref="AC276:AD276" si="1656">IF(COUNTIF($F276,CONCATENATE("*",AC$1,"*")),"Y",IF(COUNTIF($F276,CONCATENATE("*",$O$1,"*")),"Y",IF(COUNTIF($F276,CONCATENATE("*",$AE$1,"*")),"Y",IF(COUNTIF($F276,CONCATENATE("*ALL EVENT*")),"Y",""))))</f>
        <v>Y</v>
      </c>
      <c r="AD276" s="21" t="str">
        <f t="shared" si="1656"/>
        <v>Y</v>
      </c>
      <c r="AE276" s="19" t="str">
        <f t="shared" si="1539"/>
        <v>Y</v>
      </c>
      <c r="AF276" s="22">
        <f t="shared" si="1540"/>
        <v>6</v>
      </c>
      <c r="AG276" s="44" t="s">
        <v>1775</v>
      </c>
      <c r="AH276" s="19" t="str">
        <f t="shared" ref="AH276:AX276" si="1657">IF(O276="Y",$AG276,"")</f>
        <v>Communications</v>
      </c>
      <c r="AI276" s="19" t="str">
        <f t="shared" si="1657"/>
        <v/>
      </c>
      <c r="AJ276" s="19" t="str">
        <f t="shared" si="1657"/>
        <v/>
      </c>
      <c r="AK276" s="19" t="str">
        <f t="shared" si="1657"/>
        <v/>
      </c>
      <c r="AL276" s="19" t="str">
        <f t="shared" si="1657"/>
        <v/>
      </c>
      <c r="AM276" s="19" t="str">
        <f t="shared" si="1657"/>
        <v/>
      </c>
      <c r="AN276" s="19" t="str">
        <f t="shared" si="1657"/>
        <v/>
      </c>
      <c r="AO276" s="19" t="str">
        <f t="shared" si="1657"/>
        <v/>
      </c>
      <c r="AP276" s="19" t="str">
        <f t="shared" si="1657"/>
        <v>Communications</v>
      </c>
      <c r="AQ276" s="19" t="str">
        <f t="shared" si="1657"/>
        <v>Communications</v>
      </c>
      <c r="AR276" s="19" t="str">
        <f t="shared" si="1657"/>
        <v>Communications</v>
      </c>
      <c r="AS276" s="19" t="str">
        <f t="shared" si="1657"/>
        <v>Communications</v>
      </c>
      <c r="AT276" s="19" t="str">
        <f t="shared" si="1657"/>
        <v>Communications</v>
      </c>
      <c r="AU276" s="19" t="str">
        <f t="shared" si="1657"/>
        <v>Communications</v>
      </c>
      <c r="AV276" s="19" t="str">
        <f t="shared" si="1657"/>
        <v>Communications</v>
      </c>
      <c r="AW276" s="19" t="str">
        <f t="shared" si="1657"/>
        <v>Communications</v>
      </c>
      <c r="AX276" s="19" t="str">
        <f t="shared" si="1657"/>
        <v>Communications</v>
      </c>
      <c r="AY276" s="24">
        <f t="shared" si="1542"/>
        <v>2</v>
      </c>
      <c r="AZ276" s="19">
        <f t="shared" si="1543"/>
        <v>2</v>
      </c>
      <c r="BA276" s="19" t="s">
        <v>1729</v>
      </c>
      <c r="BB276" s="19"/>
    </row>
    <row r="277" spans="1:54" ht="15.6">
      <c r="A277" s="2">
        <f>'Form Responses 1'!A277</f>
        <v>45464.2928215625</v>
      </c>
      <c r="B277" s="25" t="str">
        <f>'Form Responses 1'!B277</f>
        <v>supriyalingareddy@gmail.com</v>
      </c>
      <c r="C277" s="16" t="str">
        <f>'Form Responses 1'!C277</f>
        <v>Supriya</v>
      </c>
      <c r="D277" s="16" t="str">
        <f>'Form Responses 1'!D277</f>
        <v>Lingareddy</v>
      </c>
      <c r="E277" s="511">
        <f>'Form Responses 1'!E277</f>
        <v>4433863051</v>
      </c>
      <c r="F277" s="17" t="str">
        <f>'Form Responses 1'!F277</f>
        <v>19th July (Friday) - Evening, 20th July (Saturday) - Morning, 20th July (Saturday) - Evening</v>
      </c>
      <c r="G277" s="16" t="str">
        <f>'Form Responses 1'!G277</f>
        <v>Texas</v>
      </c>
      <c r="H277" s="16" t="str">
        <f>'Form Responses 1'!H277</f>
        <v>Yes</v>
      </c>
      <c r="I277" s="16" t="str">
        <f>'Form Responses 1'!I277</f>
        <v>Mahāyajña Parent / Family member</v>
      </c>
      <c r="J277" s="16" t="str">
        <f>'Form Responses 1'!J277</f>
        <v>Srivardhan Bhavanam</v>
      </c>
      <c r="K277" s="16" t="str">
        <f>'Form Responses 1'!K277</f>
        <v>Batch 9</v>
      </c>
      <c r="L277" s="16" t="str">
        <f>'Form Responses 1'!L277</f>
        <v>I acknowledge</v>
      </c>
      <c r="M277" s="16" t="str">
        <f>'Form Responses 1'!M277</f>
        <v>Houston, TX</v>
      </c>
      <c r="N277" s="25" t="s">
        <v>1731</v>
      </c>
      <c r="O277" s="19" t="str">
        <f t="shared" si="1533"/>
        <v/>
      </c>
      <c r="P277" s="20"/>
      <c r="Q277" s="20"/>
      <c r="R277" s="20"/>
      <c r="S277" s="20"/>
      <c r="T277" s="21" t="str">
        <f t="shared" ref="T277:U277" si="1658">IF(COUNTIF($F277,CONCATENATE("*",T$1,"*")),"Y",IF(COUNTIF($F277,CONCATENATE("*",$V$1,"*")),"Y",IF(COUNTIF($F277,CONCATENATE("*ALL EVENT DAYS - July 18*")),"Y","")))</f>
        <v/>
      </c>
      <c r="U277" s="21" t="str">
        <f t="shared" si="1658"/>
        <v/>
      </c>
      <c r="V277" s="21" t="str">
        <f t="shared" si="1172"/>
        <v/>
      </c>
      <c r="W277" s="21" t="str">
        <f t="shared" ref="W277:X277" si="1659">IF(COUNTIF($F277,CONCATENATE("*",W$1,"*")),"Y",IF(COUNTIF($F277,CONCATENATE("*",$O$1,"*")),"Y",IF(COUNTIF($F277,CONCATENATE("*",$Y$1,"*")),"Y",IF(COUNTIF($F277,CONCATENATE("*ALL EVENT*")),"Y",""))))</f>
        <v/>
      </c>
      <c r="X277" s="21" t="str">
        <f t="shared" si="1659"/>
        <v>Y</v>
      </c>
      <c r="Y277" s="21" t="str">
        <f t="shared" si="1174"/>
        <v/>
      </c>
      <c r="Z277" s="21" t="str">
        <f t="shared" ref="Z277:AA277" si="1660">IF(COUNTIF($F277,CONCATENATE("*",Z$1,"*")),"Y",IF(COUNTIF($F277,CONCATENATE("*",$O$1,"*")),"Y",IF(COUNTIF($F277,CONCATENATE("*",$AB$1,"*")),"Y",IF(COUNTIF($F277,CONCATENATE("*ALL EVENT*")),"Y",""))))</f>
        <v>Y</v>
      </c>
      <c r="AA277" s="21" t="str">
        <f t="shared" si="1660"/>
        <v>Y</v>
      </c>
      <c r="AB277" s="21" t="str">
        <f t="shared" si="1537"/>
        <v/>
      </c>
      <c r="AC277" s="21" t="str">
        <f t="shared" ref="AC277:AD277" si="1661">IF(COUNTIF($F277,CONCATENATE("*",AC$1,"*")),"Y",IF(COUNTIF($F277,CONCATENATE("*",$O$1,"*")),"Y",IF(COUNTIF($F277,CONCATENATE("*",$AE$1,"*")),"Y",IF(COUNTIF($F277,CONCATENATE("*ALL EVENT*")),"Y",""))))</f>
        <v/>
      </c>
      <c r="AD277" s="21" t="str">
        <f t="shared" si="1661"/>
        <v/>
      </c>
      <c r="AE277" s="19" t="str">
        <f t="shared" si="1539"/>
        <v/>
      </c>
      <c r="AF277" s="22">
        <f t="shared" si="1540"/>
        <v>3</v>
      </c>
      <c r="AG277" s="26" t="s">
        <v>1732</v>
      </c>
      <c r="AH277" s="19" t="str">
        <f t="shared" ref="AH277:AP277" si="1662">IF(O277="Y",$AG277,"")</f>
        <v/>
      </c>
      <c r="AI277" s="19" t="str">
        <f t="shared" si="1662"/>
        <v/>
      </c>
      <c r="AJ277" s="19" t="str">
        <f t="shared" si="1662"/>
        <v/>
      </c>
      <c r="AK277" s="19" t="str">
        <f t="shared" si="1662"/>
        <v/>
      </c>
      <c r="AL277" s="19" t="str">
        <f t="shared" si="1662"/>
        <v/>
      </c>
      <c r="AM277" s="19" t="str">
        <f t="shared" si="1662"/>
        <v/>
      </c>
      <c r="AN277" s="19" t="str">
        <f t="shared" si="1662"/>
        <v/>
      </c>
      <c r="AO277" s="19" t="str">
        <f t="shared" si="1662"/>
        <v/>
      </c>
      <c r="AP277" s="19" t="str">
        <f t="shared" si="1662"/>
        <v/>
      </c>
      <c r="AQ277" s="19" t="s">
        <v>1737</v>
      </c>
      <c r="AR277" s="19" t="str">
        <f>IF(Y277="Y",$AG277,"")</f>
        <v/>
      </c>
      <c r="AS277" s="19" t="s">
        <v>1737</v>
      </c>
      <c r="AT277" s="19" t="s">
        <v>1737</v>
      </c>
      <c r="AU277" s="19" t="str">
        <f t="shared" ref="AU277:AX277" si="1663">IF(AB277="Y",$AG277,"")</f>
        <v/>
      </c>
      <c r="AV277" s="19" t="str">
        <f t="shared" si="1663"/>
        <v/>
      </c>
      <c r="AW277" s="19" t="str">
        <f t="shared" si="1663"/>
        <v/>
      </c>
      <c r="AX277" s="19" t="str">
        <f t="shared" si="1663"/>
        <v/>
      </c>
      <c r="AY277" s="24">
        <f t="shared" si="1542"/>
        <v>1</v>
      </c>
      <c r="AZ277" s="19">
        <f t="shared" si="1543"/>
        <v>1</v>
      </c>
      <c r="BA277" s="19" t="s">
        <v>1740</v>
      </c>
      <c r="BB277" s="19"/>
    </row>
    <row r="278" spans="1:54" ht="15.6">
      <c r="A278" s="2">
        <f>'Form Responses 1'!A278</f>
        <v>45464.309638425926</v>
      </c>
      <c r="B278" s="25" t="str">
        <f>'Form Responses 1'!B278</f>
        <v>sandeepbhargava1986@gmail.com</v>
      </c>
      <c r="C278" s="16" t="str">
        <f>'Form Responses 1'!C278</f>
        <v xml:space="preserve">Sandeep </v>
      </c>
      <c r="D278" s="16" t="str">
        <f>'Form Responses 1'!D278</f>
        <v>Bhargava</v>
      </c>
      <c r="E278" s="511" t="str">
        <f>'Form Responses 1'!E278</f>
        <v>+918149012555</v>
      </c>
      <c r="F278" s="17" t="str">
        <f>'Form Responses 1'!F278</f>
        <v>19th July (Friday) - Morning</v>
      </c>
      <c r="G278" s="16" t="str">
        <f>'Form Responses 1'!G278</f>
        <v>Greater Chicago Region</v>
      </c>
      <c r="H278" s="16" t="str">
        <f>'Form Responses 1'!H278</f>
        <v>No</v>
      </c>
      <c r="I278" s="16">
        <f>'Form Responses 1'!I278</f>
        <v>0</v>
      </c>
      <c r="J278" s="16">
        <f>'Form Responses 1'!J278</f>
        <v>0</v>
      </c>
      <c r="K278" s="16">
        <f>'Form Responses 1'!K278</f>
        <v>0</v>
      </c>
      <c r="L278" s="16" t="str">
        <f>'Form Responses 1'!L278</f>
        <v>I acknowledge</v>
      </c>
      <c r="M278" s="16">
        <f>'Form Responses 1'!M278</f>
        <v>0</v>
      </c>
      <c r="N278" s="25" t="s">
        <v>1727</v>
      </c>
      <c r="O278" s="19" t="str">
        <f t="shared" si="1533"/>
        <v/>
      </c>
      <c r="P278" s="20"/>
      <c r="Q278" s="20"/>
      <c r="R278" s="20"/>
      <c r="S278" s="20"/>
      <c r="T278" s="21" t="str">
        <f t="shared" ref="T278:U278" si="1664">IF(COUNTIF($F278,CONCATENATE("*",T$1,"*")),"Y",IF(COUNTIF($F278,CONCATENATE("*",$V$1,"*")),"Y",IF(COUNTIF($F278,CONCATENATE("*ALL EVENT DAYS - July 18*")),"Y","")))</f>
        <v/>
      </c>
      <c r="U278" s="21" t="str">
        <f t="shared" si="1664"/>
        <v/>
      </c>
      <c r="V278" s="21" t="str">
        <f t="shared" si="1172"/>
        <v/>
      </c>
      <c r="W278" s="21" t="str">
        <f t="shared" ref="W278:X278" si="1665">IF(COUNTIF($F278,CONCATENATE("*",W$1,"*")),"Y",IF(COUNTIF($F278,CONCATENATE("*",$O$1,"*")),"Y",IF(COUNTIF($F278,CONCATENATE("*",$Y$1,"*")),"Y",IF(COUNTIF($F278,CONCATENATE("*ALL EVENT*")),"Y",""))))</f>
        <v>Y</v>
      </c>
      <c r="X278" s="21" t="str">
        <f t="shared" si="1665"/>
        <v/>
      </c>
      <c r="Y278" s="21" t="str">
        <f t="shared" si="1174"/>
        <v/>
      </c>
      <c r="Z278" s="21" t="str">
        <f t="shared" ref="Z278:AA278" si="1666">IF(COUNTIF($F278,CONCATENATE("*",Z$1,"*")),"Y",IF(COUNTIF($F278,CONCATENATE("*",$O$1,"*")),"Y",IF(COUNTIF($F278,CONCATENATE("*",$AB$1,"*")),"Y",IF(COUNTIF($F278,CONCATENATE("*ALL EVENT*")),"Y",""))))</f>
        <v/>
      </c>
      <c r="AA278" s="21" t="str">
        <f t="shared" si="1666"/>
        <v/>
      </c>
      <c r="AB278" s="21" t="str">
        <f t="shared" si="1537"/>
        <v/>
      </c>
      <c r="AC278" s="21" t="str">
        <f t="shared" ref="AC278:AD278" si="1667">IF(COUNTIF($F278,CONCATENATE("*",AC$1,"*")),"Y",IF(COUNTIF($F278,CONCATENATE("*",$O$1,"*")),"Y",IF(COUNTIF($F278,CONCATENATE("*",$AE$1,"*")),"Y",IF(COUNTIF($F278,CONCATENATE("*ALL EVENT*")),"Y",""))))</f>
        <v/>
      </c>
      <c r="AD278" s="21" t="str">
        <f t="shared" si="1667"/>
        <v/>
      </c>
      <c r="AE278" s="19" t="str">
        <f t="shared" si="1539"/>
        <v/>
      </c>
      <c r="AF278" s="22">
        <f t="shared" si="1540"/>
        <v>1</v>
      </c>
      <c r="AG278" s="26" t="s">
        <v>1743</v>
      </c>
      <c r="AH278" s="19" t="str">
        <f t="shared" ref="AH278:AX278" si="1668">IF(O278="Y",$AG278,"")</f>
        <v/>
      </c>
      <c r="AI278" s="19" t="str">
        <f t="shared" si="1668"/>
        <v/>
      </c>
      <c r="AJ278" s="19" t="str">
        <f t="shared" si="1668"/>
        <v/>
      </c>
      <c r="AK278" s="19" t="str">
        <f t="shared" si="1668"/>
        <v/>
      </c>
      <c r="AL278" s="19" t="str">
        <f t="shared" si="1668"/>
        <v/>
      </c>
      <c r="AM278" s="19" t="str">
        <f t="shared" si="1668"/>
        <v/>
      </c>
      <c r="AN278" s="19" t="str">
        <f t="shared" si="1668"/>
        <v/>
      </c>
      <c r="AO278" s="19" t="str">
        <f t="shared" si="1668"/>
        <v/>
      </c>
      <c r="AP278" s="19" t="str">
        <f t="shared" si="1668"/>
        <v>Reserve</v>
      </c>
      <c r="AQ278" s="19" t="str">
        <f t="shared" si="1668"/>
        <v/>
      </c>
      <c r="AR278" s="19" t="str">
        <f t="shared" si="1668"/>
        <v/>
      </c>
      <c r="AS278" s="19" t="str">
        <f t="shared" si="1668"/>
        <v/>
      </c>
      <c r="AT278" s="19" t="str">
        <f t="shared" si="1668"/>
        <v/>
      </c>
      <c r="AU278" s="19" t="str">
        <f t="shared" si="1668"/>
        <v/>
      </c>
      <c r="AV278" s="19" t="str">
        <f t="shared" si="1668"/>
        <v/>
      </c>
      <c r="AW278" s="19" t="str">
        <f t="shared" si="1668"/>
        <v/>
      </c>
      <c r="AX278" s="19" t="str">
        <f t="shared" si="1668"/>
        <v/>
      </c>
      <c r="AY278" s="24">
        <f t="shared" si="1542"/>
        <v>0</v>
      </c>
      <c r="AZ278" s="19">
        <f t="shared" si="1543"/>
        <v>1</v>
      </c>
      <c r="BA278" s="19"/>
      <c r="BB278" s="19"/>
    </row>
    <row r="279" spans="1:54" ht="15.6">
      <c r="A279" s="2">
        <f>'Form Responses 1'!A279</f>
        <v>45464.649496388884</v>
      </c>
      <c r="B279" s="25" t="str">
        <f>'Form Responses 1'!B279</f>
        <v>rkodela@yahoo.com</v>
      </c>
      <c r="C279" s="16" t="str">
        <f>'Form Responses 1'!C279</f>
        <v>Radhika</v>
      </c>
      <c r="D279" s="16" t="str">
        <f>'Form Responses 1'!D279</f>
        <v>Kodela</v>
      </c>
      <c r="E279" s="511">
        <f>'Form Responses 1'!E279</f>
        <v>2144542229</v>
      </c>
      <c r="F279" s="17" t="str">
        <f>'Form Responses 1'!F279</f>
        <v>ALL EVENT DAYS - July 18th to July 21st - FULL TIME</v>
      </c>
      <c r="G279" s="16" t="str">
        <f>'Form Responses 1'!G279</f>
        <v>Frisco</v>
      </c>
      <c r="H279" s="16" t="str">
        <f>'Form Responses 1'!H279</f>
        <v>Yes</v>
      </c>
      <c r="I279" s="16" t="str">
        <f>'Form Responses 1'!I279</f>
        <v>Mahāyajña Student</v>
      </c>
      <c r="J279" s="16" t="str">
        <f>'Form Responses 1'!J279</f>
        <v>Self</v>
      </c>
      <c r="K279" s="16" t="str">
        <f>'Form Responses 1'!K279</f>
        <v>Batch 6</v>
      </c>
      <c r="L279" s="16" t="str">
        <f>'Form Responses 1'!L279</f>
        <v>I acknowledge</v>
      </c>
      <c r="M279" s="16">
        <f>'Form Responses 1'!M279</f>
        <v>0</v>
      </c>
      <c r="N279" s="25" t="s">
        <v>1731</v>
      </c>
      <c r="O279" s="19" t="str">
        <f t="shared" si="1533"/>
        <v>Y</v>
      </c>
      <c r="P279" s="20"/>
      <c r="Q279" s="20"/>
      <c r="R279" s="20"/>
      <c r="S279" s="20" t="s">
        <v>979</v>
      </c>
      <c r="T279" s="21" t="str">
        <f t="shared" ref="T279:U279" si="1669">IF(COUNTIF($F279,CONCATENATE("*",T$1,"*")),"Y",IF(COUNTIF($F279,CONCATENATE("*",$V$1,"*")),"Y",IF(COUNTIF($F279,CONCATENATE("*ALL EVENT DAYS - July 18*")),"Y","")))</f>
        <v>Y</v>
      </c>
      <c r="U279" s="21" t="str">
        <f t="shared" si="1669"/>
        <v>Y</v>
      </c>
      <c r="V279" s="21" t="str">
        <f t="shared" si="1172"/>
        <v>Y</v>
      </c>
      <c r="W279" s="21" t="str">
        <f t="shared" ref="W279:X279" si="1670">IF(COUNTIF($F279,CONCATENATE("*",W$1,"*")),"Y",IF(COUNTIF($F279,CONCATENATE("*",$O$1,"*")),"Y",IF(COUNTIF($F279,CONCATENATE("*",$Y$1,"*")),"Y",IF(COUNTIF($F279,CONCATENATE("*ALL EVENT*")),"Y",""))))</f>
        <v>Y</v>
      </c>
      <c r="X279" s="21" t="str">
        <f t="shared" si="1670"/>
        <v>Y</v>
      </c>
      <c r="Y279" s="21" t="str">
        <f t="shared" si="1174"/>
        <v>Y</v>
      </c>
      <c r="Z279" s="21" t="str">
        <f t="shared" ref="Z279:AA279" si="1671">IF(COUNTIF($F279,CONCATENATE("*",Z$1,"*")),"Y",IF(COUNTIF($F279,CONCATENATE("*",$O$1,"*")),"Y",IF(COUNTIF($F279,CONCATENATE("*",$AB$1,"*")),"Y",IF(COUNTIF($F279,CONCATENATE("*ALL EVENT*")),"Y",""))))</f>
        <v>Y</v>
      </c>
      <c r="AA279" s="21" t="str">
        <f t="shared" si="1671"/>
        <v>Y</v>
      </c>
      <c r="AB279" s="21" t="str">
        <f t="shared" si="1537"/>
        <v>Y</v>
      </c>
      <c r="AC279" s="21" t="str">
        <f t="shared" ref="AC279:AD279" si="1672">IF(COUNTIF($F279,CONCATENATE("*",AC$1,"*")),"Y",IF(COUNTIF($F279,CONCATENATE("*",$O$1,"*")),"Y",IF(COUNTIF($F279,CONCATENATE("*",$AE$1,"*")),"Y",IF(COUNTIF($F279,CONCATENATE("*ALL EVENT*")),"Y",""))))</f>
        <v>Y</v>
      </c>
      <c r="AD279" s="21" t="str">
        <f t="shared" si="1672"/>
        <v>Y</v>
      </c>
      <c r="AE279" s="19" t="str">
        <f t="shared" si="1539"/>
        <v>Y</v>
      </c>
      <c r="AF279" s="22">
        <f t="shared" si="1540"/>
        <v>9</v>
      </c>
      <c r="AG279" s="26" t="s">
        <v>1764</v>
      </c>
      <c r="AH279" s="19" t="str">
        <f t="shared" ref="AH279:AX279" si="1673">IF(O279="Y",$AG279,"")</f>
        <v>Cultural</v>
      </c>
      <c r="AI279" s="19" t="str">
        <f t="shared" si="1673"/>
        <v/>
      </c>
      <c r="AJ279" s="19" t="str">
        <f t="shared" si="1673"/>
        <v/>
      </c>
      <c r="AK279" s="19" t="str">
        <f t="shared" si="1673"/>
        <v/>
      </c>
      <c r="AL279" s="19" t="str">
        <f t="shared" si="1673"/>
        <v>Cultural</v>
      </c>
      <c r="AM279" s="19" t="str">
        <f t="shared" si="1673"/>
        <v>Cultural</v>
      </c>
      <c r="AN279" s="19" t="str">
        <f t="shared" si="1673"/>
        <v>Cultural</v>
      </c>
      <c r="AO279" s="19" t="str">
        <f t="shared" si="1673"/>
        <v>Cultural</v>
      </c>
      <c r="AP279" s="19" t="str">
        <f t="shared" si="1673"/>
        <v>Cultural</v>
      </c>
      <c r="AQ279" s="19" t="str">
        <f t="shared" si="1673"/>
        <v>Cultural</v>
      </c>
      <c r="AR279" s="19" t="str">
        <f t="shared" si="1673"/>
        <v>Cultural</v>
      </c>
      <c r="AS279" s="19" t="str">
        <f t="shared" si="1673"/>
        <v>Cultural</v>
      </c>
      <c r="AT279" s="19" t="str">
        <f t="shared" si="1673"/>
        <v>Cultural</v>
      </c>
      <c r="AU279" s="19" t="str">
        <f t="shared" si="1673"/>
        <v>Cultural</v>
      </c>
      <c r="AV279" s="19" t="str">
        <f t="shared" si="1673"/>
        <v>Cultural</v>
      </c>
      <c r="AW279" s="19" t="str">
        <f t="shared" si="1673"/>
        <v>Cultural</v>
      </c>
      <c r="AX279" s="19" t="str">
        <f t="shared" si="1673"/>
        <v>Cultural</v>
      </c>
      <c r="AY279" s="24">
        <f t="shared" si="1542"/>
        <v>2</v>
      </c>
      <c r="AZ279" s="19">
        <f t="shared" si="1543"/>
        <v>2</v>
      </c>
      <c r="BA279" s="19" t="s">
        <v>1740</v>
      </c>
      <c r="BB279" s="19"/>
    </row>
    <row r="280" spans="1:54" ht="15.6">
      <c r="A280" s="2">
        <f>'Form Responses 1'!A280</f>
        <v>45464.649600266202</v>
      </c>
      <c r="B280" s="25" t="str">
        <f>'Form Responses 1'!B280</f>
        <v>tomervj@gmail.com</v>
      </c>
      <c r="C280" s="16" t="str">
        <f>'Form Responses 1'!C280</f>
        <v>Vijay</v>
      </c>
      <c r="D280" s="16" t="str">
        <f>'Form Responses 1'!D280</f>
        <v>Tomer</v>
      </c>
      <c r="E280" s="511" t="str">
        <f>'Form Responses 1'!E280</f>
        <v>+919049999392</v>
      </c>
      <c r="F280" s="17" t="str">
        <f>'Form Responses 1'!F280</f>
        <v>19th July (Friday) - Evening, 20th July (Saturday) - Evening</v>
      </c>
      <c r="G280" s="16" t="str">
        <f>'Form Responses 1'!G280</f>
        <v>Greater Chicago Region</v>
      </c>
      <c r="H280" s="16" t="str">
        <f>'Form Responses 1'!H280</f>
        <v>No</v>
      </c>
      <c r="I280" s="16">
        <f>'Form Responses 1'!I280</f>
        <v>0</v>
      </c>
      <c r="J280" s="16">
        <f>'Form Responses 1'!J280</f>
        <v>0</v>
      </c>
      <c r="K280" s="16">
        <f>'Form Responses 1'!K280</f>
        <v>0</v>
      </c>
      <c r="L280" s="16" t="str">
        <f>'Form Responses 1'!L280</f>
        <v>I acknowledge</v>
      </c>
      <c r="M280" s="16">
        <f>'Form Responses 1'!M280</f>
        <v>0</v>
      </c>
      <c r="N280" s="25" t="s">
        <v>1727</v>
      </c>
      <c r="O280" s="19" t="str">
        <f t="shared" si="1533"/>
        <v/>
      </c>
      <c r="P280" s="20"/>
      <c r="Q280" s="20"/>
      <c r="R280" s="20"/>
      <c r="S280" s="20"/>
      <c r="T280" s="21" t="str">
        <f t="shared" ref="T280:U280" si="1674">IF(COUNTIF($F280,CONCATENATE("*",T$1,"*")),"Y",IF(COUNTIF($F280,CONCATENATE("*",$V$1,"*")),"Y",IF(COUNTIF($F280,CONCATENATE("*ALL EVENT DAYS - July 18*")),"Y","")))</f>
        <v/>
      </c>
      <c r="U280" s="21" t="str">
        <f t="shared" si="1674"/>
        <v/>
      </c>
      <c r="V280" s="21" t="str">
        <f t="shared" si="1172"/>
        <v/>
      </c>
      <c r="W280" s="21" t="str">
        <f t="shared" ref="W280:X280" si="1675">IF(COUNTIF($F280,CONCATENATE("*",W$1,"*")),"Y",IF(COUNTIF($F280,CONCATENATE("*",$O$1,"*")),"Y",IF(COUNTIF($F280,CONCATENATE("*",$Y$1,"*")),"Y",IF(COUNTIF($F280,CONCATENATE("*ALL EVENT*")),"Y",""))))</f>
        <v/>
      </c>
      <c r="X280" s="21" t="str">
        <f t="shared" si="1675"/>
        <v>Y</v>
      </c>
      <c r="Y280" s="21" t="str">
        <f t="shared" si="1174"/>
        <v/>
      </c>
      <c r="Z280" s="21" t="str">
        <f t="shared" ref="Z280:AA280" si="1676">IF(COUNTIF($F280,CONCATENATE("*",Z$1,"*")),"Y",IF(COUNTIF($F280,CONCATENATE("*",$O$1,"*")),"Y",IF(COUNTIF($F280,CONCATENATE("*",$AB$1,"*")),"Y",IF(COUNTIF($F280,CONCATENATE("*ALL EVENT*")),"Y",""))))</f>
        <v/>
      </c>
      <c r="AA280" s="21" t="str">
        <f t="shared" si="1676"/>
        <v>Y</v>
      </c>
      <c r="AB280" s="21" t="str">
        <f t="shared" si="1537"/>
        <v/>
      </c>
      <c r="AC280" s="21" t="str">
        <f t="shared" ref="AC280:AD280" si="1677">IF(COUNTIF($F280,CONCATENATE("*",AC$1,"*")),"Y",IF(COUNTIF($F280,CONCATENATE("*",$O$1,"*")),"Y",IF(COUNTIF($F280,CONCATENATE("*",$AE$1,"*")),"Y",IF(COUNTIF($F280,CONCATENATE("*ALL EVENT*")),"Y",""))))</f>
        <v/>
      </c>
      <c r="AD280" s="21" t="str">
        <f t="shared" si="1677"/>
        <v/>
      </c>
      <c r="AE280" s="19" t="str">
        <f t="shared" si="1539"/>
        <v/>
      </c>
      <c r="AF280" s="22">
        <f t="shared" si="1540"/>
        <v>2</v>
      </c>
      <c r="AG280" s="26" t="s">
        <v>1732</v>
      </c>
      <c r="AH280" s="19" t="str">
        <f t="shared" ref="AH280:AP280" si="1678">IF(O280="Y",$AG280,"")</f>
        <v/>
      </c>
      <c r="AI280" s="19" t="str">
        <f t="shared" si="1678"/>
        <v/>
      </c>
      <c r="AJ280" s="19" t="str">
        <f t="shared" si="1678"/>
        <v/>
      </c>
      <c r="AK280" s="19" t="str">
        <f t="shared" si="1678"/>
        <v/>
      </c>
      <c r="AL280" s="19" t="str">
        <f t="shared" si="1678"/>
        <v/>
      </c>
      <c r="AM280" s="19" t="str">
        <f t="shared" si="1678"/>
        <v/>
      </c>
      <c r="AN280" s="19" t="str">
        <f t="shared" si="1678"/>
        <v/>
      </c>
      <c r="AO280" s="19" t="str">
        <f t="shared" si="1678"/>
        <v/>
      </c>
      <c r="AP280" s="19" t="str">
        <f t="shared" si="1678"/>
        <v/>
      </c>
      <c r="AQ280" s="19" t="s">
        <v>1737</v>
      </c>
      <c r="AR280" s="19" t="str">
        <f t="shared" ref="AR280:AS280" si="1679">IF(Y280="Y",$AG280,"")</f>
        <v/>
      </c>
      <c r="AS280" s="19" t="str">
        <f t="shared" si="1679"/>
        <v/>
      </c>
      <c r="AT280" s="19" t="s">
        <v>1737</v>
      </c>
      <c r="AU280" s="19" t="str">
        <f t="shared" ref="AU280:AX280" si="1680">IF(AB280="Y",$AG280,"")</f>
        <v/>
      </c>
      <c r="AV280" s="19" t="str">
        <f t="shared" si="1680"/>
        <v/>
      </c>
      <c r="AW280" s="19" t="str">
        <f t="shared" si="1680"/>
        <v/>
      </c>
      <c r="AX280" s="19" t="str">
        <f t="shared" si="1680"/>
        <v/>
      </c>
      <c r="AY280" s="24">
        <f t="shared" si="1542"/>
        <v>1</v>
      </c>
      <c r="AZ280" s="19">
        <f t="shared" si="1543"/>
        <v>1</v>
      </c>
      <c r="BA280" s="19" t="s">
        <v>1740</v>
      </c>
      <c r="BB280" s="19"/>
    </row>
    <row r="281" spans="1:54" ht="15.6">
      <c r="A281" s="2">
        <f>'Form Responses 1'!A281</f>
        <v>45468.391023263888</v>
      </c>
      <c r="B281" s="25" t="str">
        <f>'Form Responses 1'!B281</f>
        <v>athiprasad@gmail.com</v>
      </c>
      <c r="C281" s="16" t="str">
        <f>'Form Responses 1'!C281</f>
        <v>Prasad</v>
      </c>
      <c r="D281" s="16" t="str">
        <f>'Form Responses 1'!D281</f>
        <v>Athanikar</v>
      </c>
      <c r="E281" s="511">
        <f>'Form Responses 1'!E281</f>
        <v>3095310541</v>
      </c>
      <c r="F281" s="17" t="str">
        <f>'Form Responses 1'!F281</f>
        <v>20th July (Saturday) - ALL DAY, 20th July (Saturday) - Morning, 20th July (Saturday) - Evening</v>
      </c>
      <c r="G281" s="16" t="str">
        <f>'Form Responses 1'!G281</f>
        <v>Greater Chicago Region</v>
      </c>
      <c r="H281" s="16" t="str">
        <f>'Form Responses 1'!H281</f>
        <v>No</v>
      </c>
      <c r="I281" s="16">
        <f>'Form Responses 1'!I281</f>
        <v>0</v>
      </c>
      <c r="J281" s="16">
        <f>'Form Responses 1'!J281</f>
        <v>0</v>
      </c>
      <c r="K281" s="16">
        <f>'Form Responses 1'!K281</f>
        <v>0</v>
      </c>
      <c r="L281" s="16" t="str">
        <f>'Form Responses 1'!L281</f>
        <v>I acknowledge</v>
      </c>
      <c r="M281" s="16">
        <f>'Form Responses 1'!M281</f>
        <v>0</v>
      </c>
      <c r="N281" s="25" t="s">
        <v>1727</v>
      </c>
      <c r="O281" s="19" t="str">
        <f t="shared" si="1533"/>
        <v/>
      </c>
      <c r="P281" s="20"/>
      <c r="Q281" s="20"/>
      <c r="R281" s="20"/>
      <c r="S281" s="20"/>
      <c r="T281" s="21" t="str">
        <f t="shared" ref="T281:U281" si="1681">IF(COUNTIF($F281,CONCATENATE("*",T$1,"*")),"Y",IF(COUNTIF($F281,CONCATENATE("*",$V$1,"*")),"Y",IF(COUNTIF($F281,CONCATENATE("*ALL EVENT DAYS - July 18*")),"Y","")))</f>
        <v/>
      </c>
      <c r="U281" s="21" t="str">
        <f t="shared" si="1681"/>
        <v/>
      </c>
      <c r="V281" s="21" t="str">
        <f t="shared" si="1172"/>
        <v/>
      </c>
      <c r="W281" s="21" t="str">
        <f t="shared" ref="W281:X281" si="1682">IF(COUNTIF($F281,CONCATENATE("*",W$1,"*")),"Y",IF(COUNTIF($F281,CONCATENATE("*",$O$1,"*")),"Y",IF(COUNTIF($F281,CONCATENATE("*",$Y$1,"*")),"Y",IF(COUNTIF($F281,CONCATENATE("*ALL EVENT*")),"Y",""))))</f>
        <v/>
      </c>
      <c r="X281" s="21" t="str">
        <f t="shared" si="1682"/>
        <v/>
      </c>
      <c r="Y281" s="21" t="str">
        <f t="shared" si="1174"/>
        <v/>
      </c>
      <c r="Z281" s="21" t="str">
        <f t="shared" ref="Z281:AA281" si="1683">IF(COUNTIF($F281,CONCATENATE("*",Z$1,"*")),"Y",IF(COUNTIF($F281,CONCATENATE("*",$O$1,"*")),"Y",IF(COUNTIF($F281,CONCATENATE("*",$AB$1,"*")),"Y",IF(COUNTIF($F281,CONCATENATE("*ALL EVENT*")),"Y",""))))</f>
        <v>Y</v>
      </c>
      <c r="AA281" s="21" t="str">
        <f t="shared" si="1683"/>
        <v>Y</v>
      </c>
      <c r="AB281" s="21" t="str">
        <f t="shared" si="1537"/>
        <v>Y</v>
      </c>
      <c r="AC281" s="21" t="str">
        <f t="shared" ref="AC281:AD281" si="1684">IF(COUNTIF($F281,CONCATENATE("*",AC$1,"*")),"Y",IF(COUNTIF($F281,CONCATENATE("*",$O$1,"*")),"Y",IF(COUNTIF($F281,CONCATENATE("*",$AE$1,"*")),"Y",IF(COUNTIF($F281,CONCATENATE("*ALL EVENT*")),"Y",""))))</f>
        <v/>
      </c>
      <c r="AD281" s="21" t="str">
        <f t="shared" si="1684"/>
        <v/>
      </c>
      <c r="AE281" s="19" t="str">
        <f t="shared" si="1539"/>
        <v/>
      </c>
      <c r="AF281" s="22">
        <f t="shared" si="1540"/>
        <v>2</v>
      </c>
      <c r="AG281" s="26" t="s">
        <v>1732</v>
      </c>
      <c r="AH281" s="19" t="str">
        <f t="shared" ref="AH281:AR281" si="1685">IF(O281="Y",$AG281,"")</f>
        <v/>
      </c>
      <c r="AI281" s="19" t="str">
        <f t="shared" si="1685"/>
        <v/>
      </c>
      <c r="AJ281" s="19" t="str">
        <f t="shared" si="1685"/>
        <v/>
      </c>
      <c r="AK281" s="19" t="str">
        <f t="shared" si="1685"/>
        <v/>
      </c>
      <c r="AL281" s="19" t="str">
        <f t="shared" si="1685"/>
        <v/>
      </c>
      <c r="AM281" s="19" t="str">
        <f t="shared" si="1685"/>
        <v/>
      </c>
      <c r="AN281" s="19" t="str">
        <f t="shared" si="1685"/>
        <v/>
      </c>
      <c r="AO281" s="19" t="str">
        <f t="shared" si="1685"/>
        <v/>
      </c>
      <c r="AP281" s="19" t="str">
        <f t="shared" si="1685"/>
        <v/>
      </c>
      <c r="AQ281" s="19" t="str">
        <f t="shared" si="1685"/>
        <v/>
      </c>
      <c r="AR281" s="19" t="str">
        <f t="shared" si="1685"/>
        <v/>
      </c>
      <c r="AS281" s="19" t="s">
        <v>1737</v>
      </c>
      <c r="AT281" s="19" t="s">
        <v>1737</v>
      </c>
      <c r="AU281" s="19" t="str">
        <f t="shared" ref="AU281:AX281" si="1686">IF(AB281="Y",$AG281,"")</f>
        <v>Maha Prasad</v>
      </c>
      <c r="AV281" s="19" t="str">
        <f t="shared" si="1686"/>
        <v/>
      </c>
      <c r="AW281" s="19" t="str">
        <f t="shared" si="1686"/>
        <v/>
      </c>
      <c r="AX281" s="19" t="str">
        <f t="shared" si="1686"/>
        <v/>
      </c>
      <c r="AY281" s="24">
        <f t="shared" si="1542"/>
        <v>1</v>
      </c>
      <c r="AZ281" s="19">
        <f t="shared" si="1543"/>
        <v>1</v>
      </c>
      <c r="BA281" s="19" t="s">
        <v>1740</v>
      </c>
      <c r="BB281" s="19"/>
    </row>
    <row r="282" spans="1:54" ht="15.6">
      <c r="A282" s="2">
        <f>'Form Responses 1'!A282</f>
        <v>45464.652306608798</v>
      </c>
      <c r="B282" s="25" t="str">
        <f>'Form Responses 1'!B282</f>
        <v>kaul.upasna18@gmail.com</v>
      </c>
      <c r="C282" s="16" t="str">
        <f>'Form Responses 1'!C282</f>
        <v>Upasna</v>
      </c>
      <c r="D282" s="16" t="str">
        <f>'Form Responses 1'!D282</f>
        <v>Tomer</v>
      </c>
      <c r="E282" s="511" t="str">
        <f>'Form Responses 1'!E282</f>
        <v>+919049999392</v>
      </c>
      <c r="F282" s="17" t="str">
        <f>'Form Responses 1'!F282</f>
        <v>19th July (Friday) - Evening, 20th July (Saturday) - Evening</v>
      </c>
      <c r="G282" s="16" t="str">
        <f>'Form Responses 1'!G282</f>
        <v>Greater Chicago Region</v>
      </c>
      <c r="H282" s="16" t="str">
        <f>'Form Responses 1'!H282</f>
        <v>No</v>
      </c>
      <c r="I282" s="16">
        <f>'Form Responses 1'!I282</f>
        <v>0</v>
      </c>
      <c r="J282" s="16">
        <f>'Form Responses 1'!J282</f>
        <v>0</v>
      </c>
      <c r="K282" s="16">
        <f>'Form Responses 1'!K282</f>
        <v>0</v>
      </c>
      <c r="L282" s="16" t="str">
        <f>'Form Responses 1'!L282</f>
        <v>I acknowledge</v>
      </c>
      <c r="M282" s="16">
        <f>'Form Responses 1'!M282</f>
        <v>0</v>
      </c>
      <c r="N282" s="25" t="s">
        <v>1731</v>
      </c>
      <c r="O282" s="19" t="str">
        <f t="shared" si="1533"/>
        <v/>
      </c>
      <c r="P282" s="20"/>
      <c r="Q282" s="20"/>
      <c r="R282" s="20"/>
      <c r="S282" s="20"/>
      <c r="T282" s="21" t="str">
        <f t="shared" ref="T282:U282" si="1687">IF(COUNTIF($F282,CONCATENATE("*",T$1,"*")),"Y",IF(COUNTIF($F282,CONCATENATE("*",$V$1,"*")),"Y",IF(COUNTIF($F282,CONCATENATE("*ALL EVENT DAYS - July 18*")),"Y","")))</f>
        <v/>
      </c>
      <c r="U282" s="21" t="str">
        <f t="shared" si="1687"/>
        <v/>
      </c>
      <c r="V282" s="21" t="str">
        <f t="shared" si="1172"/>
        <v/>
      </c>
      <c r="W282" s="21" t="str">
        <f t="shared" ref="W282:X282" si="1688">IF(COUNTIF($F282,CONCATENATE("*",W$1,"*")),"Y",IF(COUNTIF($F282,CONCATENATE("*",$O$1,"*")),"Y",IF(COUNTIF($F282,CONCATENATE("*",$Y$1,"*")),"Y",IF(COUNTIF($F282,CONCATENATE("*ALL EVENT*")),"Y",""))))</f>
        <v/>
      </c>
      <c r="X282" s="21" t="str">
        <f t="shared" si="1688"/>
        <v>Y</v>
      </c>
      <c r="Y282" s="21" t="str">
        <f t="shared" si="1174"/>
        <v/>
      </c>
      <c r="Z282" s="21" t="str">
        <f t="shared" ref="Z282:AA282" si="1689">IF(COUNTIF($F282,CONCATENATE("*",Z$1,"*")),"Y",IF(COUNTIF($F282,CONCATENATE("*",$O$1,"*")),"Y",IF(COUNTIF($F282,CONCATENATE("*",$AB$1,"*")),"Y",IF(COUNTIF($F282,CONCATENATE("*ALL EVENT*")),"Y",""))))</f>
        <v/>
      </c>
      <c r="AA282" s="21" t="str">
        <f t="shared" si="1689"/>
        <v>Y</v>
      </c>
      <c r="AB282" s="21" t="str">
        <f t="shared" si="1537"/>
        <v/>
      </c>
      <c r="AC282" s="21" t="str">
        <f t="shared" ref="AC282:AD282" si="1690">IF(COUNTIF($F282,CONCATENATE("*",AC$1,"*")),"Y",IF(COUNTIF($F282,CONCATENATE("*",$O$1,"*")),"Y",IF(COUNTIF($F282,CONCATENATE("*",$AE$1,"*")),"Y",IF(COUNTIF($F282,CONCATENATE("*ALL EVENT*")),"Y",""))))</f>
        <v/>
      </c>
      <c r="AD282" s="21" t="str">
        <f t="shared" si="1690"/>
        <v/>
      </c>
      <c r="AE282" s="19" t="str">
        <f t="shared" si="1539"/>
        <v/>
      </c>
      <c r="AF282" s="22">
        <f t="shared" si="1540"/>
        <v>2</v>
      </c>
      <c r="AG282" s="26" t="s">
        <v>1732</v>
      </c>
      <c r="AH282" s="19" t="str">
        <f t="shared" ref="AH282:AP282" si="1691">IF(O282="Y",$AG282,"")</f>
        <v/>
      </c>
      <c r="AI282" s="19" t="str">
        <f t="shared" si="1691"/>
        <v/>
      </c>
      <c r="AJ282" s="19" t="str">
        <f t="shared" si="1691"/>
        <v/>
      </c>
      <c r="AK282" s="19" t="str">
        <f t="shared" si="1691"/>
        <v/>
      </c>
      <c r="AL282" s="19" t="str">
        <f t="shared" si="1691"/>
        <v/>
      </c>
      <c r="AM282" s="19" t="str">
        <f t="shared" si="1691"/>
        <v/>
      </c>
      <c r="AN282" s="19" t="str">
        <f t="shared" si="1691"/>
        <v/>
      </c>
      <c r="AO282" s="19" t="str">
        <f t="shared" si="1691"/>
        <v/>
      </c>
      <c r="AP282" s="19" t="str">
        <f t="shared" si="1691"/>
        <v/>
      </c>
      <c r="AQ282" s="19" t="s">
        <v>1737</v>
      </c>
      <c r="AR282" s="19" t="str">
        <f t="shared" ref="AR282:AS282" si="1692">IF(Y282="Y",$AG282,"")</f>
        <v/>
      </c>
      <c r="AS282" s="19" t="str">
        <f t="shared" si="1692"/>
        <v/>
      </c>
      <c r="AT282" s="19" t="s">
        <v>1737</v>
      </c>
      <c r="AU282" s="19" t="str">
        <f t="shared" ref="AU282:AX282" si="1693">IF(AB282="Y",$AG282,"")</f>
        <v/>
      </c>
      <c r="AV282" s="19" t="str">
        <f t="shared" si="1693"/>
        <v/>
      </c>
      <c r="AW282" s="19" t="str">
        <f t="shared" si="1693"/>
        <v/>
      </c>
      <c r="AX282" s="19" t="str">
        <f t="shared" si="1693"/>
        <v/>
      </c>
      <c r="AY282" s="24">
        <f t="shared" si="1542"/>
        <v>1</v>
      </c>
      <c r="AZ282" s="19">
        <f t="shared" si="1543"/>
        <v>1</v>
      </c>
      <c r="BA282" s="19" t="s">
        <v>1740</v>
      </c>
      <c r="BB282" s="19"/>
    </row>
    <row r="283" spans="1:54" ht="15.6">
      <c r="A283" s="2">
        <f>'Form Responses 1'!A283</f>
        <v>45473.803195150467</v>
      </c>
      <c r="B283" s="25" t="str">
        <f>'Form Responses 1'!B283</f>
        <v>sarusri9@gmail.com</v>
      </c>
      <c r="C283" s="16" t="str">
        <f>'Form Responses 1'!C283</f>
        <v xml:space="preserve">Sridhar / Saraswathi </v>
      </c>
      <c r="D283" s="16" t="str">
        <f>'Form Responses 1'!D283</f>
        <v>Swargam</v>
      </c>
      <c r="E283" s="511">
        <f>'Form Responses 1'!E283</f>
        <v>6782814279</v>
      </c>
      <c r="F283" s="17" t="str">
        <f>'Form Responses 1'!F283</f>
        <v>19th July (Friday) - Morning, 20th July (Saturday) - Morning</v>
      </c>
      <c r="G283" s="16" t="str">
        <f>'Form Responses 1'!G283</f>
        <v>Huston</v>
      </c>
      <c r="H283" s="16" t="str">
        <f>'Form Responses 1'!H283</f>
        <v>Yes</v>
      </c>
      <c r="I283" s="16" t="str">
        <f>'Form Responses 1'!I283</f>
        <v>Mahāyajña Parent / Family member</v>
      </c>
      <c r="J283" s="16" t="str">
        <f>'Form Responses 1'!J283</f>
        <v xml:space="preserve">Omna swargam </v>
      </c>
      <c r="K283" s="16" t="str">
        <f>'Form Responses 1'!K283</f>
        <v>Batch 9</v>
      </c>
      <c r="L283" s="16" t="str">
        <f>'Form Responses 1'!L283</f>
        <v>I acknowledge</v>
      </c>
      <c r="M283" s="16">
        <f>'Form Responses 1'!M283</f>
        <v>0</v>
      </c>
      <c r="N283" s="25" t="s">
        <v>1727</v>
      </c>
      <c r="O283" s="19" t="str">
        <f t="shared" si="1533"/>
        <v/>
      </c>
      <c r="P283" s="20"/>
      <c r="Q283" s="20"/>
      <c r="R283" s="20"/>
      <c r="S283" s="20"/>
      <c r="T283" s="21" t="str">
        <f t="shared" ref="T283:U283" si="1694">IF(COUNTIF($F283,CONCATENATE("*",T$1,"*")),"Y",IF(COUNTIF($F283,CONCATENATE("*",$V$1,"*")),"Y",IF(COUNTIF($F283,CONCATENATE("*ALL EVENT DAYS - July 18*")),"Y","")))</f>
        <v/>
      </c>
      <c r="U283" s="21" t="str">
        <f t="shared" si="1694"/>
        <v/>
      </c>
      <c r="V283" s="21" t="str">
        <f t="shared" si="1172"/>
        <v/>
      </c>
      <c r="W283" s="21" t="str">
        <f t="shared" ref="W283:X283" si="1695">IF(COUNTIF($F283,CONCATENATE("*",W$1,"*")),"Y",IF(COUNTIF($F283,CONCATENATE("*",$O$1,"*")),"Y",IF(COUNTIF($F283,CONCATENATE("*",$Y$1,"*")),"Y",IF(COUNTIF($F283,CONCATENATE("*ALL EVENT*")),"Y",""))))</f>
        <v>Y</v>
      </c>
      <c r="X283" s="21" t="str">
        <f t="shared" si="1695"/>
        <v/>
      </c>
      <c r="Y283" s="21" t="str">
        <f t="shared" si="1174"/>
        <v/>
      </c>
      <c r="Z283" s="21" t="str">
        <f t="shared" ref="Z283:AA283" si="1696">IF(COUNTIF($F283,CONCATENATE("*",Z$1,"*")),"Y",IF(COUNTIF($F283,CONCATENATE("*",$O$1,"*")),"Y",IF(COUNTIF($F283,CONCATENATE("*",$AB$1,"*")),"Y",IF(COUNTIF($F283,CONCATENATE("*ALL EVENT*")),"Y",""))))</f>
        <v>Y</v>
      </c>
      <c r="AA283" s="21" t="str">
        <f t="shared" si="1696"/>
        <v/>
      </c>
      <c r="AB283" s="21" t="str">
        <f t="shared" si="1537"/>
        <v/>
      </c>
      <c r="AC283" s="21" t="str">
        <f t="shared" ref="AC283:AD283" si="1697">IF(COUNTIF($F283,CONCATENATE("*",AC$1,"*")),"Y",IF(COUNTIF($F283,CONCATENATE("*",$O$1,"*")),"Y",IF(COUNTIF($F283,CONCATENATE("*",$AE$1,"*")),"Y",IF(COUNTIF($F283,CONCATENATE("*ALL EVENT*")),"Y",""))))</f>
        <v/>
      </c>
      <c r="AD283" s="21" t="str">
        <f t="shared" si="1697"/>
        <v/>
      </c>
      <c r="AE283" s="19" t="str">
        <f t="shared" si="1539"/>
        <v/>
      </c>
      <c r="AF283" s="22">
        <f t="shared" si="1540"/>
        <v>2</v>
      </c>
      <c r="AG283" s="26" t="s">
        <v>1732</v>
      </c>
      <c r="AH283" s="19" t="str">
        <f t="shared" ref="AH283:AO283" si="1698">IF(O283="Y",$AG283,"")</f>
        <v/>
      </c>
      <c r="AI283" s="19" t="str">
        <f t="shared" si="1698"/>
        <v/>
      </c>
      <c r="AJ283" s="19" t="str">
        <f t="shared" si="1698"/>
        <v/>
      </c>
      <c r="AK283" s="19" t="str">
        <f t="shared" si="1698"/>
        <v/>
      </c>
      <c r="AL283" s="19" t="str">
        <f t="shared" si="1698"/>
        <v/>
      </c>
      <c r="AM283" s="19" t="str">
        <f t="shared" si="1698"/>
        <v/>
      </c>
      <c r="AN283" s="19" t="str">
        <f t="shared" si="1698"/>
        <v/>
      </c>
      <c r="AO283" s="19" t="str">
        <f t="shared" si="1698"/>
        <v/>
      </c>
      <c r="AP283" s="19" t="s">
        <v>1737</v>
      </c>
      <c r="AQ283" s="19" t="str">
        <f t="shared" ref="AQ283:AR283" si="1699">IF(X283="Y",$AG283,"")</f>
        <v/>
      </c>
      <c r="AR283" s="19" t="str">
        <f t="shared" si="1699"/>
        <v/>
      </c>
      <c r="AS283" s="19" t="s">
        <v>1737</v>
      </c>
      <c r="AT283" s="19" t="str">
        <f t="shared" ref="AT283:AX283" si="1700">IF(AA283="Y",$AG283,"")</f>
        <v/>
      </c>
      <c r="AU283" s="19" t="str">
        <f t="shared" si="1700"/>
        <v/>
      </c>
      <c r="AV283" s="19" t="str">
        <f t="shared" si="1700"/>
        <v/>
      </c>
      <c r="AW283" s="19" t="str">
        <f t="shared" si="1700"/>
        <v/>
      </c>
      <c r="AX283" s="19" t="str">
        <f t="shared" si="1700"/>
        <v/>
      </c>
      <c r="AY283" s="24">
        <f t="shared" si="1542"/>
        <v>1</v>
      </c>
      <c r="AZ283" s="19">
        <f t="shared" si="1543"/>
        <v>1</v>
      </c>
      <c r="BA283" s="19" t="s">
        <v>1740</v>
      </c>
      <c r="BB283" s="19"/>
    </row>
    <row r="284" spans="1:54" ht="15.6">
      <c r="A284" s="2">
        <f>'Form Responses 1'!A284</f>
        <v>45464.742309085646</v>
      </c>
      <c r="B284" s="25" t="str">
        <f>'Form Responses 1'!B284</f>
        <v>abhishek.mundra1988@gmail.com</v>
      </c>
      <c r="C284" s="16" t="str">
        <f>'Form Responses 1'!C284</f>
        <v>Abhishek</v>
      </c>
      <c r="D284" s="16" t="str">
        <f>'Form Responses 1'!D284</f>
        <v>Mundra</v>
      </c>
      <c r="E284" s="511">
        <f>'Form Responses 1'!E284</f>
        <v>8608011816</v>
      </c>
      <c r="F284" s="17" t="str">
        <f>'Form Responses 1'!F284</f>
        <v>20th July (Saturday) - Evening</v>
      </c>
      <c r="G284" s="16" t="str">
        <f>'Form Responses 1'!G284</f>
        <v>Greater Chicago Region</v>
      </c>
      <c r="H284" s="16" t="str">
        <f>'Form Responses 1'!H284</f>
        <v>No</v>
      </c>
      <c r="I284" s="16">
        <f>'Form Responses 1'!I284</f>
        <v>0</v>
      </c>
      <c r="J284" s="16">
        <f>'Form Responses 1'!J284</f>
        <v>0</v>
      </c>
      <c r="K284" s="16">
        <f>'Form Responses 1'!K284</f>
        <v>0</v>
      </c>
      <c r="L284" s="16" t="str">
        <f>'Form Responses 1'!L284</f>
        <v>I acknowledge</v>
      </c>
      <c r="M284" s="16">
        <f>'Form Responses 1'!M284</f>
        <v>0</v>
      </c>
      <c r="N284" s="25" t="s">
        <v>1731</v>
      </c>
      <c r="O284" s="19" t="str">
        <f t="shared" si="1533"/>
        <v/>
      </c>
      <c r="P284" s="20"/>
      <c r="Q284" s="20"/>
      <c r="R284" s="20"/>
      <c r="S284" s="20"/>
      <c r="T284" s="21" t="str">
        <f t="shared" ref="T284:U284" si="1701">IF(COUNTIF($F284,CONCATENATE("*",T$1,"*")),"Y",IF(COUNTIF($F284,CONCATENATE("*",$V$1,"*")),"Y",IF(COUNTIF($F284,CONCATENATE("*ALL EVENT DAYS - July 18*")),"Y","")))</f>
        <v/>
      </c>
      <c r="U284" s="21" t="str">
        <f t="shared" si="1701"/>
        <v/>
      </c>
      <c r="V284" s="21" t="str">
        <f t="shared" si="1172"/>
        <v/>
      </c>
      <c r="W284" s="21" t="str">
        <f t="shared" ref="W284:X284" si="1702">IF(COUNTIF($F284,CONCATENATE("*",W$1,"*")),"Y",IF(COUNTIF($F284,CONCATENATE("*",$O$1,"*")),"Y",IF(COUNTIF($F284,CONCATENATE("*",$Y$1,"*")),"Y",IF(COUNTIF($F284,CONCATENATE("*ALL EVENT*")),"Y",""))))</f>
        <v/>
      </c>
      <c r="X284" s="21" t="str">
        <f t="shared" si="1702"/>
        <v/>
      </c>
      <c r="Y284" s="21" t="str">
        <f t="shared" si="1174"/>
        <v/>
      </c>
      <c r="Z284" s="21" t="str">
        <f t="shared" ref="Z284:AA284" si="1703">IF(COUNTIF($F284,CONCATENATE("*",Z$1,"*")),"Y",IF(COUNTIF($F284,CONCATENATE("*",$O$1,"*")),"Y",IF(COUNTIF($F284,CONCATENATE("*",$AB$1,"*")),"Y",IF(COUNTIF($F284,CONCATENATE("*ALL EVENT*")),"Y",""))))</f>
        <v/>
      </c>
      <c r="AA284" s="21" t="str">
        <f t="shared" si="1703"/>
        <v>Y</v>
      </c>
      <c r="AB284" s="21" t="str">
        <f t="shared" si="1537"/>
        <v/>
      </c>
      <c r="AC284" s="21" t="str">
        <f t="shared" ref="AC284:AD284" si="1704">IF(COUNTIF($F284,CONCATENATE("*",AC$1,"*")),"Y",IF(COUNTIF($F284,CONCATENATE("*",$O$1,"*")),"Y",IF(COUNTIF($F284,CONCATENATE("*",$AE$1,"*")),"Y",IF(COUNTIF($F284,CONCATENATE("*ALL EVENT*")),"Y",""))))</f>
        <v/>
      </c>
      <c r="AD284" s="21" t="str">
        <f t="shared" si="1704"/>
        <v/>
      </c>
      <c r="AE284" s="19" t="str">
        <f t="shared" si="1539"/>
        <v/>
      </c>
      <c r="AF284" s="22">
        <f t="shared" si="1540"/>
        <v>1</v>
      </c>
      <c r="AG284" s="26" t="s">
        <v>1743</v>
      </c>
      <c r="AH284" s="19" t="str">
        <f t="shared" ref="AH284:AX284" si="1705">IF(O284="Y",$AG284,"")</f>
        <v/>
      </c>
      <c r="AI284" s="19" t="str">
        <f t="shared" si="1705"/>
        <v/>
      </c>
      <c r="AJ284" s="19" t="str">
        <f t="shared" si="1705"/>
        <v/>
      </c>
      <c r="AK284" s="19" t="str">
        <f t="shared" si="1705"/>
        <v/>
      </c>
      <c r="AL284" s="19" t="str">
        <f t="shared" si="1705"/>
        <v/>
      </c>
      <c r="AM284" s="19" t="str">
        <f t="shared" si="1705"/>
        <v/>
      </c>
      <c r="AN284" s="19" t="str">
        <f t="shared" si="1705"/>
        <v/>
      </c>
      <c r="AO284" s="19" t="str">
        <f t="shared" si="1705"/>
        <v/>
      </c>
      <c r="AP284" s="19" t="str">
        <f t="shared" si="1705"/>
        <v/>
      </c>
      <c r="AQ284" s="19" t="str">
        <f t="shared" si="1705"/>
        <v/>
      </c>
      <c r="AR284" s="19" t="str">
        <f t="shared" si="1705"/>
        <v/>
      </c>
      <c r="AS284" s="19" t="str">
        <f t="shared" si="1705"/>
        <v/>
      </c>
      <c r="AT284" s="19" t="str">
        <f t="shared" si="1705"/>
        <v>Reserve</v>
      </c>
      <c r="AU284" s="19" t="str">
        <f t="shared" si="1705"/>
        <v/>
      </c>
      <c r="AV284" s="19" t="str">
        <f t="shared" si="1705"/>
        <v/>
      </c>
      <c r="AW284" s="19" t="str">
        <f t="shared" si="1705"/>
        <v/>
      </c>
      <c r="AX284" s="19" t="str">
        <f t="shared" si="1705"/>
        <v/>
      </c>
      <c r="AY284" s="24">
        <f t="shared" si="1542"/>
        <v>0</v>
      </c>
      <c r="AZ284" s="19">
        <f t="shared" si="1543"/>
        <v>1</v>
      </c>
      <c r="BA284" s="19"/>
      <c r="BB284" s="19"/>
    </row>
    <row r="285" spans="1:54" ht="15.6">
      <c r="A285" s="2">
        <f>'Form Responses 1'!A285</f>
        <v>45464.745055983796</v>
      </c>
      <c r="B285" s="25" t="str">
        <f>'Form Responses 1'!B285</f>
        <v>ravicinu@gmail.com</v>
      </c>
      <c r="C285" s="16" t="str">
        <f>'Form Responses 1'!C285</f>
        <v>Srinivas</v>
      </c>
      <c r="D285" s="16" t="str">
        <f>'Form Responses 1'!D285</f>
        <v>Ravi</v>
      </c>
      <c r="E285" s="511">
        <f>'Form Responses 1'!E285</f>
        <v>9513184510</v>
      </c>
      <c r="F285" s="17" t="str">
        <f>'Form Responses 1'!F285</f>
        <v>ALL EVENT DAYS - July 19th to July 21st - FULL TIME</v>
      </c>
      <c r="G285" s="16" t="str">
        <f>'Form Responses 1'!G285</f>
        <v>Irving</v>
      </c>
      <c r="H285" s="16" t="str">
        <f>'Form Responses 1'!H285</f>
        <v>Yes</v>
      </c>
      <c r="I285" s="16" t="str">
        <f>'Form Responses 1'!I285</f>
        <v>Mahāyajña Student</v>
      </c>
      <c r="J285" s="16" t="str">
        <f>'Form Responses 1'!J285</f>
        <v>Srinivas Ravi</v>
      </c>
      <c r="K285" s="16" t="str">
        <f>'Form Responses 1'!K285</f>
        <v>Batch 9</v>
      </c>
      <c r="L285" s="16" t="str">
        <f>'Form Responses 1'!L285</f>
        <v>I acknowledge</v>
      </c>
      <c r="M285" s="16" t="str">
        <f>'Form Responses 1'!M285</f>
        <v>Lewisville</v>
      </c>
      <c r="N285" s="25" t="s">
        <v>1727</v>
      </c>
      <c r="O285" s="19" t="str">
        <f t="shared" si="1533"/>
        <v>Y</v>
      </c>
      <c r="P285" s="20"/>
      <c r="Q285" s="20"/>
      <c r="R285" s="20"/>
      <c r="S285" s="20"/>
      <c r="T285" s="21" t="str">
        <f t="shared" ref="T285:U285" si="1706">IF(COUNTIF($F285,CONCATENATE("*",T$1,"*")),"Y",IF(COUNTIF($F285,CONCATENATE("*",$V$1,"*")),"Y",IF(COUNTIF($F285,CONCATENATE("*ALL EVENT DAYS - July 18*")),"Y","")))</f>
        <v/>
      </c>
      <c r="U285" s="21" t="str">
        <f t="shared" si="1706"/>
        <v/>
      </c>
      <c r="V285" s="21" t="str">
        <f t="shared" si="1172"/>
        <v/>
      </c>
      <c r="W285" s="21" t="str">
        <f t="shared" ref="W285:X285" si="1707">IF(COUNTIF($F285,CONCATENATE("*",W$1,"*")),"Y",IF(COUNTIF($F285,CONCATENATE("*",$O$1,"*")),"Y",IF(COUNTIF($F285,CONCATENATE("*",$Y$1,"*")),"Y",IF(COUNTIF($F285,CONCATENATE("*ALL EVENT*")),"Y",""))))</f>
        <v>Y</v>
      </c>
      <c r="X285" s="21" t="str">
        <f t="shared" si="1707"/>
        <v>Y</v>
      </c>
      <c r="Y285" s="21" t="str">
        <f t="shared" si="1174"/>
        <v>Y</v>
      </c>
      <c r="Z285" s="21" t="str">
        <f t="shared" ref="Z285:AA285" si="1708">IF(COUNTIF($F285,CONCATENATE("*",Z$1,"*")),"Y",IF(COUNTIF($F285,CONCATENATE("*",$O$1,"*")),"Y",IF(COUNTIF($F285,CONCATENATE("*",$AB$1,"*")),"Y",IF(COUNTIF($F285,CONCATENATE("*ALL EVENT*")),"Y",""))))</f>
        <v>Y</v>
      </c>
      <c r="AA285" s="21" t="str">
        <f t="shared" si="1708"/>
        <v>Y</v>
      </c>
      <c r="AB285" s="21" t="str">
        <f t="shared" si="1537"/>
        <v>Y</v>
      </c>
      <c r="AC285" s="21" t="str">
        <f t="shared" ref="AC285:AD285" si="1709">IF(COUNTIF($F285,CONCATENATE("*",AC$1,"*")),"Y",IF(COUNTIF($F285,CONCATENATE("*",$O$1,"*")),"Y",IF(COUNTIF($F285,CONCATENATE("*",$AE$1,"*")),"Y",IF(COUNTIF($F285,CONCATENATE("*ALL EVENT*")),"Y",""))))</f>
        <v>Y</v>
      </c>
      <c r="AD285" s="21" t="str">
        <f t="shared" si="1709"/>
        <v>Y</v>
      </c>
      <c r="AE285" s="19" t="str">
        <f t="shared" si="1539"/>
        <v>Y</v>
      </c>
      <c r="AF285" s="22">
        <f t="shared" si="1540"/>
        <v>6</v>
      </c>
      <c r="AG285" s="26" t="s">
        <v>1741</v>
      </c>
      <c r="AH285" s="19" t="str">
        <f t="shared" ref="AH285:AO285" si="1710">IF(O285="Y",$AG285,"")</f>
        <v>Crowd Mgmt</v>
      </c>
      <c r="AI285" s="19" t="str">
        <f t="shared" si="1710"/>
        <v/>
      </c>
      <c r="AJ285" s="19" t="str">
        <f t="shared" si="1710"/>
        <v/>
      </c>
      <c r="AK285" s="19" t="str">
        <f t="shared" si="1710"/>
        <v/>
      </c>
      <c r="AL285" s="19" t="str">
        <f t="shared" si="1710"/>
        <v/>
      </c>
      <c r="AM285" s="19" t="str">
        <f t="shared" si="1710"/>
        <v/>
      </c>
      <c r="AN285" s="19" t="str">
        <f t="shared" si="1710"/>
        <v/>
      </c>
      <c r="AO285" s="19" t="str">
        <f t="shared" si="1710"/>
        <v/>
      </c>
      <c r="AP285" s="19" t="s">
        <v>1734</v>
      </c>
      <c r="AQ285" s="19" t="s">
        <v>1734</v>
      </c>
      <c r="AR285" s="19" t="str">
        <f t="shared" ref="AR285:AR287" si="1711">IF(Y285="Y",$AG285,"")</f>
        <v>Crowd Mgmt</v>
      </c>
      <c r="AS285" s="19"/>
      <c r="AT285" s="19" t="s">
        <v>1732</v>
      </c>
      <c r="AU285" s="19" t="str">
        <f t="shared" ref="AU285:AU287" si="1712">IF(AB285="Y",$AG285,"")</f>
        <v>Crowd Mgmt</v>
      </c>
      <c r="AV285" s="19" t="s">
        <v>1734</v>
      </c>
      <c r="AW285" s="19" t="str">
        <f t="shared" ref="AW285:AX285" si="1713">IF(AD285="Y",$AG285,"")</f>
        <v>Crowd Mgmt</v>
      </c>
      <c r="AX285" s="19" t="str">
        <f t="shared" si="1713"/>
        <v>Crowd Mgmt</v>
      </c>
      <c r="AY285" s="24">
        <f t="shared" si="1542"/>
        <v>2</v>
      </c>
      <c r="AZ285" s="19">
        <f t="shared" si="1543"/>
        <v>2</v>
      </c>
      <c r="BA285" s="19" t="s">
        <v>1729</v>
      </c>
      <c r="BB285" s="19"/>
    </row>
    <row r="286" spans="1:54" ht="15.6">
      <c r="A286" s="2">
        <f>'Form Responses 1'!A286</f>
        <v>45464.748225416668</v>
      </c>
      <c r="B286" s="25" t="str">
        <f>'Form Responses 1'!B286</f>
        <v>siva.pondugula@gmail.com</v>
      </c>
      <c r="C286" s="31" t="str">
        <f>'Form Responses 1'!C286</f>
        <v>Siva</v>
      </c>
      <c r="D286" s="16" t="str">
        <f>'Form Responses 1'!D286</f>
        <v>Pondugula</v>
      </c>
      <c r="E286" s="511">
        <f>'Form Responses 1'!E286</f>
        <v>2149841875</v>
      </c>
      <c r="F286" s="17" t="str">
        <f>'Form Responses 1'!F286</f>
        <v>19th July (Friday) - ALL DAY, 20th July (Saturday) - ALL DAY, 21st July (Sunday) - ALL DAY</v>
      </c>
      <c r="G286" s="16" t="str">
        <f>'Form Responses 1'!G286</f>
        <v>Frisco</v>
      </c>
      <c r="H286" s="16" t="str">
        <f>'Form Responses 1'!H286</f>
        <v>Yes</v>
      </c>
      <c r="I286" s="16" t="str">
        <f>'Form Responses 1'!I286</f>
        <v>Mahāyajña Parent / Family member</v>
      </c>
      <c r="J286" s="16" t="str">
        <f>'Form Responses 1'!J286</f>
        <v>Haasini Pondugula</v>
      </c>
      <c r="K286" s="16" t="str">
        <f>'Form Responses 1'!K286</f>
        <v>Batch 2</v>
      </c>
      <c r="L286" s="16" t="str">
        <f>'Form Responses 1'!L286</f>
        <v>I acknowledge</v>
      </c>
      <c r="M286" s="16">
        <f>'Form Responses 1'!M286</f>
        <v>0</v>
      </c>
      <c r="N286" s="25" t="s">
        <v>1727</v>
      </c>
      <c r="O286" s="19" t="str">
        <f t="shared" si="1533"/>
        <v/>
      </c>
      <c r="P286" s="20"/>
      <c r="Q286" s="20"/>
      <c r="R286" s="20"/>
      <c r="S286" s="20"/>
      <c r="T286" s="21" t="str">
        <f t="shared" ref="T286:U286" si="1714">IF(COUNTIF($F286,CONCATENATE("*",T$1,"*")),"Y",IF(COUNTIF($F286,CONCATENATE("*",$V$1,"*")),"Y",IF(COUNTIF($F286,CONCATENATE("*ALL EVENT DAYS - July 18*")),"Y","")))</f>
        <v/>
      </c>
      <c r="U286" s="21" t="str">
        <f t="shared" si="1714"/>
        <v/>
      </c>
      <c r="V286" s="21" t="str">
        <f t="shared" si="1172"/>
        <v/>
      </c>
      <c r="W286" s="21" t="str">
        <f t="shared" ref="W286:X286" si="1715">IF(COUNTIF($F286,CONCATENATE("*",W$1,"*")),"Y",IF(COUNTIF($F286,CONCATENATE("*",$O$1,"*")),"Y",IF(COUNTIF($F286,CONCATENATE("*",$Y$1,"*")),"Y",IF(COUNTIF($F286,CONCATENATE("*ALL EVENT*")),"Y",""))))</f>
        <v>Y</v>
      </c>
      <c r="X286" s="21" t="str">
        <f t="shared" si="1715"/>
        <v>Y</v>
      </c>
      <c r="Y286" s="21" t="str">
        <f t="shared" si="1174"/>
        <v>Y</v>
      </c>
      <c r="Z286" s="21" t="str">
        <f t="shared" ref="Z286:AA286" si="1716">IF(COUNTIF($F286,CONCATENATE("*",Z$1,"*")),"Y",IF(COUNTIF($F286,CONCATENATE("*",$O$1,"*")),"Y",IF(COUNTIF($F286,CONCATENATE("*",$AB$1,"*")),"Y",IF(COUNTIF($F286,CONCATENATE("*ALL EVENT*")),"Y",""))))</f>
        <v>Y</v>
      </c>
      <c r="AA286" s="21" t="str">
        <f t="shared" si="1716"/>
        <v>Y</v>
      </c>
      <c r="AB286" s="21" t="str">
        <f t="shared" si="1537"/>
        <v>Y</v>
      </c>
      <c r="AC286" s="21" t="str">
        <f t="shared" ref="AC286:AD286" si="1717">IF(COUNTIF($F286,CONCATENATE("*",AC$1,"*")),"Y",IF(COUNTIF($F286,CONCATENATE("*",$O$1,"*")),"Y",IF(COUNTIF($F286,CONCATENATE("*",$AE$1,"*")),"Y",IF(COUNTIF($F286,CONCATENATE("*ALL EVENT*")),"Y",""))))</f>
        <v>Y</v>
      </c>
      <c r="AD286" s="21" t="str">
        <f t="shared" si="1717"/>
        <v>Y</v>
      </c>
      <c r="AE286" s="19" t="str">
        <f t="shared" si="1539"/>
        <v>Y</v>
      </c>
      <c r="AF286" s="22">
        <f t="shared" si="1540"/>
        <v>6</v>
      </c>
      <c r="AG286" s="26" t="s">
        <v>1732</v>
      </c>
      <c r="AH286" s="19" t="str">
        <f t="shared" ref="AH286:AO286" si="1718">IF(O286="Y",$AG286,"")</f>
        <v/>
      </c>
      <c r="AI286" s="19" t="str">
        <f t="shared" si="1718"/>
        <v/>
      </c>
      <c r="AJ286" s="19" t="str">
        <f t="shared" si="1718"/>
        <v/>
      </c>
      <c r="AK286" s="19" t="str">
        <f t="shared" si="1718"/>
        <v/>
      </c>
      <c r="AL286" s="19" t="str">
        <f t="shared" si="1718"/>
        <v/>
      </c>
      <c r="AM286" s="19" t="str">
        <f t="shared" si="1718"/>
        <v/>
      </c>
      <c r="AN286" s="19" t="str">
        <f t="shared" si="1718"/>
        <v/>
      </c>
      <c r="AO286" s="19" t="str">
        <f t="shared" si="1718"/>
        <v/>
      </c>
      <c r="AP286" s="19" t="s">
        <v>1737</v>
      </c>
      <c r="AQ286" s="19" t="s">
        <v>1737</v>
      </c>
      <c r="AR286" s="19" t="str">
        <f t="shared" si="1711"/>
        <v>Maha Prasad</v>
      </c>
      <c r="AS286" s="19" t="s">
        <v>1737</v>
      </c>
      <c r="AT286" s="19" t="s">
        <v>1737</v>
      </c>
      <c r="AU286" s="19" t="str">
        <f t="shared" si="1712"/>
        <v>Maha Prasad</v>
      </c>
      <c r="AV286" s="19" t="s">
        <v>1737</v>
      </c>
      <c r="AW286" s="19" t="s">
        <v>1737</v>
      </c>
      <c r="AX286" s="19" t="str">
        <f>IF(AE286="Y",$AG286,"")</f>
        <v>Maha Prasad</v>
      </c>
      <c r="AY286" s="24">
        <f t="shared" si="1542"/>
        <v>2</v>
      </c>
      <c r="AZ286" s="19">
        <f t="shared" si="1543"/>
        <v>2</v>
      </c>
      <c r="BA286" s="19" t="s">
        <v>1729</v>
      </c>
      <c r="BB286" s="19"/>
    </row>
    <row r="287" spans="1:54" ht="15.6">
      <c r="A287" s="2">
        <f>'Form Responses 1'!A287</f>
        <v>45481.413992951391</v>
      </c>
      <c r="B287" s="25" t="str">
        <f>'Form Responses 1'!B287</f>
        <v>radharamamoorthy@gmail.com</v>
      </c>
      <c r="C287" s="16" t="str">
        <f>'Form Responses 1'!C287</f>
        <v>Radha</v>
      </c>
      <c r="D287" s="16" t="str">
        <f>'Form Responses 1'!D287</f>
        <v xml:space="preserve">Ramamoorthy </v>
      </c>
      <c r="E287" s="511">
        <f>'Form Responses 1'!E287</f>
        <v>2157918142</v>
      </c>
      <c r="F287" s="17" t="str">
        <f>'Form Responses 1'!F287</f>
        <v>19th July (Friday) - Morning, 19th July (Friday) - Evening, 20th July (Saturday) - Morning, 20th July (Saturday) - Evening</v>
      </c>
      <c r="G287" s="16" t="str">
        <f>'Form Responses 1'!G287</f>
        <v>Frisco</v>
      </c>
      <c r="H287" s="16" t="str">
        <f>'Form Responses 1'!H287</f>
        <v>Yes</v>
      </c>
      <c r="I287" s="16" t="str">
        <f>'Form Responses 1'!I287</f>
        <v>Mahāyajña Student</v>
      </c>
      <c r="J287" s="16" t="str">
        <f>'Form Responses 1'!J287</f>
        <v>Sarvesh Gopalakrishnan</v>
      </c>
      <c r="K287" s="16" t="str">
        <f>'Form Responses 1'!K287</f>
        <v>Batch 6</v>
      </c>
      <c r="L287" s="16" t="str">
        <f>'Form Responses 1'!L287</f>
        <v>I acknowledge</v>
      </c>
      <c r="M287" s="16">
        <f>'Form Responses 1'!M287</f>
        <v>0</v>
      </c>
      <c r="N287" s="25" t="s">
        <v>1731</v>
      </c>
      <c r="O287" s="19" t="str">
        <f t="shared" si="1533"/>
        <v/>
      </c>
      <c r="P287" s="20"/>
      <c r="Q287" s="20"/>
      <c r="R287" s="20"/>
      <c r="S287" s="20"/>
      <c r="T287" s="21" t="str">
        <f t="shared" ref="T287:U287" si="1719">IF(COUNTIF($F287,CONCATENATE("*",T$1,"*")),"Y",IF(COUNTIF($F287,CONCATENATE("*",$V$1,"*")),"Y",IF(COUNTIF($F287,CONCATENATE("*ALL EVENT DAYS - July 18*")),"Y","")))</f>
        <v/>
      </c>
      <c r="U287" s="21" t="str">
        <f t="shared" si="1719"/>
        <v/>
      </c>
      <c r="V287" s="21" t="str">
        <f t="shared" si="1172"/>
        <v/>
      </c>
      <c r="W287" s="21" t="str">
        <f t="shared" ref="W287:X287" si="1720">IF(COUNTIF($F287,CONCATENATE("*",W$1,"*")),"Y",IF(COUNTIF($F287,CONCATENATE("*",$O$1,"*")),"Y",IF(COUNTIF($F287,CONCATENATE("*",$Y$1,"*")),"Y",IF(COUNTIF($F287,CONCATENATE("*ALL EVENT*")),"Y",""))))</f>
        <v>Y</v>
      </c>
      <c r="X287" s="21" t="str">
        <f t="shared" si="1720"/>
        <v>Y</v>
      </c>
      <c r="Y287" s="21" t="str">
        <f t="shared" si="1174"/>
        <v/>
      </c>
      <c r="Z287" s="21" t="str">
        <f t="shared" ref="Z287:AA287" si="1721">IF(COUNTIF($F287,CONCATENATE("*",Z$1,"*")),"Y",IF(COUNTIF($F287,CONCATENATE("*",$O$1,"*")),"Y",IF(COUNTIF($F287,CONCATENATE("*",$AB$1,"*")),"Y",IF(COUNTIF($F287,CONCATENATE("*ALL EVENT*")),"Y",""))))</f>
        <v>Y</v>
      </c>
      <c r="AA287" s="21" t="str">
        <f t="shared" si="1721"/>
        <v>Y</v>
      </c>
      <c r="AB287" s="21" t="str">
        <f t="shared" si="1537"/>
        <v/>
      </c>
      <c r="AC287" s="21" t="str">
        <f t="shared" ref="AC287:AD287" si="1722">IF(COUNTIF($F287,CONCATENATE("*",AC$1,"*")),"Y",IF(COUNTIF($F287,CONCATENATE("*",$O$1,"*")),"Y",IF(COUNTIF($F287,CONCATENATE("*",$AE$1,"*")),"Y",IF(COUNTIF($F287,CONCATENATE("*ALL EVENT*")),"Y",""))))</f>
        <v/>
      </c>
      <c r="AD287" s="21" t="str">
        <f t="shared" si="1722"/>
        <v/>
      </c>
      <c r="AE287" s="19" t="str">
        <f t="shared" si="1539"/>
        <v/>
      </c>
      <c r="AF287" s="22">
        <f t="shared" si="1540"/>
        <v>4</v>
      </c>
      <c r="AG287" s="26" t="s">
        <v>1732</v>
      </c>
      <c r="AH287" s="19" t="str">
        <f t="shared" ref="AH287:AO287" si="1723">IF(O287="Y",$AG287,"")</f>
        <v/>
      </c>
      <c r="AI287" s="19" t="str">
        <f t="shared" si="1723"/>
        <v/>
      </c>
      <c r="AJ287" s="19" t="str">
        <f t="shared" si="1723"/>
        <v/>
      </c>
      <c r="AK287" s="19" t="str">
        <f t="shared" si="1723"/>
        <v/>
      </c>
      <c r="AL287" s="19" t="str">
        <f t="shared" si="1723"/>
        <v/>
      </c>
      <c r="AM287" s="19" t="str">
        <f t="shared" si="1723"/>
        <v/>
      </c>
      <c r="AN287" s="19" t="str">
        <f t="shared" si="1723"/>
        <v/>
      </c>
      <c r="AO287" s="19" t="str">
        <f t="shared" si="1723"/>
        <v/>
      </c>
      <c r="AP287" s="19" t="s">
        <v>1737</v>
      </c>
      <c r="AQ287" s="19" t="s">
        <v>1737</v>
      </c>
      <c r="AR287" s="19" t="str">
        <f t="shared" si="1711"/>
        <v/>
      </c>
      <c r="AS287" s="19" t="s">
        <v>1737</v>
      </c>
      <c r="AT287" s="19" t="s">
        <v>1737</v>
      </c>
      <c r="AU287" s="19" t="str">
        <f t="shared" si="1712"/>
        <v/>
      </c>
      <c r="AV287" s="19" t="str">
        <f t="shared" ref="AV287:AX287" si="1724">IF(AC287="Y",$AG287,"")</f>
        <v/>
      </c>
      <c r="AW287" s="19" t="str">
        <f t="shared" si="1724"/>
        <v/>
      </c>
      <c r="AX287" s="19" t="str">
        <f t="shared" si="1724"/>
        <v/>
      </c>
      <c r="AY287" s="24">
        <f t="shared" si="1542"/>
        <v>1</v>
      </c>
      <c r="AZ287" s="19">
        <f t="shared" si="1543"/>
        <v>1</v>
      </c>
      <c r="BA287" s="19" t="s">
        <v>1740</v>
      </c>
      <c r="BB287" s="19"/>
    </row>
    <row r="288" spans="1:54" ht="15.6">
      <c r="A288" s="2">
        <f>'Form Responses 1'!A288</f>
        <v>45464.848242129628</v>
      </c>
      <c r="B288" s="25" t="str">
        <f>'Form Responses 1'!B288</f>
        <v>madineniprasanthi11@gmail.com</v>
      </c>
      <c r="C288" s="16" t="str">
        <f>'Form Responses 1'!C288</f>
        <v>Prasanthi</v>
      </c>
      <c r="D288" s="16" t="str">
        <f>'Form Responses 1'!D288</f>
        <v>Madineni</v>
      </c>
      <c r="E288" s="511">
        <f>'Form Responses 1'!E288</f>
        <v>7134715991</v>
      </c>
      <c r="F288" s="17" t="str">
        <f>'Form Responses 1'!F288</f>
        <v>19th July (Friday) - Morning, 20th July (Saturday) - Morning</v>
      </c>
      <c r="G288" s="16" t="str">
        <f>'Form Responses 1'!G288</f>
        <v>Huston</v>
      </c>
      <c r="H288" s="16" t="str">
        <f>'Form Responses 1'!H288</f>
        <v>Yes</v>
      </c>
      <c r="I288" s="16" t="str">
        <f>'Form Responses 1'!I288</f>
        <v>Mahāyajña Parent / Family member</v>
      </c>
      <c r="J288" s="16" t="str">
        <f>'Form Responses 1'!J288</f>
        <v xml:space="preserve">Sujith thottempudi </v>
      </c>
      <c r="K288" s="16" t="str">
        <f>'Form Responses 1'!K288</f>
        <v>Batch 9</v>
      </c>
      <c r="L288" s="16" t="str">
        <f>'Form Responses 1'!L288</f>
        <v>I acknowledge</v>
      </c>
      <c r="M288" s="16">
        <f>'Form Responses 1'!M288</f>
        <v>0</v>
      </c>
      <c r="N288" s="25" t="s">
        <v>1731</v>
      </c>
      <c r="O288" s="19" t="str">
        <f t="shared" si="1533"/>
        <v/>
      </c>
      <c r="P288" s="20"/>
      <c r="Q288" s="20"/>
      <c r="R288" s="20"/>
      <c r="S288" s="20"/>
      <c r="T288" s="21" t="str">
        <f t="shared" ref="T288:U288" si="1725">IF(COUNTIF($F288,CONCATENATE("*",T$1,"*")),"Y",IF(COUNTIF($F288,CONCATENATE("*",$V$1,"*")),"Y",IF(COUNTIF($F288,CONCATENATE("*ALL EVENT DAYS - July 18*")),"Y","")))</f>
        <v/>
      </c>
      <c r="U288" s="21" t="str">
        <f t="shared" si="1725"/>
        <v/>
      </c>
      <c r="V288" s="21" t="str">
        <f t="shared" si="1172"/>
        <v/>
      </c>
      <c r="W288" s="21" t="str">
        <f t="shared" ref="W288:X288" si="1726">IF(COUNTIF($F288,CONCATENATE("*",W$1,"*")),"Y",IF(COUNTIF($F288,CONCATENATE("*",$O$1,"*")),"Y",IF(COUNTIF($F288,CONCATENATE("*",$Y$1,"*")),"Y",IF(COUNTIF($F288,CONCATENATE("*ALL EVENT*")),"Y",""))))</f>
        <v>Y</v>
      </c>
      <c r="X288" s="21" t="str">
        <f t="shared" si="1726"/>
        <v/>
      </c>
      <c r="Y288" s="21" t="str">
        <f t="shared" si="1174"/>
        <v/>
      </c>
      <c r="Z288" s="21" t="str">
        <f t="shared" ref="Z288:AA288" si="1727">IF(COUNTIF($F288,CONCATENATE("*",Z$1,"*")),"Y",IF(COUNTIF($F288,CONCATENATE("*",$O$1,"*")),"Y",IF(COUNTIF($F288,CONCATENATE("*",$AB$1,"*")),"Y",IF(COUNTIF($F288,CONCATENATE("*ALL EVENT*")),"Y",""))))</f>
        <v>Y</v>
      </c>
      <c r="AA288" s="21" t="str">
        <f t="shared" si="1727"/>
        <v/>
      </c>
      <c r="AB288" s="21" t="str">
        <f t="shared" si="1537"/>
        <v/>
      </c>
      <c r="AC288" s="21" t="str">
        <f t="shared" ref="AC288:AD288" si="1728">IF(COUNTIF($F288,CONCATENATE("*",AC$1,"*")),"Y",IF(COUNTIF($F288,CONCATENATE("*",$O$1,"*")),"Y",IF(COUNTIF($F288,CONCATENATE("*",$AE$1,"*")),"Y",IF(COUNTIF($F288,CONCATENATE("*ALL EVENT*")),"Y",""))))</f>
        <v/>
      </c>
      <c r="AD288" s="21" t="str">
        <f t="shared" si="1728"/>
        <v/>
      </c>
      <c r="AE288" s="19" t="str">
        <f t="shared" si="1539"/>
        <v/>
      </c>
      <c r="AF288" s="22">
        <f t="shared" si="1540"/>
        <v>2</v>
      </c>
      <c r="AG288" s="26" t="s">
        <v>1732</v>
      </c>
      <c r="AH288" s="19" t="str">
        <f t="shared" ref="AH288:AO288" si="1729">IF(O288="Y",$AG288,"")</f>
        <v/>
      </c>
      <c r="AI288" s="19" t="str">
        <f t="shared" si="1729"/>
        <v/>
      </c>
      <c r="AJ288" s="19" t="str">
        <f t="shared" si="1729"/>
        <v/>
      </c>
      <c r="AK288" s="19" t="str">
        <f t="shared" si="1729"/>
        <v/>
      </c>
      <c r="AL288" s="19" t="str">
        <f t="shared" si="1729"/>
        <v/>
      </c>
      <c r="AM288" s="19" t="str">
        <f t="shared" si="1729"/>
        <v/>
      </c>
      <c r="AN288" s="19" t="str">
        <f t="shared" si="1729"/>
        <v/>
      </c>
      <c r="AO288" s="19" t="str">
        <f t="shared" si="1729"/>
        <v/>
      </c>
      <c r="AP288" s="19" t="s">
        <v>1737</v>
      </c>
      <c r="AQ288" s="19" t="str">
        <f t="shared" ref="AQ288:AR288" si="1730">IF(X288="Y",$AG288,"")</f>
        <v/>
      </c>
      <c r="AR288" s="19" t="str">
        <f t="shared" si="1730"/>
        <v/>
      </c>
      <c r="AS288" s="19" t="s">
        <v>1737</v>
      </c>
      <c r="AT288" s="19" t="str">
        <f t="shared" ref="AT288:AX288" si="1731">IF(AA288="Y",$AG288,"")</f>
        <v/>
      </c>
      <c r="AU288" s="19" t="str">
        <f t="shared" si="1731"/>
        <v/>
      </c>
      <c r="AV288" s="19" t="str">
        <f t="shared" si="1731"/>
        <v/>
      </c>
      <c r="AW288" s="19" t="str">
        <f t="shared" si="1731"/>
        <v/>
      </c>
      <c r="AX288" s="19" t="str">
        <f t="shared" si="1731"/>
        <v/>
      </c>
      <c r="AY288" s="24">
        <f t="shared" si="1542"/>
        <v>1</v>
      </c>
      <c r="AZ288" s="19">
        <f t="shared" si="1543"/>
        <v>1</v>
      </c>
      <c r="BA288" s="19" t="s">
        <v>1740</v>
      </c>
      <c r="BB288" s="19"/>
    </row>
    <row r="289" spans="1:54" ht="15.6">
      <c r="A289" s="2">
        <f>'Form Responses 1'!A289</f>
        <v>45464.918101284726</v>
      </c>
      <c r="B289" s="25" t="str">
        <f>'Form Responses 1'!B289</f>
        <v>kasaram@gmail.com</v>
      </c>
      <c r="C289" s="16" t="str">
        <f>'Form Responses 1'!C289</f>
        <v>Rama</v>
      </c>
      <c r="D289" s="16" t="str">
        <f>'Form Responses 1'!D289</f>
        <v>kasaram</v>
      </c>
      <c r="E289" s="511">
        <f>'Form Responses 1'!E289</f>
        <v>8472879999</v>
      </c>
      <c r="F289" s="17" t="str">
        <f>'Form Responses 1'!F289</f>
        <v>19th July (Friday) - Morning, 19th July (Friday) - Evening</v>
      </c>
      <c r="G289" s="16" t="str">
        <f>'Form Responses 1'!G289</f>
        <v>Greater Chicago Region</v>
      </c>
      <c r="H289" s="16" t="str">
        <f>'Form Responses 1'!H289</f>
        <v>Yes</v>
      </c>
      <c r="I289" s="16" t="str">
        <f>'Form Responses 1'!I289</f>
        <v>Mahāyajña Parent / Family member</v>
      </c>
      <c r="J289" s="16" t="str">
        <f>'Form Responses 1'!J289</f>
        <v xml:space="preserve">Rama Kasaram </v>
      </c>
      <c r="K289" s="16" t="str">
        <f>'Form Responses 1'!K289</f>
        <v>Batch 9</v>
      </c>
      <c r="L289" s="16" t="str">
        <f>'Form Responses 1'!L289</f>
        <v>I acknowledge</v>
      </c>
      <c r="M289" s="16">
        <f>'Form Responses 1'!M289</f>
        <v>0</v>
      </c>
      <c r="N289" s="25" t="s">
        <v>1727</v>
      </c>
      <c r="O289" s="19" t="str">
        <f t="shared" si="1533"/>
        <v/>
      </c>
      <c r="P289" s="20"/>
      <c r="Q289" s="20"/>
      <c r="R289" s="20"/>
      <c r="S289" s="20"/>
      <c r="T289" s="21" t="str">
        <f t="shared" ref="T289:U289" si="1732">IF(COUNTIF($F289,CONCATENATE("*",T$1,"*")),"Y",IF(COUNTIF($F289,CONCATENATE("*",$V$1,"*")),"Y",IF(COUNTIF($F289,CONCATENATE("*ALL EVENT DAYS - July 18*")),"Y","")))</f>
        <v/>
      </c>
      <c r="U289" s="21" t="str">
        <f t="shared" si="1732"/>
        <v/>
      </c>
      <c r="V289" s="21" t="str">
        <f t="shared" si="1172"/>
        <v/>
      </c>
      <c r="W289" s="21" t="str">
        <f t="shared" ref="W289:X289" si="1733">IF(COUNTIF($F289,CONCATENATE("*",W$1,"*")),"Y",IF(COUNTIF($F289,CONCATENATE("*",$O$1,"*")),"Y",IF(COUNTIF($F289,CONCATENATE("*",$Y$1,"*")),"Y",IF(COUNTIF($F289,CONCATENATE("*ALL EVENT*")),"Y",""))))</f>
        <v>Y</v>
      </c>
      <c r="X289" s="21" t="str">
        <f t="shared" si="1733"/>
        <v>Y</v>
      </c>
      <c r="Y289" s="21" t="str">
        <f t="shared" si="1174"/>
        <v/>
      </c>
      <c r="Z289" s="21" t="str">
        <f t="shared" ref="Z289:AA289" si="1734">IF(COUNTIF($F289,CONCATENATE("*",Z$1,"*")),"Y",IF(COUNTIF($F289,CONCATENATE("*",$O$1,"*")),"Y",IF(COUNTIF($F289,CONCATENATE("*",$AB$1,"*")),"Y",IF(COUNTIF($F289,CONCATENATE("*ALL EVENT*")),"Y",""))))</f>
        <v/>
      </c>
      <c r="AA289" s="21" t="str">
        <f t="shared" si="1734"/>
        <v/>
      </c>
      <c r="AB289" s="21" t="str">
        <f t="shared" si="1537"/>
        <v/>
      </c>
      <c r="AC289" s="21" t="str">
        <f t="shared" ref="AC289:AD289" si="1735">IF(COUNTIF($F289,CONCATENATE("*",AC$1,"*")),"Y",IF(COUNTIF($F289,CONCATENATE("*",$O$1,"*")),"Y",IF(COUNTIF($F289,CONCATENATE("*",$AE$1,"*")),"Y",IF(COUNTIF($F289,CONCATENATE("*ALL EVENT*")),"Y",""))))</f>
        <v/>
      </c>
      <c r="AD289" s="21" t="str">
        <f t="shared" si="1735"/>
        <v/>
      </c>
      <c r="AE289" s="19" t="str">
        <f t="shared" si="1539"/>
        <v/>
      </c>
      <c r="AF289" s="22">
        <f t="shared" si="1540"/>
        <v>2</v>
      </c>
      <c r="AG289" s="26" t="s">
        <v>1732</v>
      </c>
      <c r="AH289" s="19" t="str">
        <f t="shared" ref="AH289:AO289" si="1736">IF(O289="Y",$AG289,"")</f>
        <v/>
      </c>
      <c r="AI289" s="19" t="str">
        <f t="shared" si="1736"/>
        <v/>
      </c>
      <c r="AJ289" s="19" t="str">
        <f t="shared" si="1736"/>
        <v/>
      </c>
      <c r="AK289" s="19" t="str">
        <f t="shared" si="1736"/>
        <v/>
      </c>
      <c r="AL289" s="19" t="str">
        <f t="shared" si="1736"/>
        <v/>
      </c>
      <c r="AM289" s="19" t="str">
        <f t="shared" si="1736"/>
        <v/>
      </c>
      <c r="AN289" s="19" t="str">
        <f t="shared" si="1736"/>
        <v/>
      </c>
      <c r="AO289" s="19" t="str">
        <f t="shared" si="1736"/>
        <v/>
      </c>
      <c r="AP289" s="19" t="s">
        <v>1737</v>
      </c>
      <c r="AQ289" s="19" t="s">
        <v>1737</v>
      </c>
      <c r="AR289" s="19" t="str">
        <f t="shared" ref="AR289:AX289" si="1737">IF(Y289="Y",$AG289,"")</f>
        <v/>
      </c>
      <c r="AS289" s="19" t="str">
        <f t="shared" si="1737"/>
        <v/>
      </c>
      <c r="AT289" s="19" t="str">
        <f t="shared" si="1737"/>
        <v/>
      </c>
      <c r="AU289" s="19" t="str">
        <f t="shared" si="1737"/>
        <v/>
      </c>
      <c r="AV289" s="19" t="str">
        <f t="shared" si="1737"/>
        <v/>
      </c>
      <c r="AW289" s="19" t="str">
        <f t="shared" si="1737"/>
        <v/>
      </c>
      <c r="AX289" s="19" t="str">
        <f t="shared" si="1737"/>
        <v/>
      </c>
      <c r="AY289" s="24">
        <f t="shared" si="1542"/>
        <v>1</v>
      </c>
      <c r="AZ289" s="19">
        <f t="shared" si="1543"/>
        <v>1</v>
      </c>
      <c r="BA289" s="19" t="s">
        <v>1740</v>
      </c>
      <c r="BB289" s="19"/>
    </row>
    <row r="290" spans="1:54" ht="15.6">
      <c r="A290" s="2">
        <f>'Form Responses 1'!A290</f>
        <v>45481.888729328704</v>
      </c>
      <c r="B290" s="25" t="str">
        <f>'Form Responses 1'!B290</f>
        <v>rajatamma@gmail.com</v>
      </c>
      <c r="C290" s="16" t="str">
        <f>'Form Responses 1'!C290</f>
        <v>Raja</v>
      </c>
      <c r="D290" s="16" t="str">
        <f>'Form Responses 1'!D290</f>
        <v>Tamma</v>
      </c>
      <c r="E290" s="511">
        <f>'Form Responses 1'!E290</f>
        <v>5127967464</v>
      </c>
      <c r="F290" s="17" t="str">
        <f>'Form Responses 1'!F290</f>
        <v>18th July (Thursday) - Evening, 19th July (Friday) - ALL DAY, 20th July (Saturday) - ALL DAY</v>
      </c>
      <c r="G290" s="16" t="str">
        <f>'Form Responses 1'!G290</f>
        <v>Austin</v>
      </c>
      <c r="H290" s="16" t="str">
        <f>'Form Responses 1'!H290</f>
        <v>Yes</v>
      </c>
      <c r="I290" s="16" t="str">
        <f>'Form Responses 1'!I290</f>
        <v>Mahāyajña Parent / Family member</v>
      </c>
      <c r="J290" s="16" t="str">
        <f>'Form Responses 1'!J290</f>
        <v>Shivani Tamma</v>
      </c>
      <c r="K290" s="16" t="str">
        <f>'Form Responses 1'!K290</f>
        <v>Batch 9</v>
      </c>
      <c r="L290" s="16" t="str">
        <f>'Form Responses 1'!L290</f>
        <v>I acknowledge</v>
      </c>
      <c r="M290" s="16">
        <f>'Form Responses 1'!M290</f>
        <v>0</v>
      </c>
      <c r="N290" s="25" t="s">
        <v>1727</v>
      </c>
      <c r="O290" s="19" t="str">
        <f t="shared" si="1533"/>
        <v/>
      </c>
      <c r="P290" s="20"/>
      <c r="Q290" s="20"/>
      <c r="R290" s="20"/>
      <c r="S290" s="20"/>
      <c r="T290" s="21" t="str">
        <f t="shared" ref="T290:U290" si="1738">IF(COUNTIF($F290,CONCATENATE("*",T$1,"*")),"Y",IF(COUNTIF($F290,CONCATENATE("*",$V$1,"*")),"Y",IF(COUNTIF($F290,CONCATENATE("*ALL EVENT DAYS - July 18*")),"Y","")))</f>
        <v/>
      </c>
      <c r="U290" s="21" t="str">
        <f t="shared" si="1738"/>
        <v>Y</v>
      </c>
      <c r="V290" s="21" t="str">
        <f t="shared" si="1172"/>
        <v/>
      </c>
      <c r="W290" s="21" t="str">
        <f t="shared" ref="W290:X290" si="1739">IF(COUNTIF($F290,CONCATENATE("*",W$1,"*")),"Y",IF(COUNTIF($F290,CONCATENATE("*",$O$1,"*")),"Y",IF(COUNTIF($F290,CONCATENATE("*",$Y$1,"*")),"Y",IF(COUNTIF($F290,CONCATENATE("*ALL EVENT*")),"Y",""))))</f>
        <v>Y</v>
      </c>
      <c r="X290" s="21" t="str">
        <f t="shared" si="1739"/>
        <v>Y</v>
      </c>
      <c r="Y290" s="21" t="str">
        <f t="shared" si="1174"/>
        <v>Y</v>
      </c>
      <c r="Z290" s="21" t="str">
        <f t="shared" ref="Z290:AA290" si="1740">IF(COUNTIF($F290,CONCATENATE("*",Z$1,"*")),"Y",IF(COUNTIF($F290,CONCATENATE("*",$O$1,"*")),"Y",IF(COUNTIF($F290,CONCATENATE("*",$AB$1,"*")),"Y",IF(COUNTIF($F290,CONCATENATE("*ALL EVENT*")),"Y",""))))</f>
        <v>Y</v>
      </c>
      <c r="AA290" s="21" t="str">
        <f t="shared" si="1740"/>
        <v>Y</v>
      </c>
      <c r="AB290" s="21" t="str">
        <f t="shared" si="1537"/>
        <v>Y</v>
      </c>
      <c r="AC290" s="21" t="str">
        <f t="shared" ref="AC290:AD290" si="1741">IF(COUNTIF($F290,CONCATENATE("*",AC$1,"*")),"Y",IF(COUNTIF($F290,CONCATENATE("*",$O$1,"*")),"Y",IF(COUNTIF($F290,CONCATENATE("*",$AE$1,"*")),"Y",IF(COUNTIF($F290,CONCATENATE("*ALL EVENT*")),"Y",""))))</f>
        <v/>
      </c>
      <c r="AD290" s="21" t="str">
        <f t="shared" si="1741"/>
        <v/>
      </c>
      <c r="AE290" s="19" t="str">
        <f t="shared" si="1539"/>
        <v/>
      </c>
      <c r="AF290" s="22">
        <f t="shared" si="1540"/>
        <v>5</v>
      </c>
      <c r="AG290" s="26" t="s">
        <v>1732</v>
      </c>
      <c r="AH290" s="19" t="str">
        <f t="shared" ref="AH290:AM290" si="1742">IF(O290="Y",$AG290,"")</f>
        <v/>
      </c>
      <c r="AI290" s="19" t="str">
        <f t="shared" si="1742"/>
        <v/>
      </c>
      <c r="AJ290" s="19" t="str">
        <f t="shared" si="1742"/>
        <v/>
      </c>
      <c r="AK290" s="19" t="str">
        <f t="shared" si="1742"/>
        <v/>
      </c>
      <c r="AL290" s="19" t="str">
        <f t="shared" si="1742"/>
        <v/>
      </c>
      <c r="AM290" s="19" t="str">
        <f t="shared" si="1742"/>
        <v/>
      </c>
      <c r="AN290" s="19" t="s">
        <v>1744</v>
      </c>
      <c r="AO290" s="19" t="str">
        <f>IF(V290="Y",$AG290,"")</f>
        <v/>
      </c>
      <c r="AP290" s="19" t="s">
        <v>1737</v>
      </c>
      <c r="AQ290" s="19" t="s">
        <v>1737</v>
      </c>
      <c r="AR290" s="19" t="str">
        <f>IF(Y290="Y",$AG290,"")</f>
        <v>Maha Prasad</v>
      </c>
      <c r="AS290" s="19" t="s">
        <v>1737</v>
      </c>
      <c r="AT290" s="19" t="s">
        <v>1737</v>
      </c>
      <c r="AU290" s="19" t="str">
        <f t="shared" ref="AU290:AX290" si="1743">IF(AB290="Y",$AG290,"")</f>
        <v>Maha Prasad</v>
      </c>
      <c r="AV290" s="19" t="str">
        <f t="shared" si="1743"/>
        <v/>
      </c>
      <c r="AW290" s="19" t="str">
        <f t="shared" si="1743"/>
        <v/>
      </c>
      <c r="AX290" s="19" t="str">
        <f t="shared" si="1743"/>
        <v/>
      </c>
      <c r="AY290" s="24">
        <f t="shared" si="1542"/>
        <v>2</v>
      </c>
      <c r="AZ290" s="19">
        <f t="shared" si="1543"/>
        <v>2</v>
      </c>
      <c r="BA290" s="19" t="s">
        <v>1729</v>
      </c>
      <c r="BB290" s="19"/>
    </row>
    <row r="291" spans="1:54" ht="14.4">
      <c r="A291" s="2">
        <f>'Form Responses 1'!A291</f>
        <v>45481.848321527781</v>
      </c>
      <c r="B291" s="25" t="str">
        <f>'Form Responses 1'!B291</f>
        <v>venkatvyza@gmail.com</v>
      </c>
      <c r="C291" s="16" t="str">
        <f>'Form Responses 1'!C291</f>
        <v>Anitha</v>
      </c>
      <c r="D291" s="16" t="str">
        <f>'Form Responses 1'!D291</f>
        <v>Vyza</v>
      </c>
      <c r="E291" s="511">
        <f>'Form Responses 1'!E291</f>
        <v>2142823020</v>
      </c>
      <c r="F291" s="17" t="str">
        <f>'Form Responses 1'!F291</f>
        <v>20th July (Saturday) - Evening</v>
      </c>
      <c r="G291" s="16" t="str">
        <f>'Form Responses 1'!G291</f>
        <v>Frisco</v>
      </c>
      <c r="H291" s="16" t="str">
        <f>'Form Responses 1'!H291</f>
        <v>Yes</v>
      </c>
      <c r="I291" s="16" t="str">
        <f>'Form Responses 1'!I291</f>
        <v>Mahāyajña Student</v>
      </c>
      <c r="J291" s="16" t="str">
        <f>'Form Responses 1'!J291</f>
        <v>Anitha vyza</v>
      </c>
      <c r="K291" s="16" t="str">
        <f>'Form Responses 1'!K291</f>
        <v>Batch 9</v>
      </c>
      <c r="L291" s="16" t="str">
        <f>'Form Responses 1'!L291</f>
        <v>I acknowledge</v>
      </c>
      <c r="M291" s="16">
        <f>'Form Responses 1'!M291</f>
        <v>0</v>
      </c>
      <c r="N291" s="25" t="s">
        <v>1731</v>
      </c>
      <c r="O291" s="19" t="str">
        <f t="shared" si="1533"/>
        <v/>
      </c>
      <c r="P291" s="20"/>
      <c r="Q291" s="20"/>
      <c r="R291" s="20"/>
      <c r="S291" s="20"/>
      <c r="T291" s="21" t="str">
        <f t="shared" ref="T291:U291" si="1744">IF(COUNTIF($F291,CONCATENATE("*",T$1,"*")),"Y",IF(COUNTIF($F291,CONCATENATE("*",$V$1,"*")),"Y",IF(COUNTIF($F291,CONCATENATE("*ALL EVENT DAYS - July 18*")),"Y","")))</f>
        <v/>
      </c>
      <c r="U291" s="21" t="str">
        <f t="shared" si="1744"/>
        <v/>
      </c>
      <c r="V291" s="21" t="str">
        <f t="shared" si="1172"/>
        <v/>
      </c>
      <c r="W291" s="21" t="str">
        <f t="shared" ref="W291:X291" si="1745">IF(COUNTIF($F291,CONCATENATE("*",W$1,"*")),"Y",IF(COUNTIF($F291,CONCATENATE("*",$O$1,"*")),"Y",IF(COUNTIF($F291,CONCATENATE("*",$Y$1,"*")),"Y",IF(COUNTIF($F291,CONCATENATE("*ALL EVENT*")),"Y",""))))</f>
        <v/>
      </c>
      <c r="X291" s="21" t="str">
        <f t="shared" si="1745"/>
        <v/>
      </c>
      <c r="Y291" s="21" t="str">
        <f t="shared" si="1174"/>
        <v/>
      </c>
      <c r="Z291" s="21" t="str">
        <f t="shared" ref="Z291:AA291" si="1746">IF(COUNTIF($F291,CONCATENATE("*",Z$1,"*")),"Y",IF(COUNTIF($F291,CONCATENATE("*",$O$1,"*")),"Y",IF(COUNTIF($F291,CONCATENATE("*",$AB$1,"*")),"Y",IF(COUNTIF($F291,CONCATENATE("*ALL EVENT*")),"Y",""))))</f>
        <v/>
      </c>
      <c r="AA291" s="21" t="str">
        <f t="shared" si="1746"/>
        <v>Y</v>
      </c>
      <c r="AB291" s="21" t="str">
        <f t="shared" si="1537"/>
        <v/>
      </c>
      <c r="AC291" s="21" t="str">
        <f t="shared" ref="AC291:AD291" si="1747">IF(COUNTIF($F291,CONCATENATE("*",AC$1,"*")),"Y",IF(COUNTIF($F291,CONCATENATE("*",$O$1,"*")),"Y",IF(COUNTIF($F291,CONCATENATE("*",$AE$1,"*")),"Y",IF(COUNTIF($F291,CONCATENATE("*ALL EVENT*")),"Y",""))))</f>
        <v/>
      </c>
      <c r="AD291" s="21" t="str">
        <f t="shared" si="1747"/>
        <v/>
      </c>
      <c r="AE291" s="19" t="str">
        <f t="shared" si="1539"/>
        <v/>
      </c>
      <c r="AF291" s="22">
        <f t="shared" si="1540"/>
        <v>1</v>
      </c>
      <c r="AG291" s="36" t="s">
        <v>1730</v>
      </c>
      <c r="AH291" s="19" t="str">
        <f t="shared" ref="AH291:AR291" si="1748">IF(O291="Y",$AG291,"")</f>
        <v/>
      </c>
      <c r="AI291" s="19" t="str">
        <f t="shared" si="1748"/>
        <v/>
      </c>
      <c r="AJ291" s="19" t="str">
        <f t="shared" si="1748"/>
        <v/>
      </c>
      <c r="AK291" s="19" t="str">
        <f t="shared" si="1748"/>
        <v/>
      </c>
      <c r="AL291" s="19" t="str">
        <f t="shared" si="1748"/>
        <v/>
      </c>
      <c r="AM291" s="19" t="str">
        <f t="shared" si="1748"/>
        <v/>
      </c>
      <c r="AN291" s="19" t="str">
        <f t="shared" si="1748"/>
        <v/>
      </c>
      <c r="AO291" s="19" t="str">
        <f t="shared" si="1748"/>
        <v/>
      </c>
      <c r="AP291" s="19" t="str">
        <f t="shared" si="1748"/>
        <v/>
      </c>
      <c r="AQ291" s="19" t="str">
        <f t="shared" si="1748"/>
        <v/>
      </c>
      <c r="AR291" s="19" t="str">
        <f t="shared" si="1748"/>
        <v/>
      </c>
      <c r="AS291" s="19"/>
      <c r="AT291" s="19" t="str">
        <f t="shared" ref="AT291:AX291" si="1749">IF(AA291="Y",$AG291,"")</f>
        <v>StandBy</v>
      </c>
      <c r="AU291" s="19" t="str">
        <f t="shared" si="1749"/>
        <v/>
      </c>
      <c r="AV291" s="19" t="str">
        <f t="shared" si="1749"/>
        <v/>
      </c>
      <c r="AW291" s="19" t="str">
        <f t="shared" si="1749"/>
        <v/>
      </c>
      <c r="AX291" s="19" t="str">
        <f t="shared" si="1749"/>
        <v/>
      </c>
      <c r="AY291" s="24">
        <f t="shared" si="1542"/>
        <v>0</v>
      </c>
      <c r="AZ291" s="19">
        <f t="shared" si="1543"/>
        <v>1</v>
      </c>
      <c r="BA291" s="19"/>
      <c r="BB291" s="19"/>
    </row>
    <row r="292" spans="1:54" ht="15.6">
      <c r="A292" s="2">
        <f>'Form Responses 1'!A292</f>
        <v>45465.473378587965</v>
      </c>
      <c r="B292" s="25" t="str">
        <f>'Form Responses 1'!B292</f>
        <v>kvijy@yahoo.com</v>
      </c>
      <c r="C292" s="31" t="str">
        <f>'Form Responses 1'!C292</f>
        <v>Vijay</v>
      </c>
      <c r="D292" s="16" t="str">
        <f>'Form Responses 1'!D292</f>
        <v>Kollapaneni</v>
      </c>
      <c r="E292" s="511" t="str">
        <f>'Form Responses 1'!E292</f>
        <v>818-325-9576</v>
      </c>
      <c r="F292" s="17" t="str">
        <f>'Form Responses 1'!F292</f>
        <v>ALL EVENT DAYS - July 18th to July 21st - FULL TIME</v>
      </c>
      <c r="G292" s="16" t="str">
        <f>'Form Responses 1'!G292</f>
        <v>Frisco</v>
      </c>
      <c r="H292" s="16" t="str">
        <f>'Form Responses 1'!H292</f>
        <v>Yes</v>
      </c>
      <c r="I292" s="16" t="str">
        <f>'Form Responses 1'!I292</f>
        <v>Mahāyajña Parent / Family member</v>
      </c>
      <c r="J292" s="16" t="str">
        <f>'Form Responses 1'!J292</f>
        <v>Manasa Kollapaneni</v>
      </c>
      <c r="K292" s="16" t="str">
        <f>'Form Responses 1'!K292</f>
        <v>Batch 1</v>
      </c>
      <c r="L292" s="16" t="str">
        <f>'Form Responses 1'!L292</f>
        <v>I acknowledge</v>
      </c>
      <c r="M292" s="16">
        <f>'Form Responses 1'!M292</f>
        <v>0</v>
      </c>
      <c r="N292" s="25" t="s">
        <v>1727</v>
      </c>
      <c r="O292" s="19" t="str">
        <f t="shared" si="1533"/>
        <v>Y</v>
      </c>
      <c r="P292" s="20" t="s">
        <v>979</v>
      </c>
      <c r="Q292" s="20" t="s">
        <v>979</v>
      </c>
      <c r="R292" s="20" t="s">
        <v>979</v>
      </c>
      <c r="S292" s="20" t="s">
        <v>979</v>
      </c>
      <c r="T292" s="21" t="str">
        <f t="shared" ref="T292:U292" si="1750">IF(COUNTIF($F292,CONCATENATE("*",T$1,"*")),"Y",IF(COUNTIF($F292,CONCATENATE("*",$V$1,"*")),"Y",IF(COUNTIF($F292,CONCATENATE("*ALL EVENT DAYS - July 18*")),"Y","")))</f>
        <v>Y</v>
      </c>
      <c r="U292" s="21" t="str">
        <f t="shared" si="1750"/>
        <v>Y</v>
      </c>
      <c r="V292" s="21" t="str">
        <f t="shared" si="1172"/>
        <v>Y</v>
      </c>
      <c r="W292" s="21" t="str">
        <f t="shared" ref="W292:X292" si="1751">IF(COUNTIF($F292,CONCATENATE("*",W$1,"*")),"Y",IF(COUNTIF($F292,CONCATENATE("*",$O$1,"*")),"Y",IF(COUNTIF($F292,CONCATENATE("*",$Y$1,"*")),"Y",IF(COUNTIF($F292,CONCATENATE("*ALL EVENT*")),"Y",""))))</f>
        <v>Y</v>
      </c>
      <c r="X292" s="21" t="str">
        <f t="shared" si="1751"/>
        <v>Y</v>
      </c>
      <c r="Y292" s="21" t="str">
        <f t="shared" si="1174"/>
        <v>Y</v>
      </c>
      <c r="Z292" s="21" t="str">
        <f t="shared" ref="Z292:AA292" si="1752">IF(COUNTIF($F292,CONCATENATE("*",Z$1,"*")),"Y",IF(COUNTIF($F292,CONCATENATE("*",$O$1,"*")),"Y",IF(COUNTIF($F292,CONCATENATE("*",$AB$1,"*")),"Y",IF(COUNTIF($F292,CONCATENATE("*ALL EVENT*")),"Y",""))))</f>
        <v>Y</v>
      </c>
      <c r="AA292" s="21" t="str">
        <f t="shared" si="1752"/>
        <v>Y</v>
      </c>
      <c r="AB292" s="21" t="str">
        <f t="shared" si="1537"/>
        <v>Y</v>
      </c>
      <c r="AC292" s="21" t="str">
        <f t="shared" ref="AC292:AD292" si="1753">IF(COUNTIF($F292,CONCATENATE("*",AC$1,"*")),"Y",IF(COUNTIF($F292,CONCATENATE("*",$O$1,"*")),"Y",IF(COUNTIF($F292,CONCATENATE("*",$AE$1,"*")),"Y",IF(COUNTIF($F292,CONCATENATE("*ALL EVENT*")),"Y",""))))</f>
        <v>Y</v>
      </c>
      <c r="AD292" s="21" t="str">
        <f t="shared" si="1753"/>
        <v>Y</v>
      </c>
      <c r="AE292" s="19" t="str">
        <f t="shared" si="1539"/>
        <v>Y</v>
      </c>
      <c r="AF292" s="22">
        <f t="shared" si="1540"/>
        <v>12</v>
      </c>
      <c r="AG292" s="26" t="s">
        <v>1741</v>
      </c>
      <c r="AH292" s="19" t="str">
        <f t="shared" ref="AH292:AK292" si="1754">IF(O292="Y",$AG292,"")</f>
        <v>Crowd Mgmt</v>
      </c>
      <c r="AI292" s="19" t="str">
        <f t="shared" si="1754"/>
        <v>Crowd Mgmt</v>
      </c>
      <c r="AJ292" s="19" t="str">
        <f t="shared" si="1754"/>
        <v>Crowd Mgmt</v>
      </c>
      <c r="AK292" s="19" t="str">
        <f t="shared" si="1754"/>
        <v>Crowd Mgmt</v>
      </c>
      <c r="AL292" s="19" t="s">
        <v>1742</v>
      </c>
      <c r="AM292" s="32" t="s">
        <v>1733</v>
      </c>
      <c r="AN292" s="19" t="s">
        <v>1742</v>
      </c>
      <c r="AO292" s="19" t="str">
        <f>IF(V292="Y",$AG292,"")</f>
        <v>Crowd Mgmt</v>
      </c>
      <c r="AP292" s="19" t="s">
        <v>1734</v>
      </c>
      <c r="AQ292" s="19" t="s">
        <v>1734</v>
      </c>
      <c r="AR292" s="19" t="str">
        <f>IF(Y292="Y",$AG292,"")</f>
        <v>Crowd Mgmt</v>
      </c>
      <c r="AS292" s="19" t="s">
        <v>1734</v>
      </c>
      <c r="AT292" s="19" t="s">
        <v>1734</v>
      </c>
      <c r="AU292" s="19" t="str">
        <f t="shared" ref="AU292:AU293" si="1755">IF(AB292="Y",$AG292,"")</f>
        <v>Crowd Mgmt</v>
      </c>
      <c r="AV292" s="19" t="s">
        <v>1734</v>
      </c>
      <c r="AW292" s="19" t="str">
        <f t="shared" ref="AW292:AX292" si="1756">IF(AD292="Y",$AG292,"")</f>
        <v>Crowd Mgmt</v>
      </c>
      <c r="AX292" s="19" t="str">
        <f t="shared" si="1756"/>
        <v>Crowd Mgmt</v>
      </c>
      <c r="AY292" s="24">
        <f t="shared" si="1542"/>
        <v>2</v>
      </c>
      <c r="AZ292" s="19">
        <f t="shared" si="1543"/>
        <v>2</v>
      </c>
      <c r="BA292" s="19" t="s">
        <v>1729</v>
      </c>
      <c r="BB292" s="19"/>
    </row>
    <row r="293" spans="1:54" ht="15.6">
      <c r="A293" s="2">
        <f>'Form Responses 1'!A293</f>
        <v>45465.520857754629</v>
      </c>
      <c r="B293" s="25" t="str">
        <f>'Form Responses 1'!B293</f>
        <v>srinivasarao_muvva@yahoo.com</v>
      </c>
      <c r="C293" s="16" t="str">
        <f>'Form Responses 1'!C293</f>
        <v>Srinivasa rao</v>
      </c>
      <c r="D293" s="16" t="str">
        <f>'Form Responses 1'!D293</f>
        <v>Muvva</v>
      </c>
      <c r="E293" s="511">
        <f>'Form Responses 1'!E293</f>
        <v>8473059516</v>
      </c>
      <c r="F293" s="17" t="str">
        <f>'Form Responses 1'!F293</f>
        <v>20th July (Saturday) - ALL DAY, 21st July (Sunday) - ALL DAY</v>
      </c>
      <c r="G293" s="16" t="str">
        <f>'Form Responses 1'!G293</f>
        <v>Greater Chicago Region</v>
      </c>
      <c r="H293" s="16" t="str">
        <f>'Form Responses 1'!H293</f>
        <v>No</v>
      </c>
      <c r="I293" s="16">
        <f>'Form Responses 1'!I293</f>
        <v>0</v>
      </c>
      <c r="J293" s="16">
        <f>'Form Responses 1'!J293</f>
        <v>0</v>
      </c>
      <c r="K293" s="16">
        <f>'Form Responses 1'!K293</f>
        <v>0</v>
      </c>
      <c r="L293" s="16" t="str">
        <f>'Form Responses 1'!L293</f>
        <v>I acknowledge</v>
      </c>
      <c r="M293" s="16">
        <f>'Form Responses 1'!M293</f>
        <v>0</v>
      </c>
      <c r="N293" s="25" t="s">
        <v>1727</v>
      </c>
      <c r="O293" s="19" t="str">
        <f t="shared" si="1533"/>
        <v/>
      </c>
      <c r="P293" s="20"/>
      <c r="Q293" s="20"/>
      <c r="R293" s="20"/>
      <c r="S293" s="20"/>
      <c r="T293" s="21" t="str">
        <f t="shared" ref="T293:U293" si="1757">IF(COUNTIF($F293,CONCATENATE("*",T$1,"*")),"Y",IF(COUNTIF($F293,CONCATENATE("*",$V$1,"*")),"Y",IF(COUNTIF($F293,CONCATENATE("*ALL EVENT DAYS - July 18*")),"Y","")))</f>
        <v/>
      </c>
      <c r="U293" s="21" t="str">
        <f t="shared" si="1757"/>
        <v/>
      </c>
      <c r="V293" s="21" t="str">
        <f t="shared" si="1172"/>
        <v/>
      </c>
      <c r="W293" s="21" t="str">
        <f t="shared" ref="W293:X293" si="1758">IF(COUNTIF($F293,CONCATENATE("*",W$1,"*")),"Y",IF(COUNTIF($F293,CONCATENATE("*",$O$1,"*")),"Y",IF(COUNTIF($F293,CONCATENATE("*",$Y$1,"*")),"Y",IF(COUNTIF($F293,CONCATENATE("*ALL EVENT*")),"Y",""))))</f>
        <v/>
      </c>
      <c r="X293" s="21" t="str">
        <f t="shared" si="1758"/>
        <v/>
      </c>
      <c r="Y293" s="21" t="str">
        <f t="shared" si="1174"/>
        <v/>
      </c>
      <c r="Z293" s="21" t="str">
        <f t="shared" ref="Z293:AA293" si="1759">IF(COUNTIF($F293,CONCATENATE("*",Z$1,"*")),"Y",IF(COUNTIF($F293,CONCATENATE("*",$O$1,"*")),"Y",IF(COUNTIF($F293,CONCATENATE("*",$AB$1,"*")),"Y",IF(COUNTIF($F293,CONCATENATE("*ALL EVENT*")),"Y",""))))</f>
        <v>Y</v>
      </c>
      <c r="AA293" s="21" t="str">
        <f t="shared" si="1759"/>
        <v>Y</v>
      </c>
      <c r="AB293" s="21" t="str">
        <f t="shared" si="1537"/>
        <v>Y</v>
      </c>
      <c r="AC293" s="21" t="str">
        <f t="shared" ref="AC293:AD293" si="1760">IF(COUNTIF($F293,CONCATENATE("*",AC$1,"*")),"Y",IF(COUNTIF($F293,CONCATENATE("*",$O$1,"*")),"Y",IF(COUNTIF($F293,CONCATENATE("*",$AE$1,"*")),"Y",IF(COUNTIF($F293,CONCATENATE("*ALL EVENT*")),"Y",""))))</f>
        <v>Y</v>
      </c>
      <c r="AD293" s="21" t="str">
        <f t="shared" si="1760"/>
        <v>Y</v>
      </c>
      <c r="AE293" s="19" t="str">
        <f t="shared" si="1539"/>
        <v>Y</v>
      </c>
      <c r="AF293" s="22">
        <f t="shared" si="1540"/>
        <v>4</v>
      </c>
      <c r="AG293" s="44" t="s">
        <v>1746</v>
      </c>
      <c r="AH293" s="19" t="str">
        <f t="shared" ref="AH293:AR293" si="1761">IF(O293="Y",$AG293,"")</f>
        <v/>
      </c>
      <c r="AI293" s="19" t="str">
        <f t="shared" si="1761"/>
        <v/>
      </c>
      <c r="AJ293" s="19" t="str">
        <f t="shared" si="1761"/>
        <v/>
      </c>
      <c r="AK293" s="19" t="str">
        <f t="shared" si="1761"/>
        <v/>
      </c>
      <c r="AL293" s="19" t="str">
        <f t="shared" si="1761"/>
        <v/>
      </c>
      <c r="AM293" s="19" t="str">
        <f t="shared" si="1761"/>
        <v/>
      </c>
      <c r="AN293" s="19" t="str">
        <f t="shared" si="1761"/>
        <v/>
      </c>
      <c r="AO293" s="19" t="str">
        <f t="shared" si="1761"/>
        <v/>
      </c>
      <c r="AP293" s="19" t="str">
        <f t="shared" si="1761"/>
        <v/>
      </c>
      <c r="AQ293" s="19" t="str">
        <f t="shared" si="1761"/>
        <v/>
      </c>
      <c r="AR293" s="19" t="str">
        <f t="shared" si="1761"/>
        <v/>
      </c>
      <c r="AS293" s="19" t="s">
        <v>1776</v>
      </c>
      <c r="AT293" s="19" t="s">
        <v>1734</v>
      </c>
      <c r="AU293" s="19" t="str">
        <f t="shared" si="1755"/>
        <v>Parking</v>
      </c>
      <c r="AV293" s="19" t="s">
        <v>1734</v>
      </c>
      <c r="AW293" s="19" t="s">
        <v>1777</v>
      </c>
      <c r="AX293" s="19" t="str">
        <f>IF(AE293="Y",$AG293,"")</f>
        <v>Parking</v>
      </c>
      <c r="AY293" s="24">
        <f t="shared" si="1542"/>
        <v>1</v>
      </c>
      <c r="AZ293" s="19">
        <f t="shared" si="1543"/>
        <v>2</v>
      </c>
      <c r="BA293" s="19" t="s">
        <v>1729</v>
      </c>
      <c r="BB293" s="19"/>
    </row>
    <row r="294" spans="1:54" ht="15.6">
      <c r="A294" s="2">
        <f>'Form Responses 1'!A294</f>
        <v>45465.666177245366</v>
      </c>
      <c r="B294" s="25" t="str">
        <f>'Form Responses 1'!B294</f>
        <v>narendrapothineni@yahoo.com</v>
      </c>
      <c r="C294" s="31" t="str">
        <f>'Form Responses 1'!C294</f>
        <v>Narendra</v>
      </c>
      <c r="D294" s="16" t="str">
        <f>'Form Responses 1'!D294</f>
        <v>Pothineni</v>
      </c>
      <c r="E294" s="511">
        <f>'Form Responses 1'!E294</f>
        <v>8475025885</v>
      </c>
      <c r="F294" s="17" t="str">
        <f>'Form Responses 1'!F294</f>
        <v>19th July (Friday) - Evening, 20th July (Saturday) - Morning,18th July (Thursday) - Evening,18th July (Thursday) - Morning</v>
      </c>
      <c r="G294" s="16" t="str">
        <f>'Form Responses 1'!G294</f>
        <v>Frisco</v>
      </c>
      <c r="H294" s="16" t="str">
        <f>'Form Responses 1'!H294</f>
        <v>Yes</v>
      </c>
      <c r="I294" s="16" t="str">
        <f>'Form Responses 1'!I294</f>
        <v>Mahāyajña Student</v>
      </c>
      <c r="J294" s="16" t="str">
        <f>'Form Responses 1'!J294</f>
        <v>Narendra Pothineni</v>
      </c>
      <c r="K294" s="16" t="str">
        <f>'Form Responses 1'!K294</f>
        <v>Batch 5</v>
      </c>
      <c r="L294" s="16" t="str">
        <f>'Form Responses 1'!L294</f>
        <v>I acknowledge</v>
      </c>
      <c r="M294" s="16">
        <f>'Form Responses 1'!M294</f>
        <v>0</v>
      </c>
      <c r="N294" s="27" t="s">
        <v>1727</v>
      </c>
      <c r="O294" s="19" t="str">
        <f t="shared" si="1533"/>
        <v/>
      </c>
      <c r="P294" s="20" t="s">
        <v>979</v>
      </c>
      <c r="Q294" s="20" t="s">
        <v>979</v>
      </c>
      <c r="R294" s="20" t="s">
        <v>979</v>
      </c>
      <c r="S294" s="20" t="s">
        <v>979</v>
      </c>
      <c r="T294" s="21" t="str">
        <f t="shared" ref="T294:U294" si="1762">IF(COUNTIF($F294,CONCATENATE("*",T$1,"*")),"Y",IF(COUNTIF($F294,CONCATENATE("*",$V$1,"*")),"Y",IF(COUNTIF($F294,CONCATENATE("*ALL EVENT DAYS - July 18*")),"Y","")))</f>
        <v>Y</v>
      </c>
      <c r="U294" s="21" t="str">
        <f t="shared" si="1762"/>
        <v>Y</v>
      </c>
      <c r="V294" s="21" t="str">
        <f t="shared" si="1172"/>
        <v/>
      </c>
      <c r="W294" s="21" t="str">
        <f t="shared" ref="W294:X294" si="1763">IF(COUNTIF($F294,CONCATENATE("*",W$1,"*")),"Y",IF(COUNTIF($F294,CONCATENATE("*",$O$1,"*")),"Y",IF(COUNTIF($F294,CONCATENATE("*",$Y$1,"*")),"Y",IF(COUNTIF($F294,CONCATENATE("*ALL EVENT*")),"Y",""))))</f>
        <v/>
      </c>
      <c r="X294" s="21" t="str">
        <f t="shared" si="1763"/>
        <v>Y</v>
      </c>
      <c r="Y294" s="21" t="str">
        <f t="shared" si="1174"/>
        <v/>
      </c>
      <c r="Z294" s="21" t="str">
        <f t="shared" ref="Z294:AA294" si="1764">IF(COUNTIF($F294,CONCATENATE("*",Z$1,"*")),"Y",IF(COUNTIF($F294,CONCATENATE("*",$O$1,"*")),"Y",IF(COUNTIF($F294,CONCATENATE("*",$AB$1,"*")),"Y",IF(COUNTIF($F294,CONCATENATE("*ALL EVENT*")),"Y",""))))</f>
        <v>Y</v>
      </c>
      <c r="AA294" s="21" t="str">
        <f t="shared" si="1764"/>
        <v/>
      </c>
      <c r="AB294" s="21" t="str">
        <f t="shared" si="1537"/>
        <v/>
      </c>
      <c r="AC294" s="21" t="str">
        <f t="shared" ref="AC294:AD294" si="1765">IF(COUNTIF($F294,CONCATENATE("*",AC$1,"*")),"Y",IF(COUNTIF($F294,CONCATENATE("*",$O$1,"*")),"Y",IF(COUNTIF($F294,CONCATENATE("*",$AE$1,"*")),"Y",IF(COUNTIF($F294,CONCATENATE("*ALL EVENT*")),"Y",""))))</f>
        <v/>
      </c>
      <c r="AD294" s="21" t="str">
        <f t="shared" si="1765"/>
        <v/>
      </c>
      <c r="AE294" s="19" t="str">
        <f t="shared" si="1539"/>
        <v/>
      </c>
      <c r="AF294" s="22">
        <f t="shared" si="1540"/>
        <v>8</v>
      </c>
      <c r="AG294" s="44" t="s">
        <v>1741</v>
      </c>
      <c r="AH294" s="19" t="str">
        <f t="shared" ref="AH294:AK294" si="1766">IF(O294="Y",$AG294,"")</f>
        <v/>
      </c>
      <c r="AI294" s="19" t="str">
        <f t="shared" si="1766"/>
        <v>Crowd Mgmt</v>
      </c>
      <c r="AJ294" s="19" t="str">
        <f t="shared" si="1766"/>
        <v>Crowd Mgmt</v>
      </c>
      <c r="AK294" s="19" t="str">
        <f t="shared" si="1766"/>
        <v>Crowd Mgmt</v>
      </c>
      <c r="AL294" s="19" t="s">
        <v>1742</v>
      </c>
      <c r="AM294" s="32" t="s">
        <v>1733</v>
      </c>
      <c r="AN294" s="19" t="s">
        <v>1742</v>
      </c>
      <c r="AO294" s="19" t="str">
        <f t="shared" ref="AO294:AP294" si="1767">IF(V294="Y",$AG294,"")</f>
        <v/>
      </c>
      <c r="AP294" s="19" t="str">
        <f t="shared" si="1767"/>
        <v/>
      </c>
      <c r="AQ294" s="19" t="s">
        <v>1734</v>
      </c>
      <c r="AR294" s="19" t="str">
        <f>IF(Y294="Y",$AG294,"")</f>
        <v/>
      </c>
      <c r="AS294" s="19" t="s">
        <v>1734</v>
      </c>
      <c r="AT294" s="19" t="str">
        <f t="shared" ref="AT294:AX294" si="1768">IF(AA294="Y",$AG294,"")</f>
        <v/>
      </c>
      <c r="AU294" s="19" t="str">
        <f t="shared" si="1768"/>
        <v/>
      </c>
      <c r="AV294" s="19" t="str">
        <f t="shared" si="1768"/>
        <v/>
      </c>
      <c r="AW294" s="19" t="str">
        <f t="shared" si="1768"/>
        <v/>
      </c>
      <c r="AX294" s="19" t="str">
        <f t="shared" si="1768"/>
        <v/>
      </c>
      <c r="AY294" s="24">
        <f t="shared" si="1542"/>
        <v>2</v>
      </c>
      <c r="AZ294" s="19">
        <f t="shared" si="1543"/>
        <v>1</v>
      </c>
      <c r="BA294" s="19" t="s">
        <v>1740</v>
      </c>
      <c r="BB294" s="19"/>
    </row>
    <row r="295" spans="1:54" ht="15.6">
      <c r="A295" s="2">
        <f>'Form Responses 1'!A295</f>
        <v>45465.678074398151</v>
      </c>
      <c r="B295" s="25" t="str">
        <f>'Form Responses 1'!B295</f>
        <v>satishravuri@gmail.com</v>
      </c>
      <c r="C295" s="16" t="str">
        <f>'Form Responses 1'!C295</f>
        <v>Satish</v>
      </c>
      <c r="D295" s="16" t="str">
        <f>'Form Responses 1'!D295</f>
        <v>Ravuri</v>
      </c>
      <c r="E295" s="511" t="str">
        <f>'Form Responses 1'!E295</f>
        <v>Ok</v>
      </c>
      <c r="F295" s="17" t="str">
        <f>'Form Responses 1'!F295</f>
        <v>20th July (Saturday) - Morning, 21st July (Sunday) - Morning</v>
      </c>
      <c r="G295" s="16" t="str">
        <f>'Form Responses 1'!G295</f>
        <v>Greater Chicago Region</v>
      </c>
      <c r="H295" s="16" t="str">
        <f>'Form Responses 1'!H295</f>
        <v>No</v>
      </c>
      <c r="I295" s="16">
        <f>'Form Responses 1'!I295</f>
        <v>0</v>
      </c>
      <c r="J295" s="16">
        <f>'Form Responses 1'!J295</f>
        <v>0</v>
      </c>
      <c r="K295" s="16">
        <f>'Form Responses 1'!K295</f>
        <v>0</v>
      </c>
      <c r="L295" s="16" t="str">
        <f>'Form Responses 1'!L295</f>
        <v>I acknowledge</v>
      </c>
      <c r="M295" s="16">
        <f>'Form Responses 1'!M295</f>
        <v>0</v>
      </c>
      <c r="N295" s="27" t="s">
        <v>1727</v>
      </c>
      <c r="O295" s="19" t="str">
        <f t="shared" si="1533"/>
        <v/>
      </c>
      <c r="P295" s="20"/>
      <c r="Q295" s="20"/>
      <c r="R295" s="20"/>
      <c r="S295" s="20"/>
      <c r="T295" s="21" t="str">
        <f t="shared" ref="T295:U295" si="1769">IF(COUNTIF($F295,CONCATENATE("*",T$1,"*")),"Y",IF(COUNTIF($F295,CONCATENATE("*",$V$1,"*")),"Y",IF(COUNTIF($F295,CONCATENATE("*ALL EVENT DAYS - July 18*")),"Y","")))</f>
        <v/>
      </c>
      <c r="U295" s="21" t="str">
        <f t="shared" si="1769"/>
        <v/>
      </c>
      <c r="V295" s="21" t="str">
        <f t="shared" si="1172"/>
        <v/>
      </c>
      <c r="W295" s="21" t="str">
        <f t="shared" ref="W295:X295" si="1770">IF(COUNTIF($F295,CONCATENATE("*",W$1,"*")),"Y",IF(COUNTIF($F295,CONCATENATE("*",$O$1,"*")),"Y",IF(COUNTIF($F295,CONCATENATE("*",$Y$1,"*")),"Y",IF(COUNTIF($F295,CONCATENATE("*ALL EVENT*")),"Y",""))))</f>
        <v/>
      </c>
      <c r="X295" s="21" t="str">
        <f t="shared" si="1770"/>
        <v/>
      </c>
      <c r="Y295" s="21" t="str">
        <f t="shared" si="1174"/>
        <v/>
      </c>
      <c r="Z295" s="21" t="str">
        <f t="shared" ref="Z295:AA295" si="1771">IF(COUNTIF($F295,CONCATENATE("*",Z$1,"*")),"Y",IF(COUNTIF($F295,CONCATENATE("*",$O$1,"*")),"Y",IF(COUNTIF($F295,CONCATENATE("*",$AB$1,"*")),"Y",IF(COUNTIF($F295,CONCATENATE("*ALL EVENT*")),"Y",""))))</f>
        <v>Y</v>
      </c>
      <c r="AA295" s="21" t="str">
        <f t="shared" si="1771"/>
        <v/>
      </c>
      <c r="AB295" s="21" t="str">
        <f t="shared" si="1537"/>
        <v/>
      </c>
      <c r="AC295" s="21" t="str">
        <f t="shared" ref="AC295:AD295" si="1772">IF(COUNTIF($F295,CONCATENATE("*",AC$1,"*")),"Y",IF(COUNTIF($F295,CONCATENATE("*",$O$1,"*")),"Y",IF(COUNTIF($F295,CONCATENATE("*",$AE$1,"*")),"Y",IF(COUNTIF($F295,CONCATENATE("*ALL EVENT*")),"Y",""))))</f>
        <v>Y</v>
      </c>
      <c r="AD295" s="21" t="str">
        <f t="shared" si="1772"/>
        <v/>
      </c>
      <c r="AE295" s="19" t="str">
        <f t="shared" si="1539"/>
        <v/>
      </c>
      <c r="AF295" s="22">
        <f t="shared" si="1540"/>
        <v>2</v>
      </c>
      <c r="AG295" s="44" t="s">
        <v>1741</v>
      </c>
      <c r="AH295" s="19" t="str">
        <f t="shared" ref="AH295:AR295" si="1773">IF(O295="Y",$AG295,"")</f>
        <v/>
      </c>
      <c r="AI295" s="19" t="str">
        <f t="shared" si="1773"/>
        <v/>
      </c>
      <c r="AJ295" s="19" t="str">
        <f t="shared" si="1773"/>
        <v/>
      </c>
      <c r="AK295" s="19" t="str">
        <f t="shared" si="1773"/>
        <v/>
      </c>
      <c r="AL295" s="19" t="str">
        <f t="shared" si="1773"/>
        <v/>
      </c>
      <c r="AM295" s="19" t="str">
        <f t="shared" si="1773"/>
        <v/>
      </c>
      <c r="AN295" s="19" t="str">
        <f t="shared" si="1773"/>
        <v/>
      </c>
      <c r="AO295" s="19" t="str">
        <f t="shared" si="1773"/>
        <v/>
      </c>
      <c r="AP295" s="19" t="str">
        <f t="shared" si="1773"/>
        <v/>
      </c>
      <c r="AQ295" s="19" t="str">
        <f t="shared" si="1773"/>
        <v/>
      </c>
      <c r="AR295" s="19" t="str">
        <f t="shared" si="1773"/>
        <v/>
      </c>
      <c r="AS295" s="19" t="s">
        <v>1734</v>
      </c>
      <c r="AT295" s="19" t="str">
        <f t="shared" ref="AT295:AU295" si="1774">IF(AA295="Y",$AG295,"")</f>
        <v/>
      </c>
      <c r="AU295" s="19" t="str">
        <f t="shared" si="1774"/>
        <v/>
      </c>
      <c r="AV295" s="19" t="s">
        <v>1734</v>
      </c>
      <c r="AW295" s="19" t="str">
        <f t="shared" ref="AW295:AX295" si="1775">IF(AD295="Y",$AG295,"")</f>
        <v/>
      </c>
      <c r="AX295" s="19" t="str">
        <f t="shared" si="1775"/>
        <v/>
      </c>
      <c r="AY295" s="24">
        <f t="shared" si="1542"/>
        <v>1</v>
      </c>
      <c r="AZ295" s="19">
        <f t="shared" si="1543"/>
        <v>1</v>
      </c>
      <c r="BA295" s="19" t="s">
        <v>1740</v>
      </c>
      <c r="BB295" s="19"/>
    </row>
    <row r="296" spans="1:54" ht="15.6">
      <c r="A296" s="2">
        <f>'Form Responses 1'!A296</f>
        <v>45465.692288634258</v>
      </c>
      <c r="B296" s="25" t="str">
        <f>'Form Responses 1'!B296</f>
        <v>k.kothapalli@gmail.com</v>
      </c>
      <c r="C296" s="16" t="str">
        <f>'Form Responses 1'!C296</f>
        <v>Kotesh</v>
      </c>
      <c r="D296" s="16" t="str">
        <f>'Form Responses 1'!D296</f>
        <v>Kothapalli</v>
      </c>
      <c r="E296" s="511">
        <f>'Form Responses 1'!E296</f>
        <v>8472262770</v>
      </c>
      <c r="F296" s="17" t="str">
        <f>'Form Responses 1'!F296</f>
        <v>19th July (Friday) - Evening, 20th July (Saturday) - ALL DAY, 21st July (Sunday) - ALL DAY</v>
      </c>
      <c r="G296" s="16" t="str">
        <f>'Form Responses 1'!G296</f>
        <v>Greater Chicago Region</v>
      </c>
      <c r="H296" s="16" t="str">
        <f>'Form Responses 1'!H296</f>
        <v>No</v>
      </c>
      <c r="I296" s="16">
        <f>'Form Responses 1'!I296</f>
        <v>0</v>
      </c>
      <c r="J296" s="16">
        <f>'Form Responses 1'!J296</f>
        <v>0</v>
      </c>
      <c r="K296" s="16">
        <f>'Form Responses 1'!K296</f>
        <v>0</v>
      </c>
      <c r="L296" s="16" t="str">
        <f>'Form Responses 1'!L296</f>
        <v>I acknowledge</v>
      </c>
      <c r="M296" s="16">
        <f>'Form Responses 1'!M296</f>
        <v>0</v>
      </c>
      <c r="N296" s="27" t="s">
        <v>1727</v>
      </c>
      <c r="O296" s="19" t="str">
        <f t="shared" si="1533"/>
        <v/>
      </c>
      <c r="P296" s="20"/>
      <c r="Q296" s="20"/>
      <c r="R296" s="20"/>
      <c r="S296" s="20"/>
      <c r="T296" s="21" t="str">
        <f t="shared" ref="T296:U296" si="1776">IF(COUNTIF($F296,CONCATENATE("*",T$1,"*")),"Y",IF(COUNTIF($F296,CONCATENATE("*",$V$1,"*")),"Y",IF(COUNTIF($F296,CONCATENATE("*ALL EVENT DAYS - July 18*")),"Y","")))</f>
        <v/>
      </c>
      <c r="U296" s="21" t="str">
        <f t="shared" si="1776"/>
        <v/>
      </c>
      <c r="V296" s="21" t="str">
        <f t="shared" si="1172"/>
        <v/>
      </c>
      <c r="W296" s="21" t="str">
        <f t="shared" ref="W296:X296" si="1777">IF(COUNTIF($F296,CONCATENATE("*",W$1,"*")),"Y",IF(COUNTIF($F296,CONCATENATE("*",$O$1,"*")),"Y",IF(COUNTIF($F296,CONCATENATE("*",$Y$1,"*")),"Y",IF(COUNTIF($F296,CONCATENATE("*ALL EVENT*")),"Y",""))))</f>
        <v/>
      </c>
      <c r="X296" s="21" t="str">
        <f t="shared" si="1777"/>
        <v>Y</v>
      </c>
      <c r="Y296" s="21" t="str">
        <f t="shared" si="1174"/>
        <v/>
      </c>
      <c r="Z296" s="21" t="str">
        <f t="shared" ref="Z296:AA296" si="1778">IF(COUNTIF($F296,CONCATENATE("*",Z$1,"*")),"Y",IF(COUNTIF($F296,CONCATENATE("*",$O$1,"*")),"Y",IF(COUNTIF($F296,CONCATENATE("*",$AB$1,"*")),"Y",IF(COUNTIF($F296,CONCATENATE("*ALL EVENT*")),"Y",""))))</f>
        <v>Y</v>
      </c>
      <c r="AA296" s="21" t="str">
        <f t="shared" si="1778"/>
        <v>Y</v>
      </c>
      <c r="AB296" s="21" t="str">
        <f t="shared" si="1537"/>
        <v>Y</v>
      </c>
      <c r="AC296" s="21" t="str">
        <f t="shared" ref="AC296:AD296" si="1779">IF(COUNTIF($F296,CONCATENATE("*",AC$1,"*")),"Y",IF(COUNTIF($F296,CONCATENATE("*",$O$1,"*")),"Y",IF(COUNTIF($F296,CONCATENATE("*",$AE$1,"*")),"Y",IF(COUNTIF($F296,CONCATENATE("*ALL EVENT*")),"Y",""))))</f>
        <v>Y</v>
      </c>
      <c r="AD296" s="21" t="str">
        <f t="shared" si="1779"/>
        <v>Y</v>
      </c>
      <c r="AE296" s="19" t="str">
        <f t="shared" si="1539"/>
        <v>Y</v>
      </c>
      <c r="AF296" s="22">
        <f t="shared" si="1540"/>
        <v>5</v>
      </c>
      <c r="AG296" s="44" t="s">
        <v>1732</v>
      </c>
      <c r="AH296" s="19" t="str">
        <f t="shared" ref="AH296:AP296" si="1780">IF(O296="Y",$AG296,"")</f>
        <v/>
      </c>
      <c r="AI296" s="19" t="str">
        <f t="shared" si="1780"/>
        <v/>
      </c>
      <c r="AJ296" s="19" t="str">
        <f t="shared" si="1780"/>
        <v/>
      </c>
      <c r="AK296" s="19" t="str">
        <f t="shared" si="1780"/>
        <v/>
      </c>
      <c r="AL296" s="19" t="str">
        <f t="shared" si="1780"/>
        <v/>
      </c>
      <c r="AM296" s="19" t="str">
        <f t="shared" si="1780"/>
        <v/>
      </c>
      <c r="AN296" s="19" t="str">
        <f t="shared" si="1780"/>
        <v/>
      </c>
      <c r="AO296" s="19" t="str">
        <f t="shared" si="1780"/>
        <v/>
      </c>
      <c r="AP296" s="19" t="str">
        <f t="shared" si="1780"/>
        <v/>
      </c>
      <c r="AQ296" s="19" t="s">
        <v>1737</v>
      </c>
      <c r="AR296" s="19" t="str">
        <f>IF(Y296="Y",$AG296,"")</f>
        <v/>
      </c>
      <c r="AS296" s="19" t="s">
        <v>1737</v>
      </c>
      <c r="AT296" s="19" t="s">
        <v>1737</v>
      </c>
      <c r="AU296" s="19" t="str">
        <f t="shared" ref="AU296:AU298" si="1781">IF(AB296="Y",$AG296,"")</f>
        <v>Maha Prasad</v>
      </c>
      <c r="AV296" s="19" t="s">
        <v>1737</v>
      </c>
      <c r="AW296" s="19" t="s">
        <v>1737</v>
      </c>
      <c r="AX296" s="19" t="str">
        <f>IF(AE296="Y",$AG296,"")</f>
        <v>Maha Prasad</v>
      </c>
      <c r="AY296" s="24">
        <f t="shared" si="1542"/>
        <v>2</v>
      </c>
      <c r="AZ296" s="19">
        <f t="shared" si="1543"/>
        <v>2</v>
      </c>
      <c r="BA296" s="19" t="s">
        <v>1729</v>
      </c>
      <c r="BB296" s="19"/>
    </row>
    <row r="297" spans="1:54" ht="15.6">
      <c r="A297" s="2">
        <f>'Form Responses 1'!A297</f>
        <v>45465.694154305558</v>
      </c>
      <c r="B297" s="25" t="str">
        <f>'Form Responses 1'!B297</f>
        <v>inturis@gmail.com</v>
      </c>
      <c r="C297" s="16" t="str">
        <f>'Form Responses 1'!C297</f>
        <v>Sreeni</v>
      </c>
      <c r="D297" s="16" t="str">
        <f>'Form Responses 1'!D297</f>
        <v>Inturi</v>
      </c>
      <c r="E297" s="511">
        <f>'Form Responses 1'!E297</f>
        <v>8472277906</v>
      </c>
      <c r="F297" s="17" t="str">
        <f>'Form Responses 1'!F297</f>
        <v>20th July (Saturday) - ALL DAY, 21st July (Sunday) - Morning</v>
      </c>
      <c r="G297" s="16" t="str">
        <f>'Form Responses 1'!G297</f>
        <v>Greater Chicago Region</v>
      </c>
      <c r="H297" s="16" t="str">
        <f>'Form Responses 1'!H297</f>
        <v>No</v>
      </c>
      <c r="I297" s="16">
        <f>'Form Responses 1'!I297</f>
        <v>0</v>
      </c>
      <c r="J297" s="16">
        <f>'Form Responses 1'!J297</f>
        <v>0</v>
      </c>
      <c r="K297" s="16">
        <f>'Form Responses 1'!K297</f>
        <v>0</v>
      </c>
      <c r="L297" s="16" t="str">
        <f>'Form Responses 1'!L297</f>
        <v>I acknowledge</v>
      </c>
      <c r="M297" s="16">
        <f>'Form Responses 1'!M297</f>
        <v>0</v>
      </c>
      <c r="N297" s="27" t="s">
        <v>1727</v>
      </c>
      <c r="O297" s="19" t="str">
        <f t="shared" si="1533"/>
        <v/>
      </c>
      <c r="P297" s="20"/>
      <c r="Q297" s="20"/>
      <c r="R297" s="20"/>
      <c r="S297" s="20"/>
      <c r="T297" s="21" t="str">
        <f t="shared" ref="T297:U297" si="1782">IF(COUNTIF($F297,CONCATENATE("*",T$1,"*")),"Y",IF(COUNTIF($F297,CONCATENATE("*",$V$1,"*")),"Y",IF(COUNTIF($F297,CONCATENATE("*ALL EVENT DAYS - July 18*")),"Y","")))</f>
        <v/>
      </c>
      <c r="U297" s="21" t="str">
        <f t="shared" si="1782"/>
        <v/>
      </c>
      <c r="V297" s="21" t="str">
        <f t="shared" si="1172"/>
        <v/>
      </c>
      <c r="W297" s="21" t="str">
        <f t="shared" ref="W297:X297" si="1783">IF(COUNTIF($F297,CONCATENATE("*",W$1,"*")),"Y",IF(COUNTIF($F297,CONCATENATE("*",$O$1,"*")),"Y",IF(COUNTIF($F297,CONCATENATE("*",$Y$1,"*")),"Y",IF(COUNTIF($F297,CONCATENATE("*ALL EVENT*")),"Y",""))))</f>
        <v/>
      </c>
      <c r="X297" s="21" t="str">
        <f t="shared" si="1783"/>
        <v/>
      </c>
      <c r="Y297" s="21" t="str">
        <f t="shared" si="1174"/>
        <v/>
      </c>
      <c r="Z297" s="21" t="str">
        <f t="shared" ref="Z297:AA297" si="1784">IF(COUNTIF($F297,CONCATENATE("*",Z$1,"*")),"Y",IF(COUNTIF($F297,CONCATENATE("*",$O$1,"*")),"Y",IF(COUNTIF($F297,CONCATENATE("*",$AB$1,"*")),"Y",IF(COUNTIF($F297,CONCATENATE("*ALL EVENT*")),"Y",""))))</f>
        <v>Y</v>
      </c>
      <c r="AA297" s="21" t="str">
        <f t="shared" si="1784"/>
        <v>Y</v>
      </c>
      <c r="AB297" s="21" t="str">
        <f t="shared" si="1537"/>
        <v>Y</v>
      </c>
      <c r="AC297" s="21" t="str">
        <f t="shared" ref="AC297:AD297" si="1785">IF(COUNTIF($F297,CONCATENATE("*",AC$1,"*")),"Y",IF(COUNTIF($F297,CONCATENATE("*",$O$1,"*")),"Y",IF(COUNTIF($F297,CONCATENATE("*",$AE$1,"*")),"Y",IF(COUNTIF($F297,CONCATENATE("*ALL EVENT*")),"Y",""))))</f>
        <v>Y</v>
      </c>
      <c r="AD297" s="21" t="str">
        <f t="shared" si="1785"/>
        <v/>
      </c>
      <c r="AE297" s="19" t="str">
        <f t="shared" si="1539"/>
        <v/>
      </c>
      <c r="AF297" s="22">
        <f t="shared" si="1540"/>
        <v>3</v>
      </c>
      <c r="AG297" s="44" t="s">
        <v>1741</v>
      </c>
      <c r="AH297" s="19" t="str">
        <f t="shared" ref="AH297:AR297" si="1786">IF(O297="Y",$AG297,"")</f>
        <v/>
      </c>
      <c r="AI297" s="19" t="str">
        <f t="shared" si="1786"/>
        <v/>
      </c>
      <c r="AJ297" s="19" t="str">
        <f t="shared" si="1786"/>
        <v/>
      </c>
      <c r="AK297" s="19" t="str">
        <f t="shared" si="1786"/>
        <v/>
      </c>
      <c r="AL297" s="19" t="str">
        <f t="shared" si="1786"/>
        <v/>
      </c>
      <c r="AM297" s="19" t="str">
        <f t="shared" si="1786"/>
        <v/>
      </c>
      <c r="AN297" s="19" t="str">
        <f t="shared" si="1786"/>
        <v/>
      </c>
      <c r="AO297" s="19" t="str">
        <f t="shared" si="1786"/>
        <v/>
      </c>
      <c r="AP297" s="19" t="str">
        <f t="shared" si="1786"/>
        <v/>
      </c>
      <c r="AQ297" s="19" t="str">
        <f t="shared" si="1786"/>
        <v/>
      </c>
      <c r="AR297" s="19" t="str">
        <f t="shared" si="1786"/>
        <v/>
      </c>
      <c r="AS297" s="19" t="s">
        <v>1734</v>
      </c>
      <c r="AT297" s="19" t="s">
        <v>1734</v>
      </c>
      <c r="AU297" s="19" t="str">
        <f t="shared" si="1781"/>
        <v>Crowd Mgmt</v>
      </c>
      <c r="AV297" s="19" t="s">
        <v>1734</v>
      </c>
      <c r="AW297" s="19" t="str">
        <f t="shared" ref="AW297:AX297" si="1787">IF(AD297="Y",$AG297,"")</f>
        <v/>
      </c>
      <c r="AX297" s="19" t="str">
        <f t="shared" si="1787"/>
        <v/>
      </c>
      <c r="AY297" s="24">
        <f t="shared" si="1542"/>
        <v>1</v>
      </c>
      <c r="AZ297" s="19">
        <f t="shared" si="1543"/>
        <v>1</v>
      </c>
      <c r="BA297" s="19" t="s">
        <v>1740</v>
      </c>
      <c r="BB297" s="19"/>
    </row>
    <row r="298" spans="1:54" ht="15.6">
      <c r="A298" s="2">
        <f>'Form Responses 1'!A298</f>
        <v>45465.737831909719</v>
      </c>
      <c r="B298" s="25" t="str">
        <f>'Form Responses 1'!B298</f>
        <v>cherukurihanu@gmail.com</v>
      </c>
      <c r="C298" s="16" t="str">
        <f>'Form Responses 1'!C298</f>
        <v>Hanu</v>
      </c>
      <c r="D298" s="16" t="str">
        <f>'Form Responses 1'!D298</f>
        <v>Cherukuri</v>
      </c>
      <c r="E298" s="511">
        <f>'Form Responses 1'!E298</f>
        <v>8473060244</v>
      </c>
      <c r="F298" s="17" t="str">
        <f>'Form Responses 1'!F298</f>
        <v>20th July (Saturday) - ALL DAY, 21st July (Sunday) - ALL DAY,18th July (Thursday) - Evening,18th July (Thursday) - Morning</v>
      </c>
      <c r="G298" s="16" t="str">
        <f>'Form Responses 1'!G298</f>
        <v>Greater Chicago Region</v>
      </c>
      <c r="H298" s="16" t="str">
        <f>'Form Responses 1'!H298</f>
        <v>No</v>
      </c>
      <c r="I298" s="16">
        <f>'Form Responses 1'!I298</f>
        <v>0</v>
      </c>
      <c r="J298" s="16">
        <f>'Form Responses 1'!J298</f>
        <v>0</v>
      </c>
      <c r="K298" s="16">
        <f>'Form Responses 1'!K298</f>
        <v>0</v>
      </c>
      <c r="L298" s="16" t="str">
        <f>'Form Responses 1'!L298</f>
        <v>I acknowledge</v>
      </c>
      <c r="M298" s="16" t="str">
        <f>'Form Responses 1'!M298</f>
        <v>Aurora</v>
      </c>
      <c r="N298" s="27"/>
      <c r="O298" s="19" t="str">
        <f t="shared" si="1533"/>
        <v/>
      </c>
      <c r="P298" s="20" t="s">
        <v>979</v>
      </c>
      <c r="Q298" s="20" t="s">
        <v>979</v>
      </c>
      <c r="R298" s="20" t="s">
        <v>979</v>
      </c>
      <c r="S298" s="20" t="s">
        <v>979</v>
      </c>
      <c r="T298" s="21" t="str">
        <f t="shared" ref="T298:U298" si="1788">IF(COUNTIF($F298,CONCATENATE("*",T$1,"*")),"Y",IF(COUNTIF($F298,CONCATENATE("*",$V$1,"*")),"Y",IF(COUNTIF($F298,CONCATENATE("*ALL EVENT DAYS - July 18*")),"Y","")))</f>
        <v>Y</v>
      </c>
      <c r="U298" s="21" t="str">
        <f t="shared" si="1788"/>
        <v>Y</v>
      </c>
      <c r="V298" s="21" t="str">
        <f t="shared" si="1172"/>
        <v/>
      </c>
      <c r="W298" s="21" t="str">
        <f t="shared" ref="W298:X298" si="1789">IF(COUNTIF($F298,CONCATENATE("*",W$1,"*")),"Y",IF(COUNTIF($F298,CONCATENATE("*",$O$1,"*")),"Y",IF(COUNTIF($F298,CONCATENATE("*",$Y$1,"*")),"Y",IF(COUNTIF($F298,CONCATENATE("*ALL EVENT*")),"Y",""))))</f>
        <v/>
      </c>
      <c r="X298" s="21" t="str">
        <f t="shared" si="1789"/>
        <v/>
      </c>
      <c r="Y298" s="21" t="str">
        <f t="shared" si="1174"/>
        <v/>
      </c>
      <c r="Z298" s="21" t="str">
        <f t="shared" ref="Z298:AA298" si="1790">IF(COUNTIF($F298,CONCATENATE("*",Z$1,"*")),"Y",IF(COUNTIF($F298,CONCATENATE("*",$O$1,"*")),"Y",IF(COUNTIF($F298,CONCATENATE("*",$AB$1,"*")),"Y",IF(COUNTIF($F298,CONCATENATE("*ALL EVENT*")),"Y",""))))</f>
        <v>Y</v>
      </c>
      <c r="AA298" s="21" t="str">
        <f t="shared" si="1790"/>
        <v>Y</v>
      </c>
      <c r="AB298" s="21" t="str">
        <f t="shared" si="1537"/>
        <v>Y</v>
      </c>
      <c r="AC298" s="21" t="str">
        <f t="shared" ref="AC298:AD298" si="1791">IF(COUNTIF($F298,CONCATENATE("*",AC$1,"*")),"Y",IF(COUNTIF($F298,CONCATENATE("*",$O$1,"*")),"Y",IF(COUNTIF($F298,CONCATENATE("*",$AE$1,"*")),"Y",IF(COUNTIF($F298,CONCATENATE("*ALL EVENT*")),"Y",""))))</f>
        <v>Y</v>
      </c>
      <c r="AD298" s="21" t="str">
        <f t="shared" si="1791"/>
        <v>Y</v>
      </c>
      <c r="AE298" s="19" t="str">
        <f t="shared" si="1539"/>
        <v>Y</v>
      </c>
      <c r="AF298" s="22">
        <f t="shared" si="1540"/>
        <v>10</v>
      </c>
      <c r="AG298" s="44" t="s">
        <v>1746</v>
      </c>
      <c r="AH298" s="19" t="str">
        <f t="shared" ref="AH298:AH470" si="1792">IF(O298="Y",$AG298,"")</f>
        <v/>
      </c>
      <c r="AI298" s="19"/>
      <c r="AJ298" s="19" t="str">
        <f t="shared" ref="AJ298:AK298" si="1793">IF(Q298="Y",$AG298,"")</f>
        <v>Parking</v>
      </c>
      <c r="AK298" s="19" t="str">
        <f t="shared" si="1793"/>
        <v>Parking</v>
      </c>
      <c r="AL298" s="19" t="s">
        <v>1776</v>
      </c>
      <c r="AM298" s="19" t="s">
        <v>1778</v>
      </c>
      <c r="AN298" s="19" t="s">
        <v>1778</v>
      </c>
      <c r="AO298" s="19" t="str">
        <f t="shared" ref="AO298:AR298" si="1794">IF(V298="Y",$AG298,"")</f>
        <v/>
      </c>
      <c r="AP298" s="19" t="str">
        <f t="shared" si="1794"/>
        <v/>
      </c>
      <c r="AQ298" s="19" t="str">
        <f t="shared" si="1794"/>
        <v/>
      </c>
      <c r="AR298" s="19" t="str">
        <f t="shared" si="1794"/>
        <v/>
      </c>
      <c r="AS298" s="19" t="s">
        <v>1776</v>
      </c>
      <c r="AT298" s="19" t="s">
        <v>1734</v>
      </c>
      <c r="AU298" s="19" t="str">
        <f t="shared" si="1781"/>
        <v>Parking</v>
      </c>
      <c r="AV298" s="19" t="s">
        <v>1734</v>
      </c>
      <c r="AW298" s="19" t="s">
        <v>1777</v>
      </c>
      <c r="AX298" s="19" t="str">
        <f>IF(AE298="Y",$AG298,"")</f>
        <v>Parking</v>
      </c>
      <c r="AY298" s="24">
        <f t="shared" si="1542"/>
        <v>2</v>
      </c>
      <c r="AZ298" s="19">
        <f t="shared" si="1543"/>
        <v>2</v>
      </c>
      <c r="BA298" s="19" t="s">
        <v>1729</v>
      </c>
      <c r="BB298" s="19"/>
    </row>
    <row r="299" spans="1:54" ht="15.6">
      <c r="A299" s="2">
        <f>'Form Responses 1'!A299</f>
        <v>45465.798847372687</v>
      </c>
      <c r="B299" s="25" t="str">
        <f>'Form Responses 1'!B299</f>
        <v>kxcasula@gmail.com</v>
      </c>
      <c r="C299" s="16" t="str">
        <f>'Form Responses 1'!C299</f>
        <v>Kavitha</v>
      </c>
      <c r="D299" s="16" t="str">
        <f>'Form Responses 1'!D299</f>
        <v>Casula</v>
      </c>
      <c r="E299" s="511">
        <f>'Form Responses 1'!E299</f>
        <v>4128487833</v>
      </c>
      <c r="F299" s="17" t="str">
        <f>'Form Responses 1'!F299</f>
        <v>19th July (Friday) - Morning</v>
      </c>
      <c r="G299" s="16" t="str">
        <f>'Form Responses 1'!G299</f>
        <v>Frisco</v>
      </c>
      <c r="H299" s="16" t="str">
        <f>'Form Responses 1'!H299</f>
        <v>Yes</v>
      </c>
      <c r="I299" s="16" t="str">
        <f>'Form Responses 1'!I299</f>
        <v>Mahāyajña Student</v>
      </c>
      <c r="J299" s="16" t="str">
        <f>'Form Responses 1'!J299</f>
        <v>Kavitha casula</v>
      </c>
      <c r="K299" s="16" t="str">
        <f>'Form Responses 1'!K299</f>
        <v>Batch 9</v>
      </c>
      <c r="L299" s="16" t="str">
        <f>'Form Responses 1'!L299</f>
        <v>I acknowledge</v>
      </c>
      <c r="M299" s="16">
        <f>'Form Responses 1'!M299</f>
        <v>0</v>
      </c>
      <c r="N299" s="27" t="s">
        <v>1731</v>
      </c>
      <c r="O299" s="19" t="str">
        <f t="shared" si="1533"/>
        <v/>
      </c>
      <c r="P299" s="20"/>
      <c r="Q299" s="20"/>
      <c r="R299" s="20"/>
      <c r="S299" s="20"/>
      <c r="T299" s="21" t="str">
        <f t="shared" ref="T299:U299" si="1795">IF(COUNTIF($F299,CONCATENATE("*",T$1,"*")),"Y",IF(COUNTIF($F299,CONCATENATE("*",$V$1,"*")),"Y",IF(COUNTIF($F299,CONCATENATE("*ALL EVENT DAYS - July 18*")),"Y","")))</f>
        <v/>
      </c>
      <c r="U299" s="21" t="str">
        <f t="shared" si="1795"/>
        <v/>
      </c>
      <c r="V299" s="21" t="str">
        <f t="shared" si="1172"/>
        <v/>
      </c>
      <c r="W299" s="21" t="str">
        <f t="shared" ref="W299:X299" si="1796">IF(COUNTIF($F299,CONCATENATE("*",W$1,"*")),"Y",IF(COUNTIF($F299,CONCATENATE("*",$O$1,"*")),"Y",IF(COUNTIF($F299,CONCATENATE("*",$Y$1,"*")),"Y",IF(COUNTIF($F299,CONCATENATE("*ALL EVENT*")),"Y",""))))</f>
        <v>Y</v>
      </c>
      <c r="X299" s="21" t="str">
        <f t="shared" si="1796"/>
        <v/>
      </c>
      <c r="Y299" s="21" t="str">
        <f t="shared" si="1174"/>
        <v/>
      </c>
      <c r="Z299" s="21" t="str">
        <f t="shared" ref="Z299:AA299" si="1797">IF(COUNTIF($F299,CONCATENATE("*",Z$1,"*")),"Y",IF(COUNTIF($F299,CONCATENATE("*",$O$1,"*")),"Y",IF(COUNTIF($F299,CONCATENATE("*",$AB$1,"*")),"Y",IF(COUNTIF($F299,CONCATENATE("*ALL EVENT*")),"Y",""))))</f>
        <v/>
      </c>
      <c r="AA299" s="21" t="str">
        <f t="shared" si="1797"/>
        <v/>
      </c>
      <c r="AB299" s="21" t="str">
        <f t="shared" si="1537"/>
        <v/>
      </c>
      <c r="AC299" s="21" t="str">
        <f t="shared" ref="AC299:AD299" si="1798">IF(COUNTIF($F299,CONCATENATE("*",AC$1,"*")),"Y",IF(COUNTIF($F299,CONCATENATE("*",$O$1,"*")),"Y",IF(COUNTIF($F299,CONCATENATE("*",$AE$1,"*")),"Y",IF(COUNTIF($F299,CONCATENATE("*ALL EVENT*")),"Y",""))))</f>
        <v/>
      </c>
      <c r="AD299" s="21" t="str">
        <f t="shared" si="1798"/>
        <v/>
      </c>
      <c r="AE299" s="19" t="str">
        <f t="shared" si="1539"/>
        <v/>
      </c>
      <c r="AF299" s="22">
        <f t="shared" si="1540"/>
        <v>1</v>
      </c>
      <c r="AG299" s="36" t="s">
        <v>1730</v>
      </c>
      <c r="AH299" s="19" t="str">
        <f t="shared" si="1792"/>
        <v/>
      </c>
      <c r="AI299" s="19" t="str">
        <f t="shared" ref="AI299:AX299" si="1799">IF(P299="Y",$AG299,"")</f>
        <v/>
      </c>
      <c r="AJ299" s="19" t="str">
        <f t="shared" si="1799"/>
        <v/>
      </c>
      <c r="AK299" s="19" t="str">
        <f t="shared" si="1799"/>
        <v/>
      </c>
      <c r="AL299" s="19" t="str">
        <f t="shared" si="1799"/>
        <v/>
      </c>
      <c r="AM299" s="19" t="str">
        <f t="shared" si="1799"/>
        <v/>
      </c>
      <c r="AN299" s="19" t="str">
        <f t="shared" si="1799"/>
        <v/>
      </c>
      <c r="AO299" s="19" t="str">
        <f t="shared" si="1799"/>
        <v/>
      </c>
      <c r="AP299" s="19" t="str">
        <f t="shared" si="1799"/>
        <v>StandBy</v>
      </c>
      <c r="AQ299" s="19" t="str">
        <f t="shared" si="1799"/>
        <v/>
      </c>
      <c r="AR299" s="19" t="str">
        <f t="shared" si="1799"/>
        <v/>
      </c>
      <c r="AS299" s="19" t="str">
        <f t="shared" si="1799"/>
        <v/>
      </c>
      <c r="AT299" s="19" t="str">
        <f t="shared" si="1799"/>
        <v/>
      </c>
      <c r="AU299" s="19" t="str">
        <f t="shared" si="1799"/>
        <v/>
      </c>
      <c r="AV299" s="19" t="str">
        <f t="shared" si="1799"/>
        <v/>
      </c>
      <c r="AW299" s="19" t="str">
        <f t="shared" si="1799"/>
        <v/>
      </c>
      <c r="AX299" s="19" t="str">
        <f t="shared" si="1799"/>
        <v/>
      </c>
      <c r="AY299" s="24">
        <f t="shared" si="1542"/>
        <v>0</v>
      </c>
      <c r="AZ299" s="19">
        <f t="shared" si="1543"/>
        <v>1</v>
      </c>
      <c r="BA299" s="19"/>
      <c r="BB299" s="19"/>
    </row>
    <row r="300" spans="1:54" ht="15.6">
      <c r="A300" s="2">
        <f>'Form Responses 1'!A300</f>
        <v>45465.997921458329</v>
      </c>
      <c r="B300" s="25" t="str">
        <f>'Form Responses 1'!B300</f>
        <v>sripada@trinitydyc.org</v>
      </c>
      <c r="C300" s="16" t="str">
        <f>'Form Responses 1'!C300</f>
        <v>Chandra</v>
      </c>
      <c r="D300" s="16" t="str">
        <f>'Form Responses 1'!D300</f>
        <v>Sripada</v>
      </c>
      <c r="E300" s="511">
        <f>'Form Responses 1'!E300</f>
        <v>3102274105</v>
      </c>
      <c r="F300" s="17" t="str">
        <f>'Form Responses 1'!F300</f>
        <v>ALL EVENT DAYS - July 19th to July 21st - FULL TIME</v>
      </c>
      <c r="G300" s="16" t="str">
        <f>'Form Responses 1'!G300</f>
        <v>Greater Chicago Region</v>
      </c>
      <c r="H300" s="16" t="str">
        <f>'Form Responses 1'!H300</f>
        <v>Yes</v>
      </c>
      <c r="I300" s="16" t="str">
        <f>'Form Responses 1'!I300</f>
        <v>Mahāyajña Parent / Family member</v>
      </c>
      <c r="J300" s="16" t="str">
        <f>'Form Responses 1'!J300</f>
        <v>Archishmaan Sripada</v>
      </c>
      <c r="K300" s="16" t="str">
        <f>'Form Responses 1'!K300</f>
        <v>Batch 9</v>
      </c>
      <c r="L300" s="16" t="str">
        <f>'Form Responses 1'!L300</f>
        <v>I acknowledge</v>
      </c>
      <c r="M300" s="16">
        <f>'Form Responses 1'!M300</f>
        <v>0</v>
      </c>
      <c r="N300" s="27" t="s">
        <v>1727</v>
      </c>
      <c r="O300" s="19" t="str">
        <f t="shared" si="1533"/>
        <v>Y</v>
      </c>
      <c r="P300" s="20"/>
      <c r="Q300" s="20"/>
      <c r="R300" s="20"/>
      <c r="S300" s="20"/>
      <c r="T300" s="21" t="str">
        <f t="shared" ref="T300:U300" si="1800">IF(COUNTIF($F300,CONCATENATE("*",T$1,"*")),"Y",IF(COUNTIF($F300,CONCATENATE("*",$V$1,"*")),"Y",IF(COUNTIF($F300,CONCATENATE("*ALL EVENT DAYS - July 18*")),"Y","")))</f>
        <v/>
      </c>
      <c r="U300" s="21" t="str">
        <f t="shared" si="1800"/>
        <v/>
      </c>
      <c r="V300" s="21" t="str">
        <f t="shared" si="1172"/>
        <v/>
      </c>
      <c r="W300" s="21" t="str">
        <f t="shared" ref="W300:X300" si="1801">IF(COUNTIF($F300,CONCATENATE("*",W$1,"*")),"Y",IF(COUNTIF($F300,CONCATENATE("*",$O$1,"*")),"Y",IF(COUNTIF($F300,CONCATENATE("*",$Y$1,"*")),"Y",IF(COUNTIF($F300,CONCATENATE("*ALL EVENT*")),"Y",""))))</f>
        <v>Y</v>
      </c>
      <c r="X300" s="21" t="str">
        <f t="shared" si="1801"/>
        <v>Y</v>
      </c>
      <c r="Y300" s="21" t="str">
        <f t="shared" si="1174"/>
        <v>Y</v>
      </c>
      <c r="Z300" s="21" t="str">
        <f t="shared" ref="Z300:AA300" si="1802">IF(COUNTIF($F300,CONCATENATE("*",Z$1,"*")),"Y",IF(COUNTIF($F300,CONCATENATE("*",$O$1,"*")),"Y",IF(COUNTIF($F300,CONCATENATE("*",$AB$1,"*")),"Y",IF(COUNTIF($F300,CONCATENATE("*ALL EVENT*")),"Y",""))))</f>
        <v>Y</v>
      </c>
      <c r="AA300" s="21" t="str">
        <f t="shared" si="1802"/>
        <v>Y</v>
      </c>
      <c r="AB300" s="21" t="str">
        <f t="shared" si="1537"/>
        <v>Y</v>
      </c>
      <c r="AC300" s="21" t="str">
        <f t="shared" ref="AC300:AD300" si="1803">IF(COUNTIF($F300,CONCATENATE("*",AC$1,"*")),"Y",IF(COUNTIF($F300,CONCATENATE("*",$O$1,"*")),"Y",IF(COUNTIF($F300,CONCATENATE("*",$AE$1,"*")),"Y",IF(COUNTIF($F300,CONCATENATE("*ALL EVENT*")),"Y",""))))</f>
        <v>Y</v>
      </c>
      <c r="AD300" s="21" t="str">
        <f t="shared" si="1803"/>
        <v>Y</v>
      </c>
      <c r="AE300" s="19" t="str">
        <f t="shared" si="1539"/>
        <v>Y</v>
      </c>
      <c r="AF300" s="22">
        <f t="shared" si="1540"/>
        <v>6</v>
      </c>
      <c r="AG300" s="44" t="s">
        <v>1728</v>
      </c>
      <c r="AH300" s="19" t="str">
        <f t="shared" si="1792"/>
        <v>VC</v>
      </c>
      <c r="AI300" s="19" t="str">
        <f t="shared" ref="AI300:AX300" si="1804">IF(P300="Y",$AG300,"")</f>
        <v/>
      </c>
      <c r="AJ300" s="19" t="str">
        <f t="shared" si="1804"/>
        <v/>
      </c>
      <c r="AK300" s="19" t="str">
        <f t="shared" si="1804"/>
        <v/>
      </c>
      <c r="AL300" s="19" t="str">
        <f t="shared" si="1804"/>
        <v/>
      </c>
      <c r="AM300" s="19" t="str">
        <f t="shared" si="1804"/>
        <v/>
      </c>
      <c r="AN300" s="19" t="str">
        <f t="shared" si="1804"/>
        <v/>
      </c>
      <c r="AO300" s="19" t="str">
        <f t="shared" si="1804"/>
        <v/>
      </c>
      <c r="AP300" s="19" t="str">
        <f t="shared" si="1804"/>
        <v>VC</v>
      </c>
      <c r="AQ300" s="19" t="str">
        <f t="shared" si="1804"/>
        <v>VC</v>
      </c>
      <c r="AR300" s="19" t="str">
        <f t="shared" si="1804"/>
        <v>VC</v>
      </c>
      <c r="AS300" s="19" t="str">
        <f t="shared" si="1804"/>
        <v>VC</v>
      </c>
      <c r="AT300" s="19" t="str">
        <f t="shared" si="1804"/>
        <v>VC</v>
      </c>
      <c r="AU300" s="19" t="str">
        <f t="shared" si="1804"/>
        <v>VC</v>
      </c>
      <c r="AV300" s="19" t="str">
        <f t="shared" si="1804"/>
        <v>VC</v>
      </c>
      <c r="AW300" s="19" t="str">
        <f t="shared" si="1804"/>
        <v>VC</v>
      </c>
      <c r="AX300" s="19" t="str">
        <f t="shared" si="1804"/>
        <v>VC</v>
      </c>
      <c r="AY300" s="24">
        <f t="shared" si="1542"/>
        <v>2</v>
      </c>
      <c r="AZ300" s="19">
        <f t="shared" si="1543"/>
        <v>2</v>
      </c>
      <c r="BA300" s="19" t="s">
        <v>1729</v>
      </c>
      <c r="BB300" s="19"/>
    </row>
    <row r="301" spans="1:54" ht="15.6">
      <c r="A301" s="2">
        <f>'Form Responses 1'!A301</f>
        <v>45466.352420393523</v>
      </c>
      <c r="B301" s="25" t="str">
        <f>'Form Responses 1'!B301</f>
        <v>anchitmb@gmail.com</v>
      </c>
      <c r="C301" s="16" t="str">
        <f>'Form Responses 1'!C301</f>
        <v>Anchit</v>
      </c>
      <c r="D301" s="16" t="str">
        <f>'Form Responses 1'!D301</f>
        <v>Balulmath</v>
      </c>
      <c r="E301" s="511">
        <f>'Form Responses 1'!E301</f>
        <v>7327893231</v>
      </c>
      <c r="F301" s="17" t="str">
        <f>'Form Responses 1'!F301</f>
        <v>21st July (Sunday) - Evening</v>
      </c>
      <c r="G301" s="16" t="str">
        <f>'Form Responses 1'!G301</f>
        <v>Greater Chicago Region</v>
      </c>
      <c r="H301" s="16" t="str">
        <f>'Form Responses 1'!H301</f>
        <v>No</v>
      </c>
      <c r="I301" s="16">
        <f>'Form Responses 1'!I301</f>
        <v>0</v>
      </c>
      <c r="J301" s="16">
        <f>'Form Responses 1'!J301</f>
        <v>0</v>
      </c>
      <c r="K301" s="16">
        <f>'Form Responses 1'!K301</f>
        <v>0</v>
      </c>
      <c r="L301" s="16" t="str">
        <f>'Form Responses 1'!L301</f>
        <v>I acknowledge</v>
      </c>
      <c r="M301" s="16">
        <f>'Form Responses 1'!M301</f>
        <v>0</v>
      </c>
      <c r="N301" s="27"/>
      <c r="O301" s="19" t="str">
        <f t="shared" si="1533"/>
        <v/>
      </c>
      <c r="P301" s="20"/>
      <c r="Q301" s="20"/>
      <c r="R301" s="20"/>
      <c r="S301" s="20"/>
      <c r="T301" s="21" t="str">
        <f t="shared" ref="T301:U301" si="1805">IF(COUNTIF($F301,CONCATENATE("*",T$1,"*")),"Y",IF(COUNTIF($F301,CONCATENATE("*",$V$1,"*")),"Y",IF(COUNTIF($F301,CONCATENATE("*ALL EVENT DAYS - July 18*")),"Y","")))</f>
        <v/>
      </c>
      <c r="U301" s="21" t="str">
        <f t="shared" si="1805"/>
        <v/>
      </c>
      <c r="V301" s="21" t="str">
        <f t="shared" si="1172"/>
        <v/>
      </c>
      <c r="W301" s="21" t="str">
        <f t="shared" ref="W301:X301" si="1806">IF(COUNTIF($F301,CONCATENATE("*",W$1,"*")),"Y",IF(COUNTIF($F301,CONCATENATE("*",$O$1,"*")),"Y",IF(COUNTIF($F301,CONCATENATE("*",$Y$1,"*")),"Y",IF(COUNTIF($F301,CONCATENATE("*ALL EVENT*")),"Y",""))))</f>
        <v/>
      </c>
      <c r="X301" s="21" t="str">
        <f t="shared" si="1806"/>
        <v/>
      </c>
      <c r="Y301" s="21" t="str">
        <f t="shared" si="1174"/>
        <v/>
      </c>
      <c r="Z301" s="21" t="str">
        <f t="shared" ref="Z301:AA301" si="1807">IF(COUNTIF($F301,CONCATENATE("*",Z$1,"*")),"Y",IF(COUNTIF($F301,CONCATENATE("*",$O$1,"*")),"Y",IF(COUNTIF($F301,CONCATENATE("*",$AB$1,"*")),"Y",IF(COUNTIF($F301,CONCATENATE("*ALL EVENT*")),"Y",""))))</f>
        <v/>
      </c>
      <c r="AA301" s="21" t="str">
        <f t="shared" si="1807"/>
        <v/>
      </c>
      <c r="AB301" s="21" t="str">
        <f t="shared" si="1537"/>
        <v/>
      </c>
      <c r="AC301" s="21" t="str">
        <f t="shared" ref="AC301:AD301" si="1808">IF(COUNTIF($F301,CONCATENATE("*",AC$1,"*")),"Y",IF(COUNTIF($F301,CONCATENATE("*",$O$1,"*")),"Y",IF(COUNTIF($F301,CONCATENATE("*",$AE$1,"*")),"Y",IF(COUNTIF($F301,CONCATENATE("*ALL EVENT*")),"Y",""))))</f>
        <v/>
      </c>
      <c r="AD301" s="21" t="str">
        <f t="shared" si="1808"/>
        <v>Y</v>
      </c>
      <c r="AE301" s="19" t="str">
        <f t="shared" si="1539"/>
        <v/>
      </c>
      <c r="AF301" s="22">
        <f t="shared" si="1540"/>
        <v>1</v>
      </c>
      <c r="AG301" s="26" t="s">
        <v>1743</v>
      </c>
      <c r="AH301" s="19" t="str">
        <f t="shared" si="1792"/>
        <v/>
      </c>
      <c r="AI301" s="19" t="str">
        <f t="shared" ref="AI301:AX301" si="1809">IF(P301="Y",$AG301,"")</f>
        <v/>
      </c>
      <c r="AJ301" s="19" t="str">
        <f t="shared" si="1809"/>
        <v/>
      </c>
      <c r="AK301" s="19" t="str">
        <f t="shared" si="1809"/>
        <v/>
      </c>
      <c r="AL301" s="19" t="str">
        <f t="shared" si="1809"/>
        <v/>
      </c>
      <c r="AM301" s="19" t="str">
        <f t="shared" si="1809"/>
        <v/>
      </c>
      <c r="AN301" s="19" t="str">
        <f t="shared" si="1809"/>
        <v/>
      </c>
      <c r="AO301" s="19" t="str">
        <f t="shared" si="1809"/>
        <v/>
      </c>
      <c r="AP301" s="19" t="str">
        <f t="shared" si="1809"/>
        <v/>
      </c>
      <c r="AQ301" s="19" t="str">
        <f t="shared" si="1809"/>
        <v/>
      </c>
      <c r="AR301" s="19" t="str">
        <f t="shared" si="1809"/>
        <v/>
      </c>
      <c r="AS301" s="19" t="str">
        <f t="shared" si="1809"/>
        <v/>
      </c>
      <c r="AT301" s="19" t="str">
        <f t="shared" si="1809"/>
        <v/>
      </c>
      <c r="AU301" s="19" t="str">
        <f t="shared" si="1809"/>
        <v/>
      </c>
      <c r="AV301" s="19" t="str">
        <f t="shared" si="1809"/>
        <v/>
      </c>
      <c r="AW301" s="19" t="str">
        <f t="shared" si="1809"/>
        <v>Reserve</v>
      </c>
      <c r="AX301" s="19" t="str">
        <f t="shared" si="1809"/>
        <v/>
      </c>
      <c r="AY301" s="24">
        <f t="shared" si="1542"/>
        <v>0</v>
      </c>
      <c r="AZ301" s="19">
        <f t="shared" si="1543"/>
        <v>1</v>
      </c>
      <c r="BA301" s="19"/>
      <c r="BB301" s="19"/>
    </row>
    <row r="302" spans="1:54" ht="15.6">
      <c r="A302" s="2">
        <f>'Form Responses 1'!A302</f>
        <v>45466.627618483792</v>
      </c>
      <c r="B302" s="25" t="str">
        <f>'Form Responses 1'!B302</f>
        <v>ashishyadav1985@gmail.com</v>
      </c>
      <c r="C302" s="16" t="str">
        <f>'Form Responses 1'!C302</f>
        <v>Ashish</v>
      </c>
      <c r="D302" s="16" t="str">
        <f>'Form Responses 1'!D302</f>
        <v>Yadav</v>
      </c>
      <c r="E302" s="511">
        <f>'Form Responses 1'!E302</f>
        <v>8474431318</v>
      </c>
      <c r="F302" s="17" t="str">
        <f>'Form Responses 1'!F302</f>
        <v>20th July (Saturday) - Morning</v>
      </c>
      <c r="G302" s="16" t="str">
        <f>'Form Responses 1'!G302</f>
        <v>Greater Chicago Region</v>
      </c>
      <c r="H302" s="16" t="str">
        <f>'Form Responses 1'!H302</f>
        <v>No</v>
      </c>
      <c r="I302" s="16">
        <f>'Form Responses 1'!I302</f>
        <v>0</v>
      </c>
      <c r="J302" s="16">
        <f>'Form Responses 1'!J302</f>
        <v>0</v>
      </c>
      <c r="K302" s="16">
        <f>'Form Responses 1'!K302</f>
        <v>0</v>
      </c>
      <c r="L302" s="16" t="str">
        <f>'Form Responses 1'!L302</f>
        <v>I acknowledge</v>
      </c>
      <c r="M302" s="16">
        <f>'Form Responses 1'!M302</f>
        <v>0</v>
      </c>
      <c r="N302" s="27" t="s">
        <v>1727</v>
      </c>
      <c r="O302" s="19" t="str">
        <f t="shared" si="1533"/>
        <v/>
      </c>
      <c r="P302" s="20"/>
      <c r="Q302" s="20"/>
      <c r="R302" s="20"/>
      <c r="S302" s="20"/>
      <c r="T302" s="21" t="str">
        <f t="shared" ref="T302:U302" si="1810">IF(COUNTIF($F302,CONCATENATE("*",T$1,"*")),"Y",IF(COUNTIF($F302,CONCATENATE("*",$V$1,"*")),"Y",IF(COUNTIF($F302,CONCATENATE("*ALL EVENT DAYS - July 18*")),"Y","")))</f>
        <v/>
      </c>
      <c r="U302" s="21" t="str">
        <f t="shared" si="1810"/>
        <v/>
      </c>
      <c r="V302" s="21" t="str">
        <f t="shared" si="1172"/>
        <v/>
      </c>
      <c r="W302" s="21" t="str">
        <f t="shared" ref="W302:X302" si="1811">IF(COUNTIF($F302,CONCATENATE("*",W$1,"*")),"Y",IF(COUNTIF($F302,CONCATENATE("*",$O$1,"*")),"Y",IF(COUNTIF($F302,CONCATENATE("*",$Y$1,"*")),"Y",IF(COUNTIF($F302,CONCATENATE("*ALL EVENT*")),"Y",""))))</f>
        <v/>
      </c>
      <c r="X302" s="21" t="str">
        <f t="shared" si="1811"/>
        <v/>
      </c>
      <c r="Y302" s="21" t="str">
        <f t="shared" si="1174"/>
        <v/>
      </c>
      <c r="Z302" s="21" t="str">
        <f t="shared" ref="Z302:AA302" si="1812">IF(COUNTIF($F302,CONCATENATE("*",Z$1,"*")),"Y",IF(COUNTIF($F302,CONCATENATE("*",$O$1,"*")),"Y",IF(COUNTIF($F302,CONCATENATE("*",$AB$1,"*")),"Y",IF(COUNTIF($F302,CONCATENATE("*ALL EVENT*")),"Y",""))))</f>
        <v>Y</v>
      </c>
      <c r="AA302" s="21" t="str">
        <f t="shared" si="1812"/>
        <v/>
      </c>
      <c r="AB302" s="21" t="str">
        <f t="shared" si="1537"/>
        <v/>
      </c>
      <c r="AC302" s="21" t="str">
        <f t="shared" ref="AC302:AD302" si="1813">IF(COUNTIF($F302,CONCATENATE("*",AC$1,"*")),"Y",IF(COUNTIF($F302,CONCATENATE("*",$O$1,"*")),"Y",IF(COUNTIF($F302,CONCATENATE("*",$AE$1,"*")),"Y",IF(COUNTIF($F302,CONCATENATE("*ALL EVENT*")),"Y",""))))</f>
        <v/>
      </c>
      <c r="AD302" s="21" t="str">
        <f t="shared" si="1813"/>
        <v/>
      </c>
      <c r="AE302" s="19" t="str">
        <f t="shared" si="1539"/>
        <v/>
      </c>
      <c r="AF302" s="22">
        <f t="shared" si="1540"/>
        <v>1</v>
      </c>
      <c r="AG302" s="26" t="s">
        <v>1743</v>
      </c>
      <c r="AH302" s="19" t="str">
        <f t="shared" si="1792"/>
        <v/>
      </c>
      <c r="AI302" s="19" t="str">
        <f t="shared" ref="AI302:AX302" si="1814">IF(P302="Y",$AG302,"")</f>
        <v/>
      </c>
      <c r="AJ302" s="19" t="str">
        <f t="shared" si="1814"/>
        <v/>
      </c>
      <c r="AK302" s="19" t="str">
        <f t="shared" si="1814"/>
        <v/>
      </c>
      <c r="AL302" s="19" t="str">
        <f t="shared" si="1814"/>
        <v/>
      </c>
      <c r="AM302" s="19" t="str">
        <f t="shared" si="1814"/>
        <v/>
      </c>
      <c r="AN302" s="19" t="str">
        <f t="shared" si="1814"/>
        <v/>
      </c>
      <c r="AO302" s="19" t="str">
        <f t="shared" si="1814"/>
        <v/>
      </c>
      <c r="AP302" s="19" t="str">
        <f t="shared" si="1814"/>
        <v/>
      </c>
      <c r="AQ302" s="19" t="str">
        <f t="shared" si="1814"/>
        <v/>
      </c>
      <c r="AR302" s="19" t="str">
        <f t="shared" si="1814"/>
        <v/>
      </c>
      <c r="AS302" s="19" t="str">
        <f t="shared" si="1814"/>
        <v>Reserve</v>
      </c>
      <c r="AT302" s="19" t="str">
        <f t="shared" si="1814"/>
        <v/>
      </c>
      <c r="AU302" s="19" t="str">
        <f t="shared" si="1814"/>
        <v/>
      </c>
      <c r="AV302" s="19" t="str">
        <f t="shared" si="1814"/>
        <v/>
      </c>
      <c r="AW302" s="19" t="str">
        <f t="shared" si="1814"/>
        <v/>
      </c>
      <c r="AX302" s="19" t="str">
        <f t="shared" si="1814"/>
        <v/>
      </c>
      <c r="AY302" s="24">
        <f t="shared" si="1542"/>
        <v>0</v>
      </c>
      <c r="AZ302" s="19">
        <f t="shared" si="1543"/>
        <v>1</v>
      </c>
      <c r="BA302" s="19"/>
      <c r="BB302" s="19"/>
    </row>
    <row r="303" spans="1:54" ht="15.6">
      <c r="A303" s="2">
        <f>'Form Responses 1'!A303</f>
        <v>45466.960374664355</v>
      </c>
      <c r="B303" s="25" t="str">
        <f>'Form Responses 1'!B303</f>
        <v>surabhidudani@gmail.co</v>
      </c>
      <c r="C303" s="16" t="str">
        <f>'Form Responses 1'!C303</f>
        <v xml:space="preserve">Surabhi </v>
      </c>
      <c r="D303" s="16" t="str">
        <f>'Form Responses 1'!D303</f>
        <v xml:space="preserve">Dudani </v>
      </c>
      <c r="E303" s="511">
        <f>'Form Responses 1'!E303</f>
        <v>9014950849</v>
      </c>
      <c r="F303" s="17" t="str">
        <f>'Form Responses 1'!F303</f>
        <v>20th July (Saturday) - Evening</v>
      </c>
      <c r="G303" s="16" t="str">
        <f>'Form Responses 1'!G303</f>
        <v>Greater Chicago Region</v>
      </c>
      <c r="H303" s="16" t="str">
        <f>'Form Responses 1'!H303</f>
        <v>No</v>
      </c>
      <c r="I303" s="16">
        <f>'Form Responses 1'!I303</f>
        <v>0</v>
      </c>
      <c r="J303" s="16">
        <f>'Form Responses 1'!J303</f>
        <v>0</v>
      </c>
      <c r="K303" s="16">
        <f>'Form Responses 1'!K303</f>
        <v>0</v>
      </c>
      <c r="L303" s="16" t="str">
        <f>'Form Responses 1'!L303</f>
        <v>I acknowledge</v>
      </c>
      <c r="M303" s="16">
        <f>'Form Responses 1'!M303</f>
        <v>0</v>
      </c>
      <c r="N303" s="27" t="s">
        <v>1731</v>
      </c>
      <c r="O303" s="19" t="str">
        <f t="shared" si="1533"/>
        <v/>
      </c>
      <c r="P303" s="20"/>
      <c r="Q303" s="20"/>
      <c r="R303" s="20"/>
      <c r="S303" s="20"/>
      <c r="T303" s="21" t="str">
        <f t="shared" ref="T303:U303" si="1815">IF(COUNTIF($F303,CONCATENATE("*",T$1,"*")),"Y",IF(COUNTIF($F303,CONCATENATE("*",$V$1,"*")),"Y",IF(COUNTIF($F303,CONCATENATE("*ALL EVENT DAYS - July 18*")),"Y","")))</f>
        <v/>
      </c>
      <c r="U303" s="21" t="str">
        <f t="shared" si="1815"/>
        <v/>
      </c>
      <c r="V303" s="21" t="str">
        <f t="shared" si="1172"/>
        <v/>
      </c>
      <c r="W303" s="21" t="str">
        <f t="shared" ref="W303:X303" si="1816">IF(COUNTIF($F303,CONCATENATE("*",W$1,"*")),"Y",IF(COUNTIF($F303,CONCATENATE("*",$O$1,"*")),"Y",IF(COUNTIF($F303,CONCATENATE("*",$Y$1,"*")),"Y",IF(COUNTIF($F303,CONCATENATE("*ALL EVENT*")),"Y",""))))</f>
        <v/>
      </c>
      <c r="X303" s="21" t="str">
        <f t="shared" si="1816"/>
        <v/>
      </c>
      <c r="Y303" s="21" t="str">
        <f t="shared" si="1174"/>
        <v/>
      </c>
      <c r="Z303" s="21" t="str">
        <f t="shared" ref="Z303:AA303" si="1817">IF(COUNTIF($F303,CONCATENATE("*",Z$1,"*")),"Y",IF(COUNTIF($F303,CONCATENATE("*",$O$1,"*")),"Y",IF(COUNTIF($F303,CONCATENATE("*",$AB$1,"*")),"Y",IF(COUNTIF($F303,CONCATENATE("*ALL EVENT*")),"Y",""))))</f>
        <v/>
      </c>
      <c r="AA303" s="21" t="str">
        <f t="shared" si="1817"/>
        <v>Y</v>
      </c>
      <c r="AB303" s="21" t="str">
        <f t="shared" si="1537"/>
        <v/>
      </c>
      <c r="AC303" s="21" t="str">
        <f t="shared" ref="AC303:AD303" si="1818">IF(COUNTIF($F303,CONCATENATE("*",AC$1,"*")),"Y",IF(COUNTIF($F303,CONCATENATE("*",$O$1,"*")),"Y",IF(COUNTIF($F303,CONCATENATE("*",$AE$1,"*")),"Y",IF(COUNTIF($F303,CONCATENATE("*ALL EVENT*")),"Y",""))))</f>
        <v/>
      </c>
      <c r="AD303" s="21" t="str">
        <f t="shared" si="1818"/>
        <v/>
      </c>
      <c r="AE303" s="19" t="str">
        <f t="shared" si="1539"/>
        <v/>
      </c>
      <c r="AF303" s="22">
        <f t="shared" si="1540"/>
        <v>1</v>
      </c>
      <c r="AG303" s="26" t="s">
        <v>1743</v>
      </c>
      <c r="AH303" s="19" t="str">
        <f t="shared" si="1792"/>
        <v/>
      </c>
      <c r="AI303" s="19" t="str">
        <f t="shared" ref="AI303:AX303" si="1819">IF(P303="Y",$AG303,"")</f>
        <v/>
      </c>
      <c r="AJ303" s="19" t="str">
        <f t="shared" si="1819"/>
        <v/>
      </c>
      <c r="AK303" s="19" t="str">
        <f t="shared" si="1819"/>
        <v/>
      </c>
      <c r="AL303" s="19" t="str">
        <f t="shared" si="1819"/>
        <v/>
      </c>
      <c r="AM303" s="19" t="str">
        <f t="shared" si="1819"/>
        <v/>
      </c>
      <c r="AN303" s="19" t="str">
        <f t="shared" si="1819"/>
        <v/>
      </c>
      <c r="AO303" s="19" t="str">
        <f t="shared" si="1819"/>
        <v/>
      </c>
      <c r="AP303" s="19" t="str">
        <f t="shared" si="1819"/>
        <v/>
      </c>
      <c r="AQ303" s="19" t="str">
        <f t="shared" si="1819"/>
        <v/>
      </c>
      <c r="AR303" s="19" t="str">
        <f t="shared" si="1819"/>
        <v/>
      </c>
      <c r="AS303" s="19" t="str">
        <f t="shared" si="1819"/>
        <v/>
      </c>
      <c r="AT303" s="19" t="str">
        <f t="shared" si="1819"/>
        <v>Reserve</v>
      </c>
      <c r="AU303" s="19" t="str">
        <f t="shared" si="1819"/>
        <v/>
      </c>
      <c r="AV303" s="19" t="str">
        <f t="shared" si="1819"/>
        <v/>
      </c>
      <c r="AW303" s="19" t="str">
        <f t="shared" si="1819"/>
        <v/>
      </c>
      <c r="AX303" s="19" t="str">
        <f t="shared" si="1819"/>
        <v/>
      </c>
      <c r="AY303" s="24">
        <f t="shared" si="1542"/>
        <v>0</v>
      </c>
      <c r="AZ303" s="19">
        <f t="shared" si="1543"/>
        <v>1</v>
      </c>
      <c r="BA303" s="19"/>
      <c r="BB303" s="19"/>
    </row>
    <row r="304" spans="1:54" ht="15.6">
      <c r="A304" s="2">
        <f>'Form Responses 1'!A304</f>
        <v>45467.596447546297</v>
      </c>
      <c r="B304" s="25" t="str">
        <f>'Form Responses 1'!B304</f>
        <v>saipavan.p@gmail.com</v>
      </c>
      <c r="C304" s="16" t="str">
        <f>'Form Responses 1'!C304</f>
        <v>Pavan</v>
      </c>
      <c r="D304" s="16" t="str">
        <f>'Form Responses 1'!D304</f>
        <v>Parimisetty</v>
      </c>
      <c r="E304" s="511">
        <f>'Form Responses 1'!E304</f>
        <v>6182036984</v>
      </c>
      <c r="F304" s="17" t="str">
        <f>'Form Responses 1'!F304</f>
        <v>21st July (Sunday) - ALL DAY</v>
      </c>
      <c r="G304" s="16" t="str">
        <f>'Form Responses 1'!G304</f>
        <v>Irving</v>
      </c>
      <c r="H304" s="16" t="str">
        <f>'Form Responses 1'!H304</f>
        <v>Yes</v>
      </c>
      <c r="I304" s="16" t="str">
        <f>'Form Responses 1'!I304</f>
        <v>Mahāyajña Student</v>
      </c>
      <c r="J304" s="16" t="str">
        <f>'Form Responses 1'!J304</f>
        <v>SAI PAVAN PARIMISETTY</v>
      </c>
      <c r="K304" s="16" t="str">
        <f>'Form Responses 1'!K304</f>
        <v>Batch 4</v>
      </c>
      <c r="L304" s="16" t="str">
        <f>'Form Responses 1'!L304</f>
        <v>I acknowledge</v>
      </c>
      <c r="M304" s="16">
        <f>'Form Responses 1'!M304</f>
        <v>0</v>
      </c>
      <c r="N304" s="27" t="s">
        <v>1727</v>
      </c>
      <c r="O304" s="19" t="str">
        <f t="shared" si="1533"/>
        <v/>
      </c>
      <c r="P304" s="20"/>
      <c r="Q304" s="20"/>
      <c r="R304" s="20"/>
      <c r="S304" s="20"/>
      <c r="T304" s="21" t="str">
        <f t="shared" ref="T304:U304" si="1820">IF(COUNTIF($F304,CONCATENATE("*",T$1,"*")),"Y",IF(COUNTIF($F304,CONCATENATE("*",$V$1,"*")),"Y",IF(COUNTIF($F304,CONCATENATE("*ALL EVENT DAYS - July 18*")),"Y","")))</f>
        <v/>
      </c>
      <c r="U304" s="21" t="str">
        <f t="shared" si="1820"/>
        <v/>
      </c>
      <c r="V304" s="21" t="str">
        <f t="shared" si="1172"/>
        <v/>
      </c>
      <c r="W304" s="21" t="str">
        <f t="shared" ref="W304:X304" si="1821">IF(COUNTIF($F304,CONCATENATE("*",W$1,"*")),"Y",IF(COUNTIF($F304,CONCATENATE("*",$O$1,"*")),"Y",IF(COUNTIF($F304,CONCATENATE("*",$Y$1,"*")),"Y",IF(COUNTIF($F304,CONCATENATE("*ALL EVENT*")),"Y",""))))</f>
        <v/>
      </c>
      <c r="X304" s="21" t="str">
        <f t="shared" si="1821"/>
        <v/>
      </c>
      <c r="Y304" s="21" t="str">
        <f t="shared" si="1174"/>
        <v/>
      </c>
      <c r="Z304" s="21" t="str">
        <f t="shared" ref="Z304:AA304" si="1822">IF(COUNTIF($F304,CONCATENATE("*",Z$1,"*")),"Y",IF(COUNTIF($F304,CONCATENATE("*",$O$1,"*")),"Y",IF(COUNTIF($F304,CONCATENATE("*",$AB$1,"*")),"Y",IF(COUNTIF($F304,CONCATENATE("*ALL EVENT*")),"Y",""))))</f>
        <v/>
      </c>
      <c r="AA304" s="21" t="str">
        <f t="shared" si="1822"/>
        <v/>
      </c>
      <c r="AB304" s="21" t="str">
        <f t="shared" si="1537"/>
        <v/>
      </c>
      <c r="AC304" s="21" t="str">
        <f t="shared" ref="AC304:AD304" si="1823">IF(COUNTIF($F304,CONCATENATE("*",AC$1,"*")),"Y",IF(COUNTIF($F304,CONCATENATE("*",$O$1,"*")),"Y",IF(COUNTIF($F304,CONCATENATE("*",$AE$1,"*")),"Y",IF(COUNTIF($F304,CONCATENATE("*ALL EVENT*")),"Y",""))))</f>
        <v>Y</v>
      </c>
      <c r="AD304" s="21" t="str">
        <f t="shared" si="1823"/>
        <v>Y</v>
      </c>
      <c r="AE304" s="19" t="str">
        <f t="shared" si="1539"/>
        <v>Y</v>
      </c>
      <c r="AF304" s="22">
        <f t="shared" si="1540"/>
        <v>2</v>
      </c>
      <c r="AG304" s="26" t="s">
        <v>1732</v>
      </c>
      <c r="AH304" s="19" t="str">
        <f t="shared" si="1792"/>
        <v/>
      </c>
      <c r="AI304" s="19" t="str">
        <f t="shared" ref="AI304:AU304" si="1824">IF(P304="Y",$AG304,"")</f>
        <v/>
      </c>
      <c r="AJ304" s="19" t="str">
        <f t="shared" si="1824"/>
        <v/>
      </c>
      <c r="AK304" s="19" t="str">
        <f t="shared" si="1824"/>
        <v/>
      </c>
      <c r="AL304" s="19" t="str">
        <f t="shared" si="1824"/>
        <v/>
      </c>
      <c r="AM304" s="19" t="str">
        <f t="shared" si="1824"/>
        <v/>
      </c>
      <c r="AN304" s="19" t="str">
        <f t="shared" si="1824"/>
        <v/>
      </c>
      <c r="AO304" s="19" t="str">
        <f t="shared" si="1824"/>
        <v/>
      </c>
      <c r="AP304" s="19" t="str">
        <f t="shared" si="1824"/>
        <v/>
      </c>
      <c r="AQ304" s="19" t="str">
        <f t="shared" si="1824"/>
        <v/>
      </c>
      <c r="AR304" s="19" t="str">
        <f t="shared" si="1824"/>
        <v/>
      </c>
      <c r="AS304" s="19" t="str">
        <f t="shared" si="1824"/>
        <v/>
      </c>
      <c r="AT304" s="19" t="str">
        <f t="shared" si="1824"/>
        <v/>
      </c>
      <c r="AU304" s="19" t="str">
        <f t="shared" si="1824"/>
        <v/>
      </c>
      <c r="AV304" s="19" t="s">
        <v>1737</v>
      </c>
      <c r="AW304" s="19" t="s">
        <v>1737</v>
      </c>
      <c r="AX304" s="19" t="str">
        <f>IF(AE304="Y",$AG304,"")</f>
        <v>Maha Prasad</v>
      </c>
      <c r="AY304" s="24">
        <f t="shared" si="1542"/>
        <v>1</v>
      </c>
      <c r="AZ304" s="19">
        <f t="shared" si="1543"/>
        <v>1</v>
      </c>
      <c r="BA304" s="19" t="s">
        <v>1740</v>
      </c>
      <c r="BB304" s="19"/>
    </row>
    <row r="305" spans="1:54" ht="15.6">
      <c r="A305" s="2">
        <f>'Form Responses 1'!A305</f>
        <v>45467.733959259262</v>
      </c>
      <c r="B305" s="25" t="str">
        <f>'Form Responses 1'!B305</f>
        <v>rajkandula1966@gmail.com</v>
      </c>
      <c r="C305" s="16" t="str">
        <f>'Form Responses 1'!C305</f>
        <v>Raj</v>
      </c>
      <c r="D305" s="16" t="str">
        <f>'Form Responses 1'!D305</f>
        <v>Kandula</v>
      </c>
      <c r="E305" s="511">
        <f>'Form Responses 1'!E305</f>
        <v>6309951161</v>
      </c>
      <c r="F305" s="17" t="str">
        <f>'Form Responses 1'!F305</f>
        <v>19th July (Friday) - Morning, 20th July (Saturday) - Morning,18th July (Thursday) - Evening,18th July (Thursday) - Morning</v>
      </c>
      <c r="G305" s="16" t="str">
        <f>'Form Responses 1'!G305</f>
        <v>Greater Chicago Region</v>
      </c>
      <c r="H305" s="16" t="str">
        <f>'Form Responses 1'!H305</f>
        <v>No</v>
      </c>
      <c r="I305" s="16">
        <f>'Form Responses 1'!I305</f>
        <v>0</v>
      </c>
      <c r="J305" s="16">
        <f>'Form Responses 1'!J305</f>
        <v>0</v>
      </c>
      <c r="K305" s="16">
        <f>'Form Responses 1'!K305</f>
        <v>0</v>
      </c>
      <c r="L305" s="16" t="str">
        <f>'Form Responses 1'!L305</f>
        <v>I acknowledge</v>
      </c>
      <c r="M305" s="16">
        <f>'Form Responses 1'!M305</f>
        <v>0</v>
      </c>
      <c r="N305" s="27" t="s">
        <v>1727</v>
      </c>
      <c r="O305" s="19" t="str">
        <f t="shared" si="1533"/>
        <v/>
      </c>
      <c r="P305" s="20" t="s">
        <v>979</v>
      </c>
      <c r="Q305" s="20" t="s">
        <v>979</v>
      </c>
      <c r="R305" s="20" t="s">
        <v>979</v>
      </c>
      <c r="S305" s="20" t="s">
        <v>979</v>
      </c>
      <c r="T305" s="21" t="str">
        <f t="shared" ref="T305:U305" si="1825">IF(COUNTIF($F305,CONCATENATE("*",T$1,"*")),"Y",IF(COUNTIF($F305,CONCATENATE("*",$V$1,"*")),"Y",IF(COUNTIF($F305,CONCATENATE("*ALL EVENT DAYS - July 18*")),"Y","")))</f>
        <v>Y</v>
      </c>
      <c r="U305" s="21" t="str">
        <f t="shared" si="1825"/>
        <v>Y</v>
      </c>
      <c r="V305" s="21" t="str">
        <f t="shared" si="1172"/>
        <v/>
      </c>
      <c r="W305" s="21" t="str">
        <f t="shared" ref="W305:X305" si="1826">IF(COUNTIF($F305,CONCATENATE("*",W$1,"*")),"Y",IF(COUNTIF($F305,CONCATENATE("*",$O$1,"*")),"Y",IF(COUNTIF($F305,CONCATENATE("*",$Y$1,"*")),"Y",IF(COUNTIF($F305,CONCATENATE("*ALL EVENT*")),"Y",""))))</f>
        <v>Y</v>
      </c>
      <c r="X305" s="21" t="str">
        <f t="shared" si="1826"/>
        <v/>
      </c>
      <c r="Y305" s="21" t="str">
        <f t="shared" si="1174"/>
        <v/>
      </c>
      <c r="Z305" s="21" t="str">
        <f t="shared" ref="Z305:AA305" si="1827">IF(COUNTIF($F305,CONCATENATE("*",Z$1,"*")),"Y",IF(COUNTIF($F305,CONCATENATE("*",$O$1,"*")),"Y",IF(COUNTIF($F305,CONCATENATE("*",$AB$1,"*")),"Y",IF(COUNTIF($F305,CONCATENATE("*ALL EVENT*")),"Y",""))))</f>
        <v>Y</v>
      </c>
      <c r="AA305" s="21" t="str">
        <f t="shared" si="1827"/>
        <v/>
      </c>
      <c r="AB305" s="21" t="str">
        <f t="shared" si="1537"/>
        <v/>
      </c>
      <c r="AC305" s="21" t="str">
        <f t="shared" ref="AC305:AD305" si="1828">IF(COUNTIF($F305,CONCATENATE("*",AC$1,"*")),"Y",IF(COUNTIF($F305,CONCATENATE("*",$O$1,"*")),"Y",IF(COUNTIF($F305,CONCATENATE("*",$AE$1,"*")),"Y",IF(COUNTIF($F305,CONCATENATE("*ALL EVENT*")),"Y",""))))</f>
        <v/>
      </c>
      <c r="AD305" s="21" t="str">
        <f t="shared" si="1828"/>
        <v/>
      </c>
      <c r="AE305" s="19" t="str">
        <f t="shared" si="1539"/>
        <v/>
      </c>
      <c r="AF305" s="22">
        <f t="shared" si="1540"/>
        <v>8</v>
      </c>
      <c r="AG305" s="26" t="s">
        <v>1732</v>
      </c>
      <c r="AH305" s="19" t="str">
        <f t="shared" si="1792"/>
        <v/>
      </c>
      <c r="AI305" s="19" t="str">
        <f t="shared" ref="AI305:AK305" si="1829">IF(P305="Y",$AG305,"")</f>
        <v>Maha Prasad</v>
      </c>
      <c r="AJ305" s="19" t="str">
        <f t="shared" si="1829"/>
        <v>Maha Prasad</v>
      </c>
      <c r="AK305" s="19" t="str">
        <f t="shared" si="1829"/>
        <v>Maha Prasad</v>
      </c>
      <c r="AL305" s="19" t="s">
        <v>1738</v>
      </c>
      <c r="AM305" s="19" t="s">
        <v>1738</v>
      </c>
      <c r="AN305" s="19" t="s">
        <v>1744</v>
      </c>
      <c r="AO305" s="19" t="str">
        <f t="shared" ref="AO305:AO306" si="1830">IF(V305="Y",$AG305,"")</f>
        <v/>
      </c>
      <c r="AP305" s="19" t="s">
        <v>1737</v>
      </c>
      <c r="AQ305" s="19" t="str">
        <f t="shared" ref="AQ305:AR305" si="1831">IF(X305="Y",$AG305,"")</f>
        <v/>
      </c>
      <c r="AR305" s="19" t="str">
        <f t="shared" si="1831"/>
        <v/>
      </c>
      <c r="AS305" s="19" t="s">
        <v>1737</v>
      </c>
      <c r="AT305" s="19" t="str">
        <f t="shared" ref="AT305:AX305" si="1832">IF(AA305="Y",$AG305,"")</f>
        <v/>
      </c>
      <c r="AU305" s="19" t="str">
        <f t="shared" si="1832"/>
        <v/>
      </c>
      <c r="AV305" s="19" t="str">
        <f t="shared" si="1832"/>
        <v/>
      </c>
      <c r="AW305" s="19" t="str">
        <f t="shared" si="1832"/>
        <v/>
      </c>
      <c r="AX305" s="19" t="str">
        <f t="shared" si="1832"/>
        <v/>
      </c>
      <c r="AY305" s="24">
        <f t="shared" si="1542"/>
        <v>2</v>
      </c>
      <c r="AZ305" s="19">
        <f t="shared" si="1543"/>
        <v>1</v>
      </c>
      <c r="BA305" s="19" t="s">
        <v>1740</v>
      </c>
      <c r="BB305" s="19"/>
    </row>
    <row r="306" spans="1:54" ht="15.6">
      <c r="A306" s="2">
        <f>'Form Responses 1'!A306</f>
        <v>45484.45681945602</v>
      </c>
      <c r="B306" s="25" t="str">
        <f>'Form Responses 1'!B306</f>
        <v>svadrevu@gmail.com</v>
      </c>
      <c r="C306" s="16" t="str">
        <f>'Form Responses 1'!C306</f>
        <v>Srinivas</v>
      </c>
      <c r="D306" s="16" t="str">
        <f>'Form Responses 1'!D306</f>
        <v>Vadrevu</v>
      </c>
      <c r="E306" s="511" t="str">
        <f>'Form Responses 1'!E306</f>
        <v>408-431-6508</v>
      </c>
      <c r="F306" s="17" t="str">
        <f>'Form Responses 1'!F306</f>
        <v>18th July (Thursday) - ALL DAY, 19th July (Friday) - Morning, 20th July (Saturday) - Morning, 21st July (Sunday) - Morning</v>
      </c>
      <c r="G306" s="16" t="str">
        <f>'Form Responses 1'!G306</f>
        <v>Austin</v>
      </c>
      <c r="H306" s="16" t="str">
        <f>'Form Responses 1'!H306</f>
        <v>No</v>
      </c>
      <c r="I306" s="16">
        <f>'Form Responses 1'!I306</f>
        <v>0</v>
      </c>
      <c r="J306" s="16">
        <f>'Form Responses 1'!J306</f>
        <v>0</v>
      </c>
      <c r="K306" s="16">
        <f>'Form Responses 1'!K306</f>
        <v>0</v>
      </c>
      <c r="L306" s="16" t="str">
        <f>'Form Responses 1'!L306</f>
        <v>I acknowledge</v>
      </c>
      <c r="M306" s="16">
        <f>'Form Responses 1'!M306</f>
        <v>0</v>
      </c>
      <c r="N306" s="27" t="s">
        <v>1727</v>
      </c>
      <c r="O306" s="19" t="str">
        <f t="shared" si="1533"/>
        <v/>
      </c>
      <c r="P306" s="20"/>
      <c r="Q306" s="20"/>
      <c r="R306" s="20"/>
      <c r="S306" s="20"/>
      <c r="T306" s="21" t="str">
        <f t="shared" ref="T306:U306" si="1833">IF(COUNTIF($F306,CONCATENATE("*",T$1,"*")),"Y",IF(COUNTIF($F306,CONCATENATE("*",$V$1,"*")),"Y",IF(COUNTIF($F306,CONCATENATE("*ALL EVENT DAYS - July 18*")),"Y","")))</f>
        <v>Y</v>
      </c>
      <c r="U306" s="21" t="str">
        <f t="shared" si="1833"/>
        <v>Y</v>
      </c>
      <c r="V306" s="21" t="str">
        <f t="shared" si="1172"/>
        <v>Y</v>
      </c>
      <c r="W306" s="21" t="str">
        <f t="shared" ref="W306:X306" si="1834">IF(COUNTIF($F306,CONCATENATE("*",W$1,"*")),"Y",IF(COUNTIF($F306,CONCATENATE("*",$O$1,"*")),"Y",IF(COUNTIF($F306,CONCATENATE("*",$Y$1,"*")),"Y",IF(COUNTIF($F306,CONCATENATE("*ALL EVENT*")),"Y",""))))</f>
        <v>Y</v>
      </c>
      <c r="X306" s="21" t="str">
        <f t="shared" si="1834"/>
        <v/>
      </c>
      <c r="Y306" s="21" t="str">
        <f t="shared" si="1174"/>
        <v/>
      </c>
      <c r="Z306" s="21" t="str">
        <f t="shared" ref="Z306:AA306" si="1835">IF(COUNTIF($F306,CONCATENATE("*",Z$1,"*")),"Y",IF(COUNTIF($F306,CONCATENATE("*",$O$1,"*")),"Y",IF(COUNTIF($F306,CONCATENATE("*",$AB$1,"*")),"Y",IF(COUNTIF($F306,CONCATENATE("*ALL EVENT*")),"Y",""))))</f>
        <v>Y</v>
      </c>
      <c r="AA306" s="21" t="str">
        <f t="shared" si="1835"/>
        <v/>
      </c>
      <c r="AB306" s="21" t="str">
        <f t="shared" si="1537"/>
        <v/>
      </c>
      <c r="AC306" s="21" t="str">
        <f t="shared" ref="AC306:AD306" si="1836">IF(COUNTIF($F306,CONCATENATE("*",AC$1,"*")),"Y",IF(COUNTIF($F306,CONCATENATE("*",$O$1,"*")),"Y",IF(COUNTIF($F306,CONCATENATE("*",$AE$1,"*")),"Y",IF(COUNTIF($F306,CONCATENATE("*ALL EVENT*")),"Y",""))))</f>
        <v>Y</v>
      </c>
      <c r="AD306" s="21" t="str">
        <f t="shared" si="1836"/>
        <v/>
      </c>
      <c r="AE306" s="19" t="str">
        <f t="shared" si="1539"/>
        <v/>
      </c>
      <c r="AF306" s="22">
        <f t="shared" si="1540"/>
        <v>5</v>
      </c>
      <c r="AG306" s="26" t="s">
        <v>1741</v>
      </c>
      <c r="AH306" s="19" t="str">
        <f t="shared" si="1792"/>
        <v/>
      </c>
      <c r="AI306" s="19" t="str">
        <f t="shared" ref="AI306:AL306" si="1837">IF(P306="Y",$AG306,"")</f>
        <v/>
      </c>
      <c r="AJ306" s="19" t="str">
        <f t="shared" si="1837"/>
        <v/>
      </c>
      <c r="AK306" s="19" t="str">
        <f t="shared" si="1837"/>
        <v/>
      </c>
      <c r="AL306" s="19" t="str">
        <f t="shared" si="1837"/>
        <v/>
      </c>
      <c r="AM306" s="32" t="s">
        <v>1733</v>
      </c>
      <c r="AN306" s="19" t="s">
        <v>1742</v>
      </c>
      <c r="AO306" s="19" t="str">
        <f t="shared" si="1830"/>
        <v>Crowd Mgmt</v>
      </c>
      <c r="AP306" s="19" t="s">
        <v>1734</v>
      </c>
      <c r="AQ306" s="19" t="str">
        <f t="shared" ref="AQ306:AR306" si="1838">IF(X306="Y",$AG306,"")</f>
        <v/>
      </c>
      <c r="AR306" s="19" t="str">
        <f t="shared" si="1838"/>
        <v/>
      </c>
      <c r="AS306" s="19" t="s">
        <v>1734</v>
      </c>
      <c r="AT306" s="19" t="str">
        <f t="shared" ref="AT306:AU306" si="1839">IF(AA306="Y",$AG306,"")</f>
        <v/>
      </c>
      <c r="AU306" s="19" t="str">
        <f t="shared" si="1839"/>
        <v/>
      </c>
      <c r="AV306" s="19" t="s">
        <v>1734</v>
      </c>
      <c r="AW306" s="19" t="str">
        <f t="shared" ref="AW306:AX306" si="1840">IF(AD306="Y",$AG306,"")</f>
        <v/>
      </c>
      <c r="AX306" s="19" t="str">
        <f t="shared" si="1840"/>
        <v/>
      </c>
      <c r="AY306" s="24">
        <f t="shared" si="1542"/>
        <v>2</v>
      </c>
      <c r="AZ306" s="19">
        <f t="shared" si="1543"/>
        <v>1</v>
      </c>
      <c r="BA306" s="19" t="s">
        <v>1740</v>
      </c>
      <c r="BB306" s="19"/>
    </row>
    <row r="307" spans="1:54" ht="15.6">
      <c r="A307" s="2">
        <f>'Form Responses 1'!A307</f>
        <v>45480.767780243055</v>
      </c>
      <c r="B307" s="25" t="str">
        <f>'Form Responses 1'!B307</f>
        <v>lokasani@yahoo.com</v>
      </c>
      <c r="C307" s="16" t="str">
        <f>'Form Responses 1'!C307</f>
        <v>Venkat</v>
      </c>
      <c r="D307" s="16" t="str">
        <f>'Form Responses 1'!D307</f>
        <v>Lokasani</v>
      </c>
      <c r="E307" s="511">
        <f>'Form Responses 1'!E307</f>
        <v>9729224260</v>
      </c>
      <c r="F307" s="17" t="str">
        <f>'Form Responses 1'!F307</f>
        <v>18th July (Thursday) - Morning, 19th July (Friday) - Evening, 20th July (Saturday) - Morning</v>
      </c>
      <c r="G307" s="16" t="str">
        <f>'Form Responses 1'!G307</f>
        <v>Frisco</v>
      </c>
      <c r="H307" s="16" t="str">
        <f>'Form Responses 1'!H307</f>
        <v>Yes</v>
      </c>
      <c r="I307" s="16" t="str">
        <f>'Form Responses 1'!I307</f>
        <v>Mahāyajña Student</v>
      </c>
      <c r="J307" s="16" t="str">
        <f>'Form Responses 1'!J307</f>
        <v>Venkat Lokasani</v>
      </c>
      <c r="K307" s="16" t="str">
        <f>'Form Responses 1'!K307</f>
        <v>Batch 9</v>
      </c>
      <c r="L307" s="16" t="str">
        <f>'Form Responses 1'!L307</f>
        <v>I acknowledge</v>
      </c>
      <c r="M307" s="16">
        <f>'Form Responses 1'!M307</f>
        <v>0</v>
      </c>
      <c r="N307" s="27" t="s">
        <v>1727</v>
      </c>
      <c r="O307" s="19" t="str">
        <f t="shared" si="1533"/>
        <v/>
      </c>
      <c r="P307" s="20"/>
      <c r="Q307" s="20"/>
      <c r="R307" s="20"/>
      <c r="S307" s="20"/>
      <c r="T307" s="21" t="str">
        <f t="shared" ref="T307:U307" si="1841">IF(COUNTIF($F307,CONCATENATE("*",T$1,"*")),"Y",IF(COUNTIF($F307,CONCATENATE("*",$V$1,"*")),"Y",IF(COUNTIF($F307,CONCATENATE("*ALL EVENT DAYS - July 18*")),"Y","")))</f>
        <v>Y</v>
      </c>
      <c r="U307" s="21" t="str">
        <f t="shared" si="1841"/>
        <v/>
      </c>
      <c r="V307" s="21" t="str">
        <f t="shared" si="1172"/>
        <v/>
      </c>
      <c r="W307" s="21" t="str">
        <f t="shared" ref="W307:X307" si="1842">IF(COUNTIF($F307,CONCATENATE("*",W$1,"*")),"Y",IF(COUNTIF($F307,CONCATENATE("*",$O$1,"*")),"Y",IF(COUNTIF($F307,CONCATENATE("*",$Y$1,"*")),"Y",IF(COUNTIF($F307,CONCATENATE("*ALL EVENT*")),"Y",""))))</f>
        <v/>
      </c>
      <c r="X307" s="21" t="str">
        <f t="shared" si="1842"/>
        <v>Y</v>
      </c>
      <c r="Y307" s="21" t="str">
        <f t="shared" si="1174"/>
        <v/>
      </c>
      <c r="Z307" s="21" t="str">
        <f t="shared" ref="Z307:AA307" si="1843">IF(COUNTIF($F307,CONCATENATE("*",Z$1,"*")),"Y",IF(COUNTIF($F307,CONCATENATE("*",$O$1,"*")),"Y",IF(COUNTIF($F307,CONCATENATE("*",$AB$1,"*")),"Y",IF(COUNTIF($F307,CONCATENATE("*ALL EVENT*")),"Y",""))))</f>
        <v>Y</v>
      </c>
      <c r="AA307" s="21" t="str">
        <f t="shared" si="1843"/>
        <v/>
      </c>
      <c r="AB307" s="21" t="str">
        <f t="shared" si="1537"/>
        <v/>
      </c>
      <c r="AC307" s="21" t="str">
        <f t="shared" ref="AC307:AD307" si="1844">IF(COUNTIF($F307,CONCATENATE("*",AC$1,"*")),"Y",IF(COUNTIF($F307,CONCATENATE("*",$O$1,"*")),"Y",IF(COUNTIF($F307,CONCATENATE("*",$AE$1,"*")),"Y",IF(COUNTIF($F307,CONCATENATE("*ALL EVENT*")),"Y",""))))</f>
        <v/>
      </c>
      <c r="AD307" s="21" t="str">
        <f t="shared" si="1844"/>
        <v/>
      </c>
      <c r="AE307" s="19" t="str">
        <f t="shared" si="1539"/>
        <v/>
      </c>
      <c r="AF307" s="22">
        <f t="shared" si="1540"/>
        <v>3</v>
      </c>
      <c r="AG307" s="26" t="s">
        <v>1741</v>
      </c>
      <c r="AH307" s="19" t="str">
        <f t="shared" si="1792"/>
        <v/>
      </c>
      <c r="AI307" s="19" t="str">
        <f t="shared" ref="AI307:AL307" si="1845">IF(P307="Y",$AG307,"")</f>
        <v/>
      </c>
      <c r="AJ307" s="19" t="str">
        <f t="shared" si="1845"/>
        <v/>
      </c>
      <c r="AK307" s="19" t="str">
        <f t="shared" si="1845"/>
        <v/>
      </c>
      <c r="AL307" s="19" t="str">
        <f t="shared" si="1845"/>
        <v/>
      </c>
      <c r="AM307" s="32" t="s">
        <v>1733</v>
      </c>
      <c r="AN307" s="19" t="str">
        <f t="shared" ref="AN307:AP307" si="1846">IF(U307="Y",$AG307,"")</f>
        <v/>
      </c>
      <c r="AO307" s="19" t="str">
        <f t="shared" si="1846"/>
        <v/>
      </c>
      <c r="AP307" s="19" t="str">
        <f t="shared" si="1846"/>
        <v/>
      </c>
      <c r="AQ307" s="19" t="s">
        <v>1734</v>
      </c>
      <c r="AR307" s="19" t="str">
        <f t="shared" ref="AR307:AR308" si="1847">IF(Y307="Y",$AG307,"")</f>
        <v/>
      </c>
      <c r="AS307" s="19"/>
      <c r="AT307" s="19" t="str">
        <f t="shared" ref="AT307:AX307" si="1848">IF(AA307="Y",$AG307,"")</f>
        <v/>
      </c>
      <c r="AU307" s="19" t="str">
        <f t="shared" si="1848"/>
        <v/>
      </c>
      <c r="AV307" s="19" t="str">
        <f t="shared" si="1848"/>
        <v/>
      </c>
      <c r="AW307" s="19" t="str">
        <f t="shared" si="1848"/>
        <v/>
      </c>
      <c r="AX307" s="19" t="str">
        <f t="shared" si="1848"/>
        <v/>
      </c>
      <c r="AY307" s="24">
        <f t="shared" si="1542"/>
        <v>1</v>
      </c>
      <c r="AZ307" s="19">
        <f t="shared" si="1543"/>
        <v>1</v>
      </c>
      <c r="BA307" s="19" t="s">
        <v>1740</v>
      </c>
      <c r="BB307" s="19"/>
    </row>
    <row r="308" spans="1:54" ht="15.6">
      <c r="A308" s="2">
        <f>'Form Responses 1'!A308</f>
        <v>45470.967219178245</v>
      </c>
      <c r="B308" s="25" t="str">
        <f>'Form Responses 1'!B308</f>
        <v>daggupatisravan@gmail.com</v>
      </c>
      <c r="C308" s="16" t="str">
        <f>'Form Responses 1'!C308</f>
        <v>Sravana</v>
      </c>
      <c r="D308" s="16" t="str">
        <f>'Form Responses 1'!D308</f>
        <v>Dagupati</v>
      </c>
      <c r="E308" s="511">
        <f>'Form Responses 1'!E308</f>
        <v>5105054060</v>
      </c>
      <c r="F308" s="17" t="str">
        <f>'Form Responses 1'!F308</f>
        <v>18th July (Thursday) - Morning, 19th July (Friday) - Evening, 20th July (Saturday) - Morning</v>
      </c>
      <c r="G308" s="16" t="str">
        <f>'Form Responses 1'!G308</f>
        <v>Frisco</v>
      </c>
      <c r="H308" s="16" t="str">
        <f>'Form Responses 1'!H308</f>
        <v>Yes</v>
      </c>
      <c r="I308" s="16" t="str">
        <f>'Form Responses 1'!I308</f>
        <v>Mahāyajña Parent / Family member</v>
      </c>
      <c r="J308" s="16" t="str">
        <f>'Form Responses 1'!J308</f>
        <v>Jathin Datta Dagupati</v>
      </c>
      <c r="K308" s="16" t="str">
        <f>'Form Responses 1'!K308</f>
        <v>Batch 9</v>
      </c>
      <c r="L308" s="16" t="str">
        <f>'Form Responses 1'!L308</f>
        <v>I acknowledge</v>
      </c>
      <c r="M308" s="16">
        <f>'Form Responses 1'!M308</f>
        <v>0</v>
      </c>
      <c r="N308" s="27" t="s">
        <v>1727</v>
      </c>
      <c r="O308" s="19" t="str">
        <f t="shared" si="1533"/>
        <v/>
      </c>
      <c r="P308" s="20"/>
      <c r="Q308" s="20"/>
      <c r="R308" s="20"/>
      <c r="S308" s="20"/>
      <c r="T308" s="21" t="str">
        <f t="shared" ref="T308:U308" si="1849">IF(COUNTIF($F308,CONCATENATE("*",T$1,"*")),"Y",IF(COUNTIF($F308,CONCATENATE("*",$V$1,"*")),"Y",IF(COUNTIF($F308,CONCATENATE("*ALL EVENT DAYS - July 18*")),"Y","")))</f>
        <v>Y</v>
      </c>
      <c r="U308" s="21" t="str">
        <f t="shared" si="1849"/>
        <v/>
      </c>
      <c r="V308" s="21" t="str">
        <f t="shared" si="1172"/>
        <v/>
      </c>
      <c r="W308" s="21" t="str">
        <f t="shared" ref="W308:X308" si="1850">IF(COUNTIF($F308,CONCATENATE("*",W$1,"*")),"Y",IF(COUNTIF($F308,CONCATENATE("*",$O$1,"*")),"Y",IF(COUNTIF($F308,CONCATENATE("*",$Y$1,"*")),"Y",IF(COUNTIF($F308,CONCATENATE("*ALL EVENT*")),"Y",""))))</f>
        <v/>
      </c>
      <c r="X308" s="21" t="str">
        <f t="shared" si="1850"/>
        <v>Y</v>
      </c>
      <c r="Y308" s="21" t="str">
        <f t="shared" si="1174"/>
        <v/>
      </c>
      <c r="Z308" s="21" t="str">
        <f t="shared" ref="Z308:AA308" si="1851">IF(COUNTIF($F308,CONCATENATE("*",Z$1,"*")),"Y",IF(COUNTIF($F308,CONCATENATE("*",$O$1,"*")),"Y",IF(COUNTIF($F308,CONCATENATE("*",$AB$1,"*")),"Y",IF(COUNTIF($F308,CONCATENATE("*ALL EVENT*")),"Y",""))))</f>
        <v>Y</v>
      </c>
      <c r="AA308" s="21" t="str">
        <f t="shared" si="1851"/>
        <v/>
      </c>
      <c r="AB308" s="21" t="str">
        <f t="shared" si="1537"/>
        <v/>
      </c>
      <c r="AC308" s="21" t="str">
        <f t="shared" ref="AC308:AD308" si="1852">IF(COUNTIF($F308,CONCATENATE("*",AC$1,"*")),"Y",IF(COUNTIF($F308,CONCATENATE("*",$O$1,"*")),"Y",IF(COUNTIF($F308,CONCATENATE("*",$AE$1,"*")),"Y",IF(COUNTIF($F308,CONCATENATE("*ALL EVENT*")),"Y",""))))</f>
        <v/>
      </c>
      <c r="AD308" s="21" t="str">
        <f t="shared" si="1852"/>
        <v/>
      </c>
      <c r="AE308" s="19" t="str">
        <f t="shared" si="1539"/>
        <v/>
      </c>
      <c r="AF308" s="22">
        <f t="shared" si="1540"/>
        <v>3</v>
      </c>
      <c r="AG308" s="26" t="s">
        <v>1732</v>
      </c>
      <c r="AH308" s="19" t="str">
        <f t="shared" si="1792"/>
        <v/>
      </c>
      <c r="AI308" s="19" t="str">
        <f t="shared" ref="AI308:AL308" si="1853">IF(P308="Y",$AG308,"")</f>
        <v/>
      </c>
      <c r="AJ308" s="19" t="str">
        <f t="shared" si="1853"/>
        <v/>
      </c>
      <c r="AK308" s="19" t="str">
        <f t="shared" si="1853"/>
        <v/>
      </c>
      <c r="AL308" s="19" t="str">
        <f t="shared" si="1853"/>
        <v/>
      </c>
      <c r="AM308" s="19" t="s">
        <v>1744</v>
      </c>
      <c r="AN308" s="19" t="str">
        <f t="shared" ref="AN308:AP308" si="1854">IF(U308="Y",$AG308,"")</f>
        <v/>
      </c>
      <c r="AO308" s="19" t="str">
        <f t="shared" si="1854"/>
        <v/>
      </c>
      <c r="AP308" s="19" t="str">
        <f t="shared" si="1854"/>
        <v/>
      </c>
      <c r="AQ308" s="19" t="s">
        <v>1737</v>
      </c>
      <c r="AR308" s="19" t="str">
        <f t="shared" si="1847"/>
        <v/>
      </c>
      <c r="AS308" s="19" t="s">
        <v>1737</v>
      </c>
      <c r="AT308" s="19" t="str">
        <f t="shared" ref="AT308:AX308" si="1855">IF(AA308="Y",$AG308,"")</f>
        <v/>
      </c>
      <c r="AU308" s="19" t="str">
        <f t="shared" si="1855"/>
        <v/>
      </c>
      <c r="AV308" s="19" t="str">
        <f t="shared" si="1855"/>
        <v/>
      </c>
      <c r="AW308" s="19" t="str">
        <f t="shared" si="1855"/>
        <v/>
      </c>
      <c r="AX308" s="19" t="str">
        <f t="shared" si="1855"/>
        <v/>
      </c>
      <c r="AY308" s="24">
        <f t="shared" si="1542"/>
        <v>1</v>
      </c>
      <c r="AZ308" s="19">
        <f t="shared" si="1543"/>
        <v>1</v>
      </c>
      <c r="BA308" s="19" t="s">
        <v>1740</v>
      </c>
      <c r="BB308" s="19"/>
    </row>
    <row r="309" spans="1:54" ht="15.6">
      <c r="A309" s="2">
        <f>'Form Responses 1'!A309</f>
        <v>45471.097031377314</v>
      </c>
      <c r="B309" s="25" t="str">
        <f>'Form Responses 1'!B309</f>
        <v>gvssanupama@gmail.com</v>
      </c>
      <c r="C309" s="16" t="str">
        <f>'Form Responses 1'!C309</f>
        <v>Anupama</v>
      </c>
      <c r="D309" s="16" t="str">
        <f>'Form Responses 1'!D309</f>
        <v>Goparaju</v>
      </c>
      <c r="E309" s="511">
        <f>'Form Responses 1'!E309</f>
        <v>8016961424</v>
      </c>
      <c r="F309" s="17" t="str">
        <f>'Form Responses 1'!F309</f>
        <v>20th July (Saturday) - Morning, 21st July (Sunday) - Morning</v>
      </c>
      <c r="G309" s="16" t="str">
        <f>'Form Responses 1'!G309</f>
        <v>Other locations</v>
      </c>
      <c r="H309" s="16" t="str">
        <f>'Form Responses 1'!H309</f>
        <v>No</v>
      </c>
      <c r="I309" s="16">
        <f>'Form Responses 1'!I309</f>
        <v>0</v>
      </c>
      <c r="J309" s="16">
        <f>'Form Responses 1'!J309</f>
        <v>0</v>
      </c>
      <c r="K309" s="16">
        <f>'Form Responses 1'!K309</f>
        <v>0</v>
      </c>
      <c r="L309" s="16" t="str">
        <f>'Form Responses 1'!L309</f>
        <v>I acknowledge</v>
      </c>
      <c r="M309" s="16" t="str">
        <f>'Form Responses 1'!M309</f>
        <v>Sunnyvale, California</v>
      </c>
      <c r="N309" s="25" t="s">
        <v>1731</v>
      </c>
      <c r="O309" s="19" t="str">
        <f t="shared" si="1533"/>
        <v/>
      </c>
      <c r="P309" s="20"/>
      <c r="Q309" s="20"/>
      <c r="R309" s="20"/>
      <c r="S309" s="20"/>
      <c r="T309" s="21" t="str">
        <f t="shared" ref="T309:U309" si="1856">IF(COUNTIF($F309,CONCATENATE("*",T$1,"*")),"Y",IF(COUNTIF($F309,CONCATENATE("*",$V$1,"*")),"Y",IF(COUNTIF($F309,CONCATENATE("*ALL EVENT DAYS - July 18*")),"Y","")))</f>
        <v/>
      </c>
      <c r="U309" s="21" t="str">
        <f t="shared" si="1856"/>
        <v/>
      </c>
      <c r="V309" s="21" t="str">
        <f t="shared" si="1172"/>
        <v/>
      </c>
      <c r="W309" s="21" t="str">
        <f t="shared" ref="W309:X309" si="1857">IF(COUNTIF($F309,CONCATENATE("*",W$1,"*")),"Y",IF(COUNTIF($F309,CONCATENATE("*",$O$1,"*")),"Y",IF(COUNTIF($F309,CONCATENATE("*",$Y$1,"*")),"Y",IF(COUNTIF($F309,CONCATENATE("*ALL EVENT*")),"Y",""))))</f>
        <v/>
      </c>
      <c r="X309" s="21" t="str">
        <f t="shared" si="1857"/>
        <v/>
      </c>
      <c r="Y309" s="21" t="str">
        <f t="shared" si="1174"/>
        <v/>
      </c>
      <c r="Z309" s="21" t="str">
        <f t="shared" ref="Z309:AA309" si="1858">IF(COUNTIF($F309,CONCATENATE("*",Z$1,"*")),"Y",IF(COUNTIF($F309,CONCATENATE("*",$O$1,"*")),"Y",IF(COUNTIF($F309,CONCATENATE("*",$AB$1,"*")),"Y",IF(COUNTIF($F309,CONCATENATE("*ALL EVENT*")),"Y",""))))</f>
        <v>Y</v>
      </c>
      <c r="AA309" s="21" t="str">
        <f t="shared" si="1858"/>
        <v/>
      </c>
      <c r="AB309" s="21" t="str">
        <f t="shared" si="1537"/>
        <v/>
      </c>
      <c r="AC309" s="21" t="str">
        <f t="shared" ref="AC309:AD309" si="1859">IF(COUNTIF($F309,CONCATENATE("*",AC$1,"*")),"Y",IF(COUNTIF($F309,CONCATENATE("*",$O$1,"*")),"Y",IF(COUNTIF($F309,CONCATENATE("*",$AE$1,"*")),"Y",IF(COUNTIF($F309,CONCATENATE("*ALL EVENT*")),"Y",""))))</f>
        <v>Y</v>
      </c>
      <c r="AD309" s="21" t="str">
        <f t="shared" si="1859"/>
        <v/>
      </c>
      <c r="AE309" s="19" t="str">
        <f t="shared" si="1539"/>
        <v/>
      </c>
      <c r="AF309" s="22">
        <f t="shared" si="1540"/>
        <v>2</v>
      </c>
      <c r="AG309" s="26" t="s">
        <v>1732</v>
      </c>
      <c r="AH309" s="19" t="str">
        <f t="shared" si="1792"/>
        <v/>
      </c>
      <c r="AI309" s="19" t="str">
        <f t="shared" ref="AI309:AR309" si="1860">IF(P309="Y",$AG309,"")</f>
        <v/>
      </c>
      <c r="AJ309" s="19" t="str">
        <f t="shared" si="1860"/>
        <v/>
      </c>
      <c r="AK309" s="19" t="str">
        <f t="shared" si="1860"/>
        <v/>
      </c>
      <c r="AL309" s="19" t="str">
        <f t="shared" si="1860"/>
        <v/>
      </c>
      <c r="AM309" s="19" t="str">
        <f t="shared" si="1860"/>
        <v/>
      </c>
      <c r="AN309" s="19" t="str">
        <f t="shared" si="1860"/>
        <v/>
      </c>
      <c r="AO309" s="19" t="str">
        <f t="shared" si="1860"/>
        <v/>
      </c>
      <c r="AP309" s="19" t="str">
        <f t="shared" si="1860"/>
        <v/>
      </c>
      <c r="AQ309" s="19" t="str">
        <f t="shared" si="1860"/>
        <v/>
      </c>
      <c r="AR309" s="19" t="str">
        <f t="shared" si="1860"/>
        <v/>
      </c>
      <c r="AS309" s="19" t="s">
        <v>1737</v>
      </c>
      <c r="AT309" s="19" t="str">
        <f t="shared" ref="AT309:AU309" si="1861">IF(AA309="Y",$AG309,"")</f>
        <v/>
      </c>
      <c r="AU309" s="19" t="str">
        <f t="shared" si="1861"/>
        <v/>
      </c>
      <c r="AV309" s="19" t="s">
        <v>1737</v>
      </c>
      <c r="AW309" s="19" t="str">
        <f t="shared" ref="AW309:AX309" si="1862">IF(AD309="Y",$AG309,"")</f>
        <v/>
      </c>
      <c r="AX309" s="19" t="str">
        <f t="shared" si="1862"/>
        <v/>
      </c>
      <c r="AY309" s="24">
        <f t="shared" si="1542"/>
        <v>1</v>
      </c>
      <c r="AZ309" s="19">
        <f t="shared" si="1543"/>
        <v>1</v>
      </c>
      <c r="BA309" s="19" t="s">
        <v>1740</v>
      </c>
      <c r="BB309" s="19"/>
    </row>
    <row r="310" spans="1:54" ht="15.6">
      <c r="A310" s="2">
        <f>'Form Responses 1'!A310</f>
        <v>45481.43594210648</v>
      </c>
      <c r="B310" s="25" t="str">
        <f>'Form Responses 1'!B310</f>
        <v>kotamrajusatish@yahoo.com</v>
      </c>
      <c r="C310" s="16" t="str">
        <f>'Form Responses 1'!C310</f>
        <v>Satish</v>
      </c>
      <c r="D310" s="16" t="str">
        <f>'Form Responses 1'!D310</f>
        <v>Kotamraju</v>
      </c>
      <c r="E310" s="511">
        <f>'Form Responses 1'!E310</f>
        <v>5129447694</v>
      </c>
      <c r="F310" s="17" t="str">
        <f>'Form Responses 1'!F310</f>
        <v>18th July (Thursday) - Morning, 19th July (Friday) - Morning</v>
      </c>
      <c r="G310" s="16" t="str">
        <f>'Form Responses 1'!G310</f>
        <v>Austin</v>
      </c>
      <c r="H310" s="16" t="str">
        <f>'Form Responses 1'!H310</f>
        <v>Yes</v>
      </c>
      <c r="I310" s="16" t="str">
        <f>'Form Responses 1'!I310</f>
        <v>Mahāyajña Student</v>
      </c>
      <c r="J310" s="16" t="str">
        <f>'Form Responses 1'!J310</f>
        <v>Satish Kotamraju</v>
      </c>
      <c r="K310" s="16" t="str">
        <f>'Form Responses 1'!K310</f>
        <v>Batch 9</v>
      </c>
      <c r="L310" s="16" t="str">
        <f>'Form Responses 1'!L310</f>
        <v>I acknowledge</v>
      </c>
      <c r="M310" s="16">
        <f>'Form Responses 1'!M310</f>
        <v>0</v>
      </c>
      <c r="N310" s="27" t="s">
        <v>1727</v>
      </c>
      <c r="O310" s="19" t="str">
        <f t="shared" si="1533"/>
        <v/>
      </c>
      <c r="P310" s="20"/>
      <c r="Q310" s="20"/>
      <c r="R310" s="20"/>
      <c r="S310" s="20"/>
      <c r="T310" s="21" t="str">
        <f t="shared" ref="T310:U310" si="1863">IF(COUNTIF($F310,CONCATENATE("*",T$1,"*")),"Y",IF(COUNTIF($F310,CONCATENATE("*",$V$1,"*")),"Y",IF(COUNTIF($F310,CONCATENATE("*ALL EVENT DAYS - July 18*")),"Y","")))</f>
        <v>Y</v>
      </c>
      <c r="U310" s="21" t="str">
        <f t="shared" si="1863"/>
        <v/>
      </c>
      <c r="V310" s="21" t="str">
        <f t="shared" si="1172"/>
        <v/>
      </c>
      <c r="W310" s="21" t="str">
        <f t="shared" ref="W310:X310" si="1864">IF(COUNTIF($F310,CONCATENATE("*",W$1,"*")),"Y",IF(COUNTIF($F310,CONCATENATE("*",$O$1,"*")),"Y",IF(COUNTIF($F310,CONCATENATE("*",$Y$1,"*")),"Y",IF(COUNTIF($F310,CONCATENATE("*ALL EVENT*")),"Y",""))))</f>
        <v>Y</v>
      </c>
      <c r="X310" s="21" t="str">
        <f t="shared" si="1864"/>
        <v/>
      </c>
      <c r="Y310" s="21" t="str">
        <f t="shared" si="1174"/>
        <v/>
      </c>
      <c r="Z310" s="21" t="str">
        <f t="shared" ref="Z310:AA310" si="1865">IF(COUNTIF($F310,CONCATENATE("*",Z$1,"*")),"Y",IF(COUNTIF($F310,CONCATENATE("*",$O$1,"*")),"Y",IF(COUNTIF($F310,CONCATENATE("*",$AB$1,"*")),"Y",IF(COUNTIF($F310,CONCATENATE("*ALL EVENT*")),"Y",""))))</f>
        <v/>
      </c>
      <c r="AA310" s="21" t="str">
        <f t="shared" si="1865"/>
        <v/>
      </c>
      <c r="AB310" s="21" t="str">
        <f t="shared" si="1537"/>
        <v/>
      </c>
      <c r="AC310" s="21" t="str">
        <f t="shared" ref="AC310:AD310" si="1866">IF(COUNTIF($F310,CONCATENATE("*",AC$1,"*")),"Y",IF(COUNTIF($F310,CONCATENATE("*",$O$1,"*")),"Y",IF(COUNTIF($F310,CONCATENATE("*",$AE$1,"*")),"Y",IF(COUNTIF($F310,CONCATENATE("*ALL EVENT*")),"Y",""))))</f>
        <v/>
      </c>
      <c r="AD310" s="21" t="str">
        <f t="shared" si="1866"/>
        <v/>
      </c>
      <c r="AE310" s="19" t="str">
        <f t="shared" si="1539"/>
        <v/>
      </c>
      <c r="AF310" s="22">
        <f t="shared" si="1540"/>
        <v>2</v>
      </c>
      <c r="AG310" s="26" t="s">
        <v>1741</v>
      </c>
      <c r="AH310" s="19" t="str">
        <f t="shared" si="1792"/>
        <v/>
      </c>
      <c r="AI310" s="19" t="str">
        <f t="shared" ref="AI310:AL310" si="1867">IF(P310="Y",$AG310,"")</f>
        <v/>
      </c>
      <c r="AJ310" s="19" t="str">
        <f t="shared" si="1867"/>
        <v/>
      </c>
      <c r="AK310" s="19" t="str">
        <f t="shared" si="1867"/>
        <v/>
      </c>
      <c r="AL310" s="19" t="str">
        <f t="shared" si="1867"/>
        <v/>
      </c>
      <c r="AM310" s="32" t="s">
        <v>1733</v>
      </c>
      <c r="AN310" s="19" t="str">
        <f t="shared" ref="AN310:AO310" si="1868">IF(U310="Y",$AG310,"")</f>
        <v/>
      </c>
      <c r="AO310" s="19" t="str">
        <f t="shared" si="1868"/>
        <v/>
      </c>
      <c r="AP310" s="19" t="s">
        <v>1734</v>
      </c>
      <c r="AQ310" s="19" t="str">
        <f t="shared" ref="AQ310:AX310" si="1869">IF(X310="Y",$AG310,"")</f>
        <v/>
      </c>
      <c r="AR310" s="19" t="str">
        <f t="shared" si="1869"/>
        <v/>
      </c>
      <c r="AS310" s="19" t="str">
        <f t="shared" si="1869"/>
        <v/>
      </c>
      <c r="AT310" s="19" t="str">
        <f t="shared" si="1869"/>
        <v/>
      </c>
      <c r="AU310" s="19" t="str">
        <f t="shared" si="1869"/>
        <v/>
      </c>
      <c r="AV310" s="19" t="str">
        <f t="shared" si="1869"/>
        <v/>
      </c>
      <c r="AW310" s="19" t="str">
        <f t="shared" si="1869"/>
        <v/>
      </c>
      <c r="AX310" s="19" t="str">
        <f t="shared" si="1869"/>
        <v/>
      </c>
      <c r="AY310" s="24">
        <f t="shared" si="1542"/>
        <v>1</v>
      </c>
      <c r="AZ310" s="19">
        <f t="shared" si="1543"/>
        <v>1</v>
      </c>
      <c r="BA310" s="19" t="s">
        <v>1740</v>
      </c>
      <c r="BB310" s="19"/>
    </row>
    <row r="311" spans="1:54" ht="15.6">
      <c r="A311" s="2">
        <f>'Form Responses 1'!A311</f>
        <v>45471.343992187496</v>
      </c>
      <c r="B311" s="25" t="str">
        <f>'Form Responses 1'!B311</f>
        <v>kanthirekha@gmail.com</v>
      </c>
      <c r="C311" s="16" t="str">
        <f>'Form Responses 1'!C311</f>
        <v xml:space="preserve">Kanthirekha </v>
      </c>
      <c r="D311" s="16" t="str">
        <f>'Form Responses 1'!D311</f>
        <v xml:space="preserve">Velavarthipati </v>
      </c>
      <c r="E311" s="511" t="str">
        <f>'Form Responses 1'!E311</f>
        <v>214 218 4556</v>
      </c>
      <c r="F311" s="17" t="str">
        <f>'Form Responses 1'!F311</f>
        <v>ALL EVENT DAYS - July 19th to July 21st - FULL TIME</v>
      </c>
      <c r="G311" s="16" t="str">
        <f>'Form Responses 1'!G311</f>
        <v>Frisco</v>
      </c>
      <c r="H311" s="16" t="str">
        <f>'Form Responses 1'!H311</f>
        <v>Yes</v>
      </c>
      <c r="I311" s="16" t="str">
        <f>'Form Responses 1'!I311</f>
        <v>Mahāyajña Parent / Family member</v>
      </c>
      <c r="J311" s="16" t="str">
        <f>'Form Responses 1'!J311</f>
        <v xml:space="preserve">Kanthirekha Velavarthipati </v>
      </c>
      <c r="K311" s="16" t="str">
        <f>'Form Responses 1'!K311</f>
        <v>Batch 3</v>
      </c>
      <c r="L311" s="16" t="str">
        <f>'Form Responses 1'!L311</f>
        <v>I acknowledge</v>
      </c>
      <c r="M311" s="16">
        <f>'Form Responses 1'!M311</f>
        <v>0</v>
      </c>
      <c r="N311" s="25" t="s">
        <v>1731</v>
      </c>
      <c r="O311" s="19" t="str">
        <f t="shared" si="1533"/>
        <v>Y</v>
      </c>
      <c r="P311" s="20"/>
      <c r="Q311" s="20"/>
      <c r="R311" s="20"/>
      <c r="S311" s="20"/>
      <c r="T311" s="21" t="str">
        <f t="shared" ref="T311:U311" si="1870">IF(COUNTIF($F311,CONCATENATE("*",T$1,"*")),"Y",IF(COUNTIF($F311,CONCATENATE("*",$V$1,"*")),"Y",IF(COUNTIF($F311,CONCATENATE("*ALL EVENT DAYS - July 18*")),"Y","")))</f>
        <v/>
      </c>
      <c r="U311" s="21" t="str">
        <f t="shared" si="1870"/>
        <v/>
      </c>
      <c r="V311" s="21" t="str">
        <f t="shared" si="1172"/>
        <v/>
      </c>
      <c r="W311" s="21" t="str">
        <f t="shared" ref="W311:X311" si="1871">IF(COUNTIF($F311,CONCATENATE("*",W$1,"*")),"Y",IF(COUNTIF($F311,CONCATENATE("*",$O$1,"*")),"Y",IF(COUNTIF($F311,CONCATENATE("*",$Y$1,"*")),"Y",IF(COUNTIF($F311,CONCATENATE("*ALL EVENT*")),"Y",""))))</f>
        <v>Y</v>
      </c>
      <c r="X311" s="21" t="str">
        <f t="shared" si="1871"/>
        <v>Y</v>
      </c>
      <c r="Y311" s="21" t="str">
        <f t="shared" si="1174"/>
        <v>Y</v>
      </c>
      <c r="Z311" s="21" t="str">
        <f t="shared" ref="Z311:AA311" si="1872">IF(COUNTIF($F311,CONCATENATE("*",Z$1,"*")),"Y",IF(COUNTIF($F311,CONCATENATE("*",$O$1,"*")),"Y",IF(COUNTIF($F311,CONCATENATE("*",$AB$1,"*")),"Y",IF(COUNTIF($F311,CONCATENATE("*ALL EVENT*")),"Y",""))))</f>
        <v>Y</v>
      </c>
      <c r="AA311" s="21" t="str">
        <f t="shared" si="1872"/>
        <v>Y</v>
      </c>
      <c r="AB311" s="21" t="str">
        <f t="shared" si="1537"/>
        <v>Y</v>
      </c>
      <c r="AC311" s="21" t="str">
        <f t="shared" ref="AC311:AD311" si="1873">IF(COUNTIF($F311,CONCATENATE("*",AC$1,"*")),"Y",IF(COUNTIF($F311,CONCATENATE("*",$O$1,"*")),"Y",IF(COUNTIF($F311,CONCATENATE("*",$AE$1,"*")),"Y",IF(COUNTIF($F311,CONCATENATE("*ALL EVENT*")),"Y",""))))</f>
        <v>Y</v>
      </c>
      <c r="AD311" s="21" t="str">
        <f t="shared" si="1873"/>
        <v>Y</v>
      </c>
      <c r="AE311" s="19" t="str">
        <f t="shared" si="1539"/>
        <v>Y</v>
      </c>
      <c r="AF311" s="22">
        <f t="shared" si="1540"/>
        <v>6</v>
      </c>
      <c r="AG311" s="26" t="s">
        <v>1741</v>
      </c>
      <c r="AH311" s="19" t="str">
        <f t="shared" si="1792"/>
        <v>Crowd Mgmt</v>
      </c>
      <c r="AI311" s="19" t="str">
        <f t="shared" ref="AI311:AO311" si="1874">IF(P311="Y",$AG311,"")</f>
        <v/>
      </c>
      <c r="AJ311" s="19" t="str">
        <f t="shared" si="1874"/>
        <v/>
      </c>
      <c r="AK311" s="19" t="str">
        <f t="shared" si="1874"/>
        <v/>
      </c>
      <c r="AL311" s="19" t="str">
        <f t="shared" si="1874"/>
        <v/>
      </c>
      <c r="AM311" s="19" t="str">
        <f t="shared" si="1874"/>
        <v/>
      </c>
      <c r="AN311" s="19" t="str">
        <f t="shared" si="1874"/>
        <v/>
      </c>
      <c r="AO311" s="19" t="str">
        <f t="shared" si="1874"/>
        <v/>
      </c>
      <c r="AP311" s="19" t="s">
        <v>1734</v>
      </c>
      <c r="AQ311" s="19" t="s">
        <v>1734</v>
      </c>
      <c r="AR311" s="19" t="str">
        <f t="shared" ref="AR311:AR313" si="1875">IF(Y311="Y",$AG311,"")</f>
        <v>Crowd Mgmt</v>
      </c>
      <c r="AS311" s="19" t="s">
        <v>1734</v>
      </c>
      <c r="AT311" s="19" t="s">
        <v>1734</v>
      </c>
      <c r="AU311" s="19"/>
      <c r="AV311" s="19" t="s">
        <v>1734</v>
      </c>
      <c r="AW311" s="19" t="str">
        <f>IF(AD311="Y",$AG311,"")</f>
        <v>Crowd Mgmt</v>
      </c>
      <c r="AX311" s="19"/>
      <c r="AY311" s="24">
        <f t="shared" si="1542"/>
        <v>2</v>
      </c>
      <c r="AZ311" s="19">
        <f t="shared" si="1543"/>
        <v>2</v>
      </c>
      <c r="BA311" s="19" t="s">
        <v>1729</v>
      </c>
      <c r="BB311" s="19"/>
    </row>
    <row r="312" spans="1:54" ht="15.6">
      <c r="A312" s="2">
        <f>'Form Responses 1'!A312</f>
        <v>45471.34756415509</v>
      </c>
      <c r="B312" s="25" t="str">
        <f>'Form Responses 1'!B312</f>
        <v>rekha.chavalam@gmail.com</v>
      </c>
      <c r="C312" s="16" t="str">
        <f>'Form Responses 1'!C312</f>
        <v>SaiRekha</v>
      </c>
      <c r="D312" s="16" t="str">
        <f>'Form Responses 1'!D312</f>
        <v>Chavalam</v>
      </c>
      <c r="E312" s="511">
        <f>'Form Responses 1'!E312</f>
        <v>6104964261</v>
      </c>
      <c r="F312" s="17" t="str">
        <f>'Form Responses 1'!F312</f>
        <v>19th July (Friday) - Evening, 20th July (Saturday) - Evening, 21st July (Sunday) - Evening</v>
      </c>
      <c r="G312" s="16" t="str">
        <f>'Form Responses 1'!G312</f>
        <v>Frisco</v>
      </c>
      <c r="H312" s="16" t="str">
        <f>'Form Responses 1'!H312</f>
        <v>Yes</v>
      </c>
      <c r="I312" s="16" t="str">
        <f>'Form Responses 1'!I312</f>
        <v>Mahāyajña Student</v>
      </c>
      <c r="J312" s="16" t="str">
        <f>'Form Responses 1'!J312</f>
        <v>Sairekha</v>
      </c>
      <c r="K312" s="16" t="str">
        <f>'Form Responses 1'!K312</f>
        <v>Batch 9</v>
      </c>
      <c r="L312" s="16" t="str">
        <f>'Form Responses 1'!L312</f>
        <v>I acknowledge</v>
      </c>
      <c r="M312" s="16">
        <f>'Form Responses 1'!M312</f>
        <v>0</v>
      </c>
      <c r="N312" s="25" t="s">
        <v>1731</v>
      </c>
      <c r="O312" s="19" t="str">
        <f t="shared" si="1533"/>
        <v/>
      </c>
      <c r="P312" s="20"/>
      <c r="Q312" s="20"/>
      <c r="R312" s="20"/>
      <c r="S312" s="20"/>
      <c r="T312" s="21" t="str">
        <f t="shared" ref="T312:U312" si="1876">IF(COUNTIF($F312,CONCATENATE("*",T$1,"*")),"Y",IF(COUNTIF($F312,CONCATENATE("*",$V$1,"*")),"Y",IF(COUNTIF($F312,CONCATENATE("*ALL EVENT DAYS - July 18*")),"Y","")))</f>
        <v/>
      </c>
      <c r="U312" s="21" t="str">
        <f t="shared" si="1876"/>
        <v/>
      </c>
      <c r="V312" s="21" t="str">
        <f t="shared" si="1172"/>
        <v/>
      </c>
      <c r="W312" s="21" t="str">
        <f t="shared" ref="W312:X312" si="1877">IF(COUNTIF($F312,CONCATENATE("*",W$1,"*")),"Y",IF(COUNTIF($F312,CONCATENATE("*",$O$1,"*")),"Y",IF(COUNTIF($F312,CONCATENATE("*",$Y$1,"*")),"Y",IF(COUNTIF($F312,CONCATENATE("*ALL EVENT*")),"Y",""))))</f>
        <v/>
      </c>
      <c r="X312" s="21" t="str">
        <f t="shared" si="1877"/>
        <v>Y</v>
      </c>
      <c r="Y312" s="21" t="str">
        <f t="shared" si="1174"/>
        <v/>
      </c>
      <c r="Z312" s="21" t="str">
        <f t="shared" ref="Z312:AA312" si="1878">IF(COUNTIF($F312,CONCATENATE("*",Z$1,"*")),"Y",IF(COUNTIF($F312,CONCATENATE("*",$O$1,"*")),"Y",IF(COUNTIF($F312,CONCATENATE("*",$AB$1,"*")),"Y",IF(COUNTIF($F312,CONCATENATE("*ALL EVENT*")),"Y",""))))</f>
        <v/>
      </c>
      <c r="AA312" s="21" t="str">
        <f t="shared" si="1878"/>
        <v>Y</v>
      </c>
      <c r="AB312" s="21" t="str">
        <f t="shared" si="1537"/>
        <v/>
      </c>
      <c r="AC312" s="21" t="str">
        <f t="shared" ref="AC312:AD312" si="1879">IF(COUNTIF($F312,CONCATENATE("*",AC$1,"*")),"Y",IF(COUNTIF($F312,CONCATENATE("*",$O$1,"*")),"Y",IF(COUNTIF($F312,CONCATENATE("*",$AE$1,"*")),"Y",IF(COUNTIF($F312,CONCATENATE("*ALL EVENT*")),"Y",""))))</f>
        <v/>
      </c>
      <c r="AD312" s="21" t="str">
        <f t="shared" si="1879"/>
        <v>Y</v>
      </c>
      <c r="AE312" s="19" t="str">
        <f t="shared" si="1539"/>
        <v/>
      </c>
      <c r="AF312" s="22">
        <f t="shared" si="1540"/>
        <v>3</v>
      </c>
      <c r="AG312" s="26" t="s">
        <v>1732</v>
      </c>
      <c r="AH312" s="19" t="str">
        <f t="shared" si="1792"/>
        <v/>
      </c>
      <c r="AI312" s="19" t="str">
        <f t="shared" ref="AI312:AP312" si="1880">IF(P312="Y",$AG312,"")</f>
        <v/>
      </c>
      <c r="AJ312" s="19" t="str">
        <f t="shared" si="1880"/>
        <v/>
      </c>
      <c r="AK312" s="19" t="str">
        <f t="shared" si="1880"/>
        <v/>
      </c>
      <c r="AL312" s="19" t="str">
        <f t="shared" si="1880"/>
        <v/>
      </c>
      <c r="AM312" s="19" t="str">
        <f t="shared" si="1880"/>
        <v/>
      </c>
      <c r="AN312" s="19" t="str">
        <f t="shared" si="1880"/>
        <v/>
      </c>
      <c r="AO312" s="19" t="str">
        <f t="shared" si="1880"/>
        <v/>
      </c>
      <c r="AP312" s="19" t="str">
        <f t="shared" si="1880"/>
        <v/>
      </c>
      <c r="AQ312" s="19" t="s">
        <v>1737</v>
      </c>
      <c r="AR312" s="19" t="str">
        <f t="shared" si="1875"/>
        <v/>
      </c>
      <c r="AS312" s="19" t="str">
        <f>IF(Z312="Y",$AG312,"")</f>
        <v/>
      </c>
      <c r="AT312" s="19" t="s">
        <v>1737</v>
      </c>
      <c r="AU312" s="19"/>
      <c r="AV312" s="19" t="str">
        <f t="shared" ref="AV312:AV318" si="1881">IF(AC312="Y",$AG312,"")</f>
        <v/>
      </c>
      <c r="AW312" s="19" t="s">
        <v>1737</v>
      </c>
      <c r="AX312" s="19"/>
      <c r="AY312" s="24">
        <f t="shared" si="1542"/>
        <v>1</v>
      </c>
      <c r="AZ312" s="19">
        <f t="shared" si="1543"/>
        <v>1</v>
      </c>
      <c r="BA312" s="19" t="s">
        <v>1740</v>
      </c>
      <c r="BB312" s="19"/>
    </row>
    <row r="313" spans="1:54" ht="15.6">
      <c r="A313" s="2">
        <f>'Form Responses 1'!A313</f>
        <v>45471.850521053246</v>
      </c>
      <c r="B313" s="25" t="str">
        <f>'Form Responses 1'!B313</f>
        <v>phani.govindaraju@gmail.com</v>
      </c>
      <c r="C313" s="16" t="str">
        <f>'Form Responses 1'!C313</f>
        <v>Phani</v>
      </c>
      <c r="D313" s="16" t="str">
        <f>'Form Responses 1'!D313</f>
        <v xml:space="preserve">Govindaraju </v>
      </c>
      <c r="E313" s="511">
        <f>'Form Responses 1'!E313</f>
        <v>9452756722</v>
      </c>
      <c r="F313" s="17" t="str">
        <f>'Form Responses 1'!F313</f>
        <v>19th July (Friday) - Evening, 20th July (Saturday) - Morning, 20th July (Saturday) - Evening</v>
      </c>
      <c r="G313" s="16" t="str">
        <f>'Form Responses 1'!G313</f>
        <v>Other locations</v>
      </c>
      <c r="H313" s="16" t="str">
        <f>'Form Responses 1'!H313</f>
        <v>Yes</v>
      </c>
      <c r="I313" s="16" t="str">
        <f>'Form Responses 1'!I313</f>
        <v>Mahāyajña Parent / Family member</v>
      </c>
      <c r="J313" s="16" t="str">
        <f>'Form Responses 1'!J313</f>
        <v xml:space="preserve">Ananya Govindaraju </v>
      </c>
      <c r="K313" s="16" t="str">
        <f>'Form Responses 1'!K313</f>
        <v>Batch 9</v>
      </c>
      <c r="L313" s="16" t="str">
        <f>'Form Responses 1'!L313</f>
        <v>I acknowledge</v>
      </c>
      <c r="M313" s="16" t="str">
        <f>'Form Responses 1'!M313</f>
        <v>Plano, Tx</v>
      </c>
      <c r="N313" s="27" t="s">
        <v>1727</v>
      </c>
      <c r="O313" s="19" t="str">
        <f t="shared" si="1533"/>
        <v/>
      </c>
      <c r="P313" s="20"/>
      <c r="Q313" s="20"/>
      <c r="R313" s="20"/>
      <c r="S313" s="20"/>
      <c r="T313" s="21" t="str">
        <f t="shared" ref="T313:U313" si="1882">IF(COUNTIF($F313,CONCATENATE("*",T$1,"*")),"Y",IF(COUNTIF($F313,CONCATENATE("*",$V$1,"*")),"Y",IF(COUNTIF($F313,CONCATENATE("*ALL EVENT DAYS - July 18*")),"Y","")))</f>
        <v/>
      </c>
      <c r="U313" s="21" t="str">
        <f t="shared" si="1882"/>
        <v/>
      </c>
      <c r="V313" s="21" t="str">
        <f t="shared" si="1172"/>
        <v/>
      </c>
      <c r="W313" s="21" t="str">
        <f t="shared" ref="W313:X313" si="1883">IF(COUNTIF($F313,CONCATENATE("*",W$1,"*")),"Y",IF(COUNTIF($F313,CONCATENATE("*",$O$1,"*")),"Y",IF(COUNTIF($F313,CONCATENATE("*",$Y$1,"*")),"Y",IF(COUNTIF($F313,CONCATENATE("*ALL EVENT*")),"Y",""))))</f>
        <v/>
      </c>
      <c r="X313" s="21" t="str">
        <f t="shared" si="1883"/>
        <v>Y</v>
      </c>
      <c r="Y313" s="21" t="str">
        <f t="shared" si="1174"/>
        <v/>
      </c>
      <c r="Z313" s="21" t="str">
        <f t="shared" ref="Z313:AA313" si="1884">IF(COUNTIF($F313,CONCATENATE("*",Z$1,"*")),"Y",IF(COUNTIF($F313,CONCATENATE("*",$O$1,"*")),"Y",IF(COUNTIF($F313,CONCATENATE("*",$AB$1,"*")),"Y",IF(COUNTIF($F313,CONCATENATE("*ALL EVENT*")),"Y",""))))</f>
        <v>Y</v>
      </c>
      <c r="AA313" s="21" t="str">
        <f t="shared" si="1884"/>
        <v>Y</v>
      </c>
      <c r="AB313" s="21" t="str">
        <f t="shared" si="1537"/>
        <v/>
      </c>
      <c r="AC313" s="21" t="str">
        <f t="shared" ref="AC313:AD313" si="1885">IF(COUNTIF($F313,CONCATENATE("*",AC$1,"*")),"Y",IF(COUNTIF($F313,CONCATENATE("*",$O$1,"*")),"Y",IF(COUNTIF($F313,CONCATENATE("*",$AE$1,"*")),"Y",IF(COUNTIF($F313,CONCATENATE("*ALL EVENT*")),"Y",""))))</f>
        <v/>
      </c>
      <c r="AD313" s="21" t="str">
        <f t="shared" si="1885"/>
        <v/>
      </c>
      <c r="AE313" s="19" t="str">
        <f t="shared" si="1539"/>
        <v/>
      </c>
      <c r="AF313" s="22">
        <f t="shared" si="1540"/>
        <v>3</v>
      </c>
      <c r="AG313" s="26" t="s">
        <v>1741</v>
      </c>
      <c r="AH313" s="19" t="str">
        <f t="shared" si="1792"/>
        <v/>
      </c>
      <c r="AI313" s="19" t="str">
        <f t="shared" ref="AI313:AP313" si="1886">IF(P313="Y",$AG313,"")</f>
        <v/>
      </c>
      <c r="AJ313" s="19" t="str">
        <f t="shared" si="1886"/>
        <v/>
      </c>
      <c r="AK313" s="19" t="str">
        <f t="shared" si="1886"/>
        <v/>
      </c>
      <c r="AL313" s="19" t="str">
        <f t="shared" si="1886"/>
        <v/>
      </c>
      <c r="AM313" s="19" t="str">
        <f t="shared" si="1886"/>
        <v/>
      </c>
      <c r="AN313" s="19" t="str">
        <f t="shared" si="1886"/>
        <v/>
      </c>
      <c r="AO313" s="19" t="str">
        <f t="shared" si="1886"/>
        <v/>
      </c>
      <c r="AP313" s="19" t="str">
        <f t="shared" si="1886"/>
        <v/>
      </c>
      <c r="AQ313" s="19" t="s">
        <v>1734</v>
      </c>
      <c r="AR313" s="19" t="str">
        <f t="shared" si="1875"/>
        <v/>
      </c>
      <c r="AS313" s="19" t="s">
        <v>1734</v>
      </c>
      <c r="AT313" s="19" t="s">
        <v>1734</v>
      </c>
      <c r="AU313" s="19"/>
      <c r="AV313" s="19" t="str">
        <f t="shared" si="1881"/>
        <v/>
      </c>
      <c r="AW313" s="19" t="str">
        <f t="shared" ref="AW313:AW314" si="1887">IF(AD313="Y",$AG313,"")</f>
        <v/>
      </c>
      <c r="AX313" s="19"/>
      <c r="AY313" s="24">
        <f t="shared" si="1542"/>
        <v>1</v>
      </c>
      <c r="AZ313" s="19">
        <f t="shared" si="1543"/>
        <v>1</v>
      </c>
      <c r="BA313" s="19" t="s">
        <v>1740</v>
      </c>
      <c r="BB313" s="19"/>
    </row>
    <row r="314" spans="1:54" ht="15.6">
      <c r="A314" s="2">
        <f>'Form Responses 1'!A314</f>
        <v>45471.919305625001</v>
      </c>
      <c r="B314" s="25" t="str">
        <f>'Form Responses 1'!B314</f>
        <v>tulsibhattarai9150@gmail.com</v>
      </c>
      <c r="C314" s="16" t="str">
        <f>'Form Responses 1'!C314</f>
        <v>Sita</v>
      </c>
      <c r="D314" s="16" t="str">
        <f>'Form Responses 1'!D314</f>
        <v>Bhattarai</v>
      </c>
      <c r="E314" s="511">
        <f>'Form Responses 1'!E314</f>
        <v>8324683542</v>
      </c>
      <c r="F314" s="17" t="str">
        <f>'Form Responses 1'!F314</f>
        <v>19th July (Friday) - Morning, 20th July (Saturday) - Morning</v>
      </c>
      <c r="G314" s="16" t="str">
        <f>'Form Responses 1'!G314</f>
        <v>Greater Chicago Region</v>
      </c>
      <c r="H314" s="16" t="str">
        <f>'Form Responses 1'!H314</f>
        <v>Yes</v>
      </c>
      <c r="I314" s="16" t="str">
        <f>'Form Responses 1'!I314</f>
        <v>Mahāyajña Parent / Family member</v>
      </c>
      <c r="J314" s="16" t="str">
        <f>'Form Responses 1'!J314</f>
        <v xml:space="preserve">Aastik Bhattarai </v>
      </c>
      <c r="K314" s="16" t="str">
        <f>'Form Responses 1'!K314</f>
        <v>Batch 9</v>
      </c>
      <c r="L314" s="16" t="str">
        <f>'Form Responses 1'!L314</f>
        <v>I acknowledge</v>
      </c>
      <c r="M314" s="16">
        <f>'Form Responses 1'!M314</f>
        <v>0</v>
      </c>
      <c r="N314" s="25" t="s">
        <v>1731</v>
      </c>
      <c r="O314" s="19" t="str">
        <f t="shared" si="1533"/>
        <v/>
      </c>
      <c r="P314" s="20"/>
      <c r="Q314" s="20"/>
      <c r="R314" s="20"/>
      <c r="S314" s="20"/>
      <c r="T314" s="21" t="str">
        <f t="shared" ref="T314:U314" si="1888">IF(COUNTIF($F314,CONCATENATE("*",T$1,"*")),"Y",IF(COUNTIF($F314,CONCATENATE("*",$V$1,"*")),"Y",IF(COUNTIF($F314,CONCATENATE("*ALL EVENT DAYS - July 18*")),"Y","")))</f>
        <v/>
      </c>
      <c r="U314" s="21" t="str">
        <f t="shared" si="1888"/>
        <v/>
      </c>
      <c r="V314" s="21" t="str">
        <f t="shared" si="1172"/>
        <v/>
      </c>
      <c r="W314" s="21" t="str">
        <f t="shared" ref="W314:X314" si="1889">IF(COUNTIF($F314,CONCATENATE("*",W$1,"*")),"Y",IF(COUNTIF($F314,CONCATENATE("*",$O$1,"*")),"Y",IF(COUNTIF($F314,CONCATENATE("*",$Y$1,"*")),"Y",IF(COUNTIF($F314,CONCATENATE("*ALL EVENT*")),"Y",""))))</f>
        <v>Y</v>
      </c>
      <c r="X314" s="21" t="str">
        <f t="shared" si="1889"/>
        <v/>
      </c>
      <c r="Y314" s="21" t="str">
        <f t="shared" si="1174"/>
        <v/>
      </c>
      <c r="Z314" s="21" t="str">
        <f t="shared" ref="Z314:AA314" si="1890">IF(COUNTIF($F314,CONCATENATE("*",Z$1,"*")),"Y",IF(COUNTIF($F314,CONCATENATE("*",$O$1,"*")),"Y",IF(COUNTIF($F314,CONCATENATE("*",$AB$1,"*")),"Y",IF(COUNTIF($F314,CONCATENATE("*ALL EVENT*")),"Y",""))))</f>
        <v>Y</v>
      </c>
      <c r="AA314" s="21" t="str">
        <f t="shared" si="1890"/>
        <v/>
      </c>
      <c r="AB314" s="21" t="str">
        <f t="shared" si="1537"/>
        <v/>
      </c>
      <c r="AC314" s="21" t="str">
        <f t="shared" ref="AC314:AD314" si="1891">IF(COUNTIF($F314,CONCATENATE("*",AC$1,"*")),"Y",IF(COUNTIF($F314,CONCATENATE("*",$O$1,"*")),"Y",IF(COUNTIF($F314,CONCATENATE("*",$AE$1,"*")),"Y",IF(COUNTIF($F314,CONCATENATE("*ALL EVENT*")),"Y",""))))</f>
        <v/>
      </c>
      <c r="AD314" s="21" t="str">
        <f t="shared" si="1891"/>
        <v/>
      </c>
      <c r="AE314" s="19" t="str">
        <f t="shared" si="1539"/>
        <v/>
      </c>
      <c r="AF314" s="22">
        <f t="shared" si="1540"/>
        <v>2</v>
      </c>
      <c r="AG314" s="26" t="s">
        <v>1732</v>
      </c>
      <c r="AH314" s="19" t="str">
        <f t="shared" si="1792"/>
        <v/>
      </c>
      <c r="AI314" s="19" t="str">
        <f t="shared" ref="AI314:AO314" si="1892">IF(P314="Y",$AG314,"")</f>
        <v/>
      </c>
      <c r="AJ314" s="19" t="str">
        <f t="shared" si="1892"/>
        <v/>
      </c>
      <c r="AK314" s="19" t="str">
        <f t="shared" si="1892"/>
        <v/>
      </c>
      <c r="AL314" s="19" t="str">
        <f t="shared" si="1892"/>
        <v/>
      </c>
      <c r="AM314" s="19" t="str">
        <f t="shared" si="1892"/>
        <v/>
      </c>
      <c r="AN314" s="19" t="str">
        <f t="shared" si="1892"/>
        <v/>
      </c>
      <c r="AO314" s="19" t="str">
        <f t="shared" si="1892"/>
        <v/>
      </c>
      <c r="AP314" s="19" t="s">
        <v>1737</v>
      </c>
      <c r="AQ314" s="19" t="str">
        <f t="shared" ref="AQ314:AR314" si="1893">IF(X314="Y",$AG314,"")</f>
        <v/>
      </c>
      <c r="AR314" s="19" t="str">
        <f t="shared" si="1893"/>
        <v/>
      </c>
      <c r="AS314" s="19" t="s">
        <v>1737</v>
      </c>
      <c r="AT314" s="19" t="str">
        <f>IF(AA314="Y",$AG314,"")</f>
        <v/>
      </c>
      <c r="AU314" s="19"/>
      <c r="AV314" s="19" t="str">
        <f t="shared" si="1881"/>
        <v/>
      </c>
      <c r="AW314" s="19" t="str">
        <f t="shared" si="1887"/>
        <v/>
      </c>
      <c r="AX314" s="19"/>
      <c r="AY314" s="24">
        <f t="shared" si="1542"/>
        <v>1</v>
      </c>
      <c r="AZ314" s="19">
        <f t="shared" si="1543"/>
        <v>1</v>
      </c>
      <c r="BA314" s="19" t="s">
        <v>1740</v>
      </c>
      <c r="BB314" s="19"/>
    </row>
    <row r="315" spans="1:54" ht="15.6">
      <c r="A315" s="2">
        <f>'Form Responses 1'!A315</f>
        <v>45471.964192025465</v>
      </c>
      <c r="B315" s="25" t="str">
        <f>'Form Responses 1'!B315</f>
        <v>swathip0719@gmail.com</v>
      </c>
      <c r="C315" s="16" t="str">
        <f>'Form Responses 1'!C315</f>
        <v xml:space="preserve">Swathi </v>
      </c>
      <c r="D315" s="16" t="str">
        <f>'Form Responses 1'!D315</f>
        <v xml:space="preserve">Pandiri </v>
      </c>
      <c r="E315" s="511">
        <f>'Form Responses 1'!E315</f>
        <v>4705195500</v>
      </c>
      <c r="F315" s="17" t="str">
        <f>'Form Responses 1'!F315</f>
        <v>19th July (Friday) - Evening, 21st July (Sunday) - Evening</v>
      </c>
      <c r="G315" s="16" t="str">
        <f>'Form Responses 1'!G315</f>
        <v>Irving</v>
      </c>
      <c r="H315" s="16" t="str">
        <f>'Form Responses 1'!H315</f>
        <v>Yes</v>
      </c>
      <c r="I315" s="16" t="str">
        <f>'Form Responses 1'!I315</f>
        <v>Mahāyajña Parent / Family member</v>
      </c>
      <c r="J315" s="16" t="str">
        <f>'Form Responses 1'!J315</f>
        <v xml:space="preserve">Jayanth Koppuravuri </v>
      </c>
      <c r="K315" s="16" t="str">
        <f>'Form Responses 1'!K315</f>
        <v>Batch 9</v>
      </c>
      <c r="L315" s="16" t="str">
        <f>'Form Responses 1'!L315</f>
        <v>I acknowledge</v>
      </c>
      <c r="M315" s="16">
        <f>'Form Responses 1'!M315</f>
        <v>0</v>
      </c>
      <c r="N315" s="25" t="s">
        <v>1731</v>
      </c>
      <c r="O315" s="19" t="str">
        <f t="shared" si="1533"/>
        <v/>
      </c>
      <c r="P315" s="20"/>
      <c r="Q315" s="20"/>
      <c r="R315" s="20"/>
      <c r="S315" s="20"/>
      <c r="T315" s="21" t="str">
        <f t="shared" ref="T315:U315" si="1894">IF(COUNTIF($F315,CONCATENATE("*",T$1,"*")),"Y",IF(COUNTIF($F315,CONCATENATE("*",$V$1,"*")),"Y",IF(COUNTIF($F315,CONCATENATE("*ALL EVENT DAYS - July 18*")),"Y","")))</f>
        <v/>
      </c>
      <c r="U315" s="21" t="str">
        <f t="shared" si="1894"/>
        <v/>
      </c>
      <c r="V315" s="21" t="str">
        <f t="shared" si="1172"/>
        <v/>
      </c>
      <c r="W315" s="21" t="str">
        <f t="shared" ref="W315:X315" si="1895">IF(COUNTIF($F315,CONCATENATE("*",W$1,"*")),"Y",IF(COUNTIF($F315,CONCATENATE("*",$O$1,"*")),"Y",IF(COUNTIF($F315,CONCATENATE("*",$Y$1,"*")),"Y",IF(COUNTIF($F315,CONCATENATE("*ALL EVENT*")),"Y",""))))</f>
        <v/>
      </c>
      <c r="X315" s="21" t="str">
        <f t="shared" si="1895"/>
        <v>Y</v>
      </c>
      <c r="Y315" s="21" t="str">
        <f t="shared" si="1174"/>
        <v/>
      </c>
      <c r="Z315" s="21" t="str">
        <f t="shared" ref="Z315:AA315" si="1896">IF(COUNTIF($F315,CONCATENATE("*",Z$1,"*")),"Y",IF(COUNTIF($F315,CONCATENATE("*",$O$1,"*")),"Y",IF(COUNTIF($F315,CONCATENATE("*",$AB$1,"*")),"Y",IF(COUNTIF($F315,CONCATENATE("*ALL EVENT*")),"Y",""))))</f>
        <v/>
      </c>
      <c r="AA315" s="21" t="str">
        <f t="shared" si="1896"/>
        <v/>
      </c>
      <c r="AB315" s="21" t="str">
        <f t="shared" si="1537"/>
        <v/>
      </c>
      <c r="AC315" s="21" t="str">
        <f t="shared" ref="AC315:AD315" si="1897">IF(COUNTIF($F315,CONCATENATE("*",AC$1,"*")),"Y",IF(COUNTIF($F315,CONCATENATE("*",$O$1,"*")),"Y",IF(COUNTIF($F315,CONCATENATE("*",$AE$1,"*")),"Y",IF(COUNTIF($F315,CONCATENATE("*ALL EVENT*")),"Y",""))))</f>
        <v/>
      </c>
      <c r="AD315" s="21" t="str">
        <f t="shared" si="1897"/>
        <v>Y</v>
      </c>
      <c r="AE315" s="19" t="str">
        <f t="shared" si="1539"/>
        <v/>
      </c>
      <c r="AF315" s="22">
        <f t="shared" si="1540"/>
        <v>2</v>
      </c>
      <c r="AG315" s="26" t="s">
        <v>1732</v>
      </c>
      <c r="AH315" s="19" t="str">
        <f t="shared" si="1792"/>
        <v/>
      </c>
      <c r="AI315" s="19" t="str">
        <f t="shared" ref="AI315:AP315" si="1898">IF(P315="Y",$AG315,"")</f>
        <v/>
      </c>
      <c r="AJ315" s="19" t="str">
        <f t="shared" si="1898"/>
        <v/>
      </c>
      <c r="AK315" s="19" t="str">
        <f t="shared" si="1898"/>
        <v/>
      </c>
      <c r="AL315" s="19" t="str">
        <f t="shared" si="1898"/>
        <v/>
      </c>
      <c r="AM315" s="19" t="str">
        <f t="shared" si="1898"/>
        <v/>
      </c>
      <c r="AN315" s="19" t="str">
        <f t="shared" si="1898"/>
        <v/>
      </c>
      <c r="AO315" s="19" t="str">
        <f t="shared" si="1898"/>
        <v/>
      </c>
      <c r="AP315" s="19" t="str">
        <f t="shared" si="1898"/>
        <v/>
      </c>
      <c r="AQ315" s="19" t="s">
        <v>1737</v>
      </c>
      <c r="AR315" s="19" t="str">
        <f t="shared" ref="AR315:AT315" si="1899">IF(Y315="Y",$AG315,"")</f>
        <v/>
      </c>
      <c r="AS315" s="19" t="str">
        <f t="shared" si="1899"/>
        <v/>
      </c>
      <c r="AT315" s="19" t="str">
        <f t="shared" si="1899"/>
        <v/>
      </c>
      <c r="AU315" s="19"/>
      <c r="AV315" s="19" t="str">
        <f t="shared" si="1881"/>
        <v/>
      </c>
      <c r="AW315" s="19" t="s">
        <v>1737</v>
      </c>
      <c r="AX315" s="19"/>
      <c r="AY315" s="24">
        <f t="shared" si="1542"/>
        <v>1</v>
      </c>
      <c r="AZ315" s="19">
        <f t="shared" si="1543"/>
        <v>1</v>
      </c>
      <c r="BA315" s="19" t="s">
        <v>1740</v>
      </c>
      <c r="BB315" s="19"/>
    </row>
    <row r="316" spans="1:54" ht="15.6">
      <c r="A316" s="2">
        <f>'Form Responses 1'!A316</f>
        <v>45472.43566771991</v>
      </c>
      <c r="B316" s="25" t="str">
        <f>'Form Responses 1'!B316</f>
        <v>chandrareddy.m@gmail.com</v>
      </c>
      <c r="C316" s="16" t="str">
        <f>'Form Responses 1'!C316</f>
        <v>Chandra</v>
      </c>
      <c r="D316" s="16" t="str">
        <f>'Form Responses 1'!D316</f>
        <v>Manubothu</v>
      </c>
      <c r="E316" s="511">
        <f>'Form Responses 1'!E316</f>
        <v>4083165994</v>
      </c>
      <c r="F316" s="17" t="str">
        <f>'Form Responses 1'!F316</f>
        <v>ALL EVENT DAYS - July 19th to July 21st - FULL TIME</v>
      </c>
      <c r="G316" s="16" t="str">
        <f>'Form Responses 1'!G316</f>
        <v>Frisco</v>
      </c>
      <c r="H316" s="16" t="str">
        <f>'Form Responses 1'!H316</f>
        <v>Yes</v>
      </c>
      <c r="I316" s="16" t="str">
        <f>'Form Responses 1'!I316</f>
        <v>Mahāyajña Parent / Family member</v>
      </c>
      <c r="J316" s="16" t="str">
        <f>'Form Responses 1'!J316</f>
        <v>Yasoda Dantla</v>
      </c>
      <c r="K316" s="16" t="str">
        <f>'Form Responses 1'!K316</f>
        <v>Batch 9</v>
      </c>
      <c r="L316" s="16" t="str">
        <f>'Form Responses 1'!L316</f>
        <v>I acknowledge</v>
      </c>
      <c r="M316" s="16">
        <f>'Form Responses 1'!M316</f>
        <v>0</v>
      </c>
      <c r="N316" s="27" t="s">
        <v>1727</v>
      </c>
      <c r="O316" s="19" t="str">
        <f t="shared" si="1533"/>
        <v>Y</v>
      </c>
      <c r="P316" s="20"/>
      <c r="Q316" s="20"/>
      <c r="R316" s="20"/>
      <c r="S316" s="20"/>
      <c r="T316" s="21" t="str">
        <f t="shared" ref="T316:U316" si="1900">IF(COUNTIF($F316,CONCATENATE("*",T$1,"*")),"Y",IF(COUNTIF($F316,CONCATENATE("*",$V$1,"*")),"Y",IF(COUNTIF($F316,CONCATENATE("*ALL EVENT DAYS - July 18*")),"Y","")))</f>
        <v/>
      </c>
      <c r="U316" s="21" t="str">
        <f t="shared" si="1900"/>
        <v/>
      </c>
      <c r="V316" s="21" t="str">
        <f t="shared" si="1172"/>
        <v/>
      </c>
      <c r="W316" s="21" t="str">
        <f t="shared" ref="W316:X316" si="1901">IF(COUNTIF($F316,CONCATENATE("*",W$1,"*")),"Y",IF(COUNTIF($F316,CONCATENATE("*",$O$1,"*")),"Y",IF(COUNTIF($F316,CONCATENATE("*",$Y$1,"*")),"Y",IF(COUNTIF($F316,CONCATENATE("*ALL EVENT*")),"Y",""))))</f>
        <v>Y</v>
      </c>
      <c r="X316" s="21" t="str">
        <f t="shared" si="1901"/>
        <v>Y</v>
      </c>
      <c r="Y316" s="21" t="str">
        <f t="shared" si="1174"/>
        <v>Y</v>
      </c>
      <c r="Z316" s="21" t="str">
        <f t="shared" ref="Z316:AA316" si="1902">IF(COUNTIF($F316,CONCATENATE("*",Z$1,"*")),"Y",IF(COUNTIF($F316,CONCATENATE("*",$O$1,"*")),"Y",IF(COUNTIF($F316,CONCATENATE("*",$AB$1,"*")),"Y",IF(COUNTIF($F316,CONCATENATE("*ALL EVENT*")),"Y",""))))</f>
        <v>Y</v>
      </c>
      <c r="AA316" s="21" t="str">
        <f t="shared" si="1902"/>
        <v>Y</v>
      </c>
      <c r="AB316" s="21" t="str">
        <f t="shared" si="1537"/>
        <v>Y</v>
      </c>
      <c r="AC316" s="21" t="str">
        <f t="shared" ref="AC316:AD316" si="1903">IF(COUNTIF($F316,CONCATENATE("*",AC$1,"*")),"Y",IF(COUNTIF($F316,CONCATENATE("*",$O$1,"*")),"Y",IF(COUNTIF($F316,CONCATENATE("*",$AE$1,"*")),"Y",IF(COUNTIF($F316,CONCATENATE("*ALL EVENT*")),"Y",""))))</f>
        <v>Y</v>
      </c>
      <c r="AD316" s="21" t="str">
        <f t="shared" si="1903"/>
        <v>Y</v>
      </c>
      <c r="AE316" s="19" t="str">
        <f t="shared" si="1539"/>
        <v>Y</v>
      </c>
      <c r="AF316" s="22">
        <f t="shared" si="1540"/>
        <v>6</v>
      </c>
      <c r="AG316" s="26" t="s">
        <v>1779</v>
      </c>
      <c r="AH316" s="19" t="str">
        <f t="shared" si="1792"/>
        <v>Hospitality</v>
      </c>
      <c r="AI316" s="19" t="str">
        <f t="shared" ref="AI316:AT316" si="1904">IF(P316="Y",$AG316,"")</f>
        <v/>
      </c>
      <c r="AJ316" s="19" t="str">
        <f t="shared" si="1904"/>
        <v/>
      </c>
      <c r="AK316" s="19" t="str">
        <f t="shared" si="1904"/>
        <v/>
      </c>
      <c r="AL316" s="19" t="str">
        <f t="shared" si="1904"/>
        <v/>
      </c>
      <c r="AM316" s="19" t="str">
        <f t="shared" si="1904"/>
        <v/>
      </c>
      <c r="AN316" s="19" t="str">
        <f t="shared" si="1904"/>
        <v/>
      </c>
      <c r="AO316" s="19" t="str">
        <f t="shared" si="1904"/>
        <v/>
      </c>
      <c r="AP316" s="19" t="str">
        <f t="shared" si="1904"/>
        <v>Hospitality</v>
      </c>
      <c r="AQ316" s="19" t="str">
        <f t="shared" si="1904"/>
        <v>Hospitality</v>
      </c>
      <c r="AR316" s="19" t="str">
        <f t="shared" si="1904"/>
        <v>Hospitality</v>
      </c>
      <c r="AS316" s="19" t="str">
        <f t="shared" si="1904"/>
        <v>Hospitality</v>
      </c>
      <c r="AT316" s="19" t="str">
        <f t="shared" si="1904"/>
        <v>Hospitality</v>
      </c>
      <c r="AU316" s="19"/>
      <c r="AV316" s="19" t="str">
        <f t="shared" si="1881"/>
        <v>Hospitality</v>
      </c>
      <c r="AW316" s="19" t="str">
        <f t="shared" ref="AW316:AW319" si="1905">IF(AD316="Y",$AG316,"")</f>
        <v>Hospitality</v>
      </c>
      <c r="AX316" s="19"/>
      <c r="AY316" s="24">
        <f t="shared" si="1542"/>
        <v>2</v>
      </c>
      <c r="AZ316" s="19">
        <f t="shared" si="1543"/>
        <v>2</v>
      </c>
      <c r="BA316" s="19" t="s">
        <v>1729</v>
      </c>
      <c r="BB316" s="19"/>
    </row>
    <row r="317" spans="1:54" ht="15.6">
      <c r="A317" s="2">
        <f>'Form Responses 1'!A317</f>
        <v>45472.505883090278</v>
      </c>
      <c r="B317" s="25" t="str">
        <f>'Form Responses 1'!B317</f>
        <v>mamathagadipudi@gmail.com</v>
      </c>
      <c r="C317" s="16" t="str">
        <f>'Form Responses 1'!C317</f>
        <v xml:space="preserve">Sriharsha </v>
      </c>
      <c r="D317" s="16" t="str">
        <f>'Form Responses 1'!D317</f>
        <v>Popuri</v>
      </c>
      <c r="E317" s="511">
        <f>'Form Responses 1'!E317</f>
        <v>4252238383</v>
      </c>
      <c r="F317" s="17" t="str">
        <f>'Form Responses 1'!F317</f>
        <v>19th July (Friday) - Morning, 20th July (Saturday) - ALL DAY</v>
      </c>
      <c r="G317" s="16" t="str">
        <f>'Form Responses 1'!G317</f>
        <v>Frisco</v>
      </c>
      <c r="H317" s="16" t="str">
        <f>'Form Responses 1'!H317</f>
        <v>Yes</v>
      </c>
      <c r="I317" s="16" t="str">
        <f>'Form Responses 1'!I317</f>
        <v>Mahāyajña Parent / Family member</v>
      </c>
      <c r="J317" s="16" t="str">
        <f>'Form Responses 1'!J317</f>
        <v>Arjun Popuri, Nithya Popuri</v>
      </c>
      <c r="K317" s="16" t="str">
        <f>'Form Responses 1'!K317</f>
        <v>Batch 9</v>
      </c>
      <c r="L317" s="16" t="str">
        <f>'Form Responses 1'!L317</f>
        <v>I acknowledge</v>
      </c>
      <c r="M317" s="16">
        <f>'Form Responses 1'!M317</f>
        <v>0</v>
      </c>
      <c r="N317" s="27" t="s">
        <v>1731</v>
      </c>
      <c r="O317" s="19" t="str">
        <f t="shared" si="1533"/>
        <v/>
      </c>
      <c r="P317" s="20"/>
      <c r="Q317" s="20"/>
      <c r="R317" s="20"/>
      <c r="S317" s="20"/>
      <c r="T317" s="21" t="str">
        <f t="shared" ref="T317:U317" si="1906">IF(COUNTIF($F317,CONCATENATE("*",T$1,"*")),"Y",IF(COUNTIF($F317,CONCATENATE("*",$V$1,"*")),"Y",IF(COUNTIF($F317,CONCATENATE("*ALL EVENT DAYS - July 18*")),"Y","")))</f>
        <v/>
      </c>
      <c r="U317" s="21" t="str">
        <f t="shared" si="1906"/>
        <v/>
      </c>
      <c r="V317" s="21" t="str">
        <f t="shared" si="1172"/>
        <v/>
      </c>
      <c r="W317" s="21" t="str">
        <f t="shared" ref="W317:X317" si="1907">IF(COUNTIF($F317,CONCATENATE("*",W$1,"*")),"Y",IF(COUNTIF($F317,CONCATENATE("*",$O$1,"*")),"Y",IF(COUNTIF($F317,CONCATENATE("*",$Y$1,"*")),"Y",IF(COUNTIF($F317,CONCATENATE("*ALL EVENT*")),"Y",""))))</f>
        <v>Y</v>
      </c>
      <c r="X317" s="21" t="str">
        <f t="shared" si="1907"/>
        <v/>
      </c>
      <c r="Y317" s="21" t="str">
        <f t="shared" si="1174"/>
        <v/>
      </c>
      <c r="Z317" s="21" t="str">
        <f t="shared" ref="Z317:AA317" si="1908">IF(COUNTIF($F317,CONCATENATE("*",Z$1,"*")),"Y",IF(COUNTIF($F317,CONCATENATE("*",$O$1,"*")),"Y",IF(COUNTIF($F317,CONCATENATE("*",$AB$1,"*")),"Y",IF(COUNTIF($F317,CONCATENATE("*ALL EVENT*")),"Y",""))))</f>
        <v>Y</v>
      </c>
      <c r="AA317" s="21" t="str">
        <f t="shared" si="1908"/>
        <v>Y</v>
      </c>
      <c r="AB317" s="21" t="str">
        <f t="shared" si="1537"/>
        <v>Y</v>
      </c>
      <c r="AC317" s="21" t="str">
        <f t="shared" ref="AC317:AD317" si="1909">IF(COUNTIF($F317,CONCATENATE("*",AC$1,"*")),"Y",IF(COUNTIF($F317,CONCATENATE("*",$O$1,"*")),"Y",IF(COUNTIF($F317,CONCATENATE("*",$AE$1,"*")),"Y",IF(COUNTIF($F317,CONCATENATE("*ALL EVENT*")),"Y",""))))</f>
        <v/>
      </c>
      <c r="AD317" s="21" t="str">
        <f t="shared" si="1909"/>
        <v/>
      </c>
      <c r="AE317" s="19" t="str">
        <f t="shared" si="1539"/>
        <v/>
      </c>
      <c r="AF317" s="22">
        <f t="shared" si="1540"/>
        <v>3</v>
      </c>
      <c r="AG317" s="26" t="s">
        <v>1732</v>
      </c>
      <c r="AH317" s="19" t="str">
        <f t="shared" si="1792"/>
        <v/>
      </c>
      <c r="AI317" s="19" t="str">
        <f t="shared" ref="AI317:AO317" si="1910">IF(P317="Y",$AG317,"")</f>
        <v/>
      </c>
      <c r="AJ317" s="19" t="str">
        <f t="shared" si="1910"/>
        <v/>
      </c>
      <c r="AK317" s="19" t="str">
        <f t="shared" si="1910"/>
        <v/>
      </c>
      <c r="AL317" s="19" t="str">
        <f t="shared" si="1910"/>
        <v/>
      </c>
      <c r="AM317" s="19" t="str">
        <f t="shared" si="1910"/>
        <v/>
      </c>
      <c r="AN317" s="19" t="str">
        <f t="shared" si="1910"/>
        <v/>
      </c>
      <c r="AO317" s="19" t="str">
        <f t="shared" si="1910"/>
        <v/>
      </c>
      <c r="AP317" s="19" t="s">
        <v>1737</v>
      </c>
      <c r="AQ317" s="19" t="str">
        <f t="shared" ref="AQ317:AR317" si="1911">IF(X317="Y",$AG317,"")</f>
        <v/>
      </c>
      <c r="AR317" s="19" t="str">
        <f t="shared" si="1911"/>
        <v/>
      </c>
      <c r="AS317" s="19" t="s">
        <v>1737</v>
      </c>
      <c r="AT317" s="19" t="s">
        <v>1737</v>
      </c>
      <c r="AU317" s="19"/>
      <c r="AV317" s="19" t="str">
        <f t="shared" si="1881"/>
        <v/>
      </c>
      <c r="AW317" s="19" t="str">
        <f t="shared" si="1905"/>
        <v/>
      </c>
      <c r="AX317" s="19"/>
      <c r="AY317" s="24">
        <f t="shared" si="1542"/>
        <v>1</v>
      </c>
      <c r="AZ317" s="19">
        <f t="shared" si="1543"/>
        <v>1</v>
      </c>
      <c r="BA317" s="19" t="s">
        <v>1740</v>
      </c>
      <c r="BB317" s="19"/>
    </row>
    <row r="318" spans="1:54" ht="15.6">
      <c r="A318" s="2">
        <f>'Form Responses 1'!A318</f>
        <v>45472.574585995375</v>
      </c>
      <c r="B318" s="25" t="str">
        <f>'Form Responses 1'!B318</f>
        <v>venkat.ayalavarapu@gmail.com</v>
      </c>
      <c r="C318" s="16" t="str">
        <f>'Form Responses 1'!C318</f>
        <v>Venkat</v>
      </c>
      <c r="D318" s="16" t="str">
        <f>'Form Responses 1'!D318</f>
        <v xml:space="preserve">Ayalavarapu </v>
      </c>
      <c r="E318" s="511">
        <f>'Form Responses 1'!E318</f>
        <v>4693895272</v>
      </c>
      <c r="F318" s="17" t="str">
        <f>'Form Responses 1'!F318</f>
        <v>ALL EVENT DAYS - July 19th to July 21st - FULL TIME</v>
      </c>
      <c r="G318" s="16" t="str">
        <f>'Form Responses 1'!G318</f>
        <v>Frisco</v>
      </c>
      <c r="H318" s="16" t="str">
        <f>'Form Responses 1'!H318</f>
        <v>Yes</v>
      </c>
      <c r="I318" s="16" t="str">
        <f>'Form Responses 1'!I318</f>
        <v>Mahāyajña Student</v>
      </c>
      <c r="J318" s="16" t="str">
        <f>'Form Responses 1'!J318</f>
        <v xml:space="preserve">Venkat Ayalavarapu </v>
      </c>
      <c r="K318" s="16" t="str">
        <f>'Form Responses 1'!K318</f>
        <v>Batch 1</v>
      </c>
      <c r="L318" s="16" t="str">
        <f>'Form Responses 1'!L318</f>
        <v>I acknowledge</v>
      </c>
      <c r="M318" s="16">
        <f>'Form Responses 1'!M318</f>
        <v>0</v>
      </c>
      <c r="N318" s="27" t="s">
        <v>1727</v>
      </c>
      <c r="O318" s="19" t="str">
        <f t="shared" si="1533"/>
        <v>Y</v>
      </c>
      <c r="P318" s="20"/>
      <c r="Q318" s="20"/>
      <c r="R318" s="20"/>
      <c r="S318" s="20"/>
      <c r="T318" s="21" t="str">
        <f t="shared" ref="T318:U318" si="1912">IF(COUNTIF($F318,CONCATENATE("*",T$1,"*")),"Y",IF(COUNTIF($F318,CONCATENATE("*",$V$1,"*")),"Y",IF(COUNTIF($F318,CONCATENATE("*ALL EVENT DAYS - July 18*")),"Y","")))</f>
        <v/>
      </c>
      <c r="U318" s="21" t="str">
        <f t="shared" si="1912"/>
        <v/>
      </c>
      <c r="V318" s="21" t="str">
        <f t="shared" si="1172"/>
        <v/>
      </c>
      <c r="W318" s="21" t="str">
        <f t="shared" ref="W318:X318" si="1913">IF(COUNTIF($F318,CONCATENATE("*",W$1,"*")),"Y",IF(COUNTIF($F318,CONCATENATE("*",$O$1,"*")),"Y",IF(COUNTIF($F318,CONCATENATE("*",$Y$1,"*")),"Y",IF(COUNTIF($F318,CONCATENATE("*ALL EVENT*")),"Y",""))))</f>
        <v>Y</v>
      </c>
      <c r="X318" s="21" t="str">
        <f t="shared" si="1913"/>
        <v>Y</v>
      </c>
      <c r="Y318" s="21" t="str">
        <f t="shared" si="1174"/>
        <v>Y</v>
      </c>
      <c r="Z318" s="21" t="str">
        <f t="shared" ref="Z318:AA318" si="1914">IF(COUNTIF($F318,CONCATENATE("*",Z$1,"*")),"Y",IF(COUNTIF($F318,CONCATENATE("*",$O$1,"*")),"Y",IF(COUNTIF($F318,CONCATENATE("*",$AB$1,"*")),"Y",IF(COUNTIF($F318,CONCATENATE("*ALL EVENT*")),"Y",""))))</f>
        <v>Y</v>
      </c>
      <c r="AA318" s="21" t="str">
        <f t="shared" si="1914"/>
        <v>Y</v>
      </c>
      <c r="AB318" s="21" t="str">
        <f t="shared" si="1537"/>
        <v>Y</v>
      </c>
      <c r="AC318" s="21" t="str">
        <f t="shared" ref="AC318:AD318" si="1915">IF(COUNTIF($F318,CONCATENATE("*",AC$1,"*")),"Y",IF(COUNTIF($F318,CONCATENATE("*",$O$1,"*")),"Y",IF(COUNTIF($F318,CONCATENATE("*",$AE$1,"*")),"Y",IF(COUNTIF($F318,CONCATENATE("*ALL EVENT*")),"Y",""))))</f>
        <v>Y</v>
      </c>
      <c r="AD318" s="21" t="str">
        <f t="shared" si="1915"/>
        <v>Y</v>
      </c>
      <c r="AE318" s="19" t="str">
        <f t="shared" si="1539"/>
        <v>Y</v>
      </c>
      <c r="AF318" s="22">
        <f t="shared" si="1540"/>
        <v>6</v>
      </c>
      <c r="AG318" s="26" t="s">
        <v>1739</v>
      </c>
      <c r="AH318" s="19" t="str">
        <f t="shared" si="1792"/>
        <v>Youth Mobile</v>
      </c>
      <c r="AI318" s="19" t="str">
        <f t="shared" ref="AI318:AT318" si="1916">IF(P318="Y",$AG318,"")</f>
        <v/>
      </c>
      <c r="AJ318" s="19" t="str">
        <f t="shared" si="1916"/>
        <v/>
      </c>
      <c r="AK318" s="19" t="str">
        <f t="shared" si="1916"/>
        <v/>
      </c>
      <c r="AL318" s="19" t="str">
        <f t="shared" si="1916"/>
        <v/>
      </c>
      <c r="AM318" s="19" t="str">
        <f t="shared" si="1916"/>
        <v/>
      </c>
      <c r="AN318" s="19" t="str">
        <f t="shared" si="1916"/>
        <v/>
      </c>
      <c r="AO318" s="19" t="str">
        <f t="shared" si="1916"/>
        <v/>
      </c>
      <c r="AP318" s="19" t="str">
        <f t="shared" si="1916"/>
        <v>Youth Mobile</v>
      </c>
      <c r="AQ318" s="19" t="str">
        <f t="shared" si="1916"/>
        <v>Youth Mobile</v>
      </c>
      <c r="AR318" s="19" t="str">
        <f t="shared" si="1916"/>
        <v>Youth Mobile</v>
      </c>
      <c r="AS318" s="19" t="str">
        <f t="shared" si="1916"/>
        <v>Youth Mobile</v>
      </c>
      <c r="AT318" s="19" t="str">
        <f t="shared" si="1916"/>
        <v>Youth Mobile</v>
      </c>
      <c r="AU318" s="19"/>
      <c r="AV318" s="19" t="str">
        <f t="shared" si="1881"/>
        <v>Youth Mobile</v>
      </c>
      <c r="AW318" s="19" t="str">
        <f t="shared" si="1905"/>
        <v>Youth Mobile</v>
      </c>
      <c r="AX318" s="19"/>
      <c r="AY318" s="24">
        <f t="shared" si="1542"/>
        <v>2</v>
      </c>
      <c r="AZ318" s="19">
        <f t="shared" si="1543"/>
        <v>2</v>
      </c>
      <c r="BA318" s="19" t="s">
        <v>1729</v>
      </c>
      <c r="BB318" s="19"/>
    </row>
    <row r="319" spans="1:54" ht="15.6">
      <c r="A319" s="2">
        <f>'Form Responses 1'!A319</f>
        <v>45472.589873414356</v>
      </c>
      <c r="B319" s="25" t="str">
        <f>'Form Responses 1'!B319</f>
        <v>sridhar.koppuravuri@gmail.com</v>
      </c>
      <c r="C319" s="16" t="str">
        <f>'Form Responses 1'!C319</f>
        <v>Sridhar</v>
      </c>
      <c r="D319" s="16" t="str">
        <f>'Form Responses 1'!D319</f>
        <v xml:space="preserve">Koppuravuri </v>
      </c>
      <c r="E319" s="511">
        <f>'Form Responses 1'!E319</f>
        <v>7327995267</v>
      </c>
      <c r="F319" s="17" t="str">
        <f>'Form Responses 1'!F319</f>
        <v>20th July (Saturday) - Morning, 21st July (Sunday) - Morning</v>
      </c>
      <c r="G319" s="16" t="str">
        <f>'Form Responses 1'!G319</f>
        <v>Irving</v>
      </c>
      <c r="H319" s="16" t="str">
        <f>'Form Responses 1'!H319</f>
        <v>Yes</v>
      </c>
      <c r="I319" s="16" t="str">
        <f>'Form Responses 1'!I319</f>
        <v>Mahāyajña Parent / Family member</v>
      </c>
      <c r="J319" s="16" t="str">
        <f>'Form Responses 1'!J319</f>
        <v xml:space="preserve">Jayanth Koppuravuri </v>
      </c>
      <c r="K319" s="16" t="str">
        <f>'Form Responses 1'!K319</f>
        <v>Batch 9</v>
      </c>
      <c r="L319" s="16" t="str">
        <f>'Form Responses 1'!L319</f>
        <v>I acknowledge</v>
      </c>
      <c r="M319" s="16">
        <f>'Form Responses 1'!M319</f>
        <v>0</v>
      </c>
      <c r="N319" s="27" t="s">
        <v>1727</v>
      </c>
      <c r="O319" s="19" t="str">
        <f t="shared" si="1533"/>
        <v/>
      </c>
      <c r="P319" s="20"/>
      <c r="Q319" s="20"/>
      <c r="R319" s="20"/>
      <c r="S319" s="20"/>
      <c r="T319" s="21" t="str">
        <f t="shared" ref="T319:U319" si="1917">IF(COUNTIF($F319,CONCATENATE("*",T$1,"*")),"Y",IF(COUNTIF($F319,CONCATENATE("*",$V$1,"*")),"Y",IF(COUNTIF($F319,CONCATENATE("*ALL EVENT DAYS - July 18*")),"Y","")))</f>
        <v/>
      </c>
      <c r="U319" s="21" t="str">
        <f t="shared" si="1917"/>
        <v/>
      </c>
      <c r="V319" s="21" t="str">
        <f t="shared" si="1172"/>
        <v/>
      </c>
      <c r="W319" s="21" t="str">
        <f t="shared" ref="W319:X319" si="1918">IF(COUNTIF($F319,CONCATENATE("*",W$1,"*")),"Y",IF(COUNTIF($F319,CONCATENATE("*",$O$1,"*")),"Y",IF(COUNTIF($F319,CONCATENATE("*",$Y$1,"*")),"Y",IF(COUNTIF($F319,CONCATENATE("*ALL EVENT*")),"Y",""))))</f>
        <v/>
      </c>
      <c r="X319" s="21" t="str">
        <f t="shared" si="1918"/>
        <v/>
      </c>
      <c r="Y319" s="21" t="str">
        <f t="shared" si="1174"/>
        <v/>
      </c>
      <c r="Z319" s="21" t="str">
        <f t="shared" ref="Z319:AA319" si="1919">IF(COUNTIF($F319,CONCATENATE("*",Z$1,"*")),"Y",IF(COUNTIF($F319,CONCATENATE("*",$O$1,"*")),"Y",IF(COUNTIF($F319,CONCATENATE("*",$AB$1,"*")),"Y",IF(COUNTIF($F319,CONCATENATE("*ALL EVENT*")),"Y",""))))</f>
        <v>Y</v>
      </c>
      <c r="AA319" s="21" t="str">
        <f t="shared" si="1919"/>
        <v/>
      </c>
      <c r="AB319" s="21" t="str">
        <f t="shared" si="1537"/>
        <v/>
      </c>
      <c r="AC319" s="21" t="str">
        <f t="shared" ref="AC319:AD319" si="1920">IF(COUNTIF($F319,CONCATENATE("*",AC$1,"*")),"Y",IF(COUNTIF($F319,CONCATENATE("*",$O$1,"*")),"Y",IF(COUNTIF($F319,CONCATENATE("*",$AE$1,"*")),"Y",IF(COUNTIF($F319,CONCATENATE("*ALL EVENT*")),"Y",""))))</f>
        <v>Y</v>
      </c>
      <c r="AD319" s="21" t="str">
        <f t="shared" si="1920"/>
        <v/>
      </c>
      <c r="AE319" s="19" t="str">
        <f t="shared" si="1539"/>
        <v/>
      </c>
      <c r="AF319" s="22">
        <f t="shared" si="1540"/>
        <v>2</v>
      </c>
      <c r="AG319" s="26" t="s">
        <v>1741</v>
      </c>
      <c r="AH319" s="19" t="str">
        <f t="shared" si="1792"/>
        <v/>
      </c>
      <c r="AI319" s="19" t="str">
        <f t="shared" ref="AI319:AR319" si="1921">IF(P319="Y",$AG319,"")</f>
        <v/>
      </c>
      <c r="AJ319" s="19" t="str">
        <f t="shared" si="1921"/>
        <v/>
      </c>
      <c r="AK319" s="19" t="str">
        <f t="shared" si="1921"/>
        <v/>
      </c>
      <c r="AL319" s="19" t="str">
        <f t="shared" si="1921"/>
        <v/>
      </c>
      <c r="AM319" s="19" t="str">
        <f t="shared" si="1921"/>
        <v/>
      </c>
      <c r="AN319" s="19" t="str">
        <f t="shared" si="1921"/>
        <v/>
      </c>
      <c r="AO319" s="19" t="str">
        <f t="shared" si="1921"/>
        <v/>
      </c>
      <c r="AP319" s="19" t="str">
        <f t="shared" si="1921"/>
        <v/>
      </c>
      <c r="AQ319" s="19" t="str">
        <f t="shared" si="1921"/>
        <v/>
      </c>
      <c r="AR319" s="19" t="str">
        <f t="shared" si="1921"/>
        <v/>
      </c>
      <c r="AS319" s="19" t="s">
        <v>1734</v>
      </c>
      <c r="AT319" s="19" t="str">
        <f>IF(AA319="Y",$AG319,"")</f>
        <v/>
      </c>
      <c r="AU319" s="19"/>
      <c r="AV319" s="19" t="s">
        <v>1734</v>
      </c>
      <c r="AW319" s="19" t="str">
        <f t="shared" si="1905"/>
        <v/>
      </c>
      <c r="AX319" s="19"/>
      <c r="AY319" s="24">
        <f t="shared" si="1542"/>
        <v>1</v>
      </c>
      <c r="AZ319" s="19">
        <f t="shared" si="1543"/>
        <v>1</v>
      </c>
      <c r="BA319" s="19" t="s">
        <v>1740</v>
      </c>
      <c r="BB319" s="19"/>
    </row>
    <row r="320" spans="1:54" ht="15.6">
      <c r="A320" s="2">
        <f>'Form Responses 1'!A320</f>
        <v>45472.613167187505</v>
      </c>
      <c r="B320" s="25" t="str">
        <f>'Form Responses 1'!B320</f>
        <v>sirishakpr@gmail.com</v>
      </c>
      <c r="C320" s="16" t="str">
        <f>'Form Responses 1'!C320</f>
        <v>Sirisha</v>
      </c>
      <c r="D320" s="16" t="str">
        <f>'Form Responses 1'!D320</f>
        <v>Kavalipati</v>
      </c>
      <c r="E320" s="511">
        <f>'Form Responses 1'!E320</f>
        <v>4692471911</v>
      </c>
      <c r="F320" s="17" t="str">
        <f>'Form Responses 1'!F320</f>
        <v>19th July (Friday) - ALL DAY, 20th July (Saturday) - ALL DAY</v>
      </c>
      <c r="G320" s="16" t="str">
        <f>'Form Responses 1'!G320</f>
        <v>Frisco</v>
      </c>
      <c r="H320" s="16" t="str">
        <f>'Form Responses 1'!H320</f>
        <v>Yes</v>
      </c>
      <c r="I320" s="16" t="str">
        <f>'Form Responses 1'!I320</f>
        <v>Mahāyajña Parent / Family member</v>
      </c>
      <c r="J320" s="16" t="str">
        <f>'Form Responses 1'!J320</f>
        <v>Suryaprakash kavalipati</v>
      </c>
      <c r="K320" s="16" t="str">
        <f>'Form Responses 1'!K320</f>
        <v>Batch 9</v>
      </c>
      <c r="L320" s="16" t="str">
        <f>'Form Responses 1'!L320</f>
        <v>I acknowledge</v>
      </c>
      <c r="M320" s="16">
        <f>'Form Responses 1'!M320</f>
        <v>0</v>
      </c>
      <c r="N320" s="27" t="s">
        <v>1731</v>
      </c>
      <c r="O320" s="19" t="str">
        <f t="shared" si="1533"/>
        <v/>
      </c>
      <c r="P320" s="20"/>
      <c r="Q320" s="20"/>
      <c r="R320" s="20"/>
      <c r="S320" s="20"/>
      <c r="T320" s="21" t="str">
        <f t="shared" ref="T320:U320" si="1922">IF(COUNTIF($F320,CONCATENATE("*",T$1,"*")),"Y",IF(COUNTIF($F320,CONCATENATE("*",$V$1,"*")),"Y",IF(COUNTIF($F320,CONCATENATE("*ALL EVENT DAYS - July 18*")),"Y","")))</f>
        <v/>
      </c>
      <c r="U320" s="21" t="str">
        <f t="shared" si="1922"/>
        <v/>
      </c>
      <c r="V320" s="21" t="str">
        <f t="shared" si="1172"/>
        <v/>
      </c>
      <c r="W320" s="21" t="str">
        <f t="shared" ref="W320:X320" si="1923">IF(COUNTIF($F320,CONCATENATE("*",W$1,"*")),"Y",IF(COUNTIF($F320,CONCATENATE("*",$O$1,"*")),"Y",IF(COUNTIF($F320,CONCATENATE("*",$Y$1,"*")),"Y",IF(COUNTIF($F320,CONCATENATE("*ALL EVENT*")),"Y",""))))</f>
        <v>Y</v>
      </c>
      <c r="X320" s="21" t="str">
        <f t="shared" si="1923"/>
        <v>Y</v>
      </c>
      <c r="Y320" s="21" t="str">
        <f t="shared" si="1174"/>
        <v>Y</v>
      </c>
      <c r="Z320" s="21" t="str">
        <f t="shared" ref="Z320:AA320" si="1924">IF(COUNTIF($F320,CONCATENATE("*",Z$1,"*")),"Y",IF(COUNTIF($F320,CONCATENATE("*",$O$1,"*")),"Y",IF(COUNTIF($F320,CONCATENATE("*",$AB$1,"*")),"Y",IF(COUNTIF($F320,CONCATENATE("*ALL EVENT*")),"Y",""))))</f>
        <v>Y</v>
      </c>
      <c r="AA320" s="21" t="str">
        <f t="shared" si="1924"/>
        <v>Y</v>
      </c>
      <c r="AB320" s="21" t="str">
        <f t="shared" si="1537"/>
        <v>Y</v>
      </c>
      <c r="AC320" s="21" t="str">
        <f t="shared" ref="AC320:AD320" si="1925">IF(COUNTIF($F320,CONCATENATE("*",AC$1,"*")),"Y",IF(COUNTIF($F320,CONCATENATE("*",$O$1,"*")),"Y",IF(COUNTIF($F320,CONCATENATE("*",$AE$1,"*")),"Y",IF(COUNTIF($F320,CONCATENATE("*ALL EVENT*")),"Y",""))))</f>
        <v/>
      </c>
      <c r="AD320" s="21" t="str">
        <f t="shared" si="1925"/>
        <v/>
      </c>
      <c r="AE320" s="19" t="str">
        <f t="shared" si="1539"/>
        <v/>
      </c>
      <c r="AF320" s="22">
        <f t="shared" si="1540"/>
        <v>4</v>
      </c>
      <c r="AG320" s="26" t="s">
        <v>1732</v>
      </c>
      <c r="AH320" s="19" t="str">
        <f t="shared" si="1792"/>
        <v/>
      </c>
      <c r="AI320" s="19" t="str">
        <f t="shared" ref="AI320:AO320" si="1926">IF(P320="Y",$AG320,"")</f>
        <v/>
      </c>
      <c r="AJ320" s="19" t="str">
        <f t="shared" si="1926"/>
        <v/>
      </c>
      <c r="AK320" s="19" t="str">
        <f t="shared" si="1926"/>
        <v/>
      </c>
      <c r="AL320" s="19" t="str">
        <f t="shared" si="1926"/>
        <v/>
      </c>
      <c r="AM320" s="19" t="str">
        <f t="shared" si="1926"/>
        <v/>
      </c>
      <c r="AN320" s="19" t="str">
        <f t="shared" si="1926"/>
        <v/>
      </c>
      <c r="AO320" s="19" t="str">
        <f t="shared" si="1926"/>
        <v/>
      </c>
      <c r="AP320" s="19" t="s">
        <v>1737</v>
      </c>
      <c r="AQ320" s="19" t="s">
        <v>1737</v>
      </c>
      <c r="AR320" s="19" t="str">
        <f>IF(Y320="Y",$AG320,"")</f>
        <v>Maha Prasad</v>
      </c>
      <c r="AS320" s="19" t="s">
        <v>1737</v>
      </c>
      <c r="AT320" s="19" t="s">
        <v>1737</v>
      </c>
      <c r="AU320" s="19"/>
      <c r="AV320" s="19" t="str">
        <f t="shared" ref="AV320:AW320" si="1927">IF(AC320="Y",$AG320,"")</f>
        <v/>
      </c>
      <c r="AW320" s="19" t="str">
        <f t="shared" si="1927"/>
        <v/>
      </c>
      <c r="AX320" s="19"/>
      <c r="AY320" s="24">
        <f t="shared" si="1542"/>
        <v>1</v>
      </c>
      <c r="AZ320" s="19">
        <f t="shared" si="1543"/>
        <v>2</v>
      </c>
      <c r="BA320" s="19" t="s">
        <v>1729</v>
      </c>
      <c r="BB320" s="19"/>
    </row>
    <row r="321" spans="1:54" ht="15.6">
      <c r="A321" s="2">
        <f>'Form Responses 1'!A321</f>
        <v>45472.616539178242</v>
      </c>
      <c r="B321" s="25" t="str">
        <f>'Form Responses 1'!B321</f>
        <v>LDURGA2004@gmail.com</v>
      </c>
      <c r="C321" s="16" t="str">
        <f>'Form Responses 1'!C321</f>
        <v>Lakshmi durga</v>
      </c>
      <c r="D321" s="16" t="str">
        <f>'Form Responses 1'!D321</f>
        <v xml:space="preserve">Chintamaneni </v>
      </c>
      <c r="E321" s="511">
        <f>'Form Responses 1'!E321</f>
        <v>8589007875</v>
      </c>
      <c r="F321" s="17" t="str">
        <f>'Form Responses 1'!F321</f>
        <v>19th July (Friday) - Morning</v>
      </c>
      <c r="G321" s="16" t="str">
        <f>'Form Responses 1'!G321</f>
        <v>Frisco</v>
      </c>
      <c r="H321" s="16" t="str">
        <f>'Form Responses 1'!H321</f>
        <v>Yes</v>
      </c>
      <c r="I321" s="16" t="str">
        <f>'Form Responses 1'!I321</f>
        <v>Mahāyajña Student</v>
      </c>
      <c r="J321" s="16" t="str">
        <f>'Form Responses 1'!J321</f>
        <v xml:space="preserve">Lakshmi Durga chintamaneni </v>
      </c>
      <c r="K321" s="16" t="str">
        <f>'Form Responses 1'!K321</f>
        <v>Batch 9</v>
      </c>
      <c r="L321" s="16" t="str">
        <f>'Form Responses 1'!L321</f>
        <v>I acknowledge</v>
      </c>
      <c r="M321" s="16">
        <f>'Form Responses 1'!M321</f>
        <v>0</v>
      </c>
      <c r="N321" s="27" t="s">
        <v>1731</v>
      </c>
      <c r="O321" s="19" t="str">
        <f t="shared" si="1533"/>
        <v/>
      </c>
      <c r="P321" s="20"/>
      <c r="Q321" s="20"/>
      <c r="R321" s="20"/>
      <c r="S321" s="20"/>
      <c r="T321" s="21" t="str">
        <f t="shared" ref="T321:U321" si="1928">IF(COUNTIF($F321,CONCATENATE("*",T$1,"*")),"Y",IF(COUNTIF($F321,CONCATENATE("*",$V$1,"*")),"Y",IF(COUNTIF($F321,CONCATENATE("*ALL EVENT DAYS - July 18*")),"Y","")))</f>
        <v/>
      </c>
      <c r="U321" s="21" t="str">
        <f t="shared" si="1928"/>
        <v/>
      </c>
      <c r="V321" s="21" t="str">
        <f t="shared" si="1172"/>
        <v/>
      </c>
      <c r="W321" s="21" t="str">
        <f t="shared" ref="W321:X321" si="1929">IF(COUNTIF($F321,CONCATENATE("*",W$1,"*")),"Y",IF(COUNTIF($F321,CONCATENATE("*",$O$1,"*")),"Y",IF(COUNTIF($F321,CONCATENATE("*",$Y$1,"*")),"Y",IF(COUNTIF($F321,CONCATENATE("*ALL EVENT*")),"Y",""))))</f>
        <v>Y</v>
      </c>
      <c r="X321" s="21" t="str">
        <f t="shared" si="1929"/>
        <v/>
      </c>
      <c r="Y321" s="21" t="str">
        <f t="shared" si="1174"/>
        <v/>
      </c>
      <c r="Z321" s="21" t="str">
        <f t="shared" ref="Z321:AA321" si="1930">IF(COUNTIF($F321,CONCATENATE("*",Z$1,"*")),"Y",IF(COUNTIF($F321,CONCATENATE("*",$O$1,"*")),"Y",IF(COUNTIF($F321,CONCATENATE("*",$AB$1,"*")),"Y",IF(COUNTIF($F321,CONCATENATE("*ALL EVENT*")),"Y",""))))</f>
        <v/>
      </c>
      <c r="AA321" s="21" t="str">
        <f t="shared" si="1930"/>
        <v/>
      </c>
      <c r="AB321" s="21" t="str">
        <f t="shared" si="1537"/>
        <v/>
      </c>
      <c r="AC321" s="21" t="str">
        <f t="shared" ref="AC321:AD321" si="1931">IF(COUNTIF($F321,CONCATENATE("*",AC$1,"*")),"Y",IF(COUNTIF($F321,CONCATENATE("*",$O$1,"*")),"Y",IF(COUNTIF($F321,CONCATENATE("*",$AE$1,"*")),"Y",IF(COUNTIF($F321,CONCATENATE("*ALL EVENT*")),"Y",""))))</f>
        <v/>
      </c>
      <c r="AD321" s="21" t="str">
        <f t="shared" si="1931"/>
        <v/>
      </c>
      <c r="AE321" s="19" t="str">
        <f t="shared" si="1539"/>
        <v/>
      </c>
      <c r="AF321" s="22">
        <f t="shared" si="1540"/>
        <v>1</v>
      </c>
      <c r="AG321" s="36" t="s">
        <v>1730</v>
      </c>
      <c r="AH321" s="19" t="str">
        <f t="shared" si="1792"/>
        <v/>
      </c>
      <c r="AI321" s="19" t="str">
        <f t="shared" ref="AI321:AT321" si="1932">IF(P321="Y",$AG321,"")</f>
        <v/>
      </c>
      <c r="AJ321" s="19" t="str">
        <f t="shared" si="1932"/>
        <v/>
      </c>
      <c r="AK321" s="19" t="str">
        <f t="shared" si="1932"/>
        <v/>
      </c>
      <c r="AL321" s="19" t="str">
        <f t="shared" si="1932"/>
        <v/>
      </c>
      <c r="AM321" s="19" t="str">
        <f t="shared" si="1932"/>
        <v/>
      </c>
      <c r="AN321" s="19" t="str">
        <f t="shared" si="1932"/>
        <v/>
      </c>
      <c r="AO321" s="19" t="str">
        <f t="shared" si="1932"/>
        <v/>
      </c>
      <c r="AP321" s="19" t="str">
        <f t="shared" si="1932"/>
        <v>StandBy</v>
      </c>
      <c r="AQ321" s="19" t="str">
        <f t="shared" si="1932"/>
        <v/>
      </c>
      <c r="AR321" s="19" t="str">
        <f t="shared" si="1932"/>
        <v/>
      </c>
      <c r="AS321" s="19" t="str">
        <f t="shared" si="1932"/>
        <v/>
      </c>
      <c r="AT321" s="19" t="str">
        <f t="shared" si="1932"/>
        <v/>
      </c>
      <c r="AU321" s="19"/>
      <c r="AV321" s="19" t="str">
        <f t="shared" ref="AV321:AW321" si="1933">IF(AC321="Y",$AG321,"")</f>
        <v/>
      </c>
      <c r="AW321" s="19" t="str">
        <f t="shared" si="1933"/>
        <v/>
      </c>
      <c r="AX321" s="19"/>
      <c r="AY321" s="24">
        <f t="shared" si="1542"/>
        <v>0</v>
      </c>
      <c r="AZ321" s="19">
        <f t="shared" si="1543"/>
        <v>1</v>
      </c>
      <c r="BA321" s="19"/>
      <c r="BB321" s="19"/>
    </row>
    <row r="322" spans="1:54" ht="15.6">
      <c r="A322" s="2">
        <f>'Form Responses 1'!A322</f>
        <v>45472.960562372682</v>
      </c>
      <c r="B322" s="25" t="str">
        <f>'Form Responses 1'!B322</f>
        <v>kiranmvss@gmail.com</v>
      </c>
      <c r="C322" s="16" t="str">
        <f>'Form Responses 1'!C322</f>
        <v>Kiran</v>
      </c>
      <c r="D322" s="16" t="str">
        <f>'Form Responses 1'!D322</f>
        <v>Manchikanti</v>
      </c>
      <c r="E322" s="511">
        <f>'Form Responses 1'!E322</f>
        <v>5107179514</v>
      </c>
      <c r="F322" s="17" t="str">
        <f>'Form Responses 1'!F322</f>
        <v>19th July (Friday) - ALL DAY, 19th July (Friday) - Morning, 19th July (Friday) - Evening</v>
      </c>
      <c r="G322" s="16" t="str">
        <f>'Form Responses 1'!G322</f>
        <v>Other locations</v>
      </c>
      <c r="H322" s="16" t="str">
        <f>'Form Responses 1'!H322</f>
        <v>Yes</v>
      </c>
      <c r="I322" s="16" t="str">
        <f>'Form Responses 1'!I322</f>
        <v>Mahāyajña Parent / Family member</v>
      </c>
      <c r="J322" s="16" t="str">
        <f>'Form Responses 1'!J322</f>
        <v xml:space="preserve">Aishwarya Manchikanti </v>
      </c>
      <c r="K322" s="16" t="str">
        <f>'Form Responses 1'!K322</f>
        <v>Batch 9</v>
      </c>
      <c r="L322" s="16" t="str">
        <f>'Form Responses 1'!L322</f>
        <v>I acknowledge</v>
      </c>
      <c r="M322" s="16" t="str">
        <f>'Form Responses 1'!M322</f>
        <v>Bentonville, AR</v>
      </c>
      <c r="N322" s="27" t="s">
        <v>1727</v>
      </c>
      <c r="O322" s="19" t="str">
        <f t="shared" si="1533"/>
        <v/>
      </c>
      <c r="P322" s="20"/>
      <c r="Q322" s="20"/>
      <c r="R322" s="20"/>
      <c r="S322" s="20"/>
      <c r="T322" s="21" t="str">
        <f t="shared" ref="T322:U322" si="1934">IF(COUNTIF($F322,CONCATENATE("*",T$1,"*")),"Y",IF(COUNTIF($F322,CONCATENATE("*",$V$1,"*")),"Y",IF(COUNTIF($F322,CONCATENATE("*ALL EVENT DAYS - July 18*")),"Y","")))</f>
        <v/>
      </c>
      <c r="U322" s="21" t="str">
        <f t="shared" si="1934"/>
        <v/>
      </c>
      <c r="V322" s="21" t="str">
        <f t="shared" si="1172"/>
        <v/>
      </c>
      <c r="W322" s="21" t="str">
        <f t="shared" ref="W322:X322" si="1935">IF(COUNTIF($F322,CONCATENATE("*",W$1,"*")),"Y",IF(COUNTIF($F322,CONCATENATE("*",$O$1,"*")),"Y",IF(COUNTIF($F322,CONCATENATE("*",$Y$1,"*")),"Y",IF(COUNTIF($F322,CONCATENATE("*ALL EVENT*")),"Y",""))))</f>
        <v>Y</v>
      </c>
      <c r="X322" s="21" t="str">
        <f t="shared" si="1935"/>
        <v>Y</v>
      </c>
      <c r="Y322" s="21" t="str">
        <f t="shared" si="1174"/>
        <v>Y</v>
      </c>
      <c r="Z322" s="21" t="str">
        <f t="shared" ref="Z322:AA322" si="1936">IF(COUNTIF($F322,CONCATENATE("*",Z$1,"*")),"Y",IF(COUNTIF($F322,CONCATENATE("*",$O$1,"*")),"Y",IF(COUNTIF($F322,CONCATENATE("*",$AB$1,"*")),"Y",IF(COUNTIF($F322,CONCATENATE("*ALL EVENT*")),"Y",""))))</f>
        <v/>
      </c>
      <c r="AA322" s="21" t="str">
        <f t="shared" si="1936"/>
        <v/>
      </c>
      <c r="AB322" s="21" t="str">
        <f t="shared" si="1537"/>
        <v/>
      </c>
      <c r="AC322" s="21" t="str">
        <f t="shared" ref="AC322:AD322" si="1937">IF(COUNTIF($F322,CONCATENATE("*",AC$1,"*")),"Y",IF(COUNTIF($F322,CONCATENATE("*",$O$1,"*")),"Y",IF(COUNTIF($F322,CONCATENATE("*",$AE$1,"*")),"Y",IF(COUNTIF($F322,CONCATENATE("*ALL EVENT*")),"Y",""))))</f>
        <v/>
      </c>
      <c r="AD322" s="21" t="str">
        <f t="shared" si="1937"/>
        <v/>
      </c>
      <c r="AE322" s="19" t="str">
        <f t="shared" si="1539"/>
        <v/>
      </c>
      <c r="AF322" s="22">
        <f t="shared" si="1540"/>
        <v>2</v>
      </c>
      <c r="AG322" s="26" t="s">
        <v>1741</v>
      </c>
      <c r="AH322" s="19" t="str">
        <f t="shared" si="1792"/>
        <v/>
      </c>
      <c r="AI322" s="19" t="str">
        <f t="shared" ref="AI322:AO322" si="1938">IF(P322="Y",$AG322,"")</f>
        <v/>
      </c>
      <c r="AJ322" s="19" t="str">
        <f t="shared" si="1938"/>
        <v/>
      </c>
      <c r="AK322" s="19" t="str">
        <f t="shared" si="1938"/>
        <v/>
      </c>
      <c r="AL322" s="19" t="str">
        <f t="shared" si="1938"/>
        <v/>
      </c>
      <c r="AM322" s="19" t="str">
        <f t="shared" si="1938"/>
        <v/>
      </c>
      <c r="AN322" s="19" t="str">
        <f t="shared" si="1938"/>
        <v/>
      </c>
      <c r="AO322" s="19" t="str">
        <f t="shared" si="1938"/>
        <v/>
      </c>
      <c r="AP322" s="19" t="s">
        <v>1734</v>
      </c>
      <c r="AQ322" s="19" t="s">
        <v>1734</v>
      </c>
      <c r="AR322" s="19" t="str">
        <f t="shared" ref="AR322:AT322" si="1939">IF(Y322="Y",$AG322,"")</f>
        <v>Crowd Mgmt</v>
      </c>
      <c r="AS322" s="19" t="str">
        <f t="shared" si="1939"/>
        <v/>
      </c>
      <c r="AT322" s="19" t="str">
        <f t="shared" si="1939"/>
        <v/>
      </c>
      <c r="AU322" s="19"/>
      <c r="AV322" s="19" t="str">
        <f t="shared" ref="AV322:AW322" si="1940">IF(AC322="Y",$AG322,"")</f>
        <v/>
      </c>
      <c r="AW322" s="19" t="str">
        <f t="shared" si="1940"/>
        <v/>
      </c>
      <c r="AX322" s="19"/>
      <c r="AY322" s="24">
        <f t="shared" si="1542"/>
        <v>1</v>
      </c>
      <c r="AZ322" s="19">
        <f t="shared" si="1543"/>
        <v>1</v>
      </c>
      <c r="BA322" s="19" t="s">
        <v>1740</v>
      </c>
      <c r="BB322" s="19"/>
    </row>
    <row r="323" spans="1:54" ht="15.6">
      <c r="A323" s="2">
        <f>'Form Responses 1'!A323</f>
        <v>45477.593331782409</v>
      </c>
      <c r="B323" s="25" t="str">
        <f>'Form Responses 1'!B323</f>
        <v>paletiramaprasad@gmail.com</v>
      </c>
      <c r="C323" s="16" t="str">
        <f>'Form Responses 1'!C323</f>
        <v>Rama Prasad</v>
      </c>
      <c r="D323" s="16" t="str">
        <f>'Form Responses 1'!D323</f>
        <v>Paleti</v>
      </c>
      <c r="E323" s="511">
        <f>'Form Responses 1'!E323</f>
        <v>9454008479</v>
      </c>
      <c r="F323" s="17" t="str">
        <f>'Form Responses 1'!F323</f>
        <v>19th July (Friday) - Evening, 20th July (Saturday) - ALL DAY, 20th July (Saturday) - Morning, 20th July (Saturday) - Evening, 21st July (Sunday) - ALL DAY, 21st July (Sunday) - Morning</v>
      </c>
      <c r="G323" s="16" t="str">
        <f>'Form Responses 1'!G323</f>
        <v>Frisco</v>
      </c>
      <c r="H323" s="16" t="str">
        <f>'Form Responses 1'!H323</f>
        <v>Yes</v>
      </c>
      <c r="I323" s="16" t="str">
        <f>'Form Responses 1'!I323</f>
        <v>Mahāyajña Parent / Family member</v>
      </c>
      <c r="J323" s="16" t="str">
        <f>'Form Responses 1'!J323</f>
        <v>Leelavathi Daggupati</v>
      </c>
      <c r="K323" s="16" t="str">
        <f>'Form Responses 1'!K323</f>
        <v>Batch 9</v>
      </c>
      <c r="L323" s="16" t="str">
        <f>'Form Responses 1'!L323</f>
        <v>I acknowledge</v>
      </c>
      <c r="M323" s="16">
        <f>'Form Responses 1'!M323</f>
        <v>0</v>
      </c>
      <c r="N323" s="27" t="s">
        <v>1727</v>
      </c>
      <c r="O323" s="19" t="str">
        <f t="shared" si="1533"/>
        <v/>
      </c>
      <c r="P323" s="20"/>
      <c r="Q323" s="20"/>
      <c r="R323" s="20"/>
      <c r="S323" s="20"/>
      <c r="T323" s="21" t="str">
        <f t="shared" ref="T323:U323" si="1941">IF(COUNTIF($F323,CONCATENATE("*",T$1,"*")),"Y",IF(COUNTIF($F323,CONCATENATE("*",$V$1,"*")),"Y",IF(COUNTIF($F323,CONCATENATE("*ALL EVENT DAYS - July 18*")),"Y","")))</f>
        <v/>
      </c>
      <c r="U323" s="21" t="str">
        <f t="shared" si="1941"/>
        <v/>
      </c>
      <c r="V323" s="21" t="str">
        <f t="shared" si="1172"/>
        <v/>
      </c>
      <c r="W323" s="21" t="str">
        <f t="shared" ref="W323:X323" si="1942">IF(COUNTIF($F323,CONCATENATE("*",W$1,"*")),"Y",IF(COUNTIF($F323,CONCATENATE("*",$O$1,"*")),"Y",IF(COUNTIF($F323,CONCATENATE("*",$Y$1,"*")),"Y",IF(COUNTIF($F323,CONCATENATE("*ALL EVENT*")),"Y",""))))</f>
        <v/>
      </c>
      <c r="X323" s="21" t="str">
        <f t="shared" si="1942"/>
        <v>Y</v>
      </c>
      <c r="Y323" s="21" t="str">
        <f t="shared" si="1174"/>
        <v/>
      </c>
      <c r="Z323" s="21" t="str">
        <f t="shared" ref="Z323:AA323" si="1943">IF(COUNTIF($F323,CONCATENATE("*",Z$1,"*")),"Y",IF(COUNTIF($F323,CONCATENATE("*",$O$1,"*")),"Y",IF(COUNTIF($F323,CONCATENATE("*",$AB$1,"*")),"Y",IF(COUNTIF($F323,CONCATENATE("*ALL EVENT*")),"Y",""))))</f>
        <v>Y</v>
      </c>
      <c r="AA323" s="21" t="str">
        <f t="shared" si="1943"/>
        <v>Y</v>
      </c>
      <c r="AB323" s="21" t="str">
        <f t="shared" si="1537"/>
        <v>Y</v>
      </c>
      <c r="AC323" s="21" t="str">
        <f t="shared" ref="AC323:AD323" si="1944">IF(COUNTIF($F323,CONCATENATE("*",AC$1,"*")),"Y",IF(COUNTIF($F323,CONCATENATE("*",$O$1,"*")),"Y",IF(COUNTIF($F323,CONCATENATE("*",$AE$1,"*")),"Y",IF(COUNTIF($F323,CONCATENATE("*ALL EVENT*")),"Y",""))))</f>
        <v>Y</v>
      </c>
      <c r="AD323" s="21" t="str">
        <f t="shared" si="1944"/>
        <v>Y</v>
      </c>
      <c r="AE323" s="19" t="str">
        <f t="shared" si="1539"/>
        <v>Y</v>
      </c>
      <c r="AF323" s="22">
        <f t="shared" si="1540"/>
        <v>5</v>
      </c>
      <c r="AG323" s="26" t="s">
        <v>1732</v>
      </c>
      <c r="AH323" s="19" t="str">
        <f t="shared" si="1792"/>
        <v/>
      </c>
      <c r="AI323" s="19" t="str">
        <f t="shared" ref="AI323:AP323" si="1945">IF(P323="Y",$AG323,"")</f>
        <v/>
      </c>
      <c r="AJ323" s="19" t="str">
        <f t="shared" si="1945"/>
        <v/>
      </c>
      <c r="AK323" s="19" t="str">
        <f t="shared" si="1945"/>
        <v/>
      </c>
      <c r="AL323" s="19" t="str">
        <f t="shared" si="1945"/>
        <v/>
      </c>
      <c r="AM323" s="19" t="str">
        <f t="shared" si="1945"/>
        <v/>
      </c>
      <c r="AN323" s="19" t="str">
        <f t="shared" si="1945"/>
        <v/>
      </c>
      <c r="AO323" s="19" t="str">
        <f t="shared" si="1945"/>
        <v/>
      </c>
      <c r="AP323" s="19" t="str">
        <f t="shared" si="1945"/>
        <v/>
      </c>
      <c r="AQ323" s="19" t="s">
        <v>1737</v>
      </c>
      <c r="AR323" s="19" t="str">
        <f t="shared" ref="AR323:AR326" si="1946">IF(Y323="Y",$AG323,"")</f>
        <v/>
      </c>
      <c r="AS323" s="19" t="s">
        <v>1737</v>
      </c>
      <c r="AT323" s="19" t="s">
        <v>1737</v>
      </c>
      <c r="AU323" s="19"/>
      <c r="AV323" s="19" t="s">
        <v>1737</v>
      </c>
      <c r="AW323" s="19" t="s">
        <v>1737</v>
      </c>
      <c r="AX323" s="19"/>
      <c r="AY323" s="24">
        <f t="shared" si="1542"/>
        <v>2</v>
      </c>
      <c r="AZ323" s="19">
        <f t="shared" si="1543"/>
        <v>2</v>
      </c>
      <c r="BA323" s="19" t="s">
        <v>1729</v>
      </c>
      <c r="BB323" s="19"/>
    </row>
    <row r="324" spans="1:54" ht="15.6">
      <c r="A324" s="2">
        <f>'Form Responses 1'!A324</f>
        <v>45479.643614768516</v>
      </c>
      <c r="B324" s="25" t="str">
        <f>'Form Responses 1'!B324</f>
        <v>dagupati.durgasravan@gmail.com</v>
      </c>
      <c r="C324" s="16" t="str">
        <f>'Form Responses 1'!C324</f>
        <v>Durga</v>
      </c>
      <c r="D324" s="16" t="str">
        <f>'Form Responses 1'!D324</f>
        <v>Challa</v>
      </c>
      <c r="E324" s="511">
        <f>'Form Responses 1'!E324</f>
        <v>6827168831</v>
      </c>
      <c r="F324" s="17" t="str">
        <f>'Form Responses 1'!F324</f>
        <v>ALL EVENT DAYS - July 18th to July 21st - FULL TIME</v>
      </c>
      <c r="G324" s="16" t="str">
        <f>'Form Responses 1'!G324</f>
        <v>Frisco</v>
      </c>
      <c r="H324" s="16" t="str">
        <f>'Form Responses 1'!H324</f>
        <v>Yes</v>
      </c>
      <c r="I324" s="16" t="str">
        <f>'Form Responses 1'!I324</f>
        <v>Mahāyajña Parent / Family member</v>
      </c>
      <c r="J324" s="16" t="str">
        <f>'Form Responses 1'!J324</f>
        <v>Jathin Dagupati</v>
      </c>
      <c r="K324" s="16" t="str">
        <f>'Form Responses 1'!K324</f>
        <v>Batch 9</v>
      </c>
      <c r="L324" s="16" t="str">
        <f>'Form Responses 1'!L324</f>
        <v>I acknowledge</v>
      </c>
      <c r="M324" s="16">
        <f>'Form Responses 1'!M324</f>
        <v>0</v>
      </c>
      <c r="N324" s="27" t="s">
        <v>1731</v>
      </c>
      <c r="O324" s="19" t="str">
        <f t="shared" si="1533"/>
        <v>Y</v>
      </c>
      <c r="P324" s="20"/>
      <c r="Q324" s="20"/>
      <c r="R324" s="20"/>
      <c r="S324" s="20"/>
      <c r="T324" s="21" t="str">
        <f t="shared" ref="T324:U324" si="1947">IF(COUNTIF($F324,CONCATENATE("*",T$1,"*")),"Y",IF(COUNTIF($F324,CONCATENATE("*",$V$1,"*")),"Y",IF(COUNTIF($F324,CONCATENATE("*ALL EVENT DAYS - July 18*")),"Y","")))</f>
        <v>Y</v>
      </c>
      <c r="U324" s="21" t="str">
        <f t="shared" si="1947"/>
        <v>Y</v>
      </c>
      <c r="V324" s="21" t="str">
        <f t="shared" si="1172"/>
        <v>Y</v>
      </c>
      <c r="W324" s="21" t="str">
        <f t="shared" ref="W324:X324" si="1948">IF(COUNTIF($F324,CONCATENATE("*",W$1,"*")),"Y",IF(COUNTIF($F324,CONCATENATE("*",$O$1,"*")),"Y",IF(COUNTIF($F324,CONCATENATE("*",$Y$1,"*")),"Y",IF(COUNTIF($F324,CONCATENATE("*ALL EVENT*")),"Y",""))))</f>
        <v>Y</v>
      </c>
      <c r="X324" s="21" t="str">
        <f t="shared" si="1948"/>
        <v>Y</v>
      </c>
      <c r="Y324" s="21" t="str">
        <f t="shared" si="1174"/>
        <v>Y</v>
      </c>
      <c r="Z324" s="21" t="str">
        <f t="shared" ref="Z324:AA324" si="1949">IF(COUNTIF($F324,CONCATENATE("*",Z$1,"*")),"Y",IF(COUNTIF($F324,CONCATENATE("*",$O$1,"*")),"Y",IF(COUNTIF($F324,CONCATENATE("*",$AB$1,"*")),"Y",IF(COUNTIF($F324,CONCATENATE("*ALL EVENT*")),"Y",""))))</f>
        <v>Y</v>
      </c>
      <c r="AA324" s="21" t="str">
        <f t="shared" si="1949"/>
        <v>Y</v>
      </c>
      <c r="AB324" s="21" t="str">
        <f t="shared" si="1537"/>
        <v>Y</v>
      </c>
      <c r="AC324" s="21" t="str">
        <f t="shared" ref="AC324:AD324" si="1950">IF(COUNTIF($F324,CONCATENATE("*",AC$1,"*")),"Y",IF(COUNTIF($F324,CONCATENATE("*",$O$1,"*")),"Y",IF(COUNTIF($F324,CONCATENATE("*",$AE$1,"*")),"Y",IF(COUNTIF($F324,CONCATENATE("*ALL EVENT*")),"Y",""))))</f>
        <v>Y</v>
      </c>
      <c r="AD324" s="21" t="str">
        <f t="shared" si="1950"/>
        <v>Y</v>
      </c>
      <c r="AE324" s="19" t="str">
        <f t="shared" si="1539"/>
        <v>Y</v>
      </c>
      <c r="AF324" s="22">
        <f t="shared" si="1540"/>
        <v>8</v>
      </c>
      <c r="AG324" s="26" t="s">
        <v>1732</v>
      </c>
      <c r="AH324" s="19" t="str">
        <f t="shared" si="1792"/>
        <v>Maha Prasad</v>
      </c>
      <c r="AI324" s="19" t="str">
        <f t="shared" ref="AI324:AL324" si="1951">IF(P324="Y",$AG324,"")</f>
        <v/>
      </c>
      <c r="AJ324" s="19" t="str">
        <f t="shared" si="1951"/>
        <v/>
      </c>
      <c r="AK324" s="19" t="str">
        <f t="shared" si="1951"/>
        <v/>
      </c>
      <c r="AL324" s="19" t="str">
        <f t="shared" si="1951"/>
        <v/>
      </c>
      <c r="AM324" s="19" t="s">
        <v>1744</v>
      </c>
      <c r="AN324" s="19" t="s">
        <v>1744</v>
      </c>
      <c r="AO324" s="19" t="str">
        <f>IF(V324="Y",$AG324,"")</f>
        <v>Maha Prasad</v>
      </c>
      <c r="AP324" s="19" t="s">
        <v>1737</v>
      </c>
      <c r="AQ324" s="19" t="s">
        <v>1737</v>
      </c>
      <c r="AR324" s="19" t="str">
        <f t="shared" si="1946"/>
        <v>Maha Prasad</v>
      </c>
      <c r="AS324" s="19" t="s">
        <v>1737</v>
      </c>
      <c r="AT324" s="19" t="s">
        <v>1737</v>
      </c>
      <c r="AU324" s="19"/>
      <c r="AV324" s="19" t="s">
        <v>1737</v>
      </c>
      <c r="AW324" s="19" t="s">
        <v>1737</v>
      </c>
      <c r="AX324" s="19"/>
      <c r="AY324" s="24">
        <f t="shared" si="1542"/>
        <v>2</v>
      </c>
      <c r="AZ324" s="19">
        <f t="shared" si="1543"/>
        <v>2</v>
      </c>
      <c r="BA324" s="19" t="s">
        <v>1729</v>
      </c>
      <c r="BB324" s="19"/>
    </row>
    <row r="325" spans="1:54" ht="15.6">
      <c r="A325" s="2">
        <f>'Form Responses 1'!A325</f>
        <v>45488.257798148145</v>
      </c>
      <c r="B325" s="25" t="str">
        <f>'Form Responses 1'!B325</f>
        <v>harivenkatram123@gmail.com</v>
      </c>
      <c r="C325" s="16" t="str">
        <f>'Form Responses 1'!C325</f>
        <v>Hari</v>
      </c>
      <c r="D325" s="16" t="str">
        <f>'Form Responses 1'!D325</f>
        <v>Pedaprolu</v>
      </c>
      <c r="E325" s="511">
        <f>'Form Responses 1'!E325</f>
        <v>4703318072</v>
      </c>
      <c r="F325" s="17" t="str">
        <f>'Form Responses 1'!F325</f>
        <v>19th July (Friday) - ALL DAY, 20th July (Saturday) - ALL DAY</v>
      </c>
      <c r="G325" s="16" t="str">
        <f>'Form Responses 1'!G325</f>
        <v>Frisco</v>
      </c>
      <c r="H325" s="16" t="str">
        <f>'Form Responses 1'!H325</f>
        <v>Yes</v>
      </c>
      <c r="I325" s="25" t="s">
        <v>35</v>
      </c>
      <c r="J325" s="25" t="s">
        <v>1269</v>
      </c>
      <c r="K325" s="25" t="s">
        <v>37</v>
      </c>
      <c r="L325" s="25" t="s">
        <v>23</v>
      </c>
      <c r="M325" s="25"/>
      <c r="N325" s="27" t="s">
        <v>1727</v>
      </c>
      <c r="O325" s="19" t="str">
        <f t="shared" si="1533"/>
        <v/>
      </c>
      <c r="P325" s="20"/>
      <c r="Q325" s="20"/>
      <c r="R325" s="20"/>
      <c r="S325" s="20"/>
      <c r="T325" s="21" t="str">
        <f t="shared" ref="T325:U325" si="1952">IF(COUNTIF($F325,CONCATENATE("*",T$1,"*")),"Y",IF(COUNTIF($F325,CONCATENATE("*",$V$1,"*")),"Y",IF(COUNTIF($F325,CONCATENATE("*ALL EVENT DAYS - July 18*")),"Y","")))</f>
        <v/>
      </c>
      <c r="U325" s="21" t="str">
        <f t="shared" si="1952"/>
        <v/>
      </c>
      <c r="V325" s="21" t="str">
        <f t="shared" si="1172"/>
        <v/>
      </c>
      <c r="W325" s="21" t="str">
        <f t="shared" ref="W325:X325" si="1953">IF(COUNTIF($F325,CONCATENATE("*",W$1,"*")),"Y",IF(COUNTIF($F325,CONCATENATE("*",$O$1,"*")),"Y",IF(COUNTIF($F325,CONCATENATE("*",$Y$1,"*")),"Y",IF(COUNTIF($F325,CONCATENATE("*ALL EVENT*")),"Y",""))))</f>
        <v>Y</v>
      </c>
      <c r="X325" s="21" t="str">
        <f t="shared" si="1953"/>
        <v>Y</v>
      </c>
      <c r="Y325" s="21" t="str">
        <f t="shared" si="1174"/>
        <v>Y</v>
      </c>
      <c r="Z325" s="21" t="str">
        <f t="shared" ref="Z325:AA325" si="1954">IF(COUNTIF($F325,CONCATENATE("*",Z$1,"*")),"Y",IF(COUNTIF($F325,CONCATENATE("*",$O$1,"*")),"Y",IF(COUNTIF($F325,CONCATENATE("*",$AB$1,"*")),"Y",IF(COUNTIF($F325,CONCATENATE("*ALL EVENT*")),"Y",""))))</f>
        <v>Y</v>
      </c>
      <c r="AA325" s="21" t="str">
        <f t="shared" si="1954"/>
        <v>Y</v>
      </c>
      <c r="AB325" s="21" t="str">
        <f t="shared" si="1537"/>
        <v>Y</v>
      </c>
      <c r="AC325" s="21" t="str">
        <f t="shared" ref="AC325:AD325" si="1955">IF(COUNTIF($F325,CONCATENATE("*",AC$1,"*")),"Y",IF(COUNTIF($F325,CONCATENATE("*",$O$1,"*")),"Y",IF(COUNTIF($F325,CONCATENATE("*",$AE$1,"*")),"Y",IF(COUNTIF($F325,CONCATENATE("*ALL EVENT*")),"Y",""))))</f>
        <v/>
      </c>
      <c r="AD325" s="21" t="str">
        <f t="shared" si="1955"/>
        <v/>
      </c>
      <c r="AE325" s="19" t="str">
        <f t="shared" si="1539"/>
        <v/>
      </c>
      <c r="AF325" s="22">
        <f t="shared" si="1540"/>
        <v>4</v>
      </c>
      <c r="AG325" s="26" t="s">
        <v>1732</v>
      </c>
      <c r="AH325" s="19" t="str">
        <f t="shared" si="1792"/>
        <v/>
      </c>
      <c r="AI325" s="19" t="str">
        <f t="shared" ref="AI325:AO325" si="1956">IF(P325="Y",$AG325,"")</f>
        <v/>
      </c>
      <c r="AJ325" s="19" t="str">
        <f t="shared" si="1956"/>
        <v/>
      </c>
      <c r="AK325" s="19" t="str">
        <f t="shared" si="1956"/>
        <v/>
      </c>
      <c r="AL325" s="19" t="str">
        <f t="shared" si="1956"/>
        <v/>
      </c>
      <c r="AM325" s="19" t="str">
        <f t="shared" si="1956"/>
        <v/>
      </c>
      <c r="AN325" s="19" t="str">
        <f t="shared" si="1956"/>
        <v/>
      </c>
      <c r="AO325" s="19" t="str">
        <f t="shared" si="1956"/>
        <v/>
      </c>
      <c r="AP325" s="19" t="s">
        <v>1737</v>
      </c>
      <c r="AQ325" s="19" t="s">
        <v>1737</v>
      </c>
      <c r="AR325" s="19" t="str">
        <f t="shared" si="1946"/>
        <v>Maha Prasad</v>
      </c>
      <c r="AS325" s="19" t="s">
        <v>1737</v>
      </c>
      <c r="AT325" s="19" t="s">
        <v>1737</v>
      </c>
      <c r="AU325" s="19"/>
      <c r="AV325" s="19" t="str">
        <f t="shared" ref="AV325:AW325" si="1957">IF(AC325="Y",$AG325,"")</f>
        <v/>
      </c>
      <c r="AW325" s="19" t="str">
        <f t="shared" si="1957"/>
        <v/>
      </c>
      <c r="AX325" s="19"/>
      <c r="AY325" s="24">
        <f t="shared" si="1542"/>
        <v>1</v>
      </c>
      <c r="AZ325" s="19">
        <f t="shared" si="1543"/>
        <v>2</v>
      </c>
      <c r="BA325" s="19" t="s">
        <v>1729</v>
      </c>
      <c r="BB325" s="19"/>
    </row>
    <row r="326" spans="1:54" ht="15.6">
      <c r="A326" s="2">
        <f>'Form Responses 1'!A326</f>
        <v>45473.388179409725</v>
      </c>
      <c r="B326" s="25" t="str">
        <f>'Form Responses 1'!B326</f>
        <v>kkmohan99@yahoo.com</v>
      </c>
      <c r="C326" s="16" t="str">
        <f>'Form Responses 1'!C326</f>
        <v>KANAKA</v>
      </c>
      <c r="D326" s="16" t="str">
        <f>'Form Responses 1'!D326</f>
        <v>KAMBHAMPATI</v>
      </c>
      <c r="E326" s="511">
        <f>'Form Responses 1'!E326</f>
        <v>6036302378</v>
      </c>
      <c r="F326" s="17" t="str">
        <f>'Form Responses 1'!F326</f>
        <v>19th July (Friday) - Evening, 20th July (Saturday) - Morning</v>
      </c>
      <c r="G326" s="16" t="str">
        <f>'Form Responses 1'!G326</f>
        <v>Irving</v>
      </c>
      <c r="H326" s="16" t="str">
        <f>'Form Responses 1'!H326</f>
        <v>Yes</v>
      </c>
      <c r="I326" s="25" t="s">
        <v>20</v>
      </c>
      <c r="J326" s="25" t="s">
        <v>1273</v>
      </c>
      <c r="K326" s="25" t="s">
        <v>37</v>
      </c>
      <c r="L326" s="25" t="s">
        <v>23</v>
      </c>
      <c r="M326" s="25"/>
      <c r="N326" s="25" t="s">
        <v>1731</v>
      </c>
      <c r="O326" s="19" t="str">
        <f t="shared" si="1533"/>
        <v/>
      </c>
      <c r="P326" s="20"/>
      <c r="Q326" s="20"/>
      <c r="R326" s="20"/>
      <c r="S326" s="20"/>
      <c r="T326" s="21" t="str">
        <f t="shared" ref="T326:U326" si="1958">IF(COUNTIF($F326,CONCATENATE("*",T$1,"*")),"Y",IF(COUNTIF($F326,CONCATENATE("*",$V$1,"*")),"Y",IF(COUNTIF($F326,CONCATENATE("*ALL EVENT DAYS - July 18*")),"Y","")))</f>
        <v/>
      </c>
      <c r="U326" s="21" t="str">
        <f t="shared" si="1958"/>
        <v/>
      </c>
      <c r="V326" s="21" t="str">
        <f t="shared" si="1172"/>
        <v/>
      </c>
      <c r="W326" s="21" t="str">
        <f t="shared" ref="W326:X326" si="1959">IF(COUNTIF($F326,CONCATENATE("*",W$1,"*")),"Y",IF(COUNTIF($F326,CONCATENATE("*",$O$1,"*")),"Y",IF(COUNTIF($F326,CONCATENATE("*",$Y$1,"*")),"Y",IF(COUNTIF($F326,CONCATENATE("*ALL EVENT*")),"Y",""))))</f>
        <v/>
      </c>
      <c r="X326" s="21" t="str">
        <f t="shared" si="1959"/>
        <v>Y</v>
      </c>
      <c r="Y326" s="21" t="str">
        <f t="shared" si="1174"/>
        <v/>
      </c>
      <c r="Z326" s="21" t="str">
        <f t="shared" ref="Z326:AA326" si="1960">IF(COUNTIF($F326,CONCATENATE("*",Z$1,"*")),"Y",IF(COUNTIF($F326,CONCATENATE("*",$O$1,"*")),"Y",IF(COUNTIF($F326,CONCATENATE("*",$AB$1,"*")),"Y",IF(COUNTIF($F326,CONCATENATE("*ALL EVENT*")),"Y",""))))</f>
        <v>Y</v>
      </c>
      <c r="AA326" s="21" t="str">
        <f t="shared" si="1960"/>
        <v/>
      </c>
      <c r="AB326" s="21" t="str">
        <f t="shared" si="1537"/>
        <v/>
      </c>
      <c r="AC326" s="21" t="str">
        <f t="shared" ref="AC326:AD326" si="1961">IF(COUNTIF($F326,CONCATENATE("*",AC$1,"*")),"Y",IF(COUNTIF($F326,CONCATENATE("*",$O$1,"*")),"Y",IF(COUNTIF($F326,CONCATENATE("*",$AE$1,"*")),"Y",IF(COUNTIF($F326,CONCATENATE("*ALL EVENT*")),"Y",""))))</f>
        <v/>
      </c>
      <c r="AD326" s="21" t="str">
        <f t="shared" si="1961"/>
        <v/>
      </c>
      <c r="AE326" s="19" t="str">
        <f t="shared" si="1539"/>
        <v/>
      </c>
      <c r="AF326" s="22">
        <f t="shared" si="1540"/>
        <v>2</v>
      </c>
      <c r="AG326" s="26" t="s">
        <v>1732</v>
      </c>
      <c r="AH326" s="19" t="str">
        <f t="shared" si="1792"/>
        <v/>
      </c>
      <c r="AI326" s="19" t="str">
        <f t="shared" ref="AI326:AP326" si="1962">IF(P326="Y",$AG326,"")</f>
        <v/>
      </c>
      <c r="AJ326" s="19" t="str">
        <f t="shared" si="1962"/>
        <v/>
      </c>
      <c r="AK326" s="19" t="str">
        <f t="shared" si="1962"/>
        <v/>
      </c>
      <c r="AL326" s="19" t="str">
        <f t="shared" si="1962"/>
        <v/>
      </c>
      <c r="AM326" s="19" t="str">
        <f t="shared" si="1962"/>
        <v/>
      </c>
      <c r="AN326" s="19" t="str">
        <f t="shared" si="1962"/>
        <v/>
      </c>
      <c r="AO326" s="19" t="str">
        <f t="shared" si="1962"/>
        <v/>
      </c>
      <c r="AP326" s="19" t="str">
        <f t="shared" si="1962"/>
        <v/>
      </c>
      <c r="AQ326" s="19" t="s">
        <v>1737</v>
      </c>
      <c r="AR326" s="19" t="str">
        <f t="shared" si="1946"/>
        <v/>
      </c>
      <c r="AS326" s="19" t="s">
        <v>1737</v>
      </c>
      <c r="AT326" s="19" t="str">
        <f>IF(AA326="Y",$AG326,"")</f>
        <v/>
      </c>
      <c r="AU326" s="19"/>
      <c r="AV326" s="19" t="str">
        <f t="shared" ref="AV326:AW326" si="1963">IF(AC326="Y",$AG326,"")</f>
        <v/>
      </c>
      <c r="AW326" s="19" t="str">
        <f t="shared" si="1963"/>
        <v/>
      </c>
      <c r="AX326" s="19"/>
      <c r="AY326" s="24">
        <f t="shared" si="1542"/>
        <v>1</v>
      </c>
      <c r="AZ326" s="19">
        <f t="shared" si="1543"/>
        <v>1</v>
      </c>
      <c r="BA326" s="19" t="s">
        <v>1740</v>
      </c>
      <c r="BB326" s="19"/>
    </row>
    <row r="327" spans="1:54" ht="15.6">
      <c r="A327" s="2">
        <f>'Form Responses 1'!A327</f>
        <v>45473.540434953698</v>
      </c>
      <c r="B327" s="25" t="str">
        <f>'Form Responses 1'!B327</f>
        <v>raghavan.prakash@gmail.com</v>
      </c>
      <c r="C327" s="16" t="str">
        <f>'Form Responses 1'!C327</f>
        <v>Prakash</v>
      </c>
      <c r="D327" s="16" t="str">
        <f>'Form Responses 1'!D327</f>
        <v>Raghavan</v>
      </c>
      <c r="E327" s="511" t="str">
        <f>'Form Responses 1'!E327</f>
        <v>531-255-9807</v>
      </c>
      <c r="F327" s="17" t="str">
        <f>'Form Responses 1'!F327</f>
        <v>19th July (Friday) - Morning</v>
      </c>
      <c r="G327" s="16" t="str">
        <f>'Form Responses 1'!G327</f>
        <v>Other locations</v>
      </c>
      <c r="H327" s="16" t="str">
        <f>'Form Responses 1'!H327</f>
        <v>Yes</v>
      </c>
      <c r="I327" s="25" t="s">
        <v>35</v>
      </c>
      <c r="J327" s="25" t="s">
        <v>1278</v>
      </c>
      <c r="K327" s="25" t="s">
        <v>37</v>
      </c>
      <c r="L327" s="25" t="s">
        <v>23</v>
      </c>
      <c r="M327" s="25" t="s">
        <v>1279</v>
      </c>
      <c r="N327" s="27" t="s">
        <v>1727</v>
      </c>
      <c r="O327" s="19" t="str">
        <f t="shared" si="1533"/>
        <v/>
      </c>
      <c r="P327" s="20"/>
      <c r="Q327" s="20"/>
      <c r="R327" s="20"/>
      <c r="S327" s="20"/>
      <c r="T327" s="21" t="str">
        <f t="shared" ref="T327:U327" si="1964">IF(COUNTIF($F327,CONCATENATE("*",T$1,"*")),"Y",IF(COUNTIF($F327,CONCATENATE("*",$V$1,"*")),"Y",IF(COUNTIF($F327,CONCATENATE("*ALL EVENT DAYS - July 18*")),"Y","")))</f>
        <v/>
      </c>
      <c r="U327" s="21" t="str">
        <f t="shared" si="1964"/>
        <v/>
      </c>
      <c r="V327" s="21" t="str">
        <f t="shared" si="1172"/>
        <v/>
      </c>
      <c r="W327" s="21" t="str">
        <f t="shared" ref="W327:X327" si="1965">IF(COUNTIF($F327,CONCATENATE("*",W$1,"*")),"Y",IF(COUNTIF($F327,CONCATENATE("*",$O$1,"*")),"Y",IF(COUNTIF($F327,CONCATENATE("*",$Y$1,"*")),"Y",IF(COUNTIF($F327,CONCATENATE("*ALL EVENT*")),"Y",""))))</f>
        <v>Y</v>
      </c>
      <c r="X327" s="21" t="str">
        <f t="shared" si="1965"/>
        <v/>
      </c>
      <c r="Y327" s="21" t="str">
        <f t="shared" si="1174"/>
        <v/>
      </c>
      <c r="Z327" s="21" t="str">
        <f t="shared" ref="Z327:AA327" si="1966">IF(COUNTIF($F327,CONCATENATE("*",Z$1,"*")),"Y",IF(COUNTIF($F327,CONCATENATE("*",$O$1,"*")),"Y",IF(COUNTIF($F327,CONCATENATE("*",$AB$1,"*")),"Y",IF(COUNTIF($F327,CONCATENATE("*ALL EVENT*")),"Y",""))))</f>
        <v/>
      </c>
      <c r="AA327" s="21" t="str">
        <f t="shared" si="1966"/>
        <v/>
      </c>
      <c r="AB327" s="21" t="str">
        <f t="shared" si="1537"/>
        <v/>
      </c>
      <c r="AC327" s="21" t="str">
        <f t="shared" ref="AC327:AD327" si="1967">IF(COUNTIF($F327,CONCATENATE("*",AC$1,"*")),"Y",IF(COUNTIF($F327,CONCATENATE("*",$O$1,"*")),"Y",IF(COUNTIF($F327,CONCATENATE("*",$AE$1,"*")),"Y",IF(COUNTIF($F327,CONCATENATE("*ALL EVENT*")),"Y",""))))</f>
        <v/>
      </c>
      <c r="AD327" s="21" t="str">
        <f t="shared" si="1967"/>
        <v/>
      </c>
      <c r="AE327" s="19" t="str">
        <f t="shared" si="1539"/>
        <v/>
      </c>
      <c r="AF327" s="22">
        <f t="shared" si="1540"/>
        <v>1</v>
      </c>
      <c r="AG327" s="36" t="s">
        <v>1730</v>
      </c>
      <c r="AH327" s="19" t="str">
        <f t="shared" si="1792"/>
        <v/>
      </c>
      <c r="AI327" s="19" t="str">
        <f t="shared" ref="AI327:AT327" si="1968">IF(P327="Y",$AG327,"")</f>
        <v/>
      </c>
      <c r="AJ327" s="19" t="str">
        <f t="shared" si="1968"/>
        <v/>
      </c>
      <c r="AK327" s="19" t="str">
        <f t="shared" si="1968"/>
        <v/>
      </c>
      <c r="AL327" s="19" t="str">
        <f t="shared" si="1968"/>
        <v/>
      </c>
      <c r="AM327" s="19" t="str">
        <f t="shared" si="1968"/>
        <v/>
      </c>
      <c r="AN327" s="19" t="str">
        <f t="shared" si="1968"/>
        <v/>
      </c>
      <c r="AO327" s="19" t="str">
        <f t="shared" si="1968"/>
        <v/>
      </c>
      <c r="AP327" s="19" t="str">
        <f t="shared" si="1968"/>
        <v>StandBy</v>
      </c>
      <c r="AQ327" s="19" t="str">
        <f t="shared" si="1968"/>
        <v/>
      </c>
      <c r="AR327" s="19" t="str">
        <f t="shared" si="1968"/>
        <v/>
      </c>
      <c r="AS327" s="19" t="str">
        <f t="shared" si="1968"/>
        <v/>
      </c>
      <c r="AT327" s="19" t="str">
        <f t="shared" si="1968"/>
        <v/>
      </c>
      <c r="AU327" s="19"/>
      <c r="AV327" s="19" t="str">
        <f t="shared" ref="AV327:AW327" si="1969">IF(AC327="Y",$AG327,"")</f>
        <v/>
      </c>
      <c r="AW327" s="19" t="str">
        <f t="shared" si="1969"/>
        <v/>
      </c>
      <c r="AX327" s="19"/>
      <c r="AY327" s="24">
        <f t="shared" si="1542"/>
        <v>0</v>
      </c>
      <c r="AZ327" s="19">
        <f t="shared" si="1543"/>
        <v>1</v>
      </c>
      <c r="BA327" s="19"/>
      <c r="BB327" s="19"/>
    </row>
    <row r="328" spans="1:54" ht="15.6">
      <c r="A328" s="2">
        <f>'Form Responses 1'!A328</f>
        <v>45473.692591550927</v>
      </c>
      <c r="B328" s="42" t="str">
        <f>'Form Responses 1'!B328</f>
        <v>smankal1@gmail.com</v>
      </c>
      <c r="C328" s="16" t="str">
        <f>'Form Responses 1'!C328</f>
        <v>Srikanth</v>
      </c>
      <c r="D328" s="16" t="str">
        <f>'Form Responses 1'!D328</f>
        <v>Mankal</v>
      </c>
      <c r="E328" s="511">
        <f>'Form Responses 1'!E328</f>
        <v>6789389396</v>
      </c>
      <c r="F328" s="17" t="str">
        <f>'Form Responses 1'!F328</f>
        <v>ALL EVENT DAYS - July 18th to July 21st - FULL TIME</v>
      </c>
      <c r="G328" s="16" t="str">
        <f>'Form Responses 1'!G328</f>
        <v>Frisco</v>
      </c>
      <c r="H328" s="16" t="str">
        <f>'Form Responses 1'!H328</f>
        <v>Yes</v>
      </c>
      <c r="I328" s="25" t="s">
        <v>20</v>
      </c>
      <c r="J328" s="25" t="s">
        <v>1281</v>
      </c>
      <c r="K328" s="25" t="s">
        <v>22</v>
      </c>
      <c r="L328" s="25" t="s">
        <v>23</v>
      </c>
      <c r="M328" s="25"/>
      <c r="N328" s="27" t="s">
        <v>1727</v>
      </c>
      <c r="O328" s="19" t="str">
        <f t="shared" si="1533"/>
        <v>Y</v>
      </c>
      <c r="P328" s="20"/>
      <c r="Q328" s="20"/>
      <c r="R328" s="20" t="s">
        <v>979</v>
      </c>
      <c r="S328" s="20" t="s">
        <v>979</v>
      </c>
      <c r="T328" s="21" t="str">
        <f t="shared" ref="T328:U328" si="1970">IF(COUNTIF($F328,CONCATENATE("*",T$1,"*")),"Y",IF(COUNTIF($F328,CONCATENATE("*",$V$1,"*")),"Y",IF(COUNTIF($F328,CONCATENATE("*ALL EVENT DAYS - July 18*")),"Y","")))</f>
        <v>Y</v>
      </c>
      <c r="U328" s="21" t="str">
        <f t="shared" si="1970"/>
        <v>Y</v>
      </c>
      <c r="V328" s="21" t="str">
        <f t="shared" si="1172"/>
        <v>Y</v>
      </c>
      <c r="W328" s="21" t="str">
        <f t="shared" ref="W328:X328" si="1971">IF(COUNTIF($F328,CONCATENATE("*",W$1,"*")),"Y",IF(COUNTIF($F328,CONCATENATE("*",$O$1,"*")),"Y",IF(COUNTIF($F328,CONCATENATE("*",$Y$1,"*")),"Y",IF(COUNTIF($F328,CONCATENATE("*ALL EVENT*")),"Y",""))))</f>
        <v>Y</v>
      </c>
      <c r="X328" s="21" t="str">
        <f t="shared" si="1971"/>
        <v>Y</v>
      </c>
      <c r="Y328" s="21" t="str">
        <f t="shared" si="1174"/>
        <v>Y</v>
      </c>
      <c r="Z328" s="21" t="str">
        <f t="shared" ref="Z328:AA328" si="1972">IF(COUNTIF($F328,CONCATENATE("*",Z$1,"*")),"Y",IF(COUNTIF($F328,CONCATENATE("*",$O$1,"*")),"Y",IF(COUNTIF($F328,CONCATENATE("*",$AB$1,"*")),"Y",IF(COUNTIF($F328,CONCATENATE("*ALL EVENT*")),"Y",""))))</f>
        <v>Y</v>
      </c>
      <c r="AA328" s="21" t="str">
        <f t="shared" si="1972"/>
        <v>Y</v>
      </c>
      <c r="AB328" s="21" t="str">
        <f t="shared" si="1537"/>
        <v>Y</v>
      </c>
      <c r="AC328" s="21" t="str">
        <f t="shared" ref="AC328:AD328" si="1973">IF(COUNTIF($F328,CONCATENATE("*",AC$1,"*")),"Y",IF(COUNTIF($F328,CONCATENATE("*",$O$1,"*")),"Y",IF(COUNTIF($F328,CONCATENATE("*",$AE$1,"*")),"Y",IF(COUNTIF($F328,CONCATENATE("*ALL EVENT*")),"Y",""))))</f>
        <v>Y</v>
      </c>
      <c r="AD328" s="21" t="str">
        <f t="shared" si="1973"/>
        <v>Y</v>
      </c>
      <c r="AE328" s="19" t="str">
        <f t="shared" si="1539"/>
        <v>Y</v>
      </c>
      <c r="AF328" s="22">
        <f t="shared" si="1540"/>
        <v>10</v>
      </c>
      <c r="AG328" s="26" t="s">
        <v>1741</v>
      </c>
      <c r="AH328" s="19" t="str">
        <f t="shared" si="1792"/>
        <v>Crowd Mgmt</v>
      </c>
      <c r="AI328" s="19" t="str">
        <f t="shared" ref="AI328:AT328" si="1974">IF(P328="Y",$AG328,"")</f>
        <v/>
      </c>
      <c r="AJ328" s="19" t="str">
        <f t="shared" si="1974"/>
        <v/>
      </c>
      <c r="AK328" s="19" t="str">
        <f t="shared" si="1974"/>
        <v>Crowd Mgmt</v>
      </c>
      <c r="AL328" s="19" t="str">
        <f t="shared" si="1974"/>
        <v>Crowd Mgmt</v>
      </c>
      <c r="AM328" s="19" t="str">
        <f t="shared" si="1974"/>
        <v>Crowd Mgmt</v>
      </c>
      <c r="AN328" s="19" t="str">
        <f t="shared" si="1974"/>
        <v>Crowd Mgmt</v>
      </c>
      <c r="AO328" s="19" t="str">
        <f t="shared" si="1974"/>
        <v>Crowd Mgmt</v>
      </c>
      <c r="AP328" s="19" t="str">
        <f t="shared" si="1974"/>
        <v>Crowd Mgmt</v>
      </c>
      <c r="AQ328" s="19" t="str">
        <f t="shared" si="1974"/>
        <v>Crowd Mgmt</v>
      </c>
      <c r="AR328" s="19" t="str">
        <f t="shared" si="1974"/>
        <v>Crowd Mgmt</v>
      </c>
      <c r="AS328" s="19" t="str">
        <f t="shared" si="1974"/>
        <v>Crowd Mgmt</v>
      </c>
      <c r="AT328" s="19" t="str">
        <f t="shared" si="1974"/>
        <v>Crowd Mgmt</v>
      </c>
      <c r="AU328" s="19"/>
      <c r="AV328" s="19" t="str">
        <f t="shared" ref="AV328:AW328" si="1975">IF(AC328="Y",$AG328,"")</f>
        <v>Crowd Mgmt</v>
      </c>
      <c r="AW328" s="19" t="str">
        <f t="shared" si="1975"/>
        <v>Crowd Mgmt</v>
      </c>
      <c r="AX328" s="19"/>
      <c r="AY328" s="24">
        <f t="shared" si="1542"/>
        <v>2</v>
      </c>
      <c r="AZ328" s="19">
        <f t="shared" si="1543"/>
        <v>2</v>
      </c>
      <c r="BA328" s="19" t="s">
        <v>1729</v>
      </c>
      <c r="BB328" s="19"/>
    </row>
    <row r="329" spans="1:54" ht="15.6">
      <c r="A329" s="2">
        <f>'Form Responses 1'!A329</f>
        <v>45473.820462175921</v>
      </c>
      <c r="B329" s="25" t="str">
        <f>'Form Responses 1'!B329</f>
        <v>swathidevaki.kids@gmail.com</v>
      </c>
      <c r="C329" s="16" t="str">
        <f>'Form Responses 1'!C329</f>
        <v>Mani</v>
      </c>
      <c r="D329" s="16" t="str">
        <f>'Form Responses 1'!D329</f>
        <v xml:space="preserve">Vemuri </v>
      </c>
      <c r="E329" s="511">
        <f>'Form Responses 1'!E329</f>
        <v>2408886264</v>
      </c>
      <c r="F329" s="17" t="str">
        <f>'Form Responses 1'!F329</f>
        <v>20th July (Saturday) - ALL DAY</v>
      </c>
      <c r="G329" s="16" t="str">
        <f>'Form Responses 1'!G329</f>
        <v>Other locations</v>
      </c>
      <c r="H329" s="16" t="str">
        <f>'Form Responses 1'!H329</f>
        <v>No</v>
      </c>
      <c r="I329" s="25"/>
      <c r="J329" s="25"/>
      <c r="K329" s="25"/>
      <c r="L329" s="25" t="s">
        <v>23</v>
      </c>
      <c r="M329" s="25" t="s">
        <v>1285</v>
      </c>
      <c r="N329" s="25" t="s">
        <v>1731</v>
      </c>
      <c r="O329" s="19" t="str">
        <f t="shared" si="1533"/>
        <v/>
      </c>
      <c r="P329" s="20"/>
      <c r="Q329" s="20"/>
      <c r="R329" s="20"/>
      <c r="S329" s="20"/>
      <c r="T329" s="21" t="str">
        <f t="shared" ref="T329:U329" si="1976">IF(COUNTIF($F329,CONCATENATE("*",T$1,"*")),"Y",IF(COUNTIF($F329,CONCATENATE("*",$V$1,"*")),"Y",IF(COUNTIF($F329,CONCATENATE("*ALL EVENT DAYS - July 18*")),"Y","")))</f>
        <v/>
      </c>
      <c r="U329" s="21" t="str">
        <f t="shared" si="1976"/>
        <v/>
      </c>
      <c r="V329" s="21" t="str">
        <f t="shared" si="1172"/>
        <v/>
      </c>
      <c r="W329" s="21" t="str">
        <f t="shared" ref="W329:X329" si="1977">IF(COUNTIF($F329,CONCATENATE("*",W$1,"*")),"Y",IF(COUNTIF($F329,CONCATENATE("*",$O$1,"*")),"Y",IF(COUNTIF($F329,CONCATENATE("*",$Y$1,"*")),"Y",IF(COUNTIF($F329,CONCATENATE("*ALL EVENT*")),"Y",""))))</f>
        <v/>
      </c>
      <c r="X329" s="21" t="str">
        <f t="shared" si="1977"/>
        <v/>
      </c>
      <c r="Y329" s="21" t="str">
        <f t="shared" si="1174"/>
        <v/>
      </c>
      <c r="Z329" s="21" t="str">
        <f t="shared" ref="Z329:AA329" si="1978">IF(COUNTIF($F329,CONCATENATE("*",Z$1,"*")),"Y",IF(COUNTIF($F329,CONCATENATE("*",$O$1,"*")),"Y",IF(COUNTIF($F329,CONCATENATE("*",$AB$1,"*")),"Y",IF(COUNTIF($F329,CONCATENATE("*ALL EVENT*")),"Y",""))))</f>
        <v>Y</v>
      </c>
      <c r="AA329" s="21" t="str">
        <f t="shared" si="1978"/>
        <v>Y</v>
      </c>
      <c r="AB329" s="21" t="str">
        <f t="shared" si="1537"/>
        <v>Y</v>
      </c>
      <c r="AC329" s="21" t="str">
        <f t="shared" ref="AC329:AD329" si="1979">IF(COUNTIF($F329,CONCATENATE("*",AC$1,"*")),"Y",IF(COUNTIF($F329,CONCATENATE("*",$O$1,"*")),"Y",IF(COUNTIF($F329,CONCATENATE("*",$AE$1,"*")),"Y",IF(COUNTIF($F329,CONCATENATE("*ALL EVENT*")),"Y",""))))</f>
        <v/>
      </c>
      <c r="AD329" s="21" t="str">
        <f t="shared" si="1979"/>
        <v/>
      </c>
      <c r="AE329" s="19" t="str">
        <f t="shared" si="1539"/>
        <v/>
      </c>
      <c r="AF329" s="22">
        <f t="shared" si="1540"/>
        <v>2</v>
      </c>
      <c r="AG329" s="26" t="s">
        <v>1732</v>
      </c>
      <c r="AH329" s="19" t="str">
        <f t="shared" si="1792"/>
        <v/>
      </c>
      <c r="AI329" s="19" t="str">
        <f t="shared" ref="AI329:AR329" si="1980">IF(P329="Y",$AG329,"")</f>
        <v/>
      </c>
      <c r="AJ329" s="19" t="str">
        <f t="shared" si="1980"/>
        <v/>
      </c>
      <c r="AK329" s="19" t="str">
        <f t="shared" si="1980"/>
        <v/>
      </c>
      <c r="AL329" s="19" t="str">
        <f t="shared" si="1980"/>
        <v/>
      </c>
      <c r="AM329" s="19" t="str">
        <f t="shared" si="1980"/>
        <v/>
      </c>
      <c r="AN329" s="19" t="str">
        <f t="shared" si="1980"/>
        <v/>
      </c>
      <c r="AO329" s="19" t="str">
        <f t="shared" si="1980"/>
        <v/>
      </c>
      <c r="AP329" s="19" t="str">
        <f t="shared" si="1980"/>
        <v/>
      </c>
      <c r="AQ329" s="19" t="str">
        <f t="shared" si="1980"/>
        <v/>
      </c>
      <c r="AR329" s="19" t="str">
        <f t="shared" si="1980"/>
        <v/>
      </c>
      <c r="AS329" s="19" t="s">
        <v>1737</v>
      </c>
      <c r="AT329" s="19" t="s">
        <v>1737</v>
      </c>
      <c r="AU329" s="19"/>
      <c r="AV329" s="19" t="str">
        <f t="shared" ref="AV329:AW329" si="1981">IF(AC329="Y",$AG329,"")</f>
        <v/>
      </c>
      <c r="AW329" s="19" t="str">
        <f t="shared" si="1981"/>
        <v/>
      </c>
      <c r="AX329" s="19"/>
      <c r="AY329" s="24">
        <f t="shared" si="1542"/>
        <v>1</v>
      </c>
      <c r="AZ329" s="19">
        <f t="shared" si="1543"/>
        <v>1</v>
      </c>
      <c r="BA329" s="19" t="s">
        <v>1740</v>
      </c>
      <c r="BB329" s="19"/>
    </row>
    <row r="330" spans="1:54" ht="14.4">
      <c r="A330" s="2">
        <f>'Form Responses 1'!A330</f>
        <v>45473.92381320602</v>
      </c>
      <c r="B330" s="25" t="str">
        <f>'Form Responses 1'!B330</f>
        <v>dd4all@gmail.com</v>
      </c>
      <c r="C330" s="16" t="str">
        <f>'Form Responses 1'!C330</f>
        <v>Durga Devi</v>
      </c>
      <c r="D330" s="16" t="str">
        <f>'Form Responses 1'!D330</f>
        <v>Sundaram</v>
      </c>
      <c r="E330" s="511" t="str">
        <f>'Form Responses 1'!E330</f>
        <v>469-233-0831</v>
      </c>
      <c r="F330" s="17" t="str">
        <f>'Form Responses 1'!F330</f>
        <v>20th July (Saturday) - Morning</v>
      </c>
      <c r="G330" s="16" t="str">
        <f>'Form Responses 1'!G330</f>
        <v>Frisco</v>
      </c>
      <c r="H330" s="16" t="str">
        <f>'Form Responses 1'!H330</f>
        <v>Yes</v>
      </c>
      <c r="I330" s="25" t="s">
        <v>35</v>
      </c>
      <c r="J330" s="25" t="s">
        <v>1290</v>
      </c>
      <c r="K330" s="25" t="s">
        <v>156</v>
      </c>
      <c r="L330" s="25" t="s">
        <v>23</v>
      </c>
      <c r="M330" s="25"/>
      <c r="N330" s="25" t="s">
        <v>1731</v>
      </c>
      <c r="O330" s="19" t="str">
        <f t="shared" si="1533"/>
        <v/>
      </c>
      <c r="P330" s="20"/>
      <c r="Q330" s="20"/>
      <c r="R330" s="20"/>
      <c r="S330" s="20"/>
      <c r="T330" s="21" t="str">
        <f t="shared" ref="T330:U330" si="1982">IF(COUNTIF($F330,CONCATENATE("*",T$1,"*")),"Y",IF(COUNTIF($F330,CONCATENATE("*",$V$1,"*")),"Y",IF(COUNTIF($F330,CONCATENATE("*ALL EVENT DAYS - July 18*")),"Y","")))</f>
        <v/>
      </c>
      <c r="U330" s="21" t="str">
        <f t="shared" si="1982"/>
        <v/>
      </c>
      <c r="V330" s="21" t="str">
        <f t="shared" si="1172"/>
        <v/>
      </c>
      <c r="W330" s="21" t="str">
        <f t="shared" ref="W330:X330" si="1983">IF(COUNTIF($F330,CONCATENATE("*",W$1,"*")),"Y",IF(COUNTIF($F330,CONCATENATE("*",$O$1,"*")),"Y",IF(COUNTIF($F330,CONCATENATE("*",$Y$1,"*")),"Y",IF(COUNTIF($F330,CONCATENATE("*ALL EVENT*")),"Y",""))))</f>
        <v/>
      </c>
      <c r="X330" s="21" t="str">
        <f t="shared" si="1983"/>
        <v/>
      </c>
      <c r="Y330" s="21" t="str">
        <f t="shared" si="1174"/>
        <v/>
      </c>
      <c r="Z330" s="21" t="str">
        <f t="shared" ref="Z330:AA330" si="1984">IF(COUNTIF($F330,CONCATENATE("*",Z$1,"*")),"Y",IF(COUNTIF($F330,CONCATENATE("*",$O$1,"*")),"Y",IF(COUNTIF($F330,CONCATENATE("*",$AB$1,"*")),"Y",IF(COUNTIF($F330,CONCATENATE("*ALL EVENT*")),"Y",""))))</f>
        <v>Y</v>
      </c>
      <c r="AA330" s="21" t="str">
        <f t="shared" si="1984"/>
        <v/>
      </c>
      <c r="AB330" s="21" t="str">
        <f t="shared" si="1537"/>
        <v/>
      </c>
      <c r="AC330" s="21" t="str">
        <f t="shared" ref="AC330:AD330" si="1985">IF(COUNTIF($F330,CONCATENATE("*",AC$1,"*")),"Y",IF(COUNTIF($F330,CONCATENATE("*",$O$1,"*")),"Y",IF(COUNTIF($F330,CONCATENATE("*",$AE$1,"*")),"Y",IF(COUNTIF($F330,CONCATENATE("*ALL EVENT*")),"Y",""))))</f>
        <v/>
      </c>
      <c r="AD330" s="21" t="str">
        <f t="shared" si="1985"/>
        <v/>
      </c>
      <c r="AE330" s="19" t="str">
        <f t="shared" si="1539"/>
        <v/>
      </c>
      <c r="AF330" s="22">
        <f t="shared" si="1540"/>
        <v>1</v>
      </c>
      <c r="AG330" s="36" t="s">
        <v>1730</v>
      </c>
      <c r="AH330" s="19" t="str">
        <f t="shared" si="1792"/>
        <v/>
      </c>
      <c r="AI330" s="19" t="str">
        <f t="shared" ref="AI330:AT330" si="1986">IF(P330="Y",$AG330,"")</f>
        <v/>
      </c>
      <c r="AJ330" s="19" t="str">
        <f t="shared" si="1986"/>
        <v/>
      </c>
      <c r="AK330" s="19" t="str">
        <f t="shared" si="1986"/>
        <v/>
      </c>
      <c r="AL330" s="19" t="str">
        <f t="shared" si="1986"/>
        <v/>
      </c>
      <c r="AM330" s="19" t="str">
        <f t="shared" si="1986"/>
        <v/>
      </c>
      <c r="AN330" s="19" t="str">
        <f t="shared" si="1986"/>
        <v/>
      </c>
      <c r="AO330" s="19" t="str">
        <f t="shared" si="1986"/>
        <v/>
      </c>
      <c r="AP330" s="19" t="str">
        <f t="shared" si="1986"/>
        <v/>
      </c>
      <c r="AQ330" s="19" t="str">
        <f t="shared" si="1986"/>
        <v/>
      </c>
      <c r="AR330" s="19" t="str">
        <f t="shared" si="1986"/>
        <v/>
      </c>
      <c r="AS330" s="19" t="str">
        <f t="shared" si="1986"/>
        <v>StandBy</v>
      </c>
      <c r="AT330" s="19" t="str">
        <f t="shared" si="1986"/>
        <v/>
      </c>
      <c r="AU330" s="19"/>
      <c r="AV330" s="19" t="str">
        <f t="shared" ref="AV330:AW330" si="1987">IF(AC330="Y",$AG330,"")</f>
        <v/>
      </c>
      <c r="AW330" s="19" t="str">
        <f t="shared" si="1987"/>
        <v/>
      </c>
      <c r="AX330" s="19"/>
      <c r="AY330" s="24">
        <f t="shared" si="1542"/>
        <v>0</v>
      </c>
      <c r="AZ330" s="19">
        <f t="shared" si="1543"/>
        <v>1</v>
      </c>
      <c r="BA330" s="19"/>
      <c r="BB330" s="19"/>
    </row>
    <row r="331" spans="1:54" ht="15.6">
      <c r="A331" s="2">
        <f>'Form Responses 1'!A331</f>
        <v>45474.46248451389</v>
      </c>
      <c r="B331" s="25" t="str">
        <f>'Form Responses 1'!B331</f>
        <v>dhruvakd99@gmail.com</v>
      </c>
      <c r="C331" s="16" t="str">
        <f>'Form Responses 1'!C331</f>
        <v>Dhruva Kumar</v>
      </c>
      <c r="D331" s="16" t="str">
        <f>'Form Responses 1'!D331</f>
        <v>Dussa</v>
      </c>
      <c r="E331" s="511">
        <f>'Form Responses 1'!E331</f>
        <v>4087058949</v>
      </c>
      <c r="F331" s="17" t="str">
        <f>'Form Responses 1'!F331</f>
        <v>19th July (Friday) - ALL DAY, 20th July (Saturday) - ALL DAY</v>
      </c>
      <c r="G331" s="16" t="str">
        <f>'Form Responses 1'!G331</f>
        <v>Frisco</v>
      </c>
      <c r="H331" s="16" t="str">
        <f>'Form Responses 1'!H331</f>
        <v>Yes</v>
      </c>
      <c r="I331" s="25" t="s">
        <v>20</v>
      </c>
      <c r="J331" s="25" t="s">
        <v>1294</v>
      </c>
      <c r="K331" s="25" t="s">
        <v>37</v>
      </c>
      <c r="L331" s="25" t="s">
        <v>23</v>
      </c>
      <c r="M331" s="25" t="s">
        <v>1295</v>
      </c>
      <c r="N331" s="27" t="s">
        <v>1727</v>
      </c>
      <c r="O331" s="19" t="str">
        <f t="shared" si="1533"/>
        <v/>
      </c>
      <c r="P331" s="20"/>
      <c r="Q331" s="20"/>
      <c r="R331" s="20"/>
      <c r="S331" s="20"/>
      <c r="T331" s="21" t="str">
        <f t="shared" ref="T331:U331" si="1988">IF(COUNTIF($F331,CONCATENATE("*",T$1,"*")),"Y",IF(COUNTIF($F331,CONCATENATE("*",$V$1,"*")),"Y",IF(COUNTIF($F331,CONCATENATE("*ALL EVENT DAYS - July 18*")),"Y","")))</f>
        <v/>
      </c>
      <c r="U331" s="21" t="str">
        <f t="shared" si="1988"/>
        <v/>
      </c>
      <c r="V331" s="21" t="str">
        <f t="shared" si="1172"/>
        <v/>
      </c>
      <c r="W331" s="21" t="str">
        <f t="shared" ref="W331:X331" si="1989">IF(COUNTIF($F331,CONCATENATE("*",W$1,"*")),"Y",IF(COUNTIF($F331,CONCATENATE("*",$O$1,"*")),"Y",IF(COUNTIF($F331,CONCATENATE("*",$Y$1,"*")),"Y",IF(COUNTIF($F331,CONCATENATE("*ALL EVENT*")),"Y",""))))</f>
        <v>Y</v>
      </c>
      <c r="X331" s="21" t="str">
        <f t="shared" si="1989"/>
        <v>Y</v>
      </c>
      <c r="Y331" s="21" t="str">
        <f t="shared" si="1174"/>
        <v>Y</v>
      </c>
      <c r="Z331" s="21" t="str">
        <f t="shared" ref="Z331:AA331" si="1990">IF(COUNTIF($F331,CONCATENATE("*",Z$1,"*")),"Y",IF(COUNTIF($F331,CONCATENATE("*",$O$1,"*")),"Y",IF(COUNTIF($F331,CONCATENATE("*",$AB$1,"*")),"Y",IF(COUNTIF($F331,CONCATENATE("*ALL EVENT*")),"Y",""))))</f>
        <v>Y</v>
      </c>
      <c r="AA331" s="21" t="str">
        <f t="shared" si="1990"/>
        <v>Y</v>
      </c>
      <c r="AB331" s="21" t="str">
        <f t="shared" si="1537"/>
        <v>Y</v>
      </c>
      <c r="AC331" s="21" t="str">
        <f t="shared" ref="AC331:AD331" si="1991">IF(COUNTIF($F331,CONCATENATE("*",AC$1,"*")),"Y",IF(COUNTIF($F331,CONCATENATE("*",$O$1,"*")),"Y",IF(COUNTIF($F331,CONCATENATE("*",$AE$1,"*")),"Y",IF(COUNTIF($F331,CONCATENATE("*ALL EVENT*")),"Y",""))))</f>
        <v/>
      </c>
      <c r="AD331" s="21" t="str">
        <f t="shared" si="1991"/>
        <v/>
      </c>
      <c r="AE331" s="19" t="str">
        <f t="shared" si="1539"/>
        <v/>
      </c>
      <c r="AF331" s="22">
        <f t="shared" si="1540"/>
        <v>4</v>
      </c>
      <c r="AG331" s="26" t="s">
        <v>1732</v>
      </c>
      <c r="AH331" s="19" t="str">
        <f t="shared" si="1792"/>
        <v/>
      </c>
      <c r="AI331" s="19" t="str">
        <f t="shared" ref="AI331:AO331" si="1992">IF(P331="Y",$AG331,"")</f>
        <v/>
      </c>
      <c r="AJ331" s="19" t="str">
        <f t="shared" si="1992"/>
        <v/>
      </c>
      <c r="AK331" s="19" t="str">
        <f t="shared" si="1992"/>
        <v/>
      </c>
      <c r="AL331" s="19" t="str">
        <f t="shared" si="1992"/>
        <v/>
      </c>
      <c r="AM331" s="19" t="str">
        <f t="shared" si="1992"/>
        <v/>
      </c>
      <c r="AN331" s="19" t="str">
        <f t="shared" si="1992"/>
        <v/>
      </c>
      <c r="AO331" s="19" t="str">
        <f t="shared" si="1992"/>
        <v/>
      </c>
      <c r="AP331" s="19" t="s">
        <v>1737</v>
      </c>
      <c r="AQ331" s="19" t="s">
        <v>1737</v>
      </c>
      <c r="AR331" s="19" t="str">
        <f t="shared" ref="AR331:AR336" si="1993">IF(Y331="Y",$AG331,"")</f>
        <v>Maha Prasad</v>
      </c>
      <c r="AS331" s="19" t="s">
        <v>1737</v>
      </c>
      <c r="AT331" s="19" t="s">
        <v>1737</v>
      </c>
      <c r="AU331" s="19"/>
      <c r="AV331" s="19" t="str">
        <f t="shared" ref="AV331:AW331" si="1994">IF(AC331="Y",$AG331,"")</f>
        <v/>
      </c>
      <c r="AW331" s="19" t="str">
        <f t="shared" si="1994"/>
        <v/>
      </c>
      <c r="AX331" s="19"/>
      <c r="AY331" s="24">
        <f t="shared" si="1542"/>
        <v>1</v>
      </c>
      <c r="AZ331" s="19">
        <f t="shared" si="1543"/>
        <v>2</v>
      </c>
      <c r="BA331" s="19" t="s">
        <v>1729</v>
      </c>
      <c r="BB331" s="19"/>
    </row>
    <row r="332" spans="1:54" ht="24" customHeight="1">
      <c r="A332" s="2">
        <f>'Form Responses 1'!A332</f>
        <v>45474.503120648151</v>
      </c>
      <c r="B332" s="25" t="str">
        <f>'Form Responses 1'!B332</f>
        <v>mgnag27@gmail.com</v>
      </c>
      <c r="C332" s="16" t="str">
        <f>'Form Responses 1'!C332</f>
        <v xml:space="preserve">Nagarajan </v>
      </c>
      <c r="D332" s="16" t="str">
        <f>'Form Responses 1'!D332</f>
        <v xml:space="preserve">Gopalsamy </v>
      </c>
      <c r="E332" s="511">
        <f>'Form Responses 1'!E332</f>
        <v>2246768896</v>
      </c>
      <c r="F332" s="17" t="str">
        <f>'Form Responses 1'!F332</f>
        <v>19th July (Friday) - Evening, 20th July (Saturday) - Morning, 20th July (Saturday) - Evening</v>
      </c>
      <c r="G332" s="16" t="str">
        <f>'Form Responses 1'!G332</f>
        <v>Greater Chicago Region</v>
      </c>
      <c r="H332" s="16" t="str">
        <f>'Form Responses 1'!H332</f>
        <v>No</v>
      </c>
      <c r="I332" s="16">
        <f>'Form Responses 1'!I332</f>
        <v>0</v>
      </c>
      <c r="J332" s="16">
        <f>'Form Responses 1'!J332</f>
        <v>0</v>
      </c>
      <c r="K332" s="16">
        <f>'Form Responses 1'!K332</f>
        <v>0</v>
      </c>
      <c r="L332" s="25" t="s">
        <v>23</v>
      </c>
      <c r="M332" s="16">
        <f>'Form Responses 1'!M332</f>
        <v>0</v>
      </c>
      <c r="N332" s="27" t="s">
        <v>1727</v>
      </c>
      <c r="O332" s="19" t="str">
        <f t="shared" si="1533"/>
        <v/>
      </c>
      <c r="P332" s="20"/>
      <c r="Q332" s="20"/>
      <c r="R332" s="20"/>
      <c r="S332" s="20"/>
      <c r="T332" s="21" t="str">
        <f t="shared" ref="T332:U332" si="1995">IF(COUNTIF($F332,CONCATENATE("*",T$1,"*")),"Y",IF(COUNTIF($F332,CONCATENATE("*",$V$1,"*")),"Y",IF(COUNTIF($F332,CONCATENATE("*ALL EVENT DAYS - July 18*")),"Y","")))</f>
        <v/>
      </c>
      <c r="U332" s="21" t="str">
        <f t="shared" si="1995"/>
        <v/>
      </c>
      <c r="V332" s="21" t="str">
        <f t="shared" si="1172"/>
        <v/>
      </c>
      <c r="W332" s="21" t="str">
        <f t="shared" ref="W332:X332" si="1996">IF(COUNTIF($F332,CONCATENATE("*",W$1,"*")),"Y",IF(COUNTIF($F332,CONCATENATE("*",$O$1,"*")),"Y",IF(COUNTIF($F332,CONCATENATE("*",$Y$1,"*")),"Y",IF(COUNTIF($F332,CONCATENATE("*ALL EVENT*")),"Y",""))))</f>
        <v/>
      </c>
      <c r="X332" s="21" t="str">
        <f t="shared" si="1996"/>
        <v>Y</v>
      </c>
      <c r="Y332" s="21" t="str">
        <f t="shared" si="1174"/>
        <v/>
      </c>
      <c r="Z332" s="21" t="str">
        <f t="shared" ref="Z332:AA332" si="1997">IF(COUNTIF($F332,CONCATENATE("*",Z$1,"*")),"Y",IF(COUNTIF($F332,CONCATENATE("*",$O$1,"*")),"Y",IF(COUNTIF($F332,CONCATENATE("*",$AB$1,"*")),"Y",IF(COUNTIF($F332,CONCATENATE("*ALL EVENT*")),"Y",""))))</f>
        <v>Y</v>
      </c>
      <c r="AA332" s="21" t="str">
        <f t="shared" si="1997"/>
        <v>Y</v>
      </c>
      <c r="AB332" s="21" t="str">
        <f t="shared" si="1537"/>
        <v/>
      </c>
      <c r="AC332" s="21" t="str">
        <f t="shared" ref="AC332:AD332" si="1998">IF(COUNTIF($F332,CONCATENATE("*",AC$1,"*")),"Y",IF(COUNTIF($F332,CONCATENATE("*",$O$1,"*")),"Y",IF(COUNTIF($F332,CONCATENATE("*",$AE$1,"*")),"Y",IF(COUNTIF($F332,CONCATENATE("*ALL EVENT*")),"Y",""))))</f>
        <v/>
      </c>
      <c r="AD332" s="21" t="str">
        <f t="shared" si="1998"/>
        <v/>
      </c>
      <c r="AE332" s="19" t="str">
        <f t="shared" si="1539"/>
        <v/>
      </c>
      <c r="AF332" s="22">
        <f t="shared" si="1540"/>
        <v>3</v>
      </c>
      <c r="AG332" s="26" t="s">
        <v>1732</v>
      </c>
      <c r="AH332" s="19" t="str">
        <f t="shared" si="1792"/>
        <v/>
      </c>
      <c r="AI332" s="19" t="str">
        <f t="shared" ref="AI332:AP332" si="1999">IF(P332="Y",$AG332,"")</f>
        <v/>
      </c>
      <c r="AJ332" s="19" t="str">
        <f t="shared" si="1999"/>
        <v/>
      </c>
      <c r="AK332" s="19" t="str">
        <f t="shared" si="1999"/>
        <v/>
      </c>
      <c r="AL332" s="19" t="str">
        <f t="shared" si="1999"/>
        <v/>
      </c>
      <c r="AM332" s="19" t="str">
        <f t="shared" si="1999"/>
        <v/>
      </c>
      <c r="AN332" s="19" t="str">
        <f t="shared" si="1999"/>
        <v/>
      </c>
      <c r="AO332" s="19" t="str">
        <f t="shared" si="1999"/>
        <v/>
      </c>
      <c r="AP332" s="19" t="str">
        <f t="shared" si="1999"/>
        <v/>
      </c>
      <c r="AQ332" s="19" t="s">
        <v>1737</v>
      </c>
      <c r="AR332" s="19" t="str">
        <f t="shared" si="1993"/>
        <v/>
      </c>
      <c r="AS332" s="19" t="s">
        <v>1737</v>
      </c>
      <c r="AT332" s="19" t="s">
        <v>1737</v>
      </c>
      <c r="AU332" s="19"/>
      <c r="AV332" s="19" t="str">
        <f t="shared" ref="AV332:AW332" si="2000">IF(AC332="Y",$AG332,"")</f>
        <v/>
      </c>
      <c r="AW332" s="19" t="str">
        <f t="shared" si="2000"/>
        <v/>
      </c>
      <c r="AX332" s="19"/>
      <c r="AY332" s="24">
        <f t="shared" si="1542"/>
        <v>1</v>
      </c>
      <c r="AZ332" s="19">
        <f t="shared" si="1543"/>
        <v>1</v>
      </c>
      <c r="BA332" s="19" t="s">
        <v>1740</v>
      </c>
      <c r="BB332" s="19"/>
    </row>
    <row r="333" spans="1:54" ht="15.6">
      <c r="A333" s="2">
        <f>'Form Responses 1'!A333</f>
        <v>45475.106097453703</v>
      </c>
      <c r="B333" s="25" t="str">
        <f>'Form Responses 1'!B333</f>
        <v>arpansree@gmail.com</v>
      </c>
      <c r="C333" s="16" t="str">
        <f>'Form Responses 1'!C333</f>
        <v>Arpansree</v>
      </c>
      <c r="D333" s="16" t="str">
        <f>'Form Responses 1'!D333</f>
        <v>Gusidi</v>
      </c>
      <c r="E333" s="511">
        <f>'Form Responses 1'!E333</f>
        <v>6692884316</v>
      </c>
      <c r="F333" s="17" t="str">
        <f>'Form Responses 1'!F333</f>
        <v>19th July (Friday) - ALL DAY, 20th July (Saturday) - ALL DAY, 21st July (Sunday) - Morning</v>
      </c>
      <c r="G333" s="16" t="str">
        <f>'Form Responses 1'!G333</f>
        <v>Other locations</v>
      </c>
      <c r="H333" s="16" t="str">
        <f>'Form Responses 1'!H333</f>
        <v>Yes</v>
      </c>
      <c r="I333" s="16" t="str">
        <f>'Form Responses 1'!I333</f>
        <v>Mahāyajña Student</v>
      </c>
      <c r="J333" s="16" t="str">
        <f>'Form Responses 1'!J333</f>
        <v>Arpansree Gusidi</v>
      </c>
      <c r="K333" s="16" t="str">
        <f>'Form Responses 1'!K333</f>
        <v>Batch 2</v>
      </c>
      <c r="L333" s="16" t="str">
        <f>'Form Responses 1'!L333</f>
        <v>I acknowledge</v>
      </c>
      <c r="M333" s="16" t="str">
        <f>'Form Responses 1'!M333</f>
        <v>San Jose, CA</v>
      </c>
      <c r="N333" s="27" t="s">
        <v>1727</v>
      </c>
      <c r="O333" s="19" t="str">
        <f t="shared" si="1533"/>
        <v/>
      </c>
      <c r="P333" s="20"/>
      <c r="Q333" s="20"/>
      <c r="R333" s="20"/>
      <c r="S333" s="20"/>
      <c r="T333" s="21" t="str">
        <f t="shared" ref="T333:U333" si="2001">IF(COUNTIF($F333,CONCATENATE("*",T$1,"*")),"Y",IF(COUNTIF($F333,CONCATENATE("*",$V$1,"*")),"Y",IF(COUNTIF($F333,CONCATENATE("*ALL EVENT DAYS - July 18*")),"Y","")))</f>
        <v/>
      </c>
      <c r="U333" s="21" t="str">
        <f t="shared" si="2001"/>
        <v/>
      </c>
      <c r="V333" s="21" t="str">
        <f t="shared" si="1172"/>
        <v/>
      </c>
      <c r="W333" s="21" t="str">
        <f t="shared" ref="W333:X333" si="2002">IF(COUNTIF($F333,CONCATENATE("*",W$1,"*")),"Y",IF(COUNTIF($F333,CONCATENATE("*",$O$1,"*")),"Y",IF(COUNTIF($F333,CONCATENATE("*",$Y$1,"*")),"Y",IF(COUNTIF($F333,CONCATENATE("*ALL EVENT*")),"Y",""))))</f>
        <v>Y</v>
      </c>
      <c r="X333" s="21" t="str">
        <f t="shared" si="2002"/>
        <v>Y</v>
      </c>
      <c r="Y333" s="21" t="str">
        <f t="shared" si="1174"/>
        <v>Y</v>
      </c>
      <c r="Z333" s="21" t="str">
        <f t="shared" ref="Z333:AA333" si="2003">IF(COUNTIF($F333,CONCATENATE("*",Z$1,"*")),"Y",IF(COUNTIF($F333,CONCATENATE("*",$O$1,"*")),"Y",IF(COUNTIF($F333,CONCATENATE("*",$AB$1,"*")),"Y",IF(COUNTIF($F333,CONCATENATE("*ALL EVENT*")),"Y",""))))</f>
        <v>Y</v>
      </c>
      <c r="AA333" s="21" t="str">
        <f t="shared" si="2003"/>
        <v>Y</v>
      </c>
      <c r="AB333" s="21" t="str">
        <f t="shared" si="1537"/>
        <v>Y</v>
      </c>
      <c r="AC333" s="21" t="str">
        <f t="shared" ref="AC333:AD333" si="2004">IF(COUNTIF($F333,CONCATENATE("*",AC$1,"*")),"Y",IF(COUNTIF($F333,CONCATENATE("*",$O$1,"*")),"Y",IF(COUNTIF($F333,CONCATENATE("*",$AE$1,"*")),"Y",IF(COUNTIF($F333,CONCATENATE("*ALL EVENT*")),"Y",""))))</f>
        <v>Y</v>
      </c>
      <c r="AD333" s="21" t="str">
        <f t="shared" si="2004"/>
        <v/>
      </c>
      <c r="AE333" s="19" t="str">
        <f t="shared" si="1539"/>
        <v/>
      </c>
      <c r="AF333" s="22">
        <f t="shared" si="1540"/>
        <v>5</v>
      </c>
      <c r="AG333" s="44" t="s">
        <v>1732</v>
      </c>
      <c r="AH333" s="19" t="str">
        <f t="shared" si="1792"/>
        <v/>
      </c>
      <c r="AI333" s="19" t="str">
        <f t="shared" ref="AI333:AO333" si="2005">IF(P333="Y",$AG333,"")</f>
        <v/>
      </c>
      <c r="AJ333" s="19" t="str">
        <f t="shared" si="2005"/>
        <v/>
      </c>
      <c r="AK333" s="19" t="str">
        <f t="shared" si="2005"/>
        <v/>
      </c>
      <c r="AL333" s="19" t="str">
        <f t="shared" si="2005"/>
        <v/>
      </c>
      <c r="AM333" s="19" t="str">
        <f t="shared" si="2005"/>
        <v/>
      </c>
      <c r="AN333" s="19" t="str">
        <f t="shared" si="2005"/>
        <v/>
      </c>
      <c r="AO333" s="19" t="str">
        <f t="shared" si="2005"/>
        <v/>
      </c>
      <c r="AP333" s="19" t="s">
        <v>1737</v>
      </c>
      <c r="AQ333" s="19" t="s">
        <v>1737</v>
      </c>
      <c r="AR333" s="19" t="str">
        <f t="shared" si="1993"/>
        <v>Maha Prasad</v>
      </c>
      <c r="AS333" s="19" t="s">
        <v>1737</v>
      </c>
      <c r="AT333" s="19" t="s">
        <v>1737</v>
      </c>
      <c r="AU333" s="19"/>
      <c r="AV333" s="19" t="s">
        <v>1737</v>
      </c>
      <c r="AW333" s="19" t="str">
        <f t="shared" ref="AW333:AW334" si="2006">IF(AD333="Y",$AG333,"")</f>
        <v/>
      </c>
      <c r="AX333" s="19"/>
      <c r="AY333" s="24">
        <f t="shared" si="1542"/>
        <v>2</v>
      </c>
      <c r="AZ333" s="19">
        <f t="shared" si="1543"/>
        <v>2</v>
      </c>
      <c r="BA333" s="19" t="s">
        <v>1729</v>
      </c>
      <c r="BB333" s="19"/>
    </row>
    <row r="334" spans="1:54" ht="15.6">
      <c r="A334" s="2">
        <f>'Form Responses 1'!A334</f>
        <v>45475.389474398151</v>
      </c>
      <c r="B334" s="25" t="str">
        <f>'Form Responses 1'!B334</f>
        <v>madhavichanda@gmail.com</v>
      </c>
      <c r="C334" s="16" t="str">
        <f>'Form Responses 1'!C334</f>
        <v>Bindu</v>
      </c>
      <c r="D334" s="16" t="str">
        <f>'Form Responses 1'!D334</f>
        <v>Manusani</v>
      </c>
      <c r="E334" s="511">
        <f>'Form Responses 1'!E334</f>
        <v>6155945710</v>
      </c>
      <c r="F334" s="17" t="str">
        <f>'Form Responses 1'!F334</f>
        <v>19th July (Friday) - ALL DAY, 20th July (Saturday) - Morning, 21st July (Sunday) - Morning</v>
      </c>
      <c r="G334" s="16" t="str">
        <f>'Form Responses 1'!G334</f>
        <v>Other locations</v>
      </c>
      <c r="H334" s="16" t="str">
        <f>'Form Responses 1'!H334</f>
        <v>Yes</v>
      </c>
      <c r="I334" s="16" t="str">
        <f>'Form Responses 1'!I334</f>
        <v>Mahāyajña Student</v>
      </c>
      <c r="J334" s="16" t="str">
        <f>'Form Responses 1'!J334</f>
        <v>Bindu Manusani</v>
      </c>
      <c r="K334" s="16" t="str">
        <f>'Form Responses 1'!K334</f>
        <v>Batch 9</v>
      </c>
      <c r="L334" s="16" t="str">
        <f>'Form Responses 1'!L334</f>
        <v>I acknowledge</v>
      </c>
      <c r="M334" s="16" t="str">
        <f>'Form Responses 1'!M334</f>
        <v>Nashville, TN</v>
      </c>
      <c r="N334" s="27" t="s">
        <v>1731</v>
      </c>
      <c r="O334" s="19" t="str">
        <f t="shared" si="1533"/>
        <v/>
      </c>
      <c r="P334" s="20"/>
      <c r="Q334" s="20"/>
      <c r="R334" s="20"/>
      <c r="S334" s="20"/>
      <c r="T334" s="21" t="str">
        <f t="shared" ref="T334:U334" si="2007">IF(COUNTIF($F334,CONCATENATE("*",T$1,"*")),"Y",IF(COUNTIF($F334,CONCATENATE("*",$V$1,"*")),"Y",IF(COUNTIF($F334,CONCATENATE("*ALL EVENT DAYS - July 18*")),"Y","")))</f>
        <v/>
      </c>
      <c r="U334" s="21" t="str">
        <f t="shared" si="2007"/>
        <v/>
      </c>
      <c r="V334" s="21" t="str">
        <f t="shared" si="1172"/>
        <v/>
      </c>
      <c r="W334" s="21" t="str">
        <f t="shared" ref="W334:X334" si="2008">IF(COUNTIF($F334,CONCATENATE("*",W$1,"*")),"Y",IF(COUNTIF($F334,CONCATENATE("*",$O$1,"*")),"Y",IF(COUNTIF($F334,CONCATENATE("*",$Y$1,"*")),"Y",IF(COUNTIF($F334,CONCATENATE("*ALL EVENT*")),"Y",""))))</f>
        <v>Y</v>
      </c>
      <c r="X334" s="21" t="str">
        <f t="shared" si="2008"/>
        <v>Y</v>
      </c>
      <c r="Y334" s="21" t="str">
        <f t="shared" si="1174"/>
        <v>Y</v>
      </c>
      <c r="Z334" s="21" t="str">
        <f t="shared" ref="Z334:AA334" si="2009">IF(COUNTIF($F334,CONCATENATE("*",Z$1,"*")),"Y",IF(COUNTIF($F334,CONCATENATE("*",$O$1,"*")),"Y",IF(COUNTIF($F334,CONCATENATE("*",$AB$1,"*")),"Y",IF(COUNTIF($F334,CONCATENATE("*ALL EVENT*")),"Y",""))))</f>
        <v>Y</v>
      </c>
      <c r="AA334" s="21" t="str">
        <f t="shared" si="2009"/>
        <v/>
      </c>
      <c r="AB334" s="21" t="str">
        <f t="shared" si="1537"/>
        <v/>
      </c>
      <c r="AC334" s="21" t="str">
        <f t="shared" ref="AC334:AD334" si="2010">IF(COUNTIF($F334,CONCATENATE("*",AC$1,"*")),"Y",IF(COUNTIF($F334,CONCATENATE("*",$O$1,"*")),"Y",IF(COUNTIF($F334,CONCATENATE("*",$AE$1,"*")),"Y",IF(COUNTIF($F334,CONCATENATE("*ALL EVENT*")),"Y",""))))</f>
        <v>Y</v>
      </c>
      <c r="AD334" s="21" t="str">
        <f t="shared" si="2010"/>
        <v/>
      </c>
      <c r="AE334" s="19" t="str">
        <f t="shared" si="1539"/>
        <v/>
      </c>
      <c r="AF334" s="22">
        <f t="shared" si="1540"/>
        <v>4</v>
      </c>
      <c r="AG334" s="44" t="s">
        <v>1732</v>
      </c>
      <c r="AH334" s="19" t="str">
        <f t="shared" si="1792"/>
        <v/>
      </c>
      <c r="AI334" s="19" t="str">
        <f t="shared" ref="AI334:AO334" si="2011">IF(P334="Y",$AG334,"")</f>
        <v/>
      </c>
      <c r="AJ334" s="19" t="str">
        <f t="shared" si="2011"/>
        <v/>
      </c>
      <c r="AK334" s="19" t="str">
        <f t="shared" si="2011"/>
        <v/>
      </c>
      <c r="AL334" s="19" t="str">
        <f t="shared" si="2011"/>
        <v/>
      </c>
      <c r="AM334" s="19" t="str">
        <f t="shared" si="2011"/>
        <v/>
      </c>
      <c r="AN334" s="19" t="str">
        <f t="shared" si="2011"/>
        <v/>
      </c>
      <c r="AO334" s="19" t="str">
        <f t="shared" si="2011"/>
        <v/>
      </c>
      <c r="AP334" s="19" t="s">
        <v>1737</v>
      </c>
      <c r="AQ334" s="19" t="s">
        <v>1737</v>
      </c>
      <c r="AR334" s="19" t="str">
        <f t="shared" si="1993"/>
        <v>Maha Prasad</v>
      </c>
      <c r="AS334" s="19" t="s">
        <v>1737</v>
      </c>
      <c r="AT334" s="19" t="str">
        <f t="shared" ref="AT334:AT335" si="2012">IF(AA334="Y",$AG334,"")</f>
        <v/>
      </c>
      <c r="AU334" s="19"/>
      <c r="AV334" s="19" t="s">
        <v>1737</v>
      </c>
      <c r="AW334" s="19" t="str">
        <f t="shared" si="2006"/>
        <v/>
      </c>
      <c r="AX334" s="19"/>
      <c r="AY334" s="24">
        <f t="shared" si="1542"/>
        <v>1</v>
      </c>
      <c r="AZ334" s="19">
        <f t="shared" si="1543"/>
        <v>1</v>
      </c>
      <c r="BA334" s="19" t="s">
        <v>1740</v>
      </c>
      <c r="BB334" s="19"/>
    </row>
    <row r="335" spans="1:54" ht="15.6">
      <c r="A335" s="2">
        <f>'Form Responses 1'!A335</f>
        <v>45480.419375659723</v>
      </c>
      <c r="B335" s="25" t="str">
        <f>'Form Responses 1'!B335</f>
        <v>diyasmail@gmail.com</v>
      </c>
      <c r="C335" s="16" t="str">
        <f>'Form Responses 1'!C335</f>
        <v>Ramakrishnan</v>
      </c>
      <c r="D335" s="16" t="str">
        <f>'Form Responses 1'!D335</f>
        <v>Raman</v>
      </c>
      <c r="E335" s="511">
        <f>'Form Responses 1'!E335</f>
        <v>8605180299</v>
      </c>
      <c r="F335" s="17" t="str">
        <f>'Form Responses 1'!F335</f>
        <v>18th July (Thursday) - Evening, 19th July (Friday) - Evening, 20th July (Saturday) - Morning</v>
      </c>
      <c r="G335" s="16" t="str">
        <f>'Form Responses 1'!G335</f>
        <v>Frisco</v>
      </c>
      <c r="H335" s="16" t="str">
        <f>'Form Responses 1'!H335</f>
        <v>Yes</v>
      </c>
      <c r="I335" s="16" t="str">
        <f>'Form Responses 1'!I335</f>
        <v>Mahāyajña Student</v>
      </c>
      <c r="J335" s="16" t="str">
        <f>'Form Responses 1'!J335</f>
        <v>Ramakrishnan Raman</v>
      </c>
      <c r="K335" s="16" t="str">
        <f>'Form Responses 1'!K335</f>
        <v>Batch 9</v>
      </c>
      <c r="L335" s="16" t="str">
        <f>'Form Responses 1'!L335</f>
        <v>I acknowledge</v>
      </c>
      <c r="M335" s="16">
        <f>'Form Responses 1'!M335</f>
        <v>0</v>
      </c>
      <c r="N335" s="27" t="s">
        <v>1727</v>
      </c>
      <c r="O335" s="19" t="str">
        <f t="shared" si="1533"/>
        <v/>
      </c>
      <c r="P335" s="20"/>
      <c r="Q335" s="20"/>
      <c r="R335" s="20"/>
      <c r="S335" s="20"/>
      <c r="T335" s="21" t="str">
        <f t="shared" ref="T335:U335" si="2013">IF(COUNTIF($F335,CONCATENATE("*",T$1,"*")),"Y",IF(COUNTIF($F335,CONCATENATE("*",$V$1,"*")),"Y",IF(COUNTIF($F335,CONCATENATE("*ALL EVENT DAYS - July 18*")),"Y","")))</f>
        <v/>
      </c>
      <c r="U335" s="21" t="str">
        <f t="shared" si="2013"/>
        <v>Y</v>
      </c>
      <c r="V335" s="21" t="str">
        <f t="shared" si="1172"/>
        <v/>
      </c>
      <c r="W335" s="21" t="str">
        <f t="shared" ref="W335:X335" si="2014">IF(COUNTIF($F335,CONCATENATE("*",W$1,"*")),"Y",IF(COUNTIF($F335,CONCATENATE("*",$O$1,"*")),"Y",IF(COUNTIF($F335,CONCATENATE("*",$Y$1,"*")),"Y",IF(COUNTIF($F335,CONCATENATE("*ALL EVENT*")),"Y",""))))</f>
        <v/>
      </c>
      <c r="X335" s="21" t="str">
        <f t="shared" si="2014"/>
        <v>Y</v>
      </c>
      <c r="Y335" s="21" t="str">
        <f t="shared" si="1174"/>
        <v/>
      </c>
      <c r="Z335" s="21" t="str">
        <f t="shared" ref="Z335:AA335" si="2015">IF(COUNTIF($F335,CONCATENATE("*",Z$1,"*")),"Y",IF(COUNTIF($F335,CONCATENATE("*",$O$1,"*")),"Y",IF(COUNTIF($F335,CONCATENATE("*",$AB$1,"*")),"Y",IF(COUNTIF($F335,CONCATENATE("*ALL EVENT*")),"Y",""))))</f>
        <v>Y</v>
      </c>
      <c r="AA335" s="21" t="str">
        <f t="shared" si="2015"/>
        <v/>
      </c>
      <c r="AB335" s="21" t="str">
        <f t="shared" si="1537"/>
        <v/>
      </c>
      <c r="AC335" s="21" t="str">
        <f t="shared" ref="AC335:AD335" si="2016">IF(COUNTIF($F335,CONCATENATE("*",AC$1,"*")),"Y",IF(COUNTIF($F335,CONCATENATE("*",$O$1,"*")),"Y",IF(COUNTIF($F335,CONCATENATE("*",$AE$1,"*")),"Y",IF(COUNTIF($F335,CONCATENATE("*ALL EVENT*")),"Y",""))))</f>
        <v/>
      </c>
      <c r="AD335" s="21" t="str">
        <f t="shared" si="2016"/>
        <v/>
      </c>
      <c r="AE335" s="19" t="str">
        <f t="shared" si="1539"/>
        <v/>
      </c>
      <c r="AF335" s="22">
        <f t="shared" si="1540"/>
        <v>3</v>
      </c>
      <c r="AG335" s="44" t="s">
        <v>1741</v>
      </c>
      <c r="AH335" s="19" t="str">
        <f t="shared" si="1792"/>
        <v/>
      </c>
      <c r="AI335" s="19" t="str">
        <f t="shared" ref="AI335:AM335" si="2017">IF(P335="Y",$AG335,"")</f>
        <v/>
      </c>
      <c r="AJ335" s="19" t="str">
        <f t="shared" si="2017"/>
        <v/>
      </c>
      <c r="AK335" s="19" t="str">
        <f t="shared" si="2017"/>
        <v/>
      </c>
      <c r="AL335" s="19" t="str">
        <f t="shared" si="2017"/>
        <v/>
      </c>
      <c r="AM335" s="19" t="str">
        <f t="shared" si="2017"/>
        <v/>
      </c>
      <c r="AN335" s="19" t="s">
        <v>1742</v>
      </c>
      <c r="AO335" s="19" t="str">
        <f t="shared" ref="AO335:AP335" si="2018">IF(V335="Y",$AG335,"")</f>
        <v/>
      </c>
      <c r="AP335" s="19" t="str">
        <f t="shared" si="2018"/>
        <v/>
      </c>
      <c r="AQ335" s="19" t="s">
        <v>1734</v>
      </c>
      <c r="AR335" s="19" t="str">
        <f t="shared" si="1993"/>
        <v/>
      </c>
      <c r="AS335" s="19" t="s">
        <v>1734</v>
      </c>
      <c r="AT335" s="19" t="str">
        <f t="shared" si="2012"/>
        <v/>
      </c>
      <c r="AU335" s="19"/>
      <c r="AV335" s="19" t="str">
        <f t="shared" ref="AV335:AW335" si="2019">IF(AC335="Y",$AG335,"")</f>
        <v/>
      </c>
      <c r="AW335" s="19" t="str">
        <f t="shared" si="2019"/>
        <v/>
      </c>
      <c r="AX335" s="19"/>
      <c r="AY335" s="24">
        <f t="shared" si="1542"/>
        <v>1</v>
      </c>
      <c r="AZ335" s="19">
        <f t="shared" si="1543"/>
        <v>1</v>
      </c>
      <c r="BA335" s="19" t="s">
        <v>1740</v>
      </c>
      <c r="BB335" s="19"/>
    </row>
    <row r="336" spans="1:54" ht="15.6">
      <c r="A336" s="2">
        <f>'Form Responses 1'!A336</f>
        <v>45476.562720520829</v>
      </c>
      <c r="B336" s="25" t="str">
        <f>'Form Responses 1'!B336</f>
        <v>nskumarreddy1@gmail.com</v>
      </c>
      <c r="C336" s="16" t="str">
        <f>'Form Responses 1'!C336</f>
        <v>Kumar</v>
      </c>
      <c r="D336" s="16" t="str">
        <f>'Form Responses 1'!D336</f>
        <v>Narala</v>
      </c>
      <c r="E336" s="511">
        <f>'Form Responses 1'!E336</f>
        <v>9727419650</v>
      </c>
      <c r="F336" s="17" t="str">
        <f>'Form Responses 1'!F336</f>
        <v>ALL EVENT DAYS - July 19th to July 21st - FULL TIME</v>
      </c>
      <c r="G336" s="16" t="str">
        <f>'Form Responses 1'!G336</f>
        <v>Other locations</v>
      </c>
      <c r="H336" s="16">
        <f>'Form Responses 1'!H485</f>
        <v>0</v>
      </c>
      <c r="I336" s="16">
        <f>'Form Responses 1'!I485</f>
        <v>0</v>
      </c>
      <c r="J336" s="16">
        <f>'Form Responses 1'!J485</f>
        <v>0</v>
      </c>
      <c r="K336" s="16">
        <f>'Form Responses 1'!K485</f>
        <v>0</v>
      </c>
      <c r="L336" s="16">
        <f>'Form Responses 1'!L485</f>
        <v>0</v>
      </c>
      <c r="M336" s="16">
        <f>'Form Responses 1'!M485</f>
        <v>0</v>
      </c>
      <c r="N336" s="27"/>
      <c r="O336" s="19" t="str">
        <f t="shared" si="1533"/>
        <v>Y</v>
      </c>
      <c r="P336" s="20"/>
      <c r="Q336" s="20"/>
      <c r="R336" s="20"/>
      <c r="S336" s="20"/>
      <c r="T336" s="21" t="str">
        <f t="shared" ref="T336:U336" si="2020">IF(COUNTIF($F336,CONCATENATE("*",T$1,"*")),"Y",IF(COUNTIF($F336,CONCATENATE("*",$V$1,"*")),"Y",IF(COUNTIF($F336,CONCATENATE("*ALL EVENT DAYS - July 18*")),"Y","")))</f>
        <v/>
      </c>
      <c r="U336" s="21" t="str">
        <f t="shared" si="2020"/>
        <v/>
      </c>
      <c r="V336" s="21" t="str">
        <f t="shared" si="1172"/>
        <v/>
      </c>
      <c r="W336" s="21" t="str">
        <f t="shared" ref="W336:X336" si="2021">IF(COUNTIF($F336,CONCATENATE("*",W$1,"*")),"Y",IF(COUNTIF($F336,CONCATENATE("*",$O$1,"*")),"Y",IF(COUNTIF($F336,CONCATENATE("*",$Y$1,"*")),"Y",IF(COUNTIF($F336,CONCATENATE("*ALL EVENT*")),"Y",""))))</f>
        <v>Y</v>
      </c>
      <c r="X336" s="21" t="str">
        <f t="shared" si="2021"/>
        <v>Y</v>
      </c>
      <c r="Y336" s="21" t="str">
        <f t="shared" si="1174"/>
        <v>Y</v>
      </c>
      <c r="Z336" s="21" t="str">
        <f t="shared" ref="Z336:AA336" si="2022">IF(COUNTIF($F336,CONCATENATE("*",Z$1,"*")),"Y",IF(COUNTIF($F336,CONCATENATE("*",$O$1,"*")),"Y",IF(COUNTIF($F336,CONCATENATE("*",$AB$1,"*")),"Y",IF(COUNTIF($F336,CONCATENATE("*ALL EVENT*")),"Y",""))))</f>
        <v>Y</v>
      </c>
      <c r="AA336" s="21" t="str">
        <f t="shared" si="2022"/>
        <v>Y</v>
      </c>
      <c r="AB336" s="21" t="str">
        <f t="shared" si="1537"/>
        <v>Y</v>
      </c>
      <c r="AC336" s="21" t="str">
        <f t="shared" ref="AC336:AD336" si="2023">IF(COUNTIF($F336,CONCATENATE("*",AC$1,"*")),"Y",IF(COUNTIF($F336,CONCATENATE("*",$O$1,"*")),"Y",IF(COUNTIF($F336,CONCATENATE("*",$AE$1,"*")),"Y",IF(COUNTIF($F336,CONCATENATE("*ALL EVENT*")),"Y",""))))</f>
        <v>Y</v>
      </c>
      <c r="AD336" s="21" t="str">
        <f t="shared" si="2023"/>
        <v>Y</v>
      </c>
      <c r="AE336" s="19" t="str">
        <f t="shared" si="1539"/>
        <v>Y</v>
      </c>
      <c r="AF336" s="22">
        <f t="shared" si="1540"/>
        <v>6</v>
      </c>
      <c r="AG336" s="26" t="s">
        <v>1741</v>
      </c>
      <c r="AH336" s="19" t="str">
        <f t="shared" si="1792"/>
        <v>Crowd Mgmt</v>
      </c>
      <c r="AI336" s="19" t="str">
        <f t="shared" ref="AI336:AO336" si="2024">IF(P336="Y",$AG336,"")</f>
        <v/>
      </c>
      <c r="AJ336" s="19" t="str">
        <f t="shared" si="2024"/>
        <v/>
      </c>
      <c r="AK336" s="19" t="str">
        <f t="shared" si="2024"/>
        <v/>
      </c>
      <c r="AL336" s="19" t="str">
        <f t="shared" si="2024"/>
        <v/>
      </c>
      <c r="AM336" s="19" t="str">
        <f t="shared" si="2024"/>
        <v/>
      </c>
      <c r="AN336" s="19" t="str">
        <f t="shared" si="2024"/>
        <v/>
      </c>
      <c r="AO336" s="19" t="str">
        <f t="shared" si="2024"/>
        <v/>
      </c>
      <c r="AP336" s="19" t="s">
        <v>1734</v>
      </c>
      <c r="AQ336" s="19" t="s">
        <v>1734</v>
      </c>
      <c r="AR336" s="19" t="str">
        <f t="shared" si="1993"/>
        <v>Crowd Mgmt</v>
      </c>
      <c r="AS336" s="19" t="s">
        <v>1734</v>
      </c>
      <c r="AT336" s="19" t="s">
        <v>1734</v>
      </c>
      <c r="AU336" s="19"/>
      <c r="AV336" s="19" t="s">
        <v>1734</v>
      </c>
      <c r="AW336" s="19" t="str">
        <f>IF(AD336="Y",$AG336,"")</f>
        <v>Crowd Mgmt</v>
      </c>
      <c r="AX336" s="19"/>
      <c r="AY336" s="24">
        <f t="shared" si="1542"/>
        <v>2</v>
      </c>
      <c r="AZ336" s="19">
        <f t="shared" si="1543"/>
        <v>2</v>
      </c>
      <c r="BA336" s="19" t="s">
        <v>1729</v>
      </c>
      <c r="BB336" s="19"/>
    </row>
    <row r="337" spans="1:54" ht="15.6">
      <c r="A337" s="2">
        <f>'Form Responses 1'!A337</f>
        <v>45476.616854629625</v>
      </c>
      <c r="B337" s="25" t="str">
        <f>'Form Responses 1'!B337</f>
        <v>agouris@hotmail.com</v>
      </c>
      <c r="C337" s="16" t="str">
        <f>'Form Responses 1'!C337</f>
        <v>Aparna</v>
      </c>
      <c r="D337" s="16" t="str">
        <f>'Form Responses 1'!D337</f>
        <v>Gourisetty</v>
      </c>
      <c r="E337" s="511">
        <f>'Form Responses 1'!E337</f>
        <v>13129339730</v>
      </c>
      <c r="F337" s="17" t="str">
        <f>'Form Responses 1'!F337</f>
        <v>20th July (Saturday) - ALL DAY, 21st July (Sunday) - ALL DAY,18th July (Thursday) - Evening</v>
      </c>
      <c r="G337" s="16" t="str">
        <f>'Form Responses 1'!G337</f>
        <v>Greater Chicago Region</v>
      </c>
      <c r="H337" s="16" t="str">
        <f>'Form Responses 1'!H337</f>
        <v>No</v>
      </c>
      <c r="I337" s="16">
        <f>'Form Responses 1'!I337</f>
        <v>0</v>
      </c>
      <c r="J337" s="16">
        <f>'Form Responses 1'!J337</f>
        <v>0</v>
      </c>
      <c r="K337" s="16">
        <f>'Form Responses 1'!K337</f>
        <v>0</v>
      </c>
      <c r="L337" s="16" t="str">
        <f>'Form Responses 1'!L337</f>
        <v>I acknowledge</v>
      </c>
      <c r="M337" s="16">
        <f>'Form Responses 1'!M337</f>
        <v>0</v>
      </c>
      <c r="N337" s="27"/>
      <c r="O337" s="19" t="str">
        <f t="shared" si="1533"/>
        <v/>
      </c>
      <c r="P337" s="20"/>
      <c r="Q337" s="20" t="s">
        <v>979</v>
      </c>
      <c r="R337" s="20"/>
      <c r="S337" s="20" t="s">
        <v>979</v>
      </c>
      <c r="T337" s="21" t="str">
        <f t="shared" ref="T337:U337" si="2025">IF(COUNTIF($F337,CONCATENATE("*",T$1,"*")),"Y",IF(COUNTIF($F337,CONCATENATE("*",$V$1,"*")),"Y",IF(COUNTIF($F337,CONCATENATE("*ALL EVENT DAYS - July 18*")),"Y","")))</f>
        <v/>
      </c>
      <c r="U337" s="21" t="str">
        <f t="shared" si="2025"/>
        <v>Y</v>
      </c>
      <c r="V337" s="21" t="str">
        <f t="shared" si="1172"/>
        <v/>
      </c>
      <c r="W337" s="21" t="str">
        <f t="shared" ref="W337:X337" si="2026">IF(COUNTIF($F337,CONCATENATE("*",W$1,"*")),"Y",IF(COUNTIF($F337,CONCATENATE("*",$O$1,"*")),"Y",IF(COUNTIF($F337,CONCATENATE("*",$Y$1,"*")),"Y",IF(COUNTIF($F337,CONCATENATE("*ALL EVENT*")),"Y",""))))</f>
        <v/>
      </c>
      <c r="X337" s="21" t="str">
        <f t="shared" si="2026"/>
        <v/>
      </c>
      <c r="Y337" s="21" t="str">
        <f t="shared" si="1174"/>
        <v/>
      </c>
      <c r="Z337" s="21" t="str">
        <f t="shared" ref="Z337:AA337" si="2027">IF(COUNTIF($F337,CONCATENATE("*",Z$1,"*")),"Y",IF(COUNTIF($F337,CONCATENATE("*",$O$1,"*")),"Y",IF(COUNTIF($F337,CONCATENATE("*",$AB$1,"*")),"Y",IF(COUNTIF($F337,CONCATENATE("*ALL EVENT*")),"Y",""))))</f>
        <v>Y</v>
      </c>
      <c r="AA337" s="21" t="str">
        <f t="shared" si="2027"/>
        <v>Y</v>
      </c>
      <c r="AB337" s="21" t="str">
        <f t="shared" si="1537"/>
        <v>Y</v>
      </c>
      <c r="AC337" s="21" t="str">
        <f t="shared" ref="AC337:AD337" si="2028">IF(COUNTIF($F337,CONCATENATE("*",AC$1,"*")),"Y",IF(COUNTIF($F337,CONCATENATE("*",$O$1,"*")),"Y",IF(COUNTIF($F337,CONCATENATE("*",$AE$1,"*")),"Y",IF(COUNTIF($F337,CONCATENATE("*ALL EVENT*")),"Y",""))))</f>
        <v>Y</v>
      </c>
      <c r="AD337" s="21" t="str">
        <f t="shared" si="2028"/>
        <v>Y</v>
      </c>
      <c r="AE337" s="19" t="str">
        <f t="shared" si="1539"/>
        <v>Y</v>
      </c>
      <c r="AF337" s="22">
        <f t="shared" si="1540"/>
        <v>7</v>
      </c>
      <c r="AG337" s="44" t="s">
        <v>1732</v>
      </c>
      <c r="AH337" s="19" t="str">
        <f t="shared" si="1792"/>
        <v/>
      </c>
      <c r="AI337" s="19" t="str">
        <f t="shared" ref="AI337:AK337" si="2029">IF(P337="Y",$AG337,"")</f>
        <v/>
      </c>
      <c r="AJ337" s="19" t="str">
        <f t="shared" si="2029"/>
        <v>Maha Prasad</v>
      </c>
      <c r="AK337" s="19" t="str">
        <f t="shared" si="2029"/>
        <v/>
      </c>
      <c r="AL337" s="19" t="s">
        <v>1738</v>
      </c>
      <c r="AM337" s="19" t="str">
        <f>IF(T337="Y",$AG337,"")</f>
        <v/>
      </c>
      <c r="AN337" s="19" t="s">
        <v>1744</v>
      </c>
      <c r="AO337" s="19" t="str">
        <f t="shared" ref="AO337:AR337" si="2030">IF(V337="Y",$AG337,"")</f>
        <v/>
      </c>
      <c r="AP337" s="19" t="str">
        <f t="shared" si="2030"/>
        <v/>
      </c>
      <c r="AQ337" s="19" t="str">
        <f t="shared" si="2030"/>
        <v/>
      </c>
      <c r="AR337" s="19" t="str">
        <f t="shared" si="2030"/>
        <v/>
      </c>
      <c r="AS337" s="19" t="s">
        <v>1737</v>
      </c>
      <c r="AT337" s="19" t="s">
        <v>1737</v>
      </c>
      <c r="AU337" s="19"/>
      <c r="AV337" s="19" t="s">
        <v>1737</v>
      </c>
      <c r="AW337" s="19" t="s">
        <v>1737</v>
      </c>
      <c r="AX337" s="19"/>
      <c r="AY337" s="24">
        <f t="shared" si="1542"/>
        <v>2</v>
      </c>
      <c r="AZ337" s="19">
        <f t="shared" si="1543"/>
        <v>2</v>
      </c>
      <c r="BA337" s="19" t="s">
        <v>1729</v>
      </c>
      <c r="BB337" s="19"/>
    </row>
    <row r="338" spans="1:54" ht="15.6">
      <c r="A338" s="2">
        <f>'Form Responses 1'!A338</f>
        <v>45476.727684259255</v>
      </c>
      <c r="B338" s="25" t="str">
        <f>'Form Responses 1'!B338</f>
        <v>Emailme.arjun@gmail.com</v>
      </c>
      <c r="C338" s="16" t="str">
        <f>'Form Responses 1'!C338</f>
        <v>Nagarjun</v>
      </c>
      <c r="D338" s="16" t="str">
        <f>'Form Responses 1'!D338</f>
        <v>Gandu</v>
      </c>
      <c r="E338" s="511">
        <f>'Form Responses 1'!E338</f>
        <v>6786468880</v>
      </c>
      <c r="F338" s="17" t="str">
        <f>'Form Responses 1'!F338</f>
        <v>ALL EVENT DAYS - July 19th to July 21st - FULL TIME</v>
      </c>
      <c r="G338" s="16" t="str">
        <f>'Form Responses 1'!G338</f>
        <v>Frisco</v>
      </c>
      <c r="H338" s="16" t="str">
        <f>'Form Responses 1'!H338</f>
        <v>Yes</v>
      </c>
      <c r="I338" s="16" t="str">
        <f>'Form Responses 1'!I338</f>
        <v>Mahāyajña Student</v>
      </c>
      <c r="J338" s="16" t="str">
        <f>'Form Responses 1'!J338</f>
        <v>Nagarjun Gandu</v>
      </c>
      <c r="K338" s="16" t="str">
        <f>'Form Responses 1'!K338</f>
        <v>Batch 5</v>
      </c>
      <c r="L338" s="16" t="str">
        <f>'Form Responses 1'!L338</f>
        <v>I acknowledge</v>
      </c>
      <c r="M338" s="16">
        <f>'Form Responses 1'!M338</f>
        <v>0</v>
      </c>
      <c r="N338" s="27" t="s">
        <v>1727</v>
      </c>
      <c r="O338" s="19" t="str">
        <f t="shared" si="1533"/>
        <v>Y</v>
      </c>
      <c r="P338" s="20"/>
      <c r="Q338" s="20"/>
      <c r="R338" s="20"/>
      <c r="S338" s="20"/>
      <c r="T338" s="21" t="str">
        <f t="shared" ref="T338:U338" si="2031">IF(COUNTIF($F338,CONCATENATE("*",T$1,"*")),"Y",IF(COUNTIF($F338,CONCATENATE("*",$V$1,"*")),"Y",IF(COUNTIF($F338,CONCATENATE("*ALL EVENT DAYS - July 18*")),"Y","")))</f>
        <v/>
      </c>
      <c r="U338" s="21" t="str">
        <f t="shared" si="2031"/>
        <v/>
      </c>
      <c r="V338" s="21" t="str">
        <f t="shared" si="1172"/>
        <v/>
      </c>
      <c r="W338" s="21" t="str">
        <f t="shared" ref="W338:X338" si="2032">IF(COUNTIF($F338,CONCATENATE("*",W$1,"*")),"Y",IF(COUNTIF($F338,CONCATENATE("*",$O$1,"*")),"Y",IF(COUNTIF($F338,CONCATENATE("*",$Y$1,"*")),"Y",IF(COUNTIF($F338,CONCATENATE("*ALL EVENT*")),"Y",""))))</f>
        <v>Y</v>
      </c>
      <c r="X338" s="21" t="str">
        <f t="shared" si="2032"/>
        <v>Y</v>
      </c>
      <c r="Y338" s="21" t="str">
        <f t="shared" si="1174"/>
        <v>Y</v>
      </c>
      <c r="Z338" s="21" t="str">
        <f t="shared" ref="Z338:AA338" si="2033">IF(COUNTIF($F338,CONCATENATE("*",Z$1,"*")),"Y",IF(COUNTIF($F338,CONCATENATE("*",$O$1,"*")),"Y",IF(COUNTIF($F338,CONCATENATE("*",$AB$1,"*")),"Y",IF(COUNTIF($F338,CONCATENATE("*ALL EVENT*")),"Y",""))))</f>
        <v>Y</v>
      </c>
      <c r="AA338" s="21" t="str">
        <f t="shared" si="2033"/>
        <v>Y</v>
      </c>
      <c r="AB338" s="21" t="str">
        <f t="shared" si="1537"/>
        <v>Y</v>
      </c>
      <c r="AC338" s="21" t="str">
        <f t="shared" ref="AC338:AD338" si="2034">IF(COUNTIF($F338,CONCATENATE("*",AC$1,"*")),"Y",IF(COUNTIF($F338,CONCATENATE("*",$O$1,"*")),"Y",IF(COUNTIF($F338,CONCATENATE("*",$AE$1,"*")),"Y",IF(COUNTIF($F338,CONCATENATE("*ALL EVENT*")),"Y",""))))</f>
        <v>Y</v>
      </c>
      <c r="AD338" s="21" t="str">
        <f t="shared" si="2034"/>
        <v>Y</v>
      </c>
      <c r="AE338" s="19" t="str">
        <f t="shared" si="1539"/>
        <v>Y</v>
      </c>
      <c r="AF338" s="22">
        <f t="shared" si="1540"/>
        <v>6</v>
      </c>
      <c r="AG338" s="44" t="s">
        <v>1741</v>
      </c>
      <c r="AH338" s="19" t="str">
        <f t="shared" si="1792"/>
        <v>Crowd Mgmt</v>
      </c>
      <c r="AI338" s="19" t="str">
        <f t="shared" ref="AI338:AO338" si="2035">IF(P338="Y",$AG338,"")</f>
        <v/>
      </c>
      <c r="AJ338" s="19" t="str">
        <f t="shared" si="2035"/>
        <v/>
      </c>
      <c r="AK338" s="19" t="str">
        <f t="shared" si="2035"/>
        <v/>
      </c>
      <c r="AL338" s="19" t="str">
        <f t="shared" si="2035"/>
        <v/>
      </c>
      <c r="AM338" s="19" t="str">
        <f t="shared" si="2035"/>
        <v/>
      </c>
      <c r="AN338" s="19" t="str">
        <f t="shared" si="2035"/>
        <v/>
      </c>
      <c r="AO338" s="19" t="str">
        <f t="shared" si="2035"/>
        <v/>
      </c>
      <c r="AP338" s="19" t="s">
        <v>1734</v>
      </c>
      <c r="AQ338" s="19" t="s">
        <v>1734</v>
      </c>
      <c r="AR338" s="19" t="str">
        <f>IF(Y338="Y",$AG338,"")</f>
        <v>Crowd Mgmt</v>
      </c>
      <c r="AS338" s="19" t="s">
        <v>1734</v>
      </c>
      <c r="AT338" s="19" t="s">
        <v>1734</v>
      </c>
      <c r="AU338" s="19"/>
      <c r="AV338" s="19" t="s">
        <v>1734</v>
      </c>
      <c r="AW338" s="19" t="str">
        <f>IF(AD338="Y",$AG338,"")</f>
        <v>Crowd Mgmt</v>
      </c>
      <c r="AX338" s="19"/>
      <c r="AY338" s="24">
        <f t="shared" si="1542"/>
        <v>2</v>
      </c>
      <c r="AZ338" s="19">
        <f t="shared" si="1543"/>
        <v>2</v>
      </c>
      <c r="BA338" s="19" t="s">
        <v>1729</v>
      </c>
      <c r="BB338" s="19"/>
    </row>
    <row r="339" spans="1:54" ht="15.6">
      <c r="A339" s="2">
        <f>'Form Responses 1'!A339</f>
        <v>45477.775038333333</v>
      </c>
      <c r="B339" s="25" t="str">
        <f>'Form Responses 1'!B339</f>
        <v>rithwich.ch@gmail.com</v>
      </c>
      <c r="C339" s="16" t="str">
        <f>'Form Responses 1'!C339</f>
        <v>Rithwik</v>
      </c>
      <c r="D339" s="16" t="str">
        <f>'Form Responses 1'!D339</f>
        <v>Charla</v>
      </c>
      <c r="E339" s="511">
        <f>'Form Responses 1'!E339</f>
        <v>2245396838</v>
      </c>
      <c r="F339" s="17" t="str">
        <f>'Form Responses 1'!F339</f>
        <v>19th July (Friday) - Morning</v>
      </c>
      <c r="G339" s="16" t="str">
        <f>'Form Responses 1'!G339</f>
        <v>Greater Chicago Region</v>
      </c>
      <c r="H339" s="16" t="str">
        <f>'Form Responses 1'!H339</f>
        <v>Yes</v>
      </c>
      <c r="I339" s="16" t="str">
        <f>'Form Responses 1'!I339</f>
        <v>Mahāyajña Student</v>
      </c>
      <c r="J339" s="16" t="str">
        <f>'Form Responses 1'!J339</f>
        <v xml:space="preserve">Rithwik Cheikycharla </v>
      </c>
      <c r="K339" s="16" t="str">
        <f>'Form Responses 1'!K339</f>
        <v>Batch 2</v>
      </c>
      <c r="L339" s="16" t="str">
        <f>'Form Responses 1'!L339</f>
        <v>I acknowledge</v>
      </c>
      <c r="M339" s="16">
        <f>'Form Responses 1'!M339</f>
        <v>0</v>
      </c>
      <c r="N339" s="27"/>
      <c r="O339" s="19" t="str">
        <f t="shared" si="1533"/>
        <v/>
      </c>
      <c r="P339" s="20"/>
      <c r="Q339" s="20"/>
      <c r="R339" s="20"/>
      <c r="S339" s="20"/>
      <c r="T339" s="21" t="str">
        <f t="shared" ref="T339:U339" si="2036">IF(COUNTIF($F339,CONCATENATE("*",T$1,"*")),"Y",IF(COUNTIF($F339,CONCATENATE("*",$V$1,"*")),"Y",IF(COUNTIF($F339,CONCATENATE("*ALL EVENT DAYS - July 18*")),"Y","")))</f>
        <v/>
      </c>
      <c r="U339" s="21" t="str">
        <f t="shared" si="2036"/>
        <v/>
      </c>
      <c r="V339" s="21" t="str">
        <f t="shared" si="1172"/>
        <v/>
      </c>
      <c r="W339" s="21" t="str">
        <f t="shared" ref="W339:X339" si="2037">IF(COUNTIF($F339,CONCATENATE("*",W$1,"*")),"Y",IF(COUNTIF($F339,CONCATENATE("*",$O$1,"*")),"Y",IF(COUNTIF($F339,CONCATENATE("*",$Y$1,"*")),"Y",IF(COUNTIF($F339,CONCATENATE("*ALL EVENT*")),"Y",""))))</f>
        <v>Y</v>
      </c>
      <c r="X339" s="21" t="str">
        <f t="shared" si="2037"/>
        <v/>
      </c>
      <c r="Y339" s="21" t="str">
        <f t="shared" si="1174"/>
        <v/>
      </c>
      <c r="Z339" s="21" t="str">
        <f t="shared" ref="Z339:AA339" si="2038">IF(COUNTIF($F339,CONCATENATE("*",Z$1,"*")),"Y",IF(COUNTIF($F339,CONCATENATE("*",$O$1,"*")),"Y",IF(COUNTIF($F339,CONCATENATE("*",$AB$1,"*")),"Y",IF(COUNTIF($F339,CONCATENATE("*ALL EVENT*")),"Y",""))))</f>
        <v/>
      </c>
      <c r="AA339" s="21" t="str">
        <f t="shared" si="2038"/>
        <v/>
      </c>
      <c r="AB339" s="21" t="str">
        <f t="shared" si="1537"/>
        <v/>
      </c>
      <c r="AC339" s="21" t="str">
        <f t="shared" ref="AC339:AD339" si="2039">IF(COUNTIF($F339,CONCATENATE("*",AC$1,"*")),"Y",IF(COUNTIF($F339,CONCATENATE("*",$O$1,"*")),"Y",IF(COUNTIF($F339,CONCATENATE("*",$AE$1,"*")),"Y",IF(COUNTIF($F339,CONCATENATE("*ALL EVENT*")),"Y",""))))</f>
        <v/>
      </c>
      <c r="AD339" s="21" t="str">
        <f t="shared" si="2039"/>
        <v/>
      </c>
      <c r="AE339" s="19" t="str">
        <f t="shared" si="1539"/>
        <v/>
      </c>
      <c r="AF339" s="22">
        <f t="shared" si="1540"/>
        <v>1</v>
      </c>
      <c r="AG339" s="44" t="s">
        <v>1743</v>
      </c>
      <c r="AH339" s="19" t="str">
        <f t="shared" si="1792"/>
        <v/>
      </c>
      <c r="AI339" s="19" t="str">
        <f t="shared" ref="AI339:AT339" si="2040">IF(P339="Y",$AG339,"")</f>
        <v/>
      </c>
      <c r="AJ339" s="19" t="str">
        <f t="shared" si="2040"/>
        <v/>
      </c>
      <c r="AK339" s="19" t="str">
        <f t="shared" si="2040"/>
        <v/>
      </c>
      <c r="AL339" s="19" t="str">
        <f t="shared" si="2040"/>
        <v/>
      </c>
      <c r="AM339" s="19" t="str">
        <f t="shared" si="2040"/>
        <v/>
      </c>
      <c r="AN339" s="19" t="str">
        <f t="shared" si="2040"/>
        <v/>
      </c>
      <c r="AO339" s="19" t="str">
        <f t="shared" si="2040"/>
        <v/>
      </c>
      <c r="AP339" s="19" t="str">
        <f t="shared" si="2040"/>
        <v>Reserve</v>
      </c>
      <c r="AQ339" s="19" t="str">
        <f t="shared" si="2040"/>
        <v/>
      </c>
      <c r="AR339" s="19" t="str">
        <f t="shared" si="2040"/>
        <v/>
      </c>
      <c r="AS339" s="19" t="str">
        <f t="shared" si="2040"/>
        <v/>
      </c>
      <c r="AT339" s="19" t="str">
        <f t="shared" si="2040"/>
        <v/>
      </c>
      <c r="AU339" s="19"/>
      <c r="AV339" s="19" t="str">
        <f t="shared" ref="AV339:AW339" si="2041">IF(AC339="Y",$AG339,"")</f>
        <v/>
      </c>
      <c r="AW339" s="19" t="str">
        <f t="shared" si="2041"/>
        <v/>
      </c>
      <c r="AX339" s="19"/>
      <c r="AY339" s="24">
        <f t="shared" si="1542"/>
        <v>0</v>
      </c>
      <c r="AZ339" s="19">
        <f t="shared" si="1543"/>
        <v>1</v>
      </c>
      <c r="BA339" s="19"/>
      <c r="BB339" s="19"/>
    </row>
    <row r="340" spans="1:54" ht="15.6">
      <c r="A340" s="2">
        <f>'Form Responses 1'!A340</f>
        <v>45477.775039293978</v>
      </c>
      <c r="B340" s="25" t="str">
        <f>'Form Responses 1'!B340</f>
        <v>sriramakila5@gmail.com</v>
      </c>
      <c r="C340" s="16" t="str">
        <f>'Form Responses 1'!C340</f>
        <v>Akila</v>
      </c>
      <c r="D340" s="16" t="str">
        <f>'Form Responses 1'!D340</f>
        <v>Sriram</v>
      </c>
      <c r="E340" s="511">
        <f>'Form Responses 1'!E340</f>
        <v>18473436714</v>
      </c>
      <c r="F340" s="17" t="str">
        <f>'Form Responses 1'!F340</f>
        <v>19th July (Friday) - Evening, 20th July (Saturday) - ALL DAY, 21st July (Sunday) - ALL DAY</v>
      </c>
      <c r="G340" s="16" t="str">
        <f>'Form Responses 1'!G340</f>
        <v>Greater Chicago Region</v>
      </c>
      <c r="H340" s="16" t="str">
        <f>'Form Responses 1'!H340</f>
        <v>No</v>
      </c>
      <c r="I340" s="16">
        <f>'Form Responses 1'!I340</f>
        <v>0</v>
      </c>
      <c r="J340" s="16">
        <f>'Form Responses 1'!J340</f>
        <v>0</v>
      </c>
      <c r="K340" s="16">
        <f>'Form Responses 1'!K340</f>
        <v>0</v>
      </c>
      <c r="L340" s="16" t="str">
        <f>'Form Responses 1'!L340</f>
        <v>I acknowledge</v>
      </c>
      <c r="M340" s="16">
        <f>'Form Responses 1'!M340</f>
        <v>0</v>
      </c>
      <c r="N340" s="27"/>
      <c r="O340" s="19" t="str">
        <f t="shared" si="1533"/>
        <v/>
      </c>
      <c r="P340" s="20"/>
      <c r="Q340" s="20"/>
      <c r="R340" s="20"/>
      <c r="S340" s="20"/>
      <c r="T340" s="21" t="str">
        <f t="shared" ref="T340:U340" si="2042">IF(COUNTIF($F340,CONCATENATE("*",T$1,"*")),"Y",IF(COUNTIF($F340,CONCATENATE("*",$V$1,"*")),"Y",IF(COUNTIF($F340,CONCATENATE("*ALL EVENT DAYS - July 18*")),"Y","")))</f>
        <v/>
      </c>
      <c r="U340" s="21" t="str">
        <f t="shared" si="2042"/>
        <v/>
      </c>
      <c r="V340" s="21" t="str">
        <f t="shared" si="1172"/>
        <v/>
      </c>
      <c r="W340" s="21" t="str">
        <f t="shared" ref="W340:X340" si="2043">IF(COUNTIF($F340,CONCATENATE("*",W$1,"*")),"Y",IF(COUNTIF($F340,CONCATENATE("*",$O$1,"*")),"Y",IF(COUNTIF($F340,CONCATENATE("*",$Y$1,"*")),"Y",IF(COUNTIF($F340,CONCATENATE("*ALL EVENT*")),"Y",""))))</f>
        <v/>
      </c>
      <c r="X340" s="21" t="str">
        <f t="shared" si="2043"/>
        <v>Y</v>
      </c>
      <c r="Y340" s="21" t="str">
        <f t="shared" si="1174"/>
        <v/>
      </c>
      <c r="Z340" s="21" t="str">
        <f t="shared" ref="Z340:AA340" si="2044">IF(COUNTIF($F340,CONCATENATE("*",Z$1,"*")),"Y",IF(COUNTIF($F340,CONCATENATE("*",$O$1,"*")),"Y",IF(COUNTIF($F340,CONCATENATE("*",$AB$1,"*")),"Y",IF(COUNTIF($F340,CONCATENATE("*ALL EVENT*")),"Y",""))))</f>
        <v>Y</v>
      </c>
      <c r="AA340" s="21" t="str">
        <f t="shared" si="2044"/>
        <v>Y</v>
      </c>
      <c r="AB340" s="21" t="str">
        <f t="shared" si="1537"/>
        <v>Y</v>
      </c>
      <c r="AC340" s="21" t="str">
        <f t="shared" ref="AC340:AD340" si="2045">IF(COUNTIF($F340,CONCATENATE("*",AC$1,"*")),"Y",IF(COUNTIF($F340,CONCATENATE("*",$O$1,"*")),"Y",IF(COUNTIF($F340,CONCATENATE("*",$AE$1,"*")),"Y",IF(COUNTIF($F340,CONCATENATE("*ALL EVENT*")),"Y",""))))</f>
        <v>Y</v>
      </c>
      <c r="AD340" s="21" t="str">
        <f t="shared" si="2045"/>
        <v>Y</v>
      </c>
      <c r="AE340" s="19" t="str">
        <f t="shared" si="1539"/>
        <v>Y</v>
      </c>
      <c r="AF340" s="22">
        <f t="shared" si="1540"/>
        <v>5</v>
      </c>
      <c r="AG340" s="44" t="s">
        <v>1757</v>
      </c>
      <c r="AH340" s="19" t="str">
        <f t="shared" si="1792"/>
        <v/>
      </c>
      <c r="AI340" s="19" t="str">
        <f t="shared" ref="AI340:AT340" si="2046">IF(P340="Y",$AG340,"")</f>
        <v/>
      </c>
      <c r="AJ340" s="19" t="str">
        <f t="shared" si="2046"/>
        <v/>
      </c>
      <c r="AK340" s="19" t="str">
        <f t="shared" si="2046"/>
        <v/>
      </c>
      <c r="AL340" s="19" t="str">
        <f t="shared" si="2046"/>
        <v/>
      </c>
      <c r="AM340" s="19" t="str">
        <f t="shared" si="2046"/>
        <v/>
      </c>
      <c r="AN340" s="19" t="str">
        <f t="shared" si="2046"/>
        <v/>
      </c>
      <c r="AO340" s="19" t="str">
        <f t="shared" si="2046"/>
        <v/>
      </c>
      <c r="AP340" s="19" t="str">
        <f t="shared" si="2046"/>
        <v/>
      </c>
      <c r="AQ340" s="19" t="str">
        <f t="shared" si="2046"/>
        <v>Bookstall</v>
      </c>
      <c r="AR340" s="19" t="str">
        <f t="shared" si="2046"/>
        <v/>
      </c>
      <c r="AS340" s="19" t="str">
        <f t="shared" si="2046"/>
        <v>Bookstall</v>
      </c>
      <c r="AT340" s="19" t="str">
        <f t="shared" si="2046"/>
        <v>Bookstall</v>
      </c>
      <c r="AU340" s="19"/>
      <c r="AV340" s="19" t="str">
        <f t="shared" ref="AV340:AW340" si="2047">IF(AC340="Y",$AG340,"")</f>
        <v>Bookstall</v>
      </c>
      <c r="AW340" s="19" t="str">
        <f t="shared" si="2047"/>
        <v>Bookstall</v>
      </c>
      <c r="AX340" s="19"/>
      <c r="AY340" s="24">
        <f t="shared" si="1542"/>
        <v>2</v>
      </c>
      <c r="AZ340" s="19">
        <f t="shared" si="1543"/>
        <v>2</v>
      </c>
      <c r="BA340" s="19" t="s">
        <v>1729</v>
      </c>
      <c r="BB340" s="19"/>
    </row>
    <row r="341" spans="1:54" ht="15.6">
      <c r="A341" s="2">
        <f>'Form Responses 1'!A341</f>
        <v>45477.830325057876</v>
      </c>
      <c r="B341" s="25" t="str">
        <f>'Form Responses 1'!B341</f>
        <v>suryateja.v@gmail.com</v>
      </c>
      <c r="C341" s="16" t="str">
        <f>'Form Responses 1'!C341</f>
        <v>Surya Teja</v>
      </c>
      <c r="D341" s="16" t="str">
        <f>'Form Responses 1'!D341</f>
        <v>Vemulapalli</v>
      </c>
      <c r="E341" s="511">
        <f>'Form Responses 1'!E341</f>
        <v>8163779495</v>
      </c>
      <c r="F341" s="17" t="str">
        <f>'Form Responses 1'!F341</f>
        <v>19th July (Friday) - Morning</v>
      </c>
      <c r="G341" s="16" t="str">
        <f>'Form Responses 1'!G341</f>
        <v>Frisco</v>
      </c>
      <c r="H341" s="16" t="str">
        <f>'Form Responses 1'!H341</f>
        <v>Yes</v>
      </c>
      <c r="I341" s="16" t="str">
        <f>'Form Responses 1'!I341</f>
        <v>Mahāyajña Parent / Family member</v>
      </c>
      <c r="J341" s="16" t="str">
        <f>'Form Responses 1'!J341</f>
        <v>Ishani Vemulapalli</v>
      </c>
      <c r="K341" s="16" t="str">
        <f>'Form Responses 1'!K341</f>
        <v>Batch 9</v>
      </c>
      <c r="L341" s="16" t="str">
        <f>'Form Responses 1'!L341</f>
        <v>I acknowledge</v>
      </c>
      <c r="M341" s="16" t="str">
        <f>'Form Responses 1'!M341</f>
        <v>Frisco</v>
      </c>
      <c r="N341" s="27" t="s">
        <v>1727</v>
      </c>
      <c r="O341" s="19" t="str">
        <f t="shared" si="1533"/>
        <v/>
      </c>
      <c r="P341" s="20"/>
      <c r="Q341" s="20"/>
      <c r="R341" s="20"/>
      <c r="S341" s="20"/>
      <c r="T341" s="21" t="str">
        <f t="shared" ref="T341:U341" si="2048">IF(COUNTIF($F341,CONCATENATE("*",T$1,"*")),"Y",IF(COUNTIF($F341,CONCATENATE("*",$V$1,"*")),"Y",IF(COUNTIF($F341,CONCATENATE("*ALL EVENT DAYS - July 18*")),"Y","")))</f>
        <v/>
      </c>
      <c r="U341" s="21" t="str">
        <f t="shared" si="2048"/>
        <v/>
      </c>
      <c r="V341" s="21" t="str">
        <f t="shared" si="1172"/>
        <v/>
      </c>
      <c r="W341" s="21" t="str">
        <f t="shared" ref="W341:X341" si="2049">IF(COUNTIF($F341,CONCATENATE("*",W$1,"*")),"Y",IF(COUNTIF($F341,CONCATENATE("*",$O$1,"*")),"Y",IF(COUNTIF($F341,CONCATENATE("*",$Y$1,"*")),"Y",IF(COUNTIF($F341,CONCATENATE("*ALL EVENT*")),"Y",""))))</f>
        <v>Y</v>
      </c>
      <c r="X341" s="21" t="str">
        <f t="shared" si="2049"/>
        <v/>
      </c>
      <c r="Y341" s="21" t="str">
        <f t="shared" si="1174"/>
        <v/>
      </c>
      <c r="Z341" s="21" t="str">
        <f t="shared" ref="Z341:AA341" si="2050">IF(COUNTIF($F341,CONCATENATE("*",Z$1,"*")),"Y",IF(COUNTIF($F341,CONCATENATE("*",$O$1,"*")),"Y",IF(COUNTIF($F341,CONCATENATE("*",$AB$1,"*")),"Y",IF(COUNTIF($F341,CONCATENATE("*ALL EVENT*")),"Y",""))))</f>
        <v/>
      </c>
      <c r="AA341" s="21" t="str">
        <f t="shared" si="2050"/>
        <v/>
      </c>
      <c r="AB341" s="21" t="str">
        <f t="shared" si="1537"/>
        <v/>
      </c>
      <c r="AC341" s="21" t="str">
        <f t="shared" ref="AC341:AD341" si="2051">IF(COUNTIF($F341,CONCATENATE("*",AC$1,"*")),"Y",IF(COUNTIF($F341,CONCATENATE("*",$O$1,"*")),"Y",IF(COUNTIF($F341,CONCATENATE("*",$AE$1,"*")),"Y",IF(COUNTIF($F341,CONCATENATE("*ALL EVENT*")),"Y",""))))</f>
        <v/>
      </c>
      <c r="AD341" s="21" t="str">
        <f t="shared" si="2051"/>
        <v/>
      </c>
      <c r="AE341" s="19" t="str">
        <f t="shared" si="1539"/>
        <v/>
      </c>
      <c r="AF341" s="22">
        <f t="shared" si="1540"/>
        <v>1</v>
      </c>
      <c r="AG341" s="36" t="s">
        <v>1730</v>
      </c>
      <c r="AH341" s="19" t="str">
        <f t="shared" si="1792"/>
        <v/>
      </c>
      <c r="AI341" s="19" t="str">
        <f t="shared" ref="AI341:AT341" si="2052">IF(P341="Y",$AG341,"")</f>
        <v/>
      </c>
      <c r="AJ341" s="19" t="str">
        <f t="shared" si="2052"/>
        <v/>
      </c>
      <c r="AK341" s="19" t="str">
        <f t="shared" si="2052"/>
        <v/>
      </c>
      <c r="AL341" s="19" t="str">
        <f t="shared" si="2052"/>
        <v/>
      </c>
      <c r="AM341" s="19" t="str">
        <f t="shared" si="2052"/>
        <v/>
      </c>
      <c r="AN341" s="19" t="str">
        <f t="shared" si="2052"/>
        <v/>
      </c>
      <c r="AO341" s="19" t="str">
        <f t="shared" si="2052"/>
        <v/>
      </c>
      <c r="AP341" s="19" t="str">
        <f t="shared" si="2052"/>
        <v>StandBy</v>
      </c>
      <c r="AQ341" s="19" t="str">
        <f t="shared" si="2052"/>
        <v/>
      </c>
      <c r="AR341" s="19" t="str">
        <f t="shared" si="2052"/>
        <v/>
      </c>
      <c r="AS341" s="19" t="str">
        <f t="shared" si="2052"/>
        <v/>
      </c>
      <c r="AT341" s="19" t="str">
        <f t="shared" si="2052"/>
        <v/>
      </c>
      <c r="AU341" s="19"/>
      <c r="AV341" s="19" t="str">
        <f t="shared" ref="AV341:AW341" si="2053">IF(AC341="Y",$AG341,"")</f>
        <v/>
      </c>
      <c r="AW341" s="19" t="str">
        <f t="shared" si="2053"/>
        <v/>
      </c>
      <c r="AX341" s="19"/>
      <c r="AY341" s="24">
        <f t="shared" si="1542"/>
        <v>0</v>
      </c>
      <c r="AZ341" s="19">
        <f t="shared" si="1543"/>
        <v>1</v>
      </c>
      <c r="BA341" s="19"/>
      <c r="BB341" s="19"/>
    </row>
    <row r="342" spans="1:54" ht="15.6">
      <c r="A342" s="2">
        <f>'Form Responses 1'!A342</f>
        <v>45477.91625545139</v>
      </c>
      <c r="B342" s="25" t="str">
        <f>'Form Responses 1'!B342</f>
        <v>bendalampravallika@gmail.com</v>
      </c>
      <c r="C342" s="16" t="str">
        <f>'Form Responses 1'!C342</f>
        <v>Manoj</v>
      </c>
      <c r="D342" s="16" t="str">
        <f>'Form Responses 1'!D342</f>
        <v xml:space="preserve">Malla </v>
      </c>
      <c r="E342" s="511">
        <f>'Form Responses 1'!E342</f>
        <v>3127742966</v>
      </c>
      <c r="F342" s="17" t="str">
        <f>'Form Responses 1'!F342</f>
        <v>20th July (Saturday) - ALL DAY, 21st July (Sunday) - ALL DAY</v>
      </c>
      <c r="G342" s="16" t="str">
        <f>'Form Responses 1'!G342</f>
        <v>Greater Chicago Region</v>
      </c>
      <c r="H342" s="16" t="str">
        <f>'Form Responses 1'!H342</f>
        <v>No</v>
      </c>
      <c r="I342" s="16">
        <f>'Form Responses 1'!I342</f>
        <v>0</v>
      </c>
      <c r="J342" s="16">
        <f>'Form Responses 1'!J342</f>
        <v>0</v>
      </c>
      <c r="K342" s="16">
        <f>'Form Responses 1'!K342</f>
        <v>0</v>
      </c>
      <c r="L342" s="16" t="str">
        <f>'Form Responses 1'!L342</f>
        <v>I acknowledge</v>
      </c>
      <c r="M342" s="16">
        <f>'Form Responses 1'!M342</f>
        <v>0</v>
      </c>
      <c r="N342" s="27"/>
      <c r="O342" s="19" t="str">
        <f t="shared" si="1533"/>
        <v/>
      </c>
      <c r="P342" s="20"/>
      <c r="Q342" s="20"/>
      <c r="R342" s="20"/>
      <c r="S342" s="20"/>
      <c r="T342" s="21" t="str">
        <f t="shared" ref="T342:U342" si="2054">IF(COUNTIF($F342,CONCATENATE("*",T$1,"*")),"Y",IF(COUNTIF($F342,CONCATENATE("*",$V$1,"*")),"Y",IF(COUNTIF($F342,CONCATENATE("*ALL EVENT DAYS - July 18*")),"Y","")))</f>
        <v/>
      </c>
      <c r="U342" s="21" t="str">
        <f t="shared" si="2054"/>
        <v/>
      </c>
      <c r="V342" s="21" t="str">
        <f t="shared" si="1172"/>
        <v/>
      </c>
      <c r="W342" s="21" t="str">
        <f t="shared" ref="W342:X342" si="2055">IF(COUNTIF($F342,CONCATENATE("*",W$1,"*")),"Y",IF(COUNTIF($F342,CONCATENATE("*",$O$1,"*")),"Y",IF(COUNTIF($F342,CONCATENATE("*",$Y$1,"*")),"Y",IF(COUNTIF($F342,CONCATENATE("*ALL EVENT*")),"Y",""))))</f>
        <v/>
      </c>
      <c r="X342" s="21" t="str">
        <f t="shared" si="2055"/>
        <v/>
      </c>
      <c r="Y342" s="21" t="str">
        <f t="shared" si="1174"/>
        <v/>
      </c>
      <c r="Z342" s="21" t="str">
        <f t="shared" ref="Z342:AA342" si="2056">IF(COUNTIF($F342,CONCATENATE("*",Z$1,"*")),"Y",IF(COUNTIF($F342,CONCATENATE("*",$O$1,"*")),"Y",IF(COUNTIF($F342,CONCATENATE("*",$AB$1,"*")),"Y",IF(COUNTIF($F342,CONCATENATE("*ALL EVENT*")),"Y",""))))</f>
        <v>Y</v>
      </c>
      <c r="AA342" s="21" t="str">
        <f t="shared" si="2056"/>
        <v>Y</v>
      </c>
      <c r="AB342" s="21" t="str">
        <f t="shared" si="1537"/>
        <v>Y</v>
      </c>
      <c r="AC342" s="21" t="str">
        <f t="shared" ref="AC342:AD342" si="2057">IF(COUNTIF($F342,CONCATENATE("*",AC$1,"*")),"Y",IF(COUNTIF($F342,CONCATENATE("*",$O$1,"*")),"Y",IF(COUNTIF($F342,CONCATENATE("*",$AE$1,"*")),"Y",IF(COUNTIF($F342,CONCATENATE("*ALL EVENT*")),"Y",""))))</f>
        <v>Y</v>
      </c>
      <c r="AD342" s="21" t="str">
        <f t="shared" si="2057"/>
        <v>Y</v>
      </c>
      <c r="AE342" s="19" t="str">
        <f t="shared" si="1539"/>
        <v>Y</v>
      </c>
      <c r="AF342" s="22">
        <f t="shared" si="1540"/>
        <v>4</v>
      </c>
      <c r="AG342" s="44" t="s">
        <v>1757</v>
      </c>
      <c r="AH342" s="19" t="str">
        <f t="shared" si="1792"/>
        <v/>
      </c>
      <c r="AI342" s="19" t="str">
        <f t="shared" ref="AI342:AT342" si="2058">IF(P342="Y",$AG342,"")</f>
        <v/>
      </c>
      <c r="AJ342" s="19" t="str">
        <f t="shared" si="2058"/>
        <v/>
      </c>
      <c r="AK342" s="19" t="str">
        <f t="shared" si="2058"/>
        <v/>
      </c>
      <c r="AL342" s="19" t="str">
        <f t="shared" si="2058"/>
        <v/>
      </c>
      <c r="AM342" s="19" t="str">
        <f t="shared" si="2058"/>
        <v/>
      </c>
      <c r="AN342" s="19" t="str">
        <f t="shared" si="2058"/>
        <v/>
      </c>
      <c r="AO342" s="19" t="str">
        <f t="shared" si="2058"/>
        <v/>
      </c>
      <c r="AP342" s="19" t="str">
        <f t="shared" si="2058"/>
        <v/>
      </c>
      <c r="AQ342" s="19" t="str">
        <f t="shared" si="2058"/>
        <v/>
      </c>
      <c r="AR342" s="19" t="str">
        <f t="shared" si="2058"/>
        <v/>
      </c>
      <c r="AS342" s="19" t="str">
        <f t="shared" si="2058"/>
        <v>Bookstall</v>
      </c>
      <c r="AT342" s="19" t="str">
        <f t="shared" si="2058"/>
        <v>Bookstall</v>
      </c>
      <c r="AU342" s="19"/>
      <c r="AV342" s="19" t="str">
        <f t="shared" ref="AV342:AW342" si="2059">IF(AC342="Y",$AG342,"")</f>
        <v>Bookstall</v>
      </c>
      <c r="AW342" s="19" t="str">
        <f t="shared" si="2059"/>
        <v>Bookstall</v>
      </c>
      <c r="AX342" s="19"/>
      <c r="AY342" s="24">
        <f t="shared" si="1542"/>
        <v>1</v>
      </c>
      <c r="AZ342" s="19">
        <f t="shared" si="1543"/>
        <v>2</v>
      </c>
      <c r="BA342" s="19" t="s">
        <v>1729</v>
      </c>
      <c r="BB342" s="19"/>
    </row>
    <row r="343" spans="1:54" ht="15.6">
      <c r="A343" s="2">
        <f>'Form Responses 1'!A343</f>
        <v>45477.939111250002</v>
      </c>
      <c r="B343" s="25" t="str">
        <f>'Form Responses 1'!B343</f>
        <v>sankat23@gmail.com</v>
      </c>
      <c r="C343" s="16" t="str">
        <f>'Form Responses 1'!C343</f>
        <v>Santan</v>
      </c>
      <c r="D343" s="16" t="str">
        <f>'Form Responses 1'!D343</f>
        <v>Katragadda</v>
      </c>
      <c r="E343" s="511">
        <f>'Form Responses 1'!E343</f>
        <v>6307708218</v>
      </c>
      <c r="F343" s="17" t="str">
        <f>'Form Responses 1'!F343</f>
        <v>19th July (Friday) - ALL DAY, 20th July (Saturday) - ALL DAY</v>
      </c>
      <c r="G343" s="16" t="str">
        <f>'Form Responses 1'!G343</f>
        <v>Greater Chicago Region</v>
      </c>
      <c r="H343" s="16" t="str">
        <f>'Form Responses 1'!H343</f>
        <v>No</v>
      </c>
      <c r="I343" s="16">
        <f>'Form Responses 1'!I343</f>
        <v>0</v>
      </c>
      <c r="J343" s="16">
        <f>'Form Responses 1'!J343</f>
        <v>0</v>
      </c>
      <c r="K343" s="16">
        <f>'Form Responses 1'!K343</f>
        <v>0</v>
      </c>
      <c r="L343" s="16" t="str">
        <f>'Form Responses 1'!L343</f>
        <v>I acknowledge</v>
      </c>
      <c r="M343" s="16">
        <f>'Form Responses 1'!M343</f>
        <v>0</v>
      </c>
      <c r="N343" s="27"/>
      <c r="O343" s="19" t="str">
        <f t="shared" si="1533"/>
        <v/>
      </c>
      <c r="P343" s="20"/>
      <c r="Q343" s="20"/>
      <c r="R343" s="20"/>
      <c r="S343" s="20"/>
      <c r="T343" s="21" t="str">
        <f t="shared" ref="T343:U343" si="2060">IF(COUNTIF($F343,CONCATENATE("*",T$1,"*")),"Y",IF(COUNTIF($F343,CONCATENATE("*",$V$1,"*")),"Y",IF(COUNTIF($F343,CONCATENATE("*ALL EVENT DAYS - July 18*")),"Y","")))</f>
        <v/>
      </c>
      <c r="U343" s="21" t="str">
        <f t="shared" si="2060"/>
        <v/>
      </c>
      <c r="V343" s="21" t="str">
        <f t="shared" si="1172"/>
        <v/>
      </c>
      <c r="W343" s="21" t="str">
        <f t="shared" ref="W343:X343" si="2061">IF(COUNTIF($F343,CONCATENATE("*",W$1,"*")),"Y",IF(COUNTIF($F343,CONCATENATE("*",$O$1,"*")),"Y",IF(COUNTIF($F343,CONCATENATE("*",$Y$1,"*")),"Y",IF(COUNTIF($F343,CONCATENATE("*ALL EVENT*")),"Y",""))))</f>
        <v>Y</v>
      </c>
      <c r="X343" s="21" t="str">
        <f t="shared" si="2061"/>
        <v>Y</v>
      </c>
      <c r="Y343" s="21" t="str">
        <f t="shared" si="1174"/>
        <v>Y</v>
      </c>
      <c r="Z343" s="21" t="str">
        <f t="shared" ref="Z343:AA343" si="2062">IF(COUNTIF($F343,CONCATENATE("*",Z$1,"*")),"Y",IF(COUNTIF($F343,CONCATENATE("*",$O$1,"*")),"Y",IF(COUNTIF($F343,CONCATENATE("*",$AB$1,"*")),"Y",IF(COUNTIF($F343,CONCATENATE("*ALL EVENT*")),"Y",""))))</f>
        <v>Y</v>
      </c>
      <c r="AA343" s="21" t="str">
        <f t="shared" si="2062"/>
        <v>Y</v>
      </c>
      <c r="AB343" s="21" t="str">
        <f t="shared" si="1537"/>
        <v>Y</v>
      </c>
      <c r="AC343" s="21" t="str">
        <f t="shared" ref="AC343:AD343" si="2063">IF(COUNTIF($F343,CONCATENATE("*",AC$1,"*")),"Y",IF(COUNTIF($F343,CONCATENATE("*",$O$1,"*")),"Y",IF(COUNTIF($F343,CONCATENATE("*",$AE$1,"*")),"Y",IF(COUNTIF($F343,CONCATENATE("*ALL EVENT*")),"Y",""))))</f>
        <v/>
      </c>
      <c r="AD343" s="21" t="str">
        <f t="shared" si="2063"/>
        <v/>
      </c>
      <c r="AE343" s="19" t="str">
        <f t="shared" si="1539"/>
        <v/>
      </c>
      <c r="AF343" s="22">
        <f t="shared" si="1540"/>
        <v>4</v>
      </c>
      <c r="AG343" s="44" t="s">
        <v>1757</v>
      </c>
      <c r="AH343" s="19" t="str">
        <f t="shared" si="1792"/>
        <v/>
      </c>
      <c r="AI343" s="19" t="str">
        <f t="shared" ref="AI343:AO343" si="2064">IF(P343="Y",$AG343,"")</f>
        <v/>
      </c>
      <c r="AJ343" s="19" t="str">
        <f t="shared" si="2064"/>
        <v/>
      </c>
      <c r="AK343" s="19" t="str">
        <f t="shared" si="2064"/>
        <v/>
      </c>
      <c r="AL343" s="19" t="str">
        <f t="shared" si="2064"/>
        <v/>
      </c>
      <c r="AM343" s="19" t="str">
        <f t="shared" si="2064"/>
        <v/>
      </c>
      <c r="AN343" s="19" t="str">
        <f t="shared" si="2064"/>
        <v/>
      </c>
      <c r="AO343" s="19" t="str">
        <f t="shared" si="2064"/>
        <v/>
      </c>
      <c r="AP343" s="19" t="s">
        <v>1759</v>
      </c>
      <c r="AQ343" s="19" t="s">
        <v>1759</v>
      </c>
      <c r="AR343" s="19" t="str">
        <f t="shared" ref="AR343:AR345" si="2065">IF(Y343="Y",$AG343,"")</f>
        <v>Bookstall</v>
      </c>
      <c r="AS343" s="19" t="s">
        <v>1758</v>
      </c>
      <c r="AT343" s="19" t="str">
        <f>IF(AA343="Y",$AG343,"")</f>
        <v>Bookstall</v>
      </c>
      <c r="AU343" s="19"/>
      <c r="AV343" s="19" t="str">
        <f t="shared" ref="AV343:AW343" si="2066">IF(AC343="Y",$AG343,"")</f>
        <v/>
      </c>
      <c r="AW343" s="19" t="str">
        <f t="shared" si="2066"/>
        <v/>
      </c>
      <c r="AX343" s="19"/>
      <c r="AY343" s="24">
        <f t="shared" si="1542"/>
        <v>1</v>
      </c>
      <c r="AZ343" s="19">
        <f t="shared" si="1543"/>
        <v>2</v>
      </c>
      <c r="BA343" s="19" t="s">
        <v>1729</v>
      </c>
      <c r="BB343" s="19"/>
    </row>
    <row r="344" spans="1:54" ht="15.6">
      <c r="A344" s="2">
        <f>'Form Responses 1'!A344</f>
        <v>45480.7672977662</v>
      </c>
      <c r="B344" s="25" t="str">
        <f>'Form Responses 1'!B344</f>
        <v>anil.thridandapani@gmail.com</v>
      </c>
      <c r="C344" s="16" t="str">
        <f>'Form Responses 1'!C344</f>
        <v>Anil Kumar</v>
      </c>
      <c r="D344" s="16" t="str">
        <f>'Form Responses 1'!D344</f>
        <v>Thridandapani</v>
      </c>
      <c r="E344" s="511">
        <f>'Form Responses 1'!E344</f>
        <v>9012302645</v>
      </c>
      <c r="F344" s="17" t="str">
        <f>'Form Responses 1'!F344</f>
        <v>19th July (Friday) - Evening, 20th July (Saturday) - ALL DAY, 21st July (Sunday) - ALL DAY</v>
      </c>
      <c r="G344" s="16" t="str">
        <f>'Form Responses 1'!G344</f>
        <v>Frisco</v>
      </c>
      <c r="H344" s="16" t="str">
        <f>'Form Responses 1'!H344</f>
        <v>Yes</v>
      </c>
      <c r="I344" s="16" t="str">
        <f>'Form Responses 1'!I344</f>
        <v>Mahāyajña Student</v>
      </c>
      <c r="J344" s="16" t="str">
        <f>'Form Responses 1'!J344</f>
        <v xml:space="preserve">Anil Kumar Thridandapani </v>
      </c>
      <c r="K344" s="16" t="str">
        <f>'Form Responses 1'!K344</f>
        <v>Batch 5</v>
      </c>
      <c r="L344" s="16" t="str">
        <f>'Form Responses 1'!L344</f>
        <v>I acknowledge</v>
      </c>
      <c r="M344" s="16">
        <f>'Form Responses 1'!M344</f>
        <v>0</v>
      </c>
      <c r="N344" s="27" t="s">
        <v>1727</v>
      </c>
      <c r="O344" s="19" t="str">
        <f t="shared" si="1533"/>
        <v/>
      </c>
      <c r="P344" s="20"/>
      <c r="Q344" s="20"/>
      <c r="R344" s="20"/>
      <c r="S344" s="20"/>
      <c r="T344" s="21" t="str">
        <f t="shared" ref="T344:U344" si="2067">IF(COUNTIF($F344,CONCATENATE("*",T$1,"*")),"Y",IF(COUNTIF($F344,CONCATENATE("*",$V$1,"*")),"Y",IF(COUNTIF($F344,CONCATENATE("*ALL EVENT DAYS - July 18*")),"Y","")))</f>
        <v/>
      </c>
      <c r="U344" s="21" t="str">
        <f t="shared" si="2067"/>
        <v/>
      </c>
      <c r="V344" s="21" t="str">
        <f t="shared" si="1172"/>
        <v/>
      </c>
      <c r="W344" s="21" t="str">
        <f t="shared" ref="W344:X344" si="2068">IF(COUNTIF($F344,CONCATENATE("*",W$1,"*")),"Y",IF(COUNTIF($F344,CONCATENATE("*",$O$1,"*")),"Y",IF(COUNTIF($F344,CONCATENATE("*",$Y$1,"*")),"Y",IF(COUNTIF($F344,CONCATENATE("*ALL EVENT*")),"Y",""))))</f>
        <v/>
      </c>
      <c r="X344" s="21" t="str">
        <f t="shared" si="2068"/>
        <v>Y</v>
      </c>
      <c r="Y344" s="21" t="str">
        <f t="shared" si="1174"/>
        <v/>
      </c>
      <c r="Z344" s="21" t="str">
        <f t="shared" ref="Z344:AA344" si="2069">IF(COUNTIF($F344,CONCATENATE("*",Z$1,"*")),"Y",IF(COUNTIF($F344,CONCATENATE("*",$O$1,"*")),"Y",IF(COUNTIF($F344,CONCATENATE("*",$AB$1,"*")),"Y",IF(COUNTIF($F344,CONCATENATE("*ALL EVENT*")),"Y",""))))</f>
        <v>Y</v>
      </c>
      <c r="AA344" s="21" t="str">
        <f t="shared" si="2069"/>
        <v>Y</v>
      </c>
      <c r="AB344" s="21" t="str">
        <f t="shared" si="1537"/>
        <v>Y</v>
      </c>
      <c r="AC344" s="21" t="str">
        <f t="shared" ref="AC344:AD344" si="2070">IF(COUNTIF($F344,CONCATENATE("*",AC$1,"*")),"Y",IF(COUNTIF($F344,CONCATENATE("*",$O$1,"*")),"Y",IF(COUNTIF($F344,CONCATENATE("*",$AE$1,"*")),"Y",IF(COUNTIF($F344,CONCATENATE("*ALL EVENT*")),"Y",""))))</f>
        <v>Y</v>
      </c>
      <c r="AD344" s="21" t="str">
        <f t="shared" si="2070"/>
        <v>Y</v>
      </c>
      <c r="AE344" s="19" t="str">
        <f t="shared" si="1539"/>
        <v>Y</v>
      </c>
      <c r="AF344" s="22">
        <f t="shared" si="1540"/>
        <v>5</v>
      </c>
      <c r="AG344" s="44" t="s">
        <v>1732</v>
      </c>
      <c r="AH344" s="19" t="str">
        <f t="shared" si="1792"/>
        <v/>
      </c>
      <c r="AI344" s="19" t="str">
        <f t="shared" ref="AI344:AP344" si="2071">IF(P344="Y",$AG344,"")</f>
        <v/>
      </c>
      <c r="AJ344" s="19" t="str">
        <f t="shared" si="2071"/>
        <v/>
      </c>
      <c r="AK344" s="19" t="str">
        <f t="shared" si="2071"/>
        <v/>
      </c>
      <c r="AL344" s="19" t="str">
        <f t="shared" si="2071"/>
        <v/>
      </c>
      <c r="AM344" s="19" t="str">
        <f t="shared" si="2071"/>
        <v/>
      </c>
      <c r="AN344" s="19" t="str">
        <f t="shared" si="2071"/>
        <v/>
      </c>
      <c r="AO344" s="19" t="str">
        <f t="shared" si="2071"/>
        <v/>
      </c>
      <c r="AP344" s="19" t="str">
        <f t="shared" si="2071"/>
        <v/>
      </c>
      <c r="AQ344" s="19" t="s">
        <v>1737</v>
      </c>
      <c r="AR344" s="19" t="str">
        <f t="shared" si="2065"/>
        <v/>
      </c>
      <c r="AS344" s="19" t="s">
        <v>1737</v>
      </c>
      <c r="AT344" s="19" t="s">
        <v>1737</v>
      </c>
      <c r="AU344" s="19"/>
      <c r="AV344" s="19" t="s">
        <v>1737</v>
      </c>
      <c r="AW344" s="19" t="s">
        <v>1737</v>
      </c>
      <c r="AX344" s="19"/>
      <c r="AY344" s="24">
        <f t="shared" si="1542"/>
        <v>2</v>
      </c>
      <c r="AZ344" s="19">
        <f t="shared" si="1543"/>
        <v>2</v>
      </c>
      <c r="BA344" s="19" t="s">
        <v>1729</v>
      </c>
      <c r="BB344" s="19"/>
    </row>
    <row r="345" spans="1:54" ht="15.6">
      <c r="A345" s="2">
        <f>'Form Responses 1'!A345</f>
        <v>45479.024338796298</v>
      </c>
      <c r="B345" s="25" t="str">
        <f>'Form Responses 1'!B345</f>
        <v>rag.sri@outlook.com</v>
      </c>
      <c r="C345" s="16" t="str">
        <f>'Form Responses 1'!C345</f>
        <v xml:space="preserve">Raghavendra </v>
      </c>
      <c r="D345" s="16" t="str">
        <f>'Form Responses 1'!D345</f>
        <v xml:space="preserve">Mandya Srinivasaiah </v>
      </c>
      <c r="E345" s="511">
        <f>'Form Responses 1'!E345</f>
        <v>8326381918</v>
      </c>
      <c r="F345" s="17" t="str">
        <f>'Form Responses 1'!F345</f>
        <v>ALL EVENT DAYS - July 19th to July 21st - FULL TIME</v>
      </c>
      <c r="G345" s="16" t="str">
        <f>'Form Responses 1'!G345</f>
        <v>Greater Chicago Region</v>
      </c>
      <c r="H345" s="16" t="str">
        <f>'Form Responses 1'!H345</f>
        <v>Yes</v>
      </c>
      <c r="I345" s="16" t="str">
        <f>'Form Responses 1'!I345</f>
        <v>Mahāyajña Parent / Family member</v>
      </c>
      <c r="J345" s="16" t="str">
        <f>'Form Responses 1'!J345</f>
        <v xml:space="preserve">Pramath Mandya Raghavendra </v>
      </c>
      <c r="K345" s="16" t="str">
        <f>'Form Responses 1'!K345</f>
        <v>Batch 9</v>
      </c>
      <c r="L345" s="16" t="str">
        <f>'Form Responses 1'!L345</f>
        <v>I acknowledge</v>
      </c>
      <c r="M345" s="16">
        <f>'Form Responses 1'!M345</f>
        <v>0</v>
      </c>
      <c r="N345" s="27"/>
      <c r="O345" s="19" t="str">
        <f t="shared" si="1533"/>
        <v>Y</v>
      </c>
      <c r="P345" s="20"/>
      <c r="Q345" s="20"/>
      <c r="R345" s="20"/>
      <c r="S345" s="20"/>
      <c r="T345" s="21" t="str">
        <f t="shared" ref="T345:U345" si="2072">IF(COUNTIF($F345,CONCATENATE("*",T$1,"*")),"Y",IF(COUNTIF($F345,CONCATENATE("*",$V$1,"*")),"Y",IF(COUNTIF($F345,CONCATENATE("*ALL EVENT DAYS - July 18*")),"Y","")))</f>
        <v/>
      </c>
      <c r="U345" s="21" t="str">
        <f t="shared" si="2072"/>
        <v/>
      </c>
      <c r="V345" s="21" t="str">
        <f t="shared" si="1172"/>
        <v/>
      </c>
      <c r="W345" s="21" t="str">
        <f t="shared" ref="W345:X345" si="2073">IF(COUNTIF($F345,CONCATENATE("*",W$1,"*")),"Y",IF(COUNTIF($F345,CONCATENATE("*",$O$1,"*")),"Y",IF(COUNTIF($F345,CONCATENATE("*",$Y$1,"*")),"Y",IF(COUNTIF($F345,CONCATENATE("*ALL EVENT*")),"Y",""))))</f>
        <v>Y</v>
      </c>
      <c r="X345" s="21" t="str">
        <f t="shared" si="2073"/>
        <v>Y</v>
      </c>
      <c r="Y345" s="21" t="str">
        <f t="shared" si="1174"/>
        <v>Y</v>
      </c>
      <c r="Z345" s="21" t="str">
        <f t="shared" ref="Z345:AA345" si="2074">IF(COUNTIF($F345,CONCATENATE("*",Z$1,"*")),"Y",IF(COUNTIF($F345,CONCATENATE("*",$O$1,"*")),"Y",IF(COUNTIF($F345,CONCATENATE("*",$AB$1,"*")),"Y",IF(COUNTIF($F345,CONCATENATE("*ALL EVENT*")),"Y",""))))</f>
        <v>Y</v>
      </c>
      <c r="AA345" s="21" t="str">
        <f t="shared" si="2074"/>
        <v>Y</v>
      </c>
      <c r="AB345" s="21" t="str">
        <f t="shared" si="1537"/>
        <v>Y</v>
      </c>
      <c r="AC345" s="21" t="str">
        <f t="shared" ref="AC345:AD345" si="2075">IF(COUNTIF($F345,CONCATENATE("*",AC$1,"*")),"Y",IF(COUNTIF($F345,CONCATENATE("*",$O$1,"*")),"Y",IF(COUNTIF($F345,CONCATENATE("*",$AE$1,"*")),"Y",IF(COUNTIF($F345,CONCATENATE("*ALL EVENT*")),"Y",""))))</f>
        <v>Y</v>
      </c>
      <c r="AD345" s="21" t="str">
        <f t="shared" si="2075"/>
        <v>Y</v>
      </c>
      <c r="AE345" s="19" t="str">
        <f t="shared" si="1539"/>
        <v>Y</v>
      </c>
      <c r="AF345" s="22">
        <f t="shared" si="1540"/>
        <v>6</v>
      </c>
      <c r="AG345" s="44" t="s">
        <v>1732</v>
      </c>
      <c r="AH345" s="19" t="str">
        <f t="shared" si="1792"/>
        <v>Maha Prasad</v>
      </c>
      <c r="AI345" s="19" t="str">
        <f t="shared" ref="AI345:AO345" si="2076">IF(P345="Y",$AG345,"")</f>
        <v/>
      </c>
      <c r="AJ345" s="19" t="str">
        <f t="shared" si="2076"/>
        <v/>
      </c>
      <c r="AK345" s="19" t="str">
        <f t="shared" si="2076"/>
        <v/>
      </c>
      <c r="AL345" s="19" t="str">
        <f t="shared" si="2076"/>
        <v/>
      </c>
      <c r="AM345" s="19" t="str">
        <f t="shared" si="2076"/>
        <v/>
      </c>
      <c r="AN345" s="19" t="str">
        <f t="shared" si="2076"/>
        <v/>
      </c>
      <c r="AO345" s="19" t="str">
        <f t="shared" si="2076"/>
        <v/>
      </c>
      <c r="AP345" s="19" t="s">
        <v>1737</v>
      </c>
      <c r="AQ345" s="19" t="s">
        <v>1737</v>
      </c>
      <c r="AR345" s="19" t="str">
        <f t="shared" si="2065"/>
        <v>Maha Prasad</v>
      </c>
      <c r="AS345" s="19" t="s">
        <v>1737</v>
      </c>
      <c r="AT345" s="19" t="s">
        <v>1737</v>
      </c>
      <c r="AU345" s="19"/>
      <c r="AV345" s="19" t="s">
        <v>1737</v>
      </c>
      <c r="AW345" s="19" t="s">
        <v>1737</v>
      </c>
      <c r="AX345" s="19"/>
      <c r="AY345" s="24">
        <f t="shared" si="1542"/>
        <v>2</v>
      </c>
      <c r="AZ345" s="19">
        <f t="shared" si="1543"/>
        <v>2</v>
      </c>
      <c r="BA345" s="19" t="s">
        <v>1729</v>
      </c>
      <c r="BB345" s="19"/>
    </row>
    <row r="346" spans="1:54" ht="15.6">
      <c r="A346" s="2">
        <f>'Form Responses 1'!A346</f>
        <v>45481.19738701389</v>
      </c>
      <c r="B346" s="25" t="str">
        <f>'Form Responses 1'!B346</f>
        <v>consva@live.com</v>
      </c>
      <c r="C346" s="16" t="str">
        <f>'Form Responses 1'!C346</f>
        <v>Siva</v>
      </c>
      <c r="D346" s="16" t="str">
        <f>'Form Responses 1'!D346</f>
        <v>Adusumilli</v>
      </c>
      <c r="E346" s="511">
        <f>'Form Responses 1'!E346</f>
        <v>9032535074</v>
      </c>
      <c r="F346" s="17" t="str">
        <f>'Form Responses 1'!F346</f>
        <v>18th July (Thursday) - Morning, 19th July (Friday) - Morning, 20th July (Saturday) - Morning, 21st July (Sunday) - Morning</v>
      </c>
      <c r="G346" s="16" t="str">
        <f>'Form Responses 1'!G346</f>
        <v>Frisco</v>
      </c>
      <c r="H346" s="16" t="str">
        <f>'Form Responses 1'!H346</f>
        <v>Yes</v>
      </c>
      <c r="I346" s="16" t="str">
        <f>'Form Responses 1'!I346</f>
        <v>Mahāyajña Student</v>
      </c>
      <c r="J346" s="16" t="str">
        <f>'Form Responses 1'!J346</f>
        <v>Siva Adusumilli</v>
      </c>
      <c r="K346" s="16" t="str">
        <f>'Form Responses 1'!K346</f>
        <v>Batch 9</v>
      </c>
      <c r="L346" s="16" t="str">
        <f>'Form Responses 1'!L346</f>
        <v>I acknowledge</v>
      </c>
      <c r="M346" s="16">
        <f>'Form Responses 1'!M346</f>
        <v>0</v>
      </c>
      <c r="N346" s="27"/>
      <c r="O346" s="19" t="str">
        <f t="shared" si="1533"/>
        <v/>
      </c>
      <c r="P346" s="20"/>
      <c r="Q346" s="20"/>
      <c r="R346" s="20"/>
      <c r="S346" s="20"/>
      <c r="T346" s="21" t="str">
        <f t="shared" ref="T346:U346" si="2077">IF(COUNTIF($F346,CONCATENATE("*",T$1,"*")),"Y",IF(COUNTIF($F346,CONCATENATE("*",$V$1,"*")),"Y",IF(COUNTIF($F346,CONCATENATE("*ALL EVENT DAYS - July 18*")),"Y","")))</f>
        <v>Y</v>
      </c>
      <c r="U346" s="21" t="str">
        <f t="shared" si="2077"/>
        <v/>
      </c>
      <c r="V346" s="21" t="str">
        <f t="shared" si="1172"/>
        <v/>
      </c>
      <c r="W346" s="21" t="str">
        <f t="shared" ref="W346:X346" si="2078">IF(COUNTIF($F346,CONCATENATE("*",W$1,"*")),"Y",IF(COUNTIF($F346,CONCATENATE("*",$O$1,"*")),"Y",IF(COUNTIF($F346,CONCATENATE("*",$Y$1,"*")),"Y",IF(COUNTIF($F346,CONCATENATE("*ALL EVENT*")),"Y",""))))</f>
        <v>Y</v>
      </c>
      <c r="X346" s="21" t="str">
        <f t="shared" si="2078"/>
        <v/>
      </c>
      <c r="Y346" s="21" t="str">
        <f t="shared" si="1174"/>
        <v/>
      </c>
      <c r="Z346" s="21" t="str">
        <f t="shared" ref="Z346:AA346" si="2079">IF(COUNTIF($F346,CONCATENATE("*",Z$1,"*")),"Y",IF(COUNTIF($F346,CONCATENATE("*",$O$1,"*")),"Y",IF(COUNTIF($F346,CONCATENATE("*",$AB$1,"*")),"Y",IF(COUNTIF($F346,CONCATENATE("*ALL EVENT*")),"Y",""))))</f>
        <v>Y</v>
      </c>
      <c r="AA346" s="21" t="str">
        <f t="shared" si="2079"/>
        <v/>
      </c>
      <c r="AB346" s="21" t="str">
        <f t="shared" si="1537"/>
        <v/>
      </c>
      <c r="AC346" s="21" t="str">
        <f t="shared" ref="AC346:AD346" si="2080">IF(COUNTIF($F346,CONCATENATE("*",AC$1,"*")),"Y",IF(COUNTIF($F346,CONCATENATE("*",$O$1,"*")),"Y",IF(COUNTIF($F346,CONCATENATE("*",$AE$1,"*")),"Y",IF(COUNTIF($F346,CONCATENATE("*ALL EVENT*")),"Y",""))))</f>
        <v>Y</v>
      </c>
      <c r="AD346" s="21" t="str">
        <f t="shared" si="2080"/>
        <v/>
      </c>
      <c r="AE346" s="19" t="str">
        <f t="shared" si="1539"/>
        <v/>
      </c>
      <c r="AF346" s="22">
        <f t="shared" si="1540"/>
        <v>4</v>
      </c>
      <c r="AG346" s="44" t="s">
        <v>1741</v>
      </c>
      <c r="AH346" s="19" t="str">
        <f t="shared" si="1792"/>
        <v/>
      </c>
      <c r="AI346" s="19" t="str">
        <f t="shared" ref="AI346:AL346" si="2081">IF(P346="Y",$AG346,"")</f>
        <v/>
      </c>
      <c r="AJ346" s="19" t="str">
        <f t="shared" si="2081"/>
        <v/>
      </c>
      <c r="AK346" s="19" t="str">
        <f t="shared" si="2081"/>
        <v/>
      </c>
      <c r="AL346" s="19" t="str">
        <f t="shared" si="2081"/>
        <v/>
      </c>
      <c r="AM346" s="32" t="s">
        <v>1733</v>
      </c>
      <c r="AN346" s="19" t="str">
        <f t="shared" ref="AN346:AO346" si="2082">IF(U346="Y",$AG346,"")</f>
        <v/>
      </c>
      <c r="AO346" s="19" t="str">
        <f t="shared" si="2082"/>
        <v/>
      </c>
      <c r="AP346" s="19" t="s">
        <v>1734</v>
      </c>
      <c r="AQ346" s="19" t="str">
        <f t="shared" ref="AQ346:AR346" si="2083">IF(X346="Y",$AG346,"")</f>
        <v/>
      </c>
      <c r="AR346" s="19" t="str">
        <f t="shared" si="2083"/>
        <v/>
      </c>
      <c r="AS346" s="19" t="s">
        <v>1734</v>
      </c>
      <c r="AT346" s="19" t="str">
        <f>IF(AA346="Y",$AG346,"")</f>
        <v/>
      </c>
      <c r="AU346" s="19"/>
      <c r="AV346" s="19" t="s">
        <v>1734</v>
      </c>
      <c r="AW346" s="19" t="str">
        <f>IF(AD346="Y",$AG346,"")</f>
        <v/>
      </c>
      <c r="AX346" s="19"/>
      <c r="AY346" s="24">
        <f t="shared" si="1542"/>
        <v>1</v>
      </c>
      <c r="AZ346" s="19">
        <f t="shared" si="1543"/>
        <v>1</v>
      </c>
      <c r="BA346" s="19" t="s">
        <v>1740</v>
      </c>
      <c r="BB346" s="19"/>
    </row>
    <row r="347" spans="1:54" ht="15.6">
      <c r="A347" s="2">
        <f>'Form Responses 1'!A347</f>
        <v>45479.280845972222</v>
      </c>
      <c r="B347" s="25" t="str">
        <f>'Form Responses 1'!B347</f>
        <v>baru.devati@gmail.com</v>
      </c>
      <c r="C347" s="16" t="str">
        <f>'Form Responses 1'!C347</f>
        <v xml:space="preserve">Bhargavi </v>
      </c>
      <c r="D347" s="16" t="str">
        <f>'Form Responses 1'!D347</f>
        <v xml:space="preserve">Gurram </v>
      </c>
      <c r="E347" s="511">
        <f>'Form Responses 1'!E347</f>
        <v>6503924697</v>
      </c>
      <c r="F347" s="17" t="str">
        <f>'Form Responses 1'!F347</f>
        <v>20th July (Saturday) - Evening</v>
      </c>
      <c r="G347" s="16" t="str">
        <f>'Form Responses 1'!G347</f>
        <v>Frisco</v>
      </c>
      <c r="H347" s="16" t="str">
        <f>'Form Responses 1'!H347</f>
        <v>Yes</v>
      </c>
      <c r="I347" s="16" t="str">
        <f>'Form Responses 1'!I347</f>
        <v>Mahāyajña Student</v>
      </c>
      <c r="J347" s="16" t="str">
        <f>'Form Responses 1'!J347</f>
        <v xml:space="preserve">Bhargavi Gurram </v>
      </c>
      <c r="K347" s="16" t="str">
        <f>'Form Responses 1'!K347</f>
        <v>Batch 8</v>
      </c>
      <c r="L347" s="16" t="str">
        <f>'Form Responses 1'!L347</f>
        <v>I acknowledge</v>
      </c>
      <c r="M347" s="16">
        <f>'Form Responses 1'!M347</f>
        <v>0</v>
      </c>
      <c r="N347" s="27"/>
      <c r="O347" s="19" t="str">
        <f t="shared" si="1533"/>
        <v/>
      </c>
      <c r="P347" s="20"/>
      <c r="Q347" s="20"/>
      <c r="R347" s="20"/>
      <c r="S347" s="20"/>
      <c r="T347" s="21" t="str">
        <f t="shared" ref="T347:U347" si="2084">IF(COUNTIF($F347,CONCATENATE("*",T$1,"*")),"Y",IF(COUNTIF($F347,CONCATENATE("*",$V$1,"*")),"Y",IF(COUNTIF($F347,CONCATENATE("*ALL EVENT DAYS - July 18*")),"Y","")))</f>
        <v/>
      </c>
      <c r="U347" s="21" t="str">
        <f t="shared" si="2084"/>
        <v/>
      </c>
      <c r="V347" s="21" t="str">
        <f t="shared" si="1172"/>
        <v/>
      </c>
      <c r="W347" s="21" t="str">
        <f t="shared" ref="W347:X347" si="2085">IF(COUNTIF($F347,CONCATENATE("*",W$1,"*")),"Y",IF(COUNTIF($F347,CONCATENATE("*",$O$1,"*")),"Y",IF(COUNTIF($F347,CONCATENATE("*",$Y$1,"*")),"Y",IF(COUNTIF($F347,CONCATENATE("*ALL EVENT*")),"Y",""))))</f>
        <v/>
      </c>
      <c r="X347" s="21" t="str">
        <f t="shared" si="2085"/>
        <v/>
      </c>
      <c r="Y347" s="21" t="str">
        <f t="shared" si="1174"/>
        <v/>
      </c>
      <c r="Z347" s="21" t="str">
        <f t="shared" ref="Z347:AA347" si="2086">IF(COUNTIF($F347,CONCATENATE("*",Z$1,"*")),"Y",IF(COUNTIF($F347,CONCATENATE("*",$O$1,"*")),"Y",IF(COUNTIF($F347,CONCATENATE("*",$AB$1,"*")),"Y",IF(COUNTIF($F347,CONCATENATE("*ALL EVENT*")),"Y",""))))</f>
        <v/>
      </c>
      <c r="AA347" s="21" t="str">
        <f t="shared" si="2086"/>
        <v>Y</v>
      </c>
      <c r="AB347" s="21" t="str">
        <f t="shared" si="1537"/>
        <v/>
      </c>
      <c r="AC347" s="21" t="str">
        <f t="shared" ref="AC347:AD347" si="2087">IF(COUNTIF($F347,CONCATENATE("*",AC$1,"*")),"Y",IF(COUNTIF($F347,CONCATENATE("*",$O$1,"*")),"Y",IF(COUNTIF($F347,CONCATENATE("*",$AE$1,"*")),"Y",IF(COUNTIF($F347,CONCATENATE("*ALL EVENT*")),"Y",""))))</f>
        <v/>
      </c>
      <c r="AD347" s="21" t="str">
        <f t="shared" si="2087"/>
        <v/>
      </c>
      <c r="AE347" s="19" t="str">
        <f t="shared" si="1539"/>
        <v/>
      </c>
      <c r="AF347" s="22">
        <f t="shared" si="1540"/>
        <v>1</v>
      </c>
      <c r="AG347" s="36" t="s">
        <v>1730</v>
      </c>
      <c r="AH347" s="19" t="str">
        <f t="shared" si="1792"/>
        <v/>
      </c>
      <c r="AI347" s="19" t="str">
        <f t="shared" ref="AI347:AT347" si="2088">IF(P347="Y",$AG347,"")</f>
        <v/>
      </c>
      <c r="AJ347" s="19" t="str">
        <f t="shared" si="2088"/>
        <v/>
      </c>
      <c r="AK347" s="19" t="str">
        <f t="shared" si="2088"/>
        <v/>
      </c>
      <c r="AL347" s="19" t="str">
        <f t="shared" si="2088"/>
        <v/>
      </c>
      <c r="AM347" s="19" t="str">
        <f t="shared" si="2088"/>
        <v/>
      </c>
      <c r="AN347" s="19" t="str">
        <f t="shared" si="2088"/>
        <v/>
      </c>
      <c r="AO347" s="19" t="str">
        <f t="shared" si="2088"/>
        <v/>
      </c>
      <c r="AP347" s="19" t="str">
        <f t="shared" si="2088"/>
        <v/>
      </c>
      <c r="AQ347" s="19" t="str">
        <f t="shared" si="2088"/>
        <v/>
      </c>
      <c r="AR347" s="19" t="str">
        <f t="shared" si="2088"/>
        <v/>
      </c>
      <c r="AS347" s="19" t="str">
        <f t="shared" si="2088"/>
        <v/>
      </c>
      <c r="AT347" s="19" t="str">
        <f t="shared" si="2088"/>
        <v>StandBy</v>
      </c>
      <c r="AU347" s="19"/>
      <c r="AV347" s="19" t="str">
        <f t="shared" ref="AV347:AW347" si="2089">IF(AC347="Y",$AG347,"")</f>
        <v/>
      </c>
      <c r="AW347" s="19" t="str">
        <f t="shared" si="2089"/>
        <v/>
      </c>
      <c r="AX347" s="19"/>
      <c r="AY347" s="24">
        <f t="shared" si="1542"/>
        <v>0</v>
      </c>
      <c r="AZ347" s="19">
        <f t="shared" si="1543"/>
        <v>1</v>
      </c>
      <c r="BA347" s="19"/>
      <c r="BB347" s="19"/>
    </row>
    <row r="348" spans="1:54" ht="15.6">
      <c r="A348" s="2">
        <f>'Form Responses 1'!A348</f>
        <v>45479.292267129626</v>
      </c>
      <c r="B348" s="25" t="str">
        <f>'Form Responses 1'!B348</f>
        <v>laksri1998@gmail.com</v>
      </c>
      <c r="C348" s="16" t="str">
        <f>'Form Responses 1'!C348</f>
        <v>Adi Lakshmi</v>
      </c>
      <c r="D348" s="16" t="str">
        <f>'Form Responses 1'!D348</f>
        <v>Pilla</v>
      </c>
      <c r="E348" s="511">
        <f>'Form Responses 1'!E348</f>
        <v>7025131966</v>
      </c>
      <c r="F348" s="17" t="str">
        <f>'Form Responses 1'!F348</f>
        <v>19th July (Friday) - Morning</v>
      </c>
      <c r="G348" s="16" t="str">
        <f>'Form Responses 1'!G348</f>
        <v>Frisco</v>
      </c>
      <c r="H348" s="16" t="str">
        <f>'Form Responses 1'!H348</f>
        <v>Yes</v>
      </c>
      <c r="I348" s="16" t="str">
        <f>'Form Responses 1'!I348</f>
        <v>Mahāyajña Student</v>
      </c>
      <c r="J348" s="16" t="str">
        <f>'Form Responses 1'!J348</f>
        <v>Lunaasha &amp; Charisha Kandregula</v>
      </c>
      <c r="K348" s="16" t="str">
        <f>'Form Responses 1'!K348</f>
        <v>Batch 9</v>
      </c>
      <c r="L348" s="16" t="str">
        <f>'Form Responses 1'!L348</f>
        <v>I acknowledge</v>
      </c>
      <c r="M348" s="16">
        <f>'Form Responses 1'!M348</f>
        <v>0</v>
      </c>
      <c r="N348" s="27"/>
      <c r="O348" s="19" t="str">
        <f t="shared" si="1533"/>
        <v/>
      </c>
      <c r="P348" s="20"/>
      <c r="Q348" s="20"/>
      <c r="R348" s="20"/>
      <c r="S348" s="20"/>
      <c r="T348" s="21" t="str">
        <f t="shared" ref="T348:U348" si="2090">IF(COUNTIF($F348,CONCATENATE("*",T$1,"*")),"Y",IF(COUNTIF($F348,CONCATENATE("*",$V$1,"*")),"Y",IF(COUNTIF($F348,CONCATENATE("*ALL EVENT DAYS - July 18*")),"Y","")))</f>
        <v/>
      </c>
      <c r="U348" s="21" t="str">
        <f t="shared" si="2090"/>
        <v/>
      </c>
      <c r="V348" s="21" t="str">
        <f t="shared" si="1172"/>
        <v/>
      </c>
      <c r="W348" s="21" t="str">
        <f t="shared" ref="W348:X348" si="2091">IF(COUNTIF($F348,CONCATENATE("*",W$1,"*")),"Y",IF(COUNTIF($F348,CONCATENATE("*",$O$1,"*")),"Y",IF(COUNTIF($F348,CONCATENATE("*",$Y$1,"*")),"Y",IF(COUNTIF($F348,CONCATENATE("*ALL EVENT*")),"Y",""))))</f>
        <v>Y</v>
      </c>
      <c r="X348" s="21" t="str">
        <f t="shared" si="2091"/>
        <v/>
      </c>
      <c r="Y348" s="21" t="str">
        <f t="shared" si="1174"/>
        <v/>
      </c>
      <c r="Z348" s="21" t="str">
        <f t="shared" ref="Z348:AA348" si="2092">IF(COUNTIF($F348,CONCATENATE("*",Z$1,"*")),"Y",IF(COUNTIF($F348,CONCATENATE("*",$O$1,"*")),"Y",IF(COUNTIF($F348,CONCATENATE("*",$AB$1,"*")),"Y",IF(COUNTIF($F348,CONCATENATE("*ALL EVENT*")),"Y",""))))</f>
        <v/>
      </c>
      <c r="AA348" s="21" t="str">
        <f t="shared" si="2092"/>
        <v/>
      </c>
      <c r="AB348" s="21" t="str">
        <f t="shared" si="1537"/>
        <v/>
      </c>
      <c r="AC348" s="21" t="str">
        <f t="shared" ref="AC348:AD348" si="2093">IF(COUNTIF($F348,CONCATENATE("*",AC$1,"*")),"Y",IF(COUNTIF($F348,CONCATENATE("*",$O$1,"*")),"Y",IF(COUNTIF($F348,CONCATENATE("*",$AE$1,"*")),"Y",IF(COUNTIF($F348,CONCATENATE("*ALL EVENT*")),"Y",""))))</f>
        <v/>
      </c>
      <c r="AD348" s="21" t="str">
        <f t="shared" si="2093"/>
        <v/>
      </c>
      <c r="AE348" s="19" t="str">
        <f t="shared" si="1539"/>
        <v/>
      </c>
      <c r="AF348" s="22">
        <f t="shared" si="1540"/>
        <v>1</v>
      </c>
      <c r="AG348" s="36" t="s">
        <v>1730</v>
      </c>
      <c r="AH348" s="19" t="str">
        <f t="shared" si="1792"/>
        <v/>
      </c>
      <c r="AI348" s="19" t="str">
        <f t="shared" ref="AI348:AT348" si="2094">IF(P348="Y",$AG348,"")</f>
        <v/>
      </c>
      <c r="AJ348" s="19" t="str">
        <f t="shared" si="2094"/>
        <v/>
      </c>
      <c r="AK348" s="19" t="str">
        <f t="shared" si="2094"/>
        <v/>
      </c>
      <c r="AL348" s="19" t="str">
        <f t="shared" si="2094"/>
        <v/>
      </c>
      <c r="AM348" s="19" t="str">
        <f t="shared" si="2094"/>
        <v/>
      </c>
      <c r="AN348" s="19" t="str">
        <f t="shared" si="2094"/>
        <v/>
      </c>
      <c r="AO348" s="19" t="str">
        <f t="shared" si="2094"/>
        <v/>
      </c>
      <c r="AP348" s="19" t="str">
        <f t="shared" si="2094"/>
        <v>StandBy</v>
      </c>
      <c r="AQ348" s="19" t="str">
        <f t="shared" si="2094"/>
        <v/>
      </c>
      <c r="AR348" s="19" t="str">
        <f t="shared" si="2094"/>
        <v/>
      </c>
      <c r="AS348" s="19" t="str">
        <f t="shared" si="2094"/>
        <v/>
      </c>
      <c r="AT348" s="19" t="str">
        <f t="shared" si="2094"/>
        <v/>
      </c>
      <c r="AU348" s="19"/>
      <c r="AV348" s="19" t="str">
        <f t="shared" ref="AV348:AW348" si="2095">IF(AC348="Y",$AG348,"")</f>
        <v/>
      </c>
      <c r="AW348" s="19" t="str">
        <f t="shared" si="2095"/>
        <v/>
      </c>
      <c r="AX348" s="19"/>
      <c r="AY348" s="24">
        <f t="shared" si="1542"/>
        <v>0</v>
      </c>
      <c r="AZ348" s="19">
        <f t="shared" si="1543"/>
        <v>1</v>
      </c>
      <c r="BA348" s="19"/>
      <c r="BB348" s="19"/>
    </row>
    <row r="349" spans="1:54" ht="15.6">
      <c r="A349" s="2">
        <f>'Form Responses 1'!A349</f>
        <v>45479.360105104162</v>
      </c>
      <c r="B349" s="25" t="str">
        <f>'Form Responses 1'!B349</f>
        <v>skatragadda15@gmail.com</v>
      </c>
      <c r="C349" s="16" t="str">
        <f>'Form Responses 1'!C349</f>
        <v>Sriram</v>
      </c>
      <c r="D349" s="16" t="str">
        <f>'Form Responses 1'!D349</f>
        <v>Katragadda</v>
      </c>
      <c r="E349" s="511">
        <f>'Form Responses 1'!E349</f>
        <v>6307316848</v>
      </c>
      <c r="F349" s="17" t="str">
        <f>'Form Responses 1'!F349</f>
        <v>19th July (Friday) - ALL DAY, 20th July (Saturday) - Morning, 21st July (Sunday) - Morning</v>
      </c>
      <c r="G349" s="16" t="str">
        <f>'Form Responses 1'!G349</f>
        <v>Greater Chicago Region</v>
      </c>
      <c r="H349" s="16" t="str">
        <f>'Form Responses 1'!H349</f>
        <v>No</v>
      </c>
      <c r="I349" s="16">
        <f>'Form Responses 1'!I349</f>
        <v>0</v>
      </c>
      <c r="J349" s="16">
        <f>'Form Responses 1'!J349</f>
        <v>0</v>
      </c>
      <c r="K349" s="16">
        <f>'Form Responses 1'!K349</f>
        <v>0</v>
      </c>
      <c r="L349" s="16" t="str">
        <f>'Form Responses 1'!L349</f>
        <v>I acknowledge</v>
      </c>
      <c r="M349" s="16" t="str">
        <f>'Form Responses 1'!M349</f>
        <v>Aurora</v>
      </c>
      <c r="N349" s="27"/>
      <c r="O349" s="19" t="str">
        <f t="shared" si="1533"/>
        <v/>
      </c>
      <c r="P349" s="20"/>
      <c r="Q349" s="20"/>
      <c r="R349" s="20"/>
      <c r="S349" s="20"/>
      <c r="T349" s="21" t="str">
        <f t="shared" ref="T349:U349" si="2096">IF(COUNTIF($F349,CONCATENATE("*",T$1,"*")),"Y",IF(COUNTIF($F349,CONCATENATE("*",$V$1,"*")),"Y",IF(COUNTIF($F349,CONCATENATE("*ALL EVENT DAYS - July 18*")),"Y","")))</f>
        <v/>
      </c>
      <c r="U349" s="21" t="str">
        <f t="shared" si="2096"/>
        <v/>
      </c>
      <c r="V349" s="21" t="str">
        <f t="shared" si="1172"/>
        <v/>
      </c>
      <c r="W349" s="21" t="str">
        <f t="shared" ref="W349:X349" si="2097">IF(COUNTIF($F349,CONCATENATE("*",W$1,"*")),"Y",IF(COUNTIF($F349,CONCATENATE("*",$O$1,"*")),"Y",IF(COUNTIF($F349,CONCATENATE("*",$Y$1,"*")),"Y",IF(COUNTIF($F349,CONCATENATE("*ALL EVENT*")),"Y",""))))</f>
        <v>Y</v>
      </c>
      <c r="X349" s="21" t="str">
        <f t="shared" si="2097"/>
        <v>Y</v>
      </c>
      <c r="Y349" s="21" t="str">
        <f t="shared" si="1174"/>
        <v>Y</v>
      </c>
      <c r="Z349" s="21" t="str">
        <f t="shared" ref="Z349:AA349" si="2098">IF(COUNTIF($F349,CONCATENATE("*",Z$1,"*")),"Y",IF(COUNTIF($F349,CONCATENATE("*",$O$1,"*")),"Y",IF(COUNTIF($F349,CONCATENATE("*",$AB$1,"*")),"Y",IF(COUNTIF($F349,CONCATENATE("*ALL EVENT*")),"Y",""))))</f>
        <v>Y</v>
      </c>
      <c r="AA349" s="21" t="str">
        <f t="shared" si="2098"/>
        <v/>
      </c>
      <c r="AB349" s="21" t="str">
        <f t="shared" si="1537"/>
        <v/>
      </c>
      <c r="AC349" s="21" t="str">
        <f t="shared" ref="AC349:AD349" si="2099">IF(COUNTIF($F349,CONCATENATE("*",AC$1,"*")),"Y",IF(COUNTIF($F349,CONCATENATE("*",$O$1,"*")),"Y",IF(COUNTIF($F349,CONCATENATE("*",$AE$1,"*")),"Y",IF(COUNTIF($F349,CONCATENATE("*ALL EVENT*")),"Y",""))))</f>
        <v>Y</v>
      </c>
      <c r="AD349" s="21" t="str">
        <f t="shared" si="2099"/>
        <v/>
      </c>
      <c r="AE349" s="19" t="str">
        <f t="shared" si="1539"/>
        <v/>
      </c>
      <c r="AF349" s="22">
        <f t="shared" si="1540"/>
        <v>4</v>
      </c>
      <c r="AG349" s="44" t="s">
        <v>1757</v>
      </c>
      <c r="AH349" s="19" t="str">
        <f t="shared" si="1792"/>
        <v/>
      </c>
      <c r="AI349" s="19" t="str">
        <f t="shared" ref="AI349:AO349" si="2100">IF(P349="Y",$AG349,"")</f>
        <v/>
      </c>
      <c r="AJ349" s="19" t="str">
        <f t="shared" si="2100"/>
        <v/>
      </c>
      <c r="AK349" s="19" t="str">
        <f t="shared" si="2100"/>
        <v/>
      </c>
      <c r="AL349" s="19" t="str">
        <f t="shared" si="2100"/>
        <v/>
      </c>
      <c r="AM349" s="19" t="str">
        <f t="shared" si="2100"/>
        <v/>
      </c>
      <c r="AN349" s="19" t="str">
        <f t="shared" si="2100"/>
        <v/>
      </c>
      <c r="AO349" s="19" t="str">
        <f t="shared" si="2100"/>
        <v/>
      </c>
      <c r="AP349" s="19" t="s">
        <v>1759</v>
      </c>
      <c r="AQ349" s="19" t="s">
        <v>1759</v>
      </c>
      <c r="AR349" s="19" t="str">
        <f>IF(Y349="Y",$AG349,"")</f>
        <v>Bookstall</v>
      </c>
      <c r="AS349" s="19" t="s">
        <v>1758</v>
      </c>
      <c r="AT349" s="19" t="str">
        <f>IF(AA349="Y",$AG349,"")</f>
        <v/>
      </c>
      <c r="AU349" s="19"/>
      <c r="AV349" s="19" t="str">
        <f t="shared" ref="AV349:AW349" si="2101">IF(AC349="Y",$AG349,"")</f>
        <v>Bookstall</v>
      </c>
      <c r="AW349" s="19" t="str">
        <f t="shared" si="2101"/>
        <v/>
      </c>
      <c r="AX349" s="19"/>
      <c r="AY349" s="24">
        <f t="shared" si="1542"/>
        <v>1</v>
      </c>
      <c r="AZ349" s="19">
        <f t="shared" si="1543"/>
        <v>1</v>
      </c>
      <c r="BA349" s="19" t="s">
        <v>1740</v>
      </c>
      <c r="BB349" s="19"/>
    </row>
    <row r="350" spans="1:54" ht="15.6">
      <c r="A350" s="2">
        <f>'Form Responses 1'!A350</f>
        <v>45480.87373475694</v>
      </c>
      <c r="B350" s="25" t="str">
        <f>'Form Responses 1'!B350</f>
        <v>sravyav9@gmail.com</v>
      </c>
      <c r="C350" s="16" t="str">
        <f>'Form Responses 1'!C350</f>
        <v>Sravya</v>
      </c>
      <c r="D350" s="16" t="str">
        <f>'Form Responses 1'!D350</f>
        <v>Vallabhaneni</v>
      </c>
      <c r="E350" s="511">
        <f>'Form Responses 1'!E350</f>
        <v>5106939592</v>
      </c>
      <c r="F350" s="17" t="str">
        <f>'Form Responses 1'!F350</f>
        <v>18th July (Thursday) - ALL DAY, 19th July (Friday) - Morning</v>
      </c>
      <c r="G350" s="16" t="str">
        <f>'Form Responses 1'!G350</f>
        <v>Frisco</v>
      </c>
      <c r="H350" s="16" t="str">
        <f>'Form Responses 1'!H350</f>
        <v>Yes</v>
      </c>
      <c r="I350" s="16" t="str">
        <f>'Form Responses 1'!I350</f>
        <v>Mahāyajña Student</v>
      </c>
      <c r="J350" s="16" t="str">
        <f>'Form Responses 1'!J350</f>
        <v>Sravya Vallabhaneni</v>
      </c>
      <c r="K350" s="16" t="str">
        <f>'Form Responses 1'!K350</f>
        <v>Batch 9</v>
      </c>
      <c r="L350" s="16" t="str">
        <f>'Form Responses 1'!L350</f>
        <v>I acknowledge</v>
      </c>
      <c r="M350" s="16">
        <f>'Form Responses 1'!M350</f>
        <v>0</v>
      </c>
      <c r="N350" s="27"/>
      <c r="O350" s="19" t="str">
        <f t="shared" si="1533"/>
        <v/>
      </c>
      <c r="P350" s="20"/>
      <c r="Q350" s="20"/>
      <c r="R350" s="20"/>
      <c r="S350" s="20"/>
      <c r="T350" s="21" t="str">
        <f t="shared" ref="T350:U350" si="2102">IF(COUNTIF($F350,CONCATENATE("*",T$1,"*")),"Y",IF(COUNTIF($F350,CONCATENATE("*",$V$1,"*")),"Y",IF(COUNTIF($F350,CONCATENATE("*ALL EVENT DAYS - July 18*")),"Y","")))</f>
        <v>Y</v>
      </c>
      <c r="U350" s="21" t="str">
        <f t="shared" si="2102"/>
        <v>Y</v>
      </c>
      <c r="V350" s="21" t="str">
        <f t="shared" si="1172"/>
        <v>Y</v>
      </c>
      <c r="W350" s="21" t="str">
        <f t="shared" ref="W350:X350" si="2103">IF(COUNTIF($F350,CONCATENATE("*",W$1,"*")),"Y",IF(COUNTIF($F350,CONCATENATE("*",$O$1,"*")),"Y",IF(COUNTIF($F350,CONCATENATE("*",$Y$1,"*")),"Y",IF(COUNTIF($F350,CONCATENATE("*ALL EVENT*")),"Y",""))))</f>
        <v>Y</v>
      </c>
      <c r="X350" s="21" t="str">
        <f t="shared" si="2103"/>
        <v/>
      </c>
      <c r="Y350" s="21" t="str">
        <f t="shared" si="1174"/>
        <v/>
      </c>
      <c r="Z350" s="21" t="str">
        <f t="shared" ref="Z350:AA350" si="2104">IF(COUNTIF($F350,CONCATENATE("*",Z$1,"*")),"Y",IF(COUNTIF($F350,CONCATENATE("*",$O$1,"*")),"Y",IF(COUNTIF($F350,CONCATENATE("*",$AB$1,"*")),"Y",IF(COUNTIF($F350,CONCATENATE("*ALL EVENT*")),"Y",""))))</f>
        <v/>
      </c>
      <c r="AA350" s="21" t="str">
        <f t="shared" si="2104"/>
        <v/>
      </c>
      <c r="AB350" s="21" t="str">
        <f t="shared" si="1537"/>
        <v/>
      </c>
      <c r="AC350" s="21" t="str">
        <f t="shared" ref="AC350:AD350" si="2105">IF(COUNTIF($F350,CONCATENATE("*",AC$1,"*")),"Y",IF(COUNTIF($F350,CONCATENATE("*",$O$1,"*")),"Y",IF(COUNTIF($F350,CONCATENATE("*",$AE$1,"*")),"Y",IF(COUNTIF($F350,CONCATENATE("*ALL EVENT*")),"Y",""))))</f>
        <v/>
      </c>
      <c r="AD350" s="21" t="str">
        <f t="shared" si="2105"/>
        <v/>
      </c>
      <c r="AE350" s="19" t="str">
        <f t="shared" si="1539"/>
        <v/>
      </c>
      <c r="AF350" s="22">
        <f t="shared" si="1540"/>
        <v>3</v>
      </c>
      <c r="AG350" s="44" t="s">
        <v>1732</v>
      </c>
      <c r="AH350" s="19" t="str">
        <f t="shared" si="1792"/>
        <v/>
      </c>
      <c r="AI350" s="19" t="str">
        <f t="shared" ref="AI350:AL350" si="2106">IF(P350="Y",$AG350,"")</f>
        <v/>
      </c>
      <c r="AJ350" s="19" t="str">
        <f t="shared" si="2106"/>
        <v/>
      </c>
      <c r="AK350" s="19" t="str">
        <f t="shared" si="2106"/>
        <v/>
      </c>
      <c r="AL350" s="19" t="str">
        <f t="shared" si="2106"/>
        <v/>
      </c>
      <c r="AM350" s="19" t="s">
        <v>1744</v>
      </c>
      <c r="AN350" s="19" t="s">
        <v>1744</v>
      </c>
      <c r="AO350" s="19" t="str">
        <f>IF(V350="Y",$AG350,"")</f>
        <v>Maha Prasad</v>
      </c>
      <c r="AP350" s="19" t="s">
        <v>1737</v>
      </c>
      <c r="AQ350" s="19" t="str">
        <f t="shared" ref="AQ350:AT350" si="2107">IF(X350="Y",$AG350,"")</f>
        <v/>
      </c>
      <c r="AR350" s="19" t="str">
        <f t="shared" si="2107"/>
        <v/>
      </c>
      <c r="AS350" s="19" t="str">
        <f t="shared" si="2107"/>
        <v/>
      </c>
      <c r="AT350" s="19" t="str">
        <f t="shared" si="2107"/>
        <v/>
      </c>
      <c r="AU350" s="19"/>
      <c r="AV350" s="19" t="str">
        <f t="shared" ref="AV350:AW350" si="2108">IF(AC350="Y",$AG350,"")</f>
        <v/>
      </c>
      <c r="AW350" s="19" t="str">
        <f t="shared" si="2108"/>
        <v/>
      </c>
      <c r="AX350" s="19"/>
      <c r="AY350" s="24">
        <f t="shared" si="1542"/>
        <v>1</v>
      </c>
      <c r="AZ350" s="19">
        <f t="shared" si="1543"/>
        <v>1</v>
      </c>
      <c r="BA350" s="19" t="s">
        <v>1740</v>
      </c>
      <c r="BB350" s="19"/>
    </row>
    <row r="351" spans="1:54" ht="15.6">
      <c r="A351" s="2">
        <f>'Form Responses 1'!A351</f>
        <v>45479.382523263892</v>
      </c>
      <c r="B351" s="25" t="str">
        <f>'Form Responses 1'!B351</f>
        <v>raghu.akkaraju@gmail.com</v>
      </c>
      <c r="C351" s="16" t="str">
        <f>'Form Responses 1'!C351</f>
        <v>Raghuram</v>
      </c>
      <c r="D351" s="16" t="str">
        <f>'Form Responses 1'!D351</f>
        <v>Akkaraju</v>
      </c>
      <c r="E351" s="511">
        <f>'Form Responses 1'!E351</f>
        <v>2145077579</v>
      </c>
      <c r="F351" s="17" t="str">
        <f>'Form Responses 1'!F351</f>
        <v>19th July (Friday) - Evening, 20th July (Saturday) - ALL DAY, 20th July (Saturday) - Morning, 20th July (Saturday) - Evening, 21st July (Sunday) - ALL DAY, 21st July (Sunday) - Morning, 21st July (Sunday) - Evening</v>
      </c>
      <c r="G351" s="16" t="str">
        <f>'Form Responses 1'!G351</f>
        <v>Frisco</v>
      </c>
      <c r="H351" s="16" t="str">
        <f>'Form Responses 1'!H351</f>
        <v>Yes</v>
      </c>
      <c r="I351" s="16" t="str">
        <f>'Form Responses 1'!I351</f>
        <v>Mahāyajña Parent / Family member</v>
      </c>
      <c r="J351" s="16" t="str">
        <f>'Form Responses 1'!J351</f>
        <v>Suhrut Akkaraju</v>
      </c>
      <c r="K351" s="16" t="str">
        <f>'Form Responses 1'!K351</f>
        <v>Batch 4</v>
      </c>
      <c r="L351" s="16" t="str">
        <f>'Form Responses 1'!L351</f>
        <v>I acknowledge</v>
      </c>
      <c r="M351" s="16">
        <f>'Form Responses 1'!M351</f>
        <v>0</v>
      </c>
      <c r="N351" s="27"/>
      <c r="O351" s="19" t="str">
        <f t="shared" si="1533"/>
        <v/>
      </c>
      <c r="P351" s="20"/>
      <c r="Q351" s="20"/>
      <c r="R351" s="20"/>
      <c r="S351" s="20"/>
      <c r="T351" s="21" t="str">
        <f t="shared" ref="T351:U351" si="2109">IF(COUNTIF($F351,CONCATENATE("*",T$1,"*")),"Y",IF(COUNTIF($F351,CONCATENATE("*",$V$1,"*")),"Y",IF(COUNTIF($F351,CONCATENATE("*ALL EVENT DAYS - July 18*")),"Y","")))</f>
        <v/>
      </c>
      <c r="U351" s="21" t="str">
        <f t="shared" si="2109"/>
        <v/>
      </c>
      <c r="V351" s="21" t="str">
        <f t="shared" si="1172"/>
        <v/>
      </c>
      <c r="W351" s="21" t="str">
        <f t="shared" ref="W351:X351" si="2110">IF(COUNTIF($F351,CONCATENATE("*",W$1,"*")),"Y",IF(COUNTIF($F351,CONCATENATE("*",$O$1,"*")),"Y",IF(COUNTIF($F351,CONCATENATE("*",$Y$1,"*")),"Y",IF(COUNTIF($F351,CONCATENATE("*ALL EVENT*")),"Y",""))))</f>
        <v/>
      </c>
      <c r="X351" s="21" t="str">
        <f t="shared" si="2110"/>
        <v>Y</v>
      </c>
      <c r="Y351" s="21" t="str">
        <f t="shared" si="1174"/>
        <v/>
      </c>
      <c r="Z351" s="21" t="str">
        <f t="shared" ref="Z351:AA351" si="2111">IF(COUNTIF($F351,CONCATENATE("*",Z$1,"*")),"Y",IF(COUNTIF($F351,CONCATENATE("*",$O$1,"*")),"Y",IF(COUNTIF($F351,CONCATENATE("*",$AB$1,"*")),"Y",IF(COUNTIF($F351,CONCATENATE("*ALL EVENT*")),"Y",""))))</f>
        <v>Y</v>
      </c>
      <c r="AA351" s="21" t="str">
        <f t="shared" si="2111"/>
        <v>Y</v>
      </c>
      <c r="AB351" s="21" t="str">
        <f t="shared" si="1537"/>
        <v>Y</v>
      </c>
      <c r="AC351" s="21" t="str">
        <f t="shared" ref="AC351:AD351" si="2112">IF(COUNTIF($F351,CONCATENATE("*",AC$1,"*")),"Y",IF(COUNTIF($F351,CONCATENATE("*",$O$1,"*")),"Y",IF(COUNTIF($F351,CONCATENATE("*",$AE$1,"*")),"Y",IF(COUNTIF($F351,CONCATENATE("*ALL EVENT*")),"Y",""))))</f>
        <v>Y</v>
      </c>
      <c r="AD351" s="21" t="str">
        <f t="shared" si="2112"/>
        <v>Y</v>
      </c>
      <c r="AE351" s="19" t="str">
        <f t="shared" si="1539"/>
        <v>Y</v>
      </c>
      <c r="AF351" s="22">
        <f t="shared" si="1540"/>
        <v>5</v>
      </c>
      <c r="AG351" s="44" t="s">
        <v>1732</v>
      </c>
      <c r="AH351" s="19" t="str">
        <f t="shared" si="1792"/>
        <v/>
      </c>
      <c r="AI351" s="19" t="str">
        <f t="shared" ref="AI351:AP351" si="2113">IF(P351="Y",$AG351,"")</f>
        <v/>
      </c>
      <c r="AJ351" s="19" t="str">
        <f t="shared" si="2113"/>
        <v/>
      </c>
      <c r="AK351" s="19" t="str">
        <f t="shared" si="2113"/>
        <v/>
      </c>
      <c r="AL351" s="19" t="str">
        <f t="shared" si="2113"/>
        <v/>
      </c>
      <c r="AM351" s="19" t="str">
        <f t="shared" si="2113"/>
        <v/>
      </c>
      <c r="AN351" s="19" t="str">
        <f t="shared" si="2113"/>
        <v/>
      </c>
      <c r="AO351" s="19" t="str">
        <f t="shared" si="2113"/>
        <v/>
      </c>
      <c r="AP351" s="19" t="str">
        <f t="shared" si="2113"/>
        <v/>
      </c>
      <c r="AQ351" s="19" t="s">
        <v>1737</v>
      </c>
      <c r="AR351" s="19" t="str">
        <f>IF(Y351="Y",$AG351,"")</f>
        <v/>
      </c>
      <c r="AS351" s="19" t="s">
        <v>1737</v>
      </c>
      <c r="AT351" s="19" t="s">
        <v>1737</v>
      </c>
      <c r="AU351" s="19"/>
      <c r="AV351" s="19" t="s">
        <v>1737</v>
      </c>
      <c r="AW351" s="19" t="s">
        <v>1737</v>
      </c>
      <c r="AX351" s="19"/>
      <c r="AY351" s="24">
        <f t="shared" si="1542"/>
        <v>2</v>
      </c>
      <c r="AZ351" s="19">
        <f t="shared" si="1543"/>
        <v>2</v>
      </c>
      <c r="BA351" s="19" t="s">
        <v>1729</v>
      </c>
      <c r="BB351" s="19"/>
    </row>
    <row r="352" spans="1:54" ht="15.6">
      <c r="A352" s="2">
        <f>'Form Responses 1'!A352</f>
        <v>45479.491404050925</v>
      </c>
      <c r="B352" s="25" t="str">
        <f>'Form Responses 1'!B352</f>
        <v>drswapna_5@yahoo.om</v>
      </c>
      <c r="C352" s="16" t="str">
        <f>'Form Responses 1'!C352</f>
        <v>Swapna</v>
      </c>
      <c r="D352" s="16" t="str">
        <f>'Form Responses 1'!D352</f>
        <v>Aradhyula</v>
      </c>
      <c r="E352" s="511">
        <f>'Form Responses 1'!E352</f>
        <v>7088706135</v>
      </c>
      <c r="F352" s="17" t="str">
        <f>'Form Responses 1'!F352</f>
        <v>20th July (Saturday) - ALL DAY</v>
      </c>
      <c r="G352" s="16" t="str">
        <f>'Form Responses 1'!G352</f>
        <v>Greater Chicago Region</v>
      </c>
      <c r="H352" s="16" t="str">
        <f>'Form Responses 1'!H352</f>
        <v>No</v>
      </c>
      <c r="I352" s="16">
        <f>'Form Responses 1'!I352</f>
        <v>0</v>
      </c>
      <c r="J352" s="16">
        <f>'Form Responses 1'!J352</f>
        <v>0</v>
      </c>
      <c r="K352" s="16">
        <f>'Form Responses 1'!K352</f>
        <v>0</v>
      </c>
      <c r="L352" s="16" t="str">
        <f>'Form Responses 1'!L352</f>
        <v>I acknowledge</v>
      </c>
      <c r="M352" s="16">
        <f>'Form Responses 1'!M352</f>
        <v>0</v>
      </c>
      <c r="N352" s="27"/>
      <c r="O352" s="19" t="str">
        <f t="shared" si="1533"/>
        <v/>
      </c>
      <c r="P352" s="20"/>
      <c r="Q352" s="20"/>
      <c r="R352" s="20"/>
      <c r="S352" s="20"/>
      <c r="T352" s="21" t="str">
        <f t="shared" ref="T352:U352" si="2114">IF(COUNTIF($F352,CONCATENATE("*",T$1,"*")),"Y",IF(COUNTIF($F352,CONCATENATE("*",$V$1,"*")),"Y",IF(COUNTIF($F352,CONCATENATE("*ALL EVENT DAYS - July 18*")),"Y","")))</f>
        <v/>
      </c>
      <c r="U352" s="21" t="str">
        <f t="shared" si="2114"/>
        <v/>
      </c>
      <c r="V352" s="21" t="str">
        <f t="shared" si="1172"/>
        <v/>
      </c>
      <c r="W352" s="21" t="str">
        <f t="shared" ref="W352:X352" si="2115">IF(COUNTIF($F352,CONCATENATE("*",W$1,"*")),"Y",IF(COUNTIF($F352,CONCATENATE("*",$O$1,"*")),"Y",IF(COUNTIF($F352,CONCATENATE("*",$Y$1,"*")),"Y",IF(COUNTIF($F352,CONCATENATE("*ALL EVENT*")),"Y",""))))</f>
        <v/>
      </c>
      <c r="X352" s="21" t="str">
        <f t="shared" si="2115"/>
        <v/>
      </c>
      <c r="Y352" s="21" t="str">
        <f t="shared" si="1174"/>
        <v/>
      </c>
      <c r="Z352" s="21" t="str">
        <f t="shared" ref="Z352:AA352" si="2116">IF(COUNTIF($F352,CONCATENATE("*",Z$1,"*")),"Y",IF(COUNTIF($F352,CONCATENATE("*",$O$1,"*")),"Y",IF(COUNTIF($F352,CONCATENATE("*",$AB$1,"*")),"Y",IF(COUNTIF($F352,CONCATENATE("*ALL EVENT*")),"Y",""))))</f>
        <v>Y</v>
      </c>
      <c r="AA352" s="21" t="str">
        <f t="shared" si="2116"/>
        <v>Y</v>
      </c>
      <c r="AB352" s="21" t="str">
        <f t="shared" si="1537"/>
        <v>Y</v>
      </c>
      <c r="AC352" s="21" t="str">
        <f t="shared" ref="AC352:AD352" si="2117">IF(COUNTIF($F352,CONCATENATE("*",AC$1,"*")),"Y",IF(COUNTIF($F352,CONCATENATE("*",$O$1,"*")),"Y",IF(COUNTIF($F352,CONCATENATE("*",$AE$1,"*")),"Y",IF(COUNTIF($F352,CONCATENATE("*ALL EVENT*")),"Y",""))))</f>
        <v/>
      </c>
      <c r="AD352" s="21" t="str">
        <f t="shared" si="2117"/>
        <v/>
      </c>
      <c r="AE352" s="19" t="str">
        <f t="shared" si="1539"/>
        <v/>
      </c>
      <c r="AF352" s="22">
        <f t="shared" si="1540"/>
        <v>2</v>
      </c>
      <c r="AG352" s="44" t="s">
        <v>1732</v>
      </c>
      <c r="AH352" s="19" t="str">
        <f t="shared" si="1792"/>
        <v/>
      </c>
      <c r="AI352" s="19" t="str">
        <f t="shared" ref="AI352:AR352" si="2118">IF(P352="Y",$AG352,"")</f>
        <v/>
      </c>
      <c r="AJ352" s="19" t="str">
        <f t="shared" si="2118"/>
        <v/>
      </c>
      <c r="AK352" s="19" t="str">
        <f t="shared" si="2118"/>
        <v/>
      </c>
      <c r="AL352" s="19" t="str">
        <f t="shared" si="2118"/>
        <v/>
      </c>
      <c r="AM352" s="19" t="str">
        <f t="shared" si="2118"/>
        <v/>
      </c>
      <c r="AN352" s="19" t="str">
        <f t="shared" si="2118"/>
        <v/>
      </c>
      <c r="AO352" s="19" t="str">
        <f t="shared" si="2118"/>
        <v/>
      </c>
      <c r="AP352" s="19" t="str">
        <f t="shared" si="2118"/>
        <v/>
      </c>
      <c r="AQ352" s="19" t="str">
        <f t="shared" si="2118"/>
        <v/>
      </c>
      <c r="AR352" s="19" t="str">
        <f t="shared" si="2118"/>
        <v/>
      </c>
      <c r="AS352" s="19" t="s">
        <v>1737</v>
      </c>
      <c r="AT352" s="19" t="s">
        <v>1737</v>
      </c>
      <c r="AU352" s="19"/>
      <c r="AV352" s="19" t="str">
        <f t="shared" ref="AV352:AW352" si="2119">IF(AC352="Y",$AG352,"")</f>
        <v/>
      </c>
      <c r="AW352" s="19" t="str">
        <f t="shared" si="2119"/>
        <v/>
      </c>
      <c r="AX352" s="19"/>
      <c r="AY352" s="24">
        <f t="shared" si="1542"/>
        <v>1</v>
      </c>
      <c r="AZ352" s="19">
        <f t="shared" si="1543"/>
        <v>1</v>
      </c>
      <c r="BA352" s="19" t="s">
        <v>1740</v>
      </c>
      <c r="BB352" s="19"/>
    </row>
    <row r="353" spans="1:54" ht="15.6">
      <c r="A353" s="2">
        <f>'Form Responses 1'!A353</f>
        <v>45484.610279293978</v>
      </c>
      <c r="B353" s="25" t="str">
        <f>'Form Responses 1'!B353</f>
        <v>divyakove3@gmail.com</v>
      </c>
      <c r="C353" s="16" t="str">
        <f>'Form Responses 1'!C353</f>
        <v>Divya</v>
      </c>
      <c r="D353" s="16" t="str">
        <f>'Form Responses 1'!D353</f>
        <v>kovelamudi</v>
      </c>
      <c r="E353" s="511">
        <f>'Form Responses 1'!E353</f>
        <v>4699969876</v>
      </c>
      <c r="F353" s="17" t="str">
        <f>'Form Responses 1'!F353</f>
        <v>19th July (Friday) - ALL DAY, 20th July (Saturday) - ALL DAY, 21st July (Sunday) - ALL DAY</v>
      </c>
      <c r="G353" s="16" t="str">
        <f>'Form Responses 1'!G353</f>
        <v>Frisco</v>
      </c>
      <c r="H353" s="16" t="str">
        <f>'Form Responses 1'!H353</f>
        <v>Yes</v>
      </c>
      <c r="I353" s="16" t="str">
        <f>'Form Responses 1'!I353</f>
        <v>Mahāyajña Parent / Family member</v>
      </c>
      <c r="J353" s="16" t="str">
        <f>'Form Responses 1'!J353</f>
        <v>Divya</v>
      </c>
      <c r="K353" s="16" t="str">
        <f>'Form Responses 1'!K353</f>
        <v>Batch 9</v>
      </c>
      <c r="L353" s="16" t="str">
        <f>'Form Responses 1'!L353</f>
        <v>I acknowledge</v>
      </c>
      <c r="M353" s="16">
        <f>'Form Responses 1'!M353</f>
        <v>0</v>
      </c>
      <c r="N353" s="27"/>
      <c r="O353" s="19" t="str">
        <f t="shared" si="1533"/>
        <v/>
      </c>
      <c r="P353" s="20"/>
      <c r="Q353" s="20"/>
      <c r="R353" s="20"/>
      <c r="S353" s="20"/>
      <c r="T353" s="21" t="str">
        <f t="shared" ref="T353:U353" si="2120">IF(COUNTIF($F353,CONCATENATE("*",T$1,"*")),"Y",IF(COUNTIF($F353,CONCATENATE("*",$V$1,"*")),"Y",IF(COUNTIF($F353,CONCATENATE("*ALL EVENT DAYS - July 18*")),"Y","")))</f>
        <v/>
      </c>
      <c r="U353" s="21" t="str">
        <f t="shared" si="2120"/>
        <v/>
      </c>
      <c r="V353" s="21" t="str">
        <f t="shared" si="1172"/>
        <v/>
      </c>
      <c r="W353" s="21" t="str">
        <f t="shared" ref="W353:X353" si="2121">IF(COUNTIF($F353,CONCATENATE("*",W$1,"*")),"Y",IF(COUNTIF($F353,CONCATENATE("*",$O$1,"*")),"Y",IF(COUNTIF($F353,CONCATENATE("*",$Y$1,"*")),"Y",IF(COUNTIF($F353,CONCATENATE("*ALL EVENT*")),"Y",""))))</f>
        <v>Y</v>
      </c>
      <c r="X353" s="21" t="str">
        <f t="shared" si="2121"/>
        <v>Y</v>
      </c>
      <c r="Y353" s="21" t="str">
        <f t="shared" si="1174"/>
        <v>Y</v>
      </c>
      <c r="Z353" s="21" t="str">
        <f t="shared" ref="Z353:AA353" si="2122">IF(COUNTIF($F353,CONCATENATE("*",Z$1,"*")),"Y",IF(COUNTIF($F353,CONCATENATE("*",$O$1,"*")),"Y",IF(COUNTIF($F353,CONCATENATE("*",$AB$1,"*")),"Y",IF(COUNTIF($F353,CONCATENATE("*ALL EVENT*")),"Y",""))))</f>
        <v>Y</v>
      </c>
      <c r="AA353" s="21" t="str">
        <f t="shared" si="2122"/>
        <v>Y</v>
      </c>
      <c r="AB353" s="21" t="str">
        <f t="shared" si="1537"/>
        <v>Y</v>
      </c>
      <c r="AC353" s="21" t="str">
        <f t="shared" ref="AC353:AD353" si="2123">IF(COUNTIF($F353,CONCATENATE("*",AC$1,"*")),"Y",IF(COUNTIF($F353,CONCATENATE("*",$O$1,"*")),"Y",IF(COUNTIF($F353,CONCATENATE("*",$AE$1,"*")),"Y",IF(COUNTIF($F353,CONCATENATE("*ALL EVENT*")),"Y",""))))</f>
        <v>Y</v>
      </c>
      <c r="AD353" s="21" t="str">
        <f t="shared" si="2123"/>
        <v>Y</v>
      </c>
      <c r="AE353" s="19" t="str">
        <f t="shared" si="1539"/>
        <v>Y</v>
      </c>
      <c r="AF353" s="22">
        <f t="shared" si="1540"/>
        <v>6</v>
      </c>
      <c r="AG353" s="44" t="s">
        <v>1732</v>
      </c>
      <c r="AH353" s="19" t="str">
        <f t="shared" si="1792"/>
        <v/>
      </c>
      <c r="AI353" s="19" t="str">
        <f t="shared" ref="AI353:AO353" si="2124">IF(P353="Y",$AG353,"")</f>
        <v/>
      </c>
      <c r="AJ353" s="19" t="str">
        <f t="shared" si="2124"/>
        <v/>
      </c>
      <c r="AK353" s="19" t="str">
        <f t="shared" si="2124"/>
        <v/>
      </c>
      <c r="AL353" s="19" t="str">
        <f t="shared" si="2124"/>
        <v/>
      </c>
      <c r="AM353" s="19" t="str">
        <f t="shared" si="2124"/>
        <v/>
      </c>
      <c r="AN353" s="19" t="str">
        <f t="shared" si="2124"/>
        <v/>
      </c>
      <c r="AO353" s="19" t="str">
        <f t="shared" si="2124"/>
        <v/>
      </c>
      <c r="AP353" s="19" t="s">
        <v>1737</v>
      </c>
      <c r="AQ353" s="19" t="s">
        <v>1737</v>
      </c>
      <c r="AR353" s="19" t="str">
        <f t="shared" ref="AR353:AR356" si="2125">IF(Y353="Y",$AG353,"")</f>
        <v>Maha Prasad</v>
      </c>
      <c r="AS353" s="19" t="s">
        <v>1737</v>
      </c>
      <c r="AT353" s="19" t="s">
        <v>1737</v>
      </c>
      <c r="AU353" s="19"/>
      <c r="AV353" s="19" t="s">
        <v>1737</v>
      </c>
      <c r="AW353" s="19" t="s">
        <v>1737</v>
      </c>
      <c r="AX353" s="19"/>
      <c r="AY353" s="24">
        <f t="shared" si="1542"/>
        <v>2</v>
      </c>
      <c r="AZ353" s="19">
        <f t="shared" si="1543"/>
        <v>2</v>
      </c>
      <c r="BA353" s="19" t="s">
        <v>1729</v>
      </c>
      <c r="BB353" s="19"/>
    </row>
    <row r="354" spans="1:54" ht="15.6">
      <c r="A354" s="2">
        <f>'Form Responses 1'!A354</f>
        <v>45479.496600590282</v>
      </c>
      <c r="B354" s="25" t="str">
        <f>'Form Responses 1'!B354</f>
        <v>rbpragada@gmail.com</v>
      </c>
      <c r="C354" s="16" t="str">
        <f>'Form Responses 1'!C354</f>
        <v>Radhika</v>
      </c>
      <c r="D354" s="16" t="str">
        <f>'Form Responses 1'!D354</f>
        <v>Buyyanapragada</v>
      </c>
      <c r="E354" s="511">
        <f>'Form Responses 1'!E354</f>
        <v>2146835795</v>
      </c>
      <c r="F354" s="17" t="str">
        <f>'Form Responses 1'!F354</f>
        <v>ALL EVENT DAYS - July 19th to July 21st - FULL TIME</v>
      </c>
      <c r="G354" s="16" t="str">
        <f>'Form Responses 1'!G354</f>
        <v>Irving</v>
      </c>
      <c r="H354" s="16" t="str">
        <f>'Form Responses 1'!H354</f>
        <v>Yes</v>
      </c>
      <c r="I354" s="16" t="str">
        <f>'Form Responses 1'!I354</f>
        <v>Mahāyajña Student</v>
      </c>
      <c r="J354" s="16" t="str">
        <f>'Form Responses 1'!J354</f>
        <v>Radhika Buyyanapragada</v>
      </c>
      <c r="K354" s="16" t="str">
        <f>'Form Responses 1'!K354</f>
        <v>Batch 9</v>
      </c>
      <c r="L354" s="16" t="str">
        <f>'Form Responses 1'!L354</f>
        <v>I acknowledge</v>
      </c>
      <c r="M354" s="16">
        <f>'Form Responses 1'!M354</f>
        <v>0</v>
      </c>
      <c r="N354" s="27"/>
      <c r="O354" s="19" t="str">
        <f t="shared" si="1533"/>
        <v>Y</v>
      </c>
      <c r="P354" s="20"/>
      <c r="Q354" s="20"/>
      <c r="R354" s="20"/>
      <c r="S354" s="20"/>
      <c r="T354" s="21" t="str">
        <f t="shared" ref="T354:U354" si="2126">IF(COUNTIF($F354,CONCATENATE("*",T$1,"*")),"Y",IF(COUNTIF($F354,CONCATENATE("*",$V$1,"*")),"Y",IF(COUNTIF($F354,CONCATENATE("*ALL EVENT DAYS - July 18*")),"Y","")))</f>
        <v/>
      </c>
      <c r="U354" s="21" t="str">
        <f t="shared" si="2126"/>
        <v/>
      </c>
      <c r="V354" s="21" t="str">
        <f t="shared" si="1172"/>
        <v/>
      </c>
      <c r="W354" s="21" t="str">
        <f t="shared" ref="W354:X354" si="2127">IF(COUNTIF($F354,CONCATENATE("*",W$1,"*")),"Y",IF(COUNTIF($F354,CONCATENATE("*",$O$1,"*")),"Y",IF(COUNTIF($F354,CONCATENATE("*",$Y$1,"*")),"Y",IF(COUNTIF($F354,CONCATENATE("*ALL EVENT*")),"Y",""))))</f>
        <v>Y</v>
      </c>
      <c r="X354" s="21" t="str">
        <f t="shared" si="2127"/>
        <v>Y</v>
      </c>
      <c r="Y354" s="21" t="str">
        <f t="shared" si="1174"/>
        <v>Y</v>
      </c>
      <c r="Z354" s="21" t="str">
        <f t="shared" ref="Z354:AA354" si="2128">IF(COUNTIF($F354,CONCATENATE("*",Z$1,"*")),"Y",IF(COUNTIF($F354,CONCATENATE("*",$O$1,"*")),"Y",IF(COUNTIF($F354,CONCATENATE("*",$AB$1,"*")),"Y",IF(COUNTIF($F354,CONCATENATE("*ALL EVENT*")),"Y",""))))</f>
        <v>Y</v>
      </c>
      <c r="AA354" s="21" t="str">
        <f t="shared" si="2128"/>
        <v>Y</v>
      </c>
      <c r="AB354" s="21" t="str">
        <f t="shared" si="1537"/>
        <v>Y</v>
      </c>
      <c r="AC354" s="21" t="str">
        <f t="shared" ref="AC354:AD354" si="2129">IF(COUNTIF($F354,CONCATENATE("*",AC$1,"*")),"Y",IF(COUNTIF($F354,CONCATENATE("*",$O$1,"*")),"Y",IF(COUNTIF($F354,CONCATENATE("*",$AE$1,"*")),"Y",IF(COUNTIF($F354,CONCATENATE("*ALL EVENT*")),"Y",""))))</f>
        <v>Y</v>
      </c>
      <c r="AD354" s="21" t="str">
        <f t="shared" si="2129"/>
        <v>Y</v>
      </c>
      <c r="AE354" s="19" t="str">
        <f t="shared" si="1539"/>
        <v>Y</v>
      </c>
      <c r="AF354" s="22">
        <f t="shared" si="1540"/>
        <v>6</v>
      </c>
      <c r="AG354" s="44" t="s">
        <v>1741</v>
      </c>
      <c r="AH354" s="19" t="str">
        <f t="shared" si="1792"/>
        <v>Crowd Mgmt</v>
      </c>
      <c r="AI354" s="19" t="str">
        <f t="shared" ref="AI354:AO354" si="2130">IF(P354="Y",$AG354,"")</f>
        <v/>
      </c>
      <c r="AJ354" s="19" t="str">
        <f t="shared" si="2130"/>
        <v/>
      </c>
      <c r="AK354" s="19" t="str">
        <f t="shared" si="2130"/>
        <v/>
      </c>
      <c r="AL354" s="19" t="str">
        <f t="shared" si="2130"/>
        <v/>
      </c>
      <c r="AM354" s="19" t="str">
        <f t="shared" si="2130"/>
        <v/>
      </c>
      <c r="AN354" s="19" t="str">
        <f t="shared" si="2130"/>
        <v/>
      </c>
      <c r="AO354" s="19" t="str">
        <f t="shared" si="2130"/>
        <v/>
      </c>
      <c r="AP354" s="19" t="s">
        <v>1734</v>
      </c>
      <c r="AQ354" s="19" t="s">
        <v>1734</v>
      </c>
      <c r="AR354" s="19" t="str">
        <f t="shared" si="2125"/>
        <v>Crowd Mgmt</v>
      </c>
      <c r="AS354" s="19" t="s">
        <v>1734</v>
      </c>
      <c r="AT354" s="19" t="s">
        <v>1734</v>
      </c>
      <c r="AU354" s="19"/>
      <c r="AV354" s="19" t="s">
        <v>1734</v>
      </c>
      <c r="AW354" s="19" t="str">
        <f>IF(AD354="Y",$AG354,"")</f>
        <v>Crowd Mgmt</v>
      </c>
      <c r="AX354" s="19"/>
      <c r="AY354" s="24">
        <f t="shared" si="1542"/>
        <v>2</v>
      </c>
      <c r="AZ354" s="19">
        <f t="shared" si="1543"/>
        <v>2</v>
      </c>
      <c r="BA354" s="19" t="s">
        <v>1729</v>
      </c>
      <c r="BB354" s="19"/>
    </row>
    <row r="355" spans="1:54" ht="15.6">
      <c r="A355" s="2">
        <f>'Form Responses 1'!A355</f>
        <v>45479.639955532402</v>
      </c>
      <c r="B355" s="25" t="str">
        <f>'Form Responses 1'!B355</f>
        <v>radhikapalli01@gmail.com</v>
      </c>
      <c r="C355" s="16" t="str">
        <f>'Form Responses 1'!C355</f>
        <v>Radhika</v>
      </c>
      <c r="D355" s="16" t="str">
        <f>'Form Responses 1'!D355</f>
        <v>Palli</v>
      </c>
      <c r="E355" s="511">
        <f>'Form Responses 1'!E355</f>
        <v>2403885692</v>
      </c>
      <c r="F355" s="17" t="str">
        <f>'Form Responses 1'!F355</f>
        <v>18th July (Thursday) - Morning, 18th July (Thursday) - Evening, 19th July (Friday) - Morning, 19th July (Friday) - Evening, 20th July (Saturday) - Evening</v>
      </c>
      <c r="G355" s="16" t="str">
        <f>'Form Responses 1'!G355</f>
        <v>Frisco</v>
      </c>
      <c r="H355" s="16" t="str">
        <f>'Form Responses 1'!H355</f>
        <v>Yes</v>
      </c>
      <c r="I355" s="16" t="str">
        <f>'Form Responses 1'!I355</f>
        <v>Mahāyajña Student</v>
      </c>
      <c r="J355" s="16" t="str">
        <f>'Form Responses 1'!J355</f>
        <v>Shravya palli</v>
      </c>
      <c r="K355" s="16" t="str">
        <f>'Form Responses 1'!K355</f>
        <v>Batch 9</v>
      </c>
      <c r="L355" s="16" t="str">
        <f>'Form Responses 1'!L355</f>
        <v>I acknowledge</v>
      </c>
      <c r="M355" s="16">
        <f>'Form Responses 1'!M355</f>
        <v>0</v>
      </c>
      <c r="N355" s="27"/>
      <c r="O355" s="19" t="str">
        <f t="shared" si="1533"/>
        <v/>
      </c>
      <c r="P355" s="20"/>
      <c r="Q355" s="20"/>
      <c r="R355" s="20"/>
      <c r="S355" s="20"/>
      <c r="T355" s="21" t="str">
        <f t="shared" ref="T355:U355" si="2131">IF(COUNTIF($F355,CONCATENATE("*",T$1,"*")),"Y",IF(COUNTIF($F355,CONCATENATE("*",$V$1,"*")),"Y",IF(COUNTIF($F355,CONCATENATE("*ALL EVENT DAYS - July 18*")),"Y","")))</f>
        <v>Y</v>
      </c>
      <c r="U355" s="21" t="str">
        <f t="shared" si="2131"/>
        <v>Y</v>
      </c>
      <c r="V355" s="21" t="str">
        <f t="shared" si="1172"/>
        <v/>
      </c>
      <c r="W355" s="21" t="str">
        <f t="shared" ref="W355:X355" si="2132">IF(COUNTIF($F355,CONCATENATE("*",W$1,"*")),"Y",IF(COUNTIF($F355,CONCATENATE("*",$O$1,"*")),"Y",IF(COUNTIF($F355,CONCATENATE("*",$Y$1,"*")),"Y",IF(COUNTIF($F355,CONCATENATE("*ALL EVENT*")),"Y",""))))</f>
        <v>Y</v>
      </c>
      <c r="X355" s="21" t="str">
        <f t="shared" si="2132"/>
        <v>Y</v>
      </c>
      <c r="Y355" s="21" t="str">
        <f t="shared" si="1174"/>
        <v/>
      </c>
      <c r="Z355" s="21" t="str">
        <f t="shared" ref="Z355:AA355" si="2133">IF(COUNTIF($F355,CONCATENATE("*",Z$1,"*")),"Y",IF(COUNTIF($F355,CONCATENATE("*",$O$1,"*")),"Y",IF(COUNTIF($F355,CONCATENATE("*",$AB$1,"*")),"Y",IF(COUNTIF($F355,CONCATENATE("*ALL EVENT*")),"Y",""))))</f>
        <v/>
      </c>
      <c r="AA355" s="21" t="str">
        <f t="shared" si="2133"/>
        <v>Y</v>
      </c>
      <c r="AB355" s="21" t="str">
        <f t="shared" si="1537"/>
        <v/>
      </c>
      <c r="AC355" s="21" t="str">
        <f t="shared" ref="AC355:AD355" si="2134">IF(COUNTIF($F355,CONCATENATE("*",AC$1,"*")),"Y",IF(COUNTIF($F355,CONCATENATE("*",$O$1,"*")),"Y",IF(COUNTIF($F355,CONCATENATE("*",$AE$1,"*")),"Y",IF(COUNTIF($F355,CONCATENATE("*ALL EVENT*")),"Y",""))))</f>
        <v/>
      </c>
      <c r="AD355" s="21" t="str">
        <f t="shared" si="2134"/>
        <v/>
      </c>
      <c r="AE355" s="19" t="str">
        <f t="shared" si="1539"/>
        <v/>
      </c>
      <c r="AF355" s="22">
        <f t="shared" si="1540"/>
        <v>5</v>
      </c>
      <c r="AG355" s="44" t="s">
        <v>1732</v>
      </c>
      <c r="AH355" s="19" t="str">
        <f t="shared" si="1792"/>
        <v/>
      </c>
      <c r="AI355" s="19" t="str">
        <f t="shared" ref="AI355:AL355" si="2135">IF(P355="Y",$AG355,"")</f>
        <v/>
      </c>
      <c r="AJ355" s="19" t="str">
        <f t="shared" si="2135"/>
        <v/>
      </c>
      <c r="AK355" s="19" t="str">
        <f t="shared" si="2135"/>
        <v/>
      </c>
      <c r="AL355" s="19" t="str">
        <f t="shared" si="2135"/>
        <v/>
      </c>
      <c r="AM355" s="19" t="s">
        <v>1744</v>
      </c>
      <c r="AN355" s="19" t="s">
        <v>1744</v>
      </c>
      <c r="AO355" s="19" t="str">
        <f t="shared" ref="AO355:AO356" si="2136">IF(V355="Y",$AG355,"")</f>
        <v/>
      </c>
      <c r="AP355" s="19" t="s">
        <v>1737</v>
      </c>
      <c r="AQ355" s="19" t="s">
        <v>1737</v>
      </c>
      <c r="AR355" s="19" t="str">
        <f t="shared" si="2125"/>
        <v/>
      </c>
      <c r="AS355" s="19" t="str">
        <f>IF(Z355="Y",$AG355,"")</f>
        <v/>
      </c>
      <c r="AT355" s="19" t="s">
        <v>1737</v>
      </c>
      <c r="AU355" s="19"/>
      <c r="AV355" s="19" t="str">
        <f t="shared" ref="AV355:AW355" si="2137">IF(AC355="Y",$AG355,"")</f>
        <v/>
      </c>
      <c r="AW355" s="19" t="str">
        <f t="shared" si="2137"/>
        <v/>
      </c>
      <c r="AX355" s="19"/>
      <c r="AY355" s="24">
        <f t="shared" si="1542"/>
        <v>2</v>
      </c>
      <c r="AZ355" s="19">
        <f t="shared" si="1543"/>
        <v>1</v>
      </c>
      <c r="BA355" s="19" t="s">
        <v>1740</v>
      </c>
      <c r="BB355" s="19"/>
    </row>
    <row r="356" spans="1:54" ht="15.6">
      <c r="A356" s="2">
        <f>'Form Responses 1'!A356</f>
        <v>45479.77218738426</v>
      </c>
      <c r="B356" s="25" t="str">
        <f>'Form Responses 1'!B356</f>
        <v>naveen.ux@gmail.com</v>
      </c>
      <c r="C356" s="16" t="str">
        <f>'Form Responses 1'!C356</f>
        <v>Naveen</v>
      </c>
      <c r="D356" s="16" t="str">
        <f>'Form Responses 1'!D356</f>
        <v>Mallareddi</v>
      </c>
      <c r="E356" s="511">
        <f>'Form Responses 1'!E356</f>
        <v>4803882451</v>
      </c>
      <c r="F356" s="17" t="str">
        <f>'Form Responses 1'!F356</f>
        <v>18th July (Thursday) - ALL DAY, 19th July (Friday) - ALL DAY, 20th July (Saturday) - ALL DAY</v>
      </c>
      <c r="G356" s="16" t="str">
        <f>'Form Responses 1'!G356</f>
        <v>Frisco</v>
      </c>
      <c r="H356" s="16" t="str">
        <f>'Form Responses 1'!H356</f>
        <v>Yes</v>
      </c>
      <c r="I356" s="16" t="str">
        <f>'Form Responses 1'!I356</f>
        <v>Mahāyajña Parent / Family member</v>
      </c>
      <c r="J356" s="16" t="str">
        <f>'Form Responses 1'!J356</f>
        <v>Rudransh Mallareddi</v>
      </c>
      <c r="K356" s="16" t="str">
        <f>'Form Responses 1'!K356</f>
        <v>Batch 9</v>
      </c>
      <c r="L356" s="16" t="str">
        <f>'Form Responses 1'!L356</f>
        <v>I acknowledge</v>
      </c>
      <c r="M356" s="16">
        <f>'Form Responses 1'!M356</f>
        <v>0</v>
      </c>
      <c r="N356" s="27"/>
      <c r="O356" s="19" t="str">
        <f t="shared" si="1533"/>
        <v/>
      </c>
      <c r="P356" s="20"/>
      <c r="Q356" s="20"/>
      <c r="R356" s="20"/>
      <c r="S356" s="20"/>
      <c r="T356" s="21" t="str">
        <f t="shared" ref="T356:U356" si="2138">IF(COUNTIF($F356,CONCATENATE("*",T$1,"*")),"Y",IF(COUNTIF($F356,CONCATENATE("*",$V$1,"*")),"Y",IF(COUNTIF($F356,CONCATENATE("*ALL EVENT DAYS - July 18*")),"Y","")))</f>
        <v>Y</v>
      </c>
      <c r="U356" s="21" t="str">
        <f t="shared" si="2138"/>
        <v>Y</v>
      </c>
      <c r="V356" s="21" t="str">
        <f t="shared" si="1172"/>
        <v>Y</v>
      </c>
      <c r="W356" s="21" t="str">
        <f t="shared" ref="W356:X356" si="2139">IF(COUNTIF($F356,CONCATENATE("*",W$1,"*")),"Y",IF(COUNTIF($F356,CONCATENATE("*",$O$1,"*")),"Y",IF(COUNTIF($F356,CONCATENATE("*",$Y$1,"*")),"Y",IF(COUNTIF($F356,CONCATENATE("*ALL EVENT*")),"Y",""))))</f>
        <v>Y</v>
      </c>
      <c r="X356" s="21" t="str">
        <f t="shared" si="2139"/>
        <v>Y</v>
      </c>
      <c r="Y356" s="21" t="str">
        <f t="shared" si="1174"/>
        <v>Y</v>
      </c>
      <c r="Z356" s="21" t="str">
        <f t="shared" ref="Z356:AA356" si="2140">IF(COUNTIF($F356,CONCATENATE("*",Z$1,"*")),"Y",IF(COUNTIF($F356,CONCATENATE("*",$O$1,"*")),"Y",IF(COUNTIF($F356,CONCATENATE("*",$AB$1,"*")),"Y",IF(COUNTIF($F356,CONCATENATE("*ALL EVENT*")),"Y",""))))</f>
        <v>Y</v>
      </c>
      <c r="AA356" s="21" t="str">
        <f t="shared" si="2140"/>
        <v>Y</v>
      </c>
      <c r="AB356" s="21" t="str">
        <f t="shared" si="1537"/>
        <v>Y</v>
      </c>
      <c r="AC356" s="21" t="str">
        <f t="shared" ref="AC356:AD356" si="2141">IF(COUNTIF($F356,CONCATENATE("*",AC$1,"*")),"Y",IF(COUNTIF($F356,CONCATENATE("*",$O$1,"*")),"Y",IF(COUNTIF($F356,CONCATENATE("*",$AE$1,"*")),"Y",IF(COUNTIF($F356,CONCATENATE("*ALL EVENT*")),"Y",""))))</f>
        <v/>
      </c>
      <c r="AD356" s="21" t="str">
        <f t="shared" si="2141"/>
        <v/>
      </c>
      <c r="AE356" s="19" t="str">
        <f t="shared" si="1539"/>
        <v/>
      </c>
      <c r="AF356" s="22">
        <f t="shared" si="1540"/>
        <v>6</v>
      </c>
      <c r="AG356" s="44" t="s">
        <v>1741</v>
      </c>
      <c r="AH356" s="19" t="str">
        <f t="shared" si="1792"/>
        <v/>
      </c>
      <c r="AI356" s="19" t="str">
        <f t="shared" ref="AI356:AL356" si="2142">IF(P356="Y",$AG356,"")</f>
        <v/>
      </c>
      <c r="AJ356" s="19" t="str">
        <f t="shared" si="2142"/>
        <v/>
      </c>
      <c r="AK356" s="19" t="str">
        <f t="shared" si="2142"/>
        <v/>
      </c>
      <c r="AL356" s="19" t="str">
        <f t="shared" si="2142"/>
        <v/>
      </c>
      <c r="AM356" s="19" t="s">
        <v>1742</v>
      </c>
      <c r="AN356" s="19" t="s">
        <v>1742</v>
      </c>
      <c r="AO356" s="19" t="str">
        <f t="shared" si="2136"/>
        <v>Crowd Mgmt</v>
      </c>
      <c r="AP356" s="19" t="s">
        <v>1734</v>
      </c>
      <c r="AQ356" s="19" t="s">
        <v>1734</v>
      </c>
      <c r="AR356" s="19" t="str">
        <f t="shared" si="2125"/>
        <v>Crowd Mgmt</v>
      </c>
      <c r="AS356" s="19" t="s">
        <v>1734</v>
      </c>
      <c r="AT356" s="19" t="s">
        <v>1734</v>
      </c>
      <c r="AU356" s="19"/>
      <c r="AV356" s="19" t="str">
        <f t="shared" ref="AV356:AW356" si="2143">IF(AC356="Y",$AG356,"")</f>
        <v/>
      </c>
      <c r="AW356" s="19" t="str">
        <f t="shared" si="2143"/>
        <v/>
      </c>
      <c r="AX356" s="19"/>
      <c r="AY356" s="24">
        <f t="shared" si="1542"/>
        <v>2</v>
      </c>
      <c r="AZ356" s="19">
        <f t="shared" si="1543"/>
        <v>2</v>
      </c>
      <c r="BA356" s="19" t="s">
        <v>1729</v>
      </c>
      <c r="BB356" s="19"/>
    </row>
    <row r="357" spans="1:54" ht="15.6">
      <c r="A357" s="2">
        <f>'Form Responses 1'!A357</f>
        <v>45479.541726041665</v>
      </c>
      <c r="B357" s="25" t="str">
        <f>'Form Responses 1'!B357</f>
        <v>emailudayam@gmail.com</v>
      </c>
      <c r="C357" s="16" t="str">
        <f>'Form Responses 1'!C357</f>
        <v>Udaya Bharathi</v>
      </c>
      <c r="D357" s="16" t="str">
        <f>'Form Responses 1'!D357</f>
        <v>Mongam</v>
      </c>
      <c r="E357" s="511">
        <f>'Form Responses 1'!E357</f>
        <v>4802312308</v>
      </c>
      <c r="F357" s="17" t="str">
        <f>'Form Responses 1'!F357</f>
        <v>19th July (Friday) - Morning, 20th July (Saturday) - Morning</v>
      </c>
      <c r="G357" s="16" t="str">
        <f>'Form Responses 1'!G357</f>
        <v>Frisco</v>
      </c>
      <c r="H357" s="16" t="str">
        <f>'Form Responses 1'!H357</f>
        <v>Yes</v>
      </c>
      <c r="I357" s="16" t="str">
        <f>'Form Responses 1'!I357</f>
        <v>Mahāyajña Student</v>
      </c>
      <c r="J357" s="16" t="str">
        <f>'Form Responses 1'!J357</f>
        <v>Udaya Bharathi Mongam</v>
      </c>
      <c r="K357" s="16" t="str">
        <f>'Form Responses 1'!K357</f>
        <v>Batch 9</v>
      </c>
      <c r="L357" s="16" t="str">
        <f>'Form Responses 1'!L357</f>
        <v>I acknowledge</v>
      </c>
      <c r="M357" s="16">
        <f>'Form Responses 1'!M357</f>
        <v>0</v>
      </c>
      <c r="N357" s="27"/>
      <c r="O357" s="19" t="str">
        <f t="shared" si="1533"/>
        <v/>
      </c>
      <c r="P357" s="20"/>
      <c r="Q357" s="20"/>
      <c r="R357" s="20"/>
      <c r="S357" s="20"/>
      <c r="T357" s="21" t="str">
        <f t="shared" ref="T357:U357" si="2144">IF(COUNTIF($F357,CONCATENATE("*",T$1,"*")),"Y",IF(COUNTIF($F357,CONCATENATE("*",$V$1,"*")),"Y",IF(COUNTIF($F357,CONCATENATE("*ALL EVENT DAYS - July 18*")),"Y","")))</f>
        <v/>
      </c>
      <c r="U357" s="21" t="str">
        <f t="shared" si="2144"/>
        <v/>
      </c>
      <c r="V357" s="21" t="str">
        <f t="shared" si="1172"/>
        <v/>
      </c>
      <c r="W357" s="21" t="str">
        <f t="shared" ref="W357:X357" si="2145">IF(COUNTIF($F357,CONCATENATE("*",W$1,"*")),"Y",IF(COUNTIF($F357,CONCATENATE("*",$O$1,"*")),"Y",IF(COUNTIF($F357,CONCATENATE("*",$Y$1,"*")),"Y",IF(COUNTIF($F357,CONCATENATE("*ALL EVENT*")),"Y",""))))</f>
        <v>Y</v>
      </c>
      <c r="X357" s="21" t="str">
        <f t="shared" si="2145"/>
        <v/>
      </c>
      <c r="Y357" s="21" t="str">
        <f t="shared" si="1174"/>
        <v/>
      </c>
      <c r="Z357" s="21" t="str">
        <f t="shared" ref="Z357:AA357" si="2146">IF(COUNTIF($F357,CONCATENATE("*",Z$1,"*")),"Y",IF(COUNTIF($F357,CONCATENATE("*",$O$1,"*")),"Y",IF(COUNTIF($F357,CONCATENATE("*",$AB$1,"*")),"Y",IF(COUNTIF($F357,CONCATENATE("*ALL EVENT*")),"Y",""))))</f>
        <v>Y</v>
      </c>
      <c r="AA357" s="21" t="str">
        <f t="shared" si="2146"/>
        <v/>
      </c>
      <c r="AB357" s="21" t="str">
        <f t="shared" si="1537"/>
        <v/>
      </c>
      <c r="AC357" s="21" t="str">
        <f t="shared" ref="AC357:AD357" si="2147">IF(COUNTIF($F357,CONCATENATE("*",AC$1,"*")),"Y",IF(COUNTIF($F357,CONCATENATE("*",$O$1,"*")),"Y",IF(COUNTIF($F357,CONCATENATE("*",$AE$1,"*")),"Y",IF(COUNTIF($F357,CONCATENATE("*ALL EVENT*")),"Y",""))))</f>
        <v/>
      </c>
      <c r="AD357" s="21" t="str">
        <f t="shared" si="2147"/>
        <v/>
      </c>
      <c r="AE357" s="19" t="str">
        <f t="shared" si="1539"/>
        <v/>
      </c>
      <c r="AF357" s="22">
        <f t="shared" si="1540"/>
        <v>2</v>
      </c>
      <c r="AG357" s="44" t="s">
        <v>1732</v>
      </c>
      <c r="AH357" s="19" t="str">
        <f t="shared" si="1792"/>
        <v/>
      </c>
      <c r="AI357" s="19" t="str">
        <f t="shared" ref="AI357:AO357" si="2148">IF(P357="Y",$AG357,"")</f>
        <v/>
      </c>
      <c r="AJ357" s="19" t="str">
        <f t="shared" si="2148"/>
        <v/>
      </c>
      <c r="AK357" s="19" t="str">
        <f t="shared" si="2148"/>
        <v/>
      </c>
      <c r="AL357" s="19" t="str">
        <f t="shared" si="2148"/>
        <v/>
      </c>
      <c r="AM357" s="19" t="str">
        <f t="shared" si="2148"/>
        <v/>
      </c>
      <c r="AN357" s="19" t="str">
        <f t="shared" si="2148"/>
        <v/>
      </c>
      <c r="AO357" s="19" t="str">
        <f t="shared" si="2148"/>
        <v/>
      </c>
      <c r="AP357" s="19" t="s">
        <v>1737</v>
      </c>
      <c r="AQ357" s="19" t="str">
        <f t="shared" ref="AQ357:AR357" si="2149">IF(X357="Y",$AG357,"")</f>
        <v/>
      </c>
      <c r="AR357" s="19" t="str">
        <f t="shared" si="2149"/>
        <v/>
      </c>
      <c r="AS357" s="19" t="s">
        <v>1737</v>
      </c>
      <c r="AT357" s="19" t="str">
        <f>IF(AA357="Y",$AG357,"")</f>
        <v/>
      </c>
      <c r="AU357" s="19"/>
      <c r="AV357" s="19" t="str">
        <f t="shared" ref="AV357:AW357" si="2150">IF(AC357="Y",$AG357,"")</f>
        <v/>
      </c>
      <c r="AW357" s="19" t="str">
        <f t="shared" si="2150"/>
        <v/>
      </c>
      <c r="AX357" s="19"/>
      <c r="AY357" s="24">
        <f t="shared" si="1542"/>
        <v>1</v>
      </c>
      <c r="AZ357" s="19">
        <f t="shared" si="1543"/>
        <v>1</v>
      </c>
      <c r="BA357" s="19" t="s">
        <v>1740</v>
      </c>
      <c r="BB357" s="19"/>
    </row>
    <row r="358" spans="1:54" ht="15.6">
      <c r="A358" s="2">
        <f>'Form Responses 1'!A358</f>
        <v>45479.618016898152</v>
      </c>
      <c r="B358" s="25" t="str">
        <f>'Form Responses 1'!B358</f>
        <v>shitals10@gmail.com</v>
      </c>
      <c r="C358" s="16" t="str">
        <f>'Form Responses 1'!C358</f>
        <v>Shital</v>
      </c>
      <c r="D358" s="16" t="str">
        <f>'Form Responses 1'!D358</f>
        <v>Nevse</v>
      </c>
      <c r="E358" s="511">
        <f>'Form Responses 1'!E358</f>
        <v>8482607290</v>
      </c>
      <c r="F358" s="17" t="str">
        <f>'Form Responses 1'!F358</f>
        <v>19th July (Friday) - Evening</v>
      </c>
      <c r="G358" s="16" t="str">
        <f>'Form Responses 1'!G358</f>
        <v>Greater Chicago Region</v>
      </c>
      <c r="H358" s="16" t="str">
        <f>'Form Responses 1'!H358</f>
        <v>Yes</v>
      </c>
      <c r="I358" s="16" t="str">
        <f>'Form Responses 1'!I358</f>
        <v>Mahāyajña Student</v>
      </c>
      <c r="J358" s="16" t="str">
        <f>'Form Responses 1'!J358</f>
        <v>Shital Nevse</v>
      </c>
      <c r="K358" s="16" t="str">
        <f>'Form Responses 1'!K358</f>
        <v>Batch 9</v>
      </c>
      <c r="L358" s="16" t="str">
        <f>'Form Responses 1'!L358</f>
        <v>I acknowledge</v>
      </c>
      <c r="M358" s="16">
        <f>'Form Responses 1'!M358</f>
        <v>0</v>
      </c>
      <c r="N358" s="27"/>
      <c r="O358" s="19" t="str">
        <f t="shared" si="1533"/>
        <v/>
      </c>
      <c r="P358" s="20"/>
      <c r="Q358" s="20"/>
      <c r="R358" s="20"/>
      <c r="S358" s="20"/>
      <c r="T358" s="21" t="str">
        <f t="shared" ref="T358:U358" si="2151">IF(COUNTIF($F358,CONCATENATE("*",T$1,"*")),"Y",IF(COUNTIF($F358,CONCATENATE("*",$V$1,"*")),"Y",IF(COUNTIF($F358,CONCATENATE("*ALL EVENT DAYS - July 18*")),"Y","")))</f>
        <v/>
      </c>
      <c r="U358" s="21" t="str">
        <f t="shared" si="2151"/>
        <v/>
      </c>
      <c r="V358" s="21" t="str">
        <f t="shared" si="1172"/>
        <v/>
      </c>
      <c r="W358" s="21" t="str">
        <f t="shared" ref="W358:X358" si="2152">IF(COUNTIF($F358,CONCATENATE("*",W$1,"*")),"Y",IF(COUNTIF($F358,CONCATENATE("*",$O$1,"*")),"Y",IF(COUNTIF($F358,CONCATENATE("*",$Y$1,"*")),"Y",IF(COUNTIF($F358,CONCATENATE("*ALL EVENT*")),"Y",""))))</f>
        <v/>
      </c>
      <c r="X358" s="21" t="str">
        <f t="shared" si="2152"/>
        <v>Y</v>
      </c>
      <c r="Y358" s="21" t="str">
        <f t="shared" si="1174"/>
        <v/>
      </c>
      <c r="Z358" s="21" t="str">
        <f t="shared" ref="Z358:AA358" si="2153">IF(COUNTIF($F358,CONCATENATE("*",Z$1,"*")),"Y",IF(COUNTIF($F358,CONCATENATE("*",$O$1,"*")),"Y",IF(COUNTIF($F358,CONCATENATE("*",$AB$1,"*")),"Y",IF(COUNTIF($F358,CONCATENATE("*ALL EVENT*")),"Y",""))))</f>
        <v/>
      </c>
      <c r="AA358" s="21" t="str">
        <f t="shared" si="2153"/>
        <v/>
      </c>
      <c r="AB358" s="21" t="str">
        <f t="shared" si="1537"/>
        <v/>
      </c>
      <c r="AC358" s="21" t="str">
        <f t="shared" ref="AC358:AD358" si="2154">IF(COUNTIF($F358,CONCATENATE("*",AC$1,"*")),"Y",IF(COUNTIF($F358,CONCATENATE("*",$O$1,"*")),"Y",IF(COUNTIF($F358,CONCATENATE("*",$AE$1,"*")),"Y",IF(COUNTIF($F358,CONCATENATE("*ALL EVENT*")),"Y",""))))</f>
        <v/>
      </c>
      <c r="AD358" s="21" t="str">
        <f t="shared" si="2154"/>
        <v/>
      </c>
      <c r="AE358" s="19" t="str">
        <f t="shared" si="1539"/>
        <v/>
      </c>
      <c r="AF358" s="22">
        <f t="shared" si="1540"/>
        <v>1</v>
      </c>
      <c r="AG358" s="44" t="s">
        <v>1743</v>
      </c>
      <c r="AH358" s="19" t="str">
        <f t="shared" si="1792"/>
        <v/>
      </c>
      <c r="AI358" s="19" t="str">
        <f t="shared" ref="AI358:AT358" si="2155">IF(P358="Y",$AG358,"")</f>
        <v/>
      </c>
      <c r="AJ358" s="19" t="str">
        <f t="shared" si="2155"/>
        <v/>
      </c>
      <c r="AK358" s="19" t="str">
        <f t="shared" si="2155"/>
        <v/>
      </c>
      <c r="AL358" s="19" t="str">
        <f t="shared" si="2155"/>
        <v/>
      </c>
      <c r="AM358" s="19" t="str">
        <f t="shared" si="2155"/>
        <v/>
      </c>
      <c r="AN358" s="19" t="str">
        <f t="shared" si="2155"/>
        <v/>
      </c>
      <c r="AO358" s="19" t="str">
        <f t="shared" si="2155"/>
        <v/>
      </c>
      <c r="AP358" s="19" t="str">
        <f t="shared" si="2155"/>
        <v/>
      </c>
      <c r="AQ358" s="19" t="str">
        <f t="shared" si="2155"/>
        <v>Reserve</v>
      </c>
      <c r="AR358" s="19" t="str">
        <f t="shared" si="2155"/>
        <v/>
      </c>
      <c r="AS358" s="19" t="str">
        <f t="shared" si="2155"/>
        <v/>
      </c>
      <c r="AT358" s="19" t="str">
        <f t="shared" si="2155"/>
        <v/>
      </c>
      <c r="AU358" s="19"/>
      <c r="AV358" s="19" t="str">
        <f t="shared" ref="AV358:AW358" si="2156">IF(AC358="Y",$AG358,"")</f>
        <v/>
      </c>
      <c r="AW358" s="19" t="str">
        <f t="shared" si="2156"/>
        <v/>
      </c>
      <c r="AX358" s="19"/>
      <c r="AY358" s="24">
        <f t="shared" si="1542"/>
        <v>0</v>
      </c>
      <c r="AZ358" s="19">
        <f t="shared" si="1543"/>
        <v>1</v>
      </c>
      <c r="BA358" s="19"/>
      <c r="BB358" s="19"/>
    </row>
    <row r="359" spans="1:54" ht="15.6">
      <c r="A359" s="2">
        <f>'Form Responses 1'!A359</f>
        <v>45479.641326319441</v>
      </c>
      <c r="B359" s="25" t="str">
        <f>'Form Responses 1'!B359</f>
        <v>umasiva2006@gmail.com</v>
      </c>
      <c r="C359" s="16" t="str">
        <f>'Form Responses 1'!C359</f>
        <v xml:space="preserve">Umamaheswari </v>
      </c>
      <c r="D359" s="16" t="str">
        <f>'Form Responses 1'!D359</f>
        <v xml:space="preserve">Vadamalai </v>
      </c>
      <c r="E359" s="511">
        <f>'Form Responses 1'!E359</f>
        <v>5075302523</v>
      </c>
      <c r="F359" s="17" t="str">
        <f>'Form Responses 1'!F359</f>
        <v>18th July (Thursday) - ALL DAY, 19th July (Friday) - ALL DAY, 20th July (Saturday) - ALL DAY, 21st July (Sunday) - ALL DAY</v>
      </c>
      <c r="G359" s="16" t="str">
        <f>'Form Responses 1'!G359</f>
        <v>Frisco</v>
      </c>
      <c r="H359" s="16" t="str">
        <f>'Form Responses 1'!H359</f>
        <v>Yes</v>
      </c>
      <c r="I359" s="16" t="str">
        <f>'Form Responses 1'!I359</f>
        <v>Mahāyajña Student</v>
      </c>
      <c r="J359" s="16" t="str">
        <f>'Form Responses 1'!J359</f>
        <v xml:space="preserve">Umamaheswari Vadamalai </v>
      </c>
      <c r="K359" s="16" t="str">
        <f>'Form Responses 1'!K359</f>
        <v>Batch 9</v>
      </c>
      <c r="L359" s="16" t="str">
        <f>'Form Responses 1'!L359</f>
        <v>I acknowledge</v>
      </c>
      <c r="M359" s="16">
        <f>'Form Responses 1'!M359</f>
        <v>0</v>
      </c>
      <c r="N359" s="27"/>
      <c r="O359" s="19" t="str">
        <f t="shared" si="1533"/>
        <v/>
      </c>
      <c r="P359" s="20"/>
      <c r="Q359" s="20"/>
      <c r="R359" s="20"/>
      <c r="S359" s="20"/>
      <c r="T359" s="21" t="str">
        <f t="shared" ref="T359:U359" si="2157">IF(COUNTIF($F359,CONCATENATE("*",T$1,"*")),"Y",IF(COUNTIF($F359,CONCATENATE("*",$V$1,"*")),"Y",IF(COUNTIF($F359,CONCATENATE("*ALL EVENT DAYS - July 18*")),"Y","")))</f>
        <v>Y</v>
      </c>
      <c r="U359" s="21" t="str">
        <f t="shared" si="2157"/>
        <v>Y</v>
      </c>
      <c r="V359" s="21" t="str">
        <f t="shared" si="1172"/>
        <v>Y</v>
      </c>
      <c r="W359" s="21" t="str">
        <f t="shared" ref="W359:X359" si="2158">IF(COUNTIF($F359,CONCATENATE("*",W$1,"*")),"Y",IF(COUNTIF($F359,CONCATENATE("*",$O$1,"*")),"Y",IF(COUNTIF($F359,CONCATENATE("*",$Y$1,"*")),"Y",IF(COUNTIF($F359,CONCATENATE("*ALL EVENT*")),"Y",""))))</f>
        <v>Y</v>
      </c>
      <c r="X359" s="21" t="str">
        <f t="shared" si="2158"/>
        <v>Y</v>
      </c>
      <c r="Y359" s="21" t="str">
        <f t="shared" si="1174"/>
        <v>Y</v>
      </c>
      <c r="Z359" s="21" t="str">
        <f t="shared" ref="Z359:AA359" si="2159">IF(COUNTIF($F359,CONCATENATE("*",Z$1,"*")),"Y",IF(COUNTIF($F359,CONCATENATE("*",$O$1,"*")),"Y",IF(COUNTIF($F359,CONCATENATE("*",$AB$1,"*")),"Y",IF(COUNTIF($F359,CONCATENATE("*ALL EVENT*")),"Y",""))))</f>
        <v>Y</v>
      </c>
      <c r="AA359" s="21" t="str">
        <f t="shared" si="2159"/>
        <v>Y</v>
      </c>
      <c r="AB359" s="21" t="str">
        <f t="shared" si="1537"/>
        <v>Y</v>
      </c>
      <c r="AC359" s="21" t="str">
        <f t="shared" ref="AC359:AD359" si="2160">IF(COUNTIF($F359,CONCATENATE("*",AC$1,"*")),"Y",IF(COUNTIF($F359,CONCATENATE("*",$O$1,"*")),"Y",IF(COUNTIF($F359,CONCATENATE("*",$AE$1,"*")),"Y",IF(COUNTIF($F359,CONCATENATE("*ALL EVENT*")),"Y",""))))</f>
        <v>Y</v>
      </c>
      <c r="AD359" s="21" t="str">
        <f t="shared" si="2160"/>
        <v>Y</v>
      </c>
      <c r="AE359" s="19" t="str">
        <f t="shared" si="1539"/>
        <v>Y</v>
      </c>
      <c r="AF359" s="22">
        <f t="shared" si="1540"/>
        <v>8</v>
      </c>
      <c r="AG359" s="44" t="s">
        <v>1732</v>
      </c>
      <c r="AH359" s="19" t="str">
        <f t="shared" si="1792"/>
        <v/>
      </c>
      <c r="AI359" s="19" t="str">
        <f t="shared" ref="AI359:AL359" si="2161">IF(P359="Y",$AG359,"")</f>
        <v/>
      </c>
      <c r="AJ359" s="19" t="str">
        <f t="shared" si="2161"/>
        <v/>
      </c>
      <c r="AK359" s="19" t="str">
        <f t="shared" si="2161"/>
        <v/>
      </c>
      <c r="AL359" s="19" t="str">
        <f t="shared" si="2161"/>
        <v/>
      </c>
      <c r="AM359" s="19" t="s">
        <v>1744</v>
      </c>
      <c r="AN359" s="19" t="s">
        <v>1744</v>
      </c>
      <c r="AO359" s="19" t="str">
        <f>IF(V359="Y",$AG359,"")</f>
        <v>Maha Prasad</v>
      </c>
      <c r="AP359" s="19" t="s">
        <v>1737</v>
      </c>
      <c r="AQ359" s="19" t="s">
        <v>1737</v>
      </c>
      <c r="AR359" s="19" t="str">
        <f>IF(Y359="Y",$AG359,"")</f>
        <v>Maha Prasad</v>
      </c>
      <c r="AS359" s="19" t="s">
        <v>1737</v>
      </c>
      <c r="AT359" s="19" t="s">
        <v>1737</v>
      </c>
      <c r="AU359" s="19"/>
      <c r="AV359" s="19" t="s">
        <v>1737</v>
      </c>
      <c r="AW359" s="19" t="s">
        <v>1737</v>
      </c>
      <c r="AX359" s="19"/>
      <c r="AY359" s="24">
        <f t="shared" si="1542"/>
        <v>2</v>
      </c>
      <c r="AZ359" s="19">
        <f t="shared" si="1543"/>
        <v>2</v>
      </c>
      <c r="BA359" s="19" t="s">
        <v>1729</v>
      </c>
      <c r="BB359" s="19"/>
    </row>
    <row r="360" spans="1:54" ht="15.6">
      <c r="A360" s="2">
        <f>'Form Responses 1'!A360</f>
        <v>45479.645518275458</v>
      </c>
      <c r="B360" s="25" t="str">
        <f>'Form Responses 1'!B360</f>
        <v>sirisha.vangala@gmail.com</v>
      </c>
      <c r="C360" s="16" t="str">
        <f>'Form Responses 1'!C360</f>
        <v>Sirisha</v>
      </c>
      <c r="D360" s="16" t="str">
        <f>'Form Responses 1'!D360</f>
        <v>Vangala</v>
      </c>
      <c r="E360" s="511">
        <f>'Form Responses 1'!E360</f>
        <v>3146148683</v>
      </c>
      <c r="F360" s="17" t="str">
        <f>'Form Responses 1'!F360</f>
        <v>18th July (Thursday) - Morning</v>
      </c>
      <c r="G360" s="16" t="str">
        <f>'Form Responses 1'!G360</f>
        <v>Frisco</v>
      </c>
      <c r="H360" s="16" t="str">
        <f>'Form Responses 1'!H360</f>
        <v>Yes</v>
      </c>
      <c r="I360" s="16" t="str">
        <f>'Form Responses 1'!I360</f>
        <v>Mahāyajña Parent / Family member</v>
      </c>
      <c r="J360" s="16" t="str">
        <f>'Form Responses 1'!J360</f>
        <v xml:space="preserve">Suhrit Ramachandrula </v>
      </c>
      <c r="K360" s="16" t="str">
        <f>'Form Responses 1'!K360</f>
        <v>Batch 9</v>
      </c>
      <c r="L360" s="16" t="str">
        <f>'Form Responses 1'!L360</f>
        <v>I acknowledge</v>
      </c>
      <c r="M360" s="16">
        <f>'Form Responses 1'!M360</f>
        <v>0</v>
      </c>
      <c r="N360" s="27"/>
      <c r="O360" s="19" t="str">
        <f t="shared" si="1533"/>
        <v/>
      </c>
      <c r="P360" s="20"/>
      <c r="Q360" s="20"/>
      <c r="R360" s="20"/>
      <c r="S360" s="20"/>
      <c r="T360" s="21" t="str">
        <f t="shared" ref="T360:U360" si="2162">IF(COUNTIF($F360,CONCATENATE("*",T$1,"*")),"Y",IF(COUNTIF($F360,CONCATENATE("*",$V$1,"*")),"Y",IF(COUNTIF($F360,CONCATENATE("*ALL EVENT DAYS - July 18*")),"Y","")))</f>
        <v>Y</v>
      </c>
      <c r="U360" s="21" t="str">
        <f t="shared" si="2162"/>
        <v/>
      </c>
      <c r="V360" s="21" t="str">
        <f t="shared" si="1172"/>
        <v/>
      </c>
      <c r="W360" s="21" t="str">
        <f t="shared" ref="W360:X360" si="2163">IF(COUNTIF($F360,CONCATENATE("*",W$1,"*")),"Y",IF(COUNTIF($F360,CONCATENATE("*",$O$1,"*")),"Y",IF(COUNTIF($F360,CONCATENATE("*",$Y$1,"*")),"Y",IF(COUNTIF($F360,CONCATENATE("*ALL EVENT*")),"Y",""))))</f>
        <v/>
      </c>
      <c r="X360" s="21" t="str">
        <f t="shared" si="2163"/>
        <v/>
      </c>
      <c r="Y360" s="21" t="str">
        <f t="shared" si="1174"/>
        <v/>
      </c>
      <c r="Z360" s="21" t="str">
        <f t="shared" ref="Z360:AA360" si="2164">IF(COUNTIF($F360,CONCATENATE("*",Z$1,"*")),"Y",IF(COUNTIF($F360,CONCATENATE("*",$O$1,"*")),"Y",IF(COUNTIF($F360,CONCATENATE("*",$AB$1,"*")),"Y",IF(COUNTIF($F360,CONCATENATE("*ALL EVENT*")),"Y",""))))</f>
        <v/>
      </c>
      <c r="AA360" s="21" t="str">
        <f t="shared" si="2164"/>
        <v/>
      </c>
      <c r="AB360" s="21" t="str">
        <f t="shared" si="1537"/>
        <v/>
      </c>
      <c r="AC360" s="21" t="str">
        <f t="shared" ref="AC360:AD360" si="2165">IF(COUNTIF($F360,CONCATENATE("*",AC$1,"*")),"Y",IF(COUNTIF($F360,CONCATENATE("*",$O$1,"*")),"Y",IF(COUNTIF($F360,CONCATENATE("*",$AE$1,"*")),"Y",IF(COUNTIF($F360,CONCATENATE("*ALL EVENT*")),"Y",""))))</f>
        <v/>
      </c>
      <c r="AD360" s="21" t="str">
        <f t="shared" si="2165"/>
        <v/>
      </c>
      <c r="AE360" s="19" t="str">
        <f t="shared" si="1539"/>
        <v/>
      </c>
      <c r="AF360" s="22">
        <f t="shared" si="1540"/>
        <v>1</v>
      </c>
      <c r="AG360" s="44" t="s">
        <v>1732</v>
      </c>
      <c r="AH360" s="19" t="str">
        <f t="shared" si="1792"/>
        <v/>
      </c>
      <c r="AI360" s="19" t="str">
        <f t="shared" ref="AI360:AL360" si="2166">IF(P360="Y",$AG360,"")</f>
        <v/>
      </c>
      <c r="AJ360" s="19" t="str">
        <f t="shared" si="2166"/>
        <v/>
      </c>
      <c r="AK360" s="19" t="str">
        <f t="shared" si="2166"/>
        <v/>
      </c>
      <c r="AL360" s="19" t="str">
        <f t="shared" si="2166"/>
        <v/>
      </c>
      <c r="AM360" s="19" t="s">
        <v>1744</v>
      </c>
      <c r="AN360" s="19" t="str">
        <f t="shared" ref="AN360:AT360" si="2167">IF(U360="Y",$AG360,"")</f>
        <v/>
      </c>
      <c r="AO360" s="19" t="str">
        <f t="shared" si="2167"/>
        <v/>
      </c>
      <c r="AP360" s="19" t="str">
        <f t="shared" si="2167"/>
        <v/>
      </c>
      <c r="AQ360" s="19" t="str">
        <f t="shared" si="2167"/>
        <v/>
      </c>
      <c r="AR360" s="19" t="str">
        <f t="shared" si="2167"/>
        <v/>
      </c>
      <c r="AS360" s="19" t="str">
        <f t="shared" si="2167"/>
        <v/>
      </c>
      <c r="AT360" s="19" t="str">
        <f t="shared" si="2167"/>
        <v/>
      </c>
      <c r="AU360" s="19"/>
      <c r="AV360" s="19" t="str">
        <f t="shared" ref="AV360:AW360" si="2168">IF(AC360="Y",$AG360,"")</f>
        <v/>
      </c>
      <c r="AW360" s="19" t="str">
        <f t="shared" si="2168"/>
        <v/>
      </c>
      <c r="AX360" s="19"/>
      <c r="AY360" s="24">
        <f t="shared" si="1542"/>
        <v>0</v>
      </c>
      <c r="AZ360" s="19">
        <f t="shared" si="1543"/>
        <v>1</v>
      </c>
      <c r="BA360" s="19"/>
      <c r="BB360" s="19"/>
    </row>
    <row r="361" spans="1:54" ht="15.6">
      <c r="A361" s="2">
        <f>'Form Responses 1'!A361</f>
        <v>45480.829433032406</v>
      </c>
      <c r="B361" s="25" t="str">
        <f>'Form Responses 1'!B361</f>
        <v>pvankamamidi@gmail.com</v>
      </c>
      <c r="C361" s="16" t="str">
        <f>'Form Responses 1'!C361</f>
        <v>Pavan</v>
      </c>
      <c r="D361" s="16" t="str">
        <f>'Form Responses 1'!D361</f>
        <v xml:space="preserve">Vankamamidi </v>
      </c>
      <c r="E361" s="511">
        <f>'Form Responses 1'!E361</f>
        <v>5712775971</v>
      </c>
      <c r="F361" s="17" t="str">
        <f>'Form Responses 1'!F361</f>
        <v>18th July (Thursday) - Morning, 20th July (Saturday) - ALL DAY, 21st July (Sunday) - Morning</v>
      </c>
      <c r="G361" s="16" t="str">
        <f>'Form Responses 1'!G361</f>
        <v>Frisco</v>
      </c>
      <c r="H361" s="16" t="str">
        <f>'Form Responses 1'!H361</f>
        <v>Yes</v>
      </c>
      <c r="I361" s="16" t="str">
        <f>'Form Responses 1'!I361</f>
        <v>Mahāyajña Parent / Family member</v>
      </c>
      <c r="J361" s="16" t="str">
        <f>'Form Responses 1'!J361</f>
        <v xml:space="preserve">Sai Prabhav Vankamamidi </v>
      </c>
      <c r="K361" s="16" t="str">
        <f>'Form Responses 1'!K361</f>
        <v>Batch 9</v>
      </c>
      <c r="L361" s="16" t="str">
        <f>'Form Responses 1'!L361</f>
        <v>I acknowledge</v>
      </c>
      <c r="M361" s="16">
        <f>'Form Responses 1'!M361</f>
        <v>0</v>
      </c>
      <c r="N361" s="27"/>
      <c r="O361" s="19" t="str">
        <f t="shared" si="1533"/>
        <v/>
      </c>
      <c r="P361" s="20"/>
      <c r="Q361" s="20"/>
      <c r="R361" s="20"/>
      <c r="S361" s="20"/>
      <c r="T361" s="21" t="str">
        <f t="shared" ref="T361:U361" si="2169">IF(COUNTIF($F361,CONCATENATE("*",T$1,"*")),"Y",IF(COUNTIF($F361,CONCATENATE("*",$V$1,"*")),"Y",IF(COUNTIF($F361,CONCATENATE("*ALL EVENT DAYS - July 18*")),"Y","")))</f>
        <v>Y</v>
      </c>
      <c r="U361" s="21" t="str">
        <f t="shared" si="2169"/>
        <v/>
      </c>
      <c r="V361" s="21" t="str">
        <f t="shared" si="1172"/>
        <v/>
      </c>
      <c r="W361" s="21" t="str">
        <f t="shared" ref="W361:X361" si="2170">IF(COUNTIF($F361,CONCATENATE("*",W$1,"*")),"Y",IF(COUNTIF($F361,CONCATENATE("*",$O$1,"*")),"Y",IF(COUNTIF($F361,CONCATENATE("*",$Y$1,"*")),"Y",IF(COUNTIF($F361,CONCATENATE("*ALL EVENT*")),"Y",""))))</f>
        <v/>
      </c>
      <c r="X361" s="21" t="str">
        <f t="shared" si="2170"/>
        <v/>
      </c>
      <c r="Y361" s="21" t="str">
        <f t="shared" si="1174"/>
        <v/>
      </c>
      <c r="Z361" s="21" t="str">
        <f t="shared" ref="Z361:AA361" si="2171">IF(COUNTIF($F361,CONCATENATE("*",Z$1,"*")),"Y",IF(COUNTIF($F361,CONCATENATE("*",$O$1,"*")),"Y",IF(COUNTIF($F361,CONCATENATE("*",$AB$1,"*")),"Y",IF(COUNTIF($F361,CONCATENATE("*ALL EVENT*")),"Y",""))))</f>
        <v>Y</v>
      </c>
      <c r="AA361" s="21" t="str">
        <f t="shared" si="2171"/>
        <v>Y</v>
      </c>
      <c r="AB361" s="21" t="str">
        <f t="shared" si="1537"/>
        <v>Y</v>
      </c>
      <c r="AC361" s="21" t="str">
        <f t="shared" ref="AC361:AD361" si="2172">IF(COUNTIF($F361,CONCATENATE("*",AC$1,"*")),"Y",IF(COUNTIF($F361,CONCATENATE("*",$O$1,"*")),"Y",IF(COUNTIF($F361,CONCATENATE("*",$AE$1,"*")),"Y",IF(COUNTIF($F361,CONCATENATE("*ALL EVENT*")),"Y",""))))</f>
        <v>Y</v>
      </c>
      <c r="AD361" s="21" t="str">
        <f t="shared" si="2172"/>
        <v/>
      </c>
      <c r="AE361" s="19" t="str">
        <f t="shared" si="1539"/>
        <v/>
      </c>
      <c r="AF361" s="22">
        <f t="shared" si="1540"/>
        <v>4</v>
      </c>
      <c r="AG361" s="44" t="s">
        <v>1741</v>
      </c>
      <c r="AH361" s="19" t="str">
        <f t="shared" si="1792"/>
        <v/>
      </c>
      <c r="AI361" s="19" t="str">
        <f t="shared" ref="AI361:AL361" si="2173">IF(P361="Y",$AG361,"")</f>
        <v/>
      </c>
      <c r="AJ361" s="19" t="str">
        <f t="shared" si="2173"/>
        <v/>
      </c>
      <c r="AK361" s="19" t="str">
        <f t="shared" si="2173"/>
        <v/>
      </c>
      <c r="AL361" s="19" t="str">
        <f t="shared" si="2173"/>
        <v/>
      </c>
      <c r="AM361" s="19" t="s">
        <v>1742</v>
      </c>
      <c r="AN361" s="19" t="str">
        <f t="shared" ref="AN361:AR361" si="2174">IF(U361="Y",$AG361,"")</f>
        <v/>
      </c>
      <c r="AO361" s="19" t="str">
        <f t="shared" si="2174"/>
        <v/>
      </c>
      <c r="AP361" s="19" t="str">
        <f t="shared" si="2174"/>
        <v/>
      </c>
      <c r="AQ361" s="19" t="str">
        <f t="shared" si="2174"/>
        <v/>
      </c>
      <c r="AR361" s="19" t="str">
        <f t="shared" si="2174"/>
        <v/>
      </c>
      <c r="AS361" s="19" t="s">
        <v>1734</v>
      </c>
      <c r="AT361" s="19" t="s">
        <v>1734</v>
      </c>
      <c r="AU361" s="19"/>
      <c r="AV361" s="19" t="s">
        <v>1734</v>
      </c>
      <c r="AW361" s="19" t="str">
        <f t="shared" ref="AW361:AW363" si="2175">IF(AD361="Y",$AG361,"")</f>
        <v/>
      </c>
      <c r="AX361" s="19"/>
      <c r="AY361" s="24">
        <f t="shared" si="1542"/>
        <v>1</v>
      </c>
      <c r="AZ361" s="19">
        <f t="shared" si="1543"/>
        <v>1</v>
      </c>
      <c r="BA361" s="19" t="s">
        <v>1740</v>
      </c>
      <c r="BB361" s="19"/>
    </row>
    <row r="362" spans="1:54" ht="15.6">
      <c r="A362" s="2">
        <f>'Form Responses 1'!A362</f>
        <v>45479.689994363427</v>
      </c>
      <c r="B362" s="25" t="str">
        <f>'Form Responses 1'!B362</f>
        <v>nvgkrish@gmail.com</v>
      </c>
      <c r="C362" s="16" t="str">
        <f>'Form Responses 1'!C362</f>
        <v>Sridevi</v>
      </c>
      <c r="D362" s="16" t="str">
        <f>'Form Responses 1'!D362</f>
        <v xml:space="preserve">Nimishakavi </v>
      </c>
      <c r="E362" s="511">
        <f>'Form Responses 1'!E362</f>
        <v>3474206787</v>
      </c>
      <c r="F362" s="17" t="str">
        <f>'Form Responses 1'!F362</f>
        <v>18th July (Thursday) - Evening, 19th July (Friday) - Evening, 20th July (Saturday) - Morning, 21st July (Sunday) - Morning</v>
      </c>
      <c r="G362" s="16" t="str">
        <f>'Form Responses 1'!G362</f>
        <v>Frisco</v>
      </c>
      <c r="H362" s="16" t="str">
        <f>'Form Responses 1'!H362</f>
        <v>Yes</v>
      </c>
      <c r="I362" s="16" t="str">
        <f>'Form Responses 1'!I362</f>
        <v>Mahāyajña Student</v>
      </c>
      <c r="J362" s="16" t="str">
        <f>'Form Responses 1'!J362</f>
        <v>Sridevi Panyala</v>
      </c>
      <c r="K362" s="16" t="str">
        <f>'Form Responses 1'!K362</f>
        <v>Batch 9</v>
      </c>
      <c r="L362" s="16" t="str">
        <f>'Form Responses 1'!L362</f>
        <v>I acknowledge</v>
      </c>
      <c r="M362" s="16">
        <f>'Form Responses 1'!M362</f>
        <v>0</v>
      </c>
      <c r="N362" s="27"/>
      <c r="O362" s="19" t="str">
        <f t="shared" si="1533"/>
        <v/>
      </c>
      <c r="P362" s="20"/>
      <c r="Q362" s="20"/>
      <c r="R362" s="20"/>
      <c r="S362" s="20"/>
      <c r="T362" s="21" t="str">
        <f t="shared" ref="T362:U362" si="2176">IF(COUNTIF($F362,CONCATENATE("*",T$1,"*")),"Y",IF(COUNTIF($F362,CONCATENATE("*",$V$1,"*")),"Y",IF(COUNTIF($F362,CONCATENATE("*ALL EVENT DAYS - July 18*")),"Y","")))</f>
        <v/>
      </c>
      <c r="U362" s="21" t="str">
        <f t="shared" si="2176"/>
        <v>Y</v>
      </c>
      <c r="V362" s="21" t="str">
        <f t="shared" si="1172"/>
        <v/>
      </c>
      <c r="W362" s="21" t="str">
        <f t="shared" ref="W362:X362" si="2177">IF(COUNTIF($F362,CONCATENATE("*",W$1,"*")),"Y",IF(COUNTIF($F362,CONCATENATE("*",$O$1,"*")),"Y",IF(COUNTIF($F362,CONCATENATE("*",$Y$1,"*")),"Y",IF(COUNTIF($F362,CONCATENATE("*ALL EVENT*")),"Y",""))))</f>
        <v/>
      </c>
      <c r="X362" s="21" t="str">
        <f t="shared" si="2177"/>
        <v>Y</v>
      </c>
      <c r="Y362" s="21" t="str">
        <f t="shared" si="1174"/>
        <v/>
      </c>
      <c r="Z362" s="21" t="str">
        <f t="shared" ref="Z362:AA362" si="2178">IF(COUNTIF($F362,CONCATENATE("*",Z$1,"*")),"Y",IF(COUNTIF($F362,CONCATENATE("*",$O$1,"*")),"Y",IF(COUNTIF($F362,CONCATENATE("*",$AB$1,"*")),"Y",IF(COUNTIF($F362,CONCATENATE("*ALL EVENT*")),"Y",""))))</f>
        <v>Y</v>
      </c>
      <c r="AA362" s="21" t="str">
        <f t="shared" si="2178"/>
        <v/>
      </c>
      <c r="AB362" s="21" t="str">
        <f t="shared" si="1537"/>
        <v/>
      </c>
      <c r="AC362" s="21" t="str">
        <f t="shared" ref="AC362:AD362" si="2179">IF(COUNTIF($F362,CONCATENATE("*",AC$1,"*")),"Y",IF(COUNTIF($F362,CONCATENATE("*",$O$1,"*")),"Y",IF(COUNTIF($F362,CONCATENATE("*",$AE$1,"*")),"Y",IF(COUNTIF($F362,CONCATENATE("*ALL EVENT*")),"Y",""))))</f>
        <v>Y</v>
      </c>
      <c r="AD362" s="21" t="str">
        <f t="shared" si="2179"/>
        <v/>
      </c>
      <c r="AE362" s="19" t="str">
        <f t="shared" si="1539"/>
        <v/>
      </c>
      <c r="AF362" s="22">
        <f t="shared" si="1540"/>
        <v>4</v>
      </c>
      <c r="AG362" s="44" t="s">
        <v>1732</v>
      </c>
      <c r="AH362" s="19" t="str">
        <f t="shared" si="1792"/>
        <v/>
      </c>
      <c r="AI362" s="19" t="str">
        <f t="shared" ref="AI362:AM362" si="2180">IF(P362="Y",$AG362,"")</f>
        <v/>
      </c>
      <c r="AJ362" s="19" t="str">
        <f t="shared" si="2180"/>
        <v/>
      </c>
      <c r="AK362" s="19" t="str">
        <f t="shared" si="2180"/>
        <v/>
      </c>
      <c r="AL362" s="19" t="str">
        <f t="shared" si="2180"/>
        <v/>
      </c>
      <c r="AM362" s="19" t="str">
        <f t="shared" si="2180"/>
        <v/>
      </c>
      <c r="AN362" s="19" t="s">
        <v>1744</v>
      </c>
      <c r="AO362" s="19" t="str">
        <f t="shared" ref="AO362:AP362" si="2181">IF(V362="Y",$AG362,"")</f>
        <v/>
      </c>
      <c r="AP362" s="19" t="str">
        <f t="shared" si="2181"/>
        <v/>
      </c>
      <c r="AQ362" s="19" t="s">
        <v>1737</v>
      </c>
      <c r="AR362" s="19" t="str">
        <f>IF(Y362="Y",$AG362,"")</f>
        <v/>
      </c>
      <c r="AS362" s="19" t="s">
        <v>1737</v>
      </c>
      <c r="AT362" s="19" t="str">
        <f t="shared" ref="AT362:AT363" si="2182">IF(AA362="Y",$AG362,"")</f>
        <v/>
      </c>
      <c r="AU362" s="19"/>
      <c r="AV362" s="19" t="s">
        <v>1737</v>
      </c>
      <c r="AW362" s="19" t="str">
        <f t="shared" si="2175"/>
        <v/>
      </c>
      <c r="AX362" s="19"/>
      <c r="AY362" s="24">
        <f t="shared" si="1542"/>
        <v>1</v>
      </c>
      <c r="AZ362" s="19">
        <f t="shared" si="1543"/>
        <v>1</v>
      </c>
      <c r="BA362" s="19" t="s">
        <v>1740</v>
      </c>
      <c r="BB362" s="19"/>
    </row>
    <row r="363" spans="1:54" ht="15.6">
      <c r="A363" s="2">
        <f>'Form Responses 1'!A363</f>
        <v>45479.7691122338</v>
      </c>
      <c r="B363" s="25" t="str">
        <f>'Form Responses 1'!B363</f>
        <v>yasodha.d@gmail.com</v>
      </c>
      <c r="C363" s="16" t="str">
        <f>'Form Responses 1'!C363</f>
        <v>Yasoda</v>
      </c>
      <c r="D363" s="16" t="str">
        <f>'Form Responses 1'!D363</f>
        <v>Dantla</v>
      </c>
      <c r="E363" s="511">
        <f>'Form Responses 1'!E363</f>
        <v>4089638276</v>
      </c>
      <c r="F363" s="17" t="str">
        <f>'Form Responses 1'!F363</f>
        <v>19th July (Friday) - Morning, 20th July (Saturday) - Morning, 21st July (Sunday) - Morning</v>
      </c>
      <c r="G363" s="16" t="str">
        <f>'Form Responses 1'!G363</f>
        <v>Frisco</v>
      </c>
      <c r="H363" s="16" t="str">
        <f>'Form Responses 1'!H363</f>
        <v>Yes</v>
      </c>
      <c r="I363" s="16" t="str">
        <f>'Form Responses 1'!I363</f>
        <v>Mahāyajña Student</v>
      </c>
      <c r="J363" s="16" t="str">
        <f>'Form Responses 1'!J363</f>
        <v xml:space="preserve">Yasoda Dantla </v>
      </c>
      <c r="K363" s="16" t="str">
        <f>'Form Responses 1'!K363</f>
        <v>Batch 9</v>
      </c>
      <c r="L363" s="16" t="str">
        <f>'Form Responses 1'!L363</f>
        <v>I acknowledge</v>
      </c>
      <c r="M363" s="16">
        <f>'Form Responses 1'!M363</f>
        <v>0</v>
      </c>
      <c r="N363" s="27"/>
      <c r="O363" s="19" t="str">
        <f t="shared" si="1533"/>
        <v/>
      </c>
      <c r="P363" s="20"/>
      <c r="Q363" s="20"/>
      <c r="R363" s="20"/>
      <c r="S363" s="20"/>
      <c r="T363" s="21" t="str">
        <f t="shared" ref="T363:U363" si="2183">IF(COUNTIF($F363,CONCATENATE("*",T$1,"*")),"Y",IF(COUNTIF($F363,CONCATENATE("*",$V$1,"*")),"Y",IF(COUNTIF($F363,CONCATENATE("*ALL EVENT DAYS - July 18*")),"Y","")))</f>
        <v/>
      </c>
      <c r="U363" s="21" t="str">
        <f t="shared" si="2183"/>
        <v/>
      </c>
      <c r="V363" s="21" t="str">
        <f t="shared" si="1172"/>
        <v/>
      </c>
      <c r="W363" s="21" t="str">
        <f t="shared" ref="W363:X363" si="2184">IF(COUNTIF($F363,CONCATENATE("*",W$1,"*")),"Y",IF(COUNTIF($F363,CONCATENATE("*",$O$1,"*")),"Y",IF(COUNTIF($F363,CONCATENATE("*",$Y$1,"*")),"Y",IF(COUNTIF($F363,CONCATENATE("*ALL EVENT*")),"Y",""))))</f>
        <v>Y</v>
      </c>
      <c r="X363" s="21" t="str">
        <f t="shared" si="2184"/>
        <v/>
      </c>
      <c r="Y363" s="21" t="str">
        <f t="shared" si="1174"/>
        <v/>
      </c>
      <c r="Z363" s="21" t="str">
        <f t="shared" ref="Z363:AA363" si="2185">IF(COUNTIF($F363,CONCATENATE("*",Z$1,"*")),"Y",IF(COUNTIF($F363,CONCATENATE("*",$O$1,"*")),"Y",IF(COUNTIF($F363,CONCATENATE("*",$AB$1,"*")),"Y",IF(COUNTIF($F363,CONCATENATE("*ALL EVENT*")),"Y",""))))</f>
        <v>Y</v>
      </c>
      <c r="AA363" s="21" t="str">
        <f t="shared" si="2185"/>
        <v/>
      </c>
      <c r="AB363" s="21" t="str">
        <f t="shared" si="1537"/>
        <v/>
      </c>
      <c r="AC363" s="21" t="str">
        <f t="shared" ref="AC363:AD363" si="2186">IF(COUNTIF($F363,CONCATENATE("*",AC$1,"*")),"Y",IF(COUNTIF($F363,CONCATENATE("*",$O$1,"*")),"Y",IF(COUNTIF($F363,CONCATENATE("*",$AE$1,"*")),"Y",IF(COUNTIF($F363,CONCATENATE("*ALL EVENT*")),"Y",""))))</f>
        <v>Y</v>
      </c>
      <c r="AD363" s="21" t="str">
        <f t="shared" si="2186"/>
        <v/>
      </c>
      <c r="AE363" s="19" t="str">
        <f t="shared" si="1539"/>
        <v/>
      </c>
      <c r="AF363" s="22">
        <f t="shared" si="1540"/>
        <v>3</v>
      </c>
      <c r="AG363" s="44" t="s">
        <v>1732</v>
      </c>
      <c r="AH363" s="19" t="str">
        <f t="shared" si="1792"/>
        <v/>
      </c>
      <c r="AI363" s="19" t="str">
        <f t="shared" ref="AI363:AO363" si="2187">IF(P363="Y",$AG363,"")</f>
        <v/>
      </c>
      <c r="AJ363" s="19" t="str">
        <f t="shared" si="2187"/>
        <v/>
      </c>
      <c r="AK363" s="19" t="str">
        <f t="shared" si="2187"/>
        <v/>
      </c>
      <c r="AL363" s="19" t="str">
        <f t="shared" si="2187"/>
        <v/>
      </c>
      <c r="AM363" s="19" t="str">
        <f t="shared" si="2187"/>
        <v/>
      </c>
      <c r="AN363" s="19" t="str">
        <f t="shared" si="2187"/>
        <v/>
      </c>
      <c r="AO363" s="19" t="str">
        <f t="shared" si="2187"/>
        <v/>
      </c>
      <c r="AP363" s="19" t="s">
        <v>1737</v>
      </c>
      <c r="AQ363" s="19" t="str">
        <f t="shared" ref="AQ363:AR363" si="2188">IF(X363="Y",$AG363,"")</f>
        <v/>
      </c>
      <c r="AR363" s="19" t="str">
        <f t="shared" si="2188"/>
        <v/>
      </c>
      <c r="AS363" s="19" t="s">
        <v>1737</v>
      </c>
      <c r="AT363" s="19" t="str">
        <f t="shared" si="2182"/>
        <v/>
      </c>
      <c r="AU363" s="19"/>
      <c r="AV363" s="19" t="s">
        <v>1737</v>
      </c>
      <c r="AW363" s="19" t="str">
        <f t="shared" si="2175"/>
        <v/>
      </c>
      <c r="AX363" s="19"/>
      <c r="AY363" s="24">
        <f t="shared" si="1542"/>
        <v>1</v>
      </c>
      <c r="AZ363" s="19">
        <f t="shared" si="1543"/>
        <v>1</v>
      </c>
      <c r="BA363" s="19" t="s">
        <v>1740</v>
      </c>
      <c r="BB363" s="19"/>
    </row>
    <row r="364" spans="1:54" ht="15.6">
      <c r="A364" s="2">
        <f>'Form Responses 1'!A364</f>
        <v>45480.423353113423</v>
      </c>
      <c r="B364" s="25" t="str">
        <f>'Form Responses 1'!B364</f>
        <v>arunaram4@gmail.com</v>
      </c>
      <c r="C364" s="16" t="str">
        <f>'Form Responses 1'!C364</f>
        <v>Aruna</v>
      </c>
      <c r="D364" s="16" t="str">
        <f>'Form Responses 1'!D364</f>
        <v>Narayanan</v>
      </c>
      <c r="E364" s="511">
        <f>'Form Responses 1'!E364</f>
        <v>8607963205</v>
      </c>
      <c r="F364" s="17" t="str">
        <f>'Form Responses 1'!F364</f>
        <v>18th July (Thursday) - Evening, 19th July (Friday) - Evening</v>
      </c>
      <c r="G364" s="16" t="str">
        <f>'Form Responses 1'!G364</f>
        <v>Frisco</v>
      </c>
      <c r="H364" s="16" t="str">
        <f>'Form Responses 1'!H364</f>
        <v>Yes</v>
      </c>
      <c r="I364" s="16" t="str">
        <f>'Form Responses 1'!I364</f>
        <v>Mahāyajña Parent / Family member</v>
      </c>
      <c r="J364" s="16" t="str">
        <f>'Form Responses 1'!J364</f>
        <v>Arjun Raman</v>
      </c>
      <c r="K364" s="16" t="str">
        <f>'Form Responses 1'!K364</f>
        <v>Batch 9</v>
      </c>
      <c r="L364" s="16" t="str">
        <f>'Form Responses 1'!L364</f>
        <v>I acknowledge</v>
      </c>
      <c r="M364" s="16">
        <f>'Form Responses 1'!M364</f>
        <v>0</v>
      </c>
      <c r="N364" s="27"/>
      <c r="O364" s="19" t="str">
        <f t="shared" si="1533"/>
        <v/>
      </c>
      <c r="P364" s="20"/>
      <c r="Q364" s="20"/>
      <c r="R364" s="20"/>
      <c r="S364" s="20"/>
      <c r="T364" s="21" t="str">
        <f t="shared" ref="T364:U364" si="2189">IF(COUNTIF($F364,CONCATENATE("*",T$1,"*")),"Y",IF(COUNTIF($F364,CONCATENATE("*",$V$1,"*")),"Y",IF(COUNTIF($F364,CONCATENATE("*ALL EVENT DAYS - July 18*")),"Y","")))</f>
        <v/>
      </c>
      <c r="U364" s="21" t="str">
        <f t="shared" si="2189"/>
        <v>Y</v>
      </c>
      <c r="V364" s="21" t="str">
        <f t="shared" si="1172"/>
        <v/>
      </c>
      <c r="W364" s="21" t="str">
        <f t="shared" ref="W364:X364" si="2190">IF(COUNTIF($F364,CONCATENATE("*",W$1,"*")),"Y",IF(COUNTIF($F364,CONCATENATE("*",$O$1,"*")),"Y",IF(COUNTIF($F364,CONCATENATE("*",$Y$1,"*")),"Y",IF(COUNTIF($F364,CONCATENATE("*ALL EVENT*")),"Y",""))))</f>
        <v/>
      </c>
      <c r="X364" s="21" t="str">
        <f t="shared" si="2190"/>
        <v>Y</v>
      </c>
      <c r="Y364" s="21" t="str">
        <f t="shared" si="1174"/>
        <v/>
      </c>
      <c r="Z364" s="21" t="str">
        <f t="shared" ref="Z364:AA364" si="2191">IF(COUNTIF($F364,CONCATENATE("*",Z$1,"*")),"Y",IF(COUNTIF($F364,CONCATENATE("*",$O$1,"*")),"Y",IF(COUNTIF($F364,CONCATENATE("*",$AB$1,"*")),"Y",IF(COUNTIF($F364,CONCATENATE("*ALL EVENT*")),"Y",""))))</f>
        <v/>
      </c>
      <c r="AA364" s="21" t="str">
        <f t="shared" si="2191"/>
        <v/>
      </c>
      <c r="AB364" s="21" t="str">
        <f t="shared" si="1537"/>
        <v/>
      </c>
      <c r="AC364" s="21" t="str">
        <f t="shared" ref="AC364:AD364" si="2192">IF(COUNTIF($F364,CONCATENATE("*",AC$1,"*")),"Y",IF(COUNTIF($F364,CONCATENATE("*",$O$1,"*")),"Y",IF(COUNTIF($F364,CONCATENATE("*",$AE$1,"*")),"Y",IF(COUNTIF($F364,CONCATENATE("*ALL EVENT*")),"Y",""))))</f>
        <v/>
      </c>
      <c r="AD364" s="21" t="str">
        <f t="shared" si="2192"/>
        <v/>
      </c>
      <c r="AE364" s="19" t="str">
        <f t="shared" si="1539"/>
        <v/>
      </c>
      <c r="AF364" s="22">
        <f t="shared" si="1540"/>
        <v>2</v>
      </c>
      <c r="AG364" s="44" t="s">
        <v>1732</v>
      </c>
      <c r="AH364" s="19" t="str">
        <f t="shared" si="1792"/>
        <v/>
      </c>
      <c r="AI364" s="19" t="str">
        <f t="shared" ref="AI364:AM364" si="2193">IF(P364="Y",$AG364,"")</f>
        <v/>
      </c>
      <c r="AJ364" s="19" t="str">
        <f t="shared" si="2193"/>
        <v/>
      </c>
      <c r="AK364" s="19" t="str">
        <f t="shared" si="2193"/>
        <v/>
      </c>
      <c r="AL364" s="19" t="str">
        <f t="shared" si="2193"/>
        <v/>
      </c>
      <c r="AM364" s="19" t="str">
        <f t="shared" si="2193"/>
        <v/>
      </c>
      <c r="AN364" s="19" t="s">
        <v>1744</v>
      </c>
      <c r="AO364" s="19" t="str">
        <f t="shared" ref="AO364:AP364" si="2194">IF(V364="Y",$AG364,"")</f>
        <v/>
      </c>
      <c r="AP364" s="19" t="str">
        <f t="shared" si="2194"/>
        <v/>
      </c>
      <c r="AQ364" s="19" t="s">
        <v>1737</v>
      </c>
      <c r="AR364" s="19" t="str">
        <f t="shared" ref="AR364:AT364" si="2195">IF(Y364="Y",$AG364,"")</f>
        <v/>
      </c>
      <c r="AS364" s="19" t="str">
        <f t="shared" si="2195"/>
        <v/>
      </c>
      <c r="AT364" s="19" t="str">
        <f t="shared" si="2195"/>
        <v/>
      </c>
      <c r="AU364" s="19"/>
      <c r="AV364" s="19" t="str">
        <f t="shared" ref="AV364:AW364" si="2196">IF(AC364="Y",$AG364,"")</f>
        <v/>
      </c>
      <c r="AW364" s="19" t="str">
        <f t="shared" si="2196"/>
        <v/>
      </c>
      <c r="AX364" s="19"/>
      <c r="AY364" s="24">
        <f t="shared" si="1542"/>
        <v>1</v>
      </c>
      <c r="AZ364" s="19">
        <f t="shared" si="1543"/>
        <v>1</v>
      </c>
      <c r="BA364" s="19" t="s">
        <v>1740</v>
      </c>
      <c r="BB364" s="19"/>
    </row>
    <row r="365" spans="1:54" ht="15.6">
      <c r="A365" s="2">
        <f>'Form Responses 1'!A365</f>
        <v>45480.424843449073</v>
      </c>
      <c r="B365" s="25" t="str">
        <f>'Form Responses 1'!B365</f>
        <v>diyars.mail@gmail.com</v>
      </c>
      <c r="C365" s="16" t="str">
        <f>'Form Responses 1'!C365</f>
        <v>Diya</v>
      </c>
      <c r="D365" s="16" t="str">
        <f>'Form Responses 1'!D365</f>
        <v>Raman</v>
      </c>
      <c r="E365" s="511">
        <f>'Form Responses 1'!E365</f>
        <v>4699806858</v>
      </c>
      <c r="F365" s="17" t="str">
        <f>'Form Responses 1'!F365</f>
        <v>18th July (Thursday) - Evening, 19th July (Friday) - Evening</v>
      </c>
      <c r="G365" s="16" t="str">
        <f>'Form Responses 1'!G365</f>
        <v>Frisco</v>
      </c>
      <c r="H365" s="16" t="str">
        <f>'Form Responses 1'!H365</f>
        <v>Yes</v>
      </c>
      <c r="I365" s="16" t="str">
        <f>'Form Responses 1'!I365</f>
        <v>Mahāyajña Parent / Family member</v>
      </c>
      <c r="J365" s="16" t="str">
        <f>'Form Responses 1'!J365</f>
        <v>Ramakrishnan Raman</v>
      </c>
      <c r="K365" s="16" t="str">
        <f>'Form Responses 1'!K365</f>
        <v>Batch 9</v>
      </c>
      <c r="L365" s="16" t="str">
        <f>'Form Responses 1'!L365</f>
        <v>I acknowledge</v>
      </c>
      <c r="M365" s="16">
        <f>'Form Responses 1'!M365</f>
        <v>0</v>
      </c>
      <c r="N365" s="27"/>
      <c r="O365" s="19" t="str">
        <f t="shared" si="1533"/>
        <v/>
      </c>
      <c r="P365" s="20"/>
      <c r="Q365" s="20"/>
      <c r="R365" s="20"/>
      <c r="S365" s="20"/>
      <c r="T365" s="21" t="str">
        <f t="shared" ref="T365:U365" si="2197">IF(COUNTIF($F365,CONCATENATE("*",T$1,"*")),"Y",IF(COUNTIF($F365,CONCATENATE("*",$V$1,"*")),"Y",IF(COUNTIF($F365,CONCATENATE("*ALL EVENT DAYS - July 18*")),"Y","")))</f>
        <v/>
      </c>
      <c r="U365" s="21" t="str">
        <f t="shared" si="2197"/>
        <v>Y</v>
      </c>
      <c r="V365" s="21" t="str">
        <f t="shared" si="1172"/>
        <v/>
      </c>
      <c r="W365" s="21" t="str">
        <f t="shared" ref="W365:X365" si="2198">IF(COUNTIF($F365,CONCATENATE("*",W$1,"*")),"Y",IF(COUNTIF($F365,CONCATENATE("*",$O$1,"*")),"Y",IF(COUNTIF($F365,CONCATENATE("*",$Y$1,"*")),"Y",IF(COUNTIF($F365,CONCATENATE("*ALL EVENT*")),"Y",""))))</f>
        <v/>
      </c>
      <c r="X365" s="21" t="str">
        <f t="shared" si="2198"/>
        <v>Y</v>
      </c>
      <c r="Y365" s="21" t="str">
        <f t="shared" si="1174"/>
        <v/>
      </c>
      <c r="Z365" s="21" t="str">
        <f t="shared" ref="Z365:AA365" si="2199">IF(COUNTIF($F365,CONCATENATE("*",Z$1,"*")),"Y",IF(COUNTIF($F365,CONCATENATE("*",$O$1,"*")),"Y",IF(COUNTIF($F365,CONCATENATE("*",$AB$1,"*")),"Y",IF(COUNTIF($F365,CONCATENATE("*ALL EVENT*")),"Y",""))))</f>
        <v/>
      </c>
      <c r="AA365" s="21" t="str">
        <f t="shared" si="2199"/>
        <v/>
      </c>
      <c r="AB365" s="21" t="str">
        <f t="shared" si="1537"/>
        <v/>
      </c>
      <c r="AC365" s="21" t="str">
        <f t="shared" ref="AC365:AD365" si="2200">IF(COUNTIF($F365,CONCATENATE("*",AC$1,"*")),"Y",IF(COUNTIF($F365,CONCATENATE("*",$O$1,"*")),"Y",IF(COUNTIF($F365,CONCATENATE("*",$AE$1,"*")),"Y",IF(COUNTIF($F365,CONCATENATE("*ALL EVENT*")),"Y",""))))</f>
        <v/>
      </c>
      <c r="AD365" s="21" t="str">
        <f t="shared" si="2200"/>
        <v/>
      </c>
      <c r="AE365" s="19" t="str">
        <f t="shared" si="1539"/>
        <v/>
      </c>
      <c r="AF365" s="22">
        <f t="shared" si="1540"/>
        <v>2</v>
      </c>
      <c r="AG365" s="44" t="s">
        <v>1732</v>
      </c>
      <c r="AH365" s="19" t="str">
        <f t="shared" si="1792"/>
        <v/>
      </c>
      <c r="AI365" s="19" t="str">
        <f t="shared" ref="AI365:AM365" si="2201">IF(P365="Y",$AG365,"")</f>
        <v/>
      </c>
      <c r="AJ365" s="19" t="str">
        <f t="shared" si="2201"/>
        <v/>
      </c>
      <c r="AK365" s="19" t="str">
        <f t="shared" si="2201"/>
        <v/>
      </c>
      <c r="AL365" s="19" t="str">
        <f t="shared" si="2201"/>
        <v/>
      </c>
      <c r="AM365" s="19" t="str">
        <f t="shared" si="2201"/>
        <v/>
      </c>
      <c r="AN365" s="19" t="s">
        <v>1744</v>
      </c>
      <c r="AO365" s="19" t="str">
        <f t="shared" ref="AO365:AP365" si="2202">IF(V365="Y",$AG365,"")</f>
        <v/>
      </c>
      <c r="AP365" s="19" t="str">
        <f t="shared" si="2202"/>
        <v/>
      </c>
      <c r="AQ365" s="19" t="s">
        <v>1737</v>
      </c>
      <c r="AR365" s="19" t="str">
        <f t="shared" ref="AR365:AT365" si="2203">IF(Y365="Y",$AG365,"")</f>
        <v/>
      </c>
      <c r="AS365" s="19" t="str">
        <f t="shared" si="2203"/>
        <v/>
      </c>
      <c r="AT365" s="19" t="str">
        <f t="shared" si="2203"/>
        <v/>
      </c>
      <c r="AU365" s="19"/>
      <c r="AV365" s="19" t="str">
        <f t="shared" ref="AV365:AW365" si="2204">IF(AC365="Y",$AG365,"")</f>
        <v/>
      </c>
      <c r="AW365" s="19" t="str">
        <f t="shared" si="2204"/>
        <v/>
      </c>
      <c r="AX365" s="19"/>
      <c r="AY365" s="24">
        <f t="shared" si="1542"/>
        <v>1</v>
      </c>
      <c r="AZ365" s="19">
        <f t="shared" si="1543"/>
        <v>1</v>
      </c>
      <c r="BA365" s="19" t="s">
        <v>1740</v>
      </c>
      <c r="BB365" s="19"/>
    </row>
    <row r="366" spans="1:54" ht="15.6">
      <c r="A366" s="2">
        <f>'Form Responses 1'!A366</f>
        <v>45480.542879560184</v>
      </c>
      <c r="B366" s="25" t="str">
        <f>'Form Responses 1'!B366</f>
        <v>nanikoduri@gmail.com</v>
      </c>
      <c r="C366" s="16" t="str">
        <f>'Form Responses 1'!C366</f>
        <v>Nani</v>
      </c>
      <c r="D366" s="16" t="str">
        <f>'Form Responses 1'!D366</f>
        <v>Koduri</v>
      </c>
      <c r="E366" s="511">
        <f>'Form Responses 1'!E366</f>
        <v>2039700969</v>
      </c>
      <c r="F366" s="17" t="str">
        <f>'Form Responses 1'!F366</f>
        <v>20th July (Saturday) - ALL DAY, 21st July (Sunday) - ALL DAY</v>
      </c>
      <c r="G366" s="16" t="str">
        <f>'Form Responses 1'!G366</f>
        <v>Greater Chicago Region</v>
      </c>
      <c r="H366" s="16" t="str">
        <f>'Form Responses 1'!H366</f>
        <v>No</v>
      </c>
      <c r="I366" s="16">
        <f>'Form Responses 1'!I366</f>
        <v>0</v>
      </c>
      <c r="J366" s="16">
        <f>'Form Responses 1'!J366</f>
        <v>0</v>
      </c>
      <c r="K366" s="16">
        <f>'Form Responses 1'!K366</f>
        <v>0</v>
      </c>
      <c r="L366" s="16" t="str">
        <f>'Form Responses 1'!L366</f>
        <v>I acknowledge</v>
      </c>
      <c r="M366" s="16">
        <f>'Form Responses 1'!M366</f>
        <v>0</v>
      </c>
      <c r="N366" s="27"/>
      <c r="O366" s="19" t="str">
        <f t="shared" si="1533"/>
        <v/>
      </c>
      <c r="P366" s="20"/>
      <c r="Q366" s="20"/>
      <c r="R366" s="20"/>
      <c r="S366" s="20"/>
      <c r="T366" s="21" t="str">
        <f t="shared" ref="T366:U366" si="2205">IF(COUNTIF($F366,CONCATENATE("*",T$1,"*")),"Y",IF(COUNTIF($F366,CONCATENATE("*",$V$1,"*")),"Y",IF(COUNTIF($F366,CONCATENATE("*ALL EVENT DAYS - July 18*")),"Y","")))</f>
        <v/>
      </c>
      <c r="U366" s="21" t="str">
        <f t="shared" si="2205"/>
        <v/>
      </c>
      <c r="V366" s="21" t="str">
        <f t="shared" si="1172"/>
        <v/>
      </c>
      <c r="W366" s="21" t="str">
        <f t="shared" ref="W366:X366" si="2206">IF(COUNTIF($F366,CONCATENATE("*",W$1,"*")),"Y",IF(COUNTIF($F366,CONCATENATE("*",$O$1,"*")),"Y",IF(COUNTIF($F366,CONCATENATE("*",$Y$1,"*")),"Y",IF(COUNTIF($F366,CONCATENATE("*ALL EVENT*")),"Y",""))))</f>
        <v/>
      </c>
      <c r="X366" s="21" t="str">
        <f t="shared" si="2206"/>
        <v/>
      </c>
      <c r="Y366" s="21" t="str">
        <f t="shared" si="1174"/>
        <v/>
      </c>
      <c r="Z366" s="21" t="str">
        <f t="shared" ref="Z366:AA366" si="2207">IF(COUNTIF($F366,CONCATENATE("*",Z$1,"*")),"Y",IF(COUNTIF($F366,CONCATENATE("*",$O$1,"*")),"Y",IF(COUNTIF($F366,CONCATENATE("*",$AB$1,"*")),"Y",IF(COUNTIF($F366,CONCATENATE("*ALL EVENT*")),"Y",""))))</f>
        <v>Y</v>
      </c>
      <c r="AA366" s="21" t="str">
        <f t="shared" si="2207"/>
        <v>Y</v>
      </c>
      <c r="AB366" s="21" t="str">
        <f t="shared" si="1537"/>
        <v>Y</v>
      </c>
      <c r="AC366" s="21" t="str">
        <f t="shared" ref="AC366:AD366" si="2208">IF(COUNTIF($F366,CONCATENATE("*",AC$1,"*")),"Y",IF(COUNTIF($F366,CONCATENATE("*",$O$1,"*")),"Y",IF(COUNTIF($F366,CONCATENATE("*",$AE$1,"*")),"Y",IF(COUNTIF($F366,CONCATENATE("*ALL EVENT*")),"Y",""))))</f>
        <v>Y</v>
      </c>
      <c r="AD366" s="21" t="str">
        <f t="shared" si="2208"/>
        <v>Y</v>
      </c>
      <c r="AE366" s="19" t="str">
        <f t="shared" si="1539"/>
        <v>Y</v>
      </c>
      <c r="AF366" s="22">
        <f t="shared" si="1540"/>
        <v>4</v>
      </c>
      <c r="AG366" s="44" t="s">
        <v>1732</v>
      </c>
      <c r="AH366" s="19" t="str">
        <f t="shared" si="1792"/>
        <v/>
      </c>
      <c r="AI366" s="19" t="str">
        <f t="shared" ref="AI366:AR366" si="2209">IF(P366="Y",$AG366,"")</f>
        <v/>
      </c>
      <c r="AJ366" s="19" t="str">
        <f t="shared" si="2209"/>
        <v/>
      </c>
      <c r="AK366" s="19" t="str">
        <f t="shared" si="2209"/>
        <v/>
      </c>
      <c r="AL366" s="19" t="str">
        <f t="shared" si="2209"/>
        <v/>
      </c>
      <c r="AM366" s="19" t="str">
        <f t="shared" si="2209"/>
        <v/>
      </c>
      <c r="AN366" s="19" t="str">
        <f t="shared" si="2209"/>
        <v/>
      </c>
      <c r="AO366" s="19" t="str">
        <f t="shared" si="2209"/>
        <v/>
      </c>
      <c r="AP366" s="19" t="str">
        <f t="shared" si="2209"/>
        <v/>
      </c>
      <c r="AQ366" s="19" t="str">
        <f t="shared" si="2209"/>
        <v/>
      </c>
      <c r="AR366" s="19" t="str">
        <f t="shared" si="2209"/>
        <v/>
      </c>
      <c r="AS366" s="19" t="s">
        <v>1737</v>
      </c>
      <c r="AT366" s="19" t="s">
        <v>1737</v>
      </c>
      <c r="AU366" s="19"/>
      <c r="AV366" s="19" t="s">
        <v>1737</v>
      </c>
      <c r="AW366" s="19" t="s">
        <v>1737</v>
      </c>
      <c r="AX366" s="19"/>
      <c r="AY366" s="24">
        <f t="shared" si="1542"/>
        <v>1</v>
      </c>
      <c r="AZ366" s="19">
        <f t="shared" si="1543"/>
        <v>2</v>
      </c>
      <c r="BA366" s="19" t="s">
        <v>1729</v>
      </c>
      <c r="BB366" s="19"/>
    </row>
    <row r="367" spans="1:54" ht="15.6">
      <c r="A367" s="2">
        <f>'Form Responses 1'!A367</f>
        <v>45481.023767847219</v>
      </c>
      <c r="B367" s="25" t="str">
        <f>'Form Responses 1'!B367</f>
        <v>chaturvedulasneha@gmail.com</v>
      </c>
      <c r="C367" s="16" t="str">
        <f>'Form Responses 1'!C367</f>
        <v>Sneha</v>
      </c>
      <c r="D367" s="16" t="str">
        <f>'Form Responses 1'!D367</f>
        <v xml:space="preserve">Chaturvedula </v>
      </c>
      <c r="E367" s="511">
        <f>'Form Responses 1'!E367</f>
        <v>2244287137</v>
      </c>
      <c r="F367" s="17" t="str">
        <f>'Form Responses 1'!F367</f>
        <v>18th July (Thursday) - Morning, 19th July (Friday) - Morning, 20th July (Saturday) - Morning, 21st July (Sunday) - Morning</v>
      </c>
      <c r="G367" s="16" t="str">
        <f>'Form Responses 1'!G367</f>
        <v>Greater Chicago Region</v>
      </c>
      <c r="H367" s="16" t="str">
        <f>'Form Responses 1'!H367</f>
        <v>Yes</v>
      </c>
      <c r="I367" s="16" t="str">
        <f>'Form Responses 1'!I367</f>
        <v>Mahāyajña Parent / Family member</v>
      </c>
      <c r="J367" s="16" t="str">
        <f>'Form Responses 1'!J367</f>
        <v xml:space="preserve">Ajitesh Chaturvedula </v>
      </c>
      <c r="K367" s="16" t="str">
        <f>'Form Responses 1'!K367</f>
        <v>Batch 9</v>
      </c>
      <c r="L367" s="16" t="str">
        <f>'Form Responses 1'!L367</f>
        <v>I acknowledge</v>
      </c>
      <c r="M367" s="16">
        <f>'Form Responses 1'!M367</f>
        <v>0</v>
      </c>
      <c r="N367" s="27"/>
      <c r="O367" s="19" t="str">
        <f t="shared" si="1533"/>
        <v/>
      </c>
      <c r="P367" s="20"/>
      <c r="Q367" s="20"/>
      <c r="R367" s="20"/>
      <c r="S367" s="20"/>
      <c r="T367" s="21" t="str">
        <f t="shared" ref="T367:U367" si="2210">IF(COUNTIF($F367,CONCATENATE("*",T$1,"*")),"Y",IF(COUNTIF($F367,CONCATENATE("*",$V$1,"*")),"Y",IF(COUNTIF($F367,CONCATENATE("*ALL EVENT DAYS - July 18*")),"Y","")))</f>
        <v>Y</v>
      </c>
      <c r="U367" s="21" t="str">
        <f t="shared" si="2210"/>
        <v/>
      </c>
      <c r="V367" s="21" t="str">
        <f t="shared" si="1172"/>
        <v/>
      </c>
      <c r="W367" s="21" t="str">
        <f t="shared" ref="W367:X367" si="2211">IF(COUNTIF($F367,CONCATENATE("*",W$1,"*")),"Y",IF(COUNTIF($F367,CONCATENATE("*",$O$1,"*")),"Y",IF(COUNTIF($F367,CONCATENATE("*",$Y$1,"*")),"Y",IF(COUNTIF($F367,CONCATENATE("*ALL EVENT*")),"Y",""))))</f>
        <v>Y</v>
      </c>
      <c r="X367" s="21" t="str">
        <f t="shared" si="2211"/>
        <v/>
      </c>
      <c r="Y367" s="21" t="str">
        <f t="shared" si="1174"/>
        <v/>
      </c>
      <c r="Z367" s="21" t="str">
        <f t="shared" ref="Z367:AA367" si="2212">IF(COUNTIF($F367,CONCATENATE("*",Z$1,"*")),"Y",IF(COUNTIF($F367,CONCATENATE("*",$O$1,"*")),"Y",IF(COUNTIF($F367,CONCATENATE("*",$AB$1,"*")),"Y",IF(COUNTIF($F367,CONCATENATE("*ALL EVENT*")),"Y",""))))</f>
        <v>Y</v>
      </c>
      <c r="AA367" s="21" t="str">
        <f t="shared" si="2212"/>
        <v/>
      </c>
      <c r="AB367" s="21" t="str">
        <f t="shared" si="1537"/>
        <v/>
      </c>
      <c r="AC367" s="21" t="str">
        <f t="shared" ref="AC367:AD367" si="2213">IF(COUNTIF($F367,CONCATENATE("*",AC$1,"*")),"Y",IF(COUNTIF($F367,CONCATENATE("*",$O$1,"*")),"Y",IF(COUNTIF($F367,CONCATENATE("*",$AE$1,"*")),"Y",IF(COUNTIF($F367,CONCATENATE("*ALL EVENT*")),"Y",""))))</f>
        <v>Y</v>
      </c>
      <c r="AD367" s="21" t="str">
        <f t="shared" si="2213"/>
        <v/>
      </c>
      <c r="AE367" s="19" t="str">
        <f t="shared" si="1539"/>
        <v/>
      </c>
      <c r="AF367" s="22">
        <f t="shared" si="1540"/>
        <v>4</v>
      </c>
      <c r="AG367" s="44" t="s">
        <v>1732</v>
      </c>
      <c r="AH367" s="19" t="str">
        <f t="shared" si="1792"/>
        <v/>
      </c>
      <c r="AI367" s="19" t="str">
        <f t="shared" ref="AI367:AL367" si="2214">IF(P367="Y",$AG367,"")</f>
        <v/>
      </c>
      <c r="AJ367" s="19" t="str">
        <f t="shared" si="2214"/>
        <v/>
      </c>
      <c r="AK367" s="19" t="str">
        <f t="shared" si="2214"/>
        <v/>
      </c>
      <c r="AL367" s="19" t="str">
        <f t="shared" si="2214"/>
        <v/>
      </c>
      <c r="AM367" s="19" t="s">
        <v>1738</v>
      </c>
      <c r="AN367" s="19" t="str">
        <f t="shared" ref="AN367:AO367" si="2215">IF(U367="Y",$AG367,"")</f>
        <v/>
      </c>
      <c r="AO367" s="19" t="str">
        <f t="shared" si="2215"/>
        <v/>
      </c>
      <c r="AP367" s="19" t="s">
        <v>1737</v>
      </c>
      <c r="AQ367" s="19" t="str">
        <f t="shared" ref="AQ367:AR367" si="2216">IF(X367="Y",$AG367,"")</f>
        <v/>
      </c>
      <c r="AR367" s="19" t="str">
        <f t="shared" si="2216"/>
        <v/>
      </c>
      <c r="AS367" s="19" t="s">
        <v>1737</v>
      </c>
      <c r="AT367" s="19" t="str">
        <f>IF(AA367="Y",$AG367,"")</f>
        <v/>
      </c>
      <c r="AU367" s="19"/>
      <c r="AV367" s="19" t="s">
        <v>1737</v>
      </c>
      <c r="AW367" s="19" t="str">
        <f>IF(AD367="Y",$AG367,"")</f>
        <v/>
      </c>
      <c r="AX367" s="19"/>
      <c r="AY367" s="24">
        <f t="shared" si="1542"/>
        <v>1</v>
      </c>
      <c r="AZ367" s="19">
        <f t="shared" si="1543"/>
        <v>1</v>
      </c>
      <c r="BA367" s="19" t="s">
        <v>1740</v>
      </c>
      <c r="BB367" s="19"/>
    </row>
    <row r="368" spans="1:54" ht="15.6">
      <c r="A368" s="2">
        <f>'Form Responses 1'!A368</f>
        <v>45480.606166863421</v>
      </c>
      <c r="B368" s="25" t="str">
        <f>'Form Responses 1'!B368</f>
        <v>chairao1234@gmail.com</v>
      </c>
      <c r="C368" s="16" t="str">
        <f>'Form Responses 1'!C368</f>
        <v xml:space="preserve">Chaitanya </v>
      </c>
      <c r="D368" s="16" t="str">
        <f>'Form Responses 1'!D368</f>
        <v>Wuppalapati</v>
      </c>
      <c r="E368" s="511">
        <f>'Form Responses 1'!E368</f>
        <v>8476828457</v>
      </c>
      <c r="F368" s="17" t="str">
        <f>'Form Responses 1'!F368</f>
        <v>19th July (Friday) - Evening, 20th July (Saturday) - ALL DAY, 21st July (Sunday) - ALL DAY</v>
      </c>
      <c r="G368" s="16" t="str">
        <f>'Form Responses 1'!G368</f>
        <v>Greater Chicago Region</v>
      </c>
      <c r="H368" s="16" t="str">
        <f>'Form Responses 1'!H368</f>
        <v>No</v>
      </c>
      <c r="I368" s="16">
        <f>'Form Responses 1'!I368</f>
        <v>0</v>
      </c>
      <c r="J368" s="16">
        <f>'Form Responses 1'!J368</f>
        <v>0</v>
      </c>
      <c r="K368" s="16">
        <f>'Form Responses 1'!K368</f>
        <v>0</v>
      </c>
      <c r="L368" s="16" t="str">
        <f>'Form Responses 1'!L368</f>
        <v>I acknowledge</v>
      </c>
      <c r="M368" s="16">
        <f>'Form Responses 1'!M368</f>
        <v>0</v>
      </c>
      <c r="N368" s="27"/>
      <c r="O368" s="19" t="str">
        <f t="shared" si="1533"/>
        <v/>
      </c>
      <c r="P368" s="20"/>
      <c r="Q368" s="20"/>
      <c r="R368" s="20"/>
      <c r="S368" s="20"/>
      <c r="T368" s="21" t="str">
        <f t="shared" ref="T368:U368" si="2217">IF(COUNTIF($F368,CONCATENATE("*",T$1,"*")),"Y",IF(COUNTIF($F368,CONCATENATE("*",$V$1,"*")),"Y",IF(COUNTIF($F368,CONCATENATE("*ALL EVENT DAYS - July 18*")),"Y","")))</f>
        <v/>
      </c>
      <c r="U368" s="21" t="str">
        <f t="shared" si="2217"/>
        <v/>
      </c>
      <c r="V368" s="21" t="str">
        <f t="shared" si="1172"/>
        <v/>
      </c>
      <c r="W368" s="21" t="str">
        <f t="shared" ref="W368:X368" si="2218">IF(COUNTIF($F368,CONCATENATE("*",W$1,"*")),"Y",IF(COUNTIF($F368,CONCATENATE("*",$O$1,"*")),"Y",IF(COUNTIF($F368,CONCATENATE("*",$Y$1,"*")),"Y",IF(COUNTIF($F368,CONCATENATE("*ALL EVENT*")),"Y",""))))</f>
        <v/>
      </c>
      <c r="X368" s="21" t="str">
        <f t="shared" si="2218"/>
        <v>Y</v>
      </c>
      <c r="Y368" s="21" t="str">
        <f t="shared" si="1174"/>
        <v/>
      </c>
      <c r="Z368" s="21" t="str">
        <f t="shared" ref="Z368:AA368" si="2219">IF(COUNTIF($F368,CONCATENATE("*",Z$1,"*")),"Y",IF(COUNTIF($F368,CONCATENATE("*",$O$1,"*")),"Y",IF(COUNTIF($F368,CONCATENATE("*",$AB$1,"*")),"Y",IF(COUNTIF($F368,CONCATENATE("*ALL EVENT*")),"Y",""))))</f>
        <v>Y</v>
      </c>
      <c r="AA368" s="21" t="str">
        <f t="shared" si="2219"/>
        <v>Y</v>
      </c>
      <c r="AB368" s="21" t="str">
        <f t="shared" si="1537"/>
        <v>Y</v>
      </c>
      <c r="AC368" s="21" t="str">
        <f t="shared" ref="AC368:AD368" si="2220">IF(COUNTIF($F368,CONCATENATE("*",AC$1,"*")),"Y",IF(COUNTIF($F368,CONCATENATE("*",$O$1,"*")),"Y",IF(COUNTIF($F368,CONCATENATE("*",$AE$1,"*")),"Y",IF(COUNTIF($F368,CONCATENATE("*ALL EVENT*")),"Y",""))))</f>
        <v>Y</v>
      </c>
      <c r="AD368" s="21" t="str">
        <f t="shared" si="2220"/>
        <v>Y</v>
      </c>
      <c r="AE368" s="19" t="str">
        <f t="shared" si="1539"/>
        <v>Y</v>
      </c>
      <c r="AF368" s="22">
        <f t="shared" si="1540"/>
        <v>5</v>
      </c>
      <c r="AG368" s="44" t="s">
        <v>1732</v>
      </c>
      <c r="AH368" s="19" t="str">
        <f t="shared" si="1792"/>
        <v/>
      </c>
      <c r="AI368" s="19" t="str">
        <f t="shared" ref="AI368:AP368" si="2221">IF(P368="Y",$AG368,"")</f>
        <v/>
      </c>
      <c r="AJ368" s="19" t="str">
        <f t="shared" si="2221"/>
        <v/>
      </c>
      <c r="AK368" s="19" t="str">
        <f t="shared" si="2221"/>
        <v/>
      </c>
      <c r="AL368" s="19" t="str">
        <f t="shared" si="2221"/>
        <v/>
      </c>
      <c r="AM368" s="19" t="str">
        <f t="shared" si="2221"/>
        <v/>
      </c>
      <c r="AN368" s="19" t="str">
        <f t="shared" si="2221"/>
        <v/>
      </c>
      <c r="AO368" s="19" t="str">
        <f t="shared" si="2221"/>
        <v/>
      </c>
      <c r="AP368" s="19" t="str">
        <f t="shared" si="2221"/>
        <v/>
      </c>
      <c r="AQ368" s="19" t="s">
        <v>1737</v>
      </c>
      <c r="AR368" s="19" t="str">
        <f t="shared" ref="AR368:AR369" si="2222">IF(Y368="Y",$AG368,"")</f>
        <v/>
      </c>
      <c r="AS368" s="19" t="s">
        <v>1737</v>
      </c>
      <c r="AT368" s="19" t="s">
        <v>1737</v>
      </c>
      <c r="AU368" s="19"/>
      <c r="AV368" s="19" t="s">
        <v>1737</v>
      </c>
      <c r="AW368" s="19" t="s">
        <v>1737</v>
      </c>
      <c r="AX368" s="19"/>
      <c r="AY368" s="24">
        <f t="shared" si="1542"/>
        <v>2</v>
      </c>
      <c r="AZ368" s="19">
        <f t="shared" si="1543"/>
        <v>2</v>
      </c>
      <c r="BA368" s="19" t="s">
        <v>1729</v>
      </c>
      <c r="BB368" s="19"/>
    </row>
    <row r="369" spans="1:54" ht="15.6">
      <c r="A369" s="2">
        <f>'Form Responses 1'!A369</f>
        <v>45480.629065185189</v>
      </c>
      <c r="B369" s="25" t="str">
        <f>'Form Responses 1'!B369</f>
        <v>devmanam@gmail.com</v>
      </c>
      <c r="C369" s="16" t="str">
        <f>'Form Responses 1'!C369</f>
        <v>Devendra</v>
      </c>
      <c r="D369" s="16" t="str">
        <f>'Form Responses 1'!D369</f>
        <v>Manam</v>
      </c>
      <c r="E369" s="511">
        <f>'Form Responses 1'!E369</f>
        <v>2487672828</v>
      </c>
      <c r="F369" s="17" t="str">
        <f>'Form Responses 1'!F369</f>
        <v>19th July (Friday) - Evening, 20th July (Saturday) - ALL DAY, 21st July (Sunday) - ALL DAY</v>
      </c>
      <c r="G369" s="16" t="str">
        <f>'Form Responses 1'!G369</f>
        <v>Greater Chicago Region</v>
      </c>
      <c r="H369" s="16" t="str">
        <f>'Form Responses 1'!H369</f>
        <v>No</v>
      </c>
      <c r="I369" s="16">
        <f>'Form Responses 1'!I369</f>
        <v>0</v>
      </c>
      <c r="J369" s="16">
        <f>'Form Responses 1'!J369</f>
        <v>0</v>
      </c>
      <c r="K369" s="16">
        <f>'Form Responses 1'!K369</f>
        <v>0</v>
      </c>
      <c r="L369" s="16" t="str">
        <f>'Form Responses 1'!L369</f>
        <v>I acknowledge</v>
      </c>
      <c r="M369" s="16">
        <f>'Form Responses 1'!M369</f>
        <v>0</v>
      </c>
      <c r="N369" s="27"/>
      <c r="O369" s="19" t="str">
        <f t="shared" si="1533"/>
        <v/>
      </c>
      <c r="P369" s="20"/>
      <c r="Q369" s="20"/>
      <c r="R369" s="20"/>
      <c r="S369" s="20"/>
      <c r="T369" s="21" t="str">
        <f t="shared" ref="T369:U369" si="2223">IF(COUNTIF($F369,CONCATENATE("*",T$1,"*")),"Y",IF(COUNTIF($F369,CONCATENATE("*",$V$1,"*")),"Y",IF(COUNTIF($F369,CONCATENATE("*ALL EVENT DAYS - July 18*")),"Y","")))</f>
        <v/>
      </c>
      <c r="U369" s="21" t="str">
        <f t="shared" si="2223"/>
        <v/>
      </c>
      <c r="V369" s="21" t="str">
        <f t="shared" si="1172"/>
        <v/>
      </c>
      <c r="W369" s="21" t="str">
        <f t="shared" ref="W369:X369" si="2224">IF(COUNTIF($F369,CONCATENATE("*",W$1,"*")),"Y",IF(COUNTIF($F369,CONCATENATE("*",$O$1,"*")),"Y",IF(COUNTIF($F369,CONCATENATE("*",$Y$1,"*")),"Y",IF(COUNTIF($F369,CONCATENATE("*ALL EVENT*")),"Y",""))))</f>
        <v/>
      </c>
      <c r="X369" s="21" t="str">
        <f t="shared" si="2224"/>
        <v>Y</v>
      </c>
      <c r="Y369" s="21" t="str">
        <f t="shared" si="1174"/>
        <v/>
      </c>
      <c r="Z369" s="21" t="str">
        <f t="shared" ref="Z369:AA369" si="2225">IF(COUNTIF($F369,CONCATENATE("*",Z$1,"*")),"Y",IF(COUNTIF($F369,CONCATENATE("*",$O$1,"*")),"Y",IF(COUNTIF($F369,CONCATENATE("*",$AB$1,"*")),"Y",IF(COUNTIF($F369,CONCATENATE("*ALL EVENT*")),"Y",""))))</f>
        <v>Y</v>
      </c>
      <c r="AA369" s="21" t="str">
        <f t="shared" si="2225"/>
        <v>Y</v>
      </c>
      <c r="AB369" s="21" t="str">
        <f t="shared" si="1537"/>
        <v>Y</v>
      </c>
      <c r="AC369" s="21" t="str">
        <f t="shared" ref="AC369:AD369" si="2226">IF(COUNTIF($F369,CONCATENATE("*",AC$1,"*")),"Y",IF(COUNTIF($F369,CONCATENATE("*",$O$1,"*")),"Y",IF(COUNTIF($F369,CONCATENATE("*",$AE$1,"*")),"Y",IF(COUNTIF($F369,CONCATENATE("*ALL EVENT*")),"Y",""))))</f>
        <v>Y</v>
      </c>
      <c r="AD369" s="21" t="str">
        <f t="shared" si="2226"/>
        <v>Y</v>
      </c>
      <c r="AE369" s="19" t="str">
        <f t="shared" si="1539"/>
        <v>Y</v>
      </c>
      <c r="AF369" s="22">
        <f t="shared" si="1540"/>
        <v>5</v>
      </c>
      <c r="AG369" s="44" t="s">
        <v>1732</v>
      </c>
      <c r="AH369" s="19" t="str">
        <f t="shared" si="1792"/>
        <v/>
      </c>
      <c r="AI369" s="19" t="str">
        <f t="shared" ref="AI369:AP369" si="2227">IF(P369="Y",$AG369,"")</f>
        <v/>
      </c>
      <c r="AJ369" s="19" t="str">
        <f t="shared" si="2227"/>
        <v/>
      </c>
      <c r="AK369" s="19" t="str">
        <f t="shared" si="2227"/>
        <v/>
      </c>
      <c r="AL369" s="19" t="str">
        <f t="shared" si="2227"/>
        <v/>
      </c>
      <c r="AM369" s="19" t="str">
        <f t="shared" si="2227"/>
        <v/>
      </c>
      <c r="AN369" s="19" t="str">
        <f t="shared" si="2227"/>
        <v/>
      </c>
      <c r="AO369" s="19" t="str">
        <f t="shared" si="2227"/>
        <v/>
      </c>
      <c r="AP369" s="19" t="str">
        <f t="shared" si="2227"/>
        <v/>
      </c>
      <c r="AQ369" s="19" t="s">
        <v>1737</v>
      </c>
      <c r="AR369" s="19" t="str">
        <f t="shared" si="2222"/>
        <v/>
      </c>
      <c r="AS369" s="19" t="s">
        <v>1737</v>
      </c>
      <c r="AT369" s="19" t="s">
        <v>1737</v>
      </c>
      <c r="AU369" s="19"/>
      <c r="AV369" s="19" t="s">
        <v>1737</v>
      </c>
      <c r="AW369" s="19" t="s">
        <v>1737</v>
      </c>
      <c r="AX369" s="19"/>
      <c r="AY369" s="24">
        <f t="shared" si="1542"/>
        <v>2</v>
      </c>
      <c r="AZ369" s="19">
        <f t="shared" si="1543"/>
        <v>2</v>
      </c>
      <c r="BA369" s="19" t="s">
        <v>1729</v>
      </c>
      <c r="BB369" s="19"/>
    </row>
    <row r="370" spans="1:54" ht="15.6">
      <c r="A370" s="2">
        <f>'Form Responses 1'!A370</f>
        <v>45480.699364537038</v>
      </c>
      <c r="B370" s="25" t="str">
        <f>'Form Responses 1'!B370</f>
        <v>rao.papineni@hotmail.com</v>
      </c>
      <c r="C370" s="16" t="str">
        <f>'Form Responses 1'!C370</f>
        <v>Rao</v>
      </c>
      <c r="D370" s="16" t="str">
        <f>'Form Responses 1'!D370</f>
        <v xml:space="preserve">Papineni </v>
      </c>
      <c r="E370" s="511">
        <f>'Form Responses 1'!E370</f>
        <v>6306976704</v>
      </c>
      <c r="F370" s="17" t="str">
        <f>'Form Responses 1'!F370</f>
        <v>20th July (Saturday) - ALL DAY, 21st July (Sunday) - ALL DAY</v>
      </c>
      <c r="G370" s="16" t="str">
        <f>'Form Responses 1'!G370</f>
        <v>Greater Chicago Region</v>
      </c>
      <c r="H370" s="16" t="str">
        <f>'Form Responses 1'!H370</f>
        <v>No</v>
      </c>
      <c r="I370" s="16">
        <f>'Form Responses 1'!I370</f>
        <v>0</v>
      </c>
      <c r="J370" s="16">
        <f>'Form Responses 1'!J370</f>
        <v>0</v>
      </c>
      <c r="K370" s="16">
        <f>'Form Responses 1'!K370</f>
        <v>0</v>
      </c>
      <c r="L370" s="16" t="str">
        <f>'Form Responses 1'!L370</f>
        <v>I acknowledge</v>
      </c>
      <c r="M370" s="16">
        <f>'Form Responses 1'!M370</f>
        <v>0</v>
      </c>
      <c r="N370" s="27"/>
      <c r="O370" s="19" t="str">
        <f t="shared" si="1533"/>
        <v/>
      </c>
      <c r="P370" s="20"/>
      <c r="Q370" s="20"/>
      <c r="R370" s="20"/>
      <c r="S370" s="20"/>
      <c r="T370" s="21" t="str">
        <f t="shared" ref="T370:U370" si="2228">IF(COUNTIF($F370,CONCATENATE("*",T$1,"*")),"Y",IF(COUNTIF($F370,CONCATENATE("*",$V$1,"*")),"Y",IF(COUNTIF($F370,CONCATENATE("*ALL EVENT DAYS - July 18*")),"Y","")))</f>
        <v/>
      </c>
      <c r="U370" s="21" t="str">
        <f t="shared" si="2228"/>
        <v/>
      </c>
      <c r="V370" s="21" t="str">
        <f t="shared" si="1172"/>
        <v/>
      </c>
      <c r="W370" s="21" t="str">
        <f t="shared" ref="W370:X370" si="2229">IF(COUNTIF($F370,CONCATENATE("*",W$1,"*")),"Y",IF(COUNTIF($F370,CONCATENATE("*",$O$1,"*")),"Y",IF(COUNTIF($F370,CONCATENATE("*",$Y$1,"*")),"Y",IF(COUNTIF($F370,CONCATENATE("*ALL EVENT*")),"Y",""))))</f>
        <v/>
      </c>
      <c r="X370" s="21" t="str">
        <f t="shared" si="2229"/>
        <v/>
      </c>
      <c r="Y370" s="21" t="str">
        <f t="shared" si="1174"/>
        <v/>
      </c>
      <c r="Z370" s="21" t="str">
        <f t="shared" ref="Z370:AA370" si="2230">IF(COUNTIF($F370,CONCATENATE("*",Z$1,"*")),"Y",IF(COUNTIF($F370,CONCATENATE("*",$O$1,"*")),"Y",IF(COUNTIF($F370,CONCATENATE("*",$AB$1,"*")),"Y",IF(COUNTIF($F370,CONCATENATE("*ALL EVENT*")),"Y",""))))</f>
        <v>Y</v>
      </c>
      <c r="AA370" s="21" t="str">
        <f t="shared" si="2230"/>
        <v>Y</v>
      </c>
      <c r="AB370" s="21" t="str">
        <f t="shared" si="1537"/>
        <v>Y</v>
      </c>
      <c r="AC370" s="21" t="str">
        <f t="shared" ref="AC370:AD370" si="2231">IF(COUNTIF($F370,CONCATENATE("*",AC$1,"*")),"Y",IF(COUNTIF($F370,CONCATENATE("*",$O$1,"*")),"Y",IF(COUNTIF($F370,CONCATENATE("*",$AE$1,"*")),"Y",IF(COUNTIF($F370,CONCATENATE("*ALL EVENT*")),"Y",""))))</f>
        <v>Y</v>
      </c>
      <c r="AD370" s="21" t="str">
        <f t="shared" si="2231"/>
        <v>Y</v>
      </c>
      <c r="AE370" s="19" t="str">
        <f t="shared" si="1539"/>
        <v>Y</v>
      </c>
      <c r="AF370" s="22">
        <f t="shared" si="1540"/>
        <v>4</v>
      </c>
      <c r="AG370" s="44" t="s">
        <v>1732</v>
      </c>
      <c r="AH370" s="19" t="str">
        <f t="shared" si="1792"/>
        <v/>
      </c>
      <c r="AI370" s="19" t="str">
        <f t="shared" ref="AI370:AR370" si="2232">IF(P370="Y",$AG370,"")</f>
        <v/>
      </c>
      <c r="AJ370" s="19" t="str">
        <f t="shared" si="2232"/>
        <v/>
      </c>
      <c r="AK370" s="19" t="str">
        <f t="shared" si="2232"/>
        <v/>
      </c>
      <c r="AL370" s="19" t="str">
        <f t="shared" si="2232"/>
        <v/>
      </c>
      <c r="AM370" s="19" t="str">
        <f t="shared" si="2232"/>
        <v/>
      </c>
      <c r="AN370" s="19" t="str">
        <f t="shared" si="2232"/>
        <v/>
      </c>
      <c r="AO370" s="19" t="str">
        <f t="shared" si="2232"/>
        <v/>
      </c>
      <c r="AP370" s="19" t="str">
        <f t="shared" si="2232"/>
        <v/>
      </c>
      <c r="AQ370" s="19" t="str">
        <f t="shared" si="2232"/>
        <v/>
      </c>
      <c r="AR370" s="19" t="str">
        <f t="shared" si="2232"/>
        <v/>
      </c>
      <c r="AS370" s="19" t="s">
        <v>1737</v>
      </c>
      <c r="AT370" s="19" t="s">
        <v>1737</v>
      </c>
      <c r="AU370" s="19"/>
      <c r="AV370" s="19" t="s">
        <v>1737</v>
      </c>
      <c r="AW370" s="19" t="s">
        <v>1737</v>
      </c>
      <c r="AX370" s="19"/>
      <c r="AY370" s="24">
        <f t="shared" si="1542"/>
        <v>1</v>
      </c>
      <c r="AZ370" s="19">
        <f t="shared" si="1543"/>
        <v>2</v>
      </c>
      <c r="BA370" s="19" t="s">
        <v>1729</v>
      </c>
      <c r="BB370" s="19"/>
    </row>
    <row r="371" spans="1:54" ht="15.6">
      <c r="A371" s="2">
        <f>'Form Responses 1'!A371</f>
        <v>45480.762460428239</v>
      </c>
      <c r="B371" s="25" t="str">
        <f>'Form Responses 1'!B371</f>
        <v>kavadhanula@gmail.com</v>
      </c>
      <c r="C371" s="16" t="str">
        <f>'Form Responses 1'!C371</f>
        <v>Krishna</v>
      </c>
      <c r="D371" s="16" t="str">
        <f>'Form Responses 1'!D371</f>
        <v>Avadhanula</v>
      </c>
      <c r="E371" s="511">
        <f>'Form Responses 1'!E371</f>
        <v>9034221465</v>
      </c>
      <c r="F371" s="17" t="str">
        <f>'Form Responses 1'!F371</f>
        <v>ALL EVENT DAYS - July 18th to July 21st - FULL TIME</v>
      </c>
      <c r="G371" s="16" t="str">
        <f>'Form Responses 1'!G371</f>
        <v>Greater Chicago Region</v>
      </c>
      <c r="H371" s="16" t="str">
        <f>'Form Responses 1'!H371</f>
        <v>No</v>
      </c>
      <c r="I371" s="16">
        <f>'Form Responses 1'!I371</f>
        <v>0</v>
      </c>
      <c r="J371" s="16">
        <f>'Form Responses 1'!J371</f>
        <v>0</v>
      </c>
      <c r="K371" s="16">
        <f>'Form Responses 1'!K371</f>
        <v>0</v>
      </c>
      <c r="L371" s="16" t="str">
        <f>'Form Responses 1'!L371</f>
        <v>I acknowledge</v>
      </c>
      <c r="M371" s="16">
        <f>'Form Responses 1'!M371</f>
        <v>0</v>
      </c>
      <c r="N371" s="27"/>
      <c r="O371" s="19" t="str">
        <f t="shared" si="1533"/>
        <v>Y</v>
      </c>
      <c r="P371" s="20" t="s">
        <v>979</v>
      </c>
      <c r="Q371" s="20" t="s">
        <v>979</v>
      </c>
      <c r="R371" s="20" t="s">
        <v>979</v>
      </c>
      <c r="S371" s="20" t="s">
        <v>979</v>
      </c>
      <c r="T371" s="21" t="str">
        <f t="shared" ref="T371:U371" si="2233">IF(COUNTIF($F371,CONCATENATE("*",T$1,"*")),"Y",IF(COUNTIF($F371,CONCATENATE("*",$V$1,"*")),"Y",IF(COUNTIF($F371,CONCATENATE("*ALL EVENT DAYS - July 18*")),"Y","")))</f>
        <v>Y</v>
      </c>
      <c r="U371" s="21" t="str">
        <f t="shared" si="2233"/>
        <v>Y</v>
      </c>
      <c r="V371" s="21" t="str">
        <f t="shared" si="1172"/>
        <v>Y</v>
      </c>
      <c r="W371" s="21" t="str">
        <f t="shared" ref="W371:X371" si="2234">IF(COUNTIF($F371,CONCATENATE("*",W$1,"*")),"Y",IF(COUNTIF($F371,CONCATENATE("*",$O$1,"*")),"Y",IF(COUNTIF($F371,CONCATENATE("*",$Y$1,"*")),"Y",IF(COUNTIF($F371,CONCATENATE("*ALL EVENT*")),"Y",""))))</f>
        <v>Y</v>
      </c>
      <c r="X371" s="21" t="str">
        <f t="shared" si="2234"/>
        <v>Y</v>
      </c>
      <c r="Y371" s="21" t="str">
        <f t="shared" si="1174"/>
        <v>Y</v>
      </c>
      <c r="Z371" s="21" t="str">
        <f t="shared" ref="Z371:AA371" si="2235">IF(COUNTIF($F371,CONCATENATE("*",Z$1,"*")),"Y",IF(COUNTIF($F371,CONCATENATE("*",$O$1,"*")),"Y",IF(COUNTIF($F371,CONCATENATE("*",$AB$1,"*")),"Y",IF(COUNTIF($F371,CONCATENATE("*ALL EVENT*")),"Y",""))))</f>
        <v>Y</v>
      </c>
      <c r="AA371" s="21" t="str">
        <f t="shared" si="2235"/>
        <v>Y</v>
      </c>
      <c r="AB371" s="21" t="str">
        <f t="shared" si="1537"/>
        <v>Y</v>
      </c>
      <c r="AC371" s="21" t="str">
        <f t="shared" ref="AC371:AD371" si="2236">IF(COUNTIF($F371,CONCATENATE("*",AC$1,"*")),"Y",IF(COUNTIF($F371,CONCATENATE("*",$O$1,"*")),"Y",IF(COUNTIF($F371,CONCATENATE("*",$AE$1,"*")),"Y",IF(COUNTIF($F371,CONCATENATE("*ALL EVENT*")),"Y",""))))</f>
        <v>Y</v>
      </c>
      <c r="AD371" s="21" t="str">
        <f t="shared" si="2236"/>
        <v>Y</v>
      </c>
      <c r="AE371" s="19" t="str">
        <f t="shared" si="1539"/>
        <v>Y</v>
      </c>
      <c r="AF371" s="22">
        <f t="shared" si="1540"/>
        <v>12</v>
      </c>
      <c r="AG371" s="44" t="s">
        <v>1732</v>
      </c>
      <c r="AH371" s="19" t="str">
        <f t="shared" si="1792"/>
        <v>Maha Prasad</v>
      </c>
      <c r="AI371" s="19" t="str">
        <f t="shared" ref="AI371:AK371" si="2237">IF(P371="Y",$AG371,"")</f>
        <v>Maha Prasad</v>
      </c>
      <c r="AJ371" s="19" t="str">
        <f t="shared" si="2237"/>
        <v>Maha Prasad</v>
      </c>
      <c r="AK371" s="19" t="str">
        <f t="shared" si="2237"/>
        <v>Maha Prasad</v>
      </c>
      <c r="AL371" s="19" t="s">
        <v>1738</v>
      </c>
      <c r="AM371" s="19" t="s">
        <v>1738</v>
      </c>
      <c r="AN371" s="19" t="s">
        <v>1744</v>
      </c>
      <c r="AO371" s="19" t="str">
        <f t="shared" ref="AO371:AO372" si="2238">IF(V371="Y",$AG371,"")</f>
        <v>Maha Prasad</v>
      </c>
      <c r="AP371" s="19" t="s">
        <v>1737</v>
      </c>
      <c r="AQ371" s="19" t="s">
        <v>1737</v>
      </c>
      <c r="AR371" s="19" t="str">
        <f t="shared" ref="AR371:AR372" si="2239">IF(Y371="Y",$AG371,"")</f>
        <v>Maha Prasad</v>
      </c>
      <c r="AS371" s="19" t="s">
        <v>1737</v>
      </c>
      <c r="AT371" s="19" t="s">
        <v>1737</v>
      </c>
      <c r="AU371" s="19"/>
      <c r="AV371" s="19" t="s">
        <v>1737</v>
      </c>
      <c r="AW371" s="19" t="s">
        <v>1737</v>
      </c>
      <c r="AX371" s="19"/>
      <c r="AY371" s="24">
        <f t="shared" si="1542"/>
        <v>2</v>
      </c>
      <c r="AZ371" s="19">
        <f t="shared" si="1543"/>
        <v>2</v>
      </c>
      <c r="BA371" s="19" t="s">
        <v>1729</v>
      </c>
      <c r="BB371" s="19"/>
    </row>
    <row r="372" spans="1:54" ht="15.6">
      <c r="A372" s="2">
        <f>'Form Responses 1'!A372</f>
        <v>45480.765465543984</v>
      </c>
      <c r="B372" s="25" t="str">
        <f>'Form Responses 1'!B372</f>
        <v>devireddy.mallikarjun@gmail.com</v>
      </c>
      <c r="C372" s="16" t="str">
        <f>'Form Responses 1'!C372</f>
        <v>Mallikarjunarao</v>
      </c>
      <c r="D372" s="16" t="str">
        <f>'Form Responses 1'!D372</f>
        <v>Devireddy</v>
      </c>
      <c r="E372" s="511" t="str">
        <f>'Form Responses 1'!E372</f>
        <v>09459006161</v>
      </c>
      <c r="F372" s="17" t="str">
        <f>'Form Responses 1'!F372</f>
        <v>18th July (Thursday) - Evening, 19th July (Friday) - Evening, 20th July (Saturday) - ALL DAY, 21st July (Sunday) - ALL DAY</v>
      </c>
      <c r="G372" s="16" t="str">
        <f>'Form Responses 1'!G372</f>
        <v>Irving</v>
      </c>
      <c r="H372" s="16" t="str">
        <f>'Form Responses 1'!H372</f>
        <v>Yes</v>
      </c>
      <c r="I372" s="16" t="str">
        <f>'Form Responses 1'!I372</f>
        <v>Mahāyajña Parent / Family member</v>
      </c>
      <c r="J372" s="16" t="str">
        <f>'Form Responses 1'!J372</f>
        <v>Venkata Sita Abhiram Devireddy</v>
      </c>
      <c r="K372" s="16" t="str">
        <f>'Form Responses 1'!K372</f>
        <v>Batch 9</v>
      </c>
      <c r="L372" s="16" t="str">
        <f>'Form Responses 1'!L372</f>
        <v>I acknowledge</v>
      </c>
      <c r="M372" s="16" t="str">
        <f>'Form Responses 1'!M372</f>
        <v>Irving</v>
      </c>
      <c r="N372" s="27"/>
      <c r="O372" s="19" t="str">
        <f t="shared" si="1533"/>
        <v/>
      </c>
      <c r="P372" s="20"/>
      <c r="Q372" s="20"/>
      <c r="R372" s="20"/>
      <c r="S372" s="20"/>
      <c r="T372" s="21" t="str">
        <f t="shared" ref="T372:U372" si="2240">IF(COUNTIF($F372,CONCATENATE("*",T$1,"*")),"Y",IF(COUNTIF($F372,CONCATENATE("*",$V$1,"*")),"Y",IF(COUNTIF($F372,CONCATENATE("*ALL EVENT DAYS - July 18*")),"Y","")))</f>
        <v/>
      </c>
      <c r="U372" s="21" t="str">
        <f t="shared" si="2240"/>
        <v>Y</v>
      </c>
      <c r="V372" s="21" t="str">
        <f t="shared" si="1172"/>
        <v/>
      </c>
      <c r="W372" s="21" t="str">
        <f t="shared" ref="W372:X372" si="2241">IF(COUNTIF($F372,CONCATENATE("*",W$1,"*")),"Y",IF(COUNTIF($F372,CONCATENATE("*",$O$1,"*")),"Y",IF(COUNTIF($F372,CONCATENATE("*",$Y$1,"*")),"Y",IF(COUNTIF($F372,CONCATENATE("*ALL EVENT*")),"Y",""))))</f>
        <v/>
      </c>
      <c r="X372" s="21" t="str">
        <f t="shared" si="2241"/>
        <v>Y</v>
      </c>
      <c r="Y372" s="21" t="str">
        <f t="shared" si="1174"/>
        <v/>
      </c>
      <c r="Z372" s="21" t="str">
        <f t="shared" ref="Z372:AA372" si="2242">IF(COUNTIF($F372,CONCATENATE("*",Z$1,"*")),"Y",IF(COUNTIF($F372,CONCATENATE("*",$O$1,"*")),"Y",IF(COUNTIF($F372,CONCATENATE("*",$AB$1,"*")),"Y",IF(COUNTIF($F372,CONCATENATE("*ALL EVENT*")),"Y",""))))</f>
        <v>Y</v>
      </c>
      <c r="AA372" s="21" t="str">
        <f t="shared" si="2242"/>
        <v>Y</v>
      </c>
      <c r="AB372" s="21" t="str">
        <f t="shared" si="1537"/>
        <v>Y</v>
      </c>
      <c r="AC372" s="21" t="str">
        <f t="shared" ref="AC372:AD372" si="2243">IF(COUNTIF($F372,CONCATENATE("*",AC$1,"*")),"Y",IF(COUNTIF($F372,CONCATENATE("*",$O$1,"*")),"Y",IF(COUNTIF($F372,CONCATENATE("*",$AE$1,"*")),"Y",IF(COUNTIF($F372,CONCATENATE("*ALL EVENT*")),"Y",""))))</f>
        <v>Y</v>
      </c>
      <c r="AD372" s="21" t="str">
        <f t="shared" si="2243"/>
        <v>Y</v>
      </c>
      <c r="AE372" s="19" t="str">
        <f t="shared" si="1539"/>
        <v>Y</v>
      </c>
      <c r="AF372" s="22">
        <f t="shared" si="1540"/>
        <v>6</v>
      </c>
      <c r="AG372" s="44" t="s">
        <v>1741</v>
      </c>
      <c r="AH372" s="19" t="str">
        <f t="shared" si="1792"/>
        <v/>
      </c>
      <c r="AI372" s="19" t="str">
        <f t="shared" ref="AI372:AM372" si="2244">IF(P372="Y",$AG372,"")</f>
        <v/>
      </c>
      <c r="AJ372" s="19" t="str">
        <f t="shared" si="2244"/>
        <v/>
      </c>
      <c r="AK372" s="19" t="str">
        <f t="shared" si="2244"/>
        <v/>
      </c>
      <c r="AL372" s="19" t="str">
        <f t="shared" si="2244"/>
        <v/>
      </c>
      <c r="AM372" s="19" t="str">
        <f t="shared" si="2244"/>
        <v/>
      </c>
      <c r="AN372" s="19" t="s">
        <v>1742</v>
      </c>
      <c r="AO372" s="19" t="str">
        <f t="shared" si="2238"/>
        <v/>
      </c>
      <c r="AP372" s="19" t="str">
        <f>IF(W372="Y",$AG372,"")</f>
        <v/>
      </c>
      <c r="AQ372" s="19" t="s">
        <v>1734</v>
      </c>
      <c r="AR372" s="19" t="str">
        <f t="shared" si="2239"/>
        <v/>
      </c>
      <c r="AS372" s="19" t="s">
        <v>1734</v>
      </c>
      <c r="AT372" s="19" t="s">
        <v>1734</v>
      </c>
      <c r="AU372" s="19"/>
      <c r="AV372" s="19" t="s">
        <v>1734</v>
      </c>
      <c r="AW372" s="19" t="str">
        <f t="shared" ref="AW372:AW373" si="2245">IF(AD372="Y",$AG372,"")</f>
        <v>Crowd Mgmt</v>
      </c>
      <c r="AX372" s="19"/>
      <c r="AY372" s="24">
        <f t="shared" si="1542"/>
        <v>2</v>
      </c>
      <c r="AZ372" s="19">
        <f t="shared" si="1543"/>
        <v>2</v>
      </c>
      <c r="BA372" s="19" t="s">
        <v>1729</v>
      </c>
      <c r="BB372" s="19"/>
    </row>
    <row r="373" spans="1:54" ht="15.6">
      <c r="A373" s="2">
        <f>'Form Responses 1'!A373</f>
        <v>45480.768068518519</v>
      </c>
      <c r="B373" s="25" t="str">
        <f>'Form Responses 1'!B373</f>
        <v>sairoopa.chavalam@gmail.com</v>
      </c>
      <c r="C373" s="16" t="str">
        <f>'Form Responses 1'!C373</f>
        <v xml:space="preserve">Sairoopa </v>
      </c>
      <c r="D373" s="16" t="str">
        <f>'Form Responses 1'!D373</f>
        <v>chavalam</v>
      </c>
      <c r="E373" s="511">
        <f>'Form Responses 1'!E373</f>
        <v>6104964260</v>
      </c>
      <c r="F373" s="17" t="str">
        <f>'Form Responses 1'!F373</f>
        <v>19th July (Friday) - Morning, 20th July (Saturday) - Morning, 21st July (Sunday) - Morning</v>
      </c>
      <c r="G373" s="16" t="str">
        <f>'Form Responses 1'!G373</f>
        <v>Frisco</v>
      </c>
      <c r="H373" s="16" t="str">
        <f>'Form Responses 1'!H373</f>
        <v>Yes</v>
      </c>
      <c r="I373" s="16" t="str">
        <f>'Form Responses 1'!I373</f>
        <v>Mahāyajña Student</v>
      </c>
      <c r="J373" s="16" t="str">
        <f>'Form Responses 1'!J373</f>
        <v>Sairoopa Gade</v>
      </c>
      <c r="K373" s="16" t="str">
        <f>'Form Responses 1'!K373</f>
        <v>Batch 9</v>
      </c>
      <c r="L373" s="16" t="str">
        <f>'Form Responses 1'!L373</f>
        <v>I acknowledge</v>
      </c>
      <c r="M373" s="16">
        <f>'Form Responses 1'!M373</f>
        <v>0</v>
      </c>
      <c r="N373" s="27"/>
      <c r="O373" s="19" t="str">
        <f t="shared" si="1533"/>
        <v/>
      </c>
      <c r="P373" s="20"/>
      <c r="Q373" s="20"/>
      <c r="R373" s="20"/>
      <c r="S373" s="20"/>
      <c r="T373" s="21" t="str">
        <f t="shared" ref="T373:U373" si="2246">IF(COUNTIF($F373,CONCATENATE("*",T$1,"*")),"Y",IF(COUNTIF($F373,CONCATENATE("*",$V$1,"*")),"Y",IF(COUNTIF($F373,CONCATENATE("*ALL EVENT DAYS - July 18*")),"Y","")))</f>
        <v/>
      </c>
      <c r="U373" s="21" t="str">
        <f t="shared" si="2246"/>
        <v/>
      </c>
      <c r="V373" s="21" t="str">
        <f t="shared" si="1172"/>
        <v/>
      </c>
      <c r="W373" s="21" t="str">
        <f t="shared" ref="W373:X373" si="2247">IF(COUNTIF($F373,CONCATENATE("*",W$1,"*")),"Y",IF(COUNTIF($F373,CONCATENATE("*",$O$1,"*")),"Y",IF(COUNTIF($F373,CONCATENATE("*",$Y$1,"*")),"Y",IF(COUNTIF($F373,CONCATENATE("*ALL EVENT*")),"Y",""))))</f>
        <v>Y</v>
      </c>
      <c r="X373" s="21" t="str">
        <f t="shared" si="2247"/>
        <v/>
      </c>
      <c r="Y373" s="21" t="str">
        <f t="shared" si="1174"/>
        <v/>
      </c>
      <c r="Z373" s="21" t="str">
        <f t="shared" ref="Z373:AA373" si="2248">IF(COUNTIF($F373,CONCATENATE("*",Z$1,"*")),"Y",IF(COUNTIF($F373,CONCATENATE("*",$O$1,"*")),"Y",IF(COUNTIF($F373,CONCATENATE("*",$AB$1,"*")),"Y",IF(COUNTIF($F373,CONCATENATE("*ALL EVENT*")),"Y",""))))</f>
        <v>Y</v>
      </c>
      <c r="AA373" s="21" t="str">
        <f t="shared" si="2248"/>
        <v/>
      </c>
      <c r="AB373" s="21" t="str">
        <f t="shared" si="1537"/>
        <v/>
      </c>
      <c r="AC373" s="21" t="str">
        <f t="shared" ref="AC373:AD373" si="2249">IF(COUNTIF($F373,CONCATENATE("*",AC$1,"*")),"Y",IF(COUNTIF($F373,CONCATENATE("*",$O$1,"*")),"Y",IF(COUNTIF($F373,CONCATENATE("*",$AE$1,"*")),"Y",IF(COUNTIF($F373,CONCATENATE("*ALL EVENT*")),"Y",""))))</f>
        <v>Y</v>
      </c>
      <c r="AD373" s="21" t="str">
        <f t="shared" si="2249"/>
        <v/>
      </c>
      <c r="AE373" s="19" t="str">
        <f t="shared" si="1539"/>
        <v/>
      </c>
      <c r="AF373" s="22">
        <f t="shared" si="1540"/>
        <v>3</v>
      </c>
      <c r="AG373" s="44" t="s">
        <v>1732</v>
      </c>
      <c r="AH373" s="19" t="str">
        <f t="shared" si="1792"/>
        <v/>
      </c>
      <c r="AI373" s="19" t="str">
        <f t="shared" ref="AI373:AO373" si="2250">IF(P373="Y",$AG373,"")</f>
        <v/>
      </c>
      <c r="AJ373" s="19" t="str">
        <f t="shared" si="2250"/>
        <v/>
      </c>
      <c r="AK373" s="19" t="str">
        <f t="shared" si="2250"/>
        <v/>
      </c>
      <c r="AL373" s="19" t="str">
        <f t="shared" si="2250"/>
        <v/>
      </c>
      <c r="AM373" s="19" t="str">
        <f t="shared" si="2250"/>
        <v/>
      </c>
      <c r="AN373" s="19" t="str">
        <f t="shared" si="2250"/>
        <v/>
      </c>
      <c r="AO373" s="19" t="str">
        <f t="shared" si="2250"/>
        <v/>
      </c>
      <c r="AP373" s="19" t="s">
        <v>1737</v>
      </c>
      <c r="AQ373" s="19" t="str">
        <f t="shared" ref="AQ373:AR373" si="2251">IF(X373="Y",$AG373,"")</f>
        <v/>
      </c>
      <c r="AR373" s="19" t="str">
        <f t="shared" si="2251"/>
        <v/>
      </c>
      <c r="AS373" s="19" t="s">
        <v>1737</v>
      </c>
      <c r="AT373" s="19" t="str">
        <f>IF(AA373="Y",$AG373,"")</f>
        <v/>
      </c>
      <c r="AU373" s="19"/>
      <c r="AV373" s="19" t="s">
        <v>1737</v>
      </c>
      <c r="AW373" s="19" t="str">
        <f t="shared" si="2245"/>
        <v/>
      </c>
      <c r="AX373" s="19"/>
      <c r="AY373" s="24">
        <f t="shared" si="1542"/>
        <v>1</v>
      </c>
      <c r="AZ373" s="19">
        <f t="shared" si="1543"/>
        <v>1</v>
      </c>
      <c r="BA373" s="19" t="s">
        <v>1740</v>
      </c>
      <c r="BB373" s="19"/>
    </row>
    <row r="374" spans="1:54" ht="15.6">
      <c r="A374" s="2">
        <f>'Form Responses 1'!A374</f>
        <v>45480.791355833338</v>
      </c>
      <c r="B374" s="25" t="str">
        <f>'Form Responses 1'!B374</f>
        <v>t.aparna@gmail.com</v>
      </c>
      <c r="C374" s="16" t="str">
        <f>'Form Responses 1'!C374</f>
        <v>Aparna</v>
      </c>
      <c r="D374" s="16" t="str">
        <f>'Form Responses 1'!D374</f>
        <v>Machiraju</v>
      </c>
      <c r="E374" s="511">
        <f>'Form Responses 1'!E374</f>
        <v>7136798653</v>
      </c>
      <c r="F374" s="17" t="str">
        <f>'Form Responses 1'!F374</f>
        <v>19th July (Friday) - Morning</v>
      </c>
      <c r="G374" s="16" t="str">
        <f>'Form Responses 1'!G374</f>
        <v>Frisco</v>
      </c>
      <c r="H374" s="16" t="str">
        <f>'Form Responses 1'!H374</f>
        <v>Yes</v>
      </c>
      <c r="I374" s="16" t="str">
        <f>'Form Responses 1'!I374</f>
        <v>Mahāyajña Student</v>
      </c>
      <c r="J374" s="16" t="str">
        <f>'Form Responses 1'!J374</f>
        <v>Aparna Machiraju</v>
      </c>
      <c r="K374" s="16" t="str">
        <f>'Form Responses 1'!K374</f>
        <v>Batch 9</v>
      </c>
      <c r="L374" s="16" t="str">
        <f>'Form Responses 1'!L374</f>
        <v>I acknowledge</v>
      </c>
      <c r="M374" s="16">
        <f>'Form Responses 1'!M374</f>
        <v>0</v>
      </c>
      <c r="N374" s="27"/>
      <c r="O374" s="19" t="str">
        <f t="shared" si="1533"/>
        <v/>
      </c>
      <c r="P374" s="20"/>
      <c r="Q374" s="20"/>
      <c r="R374" s="20"/>
      <c r="S374" s="20"/>
      <c r="T374" s="21" t="str">
        <f t="shared" ref="T374:U374" si="2252">IF(COUNTIF($F374,CONCATENATE("*",T$1,"*")),"Y",IF(COUNTIF($F374,CONCATENATE("*",$V$1,"*")),"Y",IF(COUNTIF($F374,CONCATENATE("*ALL EVENT DAYS - July 18*")),"Y","")))</f>
        <v/>
      </c>
      <c r="U374" s="21" t="str">
        <f t="shared" si="2252"/>
        <v/>
      </c>
      <c r="V374" s="21" t="str">
        <f t="shared" si="1172"/>
        <v/>
      </c>
      <c r="W374" s="21" t="str">
        <f t="shared" ref="W374:X374" si="2253">IF(COUNTIF($F374,CONCATENATE("*",W$1,"*")),"Y",IF(COUNTIF($F374,CONCATENATE("*",$O$1,"*")),"Y",IF(COUNTIF($F374,CONCATENATE("*",$Y$1,"*")),"Y",IF(COUNTIF($F374,CONCATENATE("*ALL EVENT*")),"Y",""))))</f>
        <v>Y</v>
      </c>
      <c r="X374" s="21" t="str">
        <f t="shared" si="2253"/>
        <v/>
      </c>
      <c r="Y374" s="21" t="str">
        <f t="shared" si="1174"/>
        <v/>
      </c>
      <c r="Z374" s="21" t="str">
        <f t="shared" ref="Z374:AA374" si="2254">IF(COUNTIF($F374,CONCATENATE("*",Z$1,"*")),"Y",IF(COUNTIF($F374,CONCATENATE("*",$O$1,"*")),"Y",IF(COUNTIF($F374,CONCATENATE("*",$AB$1,"*")),"Y",IF(COUNTIF($F374,CONCATENATE("*ALL EVENT*")),"Y",""))))</f>
        <v/>
      </c>
      <c r="AA374" s="21" t="str">
        <f t="shared" si="2254"/>
        <v/>
      </c>
      <c r="AB374" s="21" t="str">
        <f t="shared" si="1537"/>
        <v/>
      </c>
      <c r="AC374" s="21" t="str">
        <f t="shared" ref="AC374:AD374" si="2255">IF(COUNTIF($F374,CONCATENATE("*",AC$1,"*")),"Y",IF(COUNTIF($F374,CONCATENATE("*",$O$1,"*")),"Y",IF(COUNTIF($F374,CONCATENATE("*",$AE$1,"*")),"Y",IF(COUNTIF($F374,CONCATENATE("*ALL EVENT*")),"Y",""))))</f>
        <v/>
      </c>
      <c r="AD374" s="21" t="str">
        <f t="shared" si="2255"/>
        <v/>
      </c>
      <c r="AE374" s="19" t="str">
        <f t="shared" si="1539"/>
        <v/>
      </c>
      <c r="AF374" s="22">
        <f t="shared" si="1540"/>
        <v>1</v>
      </c>
      <c r="AG374" s="36" t="s">
        <v>1730</v>
      </c>
      <c r="AH374" s="19" t="str">
        <f t="shared" si="1792"/>
        <v/>
      </c>
      <c r="AI374" s="19" t="str">
        <f t="shared" ref="AI374:AT374" si="2256">IF(P374="Y",$AG374,"")</f>
        <v/>
      </c>
      <c r="AJ374" s="19" t="str">
        <f t="shared" si="2256"/>
        <v/>
      </c>
      <c r="AK374" s="19" t="str">
        <f t="shared" si="2256"/>
        <v/>
      </c>
      <c r="AL374" s="19" t="str">
        <f t="shared" si="2256"/>
        <v/>
      </c>
      <c r="AM374" s="19" t="str">
        <f t="shared" si="2256"/>
        <v/>
      </c>
      <c r="AN374" s="19" t="str">
        <f t="shared" si="2256"/>
        <v/>
      </c>
      <c r="AO374" s="19" t="str">
        <f t="shared" si="2256"/>
        <v/>
      </c>
      <c r="AP374" s="19" t="str">
        <f t="shared" si="2256"/>
        <v>StandBy</v>
      </c>
      <c r="AQ374" s="19" t="str">
        <f t="shared" si="2256"/>
        <v/>
      </c>
      <c r="AR374" s="19" t="str">
        <f t="shared" si="2256"/>
        <v/>
      </c>
      <c r="AS374" s="19" t="str">
        <f t="shared" si="2256"/>
        <v/>
      </c>
      <c r="AT374" s="19" t="str">
        <f t="shared" si="2256"/>
        <v/>
      </c>
      <c r="AU374" s="19"/>
      <c r="AV374" s="19" t="str">
        <f t="shared" ref="AV374:AW374" si="2257">IF(AC374="Y",$AG374,"")</f>
        <v/>
      </c>
      <c r="AW374" s="19" t="str">
        <f t="shared" si="2257"/>
        <v/>
      </c>
      <c r="AX374" s="19"/>
      <c r="AY374" s="24">
        <f t="shared" si="1542"/>
        <v>0</v>
      </c>
      <c r="AZ374" s="19">
        <f t="shared" si="1543"/>
        <v>1</v>
      </c>
      <c r="BA374" s="19"/>
      <c r="BB374" s="19"/>
    </row>
    <row r="375" spans="1:54" ht="15.6">
      <c r="A375" s="2">
        <f>'Form Responses 1'!A375</f>
        <v>45480.811580196758</v>
      </c>
      <c r="B375" s="25" t="str">
        <f>'Form Responses 1'!B375</f>
        <v>mallesh.dasari@gmail.com</v>
      </c>
      <c r="C375" s="16" t="str">
        <f>'Form Responses 1'!C375</f>
        <v>Mallesh</v>
      </c>
      <c r="D375" s="16" t="str">
        <f>'Form Responses 1'!D375</f>
        <v>Dasari</v>
      </c>
      <c r="E375" s="511">
        <f>'Form Responses 1'!E375</f>
        <v>9739066699</v>
      </c>
      <c r="F375" s="17" t="str">
        <f>'Form Responses 1'!F375</f>
        <v>18th July (Thursday) - ALL DAY, 19th July (Friday) - ALL DAY, 20th July (Saturday) - ALL DAY</v>
      </c>
      <c r="G375" s="16" t="str">
        <f>'Form Responses 1'!G375</f>
        <v>Frisco</v>
      </c>
      <c r="H375" s="16" t="str">
        <f>'Form Responses 1'!H375</f>
        <v>Yes</v>
      </c>
      <c r="I375" s="16" t="str">
        <f>'Form Responses 1'!I375</f>
        <v>Mahāyajña Parent / Family member</v>
      </c>
      <c r="J375" s="16" t="str">
        <f>'Form Responses 1'!J375</f>
        <v>Aadya and Saanvi Dasari</v>
      </c>
      <c r="K375" s="16" t="str">
        <f>'Form Responses 1'!K375</f>
        <v>Batch 9</v>
      </c>
      <c r="L375" s="16" t="str">
        <f>'Form Responses 1'!L375</f>
        <v>I acknowledge</v>
      </c>
      <c r="M375" s="16">
        <f>'Form Responses 1'!M375</f>
        <v>0</v>
      </c>
      <c r="N375" s="27"/>
      <c r="O375" s="19" t="str">
        <f t="shared" si="1533"/>
        <v/>
      </c>
      <c r="P375" s="20"/>
      <c r="Q375" s="20"/>
      <c r="R375" s="20"/>
      <c r="S375" s="20"/>
      <c r="T375" s="21" t="str">
        <f t="shared" ref="T375:U375" si="2258">IF(COUNTIF($F375,CONCATENATE("*",T$1,"*")),"Y",IF(COUNTIF($F375,CONCATENATE("*",$V$1,"*")),"Y",IF(COUNTIF($F375,CONCATENATE("*ALL EVENT DAYS - July 18*")),"Y","")))</f>
        <v>Y</v>
      </c>
      <c r="U375" s="21" t="str">
        <f t="shared" si="2258"/>
        <v>Y</v>
      </c>
      <c r="V375" s="21" t="str">
        <f t="shared" si="1172"/>
        <v>Y</v>
      </c>
      <c r="W375" s="21" t="str">
        <f t="shared" ref="W375:X375" si="2259">IF(COUNTIF($F375,CONCATENATE("*",W$1,"*")),"Y",IF(COUNTIF($F375,CONCATENATE("*",$O$1,"*")),"Y",IF(COUNTIF($F375,CONCATENATE("*",$Y$1,"*")),"Y",IF(COUNTIF($F375,CONCATENATE("*ALL EVENT*")),"Y",""))))</f>
        <v>Y</v>
      </c>
      <c r="X375" s="21" t="str">
        <f t="shared" si="2259"/>
        <v>Y</v>
      </c>
      <c r="Y375" s="21" t="str">
        <f t="shared" si="1174"/>
        <v>Y</v>
      </c>
      <c r="Z375" s="21" t="str">
        <f t="shared" ref="Z375:AA375" si="2260">IF(COUNTIF($F375,CONCATENATE("*",Z$1,"*")),"Y",IF(COUNTIF($F375,CONCATENATE("*",$O$1,"*")),"Y",IF(COUNTIF($F375,CONCATENATE("*",$AB$1,"*")),"Y",IF(COUNTIF($F375,CONCATENATE("*ALL EVENT*")),"Y",""))))</f>
        <v>Y</v>
      </c>
      <c r="AA375" s="21" t="str">
        <f t="shared" si="2260"/>
        <v>Y</v>
      </c>
      <c r="AB375" s="21" t="str">
        <f t="shared" si="1537"/>
        <v>Y</v>
      </c>
      <c r="AC375" s="21" t="str">
        <f t="shared" ref="AC375:AD375" si="2261">IF(COUNTIF($F375,CONCATENATE("*",AC$1,"*")),"Y",IF(COUNTIF($F375,CONCATENATE("*",$O$1,"*")),"Y",IF(COUNTIF($F375,CONCATENATE("*",$AE$1,"*")),"Y",IF(COUNTIF($F375,CONCATENATE("*ALL EVENT*")),"Y",""))))</f>
        <v/>
      </c>
      <c r="AD375" s="21" t="str">
        <f t="shared" si="2261"/>
        <v/>
      </c>
      <c r="AE375" s="19" t="str">
        <f t="shared" si="1539"/>
        <v/>
      </c>
      <c r="AF375" s="22">
        <f t="shared" si="1540"/>
        <v>6</v>
      </c>
      <c r="AG375" s="44" t="s">
        <v>1732</v>
      </c>
      <c r="AH375" s="19" t="str">
        <f t="shared" si="1792"/>
        <v/>
      </c>
      <c r="AI375" s="19" t="str">
        <f t="shared" ref="AI375:AL375" si="2262">IF(P375="Y",$AG375,"")</f>
        <v/>
      </c>
      <c r="AJ375" s="19" t="str">
        <f t="shared" si="2262"/>
        <v/>
      </c>
      <c r="AK375" s="19" t="str">
        <f t="shared" si="2262"/>
        <v/>
      </c>
      <c r="AL375" s="19" t="str">
        <f t="shared" si="2262"/>
        <v/>
      </c>
      <c r="AM375" s="19" t="s">
        <v>1744</v>
      </c>
      <c r="AN375" s="19" t="s">
        <v>1744</v>
      </c>
      <c r="AO375" s="19" t="str">
        <f>IF(V375="Y",$AG375,"")</f>
        <v>Maha Prasad</v>
      </c>
      <c r="AP375" s="19" t="s">
        <v>1737</v>
      </c>
      <c r="AQ375" s="19" t="s">
        <v>1737</v>
      </c>
      <c r="AR375" s="19" t="str">
        <f>IF(Y375="Y",$AG375,"")</f>
        <v>Maha Prasad</v>
      </c>
      <c r="AS375" s="19" t="s">
        <v>1737</v>
      </c>
      <c r="AT375" s="19" t="s">
        <v>1737</v>
      </c>
      <c r="AU375" s="19"/>
      <c r="AV375" s="19" t="str">
        <f t="shared" ref="AV375:AW375" si="2263">IF(AC375="Y",$AG375,"")</f>
        <v/>
      </c>
      <c r="AW375" s="19" t="str">
        <f t="shared" si="2263"/>
        <v/>
      </c>
      <c r="AX375" s="19"/>
      <c r="AY375" s="24">
        <f t="shared" si="1542"/>
        <v>2</v>
      </c>
      <c r="AZ375" s="19">
        <f t="shared" si="1543"/>
        <v>2</v>
      </c>
      <c r="BA375" s="19" t="s">
        <v>1729</v>
      </c>
      <c r="BB375" s="19"/>
    </row>
    <row r="376" spans="1:54" ht="15.6">
      <c r="A376" s="2">
        <f>'Form Responses 1'!A376</f>
        <v>45480.82881121528</v>
      </c>
      <c r="B376" s="25" t="str">
        <f>'Form Responses 1'!B376</f>
        <v>lakshmanavexecutive@gmail.com</v>
      </c>
      <c r="C376" s="16" t="str">
        <f>'Form Responses 1'!C376</f>
        <v xml:space="preserve">Krishna </v>
      </c>
      <c r="D376" s="16" t="str">
        <f>'Form Responses 1'!D376</f>
        <v xml:space="preserve">Vyakaranam </v>
      </c>
      <c r="E376" s="511" t="str">
        <f>'Form Responses 1'!E376</f>
        <v>817-975-1906</v>
      </c>
      <c r="F376" s="17" t="str">
        <f>'Form Responses 1'!F376</f>
        <v>20th July (Saturday) - ALL DAY</v>
      </c>
      <c r="G376" s="16" t="str">
        <f>'Form Responses 1'!G376</f>
        <v>Irving</v>
      </c>
      <c r="H376" s="16" t="str">
        <f>'Form Responses 1'!H376</f>
        <v>Yes</v>
      </c>
      <c r="I376" s="16" t="str">
        <f>'Form Responses 1'!I376</f>
        <v>Mahāyajña Student</v>
      </c>
      <c r="J376" s="16" t="str">
        <f>'Form Responses 1'!J376</f>
        <v xml:space="preserve">Krishna Vyakaranam </v>
      </c>
      <c r="K376" s="16" t="str">
        <f>'Form Responses 1'!K376</f>
        <v>Batch 9</v>
      </c>
      <c r="L376" s="16" t="str">
        <f>'Form Responses 1'!L376</f>
        <v>I acknowledge</v>
      </c>
      <c r="M376" s="16">
        <f>'Form Responses 1'!M376</f>
        <v>0</v>
      </c>
      <c r="N376" s="27"/>
      <c r="O376" s="19" t="str">
        <f t="shared" si="1533"/>
        <v/>
      </c>
      <c r="P376" s="20"/>
      <c r="Q376" s="20"/>
      <c r="R376" s="20"/>
      <c r="S376" s="20"/>
      <c r="T376" s="21" t="str">
        <f t="shared" ref="T376:U376" si="2264">IF(COUNTIF($F376,CONCATENATE("*",T$1,"*")),"Y",IF(COUNTIF($F376,CONCATENATE("*",$V$1,"*")),"Y",IF(COUNTIF($F376,CONCATENATE("*ALL EVENT DAYS - July 18*")),"Y","")))</f>
        <v/>
      </c>
      <c r="U376" s="21" t="str">
        <f t="shared" si="2264"/>
        <v/>
      </c>
      <c r="V376" s="21" t="str">
        <f t="shared" si="1172"/>
        <v/>
      </c>
      <c r="W376" s="21" t="str">
        <f t="shared" ref="W376:X376" si="2265">IF(COUNTIF($F376,CONCATENATE("*",W$1,"*")),"Y",IF(COUNTIF($F376,CONCATENATE("*",$O$1,"*")),"Y",IF(COUNTIF($F376,CONCATENATE("*",$Y$1,"*")),"Y",IF(COUNTIF($F376,CONCATENATE("*ALL EVENT*")),"Y",""))))</f>
        <v/>
      </c>
      <c r="X376" s="21" t="str">
        <f t="shared" si="2265"/>
        <v/>
      </c>
      <c r="Y376" s="21" t="str">
        <f t="shared" si="1174"/>
        <v/>
      </c>
      <c r="Z376" s="21" t="str">
        <f t="shared" ref="Z376:AA376" si="2266">IF(COUNTIF($F376,CONCATENATE("*",Z$1,"*")),"Y",IF(COUNTIF($F376,CONCATENATE("*",$O$1,"*")),"Y",IF(COUNTIF($F376,CONCATENATE("*",$AB$1,"*")),"Y",IF(COUNTIF($F376,CONCATENATE("*ALL EVENT*")),"Y",""))))</f>
        <v>Y</v>
      </c>
      <c r="AA376" s="21" t="str">
        <f t="shared" si="2266"/>
        <v>Y</v>
      </c>
      <c r="AB376" s="21" t="str">
        <f t="shared" si="1537"/>
        <v>Y</v>
      </c>
      <c r="AC376" s="21" t="str">
        <f t="shared" ref="AC376:AD376" si="2267">IF(COUNTIF($F376,CONCATENATE("*",AC$1,"*")),"Y",IF(COUNTIF($F376,CONCATENATE("*",$O$1,"*")),"Y",IF(COUNTIF($F376,CONCATENATE("*",$AE$1,"*")),"Y",IF(COUNTIF($F376,CONCATENATE("*ALL EVENT*")),"Y",""))))</f>
        <v/>
      </c>
      <c r="AD376" s="21" t="str">
        <f t="shared" si="2267"/>
        <v/>
      </c>
      <c r="AE376" s="19" t="str">
        <f t="shared" si="1539"/>
        <v/>
      </c>
      <c r="AF376" s="22">
        <f t="shared" si="1540"/>
        <v>2</v>
      </c>
      <c r="AG376" s="44" t="s">
        <v>1732</v>
      </c>
      <c r="AH376" s="19" t="str">
        <f t="shared" si="1792"/>
        <v/>
      </c>
      <c r="AI376" s="19" t="str">
        <f t="shared" ref="AI376:AR376" si="2268">IF(P376="Y",$AG376,"")</f>
        <v/>
      </c>
      <c r="AJ376" s="19" t="str">
        <f t="shared" si="2268"/>
        <v/>
      </c>
      <c r="AK376" s="19" t="str">
        <f t="shared" si="2268"/>
        <v/>
      </c>
      <c r="AL376" s="19" t="str">
        <f t="shared" si="2268"/>
        <v/>
      </c>
      <c r="AM376" s="19" t="str">
        <f t="shared" si="2268"/>
        <v/>
      </c>
      <c r="AN376" s="19" t="str">
        <f t="shared" si="2268"/>
        <v/>
      </c>
      <c r="AO376" s="19" t="str">
        <f t="shared" si="2268"/>
        <v/>
      </c>
      <c r="AP376" s="19" t="str">
        <f t="shared" si="2268"/>
        <v/>
      </c>
      <c r="AQ376" s="19" t="str">
        <f t="shared" si="2268"/>
        <v/>
      </c>
      <c r="AR376" s="19" t="str">
        <f t="shared" si="2268"/>
        <v/>
      </c>
      <c r="AS376" s="19" t="s">
        <v>1737</v>
      </c>
      <c r="AT376" s="19" t="s">
        <v>1737</v>
      </c>
      <c r="AU376" s="19"/>
      <c r="AV376" s="19" t="str">
        <f t="shared" ref="AV376:AW376" si="2269">IF(AC376="Y",$AG376,"")</f>
        <v/>
      </c>
      <c r="AW376" s="19" t="str">
        <f t="shared" si="2269"/>
        <v/>
      </c>
      <c r="AX376" s="19"/>
      <c r="AY376" s="24">
        <f t="shared" si="1542"/>
        <v>1</v>
      </c>
      <c r="AZ376" s="19">
        <f t="shared" si="1543"/>
        <v>1</v>
      </c>
      <c r="BA376" s="19" t="s">
        <v>1740</v>
      </c>
      <c r="BB376" s="19"/>
    </row>
    <row r="377" spans="1:54" ht="15.6">
      <c r="A377" s="2">
        <f>'Form Responses 1'!A377</f>
        <v>45480.86825003472</v>
      </c>
      <c r="B377" s="25" t="str">
        <f>'Form Responses 1'!B377</f>
        <v>pavan.jnv@gmail.com</v>
      </c>
      <c r="C377" s="16" t="str">
        <f>'Form Responses 1'!C377</f>
        <v xml:space="preserve">Pavan </v>
      </c>
      <c r="D377" s="16" t="str">
        <f>'Form Responses 1'!D377</f>
        <v xml:space="preserve">Jonnalagadda </v>
      </c>
      <c r="E377" s="511">
        <f>'Form Responses 1'!E377</f>
        <v>9729840079</v>
      </c>
      <c r="F377" s="17" t="str">
        <f>'Form Responses 1'!F377</f>
        <v>18th July (Thursday) - Morning</v>
      </c>
      <c r="G377" s="16" t="str">
        <f>'Form Responses 1'!G377</f>
        <v>Other locations</v>
      </c>
      <c r="H377" s="16" t="str">
        <f>'Form Responses 1'!H377</f>
        <v>Yes</v>
      </c>
      <c r="I377" s="16" t="str">
        <f>'Form Responses 1'!I377</f>
        <v>Mahāyajña Parent / Family member</v>
      </c>
      <c r="J377" s="16" t="str">
        <f>'Form Responses 1'!J377</f>
        <v xml:space="preserve">Karthikeya Jonnalagadda </v>
      </c>
      <c r="K377" s="16" t="str">
        <f>'Form Responses 1'!K377</f>
        <v>Batch 9</v>
      </c>
      <c r="L377" s="16" t="str">
        <f>'Form Responses 1'!L377</f>
        <v>I acknowledge</v>
      </c>
      <c r="M377" s="16" t="str">
        <f>'Form Responses 1'!M377</f>
        <v xml:space="preserve">Ellicott City and Maryland </v>
      </c>
      <c r="N377" s="27"/>
      <c r="O377" s="19" t="str">
        <f t="shared" si="1533"/>
        <v/>
      </c>
      <c r="P377" s="20"/>
      <c r="Q377" s="20"/>
      <c r="R377" s="20"/>
      <c r="S377" s="20"/>
      <c r="T377" s="21" t="str">
        <f t="shared" ref="T377:U377" si="2270">IF(COUNTIF($F377,CONCATENATE("*",T$1,"*")),"Y",IF(COUNTIF($F377,CONCATENATE("*",$V$1,"*")),"Y",IF(COUNTIF($F377,CONCATENATE("*ALL EVENT DAYS - July 18*")),"Y","")))</f>
        <v>Y</v>
      </c>
      <c r="U377" s="21" t="str">
        <f t="shared" si="2270"/>
        <v/>
      </c>
      <c r="V377" s="21" t="str">
        <f t="shared" si="1172"/>
        <v/>
      </c>
      <c r="W377" s="21" t="str">
        <f t="shared" ref="W377:X377" si="2271">IF(COUNTIF($F377,CONCATENATE("*",W$1,"*")),"Y",IF(COUNTIF($F377,CONCATENATE("*",$O$1,"*")),"Y",IF(COUNTIF($F377,CONCATENATE("*",$Y$1,"*")),"Y",IF(COUNTIF($F377,CONCATENATE("*ALL EVENT*")),"Y",""))))</f>
        <v/>
      </c>
      <c r="X377" s="21" t="str">
        <f t="shared" si="2271"/>
        <v/>
      </c>
      <c r="Y377" s="21" t="str">
        <f t="shared" si="1174"/>
        <v/>
      </c>
      <c r="Z377" s="21" t="str">
        <f t="shared" ref="Z377:AA377" si="2272">IF(COUNTIF($F377,CONCATENATE("*",Z$1,"*")),"Y",IF(COUNTIF($F377,CONCATENATE("*",$O$1,"*")),"Y",IF(COUNTIF($F377,CONCATENATE("*",$AB$1,"*")),"Y",IF(COUNTIF($F377,CONCATENATE("*ALL EVENT*")),"Y",""))))</f>
        <v/>
      </c>
      <c r="AA377" s="21" t="str">
        <f t="shared" si="2272"/>
        <v/>
      </c>
      <c r="AB377" s="21" t="str">
        <f t="shared" si="1537"/>
        <v/>
      </c>
      <c r="AC377" s="21" t="str">
        <f t="shared" ref="AC377:AD377" si="2273">IF(COUNTIF($F377,CONCATENATE("*",AC$1,"*")),"Y",IF(COUNTIF($F377,CONCATENATE("*",$O$1,"*")),"Y",IF(COUNTIF($F377,CONCATENATE("*",$AE$1,"*")),"Y",IF(COUNTIF($F377,CONCATENATE("*ALL EVENT*")),"Y",""))))</f>
        <v/>
      </c>
      <c r="AD377" s="21" t="str">
        <f t="shared" si="2273"/>
        <v/>
      </c>
      <c r="AE377" s="19" t="str">
        <f t="shared" si="1539"/>
        <v/>
      </c>
      <c r="AF377" s="22">
        <f t="shared" si="1540"/>
        <v>1</v>
      </c>
      <c r="AG377" s="44" t="s">
        <v>1730</v>
      </c>
      <c r="AH377" s="19" t="str">
        <f t="shared" si="1792"/>
        <v/>
      </c>
      <c r="AI377" s="19" t="str">
        <f t="shared" ref="AI377:AT377" si="2274">IF(P377="Y",$AG377,"")</f>
        <v/>
      </c>
      <c r="AJ377" s="19" t="str">
        <f t="shared" si="2274"/>
        <v/>
      </c>
      <c r="AK377" s="19" t="str">
        <f t="shared" si="2274"/>
        <v/>
      </c>
      <c r="AL377" s="19" t="str">
        <f t="shared" si="2274"/>
        <v/>
      </c>
      <c r="AM377" s="19" t="str">
        <f t="shared" si="2274"/>
        <v>StandBy</v>
      </c>
      <c r="AN377" s="19" t="str">
        <f t="shared" si="2274"/>
        <v/>
      </c>
      <c r="AO377" s="19" t="str">
        <f t="shared" si="2274"/>
        <v/>
      </c>
      <c r="AP377" s="19" t="str">
        <f t="shared" si="2274"/>
        <v/>
      </c>
      <c r="AQ377" s="19" t="str">
        <f t="shared" si="2274"/>
        <v/>
      </c>
      <c r="AR377" s="19" t="str">
        <f t="shared" si="2274"/>
        <v/>
      </c>
      <c r="AS377" s="19" t="str">
        <f t="shared" si="2274"/>
        <v/>
      </c>
      <c r="AT377" s="19" t="str">
        <f t="shared" si="2274"/>
        <v/>
      </c>
      <c r="AU377" s="19"/>
      <c r="AV377" s="19" t="str">
        <f t="shared" ref="AV377:AW377" si="2275">IF(AC377="Y",$AG377,"")</f>
        <v/>
      </c>
      <c r="AW377" s="19" t="str">
        <f t="shared" si="2275"/>
        <v/>
      </c>
      <c r="AX377" s="19"/>
      <c r="AY377" s="24">
        <f t="shared" si="1542"/>
        <v>0</v>
      </c>
      <c r="AZ377" s="19">
        <f t="shared" si="1543"/>
        <v>1</v>
      </c>
      <c r="BA377" s="19"/>
      <c r="BB377" s="19"/>
    </row>
    <row r="378" spans="1:54" ht="15.6">
      <c r="A378" s="2">
        <f>'Form Responses 1'!A378</f>
        <v>45480.900926041664</v>
      </c>
      <c r="B378" s="25" t="str">
        <f>'Form Responses 1'!B378</f>
        <v>soundarya.sai@gmail.com</v>
      </c>
      <c r="C378" s="16" t="str">
        <f>'Form Responses 1'!C378</f>
        <v>Soundarya</v>
      </c>
      <c r="D378" s="16" t="str">
        <f>'Form Responses 1'!D378</f>
        <v>Bhaskara</v>
      </c>
      <c r="E378" s="511">
        <f>'Form Responses 1'!E378</f>
        <v>5102075669</v>
      </c>
      <c r="F378" s="17" t="str">
        <f>'Form Responses 1'!F378</f>
        <v>18th July (Thursday) - Evening</v>
      </c>
      <c r="G378" s="16" t="str">
        <f>'Form Responses 1'!G378</f>
        <v>Irving</v>
      </c>
      <c r="H378" s="16" t="str">
        <f>'Form Responses 1'!H378</f>
        <v>Yes</v>
      </c>
      <c r="I378" s="16" t="str">
        <f>'Form Responses 1'!I378</f>
        <v>Mahāyajña Student</v>
      </c>
      <c r="J378" s="16" t="str">
        <f>'Form Responses 1'!J378</f>
        <v>Soundarya Bhaskara</v>
      </c>
      <c r="K378" s="16" t="str">
        <f>'Form Responses 1'!K378</f>
        <v>Batch 9</v>
      </c>
      <c r="L378" s="16" t="str">
        <f>'Form Responses 1'!L378</f>
        <v>I acknowledge</v>
      </c>
      <c r="M378" s="16">
        <f>'Form Responses 1'!M378</f>
        <v>0</v>
      </c>
      <c r="N378" s="27"/>
      <c r="O378" s="19" t="str">
        <f t="shared" si="1533"/>
        <v/>
      </c>
      <c r="P378" s="20"/>
      <c r="Q378" s="20"/>
      <c r="R378" s="20"/>
      <c r="S378" s="20"/>
      <c r="T378" s="21" t="str">
        <f t="shared" ref="T378:U378" si="2276">IF(COUNTIF($F378,CONCATENATE("*",T$1,"*")),"Y",IF(COUNTIF($F378,CONCATENATE("*",$V$1,"*")),"Y",IF(COUNTIF($F378,CONCATENATE("*ALL EVENT DAYS - July 18*")),"Y","")))</f>
        <v/>
      </c>
      <c r="U378" s="21" t="str">
        <f t="shared" si="2276"/>
        <v>Y</v>
      </c>
      <c r="V378" s="21" t="str">
        <f t="shared" si="1172"/>
        <v/>
      </c>
      <c r="W378" s="21" t="str">
        <f t="shared" ref="W378:X378" si="2277">IF(COUNTIF($F378,CONCATENATE("*",W$1,"*")),"Y",IF(COUNTIF($F378,CONCATENATE("*",$O$1,"*")),"Y",IF(COUNTIF($F378,CONCATENATE("*",$Y$1,"*")),"Y",IF(COUNTIF($F378,CONCATENATE("*ALL EVENT*")),"Y",""))))</f>
        <v/>
      </c>
      <c r="X378" s="21" t="str">
        <f t="shared" si="2277"/>
        <v/>
      </c>
      <c r="Y378" s="21" t="str">
        <f t="shared" si="1174"/>
        <v/>
      </c>
      <c r="Z378" s="21" t="str">
        <f t="shared" ref="Z378:AA378" si="2278">IF(COUNTIF($F378,CONCATENATE("*",Z$1,"*")),"Y",IF(COUNTIF($F378,CONCATENATE("*",$O$1,"*")),"Y",IF(COUNTIF($F378,CONCATENATE("*",$AB$1,"*")),"Y",IF(COUNTIF($F378,CONCATENATE("*ALL EVENT*")),"Y",""))))</f>
        <v/>
      </c>
      <c r="AA378" s="21" t="str">
        <f t="shared" si="2278"/>
        <v/>
      </c>
      <c r="AB378" s="21" t="str">
        <f t="shared" si="1537"/>
        <v/>
      </c>
      <c r="AC378" s="21" t="str">
        <f t="shared" ref="AC378:AD378" si="2279">IF(COUNTIF($F378,CONCATENATE("*",AC$1,"*")),"Y",IF(COUNTIF($F378,CONCATENATE("*",$O$1,"*")),"Y",IF(COUNTIF($F378,CONCATENATE("*",$AE$1,"*")),"Y",IF(COUNTIF($F378,CONCATENATE("*ALL EVENT*")),"Y",""))))</f>
        <v/>
      </c>
      <c r="AD378" s="21" t="str">
        <f t="shared" si="2279"/>
        <v/>
      </c>
      <c r="AE378" s="19" t="str">
        <f t="shared" si="1539"/>
        <v/>
      </c>
      <c r="AF378" s="22">
        <f t="shared" si="1540"/>
        <v>1</v>
      </c>
      <c r="AG378" s="44" t="s">
        <v>1732</v>
      </c>
      <c r="AH378" s="19" t="str">
        <f t="shared" si="1792"/>
        <v/>
      </c>
      <c r="AI378" s="19" t="str">
        <f t="shared" ref="AI378:AM378" si="2280">IF(P378="Y",$AG378,"")</f>
        <v/>
      </c>
      <c r="AJ378" s="19" t="str">
        <f t="shared" si="2280"/>
        <v/>
      </c>
      <c r="AK378" s="19" t="str">
        <f t="shared" si="2280"/>
        <v/>
      </c>
      <c r="AL378" s="19" t="str">
        <f t="shared" si="2280"/>
        <v/>
      </c>
      <c r="AM378" s="19" t="str">
        <f t="shared" si="2280"/>
        <v/>
      </c>
      <c r="AN378" s="19" t="s">
        <v>1744</v>
      </c>
      <c r="AO378" s="19" t="str">
        <f t="shared" ref="AO378:AT378" si="2281">IF(V378="Y",$AG378,"")</f>
        <v/>
      </c>
      <c r="AP378" s="19" t="str">
        <f t="shared" si="2281"/>
        <v/>
      </c>
      <c r="AQ378" s="19" t="str">
        <f t="shared" si="2281"/>
        <v/>
      </c>
      <c r="AR378" s="19" t="str">
        <f t="shared" si="2281"/>
        <v/>
      </c>
      <c r="AS378" s="19" t="str">
        <f t="shared" si="2281"/>
        <v/>
      </c>
      <c r="AT378" s="19" t="str">
        <f t="shared" si="2281"/>
        <v/>
      </c>
      <c r="AU378" s="19"/>
      <c r="AV378" s="19" t="str">
        <f t="shared" ref="AV378:AW378" si="2282">IF(AC378="Y",$AG378,"")</f>
        <v/>
      </c>
      <c r="AW378" s="19" t="str">
        <f t="shared" si="2282"/>
        <v/>
      </c>
      <c r="AX378" s="19"/>
      <c r="AY378" s="24">
        <f t="shared" si="1542"/>
        <v>0</v>
      </c>
      <c r="AZ378" s="19">
        <f t="shared" si="1543"/>
        <v>1</v>
      </c>
      <c r="BA378" s="19"/>
      <c r="BB378" s="19"/>
    </row>
    <row r="379" spans="1:54" ht="15.6">
      <c r="A379" s="2">
        <f>'Form Responses 1'!A379</f>
        <v>45480.905474398147</v>
      </c>
      <c r="B379" s="25" t="str">
        <f>'Form Responses 1'!B379</f>
        <v>swarnalathasraju@gmail.com</v>
      </c>
      <c r="C379" s="16" t="str">
        <f>'Form Responses 1'!C379</f>
        <v>Swarna</v>
      </c>
      <c r="D379" s="16" t="str">
        <f>'Form Responses 1'!D379</f>
        <v>Raju</v>
      </c>
      <c r="E379" s="511">
        <f>'Form Responses 1'!E379</f>
        <v>9452674126</v>
      </c>
      <c r="F379" s="17" t="str">
        <f>'Form Responses 1'!F379</f>
        <v>20th July (Saturday) - ALL DAY, 21st July (Sunday) - ALL DAY</v>
      </c>
      <c r="G379" s="16" t="str">
        <f>'Form Responses 1'!G379</f>
        <v>Frisco</v>
      </c>
      <c r="H379" s="16" t="str">
        <f>'Form Responses 1'!H379</f>
        <v>Yes</v>
      </c>
      <c r="I379" s="16" t="str">
        <f>'Form Responses 1'!I379</f>
        <v>Mahāyajña Parent / Family member</v>
      </c>
      <c r="J379" s="16" t="str">
        <f>'Form Responses 1'!J379</f>
        <v>Rishi Venkatesh</v>
      </c>
      <c r="K379" s="16" t="str">
        <f>'Form Responses 1'!K379</f>
        <v>Batch 5</v>
      </c>
      <c r="L379" s="16" t="str">
        <f>'Form Responses 1'!L379</f>
        <v>I acknowledge</v>
      </c>
      <c r="M379" s="16">
        <f>'Form Responses 1'!M379</f>
        <v>0</v>
      </c>
      <c r="N379" s="27"/>
      <c r="O379" s="19" t="str">
        <f t="shared" si="1533"/>
        <v/>
      </c>
      <c r="P379" s="20"/>
      <c r="Q379" s="20"/>
      <c r="R379" s="20"/>
      <c r="S379" s="20"/>
      <c r="T379" s="21" t="str">
        <f t="shared" ref="T379:U379" si="2283">IF(COUNTIF($F379,CONCATENATE("*",T$1,"*")),"Y",IF(COUNTIF($F379,CONCATENATE("*",$V$1,"*")),"Y",IF(COUNTIF($F379,CONCATENATE("*ALL EVENT DAYS - July 18*")),"Y","")))</f>
        <v/>
      </c>
      <c r="U379" s="21" t="str">
        <f t="shared" si="2283"/>
        <v/>
      </c>
      <c r="V379" s="21" t="str">
        <f t="shared" si="1172"/>
        <v/>
      </c>
      <c r="W379" s="21" t="str">
        <f t="shared" ref="W379:X379" si="2284">IF(COUNTIF($F379,CONCATENATE("*",W$1,"*")),"Y",IF(COUNTIF($F379,CONCATENATE("*",$O$1,"*")),"Y",IF(COUNTIF($F379,CONCATENATE("*",$Y$1,"*")),"Y",IF(COUNTIF($F379,CONCATENATE("*ALL EVENT*")),"Y",""))))</f>
        <v/>
      </c>
      <c r="X379" s="21" t="str">
        <f t="shared" si="2284"/>
        <v/>
      </c>
      <c r="Y379" s="21" t="str">
        <f t="shared" si="1174"/>
        <v/>
      </c>
      <c r="Z379" s="21" t="str">
        <f t="shared" ref="Z379:AA379" si="2285">IF(COUNTIF($F379,CONCATENATE("*",Z$1,"*")),"Y",IF(COUNTIF($F379,CONCATENATE("*",$O$1,"*")),"Y",IF(COUNTIF($F379,CONCATENATE("*",$AB$1,"*")),"Y",IF(COUNTIF($F379,CONCATENATE("*ALL EVENT*")),"Y",""))))</f>
        <v>Y</v>
      </c>
      <c r="AA379" s="21" t="str">
        <f t="shared" si="2285"/>
        <v>Y</v>
      </c>
      <c r="AB379" s="21" t="str">
        <f t="shared" si="1537"/>
        <v>Y</v>
      </c>
      <c r="AC379" s="21" t="str">
        <f t="shared" ref="AC379:AD379" si="2286">IF(COUNTIF($F379,CONCATENATE("*",AC$1,"*")),"Y",IF(COUNTIF($F379,CONCATENATE("*",$O$1,"*")),"Y",IF(COUNTIF($F379,CONCATENATE("*",$AE$1,"*")),"Y",IF(COUNTIF($F379,CONCATENATE("*ALL EVENT*")),"Y",""))))</f>
        <v>Y</v>
      </c>
      <c r="AD379" s="21" t="str">
        <f t="shared" si="2286"/>
        <v>Y</v>
      </c>
      <c r="AE379" s="19" t="str">
        <f t="shared" si="1539"/>
        <v>Y</v>
      </c>
      <c r="AF379" s="22">
        <f t="shared" si="1540"/>
        <v>4</v>
      </c>
      <c r="AG379" s="44" t="s">
        <v>1732</v>
      </c>
      <c r="AH379" s="19" t="str">
        <f t="shared" si="1792"/>
        <v/>
      </c>
      <c r="AI379" s="19" t="str">
        <f t="shared" ref="AI379:AR379" si="2287">IF(P379="Y",$AG379,"")</f>
        <v/>
      </c>
      <c r="AJ379" s="19" t="str">
        <f t="shared" si="2287"/>
        <v/>
      </c>
      <c r="AK379" s="19" t="str">
        <f t="shared" si="2287"/>
        <v/>
      </c>
      <c r="AL379" s="19" t="str">
        <f t="shared" si="2287"/>
        <v/>
      </c>
      <c r="AM379" s="19" t="str">
        <f t="shared" si="2287"/>
        <v/>
      </c>
      <c r="AN379" s="19" t="str">
        <f t="shared" si="2287"/>
        <v/>
      </c>
      <c r="AO379" s="19" t="str">
        <f t="shared" si="2287"/>
        <v/>
      </c>
      <c r="AP379" s="19" t="str">
        <f t="shared" si="2287"/>
        <v/>
      </c>
      <c r="AQ379" s="19" t="str">
        <f t="shared" si="2287"/>
        <v/>
      </c>
      <c r="AR379" s="19" t="str">
        <f t="shared" si="2287"/>
        <v/>
      </c>
      <c r="AS379" s="19" t="s">
        <v>1737</v>
      </c>
      <c r="AT379" s="19" t="s">
        <v>1737</v>
      </c>
      <c r="AU379" s="19"/>
      <c r="AV379" s="19" t="s">
        <v>1737</v>
      </c>
      <c r="AW379" s="19" t="s">
        <v>1737</v>
      </c>
      <c r="AX379" s="19"/>
      <c r="AY379" s="24">
        <f t="shared" si="1542"/>
        <v>1</v>
      </c>
      <c r="AZ379" s="19">
        <f t="shared" si="1543"/>
        <v>2</v>
      </c>
      <c r="BA379" s="19" t="s">
        <v>1729</v>
      </c>
      <c r="BB379" s="19"/>
    </row>
    <row r="380" spans="1:54" ht="15.6">
      <c r="A380" s="2">
        <f>'Form Responses 1'!A380</f>
        <v>45480.9243928125</v>
      </c>
      <c r="B380" s="25" t="str">
        <f>'Form Responses 1'!B380</f>
        <v>svelamuri1@gmail.com</v>
      </c>
      <c r="C380" s="16" t="str">
        <f>'Form Responses 1'!C380</f>
        <v>Surya</v>
      </c>
      <c r="D380" s="16" t="str">
        <f>'Form Responses 1'!D380</f>
        <v>Velmauri</v>
      </c>
      <c r="E380" s="511">
        <f>'Form Responses 1'!E380</f>
        <v>5125967858</v>
      </c>
      <c r="F380" s="17" t="str">
        <f>'Form Responses 1'!F380</f>
        <v>18th July (Thursday) - Evening, 19th July (Friday) - Morning, 20th July (Saturday) - Morning</v>
      </c>
      <c r="G380" s="16" t="str">
        <f>'Form Responses 1'!G380</f>
        <v>Austin</v>
      </c>
      <c r="H380" s="16" t="str">
        <f>'Form Responses 1'!H380</f>
        <v>Yes</v>
      </c>
      <c r="I380" s="16" t="str">
        <f>'Form Responses 1'!I380</f>
        <v>Mahāyajña Parent / Family member</v>
      </c>
      <c r="J380" s="16" t="str">
        <f>'Form Responses 1'!J380</f>
        <v>Amruta Velamuri</v>
      </c>
      <c r="K380" s="16" t="str">
        <f>'Form Responses 1'!K380</f>
        <v>Batch 9</v>
      </c>
      <c r="L380" s="16" t="str">
        <f>'Form Responses 1'!L380</f>
        <v>I acknowledge</v>
      </c>
      <c r="M380" s="16">
        <f>'Form Responses 1'!M380</f>
        <v>0</v>
      </c>
      <c r="N380" s="27"/>
      <c r="O380" s="19" t="str">
        <f t="shared" si="1533"/>
        <v/>
      </c>
      <c r="P380" s="20"/>
      <c r="Q380" s="20"/>
      <c r="R380" s="20"/>
      <c r="S380" s="20"/>
      <c r="T380" s="21" t="str">
        <f t="shared" ref="T380:U380" si="2288">IF(COUNTIF($F380,CONCATENATE("*",T$1,"*")),"Y",IF(COUNTIF($F380,CONCATENATE("*",$V$1,"*")),"Y",IF(COUNTIF($F380,CONCATENATE("*ALL EVENT DAYS - July 18*")),"Y","")))</f>
        <v/>
      </c>
      <c r="U380" s="21" t="str">
        <f t="shared" si="2288"/>
        <v>Y</v>
      </c>
      <c r="V380" s="21" t="str">
        <f t="shared" si="1172"/>
        <v/>
      </c>
      <c r="W380" s="21" t="str">
        <f t="shared" ref="W380:X380" si="2289">IF(COUNTIF($F380,CONCATENATE("*",W$1,"*")),"Y",IF(COUNTIF($F380,CONCATENATE("*",$O$1,"*")),"Y",IF(COUNTIF($F380,CONCATENATE("*",$Y$1,"*")),"Y",IF(COUNTIF($F380,CONCATENATE("*ALL EVENT*")),"Y",""))))</f>
        <v>Y</v>
      </c>
      <c r="X380" s="21" t="str">
        <f t="shared" si="2289"/>
        <v/>
      </c>
      <c r="Y380" s="21" t="str">
        <f t="shared" si="1174"/>
        <v/>
      </c>
      <c r="Z380" s="21" t="str">
        <f t="shared" ref="Z380:AA380" si="2290">IF(COUNTIF($F380,CONCATENATE("*",Z$1,"*")),"Y",IF(COUNTIF($F380,CONCATENATE("*",$O$1,"*")),"Y",IF(COUNTIF($F380,CONCATENATE("*",$AB$1,"*")),"Y",IF(COUNTIF($F380,CONCATENATE("*ALL EVENT*")),"Y",""))))</f>
        <v>Y</v>
      </c>
      <c r="AA380" s="21" t="str">
        <f t="shared" si="2290"/>
        <v/>
      </c>
      <c r="AB380" s="21" t="str">
        <f t="shared" si="1537"/>
        <v/>
      </c>
      <c r="AC380" s="21" t="str">
        <f t="shared" ref="AC380:AD380" si="2291">IF(COUNTIF($F380,CONCATENATE("*",AC$1,"*")),"Y",IF(COUNTIF($F380,CONCATENATE("*",$O$1,"*")),"Y",IF(COUNTIF($F380,CONCATENATE("*",$AE$1,"*")),"Y",IF(COUNTIF($F380,CONCATENATE("*ALL EVENT*")),"Y",""))))</f>
        <v/>
      </c>
      <c r="AD380" s="21" t="str">
        <f t="shared" si="2291"/>
        <v/>
      </c>
      <c r="AE380" s="19" t="str">
        <f t="shared" si="1539"/>
        <v/>
      </c>
      <c r="AF380" s="22">
        <f t="shared" si="1540"/>
        <v>3</v>
      </c>
      <c r="AG380" s="44" t="s">
        <v>1741</v>
      </c>
      <c r="AH380" s="19" t="str">
        <f t="shared" si="1792"/>
        <v/>
      </c>
      <c r="AI380" s="19" t="str">
        <f t="shared" ref="AI380:AM380" si="2292">IF(P380="Y",$AG380,"")</f>
        <v/>
      </c>
      <c r="AJ380" s="19" t="str">
        <f t="shared" si="2292"/>
        <v/>
      </c>
      <c r="AK380" s="19" t="str">
        <f t="shared" si="2292"/>
        <v/>
      </c>
      <c r="AL380" s="19" t="str">
        <f t="shared" si="2292"/>
        <v/>
      </c>
      <c r="AM380" s="19" t="str">
        <f t="shared" si="2292"/>
        <v/>
      </c>
      <c r="AN380" s="19" t="s">
        <v>1742</v>
      </c>
      <c r="AO380" s="19" t="str">
        <f t="shared" ref="AO380:AO382" si="2293">IF(V380="Y",$AG380,"")</f>
        <v/>
      </c>
      <c r="AP380" s="19" t="s">
        <v>1734</v>
      </c>
      <c r="AQ380" s="19" t="str">
        <f t="shared" ref="AQ380:AR380" si="2294">IF(X380="Y",$AG380,"")</f>
        <v/>
      </c>
      <c r="AR380" s="19" t="str">
        <f t="shared" si="2294"/>
        <v/>
      </c>
      <c r="AS380" s="19" t="s">
        <v>1734</v>
      </c>
      <c r="AT380" s="19" t="str">
        <f>IF(AA380="Y",$AG380,"")</f>
        <v/>
      </c>
      <c r="AU380" s="19"/>
      <c r="AV380" s="19" t="str">
        <f t="shared" ref="AV380:AW380" si="2295">IF(AC380="Y",$AG380,"")</f>
        <v/>
      </c>
      <c r="AW380" s="19" t="str">
        <f t="shared" si="2295"/>
        <v/>
      </c>
      <c r="AX380" s="19"/>
      <c r="AY380" s="24">
        <f t="shared" si="1542"/>
        <v>1</v>
      </c>
      <c r="AZ380" s="19">
        <f t="shared" si="1543"/>
        <v>1</v>
      </c>
      <c r="BA380" s="19" t="s">
        <v>1740</v>
      </c>
      <c r="BB380" s="19"/>
    </row>
    <row r="381" spans="1:54" ht="15.6">
      <c r="A381" s="2">
        <f>'Form Responses 1'!A381</f>
        <v>45480.925557233801</v>
      </c>
      <c r="B381" s="25" t="str">
        <f>'Form Responses 1'!B381</f>
        <v>slvelamuri@gmail.com</v>
      </c>
      <c r="C381" s="16" t="str">
        <f>'Form Responses 1'!C381</f>
        <v>Lakshmi  N</v>
      </c>
      <c r="D381" s="16" t="str">
        <f>'Form Responses 1'!D381</f>
        <v>Malladi</v>
      </c>
      <c r="E381" s="511">
        <f>'Form Responses 1'!E381</f>
        <v>5125969553</v>
      </c>
      <c r="F381" s="17" t="str">
        <f>'Form Responses 1'!F381</f>
        <v>18th July (Thursday) - Evening</v>
      </c>
      <c r="G381" s="16" t="str">
        <f>'Form Responses 1'!G381</f>
        <v>Austin</v>
      </c>
      <c r="H381" s="16" t="str">
        <f>'Form Responses 1'!H381</f>
        <v>Yes</v>
      </c>
      <c r="I381" s="16" t="str">
        <f>'Form Responses 1'!I381</f>
        <v>Mahāyajña Student</v>
      </c>
      <c r="J381" s="16" t="str">
        <f>'Form Responses 1'!J381</f>
        <v>Lakshmi Narasamma Malladi</v>
      </c>
      <c r="K381" s="16" t="str">
        <f>'Form Responses 1'!K381</f>
        <v>Batch 9</v>
      </c>
      <c r="L381" s="16" t="str">
        <f>'Form Responses 1'!L381</f>
        <v>I acknowledge</v>
      </c>
      <c r="M381" s="16">
        <f>'Form Responses 1'!M381</f>
        <v>0</v>
      </c>
      <c r="N381" s="27"/>
      <c r="O381" s="19" t="str">
        <f t="shared" si="1533"/>
        <v/>
      </c>
      <c r="P381" s="20"/>
      <c r="Q381" s="20"/>
      <c r="R381" s="20"/>
      <c r="S381" s="20"/>
      <c r="T381" s="21" t="str">
        <f t="shared" ref="T381:U381" si="2296">IF(COUNTIF($F381,CONCATENATE("*",T$1,"*")),"Y",IF(COUNTIF($F381,CONCATENATE("*",$V$1,"*")),"Y",IF(COUNTIF($F381,CONCATENATE("*ALL EVENT DAYS - July 18*")),"Y","")))</f>
        <v/>
      </c>
      <c r="U381" s="21" t="str">
        <f t="shared" si="2296"/>
        <v>Y</v>
      </c>
      <c r="V381" s="21" t="str">
        <f t="shared" si="1172"/>
        <v/>
      </c>
      <c r="W381" s="21" t="str">
        <f t="shared" ref="W381:X381" si="2297">IF(COUNTIF($F381,CONCATENATE("*",W$1,"*")),"Y",IF(COUNTIF($F381,CONCATENATE("*",$O$1,"*")),"Y",IF(COUNTIF($F381,CONCATENATE("*",$Y$1,"*")),"Y",IF(COUNTIF($F381,CONCATENATE("*ALL EVENT*")),"Y",""))))</f>
        <v/>
      </c>
      <c r="X381" s="21" t="str">
        <f t="shared" si="2297"/>
        <v/>
      </c>
      <c r="Y381" s="21" t="str">
        <f t="shared" si="1174"/>
        <v/>
      </c>
      <c r="Z381" s="21" t="str">
        <f t="shared" ref="Z381:AA381" si="2298">IF(COUNTIF($F381,CONCATENATE("*",Z$1,"*")),"Y",IF(COUNTIF($F381,CONCATENATE("*",$O$1,"*")),"Y",IF(COUNTIF($F381,CONCATENATE("*",$AB$1,"*")),"Y",IF(COUNTIF($F381,CONCATENATE("*ALL EVENT*")),"Y",""))))</f>
        <v/>
      </c>
      <c r="AA381" s="21" t="str">
        <f t="shared" si="2298"/>
        <v/>
      </c>
      <c r="AB381" s="21" t="str">
        <f t="shared" si="1537"/>
        <v/>
      </c>
      <c r="AC381" s="21" t="str">
        <f t="shared" ref="AC381:AD381" si="2299">IF(COUNTIF($F381,CONCATENATE("*",AC$1,"*")),"Y",IF(COUNTIF($F381,CONCATENATE("*",$O$1,"*")),"Y",IF(COUNTIF($F381,CONCATENATE("*",$AE$1,"*")),"Y",IF(COUNTIF($F381,CONCATENATE("*ALL EVENT*")),"Y",""))))</f>
        <v/>
      </c>
      <c r="AD381" s="21" t="str">
        <f t="shared" si="2299"/>
        <v/>
      </c>
      <c r="AE381" s="19" t="str">
        <f t="shared" si="1539"/>
        <v/>
      </c>
      <c r="AF381" s="22">
        <f t="shared" si="1540"/>
        <v>1</v>
      </c>
      <c r="AG381" s="44" t="s">
        <v>1732</v>
      </c>
      <c r="AH381" s="19" t="str">
        <f t="shared" si="1792"/>
        <v/>
      </c>
      <c r="AI381" s="19" t="str">
        <f t="shared" ref="AI381:AM381" si="2300">IF(P381="Y",$AG381,"")</f>
        <v/>
      </c>
      <c r="AJ381" s="19" t="str">
        <f t="shared" si="2300"/>
        <v/>
      </c>
      <c r="AK381" s="19" t="str">
        <f t="shared" si="2300"/>
        <v/>
      </c>
      <c r="AL381" s="19" t="str">
        <f t="shared" si="2300"/>
        <v/>
      </c>
      <c r="AM381" s="19" t="str">
        <f t="shared" si="2300"/>
        <v/>
      </c>
      <c r="AN381" s="19" t="s">
        <v>1744</v>
      </c>
      <c r="AO381" s="19" t="str">
        <f t="shared" si="2293"/>
        <v/>
      </c>
      <c r="AP381" s="19" t="str">
        <f t="shared" ref="AP381:AT381" si="2301">IF(W381="Y",$AG381,"")</f>
        <v/>
      </c>
      <c r="AQ381" s="19" t="str">
        <f t="shared" si="2301"/>
        <v/>
      </c>
      <c r="AR381" s="19" t="str">
        <f t="shared" si="2301"/>
        <v/>
      </c>
      <c r="AS381" s="19" t="str">
        <f t="shared" si="2301"/>
        <v/>
      </c>
      <c r="AT381" s="19" t="str">
        <f t="shared" si="2301"/>
        <v/>
      </c>
      <c r="AU381" s="19"/>
      <c r="AV381" s="19" t="str">
        <f t="shared" ref="AV381:AW381" si="2302">IF(AC381="Y",$AG381,"")</f>
        <v/>
      </c>
      <c r="AW381" s="19" t="str">
        <f t="shared" si="2302"/>
        <v/>
      </c>
      <c r="AX381" s="19"/>
      <c r="AY381" s="24">
        <f t="shared" si="1542"/>
        <v>0</v>
      </c>
      <c r="AZ381" s="19">
        <f t="shared" si="1543"/>
        <v>1</v>
      </c>
      <c r="BA381" s="19"/>
      <c r="BB381" s="19"/>
    </row>
    <row r="382" spans="1:54" ht="15.6">
      <c r="A382" s="2">
        <f>'Form Responses 1'!A382</f>
        <v>45480.929988668984</v>
      </c>
      <c r="B382" s="25" t="str">
        <f>'Form Responses 1'!B382</f>
        <v>avelamuri1@gmail.com</v>
      </c>
      <c r="C382" s="16" t="str">
        <f>'Form Responses 1'!C382</f>
        <v>Aditya</v>
      </c>
      <c r="D382" s="16" t="str">
        <f>'Form Responses 1'!D382</f>
        <v>Velamuri</v>
      </c>
      <c r="E382" s="511">
        <f>'Form Responses 1'!E382</f>
        <v>7373144619</v>
      </c>
      <c r="F382" s="17" t="str">
        <f>'Form Responses 1'!F382</f>
        <v>18th July (Thursday) - Evening, 19th July (Friday) - Morning, 20th July (Saturday) - Morning,18th July (Thursday) - Morning</v>
      </c>
      <c r="G382" s="16" t="str">
        <f>'Form Responses 1'!G382</f>
        <v>Austin</v>
      </c>
      <c r="H382" s="16" t="str">
        <f>'Form Responses 1'!H382</f>
        <v>Yes</v>
      </c>
      <c r="I382" s="16" t="str">
        <f>'Form Responses 1'!I382</f>
        <v>Mahāyajña Parent / Family member</v>
      </c>
      <c r="J382" s="16" t="str">
        <f>'Form Responses 1'!J382</f>
        <v>Lakshmi Narasamma Malladi</v>
      </c>
      <c r="K382" s="16" t="str">
        <f>'Form Responses 1'!K382</f>
        <v>Batch 9</v>
      </c>
      <c r="L382" s="16" t="str">
        <f>'Form Responses 1'!L382</f>
        <v>I acknowledge</v>
      </c>
      <c r="M382" s="16">
        <f>'Form Responses 1'!M382</f>
        <v>0</v>
      </c>
      <c r="N382" s="27"/>
      <c r="O382" s="19" t="str">
        <f t="shared" si="1533"/>
        <v/>
      </c>
      <c r="P382" s="20"/>
      <c r="Q382" s="20"/>
      <c r="R382" s="20"/>
      <c r="S382" s="20"/>
      <c r="T382" s="21" t="str">
        <f t="shared" ref="T382:U382" si="2303">IF(COUNTIF($F382,CONCATENATE("*",T$1,"*")),"Y",IF(COUNTIF($F382,CONCATENATE("*",$V$1,"*")),"Y",IF(COUNTIF($F382,CONCATENATE("*ALL EVENT DAYS - July 18*")),"Y","")))</f>
        <v>Y</v>
      </c>
      <c r="U382" s="21" t="str">
        <f t="shared" si="2303"/>
        <v>Y</v>
      </c>
      <c r="V382" s="21" t="str">
        <f t="shared" si="1172"/>
        <v/>
      </c>
      <c r="W382" s="21" t="str">
        <f t="shared" ref="W382:X382" si="2304">IF(COUNTIF($F382,CONCATENATE("*",W$1,"*")),"Y",IF(COUNTIF($F382,CONCATENATE("*",$O$1,"*")),"Y",IF(COUNTIF($F382,CONCATENATE("*",$Y$1,"*")),"Y",IF(COUNTIF($F382,CONCATENATE("*ALL EVENT*")),"Y",""))))</f>
        <v>Y</v>
      </c>
      <c r="X382" s="21" t="str">
        <f t="shared" si="2304"/>
        <v/>
      </c>
      <c r="Y382" s="21" t="str">
        <f t="shared" si="1174"/>
        <v/>
      </c>
      <c r="Z382" s="21" t="str">
        <f t="shared" ref="Z382:AA382" si="2305">IF(COUNTIF($F382,CONCATENATE("*",Z$1,"*")),"Y",IF(COUNTIF($F382,CONCATENATE("*",$O$1,"*")),"Y",IF(COUNTIF($F382,CONCATENATE("*",$AB$1,"*")),"Y",IF(COUNTIF($F382,CONCATENATE("*ALL EVENT*")),"Y",""))))</f>
        <v>Y</v>
      </c>
      <c r="AA382" s="21" t="str">
        <f t="shared" si="2305"/>
        <v/>
      </c>
      <c r="AB382" s="21" t="str">
        <f t="shared" si="1537"/>
        <v/>
      </c>
      <c r="AC382" s="21" t="str">
        <f t="shared" ref="AC382:AD382" si="2306">IF(COUNTIF($F382,CONCATENATE("*",AC$1,"*")),"Y",IF(COUNTIF($F382,CONCATENATE("*",$O$1,"*")),"Y",IF(COUNTIF($F382,CONCATENATE("*",$AE$1,"*")),"Y",IF(COUNTIF($F382,CONCATENATE("*ALL EVENT*")),"Y",""))))</f>
        <v/>
      </c>
      <c r="AD382" s="21" t="str">
        <f t="shared" si="2306"/>
        <v/>
      </c>
      <c r="AE382" s="19" t="str">
        <f t="shared" si="1539"/>
        <v/>
      </c>
      <c r="AF382" s="22">
        <f t="shared" si="1540"/>
        <v>4</v>
      </c>
      <c r="AG382" s="44" t="s">
        <v>1732</v>
      </c>
      <c r="AH382" s="19" t="str">
        <f t="shared" si="1792"/>
        <v/>
      </c>
      <c r="AI382" s="19" t="str">
        <f t="shared" ref="AI382:AL382" si="2307">IF(P382="Y",$AG382,"")</f>
        <v/>
      </c>
      <c r="AJ382" s="19" t="str">
        <f t="shared" si="2307"/>
        <v/>
      </c>
      <c r="AK382" s="19" t="str">
        <f t="shared" si="2307"/>
        <v/>
      </c>
      <c r="AL382" s="19" t="str">
        <f t="shared" si="2307"/>
        <v/>
      </c>
      <c r="AM382" s="19" t="s">
        <v>1744</v>
      </c>
      <c r="AN382" s="19" t="s">
        <v>1744</v>
      </c>
      <c r="AO382" s="19" t="str">
        <f t="shared" si="2293"/>
        <v/>
      </c>
      <c r="AP382" s="19" t="s">
        <v>1737</v>
      </c>
      <c r="AQ382" s="19" t="str">
        <f t="shared" ref="AQ382:AR382" si="2308">IF(X382="Y",$AG382,"")</f>
        <v/>
      </c>
      <c r="AR382" s="19" t="str">
        <f t="shared" si="2308"/>
        <v/>
      </c>
      <c r="AS382" s="19" t="s">
        <v>1737</v>
      </c>
      <c r="AT382" s="19" t="str">
        <f t="shared" ref="AT382:AT383" si="2309">IF(AA382="Y",$AG382,"")</f>
        <v/>
      </c>
      <c r="AU382" s="19"/>
      <c r="AV382" s="19" t="str">
        <f t="shared" ref="AV382:AW382" si="2310">IF(AC382="Y",$AG382,"")</f>
        <v/>
      </c>
      <c r="AW382" s="19" t="str">
        <f t="shared" si="2310"/>
        <v/>
      </c>
      <c r="AX382" s="19"/>
      <c r="AY382" s="24">
        <f t="shared" si="1542"/>
        <v>1</v>
      </c>
      <c r="AZ382" s="19">
        <f t="shared" si="1543"/>
        <v>1</v>
      </c>
      <c r="BA382" s="19" t="s">
        <v>1740</v>
      </c>
      <c r="BB382" s="19"/>
    </row>
    <row r="383" spans="1:54" ht="15.6">
      <c r="A383" s="2">
        <f>'Form Responses 1'!A383</f>
        <v>45481.022120590278</v>
      </c>
      <c r="B383" s="25" t="str">
        <f>'Form Responses 1'!B383</f>
        <v>chaturvedulakanthi@gmail.com</v>
      </c>
      <c r="C383" s="16" t="str">
        <f>'Form Responses 1'!C383</f>
        <v>Srinija</v>
      </c>
      <c r="D383" s="16" t="str">
        <f>'Form Responses 1'!D383</f>
        <v>Chaturvedula</v>
      </c>
      <c r="E383" s="511">
        <f>'Form Responses 1'!E383</f>
        <v>7327637882</v>
      </c>
      <c r="F383" s="17" t="str">
        <f>'Form Responses 1'!F383</f>
        <v>18th July (Thursday) - Morning, 19th July (Friday) - Morning, 20th July (Saturday) - Morning, 21st July (Sunday) - Morning</v>
      </c>
      <c r="G383" s="16" t="str">
        <f>'Form Responses 1'!G383</f>
        <v>Greater Chicago Region</v>
      </c>
      <c r="H383" s="16" t="str">
        <f>'Form Responses 1'!H383</f>
        <v>Yes</v>
      </c>
      <c r="I383" s="16" t="str">
        <f>'Form Responses 1'!I383</f>
        <v>Mahāyajña Parent / Family member</v>
      </c>
      <c r="J383" s="16" t="str">
        <f>'Form Responses 1'!J383</f>
        <v xml:space="preserve">Ajitesh Chaturvedula </v>
      </c>
      <c r="K383" s="16" t="str">
        <f>'Form Responses 1'!K383</f>
        <v>Batch 9</v>
      </c>
      <c r="L383" s="16" t="str">
        <f>'Form Responses 1'!L383</f>
        <v>I acknowledge</v>
      </c>
      <c r="M383" s="16">
        <f>'Form Responses 1'!M383</f>
        <v>0</v>
      </c>
      <c r="N383" s="27"/>
      <c r="O383" s="19" t="str">
        <f t="shared" si="1533"/>
        <v/>
      </c>
      <c r="P383" s="20"/>
      <c r="Q383" s="20"/>
      <c r="R383" s="20"/>
      <c r="S383" s="20"/>
      <c r="T383" s="21" t="str">
        <f t="shared" ref="T383:U383" si="2311">IF(COUNTIF($F383,CONCATENATE("*",T$1,"*")),"Y",IF(COUNTIF($F383,CONCATENATE("*",$V$1,"*")),"Y",IF(COUNTIF($F383,CONCATENATE("*ALL EVENT DAYS - July 18*")),"Y","")))</f>
        <v>Y</v>
      </c>
      <c r="U383" s="21" t="str">
        <f t="shared" si="2311"/>
        <v/>
      </c>
      <c r="V383" s="21" t="str">
        <f t="shared" si="1172"/>
        <v/>
      </c>
      <c r="W383" s="21" t="str">
        <f t="shared" ref="W383:X383" si="2312">IF(COUNTIF($F383,CONCATENATE("*",W$1,"*")),"Y",IF(COUNTIF($F383,CONCATENATE("*",$O$1,"*")),"Y",IF(COUNTIF($F383,CONCATENATE("*",$Y$1,"*")),"Y",IF(COUNTIF($F383,CONCATENATE("*ALL EVENT*")),"Y",""))))</f>
        <v>Y</v>
      </c>
      <c r="X383" s="21" t="str">
        <f t="shared" si="2312"/>
        <v/>
      </c>
      <c r="Y383" s="21" t="str">
        <f t="shared" si="1174"/>
        <v/>
      </c>
      <c r="Z383" s="21" t="str">
        <f t="shared" ref="Z383:AA383" si="2313">IF(COUNTIF($F383,CONCATENATE("*",Z$1,"*")),"Y",IF(COUNTIF($F383,CONCATENATE("*",$O$1,"*")),"Y",IF(COUNTIF($F383,CONCATENATE("*",$AB$1,"*")),"Y",IF(COUNTIF($F383,CONCATENATE("*ALL EVENT*")),"Y",""))))</f>
        <v>Y</v>
      </c>
      <c r="AA383" s="21" t="str">
        <f t="shared" si="2313"/>
        <v/>
      </c>
      <c r="AB383" s="21" t="str">
        <f t="shared" si="1537"/>
        <v/>
      </c>
      <c r="AC383" s="21" t="str">
        <f t="shared" ref="AC383:AD383" si="2314">IF(COUNTIF($F383,CONCATENATE("*",AC$1,"*")),"Y",IF(COUNTIF($F383,CONCATENATE("*",$O$1,"*")),"Y",IF(COUNTIF($F383,CONCATENATE("*",$AE$1,"*")),"Y",IF(COUNTIF($F383,CONCATENATE("*ALL EVENT*")),"Y",""))))</f>
        <v>Y</v>
      </c>
      <c r="AD383" s="21" t="str">
        <f t="shared" si="2314"/>
        <v/>
      </c>
      <c r="AE383" s="19" t="str">
        <f t="shared" si="1539"/>
        <v/>
      </c>
      <c r="AF383" s="22">
        <f t="shared" si="1540"/>
        <v>4</v>
      </c>
      <c r="AG383" s="44" t="s">
        <v>1732</v>
      </c>
      <c r="AH383" s="19" t="str">
        <f t="shared" si="1792"/>
        <v/>
      </c>
      <c r="AI383" s="19" t="str">
        <f t="shared" ref="AI383:AL383" si="2315">IF(P383="Y",$AG383,"")</f>
        <v/>
      </c>
      <c r="AJ383" s="19" t="str">
        <f t="shared" si="2315"/>
        <v/>
      </c>
      <c r="AK383" s="19" t="str">
        <f t="shared" si="2315"/>
        <v/>
      </c>
      <c r="AL383" s="19" t="str">
        <f t="shared" si="2315"/>
        <v/>
      </c>
      <c r="AM383" s="19" t="s">
        <v>1738</v>
      </c>
      <c r="AN383" s="19" t="str">
        <f t="shared" ref="AN383:AO383" si="2316">IF(U383="Y",$AG383,"")</f>
        <v/>
      </c>
      <c r="AO383" s="19" t="str">
        <f t="shared" si="2316"/>
        <v/>
      </c>
      <c r="AP383" s="19" t="s">
        <v>1737</v>
      </c>
      <c r="AQ383" s="19" t="str">
        <f t="shared" ref="AQ383:AR383" si="2317">IF(X383="Y",$AG383,"")</f>
        <v/>
      </c>
      <c r="AR383" s="19" t="str">
        <f t="shared" si="2317"/>
        <v/>
      </c>
      <c r="AS383" s="19" t="s">
        <v>1737</v>
      </c>
      <c r="AT383" s="19" t="str">
        <f t="shared" si="2309"/>
        <v/>
      </c>
      <c r="AU383" s="19"/>
      <c r="AV383" s="19" t="s">
        <v>1737</v>
      </c>
      <c r="AW383" s="19" t="str">
        <f>IF(AD383="Y",$AG383,"")</f>
        <v/>
      </c>
      <c r="AX383" s="19"/>
      <c r="AY383" s="24">
        <f t="shared" si="1542"/>
        <v>1</v>
      </c>
      <c r="AZ383" s="19">
        <f t="shared" si="1543"/>
        <v>1</v>
      </c>
      <c r="BA383" s="19" t="s">
        <v>1740</v>
      </c>
      <c r="BB383" s="19"/>
    </row>
    <row r="384" spans="1:54" ht="15.6">
      <c r="A384" s="2">
        <f>'Form Responses 1'!A384</f>
        <v>45481.096229259259</v>
      </c>
      <c r="B384" s="25" t="str">
        <f>'Form Responses 1'!B384</f>
        <v>ppallavi1@yahoo.com</v>
      </c>
      <c r="C384" s="16" t="str">
        <f>'Form Responses 1'!C384</f>
        <v>Pallavi</v>
      </c>
      <c r="D384" s="16" t="str">
        <f>'Form Responses 1'!D384</f>
        <v>Damerla</v>
      </c>
      <c r="E384" s="511">
        <f>'Form Responses 1'!E384</f>
        <v>5713455195</v>
      </c>
      <c r="F384" s="17" t="str">
        <f>'Form Responses 1'!F384</f>
        <v>18th July (Thursday) - Evening, 19th July (Friday) - Morning</v>
      </c>
      <c r="G384" s="16" t="str">
        <f>'Form Responses 1'!G384</f>
        <v>Frisco</v>
      </c>
      <c r="H384" s="16" t="str">
        <f>'Form Responses 1'!H384</f>
        <v>Yes</v>
      </c>
      <c r="I384" s="16" t="str">
        <f>'Form Responses 1'!I384</f>
        <v>Mahāyajña Student</v>
      </c>
      <c r="J384" s="16" t="str">
        <f>'Form Responses 1'!J384</f>
        <v>Pallavi Damerla</v>
      </c>
      <c r="K384" s="16" t="str">
        <f>'Form Responses 1'!K384</f>
        <v>Batch 9</v>
      </c>
      <c r="L384" s="16" t="str">
        <f>'Form Responses 1'!L384</f>
        <v>I acknowledge</v>
      </c>
      <c r="M384" s="16">
        <f>'Form Responses 1'!M384</f>
        <v>0</v>
      </c>
      <c r="N384" s="27"/>
      <c r="O384" s="19" t="str">
        <f t="shared" si="1533"/>
        <v/>
      </c>
      <c r="P384" s="20"/>
      <c r="Q384" s="20"/>
      <c r="R384" s="20"/>
      <c r="S384" s="20"/>
      <c r="T384" s="21" t="str">
        <f t="shared" ref="T384:U384" si="2318">IF(COUNTIF($F384,CONCATENATE("*",T$1,"*")),"Y",IF(COUNTIF($F384,CONCATENATE("*",$V$1,"*")),"Y",IF(COUNTIF($F384,CONCATENATE("*ALL EVENT DAYS - July 18*")),"Y","")))</f>
        <v/>
      </c>
      <c r="U384" s="21" t="str">
        <f t="shared" si="2318"/>
        <v>Y</v>
      </c>
      <c r="V384" s="21" t="str">
        <f t="shared" si="1172"/>
        <v/>
      </c>
      <c r="W384" s="21" t="str">
        <f t="shared" ref="W384:X384" si="2319">IF(COUNTIF($F384,CONCATENATE("*",W$1,"*")),"Y",IF(COUNTIF($F384,CONCATENATE("*",$O$1,"*")),"Y",IF(COUNTIF($F384,CONCATENATE("*",$Y$1,"*")),"Y",IF(COUNTIF($F384,CONCATENATE("*ALL EVENT*")),"Y",""))))</f>
        <v>Y</v>
      </c>
      <c r="X384" s="21" t="str">
        <f t="shared" si="2319"/>
        <v/>
      </c>
      <c r="Y384" s="21" t="str">
        <f t="shared" si="1174"/>
        <v/>
      </c>
      <c r="Z384" s="21" t="str">
        <f t="shared" ref="Z384:AA384" si="2320">IF(COUNTIF($F384,CONCATENATE("*",Z$1,"*")),"Y",IF(COUNTIF($F384,CONCATENATE("*",$O$1,"*")),"Y",IF(COUNTIF($F384,CONCATENATE("*",$AB$1,"*")),"Y",IF(COUNTIF($F384,CONCATENATE("*ALL EVENT*")),"Y",""))))</f>
        <v/>
      </c>
      <c r="AA384" s="21" t="str">
        <f t="shared" si="2320"/>
        <v/>
      </c>
      <c r="AB384" s="21" t="str">
        <f t="shared" si="1537"/>
        <v/>
      </c>
      <c r="AC384" s="21" t="str">
        <f t="shared" ref="AC384:AD384" si="2321">IF(COUNTIF($F384,CONCATENATE("*",AC$1,"*")),"Y",IF(COUNTIF($F384,CONCATENATE("*",$O$1,"*")),"Y",IF(COUNTIF($F384,CONCATENATE("*",$AE$1,"*")),"Y",IF(COUNTIF($F384,CONCATENATE("*ALL EVENT*")),"Y",""))))</f>
        <v/>
      </c>
      <c r="AD384" s="21" t="str">
        <f t="shared" si="2321"/>
        <v/>
      </c>
      <c r="AE384" s="19" t="str">
        <f t="shared" si="1539"/>
        <v/>
      </c>
      <c r="AF384" s="22">
        <f t="shared" si="1540"/>
        <v>2</v>
      </c>
      <c r="AG384" s="44" t="s">
        <v>1732</v>
      </c>
      <c r="AH384" s="19" t="str">
        <f t="shared" si="1792"/>
        <v/>
      </c>
      <c r="AI384" s="19" t="str">
        <f t="shared" ref="AI384:AM384" si="2322">IF(P384="Y",$AG384,"")</f>
        <v/>
      </c>
      <c r="AJ384" s="19" t="str">
        <f t="shared" si="2322"/>
        <v/>
      </c>
      <c r="AK384" s="19" t="str">
        <f t="shared" si="2322"/>
        <v/>
      </c>
      <c r="AL384" s="19" t="str">
        <f t="shared" si="2322"/>
        <v/>
      </c>
      <c r="AM384" s="19" t="str">
        <f t="shared" si="2322"/>
        <v/>
      </c>
      <c r="AN384" s="19" t="s">
        <v>1744</v>
      </c>
      <c r="AO384" s="19" t="str">
        <f>IF(V384="Y",$AG384,"")</f>
        <v/>
      </c>
      <c r="AP384" s="19" t="s">
        <v>1737</v>
      </c>
      <c r="AQ384" s="19" t="str">
        <f t="shared" ref="AQ384:AT384" si="2323">IF(X384="Y",$AG384,"")</f>
        <v/>
      </c>
      <c r="AR384" s="19" t="str">
        <f t="shared" si="2323"/>
        <v/>
      </c>
      <c r="AS384" s="19" t="str">
        <f t="shared" si="2323"/>
        <v/>
      </c>
      <c r="AT384" s="19" t="str">
        <f t="shared" si="2323"/>
        <v/>
      </c>
      <c r="AU384" s="19"/>
      <c r="AV384" s="19" t="str">
        <f t="shared" ref="AV384:AW384" si="2324">IF(AC384="Y",$AG384,"")</f>
        <v/>
      </c>
      <c r="AW384" s="19" t="str">
        <f t="shared" si="2324"/>
        <v/>
      </c>
      <c r="AX384" s="19"/>
      <c r="AY384" s="24">
        <f t="shared" si="1542"/>
        <v>1</v>
      </c>
      <c r="AZ384" s="19">
        <f t="shared" si="1543"/>
        <v>1</v>
      </c>
      <c r="BA384" s="19" t="s">
        <v>1740</v>
      </c>
      <c r="BB384" s="19"/>
    </row>
    <row r="385" spans="1:54" ht="15.6">
      <c r="A385" s="2">
        <f>'Form Responses 1'!A385</f>
        <v>45481.422330775458</v>
      </c>
      <c r="B385" s="25" t="str">
        <f>'Form Responses 1'!B385</f>
        <v>prathibaa@gmail.com</v>
      </c>
      <c r="C385" s="16" t="str">
        <f>'Form Responses 1'!C385</f>
        <v>Deepa</v>
      </c>
      <c r="D385" s="16" t="str">
        <f>'Form Responses 1'!D385</f>
        <v>Srigopal</v>
      </c>
      <c r="E385" s="511">
        <f>'Form Responses 1'!E385</f>
        <v>6308236477</v>
      </c>
      <c r="F385" s="17" t="str">
        <f>'Form Responses 1'!F385</f>
        <v>21st July (Sunday) - ALL DAY</v>
      </c>
      <c r="G385" s="16" t="str">
        <f>'Form Responses 1'!G385</f>
        <v>Greater Chicago Region</v>
      </c>
      <c r="H385" s="16" t="str">
        <f>'Form Responses 1'!H385</f>
        <v>No</v>
      </c>
      <c r="I385" s="16">
        <f>'Form Responses 1'!I385</f>
        <v>0</v>
      </c>
      <c r="J385" s="16">
        <f>'Form Responses 1'!J385</f>
        <v>0</v>
      </c>
      <c r="K385" s="16">
        <f>'Form Responses 1'!K385</f>
        <v>0</v>
      </c>
      <c r="L385" s="16" t="str">
        <f>'Form Responses 1'!L385</f>
        <v>I acknowledge</v>
      </c>
      <c r="M385" s="16">
        <f>'Form Responses 1'!M385</f>
        <v>0</v>
      </c>
      <c r="N385" s="27"/>
      <c r="O385" s="19" t="str">
        <f t="shared" si="1533"/>
        <v/>
      </c>
      <c r="P385" s="20"/>
      <c r="Q385" s="20"/>
      <c r="R385" s="20"/>
      <c r="S385" s="20"/>
      <c r="T385" s="21" t="str">
        <f t="shared" ref="T385:U385" si="2325">IF(COUNTIF($F385,CONCATENATE("*",T$1,"*")),"Y",IF(COUNTIF($F385,CONCATENATE("*",$V$1,"*")),"Y",IF(COUNTIF($F385,CONCATENATE("*ALL EVENT DAYS - July 18*")),"Y","")))</f>
        <v/>
      </c>
      <c r="U385" s="21" t="str">
        <f t="shared" si="2325"/>
        <v/>
      </c>
      <c r="V385" s="21" t="str">
        <f t="shared" si="1172"/>
        <v/>
      </c>
      <c r="W385" s="21" t="str">
        <f t="shared" ref="W385:X385" si="2326">IF(COUNTIF($F385,CONCATENATE("*",W$1,"*")),"Y",IF(COUNTIF($F385,CONCATENATE("*",$O$1,"*")),"Y",IF(COUNTIF($F385,CONCATENATE("*",$Y$1,"*")),"Y",IF(COUNTIF($F385,CONCATENATE("*ALL EVENT*")),"Y",""))))</f>
        <v/>
      </c>
      <c r="X385" s="21" t="str">
        <f t="shared" si="2326"/>
        <v/>
      </c>
      <c r="Y385" s="21" t="str">
        <f t="shared" si="1174"/>
        <v/>
      </c>
      <c r="Z385" s="21" t="str">
        <f t="shared" ref="Z385:AA385" si="2327">IF(COUNTIF($F385,CONCATENATE("*",Z$1,"*")),"Y",IF(COUNTIF($F385,CONCATENATE("*",$O$1,"*")),"Y",IF(COUNTIF($F385,CONCATENATE("*",$AB$1,"*")),"Y",IF(COUNTIF($F385,CONCATENATE("*ALL EVENT*")),"Y",""))))</f>
        <v/>
      </c>
      <c r="AA385" s="21" t="str">
        <f t="shared" si="2327"/>
        <v/>
      </c>
      <c r="AB385" s="21" t="str">
        <f t="shared" si="1537"/>
        <v/>
      </c>
      <c r="AC385" s="21" t="str">
        <f t="shared" ref="AC385:AD385" si="2328">IF(COUNTIF($F385,CONCATENATE("*",AC$1,"*")),"Y",IF(COUNTIF($F385,CONCATENATE("*",$O$1,"*")),"Y",IF(COUNTIF($F385,CONCATENATE("*",$AE$1,"*")),"Y",IF(COUNTIF($F385,CONCATENATE("*ALL EVENT*")),"Y",""))))</f>
        <v>Y</v>
      </c>
      <c r="AD385" s="21" t="str">
        <f t="shared" si="2328"/>
        <v>Y</v>
      </c>
      <c r="AE385" s="19" t="str">
        <f t="shared" si="1539"/>
        <v>Y</v>
      </c>
      <c r="AF385" s="22">
        <f t="shared" si="1540"/>
        <v>2</v>
      </c>
      <c r="AG385" s="44" t="s">
        <v>1743</v>
      </c>
      <c r="AH385" s="19" t="str">
        <f t="shared" si="1792"/>
        <v/>
      </c>
      <c r="AI385" s="19" t="str">
        <f t="shared" ref="AI385:AT385" si="2329">IF(P385="Y",$AG385,"")</f>
        <v/>
      </c>
      <c r="AJ385" s="19" t="str">
        <f t="shared" si="2329"/>
        <v/>
      </c>
      <c r="AK385" s="19" t="str">
        <f t="shared" si="2329"/>
        <v/>
      </c>
      <c r="AL385" s="19" t="str">
        <f t="shared" si="2329"/>
        <v/>
      </c>
      <c r="AM385" s="19" t="str">
        <f t="shared" si="2329"/>
        <v/>
      </c>
      <c r="AN385" s="19" t="str">
        <f t="shared" si="2329"/>
        <v/>
      </c>
      <c r="AO385" s="19" t="str">
        <f t="shared" si="2329"/>
        <v/>
      </c>
      <c r="AP385" s="19" t="str">
        <f t="shared" si="2329"/>
        <v/>
      </c>
      <c r="AQ385" s="19" t="str">
        <f t="shared" si="2329"/>
        <v/>
      </c>
      <c r="AR385" s="19" t="str">
        <f t="shared" si="2329"/>
        <v/>
      </c>
      <c r="AS385" s="19" t="str">
        <f t="shared" si="2329"/>
        <v/>
      </c>
      <c r="AT385" s="19" t="str">
        <f t="shared" si="2329"/>
        <v/>
      </c>
      <c r="AU385" s="19"/>
      <c r="AV385" s="19" t="str">
        <f t="shared" ref="AV385:AW385" si="2330">IF(AC385="Y",$AG385,"")</f>
        <v>Reserve</v>
      </c>
      <c r="AW385" s="19" t="str">
        <f t="shared" si="2330"/>
        <v>Reserve</v>
      </c>
      <c r="AX385" s="19"/>
      <c r="AY385" s="24">
        <f t="shared" si="1542"/>
        <v>1</v>
      </c>
      <c r="AZ385" s="19">
        <f t="shared" si="1543"/>
        <v>1</v>
      </c>
      <c r="BA385" s="19" t="s">
        <v>1740</v>
      </c>
      <c r="BB385" s="19"/>
    </row>
    <row r="386" spans="1:54" ht="15.6">
      <c r="A386" s="2">
        <f>'Form Responses 1'!A386</f>
        <v>45481.476372442128</v>
      </c>
      <c r="B386" s="25" t="str">
        <f>'Form Responses 1'!B386</f>
        <v>priyasankar0303@gmail.com</v>
      </c>
      <c r="C386" s="16" t="str">
        <f>'Form Responses 1'!C386</f>
        <v>Siva Sankaraiah</v>
      </c>
      <c r="D386" s="16" t="str">
        <f>'Form Responses 1'!D386</f>
        <v>Anala</v>
      </c>
      <c r="E386" s="511">
        <f>'Form Responses 1'!E386</f>
        <v>6083815146</v>
      </c>
      <c r="F386" s="17" t="str">
        <f>'Form Responses 1'!F386</f>
        <v>18th July (Thursday) - Morning, 19th July (Friday) - Morning, 20th July (Saturday) - Morning</v>
      </c>
      <c r="G386" s="16" t="str">
        <f>'Form Responses 1'!G386</f>
        <v>Frisco</v>
      </c>
      <c r="H386" s="16" t="str">
        <f>'Form Responses 1'!H386</f>
        <v>Yes</v>
      </c>
      <c r="I386" s="16" t="str">
        <f>'Form Responses 1'!I386</f>
        <v>Mahāyajña Student</v>
      </c>
      <c r="J386" s="16" t="str">
        <f>'Form Responses 1'!J386</f>
        <v>Siva Sankaraiah Anala</v>
      </c>
      <c r="K386" s="16" t="str">
        <f>'Form Responses 1'!K386</f>
        <v>Batch 9</v>
      </c>
      <c r="L386" s="16" t="str">
        <f>'Form Responses 1'!L386</f>
        <v>I acknowledge</v>
      </c>
      <c r="M386" s="16">
        <f>'Form Responses 1'!M386</f>
        <v>0</v>
      </c>
      <c r="N386" s="27"/>
      <c r="O386" s="19" t="str">
        <f t="shared" si="1533"/>
        <v/>
      </c>
      <c r="P386" s="20"/>
      <c r="Q386" s="20"/>
      <c r="R386" s="20"/>
      <c r="S386" s="20"/>
      <c r="T386" s="21" t="str">
        <f t="shared" ref="T386:U386" si="2331">IF(COUNTIF($F386,CONCATENATE("*",T$1,"*")),"Y",IF(COUNTIF($F386,CONCATENATE("*",$V$1,"*")),"Y",IF(COUNTIF($F386,CONCATENATE("*ALL EVENT DAYS - July 18*")),"Y","")))</f>
        <v>Y</v>
      </c>
      <c r="U386" s="21" t="str">
        <f t="shared" si="2331"/>
        <v/>
      </c>
      <c r="V386" s="21" t="str">
        <f t="shared" si="1172"/>
        <v/>
      </c>
      <c r="W386" s="21" t="str">
        <f t="shared" ref="W386:X386" si="2332">IF(COUNTIF($F386,CONCATENATE("*",W$1,"*")),"Y",IF(COUNTIF($F386,CONCATENATE("*",$O$1,"*")),"Y",IF(COUNTIF($F386,CONCATENATE("*",$Y$1,"*")),"Y",IF(COUNTIF($F386,CONCATENATE("*ALL EVENT*")),"Y",""))))</f>
        <v>Y</v>
      </c>
      <c r="X386" s="21" t="str">
        <f t="shared" si="2332"/>
        <v/>
      </c>
      <c r="Y386" s="21" t="str">
        <f t="shared" si="1174"/>
        <v/>
      </c>
      <c r="Z386" s="21" t="str">
        <f t="shared" ref="Z386:AA386" si="2333">IF(COUNTIF($F386,CONCATENATE("*",Z$1,"*")),"Y",IF(COUNTIF($F386,CONCATENATE("*",$O$1,"*")),"Y",IF(COUNTIF($F386,CONCATENATE("*",$AB$1,"*")),"Y",IF(COUNTIF($F386,CONCATENATE("*ALL EVENT*")),"Y",""))))</f>
        <v>Y</v>
      </c>
      <c r="AA386" s="21" t="str">
        <f t="shared" si="2333"/>
        <v/>
      </c>
      <c r="AB386" s="21" t="str">
        <f t="shared" si="1537"/>
        <v/>
      </c>
      <c r="AC386" s="21" t="str">
        <f t="shared" ref="AC386:AD386" si="2334">IF(COUNTIF($F386,CONCATENATE("*",AC$1,"*")),"Y",IF(COUNTIF($F386,CONCATENATE("*",$O$1,"*")),"Y",IF(COUNTIF($F386,CONCATENATE("*",$AE$1,"*")),"Y",IF(COUNTIF($F386,CONCATENATE("*ALL EVENT*")),"Y",""))))</f>
        <v/>
      </c>
      <c r="AD386" s="21" t="str">
        <f t="shared" si="2334"/>
        <v/>
      </c>
      <c r="AE386" s="19" t="str">
        <f t="shared" si="1539"/>
        <v/>
      </c>
      <c r="AF386" s="22">
        <f t="shared" si="1540"/>
        <v>3</v>
      </c>
      <c r="AG386" s="44" t="s">
        <v>1732</v>
      </c>
      <c r="AH386" s="19" t="str">
        <f t="shared" si="1792"/>
        <v/>
      </c>
      <c r="AI386" s="19" t="str">
        <f t="shared" ref="AI386:AL386" si="2335">IF(P386="Y",$AG386,"")</f>
        <v/>
      </c>
      <c r="AJ386" s="19" t="str">
        <f t="shared" si="2335"/>
        <v/>
      </c>
      <c r="AK386" s="19" t="str">
        <f t="shared" si="2335"/>
        <v/>
      </c>
      <c r="AL386" s="19" t="str">
        <f t="shared" si="2335"/>
        <v/>
      </c>
      <c r="AM386" s="19" t="s">
        <v>1744</v>
      </c>
      <c r="AN386" s="19" t="str">
        <f t="shared" ref="AN386:AO386" si="2336">IF(U386="Y",$AG386,"")</f>
        <v/>
      </c>
      <c r="AO386" s="19" t="str">
        <f t="shared" si="2336"/>
        <v/>
      </c>
      <c r="AP386" s="19" t="s">
        <v>1737</v>
      </c>
      <c r="AQ386" s="19" t="str">
        <f t="shared" ref="AQ386:AR386" si="2337">IF(X386="Y",$AG386,"")</f>
        <v/>
      </c>
      <c r="AR386" s="19" t="str">
        <f t="shared" si="2337"/>
        <v/>
      </c>
      <c r="AS386" s="19" t="s">
        <v>1737</v>
      </c>
      <c r="AT386" s="19" t="str">
        <f>IF(AA386="Y",$AG386,"")</f>
        <v/>
      </c>
      <c r="AU386" s="19"/>
      <c r="AV386" s="19" t="str">
        <f t="shared" ref="AV386:AW386" si="2338">IF(AC386="Y",$AG386,"")</f>
        <v/>
      </c>
      <c r="AW386" s="19" t="str">
        <f t="shared" si="2338"/>
        <v/>
      </c>
      <c r="AX386" s="19"/>
      <c r="AY386" s="24">
        <f t="shared" si="1542"/>
        <v>1</v>
      </c>
      <c r="AZ386" s="19">
        <f t="shared" si="1543"/>
        <v>1</v>
      </c>
      <c r="BA386" s="19" t="s">
        <v>1740</v>
      </c>
      <c r="BB386" s="19"/>
    </row>
    <row r="387" spans="1:54" ht="15.6">
      <c r="A387" s="2">
        <f>'Form Responses 1'!A387</f>
        <v>45481.512526435181</v>
      </c>
      <c r="B387" s="25" t="str">
        <f>'Form Responses 1'!B387</f>
        <v>veni.vivekram@gmail.com</v>
      </c>
      <c r="C387" s="16" t="str">
        <f>'Form Responses 1'!C387</f>
        <v>Krishnaveni</v>
      </c>
      <c r="D387" s="16" t="str">
        <f>'Form Responses 1'!D387</f>
        <v>Vivekram</v>
      </c>
      <c r="E387" s="511">
        <f>'Form Responses 1'!E387</f>
        <v>2146009179</v>
      </c>
      <c r="F387" s="17" t="str">
        <f>'Form Responses 1'!F387</f>
        <v>20th July (Saturday) - Morning</v>
      </c>
      <c r="G387" s="16" t="str">
        <f>'Form Responses 1'!G387</f>
        <v>Frisco</v>
      </c>
      <c r="H387" s="16" t="str">
        <f>'Form Responses 1'!H387</f>
        <v>Yes</v>
      </c>
      <c r="I387" s="16" t="str">
        <f>'Form Responses 1'!I387</f>
        <v>Mahāyajña Student</v>
      </c>
      <c r="J387" s="16" t="str">
        <f>'Form Responses 1'!J387</f>
        <v>Krishnaveni Vivekram</v>
      </c>
      <c r="K387" s="16" t="str">
        <f>'Form Responses 1'!K387</f>
        <v>Batch 9</v>
      </c>
      <c r="L387" s="16" t="str">
        <f>'Form Responses 1'!L387</f>
        <v>I acknowledge</v>
      </c>
      <c r="M387" s="16">
        <f>'Form Responses 1'!M387</f>
        <v>0</v>
      </c>
      <c r="N387" s="27"/>
      <c r="O387" s="19" t="str">
        <f t="shared" si="1533"/>
        <v/>
      </c>
      <c r="P387" s="20"/>
      <c r="Q387" s="20"/>
      <c r="R387" s="20"/>
      <c r="S387" s="20"/>
      <c r="T387" s="21" t="str">
        <f t="shared" ref="T387:U387" si="2339">IF(COUNTIF($F387,CONCATENATE("*",T$1,"*")),"Y",IF(COUNTIF($F387,CONCATENATE("*",$V$1,"*")),"Y",IF(COUNTIF($F387,CONCATENATE("*ALL EVENT DAYS - July 18*")),"Y","")))</f>
        <v/>
      </c>
      <c r="U387" s="21" t="str">
        <f t="shared" si="2339"/>
        <v/>
      </c>
      <c r="V387" s="21" t="str">
        <f t="shared" si="1172"/>
        <v/>
      </c>
      <c r="W387" s="21" t="str">
        <f t="shared" ref="W387:X387" si="2340">IF(COUNTIF($F387,CONCATENATE("*",W$1,"*")),"Y",IF(COUNTIF($F387,CONCATENATE("*",$O$1,"*")),"Y",IF(COUNTIF($F387,CONCATENATE("*",$Y$1,"*")),"Y",IF(COUNTIF($F387,CONCATENATE("*ALL EVENT*")),"Y",""))))</f>
        <v/>
      </c>
      <c r="X387" s="21" t="str">
        <f t="shared" si="2340"/>
        <v/>
      </c>
      <c r="Y387" s="21" t="str">
        <f t="shared" si="1174"/>
        <v/>
      </c>
      <c r="Z387" s="21" t="str">
        <f t="shared" ref="Z387:AA387" si="2341">IF(COUNTIF($F387,CONCATENATE("*",Z$1,"*")),"Y",IF(COUNTIF($F387,CONCATENATE("*",$O$1,"*")),"Y",IF(COUNTIF($F387,CONCATENATE("*",$AB$1,"*")),"Y",IF(COUNTIF($F387,CONCATENATE("*ALL EVENT*")),"Y",""))))</f>
        <v>Y</v>
      </c>
      <c r="AA387" s="21" t="str">
        <f t="shared" si="2341"/>
        <v/>
      </c>
      <c r="AB387" s="21" t="str">
        <f t="shared" si="1537"/>
        <v/>
      </c>
      <c r="AC387" s="21" t="str">
        <f t="shared" ref="AC387:AD387" si="2342">IF(COUNTIF($F387,CONCATENATE("*",AC$1,"*")),"Y",IF(COUNTIF($F387,CONCATENATE("*",$O$1,"*")),"Y",IF(COUNTIF($F387,CONCATENATE("*",$AE$1,"*")),"Y",IF(COUNTIF($F387,CONCATENATE("*ALL EVENT*")),"Y",""))))</f>
        <v/>
      </c>
      <c r="AD387" s="21" t="str">
        <f t="shared" si="2342"/>
        <v/>
      </c>
      <c r="AE387" s="19" t="str">
        <f t="shared" si="1539"/>
        <v/>
      </c>
      <c r="AF387" s="22">
        <f t="shared" si="1540"/>
        <v>1</v>
      </c>
      <c r="AG387" s="36" t="s">
        <v>1730</v>
      </c>
      <c r="AH387" s="19" t="str">
        <f t="shared" si="1792"/>
        <v/>
      </c>
      <c r="AI387" s="19" t="str">
        <f t="shared" ref="AI387:AT387" si="2343">IF(P387="Y",$AG387,"")</f>
        <v/>
      </c>
      <c r="AJ387" s="19" t="str">
        <f t="shared" si="2343"/>
        <v/>
      </c>
      <c r="AK387" s="19" t="str">
        <f t="shared" si="2343"/>
        <v/>
      </c>
      <c r="AL387" s="19" t="str">
        <f t="shared" si="2343"/>
        <v/>
      </c>
      <c r="AM387" s="19" t="str">
        <f t="shared" si="2343"/>
        <v/>
      </c>
      <c r="AN387" s="19" t="str">
        <f t="shared" si="2343"/>
        <v/>
      </c>
      <c r="AO387" s="19" t="str">
        <f t="shared" si="2343"/>
        <v/>
      </c>
      <c r="AP387" s="19" t="str">
        <f t="shared" si="2343"/>
        <v/>
      </c>
      <c r="AQ387" s="19" t="str">
        <f t="shared" si="2343"/>
        <v/>
      </c>
      <c r="AR387" s="19" t="str">
        <f t="shared" si="2343"/>
        <v/>
      </c>
      <c r="AS387" s="19" t="str">
        <f t="shared" si="2343"/>
        <v>StandBy</v>
      </c>
      <c r="AT387" s="19" t="str">
        <f t="shared" si="2343"/>
        <v/>
      </c>
      <c r="AU387" s="19"/>
      <c r="AV387" s="19" t="str">
        <f t="shared" ref="AV387:AW387" si="2344">IF(AC387="Y",$AG387,"")</f>
        <v/>
      </c>
      <c r="AW387" s="19" t="str">
        <f t="shared" si="2344"/>
        <v/>
      </c>
      <c r="AX387" s="19"/>
      <c r="AY387" s="24">
        <f t="shared" si="1542"/>
        <v>0</v>
      </c>
      <c r="AZ387" s="19">
        <f t="shared" si="1543"/>
        <v>1</v>
      </c>
      <c r="BA387" s="19"/>
      <c r="BB387" s="19"/>
    </row>
    <row r="388" spans="1:54" ht="15.6">
      <c r="A388" s="2">
        <f>'Form Responses 1'!A388</f>
        <v>45481.633740717589</v>
      </c>
      <c r="B388" s="25" t="str">
        <f>'Form Responses 1'!B388</f>
        <v>anujamahesh7@gmail.com</v>
      </c>
      <c r="C388" s="16" t="str">
        <f>'Form Responses 1'!C388</f>
        <v>Anuja</v>
      </c>
      <c r="D388" s="16" t="str">
        <f>'Form Responses 1'!D388</f>
        <v>Dande</v>
      </c>
      <c r="E388" s="511" t="str">
        <f>'Form Responses 1'!E388</f>
        <v>623-734-5631</v>
      </c>
      <c r="F388" s="17" t="str">
        <f>'Form Responses 1'!F388</f>
        <v>18th July (Thursday) - Morning, 19th July (Friday) - Morning, 20th July (Saturday) - Morning</v>
      </c>
      <c r="G388" s="16" t="str">
        <f>'Form Responses 1'!G388</f>
        <v>Frisco</v>
      </c>
      <c r="H388" s="16" t="str">
        <f>'Form Responses 1'!H388</f>
        <v>Yes</v>
      </c>
      <c r="I388" s="16" t="str">
        <f>'Form Responses 1'!I388</f>
        <v>Mahāyajña Parent / Family member</v>
      </c>
      <c r="J388" s="16" t="str">
        <f>'Form Responses 1'!J388</f>
        <v>Purvi Mahesh</v>
      </c>
      <c r="K388" s="16" t="str">
        <f>'Form Responses 1'!K388</f>
        <v>Batch 9</v>
      </c>
      <c r="L388" s="16" t="str">
        <f>'Form Responses 1'!L388</f>
        <v>I acknowledge</v>
      </c>
      <c r="M388" s="16">
        <f>'Form Responses 1'!M388</f>
        <v>0</v>
      </c>
      <c r="N388" s="27"/>
      <c r="O388" s="19" t="str">
        <f t="shared" si="1533"/>
        <v/>
      </c>
      <c r="P388" s="20"/>
      <c r="Q388" s="20"/>
      <c r="R388" s="20"/>
      <c r="S388" s="20"/>
      <c r="T388" s="21" t="str">
        <f t="shared" ref="T388:U388" si="2345">IF(COUNTIF($F388,CONCATENATE("*",T$1,"*")),"Y",IF(COUNTIF($F388,CONCATENATE("*",$V$1,"*")),"Y",IF(COUNTIF($F388,CONCATENATE("*ALL EVENT DAYS - July 18*")),"Y","")))</f>
        <v>Y</v>
      </c>
      <c r="U388" s="21" t="str">
        <f t="shared" si="2345"/>
        <v/>
      </c>
      <c r="V388" s="21" t="str">
        <f t="shared" si="1172"/>
        <v/>
      </c>
      <c r="W388" s="21" t="str">
        <f t="shared" ref="W388:X388" si="2346">IF(COUNTIF($F388,CONCATENATE("*",W$1,"*")),"Y",IF(COUNTIF($F388,CONCATENATE("*",$O$1,"*")),"Y",IF(COUNTIF($F388,CONCATENATE("*",$Y$1,"*")),"Y",IF(COUNTIF($F388,CONCATENATE("*ALL EVENT*")),"Y",""))))</f>
        <v>Y</v>
      </c>
      <c r="X388" s="21" t="str">
        <f t="shared" si="2346"/>
        <v/>
      </c>
      <c r="Y388" s="21" t="str">
        <f t="shared" si="1174"/>
        <v/>
      </c>
      <c r="Z388" s="21" t="str">
        <f t="shared" ref="Z388:AA388" si="2347">IF(COUNTIF($F388,CONCATENATE("*",Z$1,"*")),"Y",IF(COUNTIF($F388,CONCATENATE("*",$O$1,"*")),"Y",IF(COUNTIF($F388,CONCATENATE("*",$AB$1,"*")),"Y",IF(COUNTIF($F388,CONCATENATE("*ALL EVENT*")),"Y",""))))</f>
        <v>Y</v>
      </c>
      <c r="AA388" s="21" t="str">
        <f t="shared" si="2347"/>
        <v/>
      </c>
      <c r="AB388" s="21" t="str">
        <f t="shared" si="1537"/>
        <v/>
      </c>
      <c r="AC388" s="21" t="str">
        <f t="shared" ref="AC388:AD388" si="2348">IF(COUNTIF($F388,CONCATENATE("*",AC$1,"*")),"Y",IF(COUNTIF($F388,CONCATENATE("*",$O$1,"*")),"Y",IF(COUNTIF($F388,CONCATENATE("*",$AE$1,"*")),"Y",IF(COUNTIF($F388,CONCATENATE("*ALL EVENT*")),"Y",""))))</f>
        <v/>
      </c>
      <c r="AD388" s="21" t="str">
        <f t="shared" si="2348"/>
        <v/>
      </c>
      <c r="AE388" s="19" t="str">
        <f t="shared" si="1539"/>
        <v/>
      </c>
      <c r="AF388" s="22">
        <f t="shared" si="1540"/>
        <v>3</v>
      </c>
      <c r="AG388" s="44" t="s">
        <v>1732</v>
      </c>
      <c r="AH388" s="19" t="str">
        <f t="shared" si="1792"/>
        <v/>
      </c>
      <c r="AI388" s="19" t="str">
        <f t="shared" ref="AI388:AL388" si="2349">IF(P388="Y",$AG388,"")</f>
        <v/>
      </c>
      <c r="AJ388" s="19" t="str">
        <f t="shared" si="2349"/>
        <v/>
      </c>
      <c r="AK388" s="19" t="str">
        <f t="shared" si="2349"/>
        <v/>
      </c>
      <c r="AL388" s="19" t="str">
        <f t="shared" si="2349"/>
        <v/>
      </c>
      <c r="AM388" s="19" t="s">
        <v>1744</v>
      </c>
      <c r="AN388" s="19" t="str">
        <f t="shared" ref="AN388:AO388" si="2350">IF(U388="Y",$AG388,"")</f>
        <v/>
      </c>
      <c r="AO388" s="19" t="str">
        <f t="shared" si="2350"/>
        <v/>
      </c>
      <c r="AP388" s="19" t="s">
        <v>1737</v>
      </c>
      <c r="AQ388" s="19" t="str">
        <f t="shared" ref="AQ388:AR388" si="2351">IF(X388="Y",$AG388,"")</f>
        <v/>
      </c>
      <c r="AR388" s="19" t="str">
        <f t="shared" si="2351"/>
        <v/>
      </c>
      <c r="AS388" s="19" t="s">
        <v>1737</v>
      </c>
      <c r="AT388" s="19" t="str">
        <f>IF(AA388="Y",$AG388,"")</f>
        <v/>
      </c>
      <c r="AU388" s="19"/>
      <c r="AV388" s="19" t="str">
        <f t="shared" ref="AV388:AW388" si="2352">IF(AC388="Y",$AG388,"")</f>
        <v/>
      </c>
      <c r="AW388" s="19" t="str">
        <f t="shared" si="2352"/>
        <v/>
      </c>
      <c r="AX388" s="19"/>
      <c r="AY388" s="24">
        <f t="shared" si="1542"/>
        <v>1</v>
      </c>
      <c r="AZ388" s="19">
        <f t="shared" si="1543"/>
        <v>1</v>
      </c>
      <c r="BA388" s="19" t="s">
        <v>1740</v>
      </c>
      <c r="BB388" s="19"/>
    </row>
    <row r="389" spans="1:54" ht="15.6">
      <c r="A389" s="2">
        <f>'Form Responses 1'!A389</f>
        <v>45481.733832083337</v>
      </c>
      <c r="B389" s="25" t="str">
        <f>'Form Responses 1'!B389</f>
        <v>msankaramanchi@gmail.com</v>
      </c>
      <c r="C389" s="16" t="str">
        <f>'Form Responses 1'!C389</f>
        <v>Madhavi</v>
      </c>
      <c r="D389" s="16" t="str">
        <f>'Form Responses 1'!D389</f>
        <v>Sankaramanchi</v>
      </c>
      <c r="E389" s="511">
        <f>'Form Responses 1'!E389</f>
        <v>2147970215</v>
      </c>
      <c r="F389" s="17" t="str">
        <f>'Form Responses 1'!F389</f>
        <v>20th July (Saturday) - Evening</v>
      </c>
      <c r="G389" s="16" t="str">
        <f>'Form Responses 1'!G389</f>
        <v>Frisco</v>
      </c>
      <c r="H389" s="16" t="str">
        <f>'Form Responses 1'!H389</f>
        <v>Yes</v>
      </c>
      <c r="I389" s="16" t="str">
        <f>'Form Responses 1'!I389</f>
        <v>Mahāyajña Student</v>
      </c>
      <c r="J389" s="16" t="str">
        <f>'Form Responses 1'!J389</f>
        <v xml:space="preserve">Madhavi Sankaramanchi </v>
      </c>
      <c r="K389" s="16" t="str">
        <f>'Form Responses 1'!K389</f>
        <v>Batch 9</v>
      </c>
      <c r="L389" s="16" t="str">
        <f>'Form Responses 1'!L389</f>
        <v>I acknowledge</v>
      </c>
      <c r="M389" s="16">
        <f>'Form Responses 1'!M389</f>
        <v>0</v>
      </c>
      <c r="N389" s="27"/>
      <c r="O389" s="19" t="str">
        <f t="shared" si="1533"/>
        <v/>
      </c>
      <c r="P389" s="20"/>
      <c r="Q389" s="20"/>
      <c r="R389" s="20"/>
      <c r="S389" s="20"/>
      <c r="T389" s="21" t="str">
        <f t="shared" ref="T389:U389" si="2353">IF(COUNTIF($F389,CONCATENATE("*",T$1,"*")),"Y",IF(COUNTIF($F389,CONCATENATE("*",$V$1,"*")),"Y",IF(COUNTIF($F389,CONCATENATE("*ALL EVENT DAYS - July 18*")),"Y","")))</f>
        <v/>
      </c>
      <c r="U389" s="21" t="str">
        <f t="shared" si="2353"/>
        <v/>
      </c>
      <c r="V389" s="21" t="str">
        <f t="shared" si="1172"/>
        <v/>
      </c>
      <c r="W389" s="21" t="str">
        <f t="shared" ref="W389:X389" si="2354">IF(COUNTIF($F389,CONCATENATE("*",W$1,"*")),"Y",IF(COUNTIF($F389,CONCATENATE("*",$O$1,"*")),"Y",IF(COUNTIF($F389,CONCATENATE("*",$Y$1,"*")),"Y",IF(COUNTIF($F389,CONCATENATE("*ALL EVENT*")),"Y",""))))</f>
        <v/>
      </c>
      <c r="X389" s="21" t="str">
        <f t="shared" si="2354"/>
        <v/>
      </c>
      <c r="Y389" s="21" t="str">
        <f t="shared" si="1174"/>
        <v/>
      </c>
      <c r="Z389" s="21" t="str">
        <f t="shared" ref="Z389:AA389" si="2355">IF(COUNTIF($F389,CONCATENATE("*",Z$1,"*")),"Y",IF(COUNTIF($F389,CONCATENATE("*",$O$1,"*")),"Y",IF(COUNTIF($F389,CONCATENATE("*",$AB$1,"*")),"Y",IF(COUNTIF($F389,CONCATENATE("*ALL EVENT*")),"Y",""))))</f>
        <v/>
      </c>
      <c r="AA389" s="21" t="str">
        <f t="shared" si="2355"/>
        <v>Y</v>
      </c>
      <c r="AB389" s="21" t="str">
        <f t="shared" si="1537"/>
        <v/>
      </c>
      <c r="AC389" s="21" t="str">
        <f t="shared" ref="AC389:AD389" si="2356">IF(COUNTIF($F389,CONCATENATE("*",AC$1,"*")),"Y",IF(COUNTIF($F389,CONCATENATE("*",$O$1,"*")),"Y",IF(COUNTIF($F389,CONCATENATE("*",$AE$1,"*")),"Y",IF(COUNTIF($F389,CONCATENATE("*ALL EVENT*")),"Y",""))))</f>
        <v/>
      </c>
      <c r="AD389" s="21" t="str">
        <f t="shared" si="2356"/>
        <v/>
      </c>
      <c r="AE389" s="19" t="str">
        <f t="shared" si="1539"/>
        <v/>
      </c>
      <c r="AF389" s="22">
        <f t="shared" si="1540"/>
        <v>1</v>
      </c>
      <c r="AG389" s="36" t="s">
        <v>1730</v>
      </c>
      <c r="AH389" s="19" t="str">
        <f t="shared" si="1792"/>
        <v/>
      </c>
      <c r="AI389" s="19" t="str">
        <f t="shared" ref="AI389:AT389" si="2357">IF(P389="Y",$AG389,"")</f>
        <v/>
      </c>
      <c r="AJ389" s="19" t="str">
        <f t="shared" si="2357"/>
        <v/>
      </c>
      <c r="AK389" s="19" t="str">
        <f t="shared" si="2357"/>
        <v/>
      </c>
      <c r="AL389" s="19" t="str">
        <f t="shared" si="2357"/>
        <v/>
      </c>
      <c r="AM389" s="19" t="str">
        <f t="shared" si="2357"/>
        <v/>
      </c>
      <c r="AN389" s="19" t="str">
        <f t="shared" si="2357"/>
        <v/>
      </c>
      <c r="AO389" s="19" t="str">
        <f t="shared" si="2357"/>
        <v/>
      </c>
      <c r="AP389" s="19" t="str">
        <f t="shared" si="2357"/>
        <v/>
      </c>
      <c r="AQ389" s="19" t="str">
        <f t="shared" si="2357"/>
        <v/>
      </c>
      <c r="AR389" s="19" t="str">
        <f t="shared" si="2357"/>
        <v/>
      </c>
      <c r="AS389" s="19" t="str">
        <f t="shared" si="2357"/>
        <v/>
      </c>
      <c r="AT389" s="19" t="str">
        <f t="shared" si="2357"/>
        <v>StandBy</v>
      </c>
      <c r="AU389" s="19"/>
      <c r="AV389" s="19" t="str">
        <f t="shared" ref="AV389:AW389" si="2358">IF(AC389="Y",$AG389,"")</f>
        <v/>
      </c>
      <c r="AW389" s="19" t="str">
        <f t="shared" si="2358"/>
        <v/>
      </c>
      <c r="AX389" s="19"/>
      <c r="AY389" s="24">
        <f t="shared" si="1542"/>
        <v>0</v>
      </c>
      <c r="AZ389" s="19">
        <f t="shared" si="1543"/>
        <v>1</v>
      </c>
      <c r="BA389" s="19"/>
      <c r="BB389" s="19"/>
    </row>
    <row r="390" spans="1:54" ht="15.6">
      <c r="A390" s="2">
        <f>'Form Responses 1'!A390</f>
        <v>45481.738906863422</v>
      </c>
      <c r="B390" s="25" t="str">
        <f>'Form Responses 1'!B390</f>
        <v>Anuradhakesavarapu@yahoo.com</v>
      </c>
      <c r="C390" s="16" t="str">
        <f>'Form Responses 1'!C390</f>
        <v>Anuradha</v>
      </c>
      <c r="D390" s="16" t="str">
        <f>'Form Responses 1'!D390</f>
        <v>Kesavarapu</v>
      </c>
      <c r="E390" s="511">
        <f>'Form Responses 1'!E390</f>
        <v>2145970958</v>
      </c>
      <c r="F390" s="17" t="str">
        <f>'Form Responses 1'!F390</f>
        <v>20th July (Saturday) - Evening</v>
      </c>
      <c r="G390" s="16" t="str">
        <f>'Form Responses 1'!G390</f>
        <v>Frisco</v>
      </c>
      <c r="H390" s="16" t="str">
        <f>'Form Responses 1'!H390</f>
        <v>No</v>
      </c>
      <c r="I390" s="16">
        <f>'Form Responses 1'!I390</f>
        <v>0</v>
      </c>
      <c r="J390" s="16">
        <f>'Form Responses 1'!J390</f>
        <v>0</v>
      </c>
      <c r="K390" s="16">
        <f>'Form Responses 1'!K390</f>
        <v>0</v>
      </c>
      <c r="L390" s="16" t="str">
        <f>'Form Responses 1'!L390</f>
        <v>I acknowledge</v>
      </c>
      <c r="M390" s="16">
        <f>'Form Responses 1'!M390</f>
        <v>0</v>
      </c>
      <c r="N390" s="27"/>
      <c r="O390" s="19" t="str">
        <f t="shared" si="1533"/>
        <v/>
      </c>
      <c r="P390" s="20"/>
      <c r="Q390" s="20"/>
      <c r="R390" s="20"/>
      <c r="S390" s="20"/>
      <c r="T390" s="21" t="str">
        <f t="shared" ref="T390:U390" si="2359">IF(COUNTIF($F390,CONCATENATE("*",T$1,"*")),"Y",IF(COUNTIF($F390,CONCATENATE("*",$V$1,"*")),"Y",IF(COUNTIF($F390,CONCATENATE("*ALL EVENT DAYS - July 18*")),"Y","")))</f>
        <v/>
      </c>
      <c r="U390" s="21" t="str">
        <f t="shared" si="2359"/>
        <v/>
      </c>
      <c r="V390" s="21" t="str">
        <f t="shared" si="1172"/>
        <v/>
      </c>
      <c r="W390" s="21" t="str">
        <f t="shared" ref="W390:X390" si="2360">IF(COUNTIF($F390,CONCATENATE("*",W$1,"*")),"Y",IF(COUNTIF($F390,CONCATENATE("*",$O$1,"*")),"Y",IF(COUNTIF($F390,CONCATENATE("*",$Y$1,"*")),"Y",IF(COUNTIF($F390,CONCATENATE("*ALL EVENT*")),"Y",""))))</f>
        <v/>
      </c>
      <c r="X390" s="21" t="str">
        <f t="shared" si="2360"/>
        <v/>
      </c>
      <c r="Y390" s="21" t="str">
        <f t="shared" si="1174"/>
        <v/>
      </c>
      <c r="Z390" s="21" t="str">
        <f t="shared" ref="Z390:AA390" si="2361">IF(COUNTIF($F390,CONCATENATE("*",Z$1,"*")),"Y",IF(COUNTIF($F390,CONCATENATE("*",$O$1,"*")),"Y",IF(COUNTIF($F390,CONCATENATE("*",$AB$1,"*")),"Y",IF(COUNTIF($F390,CONCATENATE("*ALL EVENT*")),"Y",""))))</f>
        <v/>
      </c>
      <c r="AA390" s="21" t="str">
        <f t="shared" si="2361"/>
        <v>Y</v>
      </c>
      <c r="AB390" s="21" t="str">
        <f t="shared" si="1537"/>
        <v/>
      </c>
      <c r="AC390" s="21" t="str">
        <f t="shared" ref="AC390:AD390" si="2362">IF(COUNTIF($F390,CONCATENATE("*",AC$1,"*")),"Y",IF(COUNTIF($F390,CONCATENATE("*",$O$1,"*")),"Y",IF(COUNTIF($F390,CONCATENATE("*",$AE$1,"*")),"Y",IF(COUNTIF($F390,CONCATENATE("*ALL EVENT*")),"Y",""))))</f>
        <v/>
      </c>
      <c r="AD390" s="21" t="str">
        <f t="shared" si="2362"/>
        <v/>
      </c>
      <c r="AE390" s="19" t="str">
        <f t="shared" si="1539"/>
        <v/>
      </c>
      <c r="AF390" s="22">
        <f t="shared" si="1540"/>
        <v>1</v>
      </c>
      <c r="AG390" s="36" t="s">
        <v>1730</v>
      </c>
      <c r="AH390" s="19" t="str">
        <f t="shared" si="1792"/>
        <v/>
      </c>
      <c r="AI390" s="19" t="str">
        <f t="shared" ref="AI390:AT390" si="2363">IF(P390="Y",$AG390,"")</f>
        <v/>
      </c>
      <c r="AJ390" s="19" t="str">
        <f t="shared" si="2363"/>
        <v/>
      </c>
      <c r="AK390" s="19" t="str">
        <f t="shared" si="2363"/>
        <v/>
      </c>
      <c r="AL390" s="19" t="str">
        <f t="shared" si="2363"/>
        <v/>
      </c>
      <c r="AM390" s="19" t="str">
        <f t="shared" si="2363"/>
        <v/>
      </c>
      <c r="AN390" s="19" t="str">
        <f t="shared" si="2363"/>
        <v/>
      </c>
      <c r="AO390" s="19" t="str">
        <f t="shared" si="2363"/>
        <v/>
      </c>
      <c r="AP390" s="19" t="str">
        <f t="shared" si="2363"/>
        <v/>
      </c>
      <c r="AQ390" s="19" t="str">
        <f t="shared" si="2363"/>
        <v/>
      </c>
      <c r="AR390" s="19" t="str">
        <f t="shared" si="2363"/>
        <v/>
      </c>
      <c r="AS390" s="19" t="str">
        <f t="shared" si="2363"/>
        <v/>
      </c>
      <c r="AT390" s="19" t="str">
        <f t="shared" si="2363"/>
        <v>StandBy</v>
      </c>
      <c r="AU390" s="19"/>
      <c r="AV390" s="19" t="str">
        <f t="shared" ref="AV390:AW390" si="2364">IF(AC390="Y",$AG390,"")</f>
        <v/>
      </c>
      <c r="AW390" s="19" t="str">
        <f t="shared" si="2364"/>
        <v/>
      </c>
      <c r="AX390" s="19"/>
      <c r="AY390" s="24">
        <f t="shared" si="1542"/>
        <v>0</v>
      </c>
      <c r="AZ390" s="19">
        <f t="shared" si="1543"/>
        <v>1</v>
      </c>
      <c r="BA390" s="19"/>
      <c r="BB390" s="19"/>
    </row>
    <row r="391" spans="1:54" ht="15.6">
      <c r="A391" s="2">
        <f>'Form Responses 1'!A391</f>
        <v>45481.740875763891</v>
      </c>
      <c r="B391" s="25" t="str">
        <f>'Form Responses 1'!B391</f>
        <v>anitha_tellakula@hotmail.com</v>
      </c>
      <c r="C391" s="16" t="str">
        <f>'Form Responses 1'!C391</f>
        <v>Anitha</v>
      </c>
      <c r="D391" s="16" t="str">
        <f>'Form Responses 1'!D391</f>
        <v>Tellakula</v>
      </c>
      <c r="E391" s="511">
        <f>'Form Responses 1'!E391</f>
        <v>2146423457</v>
      </c>
      <c r="F391" s="17" t="str">
        <f>'Form Responses 1'!F391</f>
        <v>20th July (Saturday) - Evening</v>
      </c>
      <c r="G391" s="16" t="str">
        <f>'Form Responses 1'!G391</f>
        <v>Frisco</v>
      </c>
      <c r="H391" s="16" t="str">
        <f>'Form Responses 1'!H391</f>
        <v>Yes</v>
      </c>
      <c r="I391" s="16" t="str">
        <f>'Form Responses 1'!I391</f>
        <v>Mahāyajña Student</v>
      </c>
      <c r="J391" s="16" t="str">
        <f>'Form Responses 1'!J391</f>
        <v>Anitha Tellakula</v>
      </c>
      <c r="K391" s="16" t="str">
        <f>'Form Responses 1'!K391</f>
        <v>Batch 9</v>
      </c>
      <c r="L391" s="16" t="str">
        <f>'Form Responses 1'!L391</f>
        <v>I acknowledge</v>
      </c>
      <c r="M391" s="16">
        <f>'Form Responses 1'!M391</f>
        <v>0</v>
      </c>
      <c r="N391" s="27"/>
      <c r="O391" s="19" t="str">
        <f t="shared" si="1533"/>
        <v/>
      </c>
      <c r="P391" s="20"/>
      <c r="Q391" s="20"/>
      <c r="R391" s="20"/>
      <c r="S391" s="20"/>
      <c r="T391" s="21" t="str">
        <f t="shared" ref="T391:U391" si="2365">IF(COUNTIF($F391,CONCATENATE("*",T$1,"*")),"Y",IF(COUNTIF($F391,CONCATENATE("*",$V$1,"*")),"Y",IF(COUNTIF($F391,CONCATENATE("*ALL EVENT DAYS - July 18*")),"Y","")))</f>
        <v/>
      </c>
      <c r="U391" s="21" t="str">
        <f t="shared" si="2365"/>
        <v/>
      </c>
      <c r="V391" s="21" t="str">
        <f t="shared" si="1172"/>
        <v/>
      </c>
      <c r="W391" s="21" t="str">
        <f t="shared" ref="W391:X391" si="2366">IF(COUNTIF($F391,CONCATENATE("*",W$1,"*")),"Y",IF(COUNTIF($F391,CONCATENATE("*",$O$1,"*")),"Y",IF(COUNTIF($F391,CONCATENATE("*",$Y$1,"*")),"Y",IF(COUNTIF($F391,CONCATENATE("*ALL EVENT*")),"Y",""))))</f>
        <v/>
      </c>
      <c r="X391" s="21" t="str">
        <f t="shared" si="2366"/>
        <v/>
      </c>
      <c r="Y391" s="21" t="str">
        <f t="shared" si="1174"/>
        <v/>
      </c>
      <c r="Z391" s="21" t="str">
        <f t="shared" ref="Z391:AA391" si="2367">IF(COUNTIF($F391,CONCATENATE("*",Z$1,"*")),"Y",IF(COUNTIF($F391,CONCATENATE("*",$O$1,"*")),"Y",IF(COUNTIF($F391,CONCATENATE("*",$AB$1,"*")),"Y",IF(COUNTIF($F391,CONCATENATE("*ALL EVENT*")),"Y",""))))</f>
        <v/>
      </c>
      <c r="AA391" s="21" t="str">
        <f t="shared" si="2367"/>
        <v>Y</v>
      </c>
      <c r="AB391" s="21" t="str">
        <f t="shared" si="1537"/>
        <v/>
      </c>
      <c r="AC391" s="21" t="str">
        <f t="shared" ref="AC391:AD391" si="2368">IF(COUNTIF($F391,CONCATENATE("*",AC$1,"*")),"Y",IF(COUNTIF($F391,CONCATENATE("*",$O$1,"*")),"Y",IF(COUNTIF($F391,CONCATENATE("*",$AE$1,"*")),"Y",IF(COUNTIF($F391,CONCATENATE("*ALL EVENT*")),"Y",""))))</f>
        <v/>
      </c>
      <c r="AD391" s="21" t="str">
        <f t="shared" si="2368"/>
        <v/>
      </c>
      <c r="AE391" s="19" t="str">
        <f t="shared" si="1539"/>
        <v/>
      </c>
      <c r="AF391" s="22">
        <f t="shared" si="1540"/>
        <v>1</v>
      </c>
      <c r="AG391" s="36" t="s">
        <v>1730</v>
      </c>
      <c r="AH391" s="19" t="str">
        <f t="shared" si="1792"/>
        <v/>
      </c>
      <c r="AI391" s="19" t="str">
        <f t="shared" ref="AI391:AT391" si="2369">IF(P391="Y",$AG391,"")</f>
        <v/>
      </c>
      <c r="AJ391" s="19" t="str">
        <f t="shared" si="2369"/>
        <v/>
      </c>
      <c r="AK391" s="19" t="str">
        <f t="shared" si="2369"/>
        <v/>
      </c>
      <c r="AL391" s="19" t="str">
        <f t="shared" si="2369"/>
        <v/>
      </c>
      <c r="AM391" s="19" t="str">
        <f t="shared" si="2369"/>
        <v/>
      </c>
      <c r="AN391" s="19" t="str">
        <f t="shared" si="2369"/>
        <v/>
      </c>
      <c r="AO391" s="19" t="str">
        <f t="shared" si="2369"/>
        <v/>
      </c>
      <c r="AP391" s="19" t="str">
        <f t="shared" si="2369"/>
        <v/>
      </c>
      <c r="AQ391" s="19" t="str">
        <f t="shared" si="2369"/>
        <v/>
      </c>
      <c r="AR391" s="19" t="str">
        <f t="shared" si="2369"/>
        <v/>
      </c>
      <c r="AS391" s="19" t="str">
        <f t="shared" si="2369"/>
        <v/>
      </c>
      <c r="AT391" s="19" t="str">
        <f t="shared" si="2369"/>
        <v>StandBy</v>
      </c>
      <c r="AU391" s="19"/>
      <c r="AV391" s="19" t="str">
        <f t="shared" ref="AV391:AW391" si="2370">IF(AC391="Y",$AG391,"")</f>
        <v/>
      </c>
      <c r="AW391" s="19" t="str">
        <f t="shared" si="2370"/>
        <v/>
      </c>
      <c r="AX391" s="19"/>
      <c r="AY391" s="24">
        <f t="shared" si="1542"/>
        <v>0</v>
      </c>
      <c r="AZ391" s="19">
        <f t="shared" si="1543"/>
        <v>1</v>
      </c>
      <c r="BA391" s="19"/>
      <c r="BB391" s="19"/>
    </row>
    <row r="392" spans="1:54" ht="15.6">
      <c r="A392" s="2">
        <f>'Form Responses 1'!A392</f>
        <v>45481.780639456018</v>
      </c>
      <c r="B392" s="25" t="str">
        <f>'Form Responses 1'!B392</f>
        <v>vketavarapu@yahoo.com</v>
      </c>
      <c r="C392" s="16" t="str">
        <f>'Form Responses 1'!C392</f>
        <v>Vasu</v>
      </c>
      <c r="D392" s="16" t="str">
        <f>'Form Responses 1'!D392</f>
        <v>Ketavarapu</v>
      </c>
      <c r="E392" s="511">
        <f>'Form Responses 1'!E392</f>
        <v>2145177951</v>
      </c>
      <c r="F392" s="17" t="str">
        <f>'Form Responses 1'!F392</f>
        <v>20th July (Saturday) - Evening</v>
      </c>
      <c r="G392" s="16" t="str">
        <f>'Form Responses 1'!G392</f>
        <v>Frisco</v>
      </c>
      <c r="H392" s="16" t="str">
        <f>'Form Responses 1'!H392</f>
        <v>Yes</v>
      </c>
      <c r="I392" s="16" t="str">
        <f>'Form Responses 1'!I392</f>
        <v>Mahāyajña Student</v>
      </c>
      <c r="J392" s="16" t="str">
        <f>'Form Responses 1'!J392</f>
        <v xml:space="preserve">Vasundhara Ketavarapu </v>
      </c>
      <c r="K392" s="16" t="str">
        <f>'Form Responses 1'!K392</f>
        <v>Batch 9</v>
      </c>
      <c r="L392" s="16" t="str">
        <f>'Form Responses 1'!L392</f>
        <v>I acknowledge</v>
      </c>
      <c r="M392" s="16" t="str">
        <f>'Form Responses 1'!M392</f>
        <v>Frisco</v>
      </c>
      <c r="N392" s="27"/>
      <c r="O392" s="19" t="str">
        <f t="shared" si="1533"/>
        <v/>
      </c>
      <c r="P392" s="20"/>
      <c r="Q392" s="20"/>
      <c r="R392" s="20"/>
      <c r="S392" s="20"/>
      <c r="T392" s="21" t="str">
        <f t="shared" ref="T392:U392" si="2371">IF(COUNTIF($F392,CONCATENATE("*",T$1,"*")),"Y",IF(COUNTIF($F392,CONCATENATE("*",$V$1,"*")),"Y",IF(COUNTIF($F392,CONCATENATE("*ALL EVENT DAYS - July 18*")),"Y","")))</f>
        <v/>
      </c>
      <c r="U392" s="21" t="str">
        <f t="shared" si="2371"/>
        <v/>
      </c>
      <c r="V392" s="21" t="str">
        <f t="shared" si="1172"/>
        <v/>
      </c>
      <c r="W392" s="21" t="str">
        <f t="shared" ref="W392:X392" si="2372">IF(COUNTIF($F392,CONCATENATE("*",W$1,"*")),"Y",IF(COUNTIF($F392,CONCATENATE("*",$O$1,"*")),"Y",IF(COUNTIF($F392,CONCATENATE("*",$Y$1,"*")),"Y",IF(COUNTIF($F392,CONCATENATE("*ALL EVENT*")),"Y",""))))</f>
        <v/>
      </c>
      <c r="X392" s="21" t="str">
        <f t="shared" si="2372"/>
        <v/>
      </c>
      <c r="Y392" s="21" t="str">
        <f t="shared" si="1174"/>
        <v/>
      </c>
      <c r="Z392" s="21" t="str">
        <f t="shared" ref="Z392:AA392" si="2373">IF(COUNTIF($F392,CONCATENATE("*",Z$1,"*")),"Y",IF(COUNTIF($F392,CONCATENATE("*",$O$1,"*")),"Y",IF(COUNTIF($F392,CONCATENATE("*",$AB$1,"*")),"Y",IF(COUNTIF($F392,CONCATENATE("*ALL EVENT*")),"Y",""))))</f>
        <v/>
      </c>
      <c r="AA392" s="21" t="str">
        <f t="shared" si="2373"/>
        <v>Y</v>
      </c>
      <c r="AB392" s="21" t="str">
        <f t="shared" si="1537"/>
        <v/>
      </c>
      <c r="AC392" s="21" t="str">
        <f t="shared" ref="AC392:AD392" si="2374">IF(COUNTIF($F392,CONCATENATE("*",AC$1,"*")),"Y",IF(COUNTIF($F392,CONCATENATE("*",$O$1,"*")),"Y",IF(COUNTIF($F392,CONCATENATE("*",$AE$1,"*")),"Y",IF(COUNTIF($F392,CONCATENATE("*ALL EVENT*")),"Y",""))))</f>
        <v/>
      </c>
      <c r="AD392" s="21" t="str">
        <f t="shared" si="2374"/>
        <v/>
      </c>
      <c r="AE392" s="19" t="str">
        <f t="shared" si="1539"/>
        <v/>
      </c>
      <c r="AF392" s="22">
        <f t="shared" si="1540"/>
        <v>1</v>
      </c>
      <c r="AG392" s="44" t="s">
        <v>1730</v>
      </c>
      <c r="AH392" s="19" t="str">
        <f t="shared" si="1792"/>
        <v/>
      </c>
      <c r="AI392" s="19" t="str">
        <f t="shared" ref="AI392:AT392" si="2375">IF(P392="Y",$AG392,"")</f>
        <v/>
      </c>
      <c r="AJ392" s="19" t="str">
        <f t="shared" si="2375"/>
        <v/>
      </c>
      <c r="AK392" s="19" t="str">
        <f t="shared" si="2375"/>
        <v/>
      </c>
      <c r="AL392" s="19" t="str">
        <f t="shared" si="2375"/>
        <v/>
      </c>
      <c r="AM392" s="19" t="str">
        <f t="shared" si="2375"/>
        <v/>
      </c>
      <c r="AN392" s="19" t="str">
        <f t="shared" si="2375"/>
        <v/>
      </c>
      <c r="AO392" s="19" t="str">
        <f t="shared" si="2375"/>
        <v/>
      </c>
      <c r="AP392" s="19" t="str">
        <f t="shared" si="2375"/>
        <v/>
      </c>
      <c r="AQ392" s="19" t="str">
        <f t="shared" si="2375"/>
        <v/>
      </c>
      <c r="AR392" s="19" t="str">
        <f t="shared" si="2375"/>
        <v/>
      </c>
      <c r="AS392" s="19" t="str">
        <f t="shared" si="2375"/>
        <v/>
      </c>
      <c r="AT392" s="19" t="str">
        <f t="shared" si="2375"/>
        <v>StandBy</v>
      </c>
      <c r="AU392" s="19"/>
      <c r="AV392" s="19" t="str">
        <f t="shared" ref="AV392:AW392" si="2376">IF(AC392="Y",$AG392,"")</f>
        <v/>
      </c>
      <c r="AW392" s="19" t="str">
        <f t="shared" si="2376"/>
        <v/>
      </c>
      <c r="AX392" s="19"/>
      <c r="AY392" s="24">
        <f t="shared" si="1542"/>
        <v>0</v>
      </c>
      <c r="AZ392" s="19">
        <f t="shared" si="1543"/>
        <v>1</v>
      </c>
      <c r="BA392" s="19"/>
      <c r="BB392" s="19"/>
    </row>
    <row r="393" spans="1:54" ht="15.6">
      <c r="A393" s="2">
        <f>'Form Responses 1'!A393</f>
        <v>45481.91213109954</v>
      </c>
      <c r="B393" s="25" t="str">
        <f>'Form Responses 1'!B393</f>
        <v>thpranil1@gmail.com</v>
      </c>
      <c r="C393" s="16" t="str">
        <f>'Form Responses 1'!C393</f>
        <v>Pranil</v>
      </c>
      <c r="D393" s="16" t="str">
        <f>'Form Responses 1'!D393</f>
        <v>Thatavarthy</v>
      </c>
      <c r="E393" s="511">
        <f>'Form Responses 1'!E393</f>
        <v>4697931254</v>
      </c>
      <c r="F393" s="17" t="str">
        <f>'Form Responses 1'!F393</f>
        <v>ALL EVENT DAYS - July 18th to July 21st - FULL TIME, 18th July (Thursday) - ALL DAY, 18th July (Thursday) - Morning, 18th July (Thursday) - Evening, 19th July (Friday) - ALL DAY, 19th July (Friday) - Morning, 19th July (Friday) - Evening, 20th July (Saturday) - ALL DAY, 20th July (Saturday) - Morning, 21st July (Sunday) - ALL DAY, 21st July (Sunday) - Morning, 21st July (Sunday) - Evening</v>
      </c>
      <c r="G393" s="16" t="str">
        <f>'Form Responses 1'!G393</f>
        <v>Frisco</v>
      </c>
      <c r="H393" s="16" t="str">
        <f>'Form Responses 1'!H393</f>
        <v>Yes</v>
      </c>
      <c r="I393" s="16" t="str">
        <f>'Form Responses 1'!I393</f>
        <v>Mahāyajña Parent / Family member</v>
      </c>
      <c r="J393" s="16" t="str">
        <f>'Form Responses 1'!J393</f>
        <v>Padma Thatavarthy</v>
      </c>
      <c r="K393" s="16" t="str">
        <f>'Form Responses 1'!K393</f>
        <v>Batch 9</v>
      </c>
      <c r="L393" s="16" t="str">
        <f>'Form Responses 1'!L393</f>
        <v>I acknowledge</v>
      </c>
      <c r="M393" s="16">
        <f>'Form Responses 1'!M393</f>
        <v>0</v>
      </c>
      <c r="N393" s="27"/>
      <c r="O393" s="19" t="str">
        <f t="shared" si="1533"/>
        <v>Y</v>
      </c>
      <c r="P393" s="20"/>
      <c r="Q393" s="20"/>
      <c r="R393" s="20"/>
      <c r="S393" s="20"/>
      <c r="T393" s="21" t="str">
        <f t="shared" ref="T393:U393" si="2377">IF(COUNTIF($F393,CONCATENATE("*",T$1,"*")),"Y",IF(COUNTIF($F393,CONCATENATE("*",$V$1,"*")),"Y",IF(COUNTIF($F393,CONCATENATE("*ALL EVENT DAYS - July 18*")),"Y","")))</f>
        <v>Y</v>
      </c>
      <c r="U393" s="21" t="str">
        <f t="shared" si="2377"/>
        <v>Y</v>
      </c>
      <c r="V393" s="21" t="str">
        <f t="shared" si="1172"/>
        <v>Y</v>
      </c>
      <c r="W393" s="21" t="str">
        <f t="shared" ref="W393:X393" si="2378">IF(COUNTIF($F393,CONCATENATE("*",W$1,"*")),"Y",IF(COUNTIF($F393,CONCATENATE("*",$O$1,"*")),"Y",IF(COUNTIF($F393,CONCATENATE("*",$Y$1,"*")),"Y",IF(COUNTIF($F393,CONCATENATE("*ALL EVENT*")),"Y",""))))</f>
        <v>Y</v>
      </c>
      <c r="X393" s="21" t="str">
        <f t="shared" si="2378"/>
        <v>Y</v>
      </c>
      <c r="Y393" s="21" t="str">
        <f t="shared" si="1174"/>
        <v>Y</v>
      </c>
      <c r="Z393" s="21" t="str">
        <f t="shared" ref="Z393:AA393" si="2379">IF(COUNTIF($F393,CONCATENATE("*",Z$1,"*")),"Y",IF(COUNTIF($F393,CONCATENATE("*",$O$1,"*")),"Y",IF(COUNTIF($F393,CONCATENATE("*",$AB$1,"*")),"Y",IF(COUNTIF($F393,CONCATENATE("*ALL EVENT*")),"Y",""))))</f>
        <v>Y</v>
      </c>
      <c r="AA393" s="21" t="str">
        <f t="shared" si="2379"/>
        <v>Y</v>
      </c>
      <c r="AB393" s="21" t="str">
        <f t="shared" si="1537"/>
        <v>Y</v>
      </c>
      <c r="AC393" s="21" t="str">
        <f t="shared" ref="AC393:AD393" si="2380">IF(COUNTIF($F393,CONCATENATE("*",AC$1,"*")),"Y",IF(COUNTIF($F393,CONCATENATE("*",$O$1,"*")),"Y",IF(COUNTIF($F393,CONCATENATE("*",$AE$1,"*")),"Y",IF(COUNTIF($F393,CONCATENATE("*ALL EVENT*")),"Y",""))))</f>
        <v>Y</v>
      </c>
      <c r="AD393" s="21" t="str">
        <f t="shared" si="2380"/>
        <v>Y</v>
      </c>
      <c r="AE393" s="19" t="str">
        <f t="shared" si="1539"/>
        <v>Y</v>
      </c>
      <c r="AF393" s="22">
        <f t="shared" si="1540"/>
        <v>8</v>
      </c>
      <c r="AG393" s="44" t="s">
        <v>1732</v>
      </c>
      <c r="AH393" s="19" t="str">
        <f t="shared" si="1792"/>
        <v>Maha Prasad</v>
      </c>
      <c r="AI393" s="19" t="str">
        <f t="shared" ref="AI393:AL393" si="2381">IF(P393="Y",$AG393,"")</f>
        <v/>
      </c>
      <c r="AJ393" s="19" t="str">
        <f t="shared" si="2381"/>
        <v/>
      </c>
      <c r="AK393" s="19" t="str">
        <f t="shared" si="2381"/>
        <v/>
      </c>
      <c r="AL393" s="19" t="str">
        <f t="shared" si="2381"/>
        <v/>
      </c>
      <c r="AM393" s="19" t="s">
        <v>1744</v>
      </c>
      <c r="AN393" s="19" t="s">
        <v>1744</v>
      </c>
      <c r="AO393" s="19" t="str">
        <f t="shared" ref="AO393:AO394" si="2382">IF(V393="Y",$AG393,"")</f>
        <v>Maha Prasad</v>
      </c>
      <c r="AP393" s="19" t="s">
        <v>1737</v>
      </c>
      <c r="AQ393" s="19" t="s">
        <v>1737</v>
      </c>
      <c r="AR393" s="19" t="str">
        <f t="shared" ref="AR393:AR395" si="2383">IF(Y393="Y",$AG393,"")</f>
        <v>Maha Prasad</v>
      </c>
      <c r="AS393" s="19" t="s">
        <v>1737</v>
      </c>
      <c r="AT393" s="19" t="s">
        <v>1737</v>
      </c>
      <c r="AU393" s="19"/>
      <c r="AV393" s="19" t="s">
        <v>1737</v>
      </c>
      <c r="AW393" s="19" t="s">
        <v>1737</v>
      </c>
      <c r="AX393" s="19"/>
      <c r="AY393" s="24">
        <f t="shared" si="1542"/>
        <v>2</v>
      </c>
      <c r="AZ393" s="19">
        <f t="shared" si="1543"/>
        <v>2</v>
      </c>
      <c r="BA393" s="19" t="s">
        <v>1729</v>
      </c>
      <c r="BB393" s="19"/>
    </row>
    <row r="394" spans="1:54" ht="15.6">
      <c r="A394" s="2">
        <f>'Form Responses 1'!A394</f>
        <v>45481.921546180558</v>
      </c>
      <c r="B394" s="25" t="str">
        <f>'Form Responses 1'!B394</f>
        <v>kanakadurga.govindaraju@gmail.com</v>
      </c>
      <c r="C394" s="16" t="str">
        <f>'Form Responses 1'!C394</f>
        <v xml:space="preserve">Kanakadurga </v>
      </c>
      <c r="D394" s="16" t="str">
        <f>'Form Responses 1'!D394</f>
        <v xml:space="preserve">Govindaraju </v>
      </c>
      <c r="E394" s="511">
        <f>'Form Responses 1'!E394</f>
        <v>8105136570</v>
      </c>
      <c r="F394" s="17" t="str">
        <f>'Form Responses 1'!F394</f>
        <v>18th July (Thursday) - Evening, 19th July (Friday) - ALL DAY, 21st July (Sunday) - Morning</v>
      </c>
      <c r="G394" s="16" t="str">
        <f>'Form Responses 1'!G394</f>
        <v>Austin</v>
      </c>
      <c r="H394" s="16" t="str">
        <f>'Form Responses 1'!H394</f>
        <v>Yes</v>
      </c>
      <c r="I394" s="16" t="str">
        <f>'Form Responses 1'!I394</f>
        <v>Mahāyajña Student</v>
      </c>
      <c r="J394" s="16" t="str">
        <f>'Form Responses 1'!J394</f>
        <v>kanakadurga Govindaraju</v>
      </c>
      <c r="K394" s="16" t="str">
        <f>'Form Responses 1'!K394</f>
        <v>Batch 9</v>
      </c>
      <c r="L394" s="16" t="str">
        <f>'Form Responses 1'!L394</f>
        <v>I acknowledge</v>
      </c>
      <c r="M394" s="16">
        <f>'Form Responses 1'!M394</f>
        <v>0</v>
      </c>
      <c r="N394" s="27"/>
      <c r="O394" s="19" t="str">
        <f t="shared" si="1533"/>
        <v/>
      </c>
      <c r="P394" s="20"/>
      <c r="Q394" s="20"/>
      <c r="R394" s="20"/>
      <c r="S394" s="20"/>
      <c r="T394" s="21" t="str">
        <f t="shared" ref="T394:U394" si="2384">IF(COUNTIF($F394,CONCATENATE("*",T$1,"*")),"Y",IF(COUNTIF($F394,CONCATENATE("*",$V$1,"*")),"Y",IF(COUNTIF($F394,CONCATENATE("*ALL EVENT DAYS - July 18*")),"Y","")))</f>
        <v/>
      </c>
      <c r="U394" s="21" t="str">
        <f t="shared" si="2384"/>
        <v>Y</v>
      </c>
      <c r="V394" s="21" t="str">
        <f t="shared" si="1172"/>
        <v/>
      </c>
      <c r="W394" s="21" t="str">
        <f t="shared" ref="W394:X394" si="2385">IF(COUNTIF($F394,CONCATENATE("*",W$1,"*")),"Y",IF(COUNTIF($F394,CONCATENATE("*",$O$1,"*")),"Y",IF(COUNTIF($F394,CONCATENATE("*",$Y$1,"*")),"Y",IF(COUNTIF($F394,CONCATENATE("*ALL EVENT*")),"Y",""))))</f>
        <v>Y</v>
      </c>
      <c r="X394" s="21" t="str">
        <f t="shared" si="2385"/>
        <v>Y</v>
      </c>
      <c r="Y394" s="21" t="str">
        <f t="shared" si="1174"/>
        <v>Y</v>
      </c>
      <c r="Z394" s="21" t="str">
        <f t="shared" ref="Z394:AA394" si="2386">IF(COUNTIF($F394,CONCATENATE("*",Z$1,"*")),"Y",IF(COUNTIF($F394,CONCATENATE("*",$O$1,"*")),"Y",IF(COUNTIF($F394,CONCATENATE("*",$AB$1,"*")),"Y",IF(COUNTIF($F394,CONCATENATE("*ALL EVENT*")),"Y",""))))</f>
        <v/>
      </c>
      <c r="AA394" s="21" t="str">
        <f t="shared" si="2386"/>
        <v/>
      </c>
      <c r="AB394" s="21" t="str">
        <f t="shared" si="1537"/>
        <v/>
      </c>
      <c r="AC394" s="21" t="str">
        <f t="shared" ref="AC394:AD394" si="2387">IF(COUNTIF($F394,CONCATENATE("*",AC$1,"*")),"Y",IF(COUNTIF($F394,CONCATENATE("*",$O$1,"*")),"Y",IF(COUNTIF($F394,CONCATENATE("*",$AE$1,"*")),"Y",IF(COUNTIF($F394,CONCATENATE("*ALL EVENT*")),"Y",""))))</f>
        <v>Y</v>
      </c>
      <c r="AD394" s="21" t="str">
        <f t="shared" si="2387"/>
        <v/>
      </c>
      <c r="AE394" s="19" t="str">
        <f t="shared" si="1539"/>
        <v/>
      </c>
      <c r="AF394" s="22">
        <f t="shared" si="1540"/>
        <v>4</v>
      </c>
      <c r="AG394" s="44" t="s">
        <v>1732</v>
      </c>
      <c r="AH394" s="19" t="str">
        <f t="shared" si="1792"/>
        <v/>
      </c>
      <c r="AI394" s="19" t="str">
        <f t="shared" ref="AI394:AM394" si="2388">IF(P394="Y",$AG394,"")</f>
        <v/>
      </c>
      <c r="AJ394" s="19" t="str">
        <f t="shared" si="2388"/>
        <v/>
      </c>
      <c r="AK394" s="19" t="str">
        <f t="shared" si="2388"/>
        <v/>
      </c>
      <c r="AL394" s="19" t="str">
        <f t="shared" si="2388"/>
        <v/>
      </c>
      <c r="AM394" s="19" t="str">
        <f t="shared" si="2388"/>
        <v/>
      </c>
      <c r="AN394" s="19" t="s">
        <v>1744</v>
      </c>
      <c r="AO394" s="19" t="str">
        <f t="shared" si="2382"/>
        <v/>
      </c>
      <c r="AP394" s="19" t="s">
        <v>1737</v>
      </c>
      <c r="AQ394" s="19" t="s">
        <v>1737</v>
      </c>
      <c r="AR394" s="19" t="str">
        <f t="shared" si="2383"/>
        <v>Maha Prasad</v>
      </c>
      <c r="AS394" s="19" t="str">
        <f t="shared" ref="AS394:AT394" si="2389">IF(Z394="Y",$AG394,"")</f>
        <v/>
      </c>
      <c r="AT394" s="19" t="str">
        <f t="shared" si="2389"/>
        <v/>
      </c>
      <c r="AU394" s="19"/>
      <c r="AV394" s="19" t="s">
        <v>1737</v>
      </c>
      <c r="AW394" s="19" t="str">
        <f>IF(AD394="Y",$AG394,"")</f>
        <v/>
      </c>
      <c r="AX394" s="19"/>
      <c r="AY394" s="24">
        <f t="shared" si="1542"/>
        <v>1</v>
      </c>
      <c r="AZ394" s="19">
        <f t="shared" si="1543"/>
        <v>1</v>
      </c>
      <c r="BA394" s="19" t="s">
        <v>1740</v>
      </c>
      <c r="BB394" s="19"/>
    </row>
    <row r="395" spans="1:54" ht="15.6">
      <c r="A395" s="2">
        <f>'Form Responses 1'!A395</f>
        <v>45481.930514641208</v>
      </c>
      <c r="B395" s="25" t="str">
        <f>'Form Responses 1'!B395</f>
        <v>maheshwar.yasa@gmail.com</v>
      </c>
      <c r="C395" s="16" t="str">
        <f>'Form Responses 1'!C395</f>
        <v xml:space="preserve">Maheswaraiah </v>
      </c>
      <c r="D395" s="16" t="str">
        <f>'Form Responses 1'!D395</f>
        <v>Y</v>
      </c>
      <c r="E395" s="511">
        <f>'Form Responses 1'!E395</f>
        <v>7372935988</v>
      </c>
      <c r="F395" s="17" t="str">
        <f>'Form Responses 1'!F395</f>
        <v>19th July (Friday) - Evening, 20th July (Saturday) - Evening</v>
      </c>
      <c r="G395" s="16" t="str">
        <f>'Form Responses 1'!G395</f>
        <v>Austin</v>
      </c>
      <c r="H395" s="16" t="str">
        <f>'Form Responses 1'!H395</f>
        <v>Yes</v>
      </c>
      <c r="I395" s="16" t="str">
        <f>'Form Responses 1'!I395</f>
        <v>Mahāyajña Parent / Family member</v>
      </c>
      <c r="J395" s="16" t="str">
        <f>'Form Responses 1'!J395</f>
        <v xml:space="preserve">Nithyasri Yasarapu </v>
      </c>
      <c r="K395" s="16" t="str">
        <f>'Form Responses 1'!K395</f>
        <v>Batch 8</v>
      </c>
      <c r="L395" s="16" t="str">
        <f>'Form Responses 1'!L395</f>
        <v>I acknowledge</v>
      </c>
      <c r="M395" s="16">
        <f>'Form Responses 1'!M395</f>
        <v>0</v>
      </c>
      <c r="N395" s="27"/>
      <c r="O395" s="19" t="str">
        <f t="shared" si="1533"/>
        <v/>
      </c>
      <c r="P395" s="20"/>
      <c r="Q395" s="20"/>
      <c r="R395" s="20"/>
      <c r="S395" s="20"/>
      <c r="T395" s="21" t="str">
        <f t="shared" ref="T395:U395" si="2390">IF(COUNTIF($F395,CONCATENATE("*",T$1,"*")),"Y",IF(COUNTIF($F395,CONCATENATE("*",$V$1,"*")),"Y",IF(COUNTIF($F395,CONCATENATE("*ALL EVENT DAYS - July 18*")),"Y","")))</f>
        <v/>
      </c>
      <c r="U395" s="21" t="str">
        <f t="shared" si="2390"/>
        <v/>
      </c>
      <c r="V395" s="21" t="str">
        <f t="shared" si="1172"/>
        <v/>
      </c>
      <c r="W395" s="21" t="str">
        <f t="shared" ref="W395:X395" si="2391">IF(COUNTIF($F395,CONCATENATE("*",W$1,"*")),"Y",IF(COUNTIF($F395,CONCATENATE("*",$O$1,"*")),"Y",IF(COUNTIF($F395,CONCATENATE("*",$Y$1,"*")),"Y",IF(COUNTIF($F395,CONCATENATE("*ALL EVENT*")),"Y",""))))</f>
        <v/>
      </c>
      <c r="X395" s="21" t="str">
        <f t="shared" si="2391"/>
        <v>Y</v>
      </c>
      <c r="Y395" s="21" t="str">
        <f t="shared" si="1174"/>
        <v/>
      </c>
      <c r="Z395" s="21" t="str">
        <f t="shared" ref="Z395:AA395" si="2392">IF(COUNTIF($F395,CONCATENATE("*",Z$1,"*")),"Y",IF(COUNTIF($F395,CONCATENATE("*",$O$1,"*")),"Y",IF(COUNTIF($F395,CONCATENATE("*",$AB$1,"*")),"Y",IF(COUNTIF($F395,CONCATENATE("*ALL EVENT*")),"Y",""))))</f>
        <v/>
      </c>
      <c r="AA395" s="21" t="str">
        <f t="shared" si="2392"/>
        <v>Y</v>
      </c>
      <c r="AB395" s="21" t="str">
        <f t="shared" si="1537"/>
        <v/>
      </c>
      <c r="AC395" s="21" t="str">
        <f t="shared" ref="AC395:AD395" si="2393">IF(COUNTIF($F395,CONCATENATE("*",AC$1,"*")),"Y",IF(COUNTIF($F395,CONCATENATE("*",$O$1,"*")),"Y",IF(COUNTIF($F395,CONCATENATE("*",$AE$1,"*")),"Y",IF(COUNTIF($F395,CONCATENATE("*ALL EVENT*")),"Y",""))))</f>
        <v/>
      </c>
      <c r="AD395" s="21" t="str">
        <f t="shared" si="2393"/>
        <v/>
      </c>
      <c r="AE395" s="19" t="str">
        <f t="shared" si="1539"/>
        <v/>
      </c>
      <c r="AF395" s="22">
        <f t="shared" si="1540"/>
        <v>2</v>
      </c>
      <c r="AG395" s="44" t="s">
        <v>1732</v>
      </c>
      <c r="AH395" s="19" t="str">
        <f t="shared" si="1792"/>
        <v/>
      </c>
      <c r="AI395" s="19" t="str">
        <f t="shared" ref="AI395:AP395" si="2394">IF(P395="Y",$AG395,"")</f>
        <v/>
      </c>
      <c r="AJ395" s="19" t="str">
        <f t="shared" si="2394"/>
        <v/>
      </c>
      <c r="AK395" s="19" t="str">
        <f t="shared" si="2394"/>
        <v/>
      </c>
      <c r="AL395" s="19" t="str">
        <f t="shared" si="2394"/>
        <v/>
      </c>
      <c r="AM395" s="19" t="str">
        <f t="shared" si="2394"/>
        <v/>
      </c>
      <c r="AN395" s="19" t="str">
        <f t="shared" si="2394"/>
        <v/>
      </c>
      <c r="AO395" s="19" t="str">
        <f t="shared" si="2394"/>
        <v/>
      </c>
      <c r="AP395" s="19" t="str">
        <f t="shared" si="2394"/>
        <v/>
      </c>
      <c r="AQ395" s="19" t="s">
        <v>1737</v>
      </c>
      <c r="AR395" s="19" t="str">
        <f t="shared" si="2383"/>
        <v/>
      </c>
      <c r="AS395" s="19" t="str">
        <f>IF(Z395="Y",$AG395,"")</f>
        <v/>
      </c>
      <c r="AT395" s="19" t="s">
        <v>1737</v>
      </c>
      <c r="AU395" s="19"/>
      <c r="AV395" s="19" t="str">
        <f t="shared" ref="AV395:AW395" si="2395">IF(AC395="Y",$AG395,"")</f>
        <v/>
      </c>
      <c r="AW395" s="19" t="str">
        <f t="shared" si="2395"/>
        <v/>
      </c>
      <c r="AX395" s="19"/>
      <c r="AY395" s="24">
        <f t="shared" si="1542"/>
        <v>1</v>
      </c>
      <c r="AZ395" s="19">
        <f t="shared" si="1543"/>
        <v>1</v>
      </c>
      <c r="BA395" s="19" t="s">
        <v>1740</v>
      </c>
      <c r="BB395" s="19"/>
    </row>
    <row r="396" spans="1:54" ht="15.6">
      <c r="A396" s="2">
        <f>'Form Responses 1'!A396</f>
        <v>45482.295267048612</v>
      </c>
      <c r="B396" s="25" t="str">
        <f>'Form Responses 1'!B396</f>
        <v>ssrraju1@gmail.com</v>
      </c>
      <c r="C396" s="16" t="str">
        <f>'Form Responses 1'!C396</f>
        <v>Sai</v>
      </c>
      <c r="D396" s="16" t="str">
        <f>'Form Responses 1'!D396</f>
        <v>Sayyaparaju</v>
      </c>
      <c r="E396" s="511">
        <f>'Form Responses 1'!E396</f>
        <v>7039818480</v>
      </c>
      <c r="F396" s="17" t="str">
        <f>'Form Responses 1'!F396</f>
        <v>18th July (Thursday) - ALL DAY, 19th July (Friday) - Morning</v>
      </c>
      <c r="G396" s="16" t="str">
        <f>'Form Responses 1'!G396</f>
        <v>Frisco</v>
      </c>
      <c r="H396" s="16" t="str">
        <f>'Form Responses 1'!H396</f>
        <v>Yes</v>
      </c>
      <c r="I396" s="16" t="str">
        <f>'Form Responses 1'!I396</f>
        <v>Mahāyajña Student</v>
      </c>
      <c r="J396" s="16" t="str">
        <f>'Form Responses 1'!J396</f>
        <v>Sai Sayyaparaju</v>
      </c>
      <c r="K396" s="16" t="str">
        <f>'Form Responses 1'!K396</f>
        <v>Batch 9</v>
      </c>
      <c r="L396" s="16" t="str">
        <f>'Form Responses 1'!L396</f>
        <v>I acknowledge</v>
      </c>
      <c r="M396" s="16">
        <f>'Form Responses 1'!M396</f>
        <v>0</v>
      </c>
      <c r="N396" s="27"/>
      <c r="O396" s="19" t="str">
        <f t="shared" si="1533"/>
        <v/>
      </c>
      <c r="P396" s="20"/>
      <c r="Q396" s="20"/>
      <c r="R396" s="20"/>
      <c r="S396" s="20"/>
      <c r="T396" s="21" t="str">
        <f t="shared" ref="T396:U396" si="2396">IF(COUNTIF($F396,CONCATENATE("*",T$1,"*")),"Y",IF(COUNTIF($F396,CONCATENATE("*",$V$1,"*")),"Y",IF(COUNTIF($F396,CONCATENATE("*ALL EVENT DAYS - July 18*")),"Y","")))</f>
        <v>Y</v>
      </c>
      <c r="U396" s="21" t="str">
        <f t="shared" si="2396"/>
        <v>Y</v>
      </c>
      <c r="V396" s="21" t="str">
        <f t="shared" si="1172"/>
        <v>Y</v>
      </c>
      <c r="W396" s="21" t="str">
        <f t="shared" ref="W396:X396" si="2397">IF(COUNTIF($F396,CONCATENATE("*",W$1,"*")),"Y",IF(COUNTIF($F396,CONCATENATE("*",$O$1,"*")),"Y",IF(COUNTIF($F396,CONCATENATE("*",$Y$1,"*")),"Y",IF(COUNTIF($F396,CONCATENATE("*ALL EVENT*")),"Y",""))))</f>
        <v>Y</v>
      </c>
      <c r="X396" s="21" t="str">
        <f t="shared" si="2397"/>
        <v/>
      </c>
      <c r="Y396" s="21" t="str">
        <f t="shared" si="1174"/>
        <v/>
      </c>
      <c r="Z396" s="21" t="str">
        <f t="shared" ref="Z396:AA396" si="2398">IF(COUNTIF($F396,CONCATENATE("*",Z$1,"*")),"Y",IF(COUNTIF($F396,CONCATENATE("*",$O$1,"*")),"Y",IF(COUNTIF($F396,CONCATENATE("*",$AB$1,"*")),"Y",IF(COUNTIF($F396,CONCATENATE("*ALL EVENT*")),"Y",""))))</f>
        <v/>
      </c>
      <c r="AA396" s="21" t="str">
        <f t="shared" si="2398"/>
        <v/>
      </c>
      <c r="AB396" s="21" t="str">
        <f t="shared" si="1537"/>
        <v/>
      </c>
      <c r="AC396" s="21" t="str">
        <f t="shared" ref="AC396:AD396" si="2399">IF(COUNTIF($F396,CONCATENATE("*",AC$1,"*")),"Y",IF(COUNTIF($F396,CONCATENATE("*",$O$1,"*")),"Y",IF(COUNTIF($F396,CONCATENATE("*",$AE$1,"*")),"Y",IF(COUNTIF($F396,CONCATENATE("*ALL EVENT*")),"Y",""))))</f>
        <v/>
      </c>
      <c r="AD396" s="21" t="str">
        <f t="shared" si="2399"/>
        <v/>
      </c>
      <c r="AE396" s="19" t="str">
        <f t="shared" si="1539"/>
        <v/>
      </c>
      <c r="AF396" s="22">
        <f t="shared" si="1540"/>
        <v>3</v>
      </c>
      <c r="AG396" s="44" t="s">
        <v>1732</v>
      </c>
      <c r="AH396" s="19" t="str">
        <f t="shared" si="1792"/>
        <v/>
      </c>
      <c r="AI396" s="19" t="str">
        <f t="shared" ref="AI396:AL396" si="2400">IF(P396="Y",$AG396,"")</f>
        <v/>
      </c>
      <c r="AJ396" s="19" t="str">
        <f t="shared" si="2400"/>
        <v/>
      </c>
      <c r="AK396" s="19" t="str">
        <f t="shared" si="2400"/>
        <v/>
      </c>
      <c r="AL396" s="19" t="str">
        <f t="shared" si="2400"/>
        <v/>
      </c>
      <c r="AM396" s="19" t="s">
        <v>1744</v>
      </c>
      <c r="AN396" s="19" t="s">
        <v>1744</v>
      </c>
      <c r="AO396" s="19" t="str">
        <f>IF(V396="Y",$AG396,"")</f>
        <v>Maha Prasad</v>
      </c>
      <c r="AP396" s="19" t="s">
        <v>1737</v>
      </c>
      <c r="AQ396" s="19" t="str">
        <f t="shared" ref="AQ396:AT396" si="2401">IF(X396="Y",$AG396,"")</f>
        <v/>
      </c>
      <c r="AR396" s="19" t="str">
        <f t="shared" si="2401"/>
        <v/>
      </c>
      <c r="AS396" s="19" t="str">
        <f t="shared" si="2401"/>
        <v/>
      </c>
      <c r="AT396" s="19" t="str">
        <f t="shared" si="2401"/>
        <v/>
      </c>
      <c r="AU396" s="19"/>
      <c r="AV396" s="19" t="str">
        <f t="shared" ref="AV396:AW396" si="2402">IF(AC396="Y",$AG396,"")</f>
        <v/>
      </c>
      <c r="AW396" s="19" t="str">
        <f t="shared" si="2402"/>
        <v/>
      </c>
      <c r="AX396" s="19"/>
      <c r="AY396" s="24">
        <f t="shared" si="1542"/>
        <v>1</v>
      </c>
      <c r="AZ396" s="19">
        <f t="shared" si="1543"/>
        <v>1</v>
      </c>
      <c r="BA396" s="19" t="s">
        <v>1740</v>
      </c>
      <c r="BB396" s="19"/>
    </row>
    <row r="397" spans="1:54" ht="15.6">
      <c r="A397" s="2">
        <f>'Form Responses 1'!A397</f>
        <v>45482.444613043983</v>
      </c>
      <c r="B397" s="25" t="str">
        <f>'Form Responses 1'!B397</f>
        <v>madhavikodukula@gmail.com</v>
      </c>
      <c r="C397" s="16" t="str">
        <f>'Form Responses 1'!C397</f>
        <v xml:space="preserve">Madhavi </v>
      </c>
      <c r="D397" s="16" t="str">
        <f>'Form Responses 1'!D397</f>
        <v>Kodukula</v>
      </c>
      <c r="E397" s="511">
        <f>'Form Responses 1'!E397</f>
        <v>2196710256</v>
      </c>
      <c r="F397" s="17" t="str">
        <f>'Form Responses 1'!F397</f>
        <v>19th July (Friday) - Evening, 20th July (Saturday) - Evening, 21st July (Sunday) - Morning</v>
      </c>
      <c r="G397" s="16" t="str">
        <f>'Form Responses 1'!G397</f>
        <v>Greater Chicago Region</v>
      </c>
      <c r="H397" s="16" t="str">
        <f>'Form Responses 1'!H397</f>
        <v>No</v>
      </c>
      <c r="I397" s="16">
        <f>'Form Responses 1'!I397</f>
        <v>0</v>
      </c>
      <c r="J397" s="16">
        <f>'Form Responses 1'!J397</f>
        <v>0</v>
      </c>
      <c r="K397" s="16">
        <f>'Form Responses 1'!K397</f>
        <v>0</v>
      </c>
      <c r="L397" s="16" t="str">
        <f>'Form Responses 1'!L397</f>
        <v>I acknowledge</v>
      </c>
      <c r="M397" s="16">
        <f>'Form Responses 1'!M397</f>
        <v>0</v>
      </c>
      <c r="N397" s="27"/>
      <c r="O397" s="19" t="str">
        <f t="shared" si="1533"/>
        <v/>
      </c>
      <c r="P397" s="20"/>
      <c r="Q397" s="20"/>
      <c r="R397" s="20"/>
      <c r="S397" s="20"/>
      <c r="T397" s="21" t="str">
        <f t="shared" ref="T397:U397" si="2403">IF(COUNTIF($F397,CONCATENATE("*",T$1,"*")),"Y",IF(COUNTIF($F397,CONCATENATE("*",$V$1,"*")),"Y",IF(COUNTIF($F397,CONCATENATE("*ALL EVENT DAYS - July 18*")),"Y","")))</f>
        <v/>
      </c>
      <c r="U397" s="21" t="str">
        <f t="shared" si="2403"/>
        <v/>
      </c>
      <c r="V397" s="21" t="str">
        <f t="shared" si="1172"/>
        <v/>
      </c>
      <c r="W397" s="21" t="str">
        <f t="shared" ref="W397:X397" si="2404">IF(COUNTIF($F397,CONCATENATE("*",W$1,"*")),"Y",IF(COUNTIF($F397,CONCATENATE("*",$O$1,"*")),"Y",IF(COUNTIF($F397,CONCATENATE("*",$Y$1,"*")),"Y",IF(COUNTIF($F397,CONCATENATE("*ALL EVENT*")),"Y",""))))</f>
        <v/>
      </c>
      <c r="X397" s="21" t="str">
        <f t="shared" si="2404"/>
        <v>Y</v>
      </c>
      <c r="Y397" s="21" t="str">
        <f t="shared" si="1174"/>
        <v/>
      </c>
      <c r="Z397" s="21" t="str">
        <f t="shared" ref="Z397:AA397" si="2405">IF(COUNTIF($F397,CONCATENATE("*",Z$1,"*")),"Y",IF(COUNTIF($F397,CONCATENATE("*",$O$1,"*")),"Y",IF(COUNTIF($F397,CONCATENATE("*",$AB$1,"*")),"Y",IF(COUNTIF($F397,CONCATENATE("*ALL EVENT*")),"Y",""))))</f>
        <v/>
      </c>
      <c r="AA397" s="21" t="str">
        <f t="shared" si="2405"/>
        <v>Y</v>
      </c>
      <c r="AB397" s="21" t="str">
        <f t="shared" si="1537"/>
        <v/>
      </c>
      <c r="AC397" s="21" t="str">
        <f t="shared" ref="AC397:AD397" si="2406">IF(COUNTIF($F397,CONCATENATE("*",AC$1,"*")),"Y",IF(COUNTIF($F397,CONCATENATE("*",$O$1,"*")),"Y",IF(COUNTIF($F397,CONCATENATE("*",$AE$1,"*")),"Y",IF(COUNTIF($F397,CONCATENATE("*ALL EVENT*")),"Y",""))))</f>
        <v>Y</v>
      </c>
      <c r="AD397" s="21" t="str">
        <f t="shared" si="2406"/>
        <v/>
      </c>
      <c r="AE397" s="19" t="str">
        <f t="shared" si="1539"/>
        <v/>
      </c>
      <c r="AF397" s="22">
        <f t="shared" si="1540"/>
        <v>3</v>
      </c>
      <c r="AG397" s="44" t="s">
        <v>1732</v>
      </c>
      <c r="AH397" s="19" t="str">
        <f t="shared" si="1792"/>
        <v/>
      </c>
      <c r="AI397" s="19" t="str">
        <f t="shared" ref="AI397:AP397" si="2407">IF(P397="Y",$AG397,"")</f>
        <v/>
      </c>
      <c r="AJ397" s="19" t="str">
        <f t="shared" si="2407"/>
        <v/>
      </c>
      <c r="AK397" s="19" t="str">
        <f t="shared" si="2407"/>
        <v/>
      </c>
      <c r="AL397" s="19" t="str">
        <f t="shared" si="2407"/>
        <v/>
      </c>
      <c r="AM397" s="19" t="str">
        <f t="shared" si="2407"/>
        <v/>
      </c>
      <c r="AN397" s="19" t="str">
        <f t="shared" si="2407"/>
        <v/>
      </c>
      <c r="AO397" s="19" t="str">
        <f t="shared" si="2407"/>
        <v/>
      </c>
      <c r="AP397" s="19" t="str">
        <f t="shared" si="2407"/>
        <v/>
      </c>
      <c r="AQ397" s="19" t="s">
        <v>1737</v>
      </c>
      <c r="AR397" s="19" t="str">
        <f t="shared" ref="AR397:AS397" si="2408">IF(Y397="Y",$AG397,"")</f>
        <v/>
      </c>
      <c r="AS397" s="19" t="str">
        <f t="shared" si="2408"/>
        <v/>
      </c>
      <c r="AT397" s="19" t="s">
        <v>1737</v>
      </c>
      <c r="AU397" s="19"/>
      <c r="AV397" s="19" t="s">
        <v>1737</v>
      </c>
      <c r="AW397" s="19" t="str">
        <f>IF(AD397="Y",$AG397,"")</f>
        <v/>
      </c>
      <c r="AX397" s="19"/>
      <c r="AY397" s="24">
        <f t="shared" si="1542"/>
        <v>1</v>
      </c>
      <c r="AZ397" s="19">
        <f t="shared" si="1543"/>
        <v>1</v>
      </c>
      <c r="BA397" s="19" t="s">
        <v>1740</v>
      </c>
      <c r="BB397" s="19"/>
    </row>
    <row r="398" spans="1:54" ht="15.6">
      <c r="A398" s="2">
        <f>'Form Responses 1'!A398</f>
        <v>45482.445317824073</v>
      </c>
      <c r="B398" s="25" t="str">
        <f>'Form Responses 1'!B398</f>
        <v>kishore.k.rama@gmail.com</v>
      </c>
      <c r="C398" s="16" t="str">
        <f>'Form Responses 1'!C398</f>
        <v>Kishore</v>
      </c>
      <c r="D398" s="16" t="str">
        <f>'Form Responses 1'!D398</f>
        <v>Rama</v>
      </c>
      <c r="E398" s="511" t="str">
        <f>'Form Responses 1'!E398</f>
        <v>(408)425-9878</v>
      </c>
      <c r="F398" s="17" t="str">
        <f>'Form Responses 1'!F398</f>
        <v>18th July (Thursday) - Evening, 19th July (Friday) - Evening, 20th July (Saturday) - ALL DAY, 21st July (Sunday) - ALL DAY</v>
      </c>
      <c r="G398" s="16" t="str">
        <f>'Form Responses 1'!G398</f>
        <v>Other locations</v>
      </c>
      <c r="H398" s="16" t="str">
        <f>'Form Responses 1'!H398</f>
        <v>Yes</v>
      </c>
      <c r="I398" s="16" t="str">
        <f>'Form Responses 1'!I398</f>
        <v>Mahāyajña Parent / Family member</v>
      </c>
      <c r="J398" s="16" t="str">
        <f>'Form Responses 1'!J398</f>
        <v>Kishore Rama</v>
      </c>
      <c r="K398" s="16" t="str">
        <f>'Form Responses 1'!K398</f>
        <v>Batch 2</v>
      </c>
      <c r="L398" s="16" t="str">
        <f>'Form Responses 1'!L398</f>
        <v>I acknowledge</v>
      </c>
      <c r="M398" s="16" t="str">
        <f>'Form Responses 1'!M398</f>
        <v>Callifornia</v>
      </c>
      <c r="N398" s="27"/>
      <c r="O398" s="19" t="str">
        <f t="shared" si="1533"/>
        <v/>
      </c>
      <c r="P398" s="20"/>
      <c r="Q398" s="20"/>
      <c r="R398" s="20"/>
      <c r="S398" s="20"/>
      <c r="T398" s="21" t="str">
        <f t="shared" ref="T398:U398" si="2409">IF(COUNTIF($F398,CONCATENATE("*",T$1,"*")),"Y",IF(COUNTIF($F398,CONCATENATE("*",$V$1,"*")),"Y",IF(COUNTIF($F398,CONCATENATE("*ALL EVENT DAYS - July 18*")),"Y","")))</f>
        <v/>
      </c>
      <c r="U398" s="21" t="str">
        <f t="shared" si="2409"/>
        <v>Y</v>
      </c>
      <c r="V398" s="21" t="str">
        <f t="shared" si="1172"/>
        <v/>
      </c>
      <c r="W398" s="21" t="str">
        <f t="shared" ref="W398:X398" si="2410">IF(COUNTIF($F398,CONCATENATE("*",W$1,"*")),"Y",IF(COUNTIF($F398,CONCATENATE("*",$O$1,"*")),"Y",IF(COUNTIF($F398,CONCATENATE("*",$Y$1,"*")),"Y",IF(COUNTIF($F398,CONCATENATE("*ALL EVENT*")),"Y",""))))</f>
        <v/>
      </c>
      <c r="X398" s="21" t="str">
        <f t="shared" si="2410"/>
        <v>Y</v>
      </c>
      <c r="Y398" s="21" t="str">
        <f t="shared" si="1174"/>
        <v/>
      </c>
      <c r="Z398" s="21" t="str">
        <f t="shared" ref="Z398:AA398" si="2411">IF(COUNTIF($F398,CONCATENATE("*",Z$1,"*")),"Y",IF(COUNTIF($F398,CONCATENATE("*",$O$1,"*")),"Y",IF(COUNTIF($F398,CONCATENATE("*",$AB$1,"*")),"Y",IF(COUNTIF($F398,CONCATENATE("*ALL EVENT*")),"Y",""))))</f>
        <v>Y</v>
      </c>
      <c r="AA398" s="21" t="str">
        <f t="shared" si="2411"/>
        <v>Y</v>
      </c>
      <c r="AB398" s="21" t="str">
        <f t="shared" si="1537"/>
        <v>Y</v>
      </c>
      <c r="AC398" s="21" t="str">
        <f t="shared" ref="AC398:AD398" si="2412">IF(COUNTIF($F398,CONCATENATE("*",AC$1,"*")),"Y",IF(COUNTIF($F398,CONCATENATE("*",$O$1,"*")),"Y",IF(COUNTIF($F398,CONCATENATE("*",$AE$1,"*")),"Y",IF(COUNTIF($F398,CONCATENATE("*ALL EVENT*")),"Y",""))))</f>
        <v>Y</v>
      </c>
      <c r="AD398" s="21" t="str">
        <f t="shared" si="2412"/>
        <v>Y</v>
      </c>
      <c r="AE398" s="19" t="str">
        <f t="shared" si="1539"/>
        <v>Y</v>
      </c>
      <c r="AF398" s="22">
        <f t="shared" si="1540"/>
        <v>6</v>
      </c>
      <c r="AG398" s="44" t="s">
        <v>1743</v>
      </c>
      <c r="AH398" s="19" t="str">
        <f t="shared" si="1792"/>
        <v/>
      </c>
      <c r="AI398" s="19" t="str">
        <f t="shared" ref="AI398:AT398" si="2413">IF(P398="Y",$AG398,"")</f>
        <v/>
      </c>
      <c r="AJ398" s="19" t="str">
        <f t="shared" si="2413"/>
        <v/>
      </c>
      <c r="AK398" s="19" t="str">
        <f t="shared" si="2413"/>
        <v/>
      </c>
      <c r="AL398" s="19" t="str">
        <f t="shared" si="2413"/>
        <v/>
      </c>
      <c r="AM398" s="19" t="str">
        <f t="shared" si="2413"/>
        <v/>
      </c>
      <c r="AN398" s="19" t="str">
        <f t="shared" si="2413"/>
        <v>Reserve</v>
      </c>
      <c r="AO398" s="19" t="str">
        <f t="shared" si="2413"/>
        <v/>
      </c>
      <c r="AP398" s="19" t="str">
        <f t="shared" si="2413"/>
        <v/>
      </c>
      <c r="AQ398" s="19" t="str">
        <f t="shared" si="2413"/>
        <v>Reserve</v>
      </c>
      <c r="AR398" s="19" t="str">
        <f t="shared" si="2413"/>
        <v/>
      </c>
      <c r="AS398" s="19" t="str">
        <f t="shared" si="2413"/>
        <v>Reserve</v>
      </c>
      <c r="AT398" s="19" t="str">
        <f t="shared" si="2413"/>
        <v>Reserve</v>
      </c>
      <c r="AU398" s="19"/>
      <c r="AV398" s="19" t="str">
        <f t="shared" ref="AV398:AW398" si="2414">IF(AC398="Y",$AG398,"")</f>
        <v>Reserve</v>
      </c>
      <c r="AW398" s="19" t="str">
        <f t="shared" si="2414"/>
        <v>Reserve</v>
      </c>
      <c r="AX398" s="19"/>
      <c r="AY398" s="24">
        <f t="shared" si="1542"/>
        <v>2</v>
      </c>
      <c r="AZ398" s="19">
        <f t="shared" si="1543"/>
        <v>2</v>
      </c>
      <c r="BA398" s="19" t="s">
        <v>1729</v>
      </c>
      <c r="BB398" s="19"/>
    </row>
    <row r="399" spans="1:54" ht="15.6">
      <c r="A399" s="5">
        <f>'Form Responses 1'!A399</f>
        <v>45482.486374837958</v>
      </c>
      <c r="B399" s="25" t="str">
        <f>'Form Responses 1'!B399</f>
        <v>srchunduri@yahoo.com</v>
      </c>
      <c r="C399" s="16" t="str">
        <f>'Form Responses 1'!C399</f>
        <v>Srinivasa</v>
      </c>
      <c r="D399" s="16" t="str">
        <f>'Form Responses 1'!D399</f>
        <v>Chunduri</v>
      </c>
      <c r="E399" s="511">
        <f>'Form Responses 1'!E399</f>
        <v>8478457767</v>
      </c>
      <c r="F399" s="17" t="str">
        <f>'Form Responses 1'!F399</f>
        <v>20th July (Saturday) - ALL DAY, 20th July (Saturday) - Morning, 20th July (Saturday) - Evening, 21st July (Sunday) - ALL DAY, 21st July (Sunday) - Morning, 21st July (Sunday) - Evening</v>
      </c>
      <c r="G399" s="16" t="str">
        <f>'Form Responses 1'!G399</f>
        <v>Greater Chicago Region</v>
      </c>
      <c r="H399" s="16" t="str">
        <f>'Form Responses 1'!H399</f>
        <v>No</v>
      </c>
      <c r="I399" s="16">
        <f>'Form Responses 1'!I399</f>
        <v>0</v>
      </c>
      <c r="J399" s="16">
        <f>'Form Responses 1'!J399</f>
        <v>0</v>
      </c>
      <c r="K399" s="16">
        <f>'Form Responses 1'!K399</f>
        <v>0</v>
      </c>
      <c r="L399" s="16" t="str">
        <f>'Form Responses 1'!L399</f>
        <v>I acknowledge</v>
      </c>
      <c r="M399" s="16">
        <f>'Form Responses 1'!M399</f>
        <v>0</v>
      </c>
      <c r="N399" s="27"/>
      <c r="O399" s="19" t="str">
        <f t="shared" si="1533"/>
        <v/>
      </c>
      <c r="P399" s="20"/>
      <c r="Q399" s="20"/>
      <c r="R399" s="20"/>
      <c r="S399" s="20"/>
      <c r="T399" s="21" t="str">
        <f t="shared" ref="T399:U399" si="2415">IF(COUNTIF($F399,CONCATENATE("*",T$1,"*")),"Y",IF(COUNTIF($F399,CONCATENATE("*",$V$1,"*")),"Y",IF(COUNTIF($F399,CONCATENATE("*ALL EVENT DAYS - July 18*")),"Y","")))</f>
        <v/>
      </c>
      <c r="U399" s="21" t="str">
        <f t="shared" si="2415"/>
        <v/>
      </c>
      <c r="V399" s="21" t="str">
        <f t="shared" si="1172"/>
        <v/>
      </c>
      <c r="W399" s="21" t="str">
        <f t="shared" ref="W399:X399" si="2416">IF(COUNTIF($F399,CONCATENATE("*",W$1,"*")),"Y",IF(COUNTIF($F399,CONCATENATE("*",$O$1,"*")),"Y",IF(COUNTIF($F399,CONCATENATE("*",$Y$1,"*")),"Y",IF(COUNTIF($F399,CONCATENATE("*ALL EVENT*")),"Y",""))))</f>
        <v/>
      </c>
      <c r="X399" s="21" t="str">
        <f t="shared" si="2416"/>
        <v/>
      </c>
      <c r="Y399" s="21" t="str">
        <f t="shared" si="1174"/>
        <v/>
      </c>
      <c r="Z399" s="21" t="str">
        <f t="shared" ref="Z399:AA399" si="2417">IF(COUNTIF($F399,CONCATENATE("*",Z$1,"*")),"Y",IF(COUNTIF($F399,CONCATENATE("*",$O$1,"*")),"Y",IF(COUNTIF($F399,CONCATENATE("*",$AB$1,"*")),"Y",IF(COUNTIF($F399,CONCATENATE("*ALL EVENT*")),"Y",""))))</f>
        <v>Y</v>
      </c>
      <c r="AA399" s="21" t="str">
        <f t="shared" si="2417"/>
        <v>Y</v>
      </c>
      <c r="AB399" s="21" t="str">
        <f t="shared" si="1537"/>
        <v>Y</v>
      </c>
      <c r="AC399" s="21" t="str">
        <f t="shared" ref="AC399:AD399" si="2418">IF(COUNTIF($F399,CONCATENATE("*",AC$1,"*")),"Y",IF(COUNTIF($F399,CONCATENATE("*",$O$1,"*")),"Y",IF(COUNTIF($F399,CONCATENATE("*",$AE$1,"*")),"Y",IF(COUNTIF($F399,CONCATENATE("*ALL EVENT*")),"Y",""))))</f>
        <v>Y</v>
      </c>
      <c r="AD399" s="21" t="str">
        <f t="shared" si="2418"/>
        <v>Y</v>
      </c>
      <c r="AE399" s="19" t="str">
        <f t="shared" si="1539"/>
        <v>Y</v>
      </c>
      <c r="AF399" s="22">
        <f t="shared" si="1540"/>
        <v>4</v>
      </c>
      <c r="AG399" s="44" t="s">
        <v>1741</v>
      </c>
      <c r="AH399" s="19" t="str">
        <f t="shared" si="1792"/>
        <v/>
      </c>
      <c r="AI399" s="19" t="str">
        <f t="shared" ref="AI399:AR399" si="2419">IF(P399="Y",$AG399,"")</f>
        <v/>
      </c>
      <c r="AJ399" s="19" t="str">
        <f t="shared" si="2419"/>
        <v/>
      </c>
      <c r="AK399" s="19" t="str">
        <f t="shared" si="2419"/>
        <v/>
      </c>
      <c r="AL399" s="19" t="str">
        <f t="shared" si="2419"/>
        <v/>
      </c>
      <c r="AM399" s="19" t="str">
        <f t="shared" si="2419"/>
        <v/>
      </c>
      <c r="AN399" s="19" t="str">
        <f t="shared" si="2419"/>
        <v/>
      </c>
      <c r="AO399" s="19" t="str">
        <f t="shared" si="2419"/>
        <v/>
      </c>
      <c r="AP399" s="19" t="str">
        <f t="shared" si="2419"/>
        <v/>
      </c>
      <c r="AQ399" s="19" t="str">
        <f t="shared" si="2419"/>
        <v/>
      </c>
      <c r="AR399" s="19" t="str">
        <f t="shared" si="2419"/>
        <v/>
      </c>
      <c r="AS399" s="19" t="s">
        <v>1734</v>
      </c>
      <c r="AT399" s="19" t="s">
        <v>1734</v>
      </c>
      <c r="AU399" s="19"/>
      <c r="AV399" s="19" t="s">
        <v>1734</v>
      </c>
      <c r="AW399" s="19" t="s">
        <v>1734</v>
      </c>
      <c r="AX399" s="19"/>
      <c r="AY399" s="24">
        <f t="shared" si="1542"/>
        <v>1</v>
      </c>
      <c r="AZ399" s="19">
        <f t="shared" si="1543"/>
        <v>2</v>
      </c>
      <c r="BA399" s="19" t="s">
        <v>1729</v>
      </c>
      <c r="BB399" s="19"/>
    </row>
    <row r="400" spans="1:54" ht="15.6">
      <c r="A400" s="2">
        <f>'Form Responses 1'!A400</f>
        <v>45482.573616307869</v>
      </c>
      <c r="B400" s="25" t="str">
        <f>'Form Responses 1'!B400</f>
        <v>harshaliasai@gmail.com</v>
      </c>
      <c r="C400" s="16" t="str">
        <f>'Form Responses 1'!C400</f>
        <v xml:space="preserve">Harshali </v>
      </c>
      <c r="D400" s="16" t="str">
        <f>'Form Responses 1'!D400</f>
        <v xml:space="preserve">Athwale </v>
      </c>
      <c r="E400" s="511" t="str">
        <f>'Form Responses 1'!E400</f>
        <v>847-2716295</v>
      </c>
      <c r="F400" s="17" t="str">
        <f>'Form Responses 1'!F400</f>
        <v>19th July (Friday) - Morning, 19th July (Friday) - Evening, 20th July (Saturday) - Morning, 20th July (Saturday) - Evening, 21st July (Sunday) - Morning, 21st July (Sunday) - Evening</v>
      </c>
      <c r="G400" s="16" t="str">
        <f>'Form Responses 1'!G400</f>
        <v>Greater Chicago Region</v>
      </c>
      <c r="H400" s="16" t="str">
        <f>'Form Responses 1'!H400</f>
        <v>Yes</v>
      </c>
      <c r="I400" s="16" t="str">
        <f>'Form Responses 1'!I400</f>
        <v>Mahāyajña Parent / Family member</v>
      </c>
      <c r="J400" s="16" t="str">
        <f>'Form Responses 1'!J400</f>
        <v>Harani</v>
      </c>
      <c r="K400" s="16" t="str">
        <f>'Form Responses 1'!K400</f>
        <v>Batch 2</v>
      </c>
      <c r="L400" s="16" t="str">
        <f>'Form Responses 1'!L400</f>
        <v>I acknowledge</v>
      </c>
      <c r="M400" s="16">
        <f>'Form Responses 1'!M400</f>
        <v>0</v>
      </c>
      <c r="N400" s="27"/>
      <c r="O400" s="19" t="str">
        <f t="shared" si="1533"/>
        <v/>
      </c>
      <c r="P400" s="20"/>
      <c r="Q400" s="20"/>
      <c r="R400" s="20"/>
      <c r="S400" s="20"/>
      <c r="T400" s="21" t="str">
        <f t="shared" ref="T400:U400" si="2420">IF(COUNTIF($F400,CONCATENATE("*",T$1,"*")),"Y",IF(COUNTIF($F400,CONCATENATE("*",$V$1,"*")),"Y",IF(COUNTIF($F400,CONCATENATE("*ALL EVENT DAYS - July 18*")),"Y","")))</f>
        <v/>
      </c>
      <c r="U400" s="21" t="str">
        <f t="shared" si="2420"/>
        <v/>
      </c>
      <c r="V400" s="21" t="str">
        <f t="shared" si="1172"/>
        <v/>
      </c>
      <c r="W400" s="21" t="str">
        <f t="shared" ref="W400:X400" si="2421">IF(COUNTIF($F400,CONCATENATE("*",W$1,"*")),"Y",IF(COUNTIF($F400,CONCATENATE("*",$O$1,"*")),"Y",IF(COUNTIF($F400,CONCATENATE("*",$Y$1,"*")),"Y",IF(COUNTIF($F400,CONCATENATE("*ALL EVENT*")),"Y",""))))</f>
        <v>Y</v>
      </c>
      <c r="X400" s="21" t="str">
        <f t="shared" si="2421"/>
        <v>Y</v>
      </c>
      <c r="Y400" s="21" t="str">
        <f t="shared" si="1174"/>
        <v/>
      </c>
      <c r="Z400" s="21" t="str">
        <f t="shared" ref="Z400:AA400" si="2422">IF(COUNTIF($F400,CONCATENATE("*",Z$1,"*")),"Y",IF(COUNTIF($F400,CONCATENATE("*",$O$1,"*")),"Y",IF(COUNTIF($F400,CONCATENATE("*",$AB$1,"*")),"Y",IF(COUNTIF($F400,CONCATENATE("*ALL EVENT*")),"Y",""))))</f>
        <v>Y</v>
      </c>
      <c r="AA400" s="21" t="str">
        <f t="shared" si="2422"/>
        <v>Y</v>
      </c>
      <c r="AB400" s="21" t="str">
        <f t="shared" si="1537"/>
        <v/>
      </c>
      <c r="AC400" s="21" t="str">
        <f t="shared" ref="AC400:AD400" si="2423">IF(COUNTIF($F400,CONCATENATE("*",AC$1,"*")),"Y",IF(COUNTIF($F400,CONCATENATE("*",$O$1,"*")),"Y",IF(COUNTIF($F400,CONCATENATE("*",$AE$1,"*")),"Y",IF(COUNTIF($F400,CONCATENATE("*ALL EVENT*")),"Y",""))))</f>
        <v>Y</v>
      </c>
      <c r="AD400" s="21" t="str">
        <f t="shared" si="2423"/>
        <v>Y</v>
      </c>
      <c r="AE400" s="19" t="str">
        <f t="shared" si="1539"/>
        <v/>
      </c>
      <c r="AF400" s="22">
        <f t="shared" si="1540"/>
        <v>6</v>
      </c>
      <c r="AG400" s="44" t="s">
        <v>1757</v>
      </c>
      <c r="AH400" s="19" t="str">
        <f t="shared" si="1792"/>
        <v/>
      </c>
      <c r="AI400" s="19" t="str">
        <f t="shared" ref="AI400:AO400" si="2424">IF(P400="Y",$AG400,"")</f>
        <v/>
      </c>
      <c r="AJ400" s="19" t="str">
        <f t="shared" si="2424"/>
        <v/>
      </c>
      <c r="AK400" s="19" t="str">
        <f t="shared" si="2424"/>
        <v/>
      </c>
      <c r="AL400" s="19" t="str">
        <f t="shared" si="2424"/>
        <v/>
      </c>
      <c r="AM400" s="19" t="str">
        <f t="shared" si="2424"/>
        <v/>
      </c>
      <c r="AN400" s="19" t="str">
        <f t="shared" si="2424"/>
        <v/>
      </c>
      <c r="AO400" s="19" t="str">
        <f t="shared" si="2424"/>
        <v/>
      </c>
      <c r="AP400" s="19" t="s">
        <v>1759</v>
      </c>
      <c r="AQ400" s="19" t="s">
        <v>1759</v>
      </c>
      <c r="AR400" s="19" t="str">
        <f t="shared" ref="AR400:AS400" si="2425">IF(Y400="Y",$AG400,"")</f>
        <v/>
      </c>
      <c r="AS400" s="19" t="str">
        <f t="shared" si="2425"/>
        <v>Bookstall</v>
      </c>
      <c r="AT400" s="19" t="s">
        <v>1759</v>
      </c>
      <c r="AU400" s="19"/>
      <c r="AV400" s="19" t="s">
        <v>1759</v>
      </c>
      <c r="AW400" s="19" t="s">
        <v>1759</v>
      </c>
      <c r="AX400" s="19"/>
      <c r="AY400" s="24">
        <f t="shared" si="1542"/>
        <v>2</v>
      </c>
      <c r="AZ400" s="19">
        <f t="shared" si="1543"/>
        <v>1</v>
      </c>
      <c r="BA400" s="19" t="s">
        <v>1740</v>
      </c>
      <c r="BB400" s="19"/>
    </row>
    <row r="401" spans="1:54" ht="15.6">
      <c r="A401" s="2">
        <f>'Form Responses 1'!A401</f>
        <v>45482.871767870369</v>
      </c>
      <c r="B401" s="25" t="str">
        <f>'Form Responses 1'!B401</f>
        <v>nag.mahadevan@gmail.com</v>
      </c>
      <c r="C401" s="16" t="str">
        <f>'Form Responses 1'!C401</f>
        <v xml:space="preserve">Nagabhushan </v>
      </c>
      <c r="D401" s="16" t="str">
        <f>'Form Responses 1'!D401</f>
        <v>Mahadevan</v>
      </c>
      <c r="E401" s="511">
        <f>'Form Responses 1'!E401</f>
        <v>6155792167</v>
      </c>
      <c r="F401" s="17" t="str">
        <f>'Form Responses 1'!F401</f>
        <v>18th July (Thursday) - Evening, 19th July (Friday) - Evening</v>
      </c>
      <c r="G401" s="16" t="str">
        <f>'Form Responses 1'!G401</f>
        <v>Greater Chicago Region</v>
      </c>
      <c r="H401" s="16" t="str">
        <f>'Form Responses 1'!H401</f>
        <v>No</v>
      </c>
      <c r="I401" s="16">
        <f>'Form Responses 1'!I401</f>
        <v>0</v>
      </c>
      <c r="J401" s="16">
        <f>'Form Responses 1'!J401</f>
        <v>0</v>
      </c>
      <c r="K401" s="16">
        <f>'Form Responses 1'!K401</f>
        <v>0</v>
      </c>
      <c r="L401" s="16" t="str">
        <f>'Form Responses 1'!L401</f>
        <v>I acknowledge</v>
      </c>
      <c r="M401" s="16">
        <f>'Form Responses 1'!M401</f>
        <v>0</v>
      </c>
      <c r="N401" s="27"/>
      <c r="O401" s="19" t="str">
        <f t="shared" si="1533"/>
        <v/>
      </c>
      <c r="P401" s="20"/>
      <c r="Q401" s="20"/>
      <c r="R401" s="20"/>
      <c r="S401" s="20"/>
      <c r="T401" s="21" t="str">
        <f t="shared" ref="T401:U401" si="2426">IF(COUNTIF($F401,CONCATENATE("*",T$1,"*")),"Y",IF(COUNTIF($F401,CONCATENATE("*",$V$1,"*")),"Y",IF(COUNTIF($F401,CONCATENATE("*ALL EVENT DAYS - July 18*")),"Y","")))</f>
        <v/>
      </c>
      <c r="U401" s="21" t="str">
        <f t="shared" si="2426"/>
        <v>Y</v>
      </c>
      <c r="V401" s="21" t="str">
        <f t="shared" si="1172"/>
        <v/>
      </c>
      <c r="W401" s="21" t="str">
        <f t="shared" ref="W401:X401" si="2427">IF(COUNTIF($F401,CONCATENATE("*",W$1,"*")),"Y",IF(COUNTIF($F401,CONCATENATE("*",$O$1,"*")),"Y",IF(COUNTIF($F401,CONCATENATE("*",$Y$1,"*")),"Y",IF(COUNTIF($F401,CONCATENATE("*ALL EVENT*")),"Y",""))))</f>
        <v/>
      </c>
      <c r="X401" s="21" t="str">
        <f t="shared" si="2427"/>
        <v>Y</v>
      </c>
      <c r="Y401" s="21" t="str">
        <f t="shared" si="1174"/>
        <v/>
      </c>
      <c r="Z401" s="21" t="str">
        <f t="shared" ref="Z401:AA401" si="2428">IF(COUNTIF($F401,CONCATENATE("*",Z$1,"*")),"Y",IF(COUNTIF($F401,CONCATENATE("*",$O$1,"*")),"Y",IF(COUNTIF($F401,CONCATENATE("*",$AB$1,"*")),"Y",IF(COUNTIF($F401,CONCATENATE("*ALL EVENT*")),"Y",""))))</f>
        <v/>
      </c>
      <c r="AA401" s="21" t="str">
        <f t="shared" si="2428"/>
        <v/>
      </c>
      <c r="AB401" s="21" t="str">
        <f t="shared" si="1537"/>
        <v/>
      </c>
      <c r="AC401" s="21" t="str">
        <f t="shared" ref="AC401:AD401" si="2429">IF(COUNTIF($F401,CONCATENATE("*",AC$1,"*")),"Y",IF(COUNTIF($F401,CONCATENATE("*",$O$1,"*")),"Y",IF(COUNTIF($F401,CONCATENATE("*",$AE$1,"*")),"Y",IF(COUNTIF($F401,CONCATENATE("*ALL EVENT*")),"Y",""))))</f>
        <v/>
      </c>
      <c r="AD401" s="21" t="str">
        <f t="shared" si="2429"/>
        <v/>
      </c>
      <c r="AE401" s="19" t="str">
        <f t="shared" si="1539"/>
        <v/>
      </c>
      <c r="AF401" s="22">
        <f t="shared" si="1540"/>
        <v>2</v>
      </c>
      <c r="AG401" s="44" t="s">
        <v>1743</v>
      </c>
      <c r="AH401" s="19" t="str">
        <f t="shared" si="1792"/>
        <v/>
      </c>
      <c r="AI401" s="19" t="str">
        <f t="shared" ref="AI401:AT401" si="2430">IF(P401="Y",$AG401,"")</f>
        <v/>
      </c>
      <c r="AJ401" s="19" t="str">
        <f t="shared" si="2430"/>
        <v/>
      </c>
      <c r="AK401" s="19" t="str">
        <f t="shared" si="2430"/>
        <v/>
      </c>
      <c r="AL401" s="19" t="str">
        <f t="shared" si="2430"/>
        <v/>
      </c>
      <c r="AM401" s="19" t="str">
        <f t="shared" si="2430"/>
        <v/>
      </c>
      <c r="AN401" s="19" t="str">
        <f t="shared" si="2430"/>
        <v>Reserve</v>
      </c>
      <c r="AO401" s="19" t="str">
        <f t="shared" si="2430"/>
        <v/>
      </c>
      <c r="AP401" s="19" t="str">
        <f t="shared" si="2430"/>
        <v/>
      </c>
      <c r="AQ401" s="19" t="str">
        <f t="shared" si="2430"/>
        <v>Reserve</v>
      </c>
      <c r="AR401" s="19" t="str">
        <f t="shared" si="2430"/>
        <v/>
      </c>
      <c r="AS401" s="19" t="str">
        <f t="shared" si="2430"/>
        <v/>
      </c>
      <c r="AT401" s="19" t="str">
        <f t="shared" si="2430"/>
        <v/>
      </c>
      <c r="AU401" s="19"/>
      <c r="AV401" s="19" t="str">
        <f t="shared" ref="AV401:AW401" si="2431">IF(AC401="Y",$AG401,"")</f>
        <v/>
      </c>
      <c r="AW401" s="19" t="str">
        <f t="shared" si="2431"/>
        <v/>
      </c>
      <c r="AX401" s="19"/>
      <c r="AY401" s="24">
        <f t="shared" si="1542"/>
        <v>1</v>
      </c>
      <c r="AZ401" s="19">
        <f t="shared" si="1543"/>
        <v>1</v>
      </c>
      <c r="BA401" s="19" t="s">
        <v>1740</v>
      </c>
      <c r="BB401" s="19"/>
    </row>
    <row r="402" spans="1:54" ht="15.6">
      <c r="A402" s="2">
        <f>'Form Responses 1'!A402</f>
        <v>45482.908963831018</v>
      </c>
      <c r="B402" s="25" t="str">
        <f>'Form Responses 1'!B402</f>
        <v>hpatel7896@gmail.com</v>
      </c>
      <c r="C402" s="16" t="str">
        <f>'Form Responses 1'!C402</f>
        <v xml:space="preserve">Harshad </v>
      </c>
      <c r="D402" s="16" t="str">
        <f>'Form Responses 1'!D402</f>
        <v xml:space="preserve">Patel </v>
      </c>
      <c r="E402" s="511" t="str">
        <f>'Form Responses 1'!E402</f>
        <v>563-650-1280</v>
      </c>
      <c r="F402" s="17" t="str">
        <f>'Form Responses 1'!F402</f>
        <v>ALL EVENT DAYS - July 18th to July 21st - FULL TIME</v>
      </c>
      <c r="G402" s="16" t="str">
        <f>'Form Responses 1'!G402</f>
        <v>Greater Chicago Region</v>
      </c>
      <c r="H402" s="16" t="str">
        <f>'Form Responses 1'!H402</f>
        <v>No</v>
      </c>
      <c r="I402" s="16">
        <f>'Form Responses 1'!I402</f>
        <v>0</v>
      </c>
      <c r="J402" s="16">
        <f>'Form Responses 1'!J402</f>
        <v>0</v>
      </c>
      <c r="K402" s="16">
        <f>'Form Responses 1'!K402</f>
        <v>0</v>
      </c>
      <c r="L402" s="16" t="str">
        <f>'Form Responses 1'!L402</f>
        <v>I acknowledge</v>
      </c>
      <c r="M402" s="16">
        <f>'Form Responses 1'!M402</f>
        <v>0</v>
      </c>
      <c r="N402" s="27"/>
      <c r="O402" s="19" t="str">
        <f t="shared" si="1533"/>
        <v>Y</v>
      </c>
      <c r="P402" s="20"/>
      <c r="Q402" s="20"/>
      <c r="R402" s="20"/>
      <c r="S402" s="20"/>
      <c r="T402" s="21" t="str">
        <f t="shared" ref="T402:U402" si="2432">IF(COUNTIF($F402,CONCATENATE("*",T$1,"*")),"Y",IF(COUNTIF($F402,CONCATENATE("*",$V$1,"*")),"Y",IF(COUNTIF($F402,CONCATENATE("*ALL EVENT DAYS - July 18*")),"Y","")))</f>
        <v>Y</v>
      </c>
      <c r="U402" s="21" t="str">
        <f t="shared" si="2432"/>
        <v>Y</v>
      </c>
      <c r="V402" s="21" t="str">
        <f t="shared" si="1172"/>
        <v>Y</v>
      </c>
      <c r="W402" s="21" t="str">
        <f t="shared" ref="W402:X402" si="2433">IF(COUNTIF($F402,CONCATENATE("*",W$1,"*")),"Y",IF(COUNTIF($F402,CONCATENATE("*",$O$1,"*")),"Y",IF(COUNTIF($F402,CONCATENATE("*",$Y$1,"*")),"Y",IF(COUNTIF($F402,CONCATENATE("*ALL EVENT*")),"Y",""))))</f>
        <v>Y</v>
      </c>
      <c r="X402" s="21" t="str">
        <f t="shared" si="2433"/>
        <v>Y</v>
      </c>
      <c r="Y402" s="21" t="str">
        <f t="shared" si="1174"/>
        <v>Y</v>
      </c>
      <c r="Z402" s="21" t="str">
        <f t="shared" ref="Z402:AA402" si="2434">IF(COUNTIF($F402,CONCATENATE("*",Z$1,"*")),"Y",IF(COUNTIF($F402,CONCATENATE("*",$O$1,"*")),"Y",IF(COUNTIF($F402,CONCATENATE("*",$AB$1,"*")),"Y",IF(COUNTIF($F402,CONCATENATE("*ALL EVENT*")),"Y",""))))</f>
        <v>Y</v>
      </c>
      <c r="AA402" s="21" t="str">
        <f t="shared" si="2434"/>
        <v>Y</v>
      </c>
      <c r="AB402" s="21" t="str">
        <f t="shared" si="1537"/>
        <v>Y</v>
      </c>
      <c r="AC402" s="21" t="str">
        <f t="shared" ref="AC402:AD402" si="2435">IF(COUNTIF($F402,CONCATENATE("*",AC$1,"*")),"Y",IF(COUNTIF($F402,CONCATENATE("*",$O$1,"*")),"Y",IF(COUNTIF($F402,CONCATENATE("*",$AE$1,"*")),"Y",IF(COUNTIF($F402,CONCATENATE("*ALL EVENT*")),"Y",""))))</f>
        <v>Y</v>
      </c>
      <c r="AD402" s="21" t="str">
        <f t="shared" si="2435"/>
        <v>Y</v>
      </c>
      <c r="AE402" s="19" t="str">
        <f t="shared" si="1539"/>
        <v>Y</v>
      </c>
      <c r="AF402" s="22">
        <f t="shared" si="1540"/>
        <v>8</v>
      </c>
      <c r="AG402" s="44" t="s">
        <v>1732</v>
      </c>
      <c r="AH402" s="19" t="str">
        <f t="shared" si="1792"/>
        <v>Maha Prasad</v>
      </c>
      <c r="AI402" s="19" t="str">
        <f t="shared" ref="AI402:AL402" si="2436">IF(P402="Y",$AG402,"")</f>
        <v/>
      </c>
      <c r="AJ402" s="19" t="str">
        <f t="shared" si="2436"/>
        <v/>
      </c>
      <c r="AK402" s="19" t="str">
        <f t="shared" si="2436"/>
        <v/>
      </c>
      <c r="AL402" s="19" t="str">
        <f t="shared" si="2436"/>
        <v/>
      </c>
      <c r="AM402" s="19" t="s">
        <v>1738</v>
      </c>
      <c r="AN402" s="19" t="s">
        <v>1744</v>
      </c>
      <c r="AO402" s="19" t="str">
        <f>IF(V402="Y",$AG402,"")</f>
        <v>Maha Prasad</v>
      </c>
      <c r="AP402" s="19" t="s">
        <v>1737</v>
      </c>
      <c r="AQ402" s="19" t="s">
        <v>1737</v>
      </c>
      <c r="AR402" s="19" t="str">
        <f>IF(Y402="Y",$AG402,"")</f>
        <v>Maha Prasad</v>
      </c>
      <c r="AS402" s="19" t="s">
        <v>1737</v>
      </c>
      <c r="AT402" s="19" t="s">
        <v>1737</v>
      </c>
      <c r="AU402" s="19"/>
      <c r="AV402" s="19" t="s">
        <v>1737</v>
      </c>
      <c r="AW402" s="19" t="s">
        <v>1737</v>
      </c>
      <c r="AX402" s="19"/>
      <c r="AY402" s="24">
        <f t="shared" si="1542"/>
        <v>2</v>
      </c>
      <c r="AZ402" s="19">
        <f t="shared" si="1543"/>
        <v>2</v>
      </c>
      <c r="BA402" s="19" t="s">
        <v>1729</v>
      </c>
      <c r="BB402" s="19"/>
    </row>
    <row r="403" spans="1:54" ht="15.6">
      <c r="A403" s="2">
        <f>'Form Responses 1'!A403</f>
        <v>45482.965073321757</v>
      </c>
      <c r="B403" s="25" t="str">
        <f>'Form Responses 1'!B403</f>
        <v>rithwich.ch@gmsil.com</v>
      </c>
      <c r="C403" s="16" t="str">
        <f>'Form Responses 1'!C403</f>
        <v xml:space="preserve">Rithwik </v>
      </c>
      <c r="D403" s="16" t="str">
        <f>'Form Responses 1'!D403</f>
        <v xml:space="preserve">Cheikycharla </v>
      </c>
      <c r="E403" s="511" t="str">
        <f>'Form Responses 1'!E403</f>
        <v>+1 (224) 539-6838</v>
      </c>
      <c r="F403" s="17" t="str">
        <f>'Form Responses 1'!F403</f>
        <v>19th July (Friday) - Morning</v>
      </c>
      <c r="G403" s="16" t="str">
        <f>'Form Responses 1'!G403</f>
        <v>Greater Chicago Region</v>
      </c>
      <c r="H403" s="16" t="str">
        <f>'Form Responses 1'!H403</f>
        <v>Yes</v>
      </c>
      <c r="I403" s="16" t="str">
        <f>'Form Responses 1'!I403</f>
        <v>Mahāyajña Parent / Family member</v>
      </c>
      <c r="J403" s="16" t="str">
        <f>'Form Responses 1'!J403</f>
        <v xml:space="preserve">Neelima cheikycharla </v>
      </c>
      <c r="K403" s="16" t="str">
        <f>'Form Responses 1'!K403</f>
        <v>Batch 9</v>
      </c>
      <c r="L403" s="16" t="str">
        <f>'Form Responses 1'!L403</f>
        <v>I acknowledge</v>
      </c>
      <c r="M403" s="16">
        <f>'Form Responses 1'!M403</f>
        <v>0</v>
      </c>
      <c r="N403" s="27"/>
      <c r="O403" s="19" t="str">
        <f t="shared" si="1533"/>
        <v/>
      </c>
      <c r="P403" s="20"/>
      <c r="Q403" s="20"/>
      <c r="R403" s="20"/>
      <c r="S403" s="20"/>
      <c r="T403" s="21" t="str">
        <f t="shared" ref="T403:U403" si="2437">IF(COUNTIF($F403,CONCATENATE("*",T$1,"*")),"Y",IF(COUNTIF($F403,CONCATENATE("*",$V$1,"*")),"Y",IF(COUNTIF($F403,CONCATENATE("*ALL EVENT DAYS - July 18*")),"Y","")))</f>
        <v/>
      </c>
      <c r="U403" s="21" t="str">
        <f t="shared" si="2437"/>
        <v/>
      </c>
      <c r="V403" s="21" t="str">
        <f t="shared" si="1172"/>
        <v/>
      </c>
      <c r="W403" s="21" t="str">
        <f t="shared" ref="W403:X403" si="2438">IF(COUNTIF($F403,CONCATENATE("*",W$1,"*")),"Y",IF(COUNTIF($F403,CONCATENATE("*",$O$1,"*")),"Y",IF(COUNTIF($F403,CONCATENATE("*",$Y$1,"*")),"Y",IF(COUNTIF($F403,CONCATENATE("*ALL EVENT*")),"Y",""))))</f>
        <v>Y</v>
      </c>
      <c r="X403" s="21" t="str">
        <f t="shared" si="2438"/>
        <v/>
      </c>
      <c r="Y403" s="21" t="str">
        <f t="shared" si="1174"/>
        <v/>
      </c>
      <c r="Z403" s="21" t="str">
        <f t="shared" ref="Z403:AA403" si="2439">IF(COUNTIF($F403,CONCATENATE("*",Z$1,"*")),"Y",IF(COUNTIF($F403,CONCATENATE("*",$O$1,"*")),"Y",IF(COUNTIF($F403,CONCATENATE("*",$AB$1,"*")),"Y",IF(COUNTIF($F403,CONCATENATE("*ALL EVENT*")),"Y",""))))</f>
        <v/>
      </c>
      <c r="AA403" s="21" t="str">
        <f t="shared" si="2439"/>
        <v/>
      </c>
      <c r="AB403" s="21" t="str">
        <f t="shared" si="1537"/>
        <v/>
      </c>
      <c r="AC403" s="21" t="str">
        <f t="shared" ref="AC403:AD403" si="2440">IF(COUNTIF($F403,CONCATENATE("*",AC$1,"*")),"Y",IF(COUNTIF($F403,CONCATENATE("*",$O$1,"*")),"Y",IF(COUNTIF($F403,CONCATENATE("*",$AE$1,"*")),"Y",IF(COUNTIF($F403,CONCATENATE("*ALL EVENT*")),"Y",""))))</f>
        <v/>
      </c>
      <c r="AD403" s="21" t="str">
        <f t="shared" si="2440"/>
        <v/>
      </c>
      <c r="AE403" s="19" t="str">
        <f t="shared" si="1539"/>
        <v/>
      </c>
      <c r="AF403" s="22">
        <f t="shared" si="1540"/>
        <v>1</v>
      </c>
      <c r="AG403" s="44" t="s">
        <v>1732</v>
      </c>
      <c r="AH403" s="19" t="str">
        <f t="shared" si="1792"/>
        <v/>
      </c>
      <c r="AI403" s="19" t="str">
        <f t="shared" ref="AI403:AO403" si="2441">IF(P403="Y",$AG403,"")</f>
        <v/>
      </c>
      <c r="AJ403" s="19" t="str">
        <f t="shared" si="2441"/>
        <v/>
      </c>
      <c r="AK403" s="19" t="str">
        <f t="shared" si="2441"/>
        <v/>
      </c>
      <c r="AL403" s="19" t="str">
        <f t="shared" si="2441"/>
        <v/>
      </c>
      <c r="AM403" s="19" t="str">
        <f t="shared" si="2441"/>
        <v/>
      </c>
      <c r="AN403" s="19" t="str">
        <f t="shared" si="2441"/>
        <v/>
      </c>
      <c r="AO403" s="19" t="str">
        <f t="shared" si="2441"/>
        <v/>
      </c>
      <c r="AP403" s="19" t="s">
        <v>1737</v>
      </c>
      <c r="AQ403" s="19" t="str">
        <f t="shared" ref="AQ403:AT403" si="2442">IF(X403="Y",$AG403,"")</f>
        <v/>
      </c>
      <c r="AR403" s="19" t="str">
        <f t="shared" si="2442"/>
        <v/>
      </c>
      <c r="AS403" s="19" t="str">
        <f t="shared" si="2442"/>
        <v/>
      </c>
      <c r="AT403" s="19" t="str">
        <f t="shared" si="2442"/>
        <v/>
      </c>
      <c r="AU403" s="19"/>
      <c r="AV403" s="19" t="str">
        <f t="shared" ref="AV403:AW403" si="2443">IF(AC403="Y",$AG403,"")</f>
        <v/>
      </c>
      <c r="AW403" s="19" t="str">
        <f t="shared" si="2443"/>
        <v/>
      </c>
      <c r="AX403" s="19"/>
      <c r="AY403" s="24">
        <f t="shared" si="1542"/>
        <v>0</v>
      </c>
      <c r="AZ403" s="19">
        <f t="shared" si="1543"/>
        <v>1</v>
      </c>
      <c r="BA403" s="19"/>
      <c r="BB403" s="19"/>
    </row>
    <row r="404" spans="1:54" ht="15.6">
      <c r="A404" s="2">
        <f>'Form Responses 1'!A404</f>
        <v>45482.969018773147</v>
      </c>
      <c r="B404" s="25" t="str">
        <f>'Form Responses 1'!B404</f>
        <v>varshinibabers7@gmail.com</v>
      </c>
      <c r="C404" s="16" t="str">
        <f>'Form Responses 1'!C404</f>
        <v>Varshini</v>
      </c>
      <c r="D404" s="16" t="str">
        <f>'Form Responses 1'!D404</f>
        <v>Babers</v>
      </c>
      <c r="E404" s="511" t="str">
        <f>'Form Responses 1'!E404</f>
        <v>+91 7093182004</v>
      </c>
      <c r="F404" s="17" t="str">
        <f>'Form Responses 1'!F404</f>
        <v>19th July (Friday) - Morning</v>
      </c>
      <c r="G404" s="16" t="str">
        <f>'Form Responses 1'!G404</f>
        <v>Greater Chicago Region</v>
      </c>
      <c r="H404" s="16" t="str">
        <f>'Form Responses 1'!H404</f>
        <v>Yes</v>
      </c>
      <c r="I404" s="16" t="str">
        <f>'Form Responses 1'!I404</f>
        <v>Mahāyajña Parent / Family member</v>
      </c>
      <c r="J404" s="16" t="str">
        <f>'Form Responses 1'!J404</f>
        <v>Vijay Babers</v>
      </c>
      <c r="K404" s="16" t="str">
        <f>'Form Responses 1'!K404</f>
        <v>Batch 9</v>
      </c>
      <c r="L404" s="16" t="str">
        <f>'Form Responses 1'!L404</f>
        <v>I acknowledge</v>
      </c>
      <c r="M404" s="16">
        <f>'Form Responses 1'!M404</f>
        <v>0</v>
      </c>
      <c r="N404" s="27"/>
      <c r="O404" s="19" t="str">
        <f t="shared" si="1533"/>
        <v/>
      </c>
      <c r="P404" s="20"/>
      <c r="Q404" s="20"/>
      <c r="R404" s="20"/>
      <c r="S404" s="20"/>
      <c r="T404" s="21" t="str">
        <f t="shared" ref="T404:U404" si="2444">IF(COUNTIF($F404,CONCATENATE("*",T$1,"*")),"Y",IF(COUNTIF($F404,CONCATENATE("*",$V$1,"*")),"Y",IF(COUNTIF($F404,CONCATENATE("*ALL EVENT DAYS - July 18*")),"Y","")))</f>
        <v/>
      </c>
      <c r="U404" s="21" t="str">
        <f t="shared" si="2444"/>
        <v/>
      </c>
      <c r="V404" s="21" t="str">
        <f t="shared" si="1172"/>
        <v/>
      </c>
      <c r="W404" s="21" t="str">
        <f t="shared" ref="W404:X404" si="2445">IF(COUNTIF($F404,CONCATENATE("*",W$1,"*")),"Y",IF(COUNTIF($F404,CONCATENATE("*",$O$1,"*")),"Y",IF(COUNTIF($F404,CONCATENATE("*",$Y$1,"*")),"Y",IF(COUNTIF($F404,CONCATENATE("*ALL EVENT*")),"Y",""))))</f>
        <v>Y</v>
      </c>
      <c r="X404" s="21" t="str">
        <f t="shared" si="2445"/>
        <v/>
      </c>
      <c r="Y404" s="21" t="str">
        <f t="shared" si="1174"/>
        <v/>
      </c>
      <c r="Z404" s="21" t="str">
        <f t="shared" ref="Z404:AA404" si="2446">IF(COUNTIF($F404,CONCATENATE("*",Z$1,"*")),"Y",IF(COUNTIF($F404,CONCATENATE("*",$O$1,"*")),"Y",IF(COUNTIF($F404,CONCATENATE("*",$AB$1,"*")),"Y",IF(COUNTIF($F404,CONCATENATE("*ALL EVENT*")),"Y",""))))</f>
        <v/>
      </c>
      <c r="AA404" s="21" t="str">
        <f t="shared" si="2446"/>
        <v/>
      </c>
      <c r="AB404" s="21" t="str">
        <f t="shared" si="1537"/>
        <v/>
      </c>
      <c r="AC404" s="21" t="str">
        <f t="shared" ref="AC404:AD404" si="2447">IF(COUNTIF($F404,CONCATENATE("*",AC$1,"*")),"Y",IF(COUNTIF($F404,CONCATENATE("*",$O$1,"*")),"Y",IF(COUNTIF($F404,CONCATENATE("*",$AE$1,"*")),"Y",IF(COUNTIF($F404,CONCATENATE("*ALL EVENT*")),"Y",""))))</f>
        <v/>
      </c>
      <c r="AD404" s="21" t="str">
        <f t="shared" si="2447"/>
        <v/>
      </c>
      <c r="AE404" s="19" t="str">
        <f t="shared" si="1539"/>
        <v/>
      </c>
      <c r="AF404" s="22">
        <f t="shared" si="1540"/>
        <v>1</v>
      </c>
      <c r="AG404" s="44" t="s">
        <v>1743</v>
      </c>
      <c r="AH404" s="19" t="str">
        <f t="shared" si="1792"/>
        <v/>
      </c>
      <c r="AI404" s="19" t="str">
        <f t="shared" ref="AI404:AT404" si="2448">IF(P404="Y",$AG404,"")</f>
        <v/>
      </c>
      <c r="AJ404" s="19" t="str">
        <f t="shared" si="2448"/>
        <v/>
      </c>
      <c r="AK404" s="19" t="str">
        <f t="shared" si="2448"/>
        <v/>
      </c>
      <c r="AL404" s="19" t="str">
        <f t="shared" si="2448"/>
        <v/>
      </c>
      <c r="AM404" s="19" t="str">
        <f t="shared" si="2448"/>
        <v/>
      </c>
      <c r="AN404" s="19" t="str">
        <f t="shared" si="2448"/>
        <v/>
      </c>
      <c r="AO404" s="19" t="str">
        <f t="shared" si="2448"/>
        <v/>
      </c>
      <c r="AP404" s="19" t="str">
        <f t="shared" si="2448"/>
        <v>Reserve</v>
      </c>
      <c r="AQ404" s="19" t="str">
        <f t="shared" si="2448"/>
        <v/>
      </c>
      <c r="AR404" s="19" t="str">
        <f t="shared" si="2448"/>
        <v/>
      </c>
      <c r="AS404" s="19" t="str">
        <f t="shared" si="2448"/>
        <v/>
      </c>
      <c r="AT404" s="19" t="str">
        <f t="shared" si="2448"/>
        <v/>
      </c>
      <c r="AU404" s="19"/>
      <c r="AV404" s="19" t="str">
        <f t="shared" ref="AV404:AW404" si="2449">IF(AC404="Y",$AG404,"")</f>
        <v/>
      </c>
      <c r="AW404" s="19" t="str">
        <f t="shared" si="2449"/>
        <v/>
      </c>
      <c r="AX404" s="19"/>
      <c r="AY404" s="24">
        <f t="shared" si="1542"/>
        <v>0</v>
      </c>
      <c r="AZ404" s="19">
        <f t="shared" si="1543"/>
        <v>1</v>
      </c>
      <c r="BA404" s="19"/>
      <c r="BB404" s="19"/>
    </row>
    <row r="405" spans="1:54" ht="15.6">
      <c r="A405" s="2">
        <f>'Form Responses 1'!A405</f>
        <v>45483.333966597223</v>
      </c>
      <c r="B405" s="25" t="str">
        <f>'Form Responses 1'!B405</f>
        <v>rao.bulusu@gmail.com</v>
      </c>
      <c r="C405" s="16" t="str">
        <f>'Form Responses 1'!C405</f>
        <v>Rao</v>
      </c>
      <c r="D405" s="16" t="str">
        <f>'Form Responses 1'!D405</f>
        <v>Bulusu</v>
      </c>
      <c r="E405" s="511">
        <f>'Form Responses 1'!E405</f>
        <v>4138414183</v>
      </c>
      <c r="F405" s="17" t="str">
        <f>'Form Responses 1'!F405</f>
        <v>ALL EVENT DAYS - July 18th to July 21st - FULL TIME</v>
      </c>
      <c r="G405" s="16" t="str">
        <f>'Form Responses 1'!G405</f>
        <v>Frisco</v>
      </c>
      <c r="H405" s="16" t="str">
        <f>'Form Responses 1'!H405</f>
        <v>Yes</v>
      </c>
      <c r="I405" s="16" t="str">
        <f>'Form Responses 1'!I405</f>
        <v>Mahāyajña Student</v>
      </c>
      <c r="J405" s="16" t="str">
        <f>'Form Responses 1'!J405</f>
        <v>Rao Bulusu</v>
      </c>
      <c r="K405" s="16" t="str">
        <f>'Form Responses 1'!K405</f>
        <v>Batch 2</v>
      </c>
      <c r="L405" s="16" t="str">
        <f>'Form Responses 1'!L405</f>
        <v>I acknowledge</v>
      </c>
      <c r="M405" s="16">
        <f>'Form Responses 1'!M405</f>
        <v>0</v>
      </c>
      <c r="N405" s="27"/>
      <c r="O405" s="19" t="str">
        <f t="shared" si="1533"/>
        <v>Y</v>
      </c>
      <c r="P405" s="20"/>
      <c r="Q405" s="20"/>
      <c r="R405" s="20"/>
      <c r="S405" s="20"/>
      <c r="T405" s="21" t="str">
        <f t="shared" ref="T405:U405" si="2450">IF(COUNTIF($F405,CONCATENATE("*",T$1,"*")),"Y",IF(COUNTIF($F405,CONCATENATE("*",$V$1,"*")),"Y",IF(COUNTIF($F405,CONCATENATE("*ALL EVENT DAYS - July 18*")),"Y","")))</f>
        <v>Y</v>
      </c>
      <c r="U405" s="21" t="str">
        <f t="shared" si="2450"/>
        <v>Y</v>
      </c>
      <c r="V405" s="21" t="str">
        <f t="shared" si="1172"/>
        <v>Y</v>
      </c>
      <c r="W405" s="21" t="str">
        <f t="shared" ref="W405:X405" si="2451">IF(COUNTIF($F405,CONCATENATE("*",W$1,"*")),"Y",IF(COUNTIF($F405,CONCATENATE("*",$O$1,"*")),"Y",IF(COUNTIF($F405,CONCATENATE("*",$Y$1,"*")),"Y",IF(COUNTIF($F405,CONCATENATE("*ALL EVENT*")),"Y",""))))</f>
        <v>Y</v>
      </c>
      <c r="X405" s="21" t="str">
        <f t="shared" si="2451"/>
        <v>Y</v>
      </c>
      <c r="Y405" s="21" t="str">
        <f t="shared" si="1174"/>
        <v>Y</v>
      </c>
      <c r="Z405" s="21" t="str">
        <f t="shared" ref="Z405:AA405" si="2452">IF(COUNTIF($F405,CONCATENATE("*",Z$1,"*")),"Y",IF(COUNTIF($F405,CONCATENATE("*",$O$1,"*")),"Y",IF(COUNTIF($F405,CONCATENATE("*",$AB$1,"*")),"Y",IF(COUNTIF($F405,CONCATENATE("*ALL EVENT*")),"Y",""))))</f>
        <v>Y</v>
      </c>
      <c r="AA405" s="21" t="str">
        <f t="shared" si="2452"/>
        <v>Y</v>
      </c>
      <c r="AB405" s="21" t="str">
        <f t="shared" si="1537"/>
        <v>Y</v>
      </c>
      <c r="AC405" s="21" t="str">
        <f t="shared" ref="AC405:AD405" si="2453">IF(COUNTIF($F405,CONCATENATE("*",AC$1,"*")),"Y",IF(COUNTIF($F405,CONCATENATE("*",$O$1,"*")),"Y",IF(COUNTIF($F405,CONCATENATE("*",$AE$1,"*")),"Y",IF(COUNTIF($F405,CONCATENATE("*ALL EVENT*")),"Y",""))))</f>
        <v>Y</v>
      </c>
      <c r="AD405" s="21" t="str">
        <f t="shared" si="2453"/>
        <v>Y</v>
      </c>
      <c r="AE405" s="19" t="str">
        <f t="shared" si="1539"/>
        <v>Y</v>
      </c>
      <c r="AF405" s="22">
        <f t="shared" si="1540"/>
        <v>8</v>
      </c>
      <c r="AG405" s="44" t="s">
        <v>1732</v>
      </c>
      <c r="AH405" s="19" t="str">
        <f t="shared" si="1792"/>
        <v>Maha Prasad</v>
      </c>
      <c r="AI405" s="19" t="str">
        <f t="shared" ref="AI405:AL405" si="2454">IF(P405="Y",$AG405,"")</f>
        <v/>
      </c>
      <c r="AJ405" s="19" t="str">
        <f t="shared" si="2454"/>
        <v/>
      </c>
      <c r="AK405" s="19" t="str">
        <f t="shared" si="2454"/>
        <v/>
      </c>
      <c r="AL405" s="19" t="str">
        <f t="shared" si="2454"/>
        <v/>
      </c>
      <c r="AM405" s="19" t="s">
        <v>1744</v>
      </c>
      <c r="AN405" s="19" t="s">
        <v>1744</v>
      </c>
      <c r="AO405" s="19" t="str">
        <f t="shared" ref="AO405:AO406" si="2455">IF(V405="Y",$AG405,"")</f>
        <v>Maha Prasad</v>
      </c>
      <c r="AP405" s="19" t="s">
        <v>1737</v>
      </c>
      <c r="AQ405" s="19" t="s">
        <v>1737</v>
      </c>
      <c r="AR405" s="19" t="str">
        <f t="shared" ref="AR405:AR411" si="2456">IF(Y405="Y",$AG405,"")</f>
        <v>Maha Prasad</v>
      </c>
      <c r="AS405" s="19" t="s">
        <v>1737</v>
      </c>
      <c r="AT405" s="19" t="s">
        <v>1737</v>
      </c>
      <c r="AU405" s="19"/>
      <c r="AV405" s="19" t="s">
        <v>1737</v>
      </c>
      <c r="AW405" s="19" t="s">
        <v>1737</v>
      </c>
      <c r="AX405" s="19"/>
      <c r="AY405" s="24">
        <f t="shared" si="1542"/>
        <v>2</v>
      </c>
      <c r="AZ405" s="19">
        <f t="shared" si="1543"/>
        <v>2</v>
      </c>
      <c r="BA405" s="19" t="s">
        <v>1729</v>
      </c>
      <c r="BB405" s="19"/>
    </row>
    <row r="406" spans="1:54" ht="15.6">
      <c r="A406" s="2">
        <f>'Form Responses 1'!A406</f>
        <v>45483.426490451384</v>
      </c>
      <c r="B406" s="25" t="str">
        <f>'Form Responses 1'!B406</f>
        <v>vemu.kiran@gmail.com</v>
      </c>
      <c r="C406" s="16" t="str">
        <f>'Form Responses 1'!C406</f>
        <v>Ravi</v>
      </c>
      <c r="D406" s="16" t="str">
        <f>'Form Responses 1'!D406</f>
        <v>Vemuri</v>
      </c>
      <c r="E406" s="511">
        <f>'Form Responses 1'!E406</f>
        <v>9497849249</v>
      </c>
      <c r="F406" s="17" t="str">
        <f>'Form Responses 1'!F406</f>
        <v>18th July (Thursday) - Evening, 19th July (Friday) - ALL DAY, 20th July (Saturday) - Morning</v>
      </c>
      <c r="G406" s="16" t="str">
        <f>'Form Responses 1'!G406</f>
        <v>Irving</v>
      </c>
      <c r="H406" s="16" t="str">
        <f>'Form Responses 1'!H406</f>
        <v>Yes</v>
      </c>
      <c r="I406" s="16" t="str">
        <f>'Form Responses 1'!I406</f>
        <v>Mahāyajña Parent / Family member</v>
      </c>
      <c r="J406" s="16" t="str">
        <f>'Form Responses 1'!J406</f>
        <v>Ridhi Vemuri</v>
      </c>
      <c r="K406" s="16" t="str">
        <f>'Form Responses 1'!K406</f>
        <v>Batch 9</v>
      </c>
      <c r="L406" s="16" t="str">
        <f>'Form Responses 1'!L406</f>
        <v>I acknowledge</v>
      </c>
      <c r="M406" s="16">
        <f>'Form Responses 1'!M406</f>
        <v>0</v>
      </c>
      <c r="N406" s="27"/>
      <c r="O406" s="19" t="str">
        <f t="shared" si="1533"/>
        <v/>
      </c>
      <c r="P406" s="20"/>
      <c r="Q406" s="20"/>
      <c r="R406" s="20"/>
      <c r="S406" s="20"/>
      <c r="T406" s="21" t="str">
        <f t="shared" ref="T406:U406" si="2457">IF(COUNTIF($F406,CONCATENATE("*",T$1,"*")),"Y",IF(COUNTIF($F406,CONCATENATE("*",$V$1,"*")),"Y",IF(COUNTIF($F406,CONCATENATE("*ALL EVENT DAYS - July 18*")),"Y","")))</f>
        <v/>
      </c>
      <c r="U406" s="21" t="str">
        <f t="shared" si="2457"/>
        <v>Y</v>
      </c>
      <c r="V406" s="21" t="str">
        <f t="shared" si="1172"/>
        <v/>
      </c>
      <c r="W406" s="21" t="str">
        <f t="shared" ref="W406:X406" si="2458">IF(COUNTIF($F406,CONCATENATE("*",W$1,"*")),"Y",IF(COUNTIF($F406,CONCATENATE("*",$O$1,"*")),"Y",IF(COUNTIF($F406,CONCATENATE("*",$Y$1,"*")),"Y",IF(COUNTIF($F406,CONCATENATE("*ALL EVENT*")),"Y",""))))</f>
        <v>Y</v>
      </c>
      <c r="X406" s="21" t="str">
        <f t="shared" si="2458"/>
        <v>Y</v>
      </c>
      <c r="Y406" s="21" t="str">
        <f t="shared" si="1174"/>
        <v>Y</v>
      </c>
      <c r="Z406" s="21" t="str">
        <f t="shared" ref="Z406:AA406" si="2459">IF(COUNTIF($F406,CONCATENATE("*",Z$1,"*")),"Y",IF(COUNTIF($F406,CONCATENATE("*",$O$1,"*")),"Y",IF(COUNTIF($F406,CONCATENATE("*",$AB$1,"*")),"Y",IF(COUNTIF($F406,CONCATENATE("*ALL EVENT*")),"Y",""))))</f>
        <v>Y</v>
      </c>
      <c r="AA406" s="21" t="str">
        <f t="shared" si="2459"/>
        <v/>
      </c>
      <c r="AB406" s="21" t="str">
        <f t="shared" si="1537"/>
        <v/>
      </c>
      <c r="AC406" s="21" t="str">
        <f t="shared" ref="AC406:AD406" si="2460">IF(COUNTIF($F406,CONCATENATE("*",AC$1,"*")),"Y",IF(COUNTIF($F406,CONCATENATE("*",$O$1,"*")),"Y",IF(COUNTIF($F406,CONCATENATE("*",$AE$1,"*")),"Y",IF(COUNTIF($F406,CONCATENATE("*ALL EVENT*")),"Y",""))))</f>
        <v/>
      </c>
      <c r="AD406" s="21" t="str">
        <f t="shared" si="2460"/>
        <v/>
      </c>
      <c r="AE406" s="19" t="str">
        <f t="shared" si="1539"/>
        <v/>
      </c>
      <c r="AF406" s="22">
        <f t="shared" si="1540"/>
        <v>4</v>
      </c>
      <c r="AG406" s="44" t="s">
        <v>1741</v>
      </c>
      <c r="AH406" s="19" t="str">
        <f t="shared" si="1792"/>
        <v/>
      </c>
      <c r="AI406" s="19" t="str">
        <f t="shared" ref="AI406:AM406" si="2461">IF(P406="Y",$AG406,"")</f>
        <v/>
      </c>
      <c r="AJ406" s="19" t="str">
        <f t="shared" si="2461"/>
        <v/>
      </c>
      <c r="AK406" s="19" t="str">
        <f t="shared" si="2461"/>
        <v/>
      </c>
      <c r="AL406" s="19" t="str">
        <f t="shared" si="2461"/>
        <v/>
      </c>
      <c r="AM406" s="19" t="str">
        <f t="shared" si="2461"/>
        <v/>
      </c>
      <c r="AN406" s="19" t="s">
        <v>1742</v>
      </c>
      <c r="AO406" s="19" t="str">
        <f t="shared" si="2455"/>
        <v/>
      </c>
      <c r="AP406" s="19" t="s">
        <v>1734</v>
      </c>
      <c r="AQ406" s="19" t="s">
        <v>1734</v>
      </c>
      <c r="AR406" s="19" t="str">
        <f t="shared" si="2456"/>
        <v>Crowd Mgmt</v>
      </c>
      <c r="AS406" s="19" t="s">
        <v>1734</v>
      </c>
      <c r="AT406" s="19" t="str">
        <f>IF(AA406="Y",$AG406,"")</f>
        <v/>
      </c>
      <c r="AU406" s="19"/>
      <c r="AV406" s="19" t="str">
        <f t="shared" ref="AV406:AW406" si="2462">IF(AC406="Y",$AG406,"")</f>
        <v/>
      </c>
      <c r="AW406" s="19" t="str">
        <f t="shared" si="2462"/>
        <v/>
      </c>
      <c r="AX406" s="19"/>
      <c r="AY406" s="24">
        <f t="shared" si="1542"/>
        <v>1</v>
      </c>
      <c r="AZ406" s="19">
        <f t="shared" si="1543"/>
        <v>1</v>
      </c>
      <c r="BA406" s="19" t="s">
        <v>1740</v>
      </c>
      <c r="BB406" s="19"/>
    </row>
    <row r="407" spans="1:54" ht="15.6">
      <c r="A407" s="2">
        <f>'Form Responses 1'!A407</f>
        <v>45483.439861597217</v>
      </c>
      <c r="B407" s="25" t="str">
        <f>'Form Responses 1'!B407</f>
        <v>Vijay.bejugam@gmail.com</v>
      </c>
      <c r="C407" s="16" t="str">
        <f>'Form Responses 1'!C407</f>
        <v>Vijay</v>
      </c>
      <c r="D407" s="16" t="str">
        <f>'Form Responses 1'!D407</f>
        <v>Bejugam</v>
      </c>
      <c r="E407" s="511">
        <f>'Form Responses 1'!E407</f>
        <v>9169346485</v>
      </c>
      <c r="F407" s="17" t="str">
        <f>'Form Responses 1'!F407</f>
        <v>19th July (Friday) - Evening, 20th July (Saturday) - ALL DAY</v>
      </c>
      <c r="G407" s="16" t="str">
        <f>'Form Responses 1'!G407</f>
        <v>Irving</v>
      </c>
      <c r="H407" s="16" t="str">
        <f>'Form Responses 1'!H407</f>
        <v>Yes</v>
      </c>
      <c r="I407" s="16" t="str">
        <f>'Form Responses 1'!I407</f>
        <v>Mahāyajña Student</v>
      </c>
      <c r="J407" s="16" t="str">
        <f>'Form Responses 1'!J407</f>
        <v xml:space="preserve">Vijay Bejugam </v>
      </c>
      <c r="K407" s="16" t="str">
        <f>'Form Responses 1'!K407</f>
        <v>Batch 9</v>
      </c>
      <c r="L407" s="16" t="str">
        <f>'Form Responses 1'!L407</f>
        <v>I acknowledge</v>
      </c>
      <c r="M407" s="16">
        <f>'Form Responses 1'!M407</f>
        <v>0</v>
      </c>
      <c r="N407" s="27"/>
      <c r="O407" s="19" t="str">
        <f t="shared" si="1533"/>
        <v/>
      </c>
      <c r="P407" s="20"/>
      <c r="Q407" s="20"/>
      <c r="R407" s="20"/>
      <c r="S407" s="20"/>
      <c r="T407" s="21" t="str">
        <f t="shared" ref="T407:U407" si="2463">IF(COUNTIF($F407,CONCATENATE("*",T$1,"*")),"Y",IF(COUNTIF($F407,CONCATENATE("*",$V$1,"*")),"Y",IF(COUNTIF($F407,CONCATENATE("*ALL EVENT DAYS - July 18*")),"Y","")))</f>
        <v/>
      </c>
      <c r="U407" s="21" t="str">
        <f t="shared" si="2463"/>
        <v/>
      </c>
      <c r="V407" s="21" t="str">
        <f t="shared" si="1172"/>
        <v/>
      </c>
      <c r="W407" s="21" t="str">
        <f t="shared" ref="W407:X407" si="2464">IF(COUNTIF($F407,CONCATENATE("*",W$1,"*")),"Y",IF(COUNTIF($F407,CONCATENATE("*",$O$1,"*")),"Y",IF(COUNTIF($F407,CONCATENATE("*",$Y$1,"*")),"Y",IF(COUNTIF($F407,CONCATENATE("*ALL EVENT*")),"Y",""))))</f>
        <v/>
      </c>
      <c r="X407" s="21" t="str">
        <f t="shared" si="2464"/>
        <v>Y</v>
      </c>
      <c r="Y407" s="21" t="str">
        <f t="shared" si="1174"/>
        <v/>
      </c>
      <c r="Z407" s="21" t="str">
        <f t="shared" ref="Z407:AA407" si="2465">IF(COUNTIF($F407,CONCATENATE("*",Z$1,"*")),"Y",IF(COUNTIF($F407,CONCATENATE("*",$O$1,"*")),"Y",IF(COUNTIF($F407,CONCATENATE("*",$AB$1,"*")),"Y",IF(COUNTIF($F407,CONCATENATE("*ALL EVENT*")),"Y",""))))</f>
        <v>Y</v>
      </c>
      <c r="AA407" s="21" t="str">
        <f t="shared" si="2465"/>
        <v>Y</v>
      </c>
      <c r="AB407" s="21" t="str">
        <f t="shared" si="1537"/>
        <v>Y</v>
      </c>
      <c r="AC407" s="21" t="str">
        <f t="shared" ref="AC407:AD407" si="2466">IF(COUNTIF($F407,CONCATENATE("*",AC$1,"*")),"Y",IF(COUNTIF($F407,CONCATENATE("*",$O$1,"*")),"Y",IF(COUNTIF($F407,CONCATENATE("*",$AE$1,"*")),"Y",IF(COUNTIF($F407,CONCATENATE("*ALL EVENT*")),"Y",""))))</f>
        <v/>
      </c>
      <c r="AD407" s="21" t="str">
        <f t="shared" si="2466"/>
        <v/>
      </c>
      <c r="AE407" s="19" t="str">
        <f t="shared" si="1539"/>
        <v/>
      </c>
      <c r="AF407" s="22">
        <f t="shared" si="1540"/>
        <v>3</v>
      </c>
      <c r="AG407" s="44" t="s">
        <v>1741</v>
      </c>
      <c r="AH407" s="19" t="str">
        <f t="shared" si="1792"/>
        <v/>
      </c>
      <c r="AI407" s="19" t="str">
        <f t="shared" ref="AI407:AP407" si="2467">IF(P407="Y",$AG407,"")</f>
        <v/>
      </c>
      <c r="AJ407" s="19" t="str">
        <f t="shared" si="2467"/>
        <v/>
      </c>
      <c r="AK407" s="19" t="str">
        <f t="shared" si="2467"/>
        <v/>
      </c>
      <c r="AL407" s="19" t="str">
        <f t="shared" si="2467"/>
        <v/>
      </c>
      <c r="AM407" s="19" t="str">
        <f t="shared" si="2467"/>
        <v/>
      </c>
      <c r="AN407" s="19" t="str">
        <f t="shared" si="2467"/>
        <v/>
      </c>
      <c r="AO407" s="19" t="str">
        <f t="shared" si="2467"/>
        <v/>
      </c>
      <c r="AP407" s="19" t="str">
        <f t="shared" si="2467"/>
        <v/>
      </c>
      <c r="AQ407" s="19" t="s">
        <v>1734</v>
      </c>
      <c r="AR407" s="19" t="str">
        <f t="shared" si="2456"/>
        <v/>
      </c>
      <c r="AS407" s="19" t="s">
        <v>1734</v>
      </c>
      <c r="AT407" s="19" t="s">
        <v>1734</v>
      </c>
      <c r="AU407" s="19"/>
      <c r="AV407" s="19" t="str">
        <f t="shared" ref="AV407:AW407" si="2468">IF(AC407="Y",$AG407,"")</f>
        <v/>
      </c>
      <c r="AW407" s="19" t="str">
        <f t="shared" si="2468"/>
        <v/>
      </c>
      <c r="AX407" s="19"/>
      <c r="AY407" s="24">
        <f t="shared" si="1542"/>
        <v>1</v>
      </c>
      <c r="AZ407" s="19">
        <f t="shared" si="1543"/>
        <v>1</v>
      </c>
      <c r="BA407" s="19" t="s">
        <v>1740</v>
      </c>
      <c r="BB407" s="19"/>
    </row>
    <row r="408" spans="1:54" ht="15.6">
      <c r="A408" s="2">
        <f>'Form Responses 1'!A408</f>
        <v>45483.463073576393</v>
      </c>
      <c r="B408" s="25" t="str">
        <f>'Form Responses 1'!B408</f>
        <v>chitkala.1006@gmail.com</v>
      </c>
      <c r="C408" s="16" t="str">
        <f>'Form Responses 1'!C408</f>
        <v xml:space="preserve">Chitkala </v>
      </c>
      <c r="D408" s="16" t="str">
        <f>'Form Responses 1'!D408</f>
        <v xml:space="preserve">Kolachina </v>
      </c>
      <c r="E408" s="511">
        <f>'Form Responses 1'!E408</f>
        <v>6692947057</v>
      </c>
      <c r="F408" s="17" t="str">
        <f>'Form Responses 1'!F408</f>
        <v>18th July (Thursday) - Evening, 19th July (Friday) - ALL DAY, 21st July (Sunday) - ALL DAY</v>
      </c>
      <c r="G408" s="16" t="str">
        <f>'Form Responses 1'!G408</f>
        <v>Austin</v>
      </c>
      <c r="H408" s="16" t="str">
        <f>'Form Responses 1'!H408</f>
        <v>Yes</v>
      </c>
      <c r="I408" s="16" t="str">
        <f>'Form Responses 1'!I408</f>
        <v>Mahāyajña Student</v>
      </c>
      <c r="J408" s="16" t="str">
        <f>'Form Responses 1'!J408</f>
        <v xml:space="preserve">Chitkala Kolachina </v>
      </c>
      <c r="K408" s="16" t="str">
        <f>'Form Responses 1'!K408</f>
        <v>Batch 9</v>
      </c>
      <c r="L408" s="16" t="str">
        <f>'Form Responses 1'!L408</f>
        <v>I acknowledge</v>
      </c>
      <c r="M408" s="16">
        <f>'Form Responses 1'!M408</f>
        <v>0</v>
      </c>
      <c r="N408" s="27"/>
      <c r="O408" s="19" t="str">
        <f t="shared" si="1533"/>
        <v/>
      </c>
      <c r="P408" s="20"/>
      <c r="Q408" s="20"/>
      <c r="R408" s="20"/>
      <c r="S408" s="20"/>
      <c r="T408" s="21" t="str">
        <f t="shared" ref="T408:U408" si="2469">IF(COUNTIF($F408,CONCATENATE("*",T$1,"*")),"Y",IF(COUNTIF($F408,CONCATENATE("*",$V$1,"*")),"Y",IF(COUNTIF($F408,CONCATENATE("*ALL EVENT DAYS - July 18*")),"Y","")))</f>
        <v/>
      </c>
      <c r="U408" s="21" t="str">
        <f t="shared" si="2469"/>
        <v>Y</v>
      </c>
      <c r="V408" s="21" t="str">
        <f t="shared" si="1172"/>
        <v/>
      </c>
      <c r="W408" s="21" t="str">
        <f t="shared" ref="W408:X408" si="2470">IF(COUNTIF($F408,CONCATENATE("*",W$1,"*")),"Y",IF(COUNTIF($F408,CONCATENATE("*",$O$1,"*")),"Y",IF(COUNTIF($F408,CONCATENATE("*",$Y$1,"*")),"Y",IF(COUNTIF($F408,CONCATENATE("*ALL EVENT*")),"Y",""))))</f>
        <v>Y</v>
      </c>
      <c r="X408" s="21" t="str">
        <f t="shared" si="2470"/>
        <v>Y</v>
      </c>
      <c r="Y408" s="21" t="str">
        <f t="shared" si="1174"/>
        <v>Y</v>
      </c>
      <c r="Z408" s="21" t="str">
        <f t="shared" ref="Z408:AA408" si="2471">IF(COUNTIF($F408,CONCATENATE("*",Z$1,"*")),"Y",IF(COUNTIF($F408,CONCATENATE("*",$O$1,"*")),"Y",IF(COUNTIF($F408,CONCATENATE("*",$AB$1,"*")),"Y",IF(COUNTIF($F408,CONCATENATE("*ALL EVENT*")),"Y",""))))</f>
        <v/>
      </c>
      <c r="AA408" s="21" t="str">
        <f t="shared" si="2471"/>
        <v/>
      </c>
      <c r="AB408" s="21" t="str">
        <f t="shared" si="1537"/>
        <v/>
      </c>
      <c r="AC408" s="21" t="str">
        <f t="shared" ref="AC408:AD408" si="2472">IF(COUNTIF($F408,CONCATENATE("*",AC$1,"*")),"Y",IF(COUNTIF($F408,CONCATENATE("*",$O$1,"*")),"Y",IF(COUNTIF($F408,CONCATENATE("*",$AE$1,"*")),"Y",IF(COUNTIF($F408,CONCATENATE("*ALL EVENT*")),"Y",""))))</f>
        <v>Y</v>
      </c>
      <c r="AD408" s="21" t="str">
        <f t="shared" si="2472"/>
        <v>Y</v>
      </c>
      <c r="AE408" s="19" t="str">
        <f t="shared" si="1539"/>
        <v>Y</v>
      </c>
      <c r="AF408" s="22">
        <f t="shared" si="1540"/>
        <v>5</v>
      </c>
      <c r="AG408" s="44" t="s">
        <v>1732</v>
      </c>
      <c r="AH408" s="19" t="str">
        <f t="shared" si="1792"/>
        <v/>
      </c>
      <c r="AI408" s="19" t="str">
        <f t="shared" ref="AI408:AM408" si="2473">IF(P408="Y",$AG408,"")</f>
        <v/>
      </c>
      <c r="AJ408" s="19" t="str">
        <f t="shared" si="2473"/>
        <v/>
      </c>
      <c r="AK408" s="19" t="str">
        <f t="shared" si="2473"/>
        <v/>
      </c>
      <c r="AL408" s="19" t="str">
        <f t="shared" si="2473"/>
        <v/>
      </c>
      <c r="AM408" s="19" t="str">
        <f t="shared" si="2473"/>
        <v/>
      </c>
      <c r="AN408" s="19" t="s">
        <v>1744</v>
      </c>
      <c r="AO408" s="19" t="str">
        <f t="shared" ref="AO408:AO409" si="2474">IF(V408="Y",$AG408,"")</f>
        <v/>
      </c>
      <c r="AP408" s="19" t="s">
        <v>1737</v>
      </c>
      <c r="AQ408" s="19" t="s">
        <v>1737</v>
      </c>
      <c r="AR408" s="19" t="str">
        <f t="shared" si="2456"/>
        <v>Maha Prasad</v>
      </c>
      <c r="AS408" s="19" t="str">
        <f t="shared" ref="AS408:AT408" si="2475">IF(Z408="Y",$AG408,"")</f>
        <v/>
      </c>
      <c r="AT408" s="19" t="str">
        <f t="shared" si="2475"/>
        <v/>
      </c>
      <c r="AU408" s="19"/>
      <c r="AV408" s="19" t="s">
        <v>1737</v>
      </c>
      <c r="AW408" s="19" t="s">
        <v>1737</v>
      </c>
      <c r="AX408" s="19"/>
      <c r="AY408" s="24">
        <f t="shared" si="1542"/>
        <v>2</v>
      </c>
      <c r="AZ408" s="19">
        <f t="shared" si="1543"/>
        <v>2</v>
      </c>
      <c r="BA408" s="19" t="s">
        <v>1729</v>
      </c>
      <c r="BB408" s="19"/>
    </row>
    <row r="409" spans="1:54" ht="15.6">
      <c r="A409" s="2">
        <f>'Form Responses 1'!A409</f>
        <v>45483.476934016202</v>
      </c>
      <c r="B409" s="25" t="str">
        <f>'Form Responses 1'!B409</f>
        <v>vidya.ravi@comcast.net</v>
      </c>
      <c r="C409" s="16" t="str">
        <f>'Form Responses 1'!C409</f>
        <v>Srividya</v>
      </c>
      <c r="D409" s="16" t="str">
        <f>'Form Responses 1'!D409</f>
        <v xml:space="preserve">Ravishankar </v>
      </c>
      <c r="E409" s="511" t="str">
        <f>'Form Responses 1'!E409</f>
        <v>412-915-8986</v>
      </c>
      <c r="F409" s="17" t="str">
        <f>'Form Responses 1'!F409</f>
        <v>18th July (Thursday) - Evening, 19th July (Friday) - Morning, 19th July (Friday) - Evening, 20th July (Saturday) - Morning, 20th July (Saturday) - Evening, 21st July (Sunday) - Morning, 21st July (Sunday) - Evening</v>
      </c>
      <c r="G409" s="16" t="str">
        <f>'Form Responses 1'!G409</f>
        <v>Frisco</v>
      </c>
      <c r="H409" s="16" t="str">
        <f>'Form Responses 1'!H409</f>
        <v>Yes</v>
      </c>
      <c r="I409" s="16" t="str">
        <f>'Form Responses 1'!I409</f>
        <v>Mahāyajña Student</v>
      </c>
      <c r="J409" s="16" t="str">
        <f>'Form Responses 1'!J409</f>
        <v>Srividya Ravishankar</v>
      </c>
      <c r="K409" s="16" t="str">
        <f>'Form Responses 1'!K409</f>
        <v>Batch 5</v>
      </c>
      <c r="L409" s="16" t="str">
        <f>'Form Responses 1'!L409</f>
        <v>I acknowledge</v>
      </c>
      <c r="M409" s="16">
        <f>'Form Responses 1'!M409</f>
        <v>0</v>
      </c>
      <c r="N409" s="27"/>
      <c r="O409" s="19" t="str">
        <f t="shared" si="1533"/>
        <v/>
      </c>
      <c r="P409" s="20"/>
      <c r="Q409" s="20"/>
      <c r="R409" s="20"/>
      <c r="S409" s="20"/>
      <c r="T409" s="21" t="str">
        <f t="shared" ref="T409:U409" si="2476">IF(COUNTIF($F409,CONCATENATE("*",T$1,"*")),"Y",IF(COUNTIF($F409,CONCATENATE("*",$V$1,"*")),"Y",IF(COUNTIF($F409,CONCATENATE("*ALL EVENT DAYS - July 18*")),"Y","")))</f>
        <v/>
      </c>
      <c r="U409" s="21" t="str">
        <f t="shared" si="2476"/>
        <v>Y</v>
      </c>
      <c r="V409" s="21" t="str">
        <f t="shared" si="1172"/>
        <v/>
      </c>
      <c r="W409" s="21" t="str">
        <f t="shared" ref="W409:X409" si="2477">IF(COUNTIF($F409,CONCATENATE("*",W$1,"*")),"Y",IF(COUNTIF($F409,CONCATENATE("*",$O$1,"*")),"Y",IF(COUNTIF($F409,CONCATENATE("*",$Y$1,"*")),"Y",IF(COUNTIF($F409,CONCATENATE("*ALL EVENT*")),"Y",""))))</f>
        <v>Y</v>
      </c>
      <c r="X409" s="21" t="str">
        <f t="shared" si="2477"/>
        <v>Y</v>
      </c>
      <c r="Y409" s="21" t="str">
        <f t="shared" si="1174"/>
        <v/>
      </c>
      <c r="Z409" s="21" t="str">
        <f t="shared" ref="Z409:AA409" si="2478">IF(COUNTIF($F409,CONCATENATE("*",Z$1,"*")),"Y",IF(COUNTIF($F409,CONCATENATE("*",$O$1,"*")),"Y",IF(COUNTIF($F409,CONCATENATE("*",$AB$1,"*")),"Y",IF(COUNTIF($F409,CONCATENATE("*ALL EVENT*")),"Y",""))))</f>
        <v>Y</v>
      </c>
      <c r="AA409" s="21" t="str">
        <f t="shared" si="2478"/>
        <v>Y</v>
      </c>
      <c r="AB409" s="21" t="str">
        <f t="shared" si="1537"/>
        <v/>
      </c>
      <c r="AC409" s="21" t="str">
        <f t="shared" ref="AC409:AD409" si="2479">IF(COUNTIF($F409,CONCATENATE("*",AC$1,"*")),"Y",IF(COUNTIF($F409,CONCATENATE("*",$O$1,"*")),"Y",IF(COUNTIF($F409,CONCATENATE("*",$AE$1,"*")),"Y",IF(COUNTIF($F409,CONCATENATE("*ALL EVENT*")),"Y",""))))</f>
        <v>Y</v>
      </c>
      <c r="AD409" s="21" t="str">
        <f t="shared" si="2479"/>
        <v>Y</v>
      </c>
      <c r="AE409" s="19" t="str">
        <f t="shared" si="1539"/>
        <v/>
      </c>
      <c r="AF409" s="22">
        <f t="shared" si="1540"/>
        <v>7</v>
      </c>
      <c r="AG409" s="44" t="s">
        <v>1732</v>
      </c>
      <c r="AH409" s="19" t="str">
        <f t="shared" si="1792"/>
        <v/>
      </c>
      <c r="AI409" s="19" t="str">
        <f t="shared" ref="AI409:AM409" si="2480">IF(P409="Y",$AG409,"")</f>
        <v/>
      </c>
      <c r="AJ409" s="19" t="str">
        <f t="shared" si="2480"/>
        <v/>
      </c>
      <c r="AK409" s="19" t="str">
        <f t="shared" si="2480"/>
        <v/>
      </c>
      <c r="AL409" s="19" t="str">
        <f t="shared" si="2480"/>
        <v/>
      </c>
      <c r="AM409" s="19" t="str">
        <f t="shared" si="2480"/>
        <v/>
      </c>
      <c r="AN409" s="19" t="s">
        <v>1744</v>
      </c>
      <c r="AO409" s="19" t="str">
        <f t="shared" si="2474"/>
        <v/>
      </c>
      <c r="AP409" s="19" t="s">
        <v>1737</v>
      </c>
      <c r="AQ409" s="19" t="s">
        <v>1737</v>
      </c>
      <c r="AR409" s="19" t="str">
        <f t="shared" si="2456"/>
        <v/>
      </c>
      <c r="AS409" s="19" t="s">
        <v>1737</v>
      </c>
      <c r="AT409" s="19" t="s">
        <v>1737</v>
      </c>
      <c r="AU409" s="19"/>
      <c r="AV409" s="19" t="s">
        <v>1737</v>
      </c>
      <c r="AW409" s="19" t="s">
        <v>1737</v>
      </c>
      <c r="AX409" s="19"/>
      <c r="AY409" s="24">
        <f t="shared" si="1542"/>
        <v>2</v>
      </c>
      <c r="AZ409" s="19">
        <f t="shared" si="1543"/>
        <v>1</v>
      </c>
      <c r="BA409" s="19" t="s">
        <v>1740</v>
      </c>
      <c r="BB409" s="19"/>
    </row>
    <row r="410" spans="1:54" ht="15.6">
      <c r="A410" s="2">
        <f>'Form Responses 1'!A410</f>
        <v>45483.928239317131</v>
      </c>
      <c r="B410" s="25" t="str">
        <f>'Form Responses 1'!B410</f>
        <v>varahidevi72@gmail.com</v>
      </c>
      <c r="C410" s="16" t="str">
        <f>'Form Responses 1'!C410</f>
        <v xml:space="preserve">Vijaya </v>
      </c>
      <c r="D410" s="16" t="str">
        <f>'Form Responses 1'!D410</f>
        <v xml:space="preserve">Chaganti </v>
      </c>
      <c r="E410" s="511">
        <f>'Form Responses 1'!E410</f>
        <v>5637265918</v>
      </c>
      <c r="F410" s="17" t="str">
        <f>'Form Responses 1'!F410</f>
        <v>19th July (Friday) - ALL DAY, 20th July (Saturday) - ALL DAY, 21st July (Sunday) - Morning</v>
      </c>
      <c r="G410" s="16" t="str">
        <f>'Form Responses 1'!G410</f>
        <v>Other locations</v>
      </c>
      <c r="H410" s="16" t="str">
        <f>'Form Responses 1'!H410</f>
        <v>No</v>
      </c>
      <c r="I410" s="16">
        <f>'Form Responses 1'!I410</f>
        <v>0</v>
      </c>
      <c r="J410" s="16">
        <f>'Form Responses 1'!J410</f>
        <v>0</v>
      </c>
      <c r="K410" s="16">
        <f>'Form Responses 1'!K410</f>
        <v>0</v>
      </c>
      <c r="L410" s="16" t="str">
        <f>'Form Responses 1'!L410</f>
        <v>I acknowledge</v>
      </c>
      <c r="M410" s="16" t="str">
        <f>'Form Responses 1'!M410</f>
        <v xml:space="preserve">Iowa </v>
      </c>
      <c r="N410" s="27"/>
      <c r="O410" s="19" t="str">
        <f t="shared" si="1533"/>
        <v/>
      </c>
      <c r="P410" s="20"/>
      <c r="Q410" s="20"/>
      <c r="R410" s="20"/>
      <c r="S410" s="20"/>
      <c r="T410" s="21" t="str">
        <f t="shared" ref="T410:U410" si="2481">IF(COUNTIF($F410,CONCATENATE("*",T$1,"*")),"Y",IF(COUNTIF($F410,CONCATENATE("*",$V$1,"*")),"Y",IF(COUNTIF($F410,CONCATENATE("*ALL EVENT DAYS - July 18*")),"Y","")))</f>
        <v/>
      </c>
      <c r="U410" s="21" t="str">
        <f t="shared" si="2481"/>
        <v/>
      </c>
      <c r="V410" s="21" t="str">
        <f t="shared" si="1172"/>
        <v/>
      </c>
      <c r="W410" s="21" t="str">
        <f t="shared" ref="W410:X410" si="2482">IF(COUNTIF($F410,CONCATENATE("*",W$1,"*")),"Y",IF(COUNTIF($F410,CONCATENATE("*",$O$1,"*")),"Y",IF(COUNTIF($F410,CONCATENATE("*",$Y$1,"*")),"Y",IF(COUNTIF($F410,CONCATENATE("*ALL EVENT*")),"Y",""))))</f>
        <v>Y</v>
      </c>
      <c r="X410" s="21" t="str">
        <f t="shared" si="2482"/>
        <v>Y</v>
      </c>
      <c r="Y410" s="21" t="str">
        <f t="shared" si="1174"/>
        <v>Y</v>
      </c>
      <c r="Z410" s="21" t="str">
        <f t="shared" ref="Z410:AA410" si="2483">IF(COUNTIF($F410,CONCATENATE("*",Z$1,"*")),"Y",IF(COUNTIF($F410,CONCATENATE("*",$O$1,"*")),"Y",IF(COUNTIF($F410,CONCATENATE("*",$AB$1,"*")),"Y",IF(COUNTIF($F410,CONCATENATE("*ALL EVENT*")),"Y",""))))</f>
        <v>Y</v>
      </c>
      <c r="AA410" s="21" t="str">
        <f t="shared" si="2483"/>
        <v>Y</v>
      </c>
      <c r="AB410" s="21" t="str">
        <f t="shared" si="1537"/>
        <v>Y</v>
      </c>
      <c r="AC410" s="21" t="str">
        <f t="shared" ref="AC410:AD410" si="2484">IF(COUNTIF($F410,CONCATENATE("*",AC$1,"*")),"Y",IF(COUNTIF($F410,CONCATENATE("*",$O$1,"*")),"Y",IF(COUNTIF($F410,CONCATENATE("*",$AE$1,"*")),"Y",IF(COUNTIF($F410,CONCATENATE("*ALL EVENT*")),"Y",""))))</f>
        <v>Y</v>
      </c>
      <c r="AD410" s="21" t="str">
        <f t="shared" si="2484"/>
        <v/>
      </c>
      <c r="AE410" s="19" t="str">
        <f t="shared" si="1539"/>
        <v/>
      </c>
      <c r="AF410" s="22">
        <f t="shared" si="1540"/>
        <v>5</v>
      </c>
      <c r="AG410" s="44" t="s">
        <v>1732</v>
      </c>
      <c r="AH410" s="19" t="str">
        <f t="shared" si="1792"/>
        <v/>
      </c>
      <c r="AI410" s="19" t="str">
        <f t="shared" ref="AI410:AO410" si="2485">IF(P410="Y",$AG410,"")</f>
        <v/>
      </c>
      <c r="AJ410" s="19" t="str">
        <f t="shared" si="2485"/>
        <v/>
      </c>
      <c r="AK410" s="19" t="str">
        <f t="shared" si="2485"/>
        <v/>
      </c>
      <c r="AL410" s="19" t="str">
        <f t="shared" si="2485"/>
        <v/>
      </c>
      <c r="AM410" s="19" t="str">
        <f t="shared" si="2485"/>
        <v/>
      </c>
      <c r="AN410" s="19" t="str">
        <f t="shared" si="2485"/>
        <v/>
      </c>
      <c r="AO410" s="19" t="str">
        <f t="shared" si="2485"/>
        <v/>
      </c>
      <c r="AP410" s="19" t="s">
        <v>1737</v>
      </c>
      <c r="AQ410" s="19" t="s">
        <v>1737</v>
      </c>
      <c r="AR410" s="19" t="str">
        <f t="shared" si="2456"/>
        <v>Maha Prasad</v>
      </c>
      <c r="AS410" s="19" t="s">
        <v>1737</v>
      </c>
      <c r="AT410" s="19" t="s">
        <v>1737</v>
      </c>
      <c r="AU410" s="19"/>
      <c r="AV410" s="19" t="s">
        <v>1737</v>
      </c>
      <c r="AW410" s="19" t="str">
        <f>IF(AD410="Y",$AG410,"")</f>
        <v/>
      </c>
      <c r="AX410" s="19"/>
      <c r="AY410" s="24">
        <f t="shared" si="1542"/>
        <v>2</v>
      </c>
      <c r="AZ410" s="19">
        <f t="shared" si="1543"/>
        <v>2</v>
      </c>
      <c r="BA410" s="19" t="s">
        <v>1729</v>
      </c>
      <c r="BB410" s="19"/>
    </row>
    <row r="411" spans="1:54" ht="15.6">
      <c r="A411" s="2">
        <f>'Form Responses 1'!A411</f>
        <v>45484.844818877318</v>
      </c>
      <c r="B411" s="25" t="str">
        <f>'Form Responses 1'!B411</f>
        <v>ponnagantiln@gmail.com</v>
      </c>
      <c r="C411" s="16" t="str">
        <f>'Form Responses 1'!C411</f>
        <v>Chandra</v>
      </c>
      <c r="D411" s="16" t="str">
        <f>'Form Responses 1'!D411</f>
        <v>Mannava</v>
      </c>
      <c r="E411" s="511">
        <f>'Form Responses 1'!E411</f>
        <v>8478043689</v>
      </c>
      <c r="F411" s="17" t="str">
        <f>'Form Responses 1'!F411</f>
        <v>ALL EVENT DAYS - July 18th to July 21st - FULL TIME</v>
      </c>
      <c r="G411" s="16" t="str">
        <f>'Form Responses 1'!G411</f>
        <v>Greater Chicago Region</v>
      </c>
      <c r="H411" s="16" t="str">
        <f>'Form Responses 1'!H411</f>
        <v>No</v>
      </c>
      <c r="I411" s="16">
        <f>'Form Responses 1'!I411</f>
        <v>0</v>
      </c>
      <c r="J411" s="16">
        <f>'Form Responses 1'!J411</f>
        <v>0</v>
      </c>
      <c r="K411" s="16">
        <f>'Form Responses 1'!K411</f>
        <v>0</v>
      </c>
      <c r="L411" s="16" t="str">
        <f>'Form Responses 1'!L411</f>
        <v>I acknowledge</v>
      </c>
      <c r="M411" s="16">
        <f>'Form Responses 1'!M411</f>
        <v>0</v>
      </c>
      <c r="N411" s="27"/>
      <c r="O411" s="19" t="str">
        <f t="shared" si="1533"/>
        <v>Y</v>
      </c>
      <c r="P411" s="20"/>
      <c r="Q411" s="20"/>
      <c r="R411" s="20"/>
      <c r="S411" s="20"/>
      <c r="T411" s="21" t="str">
        <f t="shared" ref="T411:U411" si="2486">IF(COUNTIF($F411,CONCATENATE("*",T$1,"*")),"Y",IF(COUNTIF($F411,CONCATENATE("*",$V$1,"*")),"Y",IF(COUNTIF($F411,CONCATENATE("*ALL EVENT DAYS - July 18*")),"Y","")))</f>
        <v>Y</v>
      </c>
      <c r="U411" s="21" t="str">
        <f t="shared" si="2486"/>
        <v>Y</v>
      </c>
      <c r="V411" s="21" t="str">
        <f t="shared" si="1172"/>
        <v>Y</v>
      </c>
      <c r="W411" s="21" t="str">
        <f t="shared" ref="W411:X411" si="2487">IF(COUNTIF($F411,CONCATENATE("*",W$1,"*")),"Y",IF(COUNTIF($F411,CONCATENATE("*",$O$1,"*")),"Y",IF(COUNTIF($F411,CONCATENATE("*",$Y$1,"*")),"Y",IF(COUNTIF($F411,CONCATENATE("*ALL EVENT*")),"Y",""))))</f>
        <v>Y</v>
      </c>
      <c r="X411" s="21" t="str">
        <f t="shared" si="2487"/>
        <v>Y</v>
      </c>
      <c r="Y411" s="21" t="str">
        <f t="shared" si="1174"/>
        <v>Y</v>
      </c>
      <c r="Z411" s="21" t="str">
        <f t="shared" ref="Z411:AA411" si="2488">IF(COUNTIF($F411,CONCATENATE("*",Z$1,"*")),"Y",IF(COUNTIF($F411,CONCATENATE("*",$O$1,"*")),"Y",IF(COUNTIF($F411,CONCATENATE("*",$AB$1,"*")),"Y",IF(COUNTIF($F411,CONCATENATE("*ALL EVENT*")),"Y",""))))</f>
        <v>Y</v>
      </c>
      <c r="AA411" s="21" t="str">
        <f t="shared" si="2488"/>
        <v>Y</v>
      </c>
      <c r="AB411" s="21" t="str">
        <f t="shared" si="1537"/>
        <v>Y</v>
      </c>
      <c r="AC411" s="21" t="str">
        <f t="shared" ref="AC411:AD411" si="2489">IF(COUNTIF($F411,CONCATENATE("*",AC$1,"*")),"Y",IF(COUNTIF($F411,CONCATENATE("*",$O$1,"*")),"Y",IF(COUNTIF($F411,CONCATENATE("*",$AE$1,"*")),"Y",IF(COUNTIF($F411,CONCATENATE("*ALL EVENT*")),"Y",""))))</f>
        <v>Y</v>
      </c>
      <c r="AD411" s="21" t="str">
        <f t="shared" si="2489"/>
        <v>Y</v>
      </c>
      <c r="AE411" s="19" t="str">
        <f t="shared" si="1539"/>
        <v>Y</v>
      </c>
      <c r="AF411" s="22">
        <f t="shared" si="1540"/>
        <v>8</v>
      </c>
      <c r="AG411" s="44" t="s">
        <v>1746</v>
      </c>
      <c r="AH411" s="19" t="str">
        <f t="shared" si="1792"/>
        <v>Parking</v>
      </c>
      <c r="AI411" s="19"/>
      <c r="AJ411" s="19" t="str">
        <f t="shared" ref="AJ411:AL411" si="2490">IF(Q411="Y",$AG411,"")</f>
        <v/>
      </c>
      <c r="AK411" s="19" t="str">
        <f t="shared" si="2490"/>
        <v/>
      </c>
      <c r="AL411" s="19" t="str">
        <f t="shared" si="2490"/>
        <v/>
      </c>
      <c r="AM411" s="19" t="s">
        <v>1778</v>
      </c>
      <c r="AN411" s="19" t="s">
        <v>1778</v>
      </c>
      <c r="AO411" s="19" t="str">
        <f>IF(V411="Y",$AG411,"")</f>
        <v>Parking</v>
      </c>
      <c r="AP411" s="19" t="s">
        <v>1776</v>
      </c>
      <c r="AQ411" s="19" t="s">
        <v>1776</v>
      </c>
      <c r="AR411" s="19" t="str">
        <f t="shared" si="2456"/>
        <v>Parking</v>
      </c>
      <c r="AS411" s="19" t="s">
        <v>1776</v>
      </c>
      <c r="AT411" s="19" t="s">
        <v>1734</v>
      </c>
      <c r="AU411" s="19"/>
      <c r="AV411" s="19" t="s">
        <v>1734</v>
      </c>
      <c r="AW411" s="19" t="s">
        <v>1777</v>
      </c>
      <c r="AX411" s="19"/>
      <c r="AY411" s="24">
        <f t="shared" si="1542"/>
        <v>2</v>
      </c>
      <c r="AZ411" s="19">
        <f t="shared" si="1543"/>
        <v>2</v>
      </c>
      <c r="BA411" s="19" t="s">
        <v>1729</v>
      </c>
      <c r="BB411" s="19"/>
    </row>
    <row r="412" spans="1:54" ht="15.6">
      <c r="A412" s="2">
        <f>'Form Responses 1'!A412</f>
        <v>45484.963261909725</v>
      </c>
      <c r="B412" s="25" t="str">
        <f>'Form Responses 1'!B412</f>
        <v>sweety.hamsika@gmail.com</v>
      </c>
      <c r="C412" s="16" t="str">
        <f>'Form Responses 1'!C412</f>
        <v xml:space="preserve">Subhashini </v>
      </c>
      <c r="D412" s="16" t="str">
        <f>'Form Responses 1'!D412</f>
        <v xml:space="preserve">Tiruveedhula </v>
      </c>
      <c r="E412" s="511">
        <f>'Form Responses 1'!E412</f>
        <v>2248045058</v>
      </c>
      <c r="F412" s="17" t="str">
        <f>'Form Responses 1'!F412</f>
        <v>19th July (Friday) - Morning, 20th July (Saturday) - Evening, 21st July (Sunday) - ALL DAY</v>
      </c>
      <c r="G412" s="16" t="str">
        <f>'Form Responses 1'!G412</f>
        <v>Greater Chicago Region</v>
      </c>
      <c r="H412" s="16" t="str">
        <f>'Form Responses 1'!H412</f>
        <v>Yes</v>
      </c>
      <c r="I412" s="16" t="str">
        <f>'Form Responses 1'!I412</f>
        <v>Mahāyajña Parent / Family member</v>
      </c>
      <c r="J412" s="16" t="str">
        <f>'Form Responses 1'!J412</f>
        <v xml:space="preserve">Subhashini </v>
      </c>
      <c r="K412" s="16" t="str">
        <f>'Form Responses 1'!K412</f>
        <v>Batch 1</v>
      </c>
      <c r="L412" s="16" t="str">
        <f>'Form Responses 1'!L412</f>
        <v>I acknowledge</v>
      </c>
      <c r="M412" s="16">
        <f>'Form Responses 1'!M412</f>
        <v>0</v>
      </c>
      <c r="N412" s="27"/>
      <c r="O412" s="19" t="str">
        <f t="shared" si="1533"/>
        <v/>
      </c>
      <c r="P412" s="20"/>
      <c r="Q412" s="20"/>
      <c r="R412" s="20"/>
      <c r="S412" s="20"/>
      <c r="T412" s="21" t="str">
        <f t="shared" ref="T412:U412" si="2491">IF(COUNTIF($F412,CONCATENATE("*",T$1,"*")),"Y",IF(COUNTIF($F412,CONCATENATE("*",$V$1,"*")),"Y",IF(COUNTIF($F412,CONCATENATE("*ALL EVENT DAYS - July 18*")),"Y","")))</f>
        <v/>
      </c>
      <c r="U412" s="21" t="str">
        <f t="shared" si="2491"/>
        <v/>
      </c>
      <c r="V412" s="21" t="str">
        <f t="shared" si="1172"/>
        <v/>
      </c>
      <c r="W412" s="21" t="str">
        <f t="shared" ref="W412:X412" si="2492">IF(COUNTIF($F412,CONCATENATE("*",W$1,"*")),"Y",IF(COUNTIF($F412,CONCATENATE("*",$O$1,"*")),"Y",IF(COUNTIF($F412,CONCATENATE("*",$Y$1,"*")),"Y",IF(COUNTIF($F412,CONCATENATE("*ALL EVENT*")),"Y",""))))</f>
        <v>Y</v>
      </c>
      <c r="X412" s="21" t="str">
        <f t="shared" si="2492"/>
        <v/>
      </c>
      <c r="Y412" s="21" t="str">
        <f t="shared" si="1174"/>
        <v/>
      </c>
      <c r="Z412" s="21" t="str">
        <f t="shared" ref="Z412:AA412" si="2493">IF(COUNTIF($F412,CONCATENATE("*",Z$1,"*")),"Y",IF(COUNTIF($F412,CONCATENATE("*",$O$1,"*")),"Y",IF(COUNTIF($F412,CONCATENATE("*",$AB$1,"*")),"Y",IF(COUNTIF($F412,CONCATENATE("*ALL EVENT*")),"Y",""))))</f>
        <v/>
      </c>
      <c r="AA412" s="21" t="str">
        <f t="shared" si="2493"/>
        <v>Y</v>
      </c>
      <c r="AB412" s="21" t="str">
        <f t="shared" si="1537"/>
        <v/>
      </c>
      <c r="AC412" s="21" t="str">
        <f t="shared" ref="AC412:AD412" si="2494">IF(COUNTIF($F412,CONCATENATE("*",AC$1,"*")),"Y",IF(COUNTIF($F412,CONCATENATE("*",$O$1,"*")),"Y",IF(COUNTIF($F412,CONCATENATE("*",$AE$1,"*")),"Y",IF(COUNTIF($F412,CONCATENATE("*ALL EVENT*")),"Y",""))))</f>
        <v>Y</v>
      </c>
      <c r="AD412" s="21" t="str">
        <f t="shared" si="2494"/>
        <v>Y</v>
      </c>
      <c r="AE412" s="19" t="str">
        <f t="shared" si="1539"/>
        <v>Y</v>
      </c>
      <c r="AF412" s="22">
        <f t="shared" si="1540"/>
        <v>4</v>
      </c>
      <c r="AG412" s="44" t="s">
        <v>1732</v>
      </c>
      <c r="AH412" s="19" t="str">
        <f t="shared" si="1792"/>
        <v/>
      </c>
      <c r="AI412" s="19" t="str">
        <f t="shared" ref="AI412:AO412" si="2495">IF(P412="Y",$AG412,"")</f>
        <v/>
      </c>
      <c r="AJ412" s="19" t="str">
        <f t="shared" si="2495"/>
        <v/>
      </c>
      <c r="AK412" s="19" t="str">
        <f t="shared" si="2495"/>
        <v/>
      </c>
      <c r="AL412" s="19" t="str">
        <f t="shared" si="2495"/>
        <v/>
      </c>
      <c r="AM412" s="19" t="str">
        <f t="shared" si="2495"/>
        <v/>
      </c>
      <c r="AN412" s="19" t="str">
        <f t="shared" si="2495"/>
        <v/>
      </c>
      <c r="AO412" s="19" t="str">
        <f t="shared" si="2495"/>
        <v/>
      </c>
      <c r="AP412" s="19" t="s">
        <v>1737</v>
      </c>
      <c r="AQ412" s="19" t="str">
        <f t="shared" ref="AQ412:AS412" si="2496">IF(X412="Y",$AG412,"")</f>
        <v/>
      </c>
      <c r="AR412" s="19" t="str">
        <f t="shared" si="2496"/>
        <v/>
      </c>
      <c r="AS412" s="19" t="str">
        <f t="shared" si="2496"/>
        <v/>
      </c>
      <c r="AT412" s="19" t="s">
        <v>1737</v>
      </c>
      <c r="AU412" s="19"/>
      <c r="AV412" s="19" t="s">
        <v>1737</v>
      </c>
      <c r="AW412" s="19" t="s">
        <v>1737</v>
      </c>
      <c r="AX412" s="19"/>
      <c r="AY412" s="24">
        <f t="shared" si="1542"/>
        <v>1</v>
      </c>
      <c r="AZ412" s="19">
        <f t="shared" si="1543"/>
        <v>1</v>
      </c>
      <c r="BA412" s="19" t="s">
        <v>1740</v>
      </c>
      <c r="BB412" s="19"/>
    </row>
    <row r="413" spans="1:54" ht="15.6">
      <c r="A413" s="2">
        <f>'Form Responses 1'!A413</f>
        <v>45485.3267122338</v>
      </c>
      <c r="B413" s="25" t="str">
        <f>'Form Responses 1'!B413</f>
        <v>gopi.m.manne@gmail.com</v>
      </c>
      <c r="C413" s="16" t="str">
        <f>'Form Responses 1'!C413</f>
        <v>Gopi</v>
      </c>
      <c r="D413" s="16" t="str">
        <f>'Form Responses 1'!D413</f>
        <v>Manne</v>
      </c>
      <c r="E413" s="511">
        <f>'Form Responses 1'!E413</f>
        <v>8473407756</v>
      </c>
      <c r="F413" s="17" t="str">
        <f>'Form Responses 1'!F413</f>
        <v>18th July (Thursday) - ALL DAY, 19th July (Friday) - ALL DAY, 20th July (Saturday) - ALL DAY, 21st July (Sunday) - ALL DAY</v>
      </c>
      <c r="G413" s="16" t="str">
        <f>'Form Responses 1'!G413</f>
        <v>Greater Chicago Region</v>
      </c>
      <c r="H413" s="16" t="str">
        <f>'Form Responses 1'!H413</f>
        <v>No</v>
      </c>
      <c r="I413" s="16">
        <f>'Form Responses 1'!I413</f>
        <v>0</v>
      </c>
      <c r="J413" s="16">
        <f>'Form Responses 1'!J413</f>
        <v>0</v>
      </c>
      <c r="K413" s="16">
        <f>'Form Responses 1'!K413</f>
        <v>0</v>
      </c>
      <c r="L413" s="16" t="str">
        <f>'Form Responses 1'!L413</f>
        <v>I acknowledge</v>
      </c>
      <c r="M413" s="16">
        <f>'Form Responses 1'!M413</f>
        <v>0</v>
      </c>
      <c r="N413" s="27"/>
      <c r="O413" s="19" t="str">
        <f t="shared" si="1533"/>
        <v/>
      </c>
      <c r="P413" s="20"/>
      <c r="Q413" s="20"/>
      <c r="R413" s="20"/>
      <c r="S413" s="20"/>
      <c r="T413" s="21" t="str">
        <f t="shared" ref="T413:U413" si="2497">IF(COUNTIF($F413,CONCATENATE("*",T$1,"*")),"Y",IF(COUNTIF($F413,CONCATENATE("*",$V$1,"*")),"Y",IF(COUNTIF($F413,CONCATENATE("*ALL EVENT DAYS - July 18*")),"Y","")))</f>
        <v>Y</v>
      </c>
      <c r="U413" s="21" t="str">
        <f t="shared" si="2497"/>
        <v>Y</v>
      </c>
      <c r="V413" s="21" t="str">
        <f t="shared" si="1172"/>
        <v>Y</v>
      </c>
      <c r="W413" s="21" t="str">
        <f t="shared" ref="W413:X413" si="2498">IF(COUNTIF($F413,CONCATENATE("*",W$1,"*")),"Y",IF(COUNTIF($F413,CONCATENATE("*",$O$1,"*")),"Y",IF(COUNTIF($F413,CONCATENATE("*",$Y$1,"*")),"Y",IF(COUNTIF($F413,CONCATENATE("*ALL EVENT*")),"Y",""))))</f>
        <v>Y</v>
      </c>
      <c r="X413" s="21" t="str">
        <f t="shared" si="2498"/>
        <v>Y</v>
      </c>
      <c r="Y413" s="21" t="str">
        <f t="shared" si="1174"/>
        <v>Y</v>
      </c>
      <c r="Z413" s="21" t="str">
        <f t="shared" ref="Z413:AA413" si="2499">IF(COUNTIF($F413,CONCATENATE("*",Z$1,"*")),"Y",IF(COUNTIF($F413,CONCATENATE("*",$O$1,"*")),"Y",IF(COUNTIF($F413,CONCATENATE("*",$AB$1,"*")),"Y",IF(COUNTIF($F413,CONCATENATE("*ALL EVENT*")),"Y",""))))</f>
        <v>Y</v>
      </c>
      <c r="AA413" s="21" t="str">
        <f t="shared" si="2499"/>
        <v>Y</v>
      </c>
      <c r="AB413" s="21" t="str">
        <f t="shared" si="1537"/>
        <v>Y</v>
      </c>
      <c r="AC413" s="21" t="str">
        <f t="shared" ref="AC413:AD413" si="2500">IF(COUNTIF($F413,CONCATENATE("*",AC$1,"*")),"Y",IF(COUNTIF($F413,CONCATENATE("*",$O$1,"*")),"Y",IF(COUNTIF($F413,CONCATENATE("*",$AE$1,"*")),"Y",IF(COUNTIF($F413,CONCATENATE("*ALL EVENT*")),"Y",""))))</f>
        <v>Y</v>
      </c>
      <c r="AD413" s="21" t="str">
        <f t="shared" si="2500"/>
        <v>Y</v>
      </c>
      <c r="AE413" s="19" t="str">
        <f t="shared" si="1539"/>
        <v>Y</v>
      </c>
      <c r="AF413" s="22">
        <f t="shared" si="1540"/>
        <v>8</v>
      </c>
      <c r="AG413" s="44" t="s">
        <v>1741</v>
      </c>
      <c r="AH413" s="19" t="str">
        <f t="shared" si="1792"/>
        <v/>
      </c>
      <c r="AI413" s="19" t="str">
        <f t="shared" ref="AI413:AL413" si="2501">IF(P413="Y",$AG413,"")</f>
        <v/>
      </c>
      <c r="AJ413" s="19" t="str">
        <f t="shared" si="2501"/>
        <v/>
      </c>
      <c r="AK413" s="19" t="str">
        <f t="shared" si="2501"/>
        <v/>
      </c>
      <c r="AL413" s="19" t="str">
        <f t="shared" si="2501"/>
        <v/>
      </c>
      <c r="AM413" s="19" t="s">
        <v>1742</v>
      </c>
      <c r="AN413" s="19" t="s">
        <v>1742</v>
      </c>
      <c r="AO413" s="19" t="str">
        <f t="shared" ref="AO413:AO415" si="2502">IF(V413="Y",$AG413,"")</f>
        <v>Crowd Mgmt</v>
      </c>
      <c r="AP413" s="19" t="s">
        <v>1734</v>
      </c>
      <c r="AQ413" s="19" t="s">
        <v>1734</v>
      </c>
      <c r="AR413" s="19" t="str">
        <f t="shared" ref="AR413:AR415" si="2503">IF(Y413="Y",$AG413,"")</f>
        <v>Crowd Mgmt</v>
      </c>
      <c r="AS413" s="19" t="s">
        <v>1734</v>
      </c>
      <c r="AT413" s="19" t="s">
        <v>1734</v>
      </c>
      <c r="AU413" s="19"/>
      <c r="AV413" s="19" t="s">
        <v>1734</v>
      </c>
      <c r="AW413" s="19" t="s">
        <v>1734</v>
      </c>
      <c r="AX413" s="19"/>
      <c r="AY413" s="24">
        <f t="shared" si="1542"/>
        <v>2</v>
      </c>
      <c r="AZ413" s="19">
        <f t="shared" si="1543"/>
        <v>2</v>
      </c>
      <c r="BA413" s="19" t="s">
        <v>1729</v>
      </c>
      <c r="BB413" s="19"/>
    </row>
    <row r="414" spans="1:54" ht="15.6">
      <c r="A414" s="2">
        <f>'Form Responses 1'!A414</f>
        <v>45485.452788750001</v>
      </c>
      <c r="B414" s="25" t="str">
        <f>'Form Responses 1'!B414</f>
        <v>smalakapalli@yahoo.com</v>
      </c>
      <c r="C414" s="16" t="str">
        <f>'Form Responses 1'!C414</f>
        <v>Sannihita</v>
      </c>
      <c r="D414" s="16" t="str">
        <f>'Form Responses 1'!D414</f>
        <v xml:space="preserve">Malakapalli </v>
      </c>
      <c r="E414" s="511">
        <f>'Form Responses 1'!E414</f>
        <v>4693527009</v>
      </c>
      <c r="F414" s="17" t="str">
        <f>'Form Responses 1'!F414</f>
        <v>18th July (Thursday) - Evening, 19th July (Friday) - Evening, 21st July (Sunday) - Morning</v>
      </c>
      <c r="G414" s="16" t="str">
        <f>'Form Responses 1'!G414</f>
        <v>Frisco</v>
      </c>
      <c r="H414" s="16" t="str">
        <f>'Form Responses 1'!H414</f>
        <v>Yes</v>
      </c>
      <c r="I414" s="16" t="str">
        <f>'Form Responses 1'!I414</f>
        <v>Mahāyajña Student</v>
      </c>
      <c r="J414" s="16" t="str">
        <f>'Form Responses 1'!J414</f>
        <v xml:space="preserve">Sannihita Malakapalli </v>
      </c>
      <c r="K414" s="16" t="str">
        <f>'Form Responses 1'!K414</f>
        <v>Batch 9</v>
      </c>
      <c r="L414" s="16" t="str">
        <f>'Form Responses 1'!L414</f>
        <v>I acknowledge</v>
      </c>
      <c r="M414" s="16">
        <f>'Form Responses 1'!M414</f>
        <v>0</v>
      </c>
      <c r="N414" s="27"/>
      <c r="O414" s="19" t="str">
        <f t="shared" si="1533"/>
        <v/>
      </c>
      <c r="P414" s="20"/>
      <c r="Q414" s="20"/>
      <c r="R414" s="20"/>
      <c r="S414" s="20"/>
      <c r="T414" s="21" t="str">
        <f t="shared" ref="T414:U414" si="2504">IF(COUNTIF($F414,CONCATENATE("*",T$1,"*")),"Y",IF(COUNTIF($F414,CONCATENATE("*",$V$1,"*")),"Y",IF(COUNTIF($F414,CONCATENATE("*ALL EVENT DAYS - July 18*")),"Y","")))</f>
        <v/>
      </c>
      <c r="U414" s="21" t="str">
        <f t="shared" si="2504"/>
        <v>Y</v>
      </c>
      <c r="V414" s="21" t="str">
        <f t="shared" si="1172"/>
        <v/>
      </c>
      <c r="W414" s="21" t="str">
        <f t="shared" ref="W414:X414" si="2505">IF(COUNTIF($F414,CONCATENATE("*",W$1,"*")),"Y",IF(COUNTIF($F414,CONCATENATE("*",$O$1,"*")),"Y",IF(COUNTIF($F414,CONCATENATE("*",$Y$1,"*")),"Y",IF(COUNTIF($F414,CONCATENATE("*ALL EVENT*")),"Y",""))))</f>
        <v/>
      </c>
      <c r="X414" s="21" t="str">
        <f t="shared" si="2505"/>
        <v>Y</v>
      </c>
      <c r="Y414" s="21" t="str">
        <f t="shared" si="1174"/>
        <v/>
      </c>
      <c r="Z414" s="21" t="str">
        <f t="shared" ref="Z414:AA414" si="2506">IF(COUNTIF($F414,CONCATENATE("*",Z$1,"*")),"Y",IF(COUNTIF($F414,CONCATENATE("*",$O$1,"*")),"Y",IF(COUNTIF($F414,CONCATENATE("*",$AB$1,"*")),"Y",IF(COUNTIF($F414,CONCATENATE("*ALL EVENT*")),"Y",""))))</f>
        <v/>
      </c>
      <c r="AA414" s="21" t="str">
        <f t="shared" si="2506"/>
        <v/>
      </c>
      <c r="AB414" s="21" t="str">
        <f t="shared" si="1537"/>
        <v/>
      </c>
      <c r="AC414" s="21" t="str">
        <f t="shared" ref="AC414:AD414" si="2507">IF(COUNTIF($F414,CONCATENATE("*",AC$1,"*")),"Y",IF(COUNTIF($F414,CONCATENATE("*",$O$1,"*")),"Y",IF(COUNTIF($F414,CONCATENATE("*",$AE$1,"*")),"Y",IF(COUNTIF($F414,CONCATENATE("*ALL EVENT*")),"Y",""))))</f>
        <v>Y</v>
      </c>
      <c r="AD414" s="21" t="str">
        <f t="shared" si="2507"/>
        <v/>
      </c>
      <c r="AE414" s="19" t="str">
        <f t="shared" si="1539"/>
        <v/>
      </c>
      <c r="AF414" s="22">
        <f t="shared" si="1540"/>
        <v>3</v>
      </c>
      <c r="AG414" s="44" t="s">
        <v>1732</v>
      </c>
      <c r="AH414" s="19" t="str">
        <f t="shared" si="1792"/>
        <v/>
      </c>
      <c r="AI414" s="19" t="str">
        <f t="shared" ref="AI414:AM414" si="2508">IF(P414="Y",$AG414,"")</f>
        <v/>
      </c>
      <c r="AJ414" s="19" t="str">
        <f t="shared" si="2508"/>
        <v/>
      </c>
      <c r="AK414" s="19" t="str">
        <f t="shared" si="2508"/>
        <v/>
      </c>
      <c r="AL414" s="19" t="str">
        <f t="shared" si="2508"/>
        <v/>
      </c>
      <c r="AM414" s="19" t="str">
        <f t="shared" si="2508"/>
        <v/>
      </c>
      <c r="AN414" s="19" t="s">
        <v>1744</v>
      </c>
      <c r="AO414" s="19" t="str">
        <f t="shared" si="2502"/>
        <v/>
      </c>
      <c r="AP414" s="19" t="str">
        <f t="shared" ref="AP414:AP415" si="2509">IF(W414="Y",$AG414,"")</f>
        <v/>
      </c>
      <c r="AQ414" s="19" t="s">
        <v>1737</v>
      </c>
      <c r="AR414" s="19" t="str">
        <f t="shared" si="2503"/>
        <v/>
      </c>
      <c r="AS414" s="19" t="str">
        <f t="shared" ref="AS414:AT414" si="2510">IF(Z414="Y",$AG414,"")</f>
        <v/>
      </c>
      <c r="AT414" s="19" t="str">
        <f t="shared" si="2510"/>
        <v/>
      </c>
      <c r="AU414" s="19"/>
      <c r="AV414" s="19" t="s">
        <v>1737</v>
      </c>
      <c r="AW414" s="19" t="str">
        <f t="shared" ref="AW414:AW415" si="2511">IF(AD414="Y",$AG414,"")</f>
        <v/>
      </c>
      <c r="AX414" s="19"/>
      <c r="AY414" s="24">
        <f t="shared" si="1542"/>
        <v>1</v>
      </c>
      <c r="AZ414" s="19">
        <f t="shared" si="1543"/>
        <v>1</v>
      </c>
      <c r="BA414" s="19" t="s">
        <v>1740</v>
      </c>
      <c r="BB414" s="19"/>
    </row>
    <row r="415" spans="1:54" ht="15.6">
      <c r="A415" s="2">
        <f>'Form Responses 1'!A415</f>
        <v>45485.702893599533</v>
      </c>
      <c r="B415" s="25" t="str">
        <f>'Form Responses 1'!B415</f>
        <v>nehaverma40@gmail.com</v>
      </c>
      <c r="C415" s="16" t="str">
        <f>'Form Responses 1'!C415</f>
        <v>Neha</v>
      </c>
      <c r="D415" s="16" t="str">
        <f>'Form Responses 1'!D415</f>
        <v>Verma</v>
      </c>
      <c r="E415" s="511">
        <f>'Form Responses 1'!E415</f>
        <v>6789560449</v>
      </c>
      <c r="F415" s="17" t="str">
        <f>'Form Responses 1'!F415</f>
        <v>19th July (Friday) - Evening, 21st July (Sunday) - Morning</v>
      </c>
      <c r="G415" s="16" t="str">
        <f>'Form Responses 1'!G415</f>
        <v>Greater Chicago Region</v>
      </c>
      <c r="H415" s="16" t="str">
        <f>'Form Responses 1'!H415</f>
        <v>No</v>
      </c>
      <c r="I415" s="16">
        <f>'Form Responses 1'!I415</f>
        <v>0</v>
      </c>
      <c r="J415" s="16">
        <f>'Form Responses 1'!J415</f>
        <v>0</v>
      </c>
      <c r="K415" s="16">
        <f>'Form Responses 1'!K415</f>
        <v>0</v>
      </c>
      <c r="L415" s="16" t="str">
        <f>'Form Responses 1'!L415</f>
        <v>I acknowledge</v>
      </c>
      <c r="M415" s="16">
        <f>'Form Responses 1'!M415</f>
        <v>0</v>
      </c>
      <c r="N415" s="27"/>
      <c r="O415" s="19" t="str">
        <f t="shared" si="1533"/>
        <v/>
      </c>
      <c r="P415" s="20"/>
      <c r="Q415" s="20"/>
      <c r="R415" s="20"/>
      <c r="S415" s="20"/>
      <c r="T415" s="21" t="str">
        <f t="shared" ref="T415:U415" si="2512">IF(COUNTIF($F415,CONCATENATE("*",T$1,"*")),"Y",IF(COUNTIF($F415,CONCATENATE("*",$V$1,"*")),"Y",IF(COUNTIF($F415,CONCATENATE("*ALL EVENT DAYS - July 18*")),"Y","")))</f>
        <v/>
      </c>
      <c r="U415" s="21" t="str">
        <f t="shared" si="2512"/>
        <v/>
      </c>
      <c r="V415" s="21" t="str">
        <f t="shared" si="1172"/>
        <v/>
      </c>
      <c r="W415" s="21" t="str">
        <f t="shared" ref="W415:X415" si="2513">IF(COUNTIF($F415,CONCATENATE("*",W$1,"*")),"Y",IF(COUNTIF($F415,CONCATENATE("*",$O$1,"*")),"Y",IF(COUNTIF($F415,CONCATENATE("*",$Y$1,"*")),"Y",IF(COUNTIF($F415,CONCATENATE("*ALL EVENT*")),"Y",""))))</f>
        <v/>
      </c>
      <c r="X415" s="21" t="str">
        <f t="shared" si="2513"/>
        <v>Y</v>
      </c>
      <c r="Y415" s="21" t="str">
        <f t="shared" si="1174"/>
        <v/>
      </c>
      <c r="Z415" s="21" t="str">
        <f t="shared" ref="Z415:AA415" si="2514">IF(COUNTIF($F415,CONCATENATE("*",Z$1,"*")),"Y",IF(COUNTIF($F415,CONCATENATE("*",$O$1,"*")),"Y",IF(COUNTIF($F415,CONCATENATE("*",$AB$1,"*")),"Y",IF(COUNTIF($F415,CONCATENATE("*ALL EVENT*")),"Y",""))))</f>
        <v/>
      </c>
      <c r="AA415" s="21" t="str">
        <f t="shared" si="2514"/>
        <v/>
      </c>
      <c r="AB415" s="21" t="str">
        <f t="shared" si="1537"/>
        <v/>
      </c>
      <c r="AC415" s="21" t="str">
        <f t="shared" ref="AC415:AD415" si="2515">IF(COUNTIF($F415,CONCATENATE("*",AC$1,"*")),"Y",IF(COUNTIF($F415,CONCATENATE("*",$O$1,"*")),"Y",IF(COUNTIF($F415,CONCATENATE("*",$AE$1,"*")),"Y",IF(COUNTIF($F415,CONCATENATE("*ALL EVENT*")),"Y",""))))</f>
        <v>Y</v>
      </c>
      <c r="AD415" s="21" t="str">
        <f t="shared" si="2515"/>
        <v/>
      </c>
      <c r="AE415" s="19" t="str">
        <f t="shared" si="1539"/>
        <v/>
      </c>
      <c r="AF415" s="22">
        <f t="shared" si="1540"/>
        <v>2</v>
      </c>
      <c r="AG415" s="44" t="s">
        <v>1732</v>
      </c>
      <c r="AH415" s="19" t="str">
        <f t="shared" si="1792"/>
        <v/>
      </c>
      <c r="AI415" s="19" t="str">
        <f t="shared" ref="AI415:AM415" si="2516">IF(P415="Y",$AG415,"")</f>
        <v/>
      </c>
      <c r="AJ415" s="19" t="str">
        <f t="shared" si="2516"/>
        <v/>
      </c>
      <c r="AK415" s="19" t="str">
        <f t="shared" si="2516"/>
        <v/>
      </c>
      <c r="AL415" s="19" t="str">
        <f t="shared" si="2516"/>
        <v/>
      </c>
      <c r="AM415" s="19" t="str">
        <f t="shared" si="2516"/>
        <v/>
      </c>
      <c r="AN415" s="19" t="s">
        <v>1744</v>
      </c>
      <c r="AO415" s="19" t="str">
        <f t="shared" si="2502"/>
        <v/>
      </c>
      <c r="AP415" s="19" t="str">
        <f t="shared" si="2509"/>
        <v/>
      </c>
      <c r="AQ415" s="19" t="s">
        <v>1737</v>
      </c>
      <c r="AR415" s="19" t="str">
        <f t="shared" si="2503"/>
        <v/>
      </c>
      <c r="AS415" s="19" t="str">
        <f t="shared" ref="AS415:AT415" si="2517">IF(Z415="Y",$AG415,"")</f>
        <v/>
      </c>
      <c r="AT415" s="19" t="str">
        <f t="shared" si="2517"/>
        <v/>
      </c>
      <c r="AU415" s="19"/>
      <c r="AV415" s="19" t="s">
        <v>1737</v>
      </c>
      <c r="AW415" s="19" t="str">
        <f t="shared" si="2511"/>
        <v/>
      </c>
      <c r="AX415" s="19"/>
      <c r="AY415" s="24">
        <f t="shared" si="1542"/>
        <v>1</v>
      </c>
      <c r="AZ415" s="19">
        <f t="shared" si="1543"/>
        <v>1</v>
      </c>
      <c r="BA415" s="19" t="s">
        <v>1740</v>
      </c>
      <c r="BB415" s="19"/>
    </row>
    <row r="416" spans="1:54" ht="15.6">
      <c r="A416" s="2">
        <f>'Form Responses 1'!A450</f>
        <v>0</v>
      </c>
      <c r="B416" s="25" t="str">
        <f>'Form Responses 1'!B416</f>
        <v>techshiva@gmail.com</v>
      </c>
      <c r="C416" s="31" t="str">
        <f>'Form Responses 1'!C416</f>
        <v>Sivakumar</v>
      </c>
      <c r="D416" s="16" t="str">
        <f>'Form Responses 1'!D416</f>
        <v>Ramasamy</v>
      </c>
      <c r="E416" s="511">
        <f>'Form Responses 1'!E416</f>
        <v>8472801647</v>
      </c>
      <c r="F416" s="17" t="str">
        <f>'Form Responses 1'!F416</f>
        <v>18th July (Thursday) - Morning, 19th July (Friday) - Morning, 19th July (Friday) - Evening, 20th July (Saturday) - Morning, 20th July (Saturday) - Evening</v>
      </c>
      <c r="G416" s="16" t="str">
        <f>'Form Responses 1'!G416</f>
        <v>Frisco</v>
      </c>
      <c r="H416" s="16" t="str">
        <f>'Form Responses 1'!H416</f>
        <v>Yes</v>
      </c>
      <c r="I416" s="16" t="str">
        <f>'Form Responses 1'!I416</f>
        <v>Mahāyajña Parent / Family member</v>
      </c>
      <c r="J416" s="16" t="str">
        <f>'Form Responses 1'!J416</f>
        <v>Sai Krishna Veni Sannidhi Venkata</v>
      </c>
      <c r="K416" s="16" t="str">
        <f>'Form Responses 1'!K416</f>
        <v>Batch 9</v>
      </c>
      <c r="L416" s="16" t="str">
        <f>'Form Responses 1'!L416</f>
        <v>I acknowledge</v>
      </c>
      <c r="M416" s="16">
        <f>'Form Responses 1'!M416</f>
        <v>0</v>
      </c>
      <c r="N416" s="27"/>
      <c r="O416" s="19" t="str">
        <f t="shared" si="1533"/>
        <v/>
      </c>
      <c r="P416" s="20"/>
      <c r="Q416" s="20"/>
      <c r="R416" s="20"/>
      <c r="S416" s="20"/>
      <c r="T416" s="21" t="str">
        <f t="shared" ref="T416:U416" si="2518">IF(COUNTIF($F416,CONCATENATE("*",T$1,"*")),"Y",IF(COUNTIF($F416,CONCATENATE("*",$V$1,"*")),"Y",IF(COUNTIF($F416,CONCATENATE("*ALL EVENT DAYS - July 18*")),"Y","")))</f>
        <v>Y</v>
      </c>
      <c r="U416" s="21" t="str">
        <f t="shared" si="2518"/>
        <v/>
      </c>
      <c r="V416" s="21" t="str">
        <f t="shared" si="1172"/>
        <v/>
      </c>
      <c r="W416" s="21" t="str">
        <f t="shared" ref="W416:X416" si="2519">IF(COUNTIF($F416,CONCATENATE("*",W$1,"*")),"Y",IF(COUNTIF($F416,CONCATENATE("*",$O$1,"*")),"Y",IF(COUNTIF($F416,CONCATENATE("*",$Y$1,"*")),"Y",IF(COUNTIF($F416,CONCATENATE("*ALL EVENT*")),"Y",""))))</f>
        <v>Y</v>
      </c>
      <c r="X416" s="21" t="str">
        <f t="shared" si="2519"/>
        <v>Y</v>
      </c>
      <c r="Y416" s="21" t="str">
        <f t="shared" si="1174"/>
        <v/>
      </c>
      <c r="Z416" s="21" t="str">
        <f t="shared" ref="Z416:AA416" si="2520">IF(COUNTIF($F416,CONCATENATE("*",Z$1,"*")),"Y",IF(COUNTIF($F416,CONCATENATE("*",$O$1,"*")),"Y",IF(COUNTIF($F416,CONCATENATE("*",$AB$1,"*")),"Y",IF(COUNTIF($F416,CONCATENATE("*ALL EVENT*")),"Y",""))))</f>
        <v>Y</v>
      </c>
      <c r="AA416" s="21" t="str">
        <f t="shared" si="2520"/>
        <v>Y</v>
      </c>
      <c r="AB416" s="21" t="str">
        <f t="shared" si="1537"/>
        <v/>
      </c>
      <c r="AC416" s="21" t="str">
        <f t="shared" ref="AC416:AD416" si="2521">IF(COUNTIF($F416,CONCATENATE("*",AC$1,"*")),"Y",IF(COUNTIF($F416,CONCATENATE("*",$O$1,"*")),"Y",IF(COUNTIF($F416,CONCATENATE("*",$AE$1,"*")),"Y",IF(COUNTIF($F416,CONCATENATE("*ALL EVENT*")),"Y",""))))</f>
        <v/>
      </c>
      <c r="AD416" s="21" t="str">
        <f t="shared" si="2521"/>
        <v/>
      </c>
      <c r="AE416" s="19" t="str">
        <f t="shared" si="1539"/>
        <v/>
      </c>
      <c r="AF416" s="22">
        <f t="shared" si="1540"/>
        <v>5</v>
      </c>
      <c r="AG416" s="44" t="s">
        <v>1741</v>
      </c>
      <c r="AH416" s="19" t="str">
        <f t="shared" si="1792"/>
        <v/>
      </c>
      <c r="AI416" s="19" t="str">
        <f t="shared" ref="AI416:AX416" si="2522">IF(P416="Y",$AG416,"")</f>
        <v/>
      </c>
      <c r="AJ416" s="19" t="str">
        <f t="shared" si="2522"/>
        <v/>
      </c>
      <c r="AK416" s="19" t="str">
        <f t="shared" si="2522"/>
        <v/>
      </c>
      <c r="AL416" s="19" t="str">
        <f t="shared" si="2522"/>
        <v/>
      </c>
      <c r="AM416" s="19" t="str">
        <f t="shared" si="2522"/>
        <v>Crowd Mgmt</v>
      </c>
      <c r="AN416" s="19" t="str">
        <f t="shared" si="2522"/>
        <v/>
      </c>
      <c r="AO416" s="19" t="str">
        <f t="shared" si="2522"/>
        <v/>
      </c>
      <c r="AP416" s="19" t="str">
        <f t="shared" si="2522"/>
        <v>Crowd Mgmt</v>
      </c>
      <c r="AQ416" s="19" t="str">
        <f t="shared" si="2522"/>
        <v>Crowd Mgmt</v>
      </c>
      <c r="AR416" s="19" t="str">
        <f t="shared" si="2522"/>
        <v/>
      </c>
      <c r="AS416" s="19" t="str">
        <f t="shared" si="2522"/>
        <v>Crowd Mgmt</v>
      </c>
      <c r="AT416" s="19" t="str">
        <f t="shared" si="2522"/>
        <v>Crowd Mgmt</v>
      </c>
      <c r="AU416" s="19" t="str">
        <f t="shared" si="2522"/>
        <v/>
      </c>
      <c r="AV416" s="19" t="str">
        <f t="shared" si="2522"/>
        <v/>
      </c>
      <c r="AW416" s="19" t="str">
        <f t="shared" si="2522"/>
        <v/>
      </c>
      <c r="AX416" s="19" t="str">
        <f t="shared" si="2522"/>
        <v/>
      </c>
      <c r="AY416" s="24">
        <f t="shared" si="1542"/>
        <v>2</v>
      </c>
      <c r="AZ416" s="19">
        <f t="shared" si="1543"/>
        <v>1</v>
      </c>
      <c r="BA416" s="19" t="s">
        <v>1740</v>
      </c>
      <c r="BB416" s="19"/>
    </row>
    <row r="417" spans="1:54" ht="15.6">
      <c r="A417" s="2">
        <f>'Form Responses 1'!A452</f>
        <v>0</v>
      </c>
      <c r="B417" s="25" t="str">
        <f>'Form Responses 1'!B417</f>
        <v>rsuram@hotmail.com</v>
      </c>
      <c r="C417" s="16" t="str">
        <f>'Form Responses 1'!C417</f>
        <v>Raja</v>
      </c>
      <c r="D417" s="16" t="str">
        <f>'Form Responses 1'!D417</f>
        <v>Suram</v>
      </c>
      <c r="E417" s="511">
        <f>'Form Responses 1'!E417</f>
        <v>6098744957</v>
      </c>
      <c r="F417" s="17" t="str">
        <f>'Form Responses 1'!F417</f>
        <v>ALL EVENT DAYS - July 18th to July 21st - FULL TIME</v>
      </c>
      <c r="G417" s="16" t="str">
        <f>'Form Responses 1'!G417</f>
        <v>Other locations</v>
      </c>
      <c r="H417" s="16" t="str">
        <f>'Form Responses 1'!H417</f>
        <v>Yes</v>
      </c>
      <c r="I417" s="16" t="str">
        <f>'Form Responses 1'!I417</f>
        <v>Mahāyajña Parent / Family member</v>
      </c>
      <c r="J417" s="16" t="str">
        <f>'Form Responses 1'!J417</f>
        <v>Vedhang Suram</v>
      </c>
      <c r="K417" s="16" t="str">
        <f>'Form Responses 1'!K417</f>
        <v>Batch 5</v>
      </c>
      <c r="L417" s="16" t="str">
        <f>'Form Responses 1'!L417</f>
        <v>I acknowledge</v>
      </c>
      <c r="M417" s="16" t="str">
        <f>'Form Responses 1'!M417</f>
        <v>South Brunswick, New Jersey</v>
      </c>
      <c r="N417" s="27"/>
      <c r="O417" s="19" t="str">
        <f t="shared" si="1533"/>
        <v>Y</v>
      </c>
      <c r="P417" s="20" t="s">
        <v>979</v>
      </c>
      <c r="Q417" s="20" t="s">
        <v>979</v>
      </c>
      <c r="R417" s="20" t="s">
        <v>979</v>
      </c>
      <c r="S417" s="20" t="s">
        <v>979</v>
      </c>
      <c r="T417" s="21" t="str">
        <f t="shared" ref="T417:U417" si="2523">IF(COUNTIF($F417,CONCATENATE("*",T$1,"*")),"Y",IF(COUNTIF($F417,CONCATENATE("*",$V$1,"*")),"Y",IF(COUNTIF($F417,CONCATENATE("*ALL EVENT DAYS - July 18*")),"Y","")))</f>
        <v>Y</v>
      </c>
      <c r="U417" s="21" t="str">
        <f t="shared" si="2523"/>
        <v>Y</v>
      </c>
      <c r="V417" s="21" t="str">
        <f t="shared" si="1172"/>
        <v>Y</v>
      </c>
      <c r="W417" s="21" t="str">
        <f t="shared" ref="W417:X417" si="2524">IF(COUNTIF($F417,CONCATENATE("*",W$1,"*")),"Y",IF(COUNTIF($F417,CONCATENATE("*",$O$1,"*")),"Y",IF(COUNTIF($F417,CONCATENATE("*",$Y$1,"*")),"Y",IF(COUNTIF($F417,CONCATENATE("*ALL EVENT*")),"Y",""))))</f>
        <v>Y</v>
      </c>
      <c r="X417" s="21" t="str">
        <f t="shared" si="2524"/>
        <v>Y</v>
      </c>
      <c r="Y417" s="21" t="str">
        <f t="shared" si="1174"/>
        <v>Y</v>
      </c>
      <c r="Z417" s="21" t="str">
        <f t="shared" ref="Z417:AA417" si="2525">IF(COUNTIF($F417,CONCATENATE("*",Z$1,"*")),"Y",IF(COUNTIF($F417,CONCATENATE("*",$O$1,"*")),"Y",IF(COUNTIF($F417,CONCATENATE("*",$AB$1,"*")),"Y",IF(COUNTIF($F417,CONCATENATE("*ALL EVENT*")),"Y",""))))</f>
        <v>Y</v>
      </c>
      <c r="AA417" s="21" t="str">
        <f t="shared" si="2525"/>
        <v>Y</v>
      </c>
      <c r="AB417" s="21" t="str">
        <f t="shared" si="1537"/>
        <v>Y</v>
      </c>
      <c r="AC417" s="21" t="str">
        <f t="shared" ref="AC417:AD417" si="2526">IF(COUNTIF($F417,CONCATENATE("*",AC$1,"*")),"Y",IF(COUNTIF($F417,CONCATENATE("*",$O$1,"*")),"Y",IF(COUNTIF($F417,CONCATENATE("*",$AE$1,"*")),"Y",IF(COUNTIF($F417,CONCATENATE("*ALL EVENT*")),"Y",""))))</f>
        <v>Y</v>
      </c>
      <c r="AD417" s="21" t="str">
        <f t="shared" si="2526"/>
        <v>Y</v>
      </c>
      <c r="AE417" s="19" t="str">
        <f t="shared" si="1539"/>
        <v>Y</v>
      </c>
      <c r="AF417" s="22">
        <f t="shared" si="1540"/>
        <v>12</v>
      </c>
      <c r="AG417" s="44" t="s">
        <v>1745</v>
      </c>
      <c r="AH417" s="19" t="str">
        <f t="shared" si="1792"/>
        <v>Mobile</v>
      </c>
      <c r="AI417" s="19" t="str">
        <f t="shared" ref="AI417:AT417" si="2527">IF(P417="Y",$AG417,"")</f>
        <v>Mobile</v>
      </c>
      <c r="AJ417" s="19" t="str">
        <f t="shared" si="2527"/>
        <v>Mobile</v>
      </c>
      <c r="AK417" s="19" t="str">
        <f t="shared" si="2527"/>
        <v>Mobile</v>
      </c>
      <c r="AL417" s="19" t="str">
        <f t="shared" si="2527"/>
        <v>Mobile</v>
      </c>
      <c r="AM417" s="19" t="str">
        <f t="shared" si="2527"/>
        <v>Mobile</v>
      </c>
      <c r="AN417" s="19" t="str">
        <f t="shared" si="2527"/>
        <v>Mobile</v>
      </c>
      <c r="AO417" s="19" t="str">
        <f t="shared" si="2527"/>
        <v>Mobile</v>
      </c>
      <c r="AP417" s="19" t="str">
        <f t="shared" si="2527"/>
        <v>Mobile</v>
      </c>
      <c r="AQ417" s="19" t="str">
        <f t="shared" si="2527"/>
        <v>Mobile</v>
      </c>
      <c r="AR417" s="19" t="str">
        <f t="shared" si="2527"/>
        <v>Mobile</v>
      </c>
      <c r="AS417" s="19" t="str">
        <f t="shared" si="2527"/>
        <v>Mobile</v>
      </c>
      <c r="AT417" s="19" t="str">
        <f t="shared" si="2527"/>
        <v>Mobile</v>
      </c>
      <c r="AU417" s="19"/>
      <c r="AV417" s="19" t="str">
        <f t="shared" ref="AV417:AW417" si="2528">IF(AC417="Y",$AG417,"")</f>
        <v>Mobile</v>
      </c>
      <c r="AW417" s="19" t="str">
        <f t="shared" si="2528"/>
        <v>Mobile</v>
      </c>
      <c r="AX417" s="19"/>
      <c r="AY417" s="24">
        <f t="shared" si="1542"/>
        <v>2</v>
      </c>
      <c r="AZ417" s="19">
        <f t="shared" si="1543"/>
        <v>2</v>
      </c>
      <c r="BA417" s="19" t="s">
        <v>1729</v>
      </c>
      <c r="BB417" s="19"/>
    </row>
    <row r="418" spans="1:54" ht="15.6">
      <c r="A418" s="2">
        <f>'Form Responses 1'!A463</f>
        <v>0</v>
      </c>
      <c r="B418" s="25" t="str">
        <f>'Form Responses 1'!B418</f>
        <v>kreddi@outlook.com</v>
      </c>
      <c r="C418" s="16" t="str">
        <f>'Form Responses 1'!C418</f>
        <v>Krishna</v>
      </c>
      <c r="D418" s="16" t="str">
        <f>'Form Responses 1'!D418</f>
        <v>Reddi</v>
      </c>
      <c r="E418" s="511">
        <f>'Form Responses 1'!E418</f>
        <v>3154848633</v>
      </c>
      <c r="F418" s="17" t="str">
        <f>'Form Responses 1'!F418</f>
        <v>21st July (Sunday) - Morning, 21st July (Sunday) - Evening</v>
      </c>
      <c r="G418" s="16" t="str">
        <f>'Form Responses 1'!G418</f>
        <v>Greater Chicago Region</v>
      </c>
      <c r="H418" s="16" t="str">
        <f>'Form Responses 1'!H418</f>
        <v>No</v>
      </c>
      <c r="I418" s="16">
        <f>'Form Responses 1'!I418</f>
        <v>0</v>
      </c>
      <c r="J418" s="16">
        <f>'Form Responses 1'!J418</f>
        <v>0</v>
      </c>
      <c r="K418" s="16">
        <f>'Form Responses 1'!K418</f>
        <v>0</v>
      </c>
      <c r="L418" s="16" t="str">
        <f>'Form Responses 1'!L418</f>
        <v>I acknowledge</v>
      </c>
      <c r="M418" s="16">
        <f>'Form Responses 1'!M418</f>
        <v>0</v>
      </c>
      <c r="N418" s="27"/>
      <c r="O418" s="19" t="str">
        <f t="shared" si="1533"/>
        <v/>
      </c>
      <c r="P418" s="20"/>
      <c r="Q418" s="20"/>
      <c r="R418" s="20"/>
      <c r="S418" s="20"/>
      <c r="T418" s="21" t="str">
        <f t="shared" ref="T418:U418" si="2529">IF(COUNTIF($F418,CONCATENATE("*",T$1,"*")),"Y",IF(COUNTIF($F418,CONCATENATE("*",$V$1,"*")),"Y",IF(COUNTIF($F418,CONCATENATE("*ALL EVENT DAYS - July 18*")),"Y","")))</f>
        <v/>
      </c>
      <c r="U418" s="21" t="str">
        <f t="shared" si="2529"/>
        <v/>
      </c>
      <c r="V418" s="21" t="str">
        <f t="shared" si="1172"/>
        <v/>
      </c>
      <c r="W418" s="21" t="str">
        <f t="shared" ref="W418:X418" si="2530">IF(COUNTIF($F418,CONCATENATE("*",W$1,"*")),"Y",IF(COUNTIF($F418,CONCATENATE("*",$O$1,"*")),"Y",IF(COUNTIF($F418,CONCATENATE("*",$Y$1,"*")),"Y",IF(COUNTIF($F418,CONCATENATE("*ALL EVENT*")),"Y",""))))</f>
        <v/>
      </c>
      <c r="X418" s="21" t="str">
        <f t="shared" si="2530"/>
        <v/>
      </c>
      <c r="Y418" s="21" t="str">
        <f t="shared" si="1174"/>
        <v/>
      </c>
      <c r="Z418" s="21" t="str">
        <f t="shared" ref="Z418:AA418" si="2531">IF(COUNTIF($F418,CONCATENATE("*",Z$1,"*")),"Y",IF(COUNTIF($F418,CONCATENATE("*",$O$1,"*")),"Y",IF(COUNTIF($F418,CONCATENATE("*",$AB$1,"*")),"Y",IF(COUNTIF($F418,CONCATENATE("*ALL EVENT*")),"Y",""))))</f>
        <v/>
      </c>
      <c r="AA418" s="21" t="str">
        <f t="shared" si="2531"/>
        <v/>
      </c>
      <c r="AB418" s="21" t="str">
        <f t="shared" si="1537"/>
        <v/>
      </c>
      <c r="AC418" s="21" t="str">
        <f t="shared" ref="AC418:AD418" si="2532">IF(COUNTIF($F418,CONCATENATE("*",AC$1,"*")),"Y",IF(COUNTIF($F418,CONCATENATE("*",$O$1,"*")),"Y",IF(COUNTIF($F418,CONCATENATE("*",$AE$1,"*")),"Y",IF(COUNTIF($F418,CONCATENATE("*ALL EVENT*")),"Y",""))))</f>
        <v>Y</v>
      </c>
      <c r="AD418" s="21" t="str">
        <f t="shared" si="2532"/>
        <v>Y</v>
      </c>
      <c r="AE418" s="19" t="str">
        <f t="shared" si="1539"/>
        <v/>
      </c>
      <c r="AF418" s="22">
        <f t="shared" si="1540"/>
        <v>2</v>
      </c>
      <c r="AG418" s="44"/>
      <c r="AH418" s="19" t="str">
        <f t="shared" si="1792"/>
        <v/>
      </c>
      <c r="AI418" s="19" t="str">
        <f t="shared" ref="AI418:AT418" si="2533">IF(P418="Y",$AG418,"")</f>
        <v/>
      </c>
      <c r="AJ418" s="19" t="str">
        <f t="shared" si="2533"/>
        <v/>
      </c>
      <c r="AK418" s="19" t="str">
        <f t="shared" si="2533"/>
        <v/>
      </c>
      <c r="AL418" s="19" t="str">
        <f t="shared" si="2533"/>
        <v/>
      </c>
      <c r="AM418" s="19" t="str">
        <f t="shared" si="2533"/>
        <v/>
      </c>
      <c r="AN418" s="19" t="str">
        <f t="shared" si="2533"/>
        <v/>
      </c>
      <c r="AO418" s="19" t="str">
        <f t="shared" si="2533"/>
        <v/>
      </c>
      <c r="AP418" s="19" t="str">
        <f t="shared" si="2533"/>
        <v/>
      </c>
      <c r="AQ418" s="19" t="str">
        <f t="shared" si="2533"/>
        <v/>
      </c>
      <c r="AR418" s="19" t="str">
        <f t="shared" si="2533"/>
        <v/>
      </c>
      <c r="AS418" s="19" t="str">
        <f t="shared" si="2533"/>
        <v/>
      </c>
      <c r="AT418" s="19" t="str">
        <f t="shared" si="2533"/>
        <v/>
      </c>
      <c r="AU418" s="19"/>
      <c r="AV418" s="19">
        <f t="shared" ref="AV418:AW418" si="2534">IF(AC418="Y",$AG418,"")</f>
        <v>0</v>
      </c>
      <c r="AW418" s="19">
        <f t="shared" si="2534"/>
        <v>0</v>
      </c>
      <c r="AX418" s="19"/>
      <c r="AY418" s="24">
        <f t="shared" si="1542"/>
        <v>1</v>
      </c>
      <c r="AZ418" s="19">
        <f t="shared" si="1543"/>
        <v>1</v>
      </c>
      <c r="BA418" s="19" t="s">
        <v>1740</v>
      </c>
      <c r="BB418" s="19"/>
    </row>
    <row r="419" spans="1:54" ht="15.6">
      <c r="A419" s="2">
        <f>'Form Responses 1'!A464</f>
        <v>0</v>
      </c>
      <c r="B419" s="25" t="str">
        <f>'Form Responses 1'!B419</f>
        <v>rajuravindra@gmail.com</v>
      </c>
      <c r="C419" s="16" t="str">
        <f>'Form Responses 1'!C419</f>
        <v>Ravindraraju</v>
      </c>
      <c r="D419" s="16" t="str">
        <f>'Form Responses 1'!D419</f>
        <v>Penmetsa</v>
      </c>
      <c r="E419" s="511">
        <f>'Form Responses 1'!E419</f>
        <v>5106483640</v>
      </c>
      <c r="F419" s="17" t="str">
        <f>'Form Responses 1'!F419</f>
        <v>18th July (Thursday) - Evening, 19th July (Friday) - Evening</v>
      </c>
      <c r="G419" s="16" t="str">
        <f>'Form Responses 1'!G419</f>
        <v>Greater Chicago Region</v>
      </c>
      <c r="H419" s="16" t="str">
        <f>'Form Responses 1'!H419</f>
        <v>No</v>
      </c>
      <c r="I419" s="16">
        <f>'Form Responses 1'!I419</f>
        <v>0</v>
      </c>
      <c r="J419" s="16">
        <f>'Form Responses 1'!J419</f>
        <v>0</v>
      </c>
      <c r="K419" s="16">
        <f>'Form Responses 1'!K419</f>
        <v>0</v>
      </c>
      <c r="L419" s="16" t="str">
        <f>'Form Responses 1'!L419</f>
        <v>I acknowledge</v>
      </c>
      <c r="M419" s="16">
        <f>'Form Responses 1'!M419</f>
        <v>0</v>
      </c>
      <c r="N419" s="27"/>
      <c r="O419" s="19" t="str">
        <f t="shared" si="1533"/>
        <v/>
      </c>
      <c r="P419" s="20"/>
      <c r="Q419" s="20"/>
      <c r="R419" s="20"/>
      <c r="S419" s="20"/>
      <c r="T419" s="21" t="str">
        <f t="shared" ref="T419:U419" si="2535">IF(COUNTIF($F419,CONCATENATE("*",T$1,"*")),"Y",IF(COUNTIF($F419,CONCATENATE("*",$V$1,"*")),"Y",IF(COUNTIF($F419,CONCATENATE("*ALL EVENT DAYS - July 18*")),"Y","")))</f>
        <v/>
      </c>
      <c r="U419" s="21" t="str">
        <f t="shared" si="2535"/>
        <v>Y</v>
      </c>
      <c r="V419" s="21" t="str">
        <f t="shared" si="1172"/>
        <v/>
      </c>
      <c r="W419" s="21" t="str">
        <f t="shared" ref="W419:X419" si="2536">IF(COUNTIF($F419,CONCATENATE("*",W$1,"*")),"Y",IF(COUNTIF($F419,CONCATENATE("*",$O$1,"*")),"Y",IF(COUNTIF($F419,CONCATENATE("*",$Y$1,"*")),"Y",IF(COUNTIF($F419,CONCATENATE("*ALL EVENT*")),"Y",""))))</f>
        <v/>
      </c>
      <c r="X419" s="21" t="str">
        <f t="shared" si="2536"/>
        <v>Y</v>
      </c>
      <c r="Y419" s="21" t="str">
        <f t="shared" si="1174"/>
        <v/>
      </c>
      <c r="Z419" s="21" t="str">
        <f t="shared" ref="Z419:AA419" si="2537">IF(COUNTIF($F419,CONCATENATE("*",Z$1,"*")),"Y",IF(COUNTIF($F419,CONCATENATE("*",$O$1,"*")),"Y",IF(COUNTIF($F419,CONCATENATE("*",$AB$1,"*")),"Y",IF(COUNTIF($F419,CONCATENATE("*ALL EVENT*")),"Y",""))))</f>
        <v/>
      </c>
      <c r="AA419" s="21" t="str">
        <f t="shared" si="2537"/>
        <v/>
      </c>
      <c r="AB419" s="21" t="str">
        <f t="shared" si="1537"/>
        <v/>
      </c>
      <c r="AC419" s="21" t="str">
        <f t="shared" ref="AC419:AD419" si="2538">IF(COUNTIF($F419,CONCATENATE("*",AC$1,"*")),"Y",IF(COUNTIF($F419,CONCATENATE("*",$O$1,"*")),"Y",IF(COUNTIF($F419,CONCATENATE("*",$AE$1,"*")),"Y",IF(COUNTIF($F419,CONCATENATE("*ALL EVENT*")),"Y",""))))</f>
        <v/>
      </c>
      <c r="AD419" s="21" t="str">
        <f t="shared" si="2538"/>
        <v/>
      </c>
      <c r="AE419" s="19" t="str">
        <f t="shared" si="1539"/>
        <v/>
      </c>
      <c r="AF419" s="22">
        <f t="shared" si="1540"/>
        <v>2</v>
      </c>
      <c r="AG419" s="44"/>
      <c r="AH419" s="19" t="str">
        <f t="shared" si="1792"/>
        <v/>
      </c>
      <c r="AI419" s="19" t="str">
        <f t="shared" ref="AI419:AT419" si="2539">IF(P419="Y",$AG419,"")</f>
        <v/>
      </c>
      <c r="AJ419" s="19" t="str">
        <f t="shared" si="2539"/>
        <v/>
      </c>
      <c r="AK419" s="19" t="str">
        <f t="shared" si="2539"/>
        <v/>
      </c>
      <c r="AL419" s="19" t="str">
        <f t="shared" si="2539"/>
        <v/>
      </c>
      <c r="AM419" s="19" t="str">
        <f t="shared" si="2539"/>
        <v/>
      </c>
      <c r="AN419" s="19">
        <f t="shared" si="2539"/>
        <v>0</v>
      </c>
      <c r="AO419" s="19" t="str">
        <f t="shared" si="2539"/>
        <v/>
      </c>
      <c r="AP419" s="19" t="str">
        <f t="shared" si="2539"/>
        <v/>
      </c>
      <c r="AQ419" s="19">
        <f t="shared" si="2539"/>
        <v>0</v>
      </c>
      <c r="AR419" s="19" t="str">
        <f t="shared" si="2539"/>
        <v/>
      </c>
      <c r="AS419" s="19" t="str">
        <f t="shared" si="2539"/>
        <v/>
      </c>
      <c r="AT419" s="19" t="str">
        <f t="shared" si="2539"/>
        <v/>
      </c>
      <c r="AU419" s="19"/>
      <c r="AV419" s="19" t="str">
        <f t="shared" ref="AV419:AW419" si="2540">IF(AC419="Y",$AG419,"")</f>
        <v/>
      </c>
      <c r="AW419" s="19" t="str">
        <f t="shared" si="2540"/>
        <v/>
      </c>
      <c r="AX419" s="19"/>
      <c r="AY419" s="24">
        <f t="shared" si="1542"/>
        <v>1</v>
      </c>
      <c r="AZ419" s="19">
        <f t="shared" si="1543"/>
        <v>1</v>
      </c>
      <c r="BA419" s="19" t="s">
        <v>1740</v>
      </c>
      <c r="BB419" s="19"/>
    </row>
    <row r="420" spans="1:54" ht="15.6">
      <c r="A420" s="2">
        <f>'Form Responses 1'!A465</f>
        <v>0</v>
      </c>
      <c r="B420" s="25" t="str">
        <f>'Form Responses 1'!B420</f>
        <v>ckgovula@yahoo.com</v>
      </c>
      <c r="C420" s="16" t="str">
        <f>'Form Responses 1'!C420</f>
        <v>Chandrakanth</v>
      </c>
      <c r="D420" s="16" t="str">
        <f>'Form Responses 1'!D420</f>
        <v>Govula</v>
      </c>
      <c r="E420" s="511">
        <f>'Form Responses 1'!E420</f>
        <v>8174556665</v>
      </c>
      <c r="F420" s="17" t="str">
        <f>'Form Responses 1'!F420</f>
        <v>18th July (Thursday) - Evening, 19th July (Friday) - Morning, 20th July (Saturday) - Morning</v>
      </c>
      <c r="G420" s="16" t="str">
        <f>'Form Responses 1'!G420</f>
        <v>Frisco</v>
      </c>
      <c r="H420" s="16" t="str">
        <f>'Form Responses 1'!H420</f>
        <v>Yes</v>
      </c>
      <c r="I420" s="16" t="str">
        <f>'Form Responses 1'!I420</f>
        <v>Mahāyajña Parent / Family member</v>
      </c>
      <c r="J420" s="16" t="str">
        <f>'Form Responses 1'!J420</f>
        <v>Karthik Govula</v>
      </c>
      <c r="K420" s="16" t="str">
        <f>'Form Responses 1'!K420</f>
        <v>Batch 9</v>
      </c>
      <c r="L420" s="16" t="str">
        <f>'Form Responses 1'!L420</f>
        <v>I acknowledge</v>
      </c>
      <c r="M420" s="16">
        <f>'Form Responses 1'!M420</f>
        <v>0</v>
      </c>
      <c r="N420" s="27"/>
      <c r="O420" s="19" t="str">
        <f t="shared" si="1533"/>
        <v/>
      </c>
      <c r="P420" s="20"/>
      <c r="Q420" s="20"/>
      <c r="R420" s="20"/>
      <c r="S420" s="20"/>
      <c r="T420" s="21" t="str">
        <f t="shared" ref="T420:U420" si="2541">IF(COUNTIF($F420,CONCATENATE("*",T$1,"*")),"Y",IF(COUNTIF($F420,CONCATENATE("*",$V$1,"*")),"Y",IF(COUNTIF($F420,CONCATENATE("*ALL EVENT DAYS - July 18*")),"Y","")))</f>
        <v/>
      </c>
      <c r="U420" s="21" t="str">
        <f t="shared" si="2541"/>
        <v>Y</v>
      </c>
      <c r="V420" s="21" t="str">
        <f t="shared" si="1172"/>
        <v/>
      </c>
      <c r="W420" s="21" t="str">
        <f t="shared" ref="W420:X420" si="2542">IF(COUNTIF($F420,CONCATENATE("*",W$1,"*")),"Y",IF(COUNTIF($F420,CONCATENATE("*",$O$1,"*")),"Y",IF(COUNTIF($F420,CONCATENATE("*",$Y$1,"*")),"Y",IF(COUNTIF($F420,CONCATENATE("*ALL EVENT*")),"Y",""))))</f>
        <v>Y</v>
      </c>
      <c r="X420" s="21" t="str">
        <f t="shared" si="2542"/>
        <v/>
      </c>
      <c r="Y420" s="21" t="str">
        <f t="shared" si="1174"/>
        <v/>
      </c>
      <c r="Z420" s="21" t="str">
        <f t="shared" ref="Z420:AA420" si="2543">IF(COUNTIF($F420,CONCATENATE("*",Z$1,"*")),"Y",IF(COUNTIF($F420,CONCATENATE("*",$O$1,"*")),"Y",IF(COUNTIF($F420,CONCATENATE("*",$AB$1,"*")),"Y",IF(COUNTIF($F420,CONCATENATE("*ALL EVENT*")),"Y",""))))</f>
        <v>Y</v>
      </c>
      <c r="AA420" s="21" t="str">
        <f t="shared" si="2543"/>
        <v/>
      </c>
      <c r="AB420" s="21" t="str">
        <f t="shared" si="1537"/>
        <v/>
      </c>
      <c r="AC420" s="21" t="str">
        <f t="shared" ref="AC420:AD420" si="2544">IF(COUNTIF($F420,CONCATENATE("*",AC$1,"*")),"Y",IF(COUNTIF($F420,CONCATENATE("*",$O$1,"*")),"Y",IF(COUNTIF($F420,CONCATENATE("*",$AE$1,"*")),"Y",IF(COUNTIF($F420,CONCATENATE("*ALL EVENT*")),"Y",""))))</f>
        <v/>
      </c>
      <c r="AD420" s="21" t="str">
        <f t="shared" si="2544"/>
        <v/>
      </c>
      <c r="AE420" s="19" t="str">
        <f t="shared" si="1539"/>
        <v/>
      </c>
      <c r="AF420" s="22">
        <f t="shared" si="1540"/>
        <v>3</v>
      </c>
      <c r="AG420" s="44" t="s">
        <v>1732</v>
      </c>
      <c r="AH420" s="19" t="str">
        <f t="shared" si="1792"/>
        <v/>
      </c>
      <c r="AI420" s="19" t="str">
        <f t="shared" ref="AI420:AT420" si="2545">IF(P420="Y",$AG420,"")</f>
        <v/>
      </c>
      <c r="AJ420" s="19" t="str">
        <f t="shared" si="2545"/>
        <v/>
      </c>
      <c r="AK420" s="19" t="str">
        <f t="shared" si="2545"/>
        <v/>
      </c>
      <c r="AL420" s="19" t="str">
        <f t="shared" si="2545"/>
        <v/>
      </c>
      <c r="AM420" s="19" t="str">
        <f t="shared" si="2545"/>
        <v/>
      </c>
      <c r="AN420" s="19" t="str">
        <f t="shared" si="2545"/>
        <v>Maha Prasad</v>
      </c>
      <c r="AO420" s="19" t="str">
        <f t="shared" si="2545"/>
        <v/>
      </c>
      <c r="AP420" s="19" t="str">
        <f t="shared" si="2545"/>
        <v>Maha Prasad</v>
      </c>
      <c r="AQ420" s="19" t="str">
        <f t="shared" si="2545"/>
        <v/>
      </c>
      <c r="AR420" s="19" t="str">
        <f t="shared" si="2545"/>
        <v/>
      </c>
      <c r="AS420" s="19" t="str">
        <f t="shared" si="2545"/>
        <v>Maha Prasad</v>
      </c>
      <c r="AT420" s="19" t="str">
        <f t="shared" si="2545"/>
        <v/>
      </c>
      <c r="AU420" s="19"/>
      <c r="AV420" s="19" t="str">
        <f t="shared" ref="AV420:AW420" si="2546">IF(AC420="Y",$AG420,"")</f>
        <v/>
      </c>
      <c r="AW420" s="19" t="str">
        <f t="shared" si="2546"/>
        <v/>
      </c>
      <c r="AX420" s="19"/>
      <c r="AY420" s="24">
        <f t="shared" si="1542"/>
        <v>1</v>
      </c>
      <c r="AZ420" s="19">
        <f t="shared" si="1543"/>
        <v>1</v>
      </c>
      <c r="BA420" s="19" t="s">
        <v>1740</v>
      </c>
      <c r="BB420" s="19"/>
    </row>
    <row r="421" spans="1:54" ht="15.6">
      <c r="A421" s="2">
        <f>'Form Responses 1'!A466</f>
        <v>0</v>
      </c>
      <c r="B421" s="25" t="str">
        <f>'Form Responses 1'!B421</f>
        <v>saxena_ruchi@yahoo.com</v>
      </c>
      <c r="C421" s="16" t="str">
        <f>'Form Responses 1'!C421</f>
        <v>Ruchi</v>
      </c>
      <c r="D421" s="16" t="str">
        <f>'Form Responses 1'!D421</f>
        <v xml:space="preserve">Srivastava </v>
      </c>
      <c r="E421" s="511">
        <f>'Form Responses 1'!E421</f>
        <v>2244363529</v>
      </c>
      <c r="F421" s="17" t="str">
        <f>'Form Responses 1'!F421</f>
        <v>19th July (Friday) - ALL DAY, 20th July (Saturday) - Evening, 21st July (Sunday) - Morning, 21st July (Sunday) - Evening</v>
      </c>
      <c r="G421" s="16" t="str">
        <f>'Form Responses 1'!G421</f>
        <v>Greater Chicago Region</v>
      </c>
      <c r="H421" s="16" t="str">
        <f>'Form Responses 1'!H421</f>
        <v>No</v>
      </c>
      <c r="I421" s="16">
        <f>'Form Responses 1'!I421</f>
        <v>0</v>
      </c>
      <c r="J421" s="16">
        <f>'Form Responses 1'!J421</f>
        <v>0</v>
      </c>
      <c r="K421" s="16">
        <f>'Form Responses 1'!K421</f>
        <v>0</v>
      </c>
      <c r="L421" s="16" t="str">
        <f>'Form Responses 1'!L421</f>
        <v>I acknowledge</v>
      </c>
      <c r="M421" s="16">
        <f>'Form Responses 1'!M421</f>
        <v>0</v>
      </c>
      <c r="N421" s="27"/>
      <c r="O421" s="19" t="str">
        <f t="shared" si="1533"/>
        <v/>
      </c>
      <c r="P421" s="20"/>
      <c r="Q421" s="20"/>
      <c r="R421" s="20"/>
      <c r="S421" s="20"/>
      <c r="T421" s="21" t="str">
        <f t="shared" ref="T421:U421" si="2547">IF(COUNTIF($F421,CONCATENATE("*",T$1,"*")),"Y",IF(COUNTIF($F421,CONCATENATE("*",$V$1,"*")),"Y",IF(COUNTIF($F421,CONCATENATE("*ALL EVENT DAYS - July 18*")),"Y","")))</f>
        <v/>
      </c>
      <c r="U421" s="21" t="str">
        <f t="shared" si="2547"/>
        <v/>
      </c>
      <c r="V421" s="21" t="str">
        <f t="shared" si="1172"/>
        <v/>
      </c>
      <c r="W421" s="21" t="str">
        <f t="shared" ref="W421:X421" si="2548">IF(COUNTIF($F421,CONCATENATE("*",W$1,"*")),"Y",IF(COUNTIF($F421,CONCATENATE("*",$O$1,"*")),"Y",IF(COUNTIF($F421,CONCATENATE("*",$Y$1,"*")),"Y",IF(COUNTIF($F421,CONCATENATE("*ALL EVENT*")),"Y",""))))</f>
        <v>Y</v>
      </c>
      <c r="X421" s="21" t="str">
        <f t="shared" si="2548"/>
        <v>Y</v>
      </c>
      <c r="Y421" s="21" t="str">
        <f t="shared" si="1174"/>
        <v>Y</v>
      </c>
      <c r="Z421" s="21" t="str">
        <f t="shared" ref="Z421:AA421" si="2549">IF(COUNTIF($F421,CONCATENATE("*",Z$1,"*")),"Y",IF(COUNTIF($F421,CONCATENATE("*",$O$1,"*")),"Y",IF(COUNTIF($F421,CONCATENATE("*",$AB$1,"*")),"Y",IF(COUNTIF($F421,CONCATENATE("*ALL EVENT*")),"Y",""))))</f>
        <v/>
      </c>
      <c r="AA421" s="21" t="str">
        <f t="shared" si="2549"/>
        <v>Y</v>
      </c>
      <c r="AB421" s="21" t="str">
        <f t="shared" si="1537"/>
        <v/>
      </c>
      <c r="AC421" s="21" t="str">
        <f t="shared" ref="AC421:AD421" si="2550">IF(COUNTIF($F421,CONCATENATE("*",AC$1,"*")),"Y",IF(COUNTIF($F421,CONCATENATE("*",$O$1,"*")),"Y",IF(COUNTIF($F421,CONCATENATE("*",$AE$1,"*")),"Y",IF(COUNTIF($F421,CONCATENATE("*ALL EVENT*")),"Y",""))))</f>
        <v>Y</v>
      </c>
      <c r="AD421" s="21" t="str">
        <f t="shared" si="2550"/>
        <v>Y</v>
      </c>
      <c r="AE421" s="19" t="str">
        <f t="shared" si="1539"/>
        <v/>
      </c>
      <c r="AF421" s="22">
        <f t="shared" si="1540"/>
        <v>5</v>
      </c>
      <c r="AG421" s="44" t="s">
        <v>1747</v>
      </c>
      <c r="AH421" s="19" t="str">
        <f t="shared" si="1792"/>
        <v/>
      </c>
      <c r="AI421" s="19" t="str">
        <f t="shared" ref="AI421:AT421" si="2551">IF(P421="Y",$AG421,"")</f>
        <v/>
      </c>
      <c r="AJ421" s="19" t="str">
        <f t="shared" si="2551"/>
        <v/>
      </c>
      <c r="AK421" s="19" t="str">
        <f t="shared" si="2551"/>
        <v/>
      </c>
      <c r="AL421" s="19" t="str">
        <f t="shared" si="2551"/>
        <v/>
      </c>
      <c r="AM421" s="19" t="str">
        <f t="shared" si="2551"/>
        <v/>
      </c>
      <c r="AN421" s="19" t="str">
        <f t="shared" si="2551"/>
        <v/>
      </c>
      <c r="AO421" s="19" t="str">
        <f t="shared" si="2551"/>
        <v/>
      </c>
      <c r="AP421" s="19" t="str">
        <f t="shared" si="2551"/>
        <v>Tickets</v>
      </c>
      <c r="AQ421" s="19" t="str">
        <f t="shared" si="2551"/>
        <v>Tickets</v>
      </c>
      <c r="AR421" s="19" t="str">
        <f t="shared" si="2551"/>
        <v>Tickets</v>
      </c>
      <c r="AS421" s="19" t="str">
        <f t="shared" si="2551"/>
        <v/>
      </c>
      <c r="AT421" s="19" t="str">
        <f t="shared" si="2551"/>
        <v>Tickets</v>
      </c>
      <c r="AU421" s="19"/>
      <c r="AV421" s="19" t="str">
        <f t="shared" ref="AV421:AW421" si="2552">IF(AC421="Y",$AG421,"")</f>
        <v>Tickets</v>
      </c>
      <c r="AW421" s="19" t="str">
        <f t="shared" si="2552"/>
        <v>Tickets</v>
      </c>
      <c r="AX421" s="19"/>
      <c r="AY421" s="24">
        <f t="shared" si="1542"/>
        <v>2</v>
      </c>
      <c r="AZ421" s="19">
        <f t="shared" si="1543"/>
        <v>1</v>
      </c>
      <c r="BA421" s="19" t="s">
        <v>1740</v>
      </c>
      <c r="BB421" s="19"/>
    </row>
    <row r="422" spans="1:54" ht="15.6">
      <c r="A422" s="2">
        <f>'Form Responses 1'!A467</f>
        <v>0</v>
      </c>
      <c r="B422" s="25" t="str">
        <f>'Form Responses 1'!B422</f>
        <v>saibhavithra@gmail.com</v>
      </c>
      <c r="C422" s="16" t="str">
        <f>'Form Responses 1'!C422</f>
        <v xml:space="preserve">Saibhavithra </v>
      </c>
      <c r="D422" s="16" t="str">
        <f>'Form Responses 1'!D422</f>
        <v xml:space="preserve">Selvaraj </v>
      </c>
      <c r="E422" s="511">
        <f>'Form Responses 1'!E422</f>
        <v>2622323823</v>
      </c>
      <c r="F422" s="17" t="str">
        <f>'Form Responses 1'!F422</f>
        <v>20th July (Saturday) - Morning</v>
      </c>
      <c r="G422" s="16" t="str">
        <f>'Form Responses 1'!G422</f>
        <v>Other locations</v>
      </c>
      <c r="H422" s="16" t="str">
        <f>'Form Responses 1'!H422</f>
        <v>No</v>
      </c>
      <c r="I422" s="16">
        <f>'Form Responses 1'!I422</f>
        <v>0</v>
      </c>
      <c r="J422" s="16">
        <f>'Form Responses 1'!J422</f>
        <v>0</v>
      </c>
      <c r="K422" s="16">
        <f>'Form Responses 1'!K422</f>
        <v>0</v>
      </c>
      <c r="L422" s="16" t="str">
        <f>'Form Responses 1'!L422</f>
        <v>I acknowledge</v>
      </c>
      <c r="M422" s="16" t="str">
        <f>'Form Responses 1'!M422</f>
        <v>Wisconsin</v>
      </c>
      <c r="N422" s="27"/>
      <c r="O422" s="19" t="str">
        <f t="shared" si="1533"/>
        <v/>
      </c>
      <c r="P422" s="20"/>
      <c r="Q422" s="20"/>
      <c r="R422" s="20"/>
      <c r="S422" s="20"/>
      <c r="T422" s="21" t="str">
        <f t="shared" ref="T422:U422" si="2553">IF(COUNTIF($F422,CONCATENATE("*",T$1,"*")),"Y",IF(COUNTIF($F422,CONCATENATE("*",$V$1,"*")),"Y",IF(COUNTIF($F422,CONCATENATE("*ALL EVENT DAYS - July 18*")),"Y","")))</f>
        <v/>
      </c>
      <c r="U422" s="21" t="str">
        <f t="shared" si="2553"/>
        <v/>
      </c>
      <c r="V422" s="21" t="str">
        <f t="shared" si="1172"/>
        <v/>
      </c>
      <c r="W422" s="21" t="str">
        <f t="shared" ref="W422:X422" si="2554">IF(COUNTIF($F422,CONCATENATE("*",W$1,"*")),"Y",IF(COUNTIF($F422,CONCATENATE("*",$O$1,"*")),"Y",IF(COUNTIF($F422,CONCATENATE("*",$Y$1,"*")),"Y",IF(COUNTIF($F422,CONCATENATE("*ALL EVENT*")),"Y",""))))</f>
        <v/>
      </c>
      <c r="X422" s="21" t="str">
        <f t="shared" si="2554"/>
        <v/>
      </c>
      <c r="Y422" s="21" t="str">
        <f t="shared" si="1174"/>
        <v/>
      </c>
      <c r="Z422" s="21" t="str">
        <f t="shared" ref="Z422:AA422" si="2555">IF(COUNTIF($F422,CONCATENATE("*",Z$1,"*")),"Y",IF(COUNTIF($F422,CONCATENATE("*",$O$1,"*")),"Y",IF(COUNTIF($F422,CONCATENATE("*",$AB$1,"*")),"Y",IF(COUNTIF($F422,CONCATENATE("*ALL EVENT*")),"Y",""))))</f>
        <v>Y</v>
      </c>
      <c r="AA422" s="21" t="str">
        <f t="shared" si="2555"/>
        <v/>
      </c>
      <c r="AB422" s="21" t="str">
        <f t="shared" si="1537"/>
        <v/>
      </c>
      <c r="AC422" s="21" t="str">
        <f t="shared" ref="AC422:AD422" si="2556">IF(COUNTIF($F422,CONCATENATE("*",AC$1,"*")),"Y",IF(COUNTIF($F422,CONCATENATE("*",$O$1,"*")),"Y",IF(COUNTIF($F422,CONCATENATE("*",$AE$1,"*")),"Y",IF(COUNTIF($F422,CONCATENATE("*ALL EVENT*")),"Y",""))))</f>
        <v/>
      </c>
      <c r="AD422" s="21" t="str">
        <f t="shared" si="2556"/>
        <v/>
      </c>
      <c r="AE422" s="19" t="str">
        <f t="shared" si="1539"/>
        <v/>
      </c>
      <c r="AF422" s="22">
        <f t="shared" si="1540"/>
        <v>1</v>
      </c>
      <c r="AG422" s="44" t="s">
        <v>1730</v>
      </c>
      <c r="AH422" s="19" t="str">
        <f t="shared" si="1792"/>
        <v/>
      </c>
      <c r="AI422" s="19" t="str">
        <f t="shared" ref="AI422:AT422" si="2557">IF(P422="Y",$AG422,"")</f>
        <v/>
      </c>
      <c r="AJ422" s="19" t="str">
        <f t="shared" si="2557"/>
        <v/>
      </c>
      <c r="AK422" s="19" t="str">
        <f t="shared" si="2557"/>
        <v/>
      </c>
      <c r="AL422" s="19" t="str">
        <f t="shared" si="2557"/>
        <v/>
      </c>
      <c r="AM422" s="19" t="str">
        <f t="shared" si="2557"/>
        <v/>
      </c>
      <c r="AN422" s="19" t="str">
        <f t="shared" si="2557"/>
        <v/>
      </c>
      <c r="AO422" s="19" t="str">
        <f t="shared" si="2557"/>
        <v/>
      </c>
      <c r="AP422" s="19" t="str">
        <f t="shared" si="2557"/>
        <v/>
      </c>
      <c r="AQ422" s="19" t="str">
        <f t="shared" si="2557"/>
        <v/>
      </c>
      <c r="AR422" s="19" t="str">
        <f t="shared" si="2557"/>
        <v/>
      </c>
      <c r="AS422" s="19" t="str">
        <f t="shared" si="2557"/>
        <v>StandBy</v>
      </c>
      <c r="AT422" s="19" t="str">
        <f t="shared" si="2557"/>
        <v/>
      </c>
      <c r="AU422" s="19"/>
      <c r="AV422" s="19" t="str">
        <f t="shared" ref="AV422:AW422" si="2558">IF(AC422="Y",$AG422,"")</f>
        <v/>
      </c>
      <c r="AW422" s="19" t="str">
        <f t="shared" si="2558"/>
        <v/>
      </c>
      <c r="AX422" s="19"/>
      <c r="AY422" s="24">
        <f t="shared" si="1542"/>
        <v>0</v>
      </c>
      <c r="AZ422" s="19">
        <f t="shared" si="1543"/>
        <v>1</v>
      </c>
      <c r="BA422" s="19"/>
      <c r="BB422" s="19"/>
    </row>
    <row r="423" spans="1:54" ht="15.6">
      <c r="A423" s="2">
        <f>'Form Responses 1'!A468</f>
        <v>0</v>
      </c>
      <c r="B423" s="25" t="str">
        <f>'Form Responses 1'!B423</f>
        <v>reenamishra.shukla@gmail.com</v>
      </c>
      <c r="C423" s="16" t="str">
        <f>'Form Responses 1'!C423</f>
        <v xml:space="preserve">Reena </v>
      </c>
      <c r="D423" s="16" t="str">
        <f>'Form Responses 1'!D423</f>
        <v>Shukla</v>
      </c>
      <c r="E423" s="511">
        <f>'Form Responses 1'!E423</f>
        <v>2246250080</v>
      </c>
      <c r="F423" s="17" t="str">
        <f>'Form Responses 1'!F423</f>
        <v>ALL EVENT DAYS - July 18th to July 21st - FULL TIME</v>
      </c>
      <c r="G423" s="16" t="str">
        <f>'Form Responses 1'!G423</f>
        <v>Greater Chicago Region</v>
      </c>
      <c r="H423" s="16" t="str">
        <f>'Form Responses 1'!H423</f>
        <v>No</v>
      </c>
      <c r="I423" s="16">
        <f>'Form Responses 1'!I423</f>
        <v>0</v>
      </c>
      <c r="J423" s="16">
        <f>'Form Responses 1'!J423</f>
        <v>0</v>
      </c>
      <c r="K423" s="16">
        <f>'Form Responses 1'!K423</f>
        <v>0</v>
      </c>
      <c r="L423" s="16" t="str">
        <f>'Form Responses 1'!L423</f>
        <v>I acknowledge</v>
      </c>
      <c r="M423" s="16">
        <f>'Form Responses 1'!M423</f>
        <v>0</v>
      </c>
      <c r="N423" s="27"/>
      <c r="O423" s="19" t="str">
        <f t="shared" si="1533"/>
        <v>Y</v>
      </c>
      <c r="P423" s="20"/>
      <c r="Q423" s="20"/>
      <c r="R423" s="20"/>
      <c r="S423" s="20"/>
      <c r="T423" s="21" t="str">
        <f t="shared" ref="T423:U423" si="2559">IF(COUNTIF($F423,CONCATENATE("*",T$1,"*")),"Y",IF(COUNTIF($F423,CONCATENATE("*",$V$1,"*")),"Y",IF(COUNTIF($F423,CONCATENATE("*ALL EVENT DAYS - July 18*")),"Y","")))</f>
        <v>Y</v>
      </c>
      <c r="U423" s="21" t="str">
        <f t="shared" si="2559"/>
        <v>Y</v>
      </c>
      <c r="V423" s="21" t="str">
        <f t="shared" si="1172"/>
        <v>Y</v>
      </c>
      <c r="W423" s="21" t="str">
        <f t="shared" ref="W423:X423" si="2560">IF(COUNTIF($F423,CONCATENATE("*",W$1,"*")),"Y",IF(COUNTIF($F423,CONCATENATE("*",$O$1,"*")),"Y",IF(COUNTIF($F423,CONCATENATE("*",$Y$1,"*")),"Y",IF(COUNTIF($F423,CONCATENATE("*ALL EVENT*")),"Y",""))))</f>
        <v>Y</v>
      </c>
      <c r="X423" s="21" t="str">
        <f t="shared" si="2560"/>
        <v>Y</v>
      </c>
      <c r="Y423" s="21" t="str">
        <f t="shared" si="1174"/>
        <v>Y</v>
      </c>
      <c r="Z423" s="21" t="str">
        <f t="shared" ref="Z423:AA423" si="2561">IF(COUNTIF($F423,CONCATENATE("*",Z$1,"*")),"Y",IF(COUNTIF($F423,CONCATENATE("*",$O$1,"*")),"Y",IF(COUNTIF($F423,CONCATENATE("*",$AB$1,"*")),"Y",IF(COUNTIF($F423,CONCATENATE("*ALL EVENT*")),"Y",""))))</f>
        <v>Y</v>
      </c>
      <c r="AA423" s="21" t="str">
        <f t="shared" si="2561"/>
        <v>Y</v>
      </c>
      <c r="AB423" s="21" t="str">
        <f t="shared" si="1537"/>
        <v>Y</v>
      </c>
      <c r="AC423" s="21" t="str">
        <f t="shared" ref="AC423:AD423" si="2562">IF(COUNTIF($F423,CONCATENATE("*",AC$1,"*")),"Y",IF(COUNTIF($F423,CONCATENATE("*",$O$1,"*")),"Y",IF(COUNTIF($F423,CONCATENATE("*",$AE$1,"*")),"Y",IF(COUNTIF($F423,CONCATENATE("*ALL EVENT*")),"Y",""))))</f>
        <v>Y</v>
      </c>
      <c r="AD423" s="21" t="str">
        <f t="shared" si="2562"/>
        <v>Y</v>
      </c>
      <c r="AE423" s="19" t="str">
        <f t="shared" si="1539"/>
        <v>Y</v>
      </c>
      <c r="AF423" s="22">
        <f t="shared" si="1540"/>
        <v>8</v>
      </c>
      <c r="AG423" s="44" t="s">
        <v>1747</v>
      </c>
      <c r="AH423" s="19" t="str">
        <f t="shared" si="1792"/>
        <v>Tickets</v>
      </c>
      <c r="AI423" s="19" t="str">
        <f t="shared" ref="AI423:AT423" si="2563">IF(P423="Y",$AG423,"")</f>
        <v/>
      </c>
      <c r="AJ423" s="19" t="str">
        <f t="shared" si="2563"/>
        <v/>
      </c>
      <c r="AK423" s="19" t="str">
        <f t="shared" si="2563"/>
        <v/>
      </c>
      <c r="AL423" s="19" t="str">
        <f t="shared" si="2563"/>
        <v/>
      </c>
      <c r="AM423" s="19" t="str">
        <f t="shared" si="2563"/>
        <v>Tickets</v>
      </c>
      <c r="AN423" s="19" t="str">
        <f t="shared" si="2563"/>
        <v>Tickets</v>
      </c>
      <c r="AO423" s="19" t="str">
        <f t="shared" si="2563"/>
        <v>Tickets</v>
      </c>
      <c r="AP423" s="19" t="str">
        <f t="shared" si="2563"/>
        <v>Tickets</v>
      </c>
      <c r="AQ423" s="19" t="str">
        <f t="shared" si="2563"/>
        <v>Tickets</v>
      </c>
      <c r="AR423" s="19" t="str">
        <f t="shared" si="2563"/>
        <v>Tickets</v>
      </c>
      <c r="AS423" s="19" t="str">
        <f t="shared" si="2563"/>
        <v>Tickets</v>
      </c>
      <c r="AT423" s="19" t="str">
        <f t="shared" si="2563"/>
        <v>Tickets</v>
      </c>
      <c r="AU423" s="19"/>
      <c r="AV423" s="19" t="str">
        <f t="shared" ref="AV423:AW423" si="2564">IF(AC423="Y",$AG423,"")</f>
        <v>Tickets</v>
      </c>
      <c r="AW423" s="19" t="str">
        <f t="shared" si="2564"/>
        <v>Tickets</v>
      </c>
      <c r="AX423" s="19"/>
      <c r="AY423" s="24">
        <f t="shared" si="1542"/>
        <v>2</v>
      </c>
      <c r="AZ423" s="19">
        <f t="shared" si="1543"/>
        <v>2</v>
      </c>
      <c r="BA423" s="19" t="s">
        <v>1729</v>
      </c>
      <c r="BB423" s="19"/>
    </row>
    <row r="424" spans="1:54" ht="15.6">
      <c r="A424" s="2">
        <f>'Form Responses 1'!A469</f>
        <v>0</v>
      </c>
      <c r="B424" s="25" t="str">
        <f>'Form Responses 1'!B424</f>
        <v>ganitha68@gmail.com</v>
      </c>
      <c r="C424" s="16" t="str">
        <f>'Form Responses 1'!C424</f>
        <v xml:space="preserve">Anitha </v>
      </c>
      <c r="D424" s="16" t="str">
        <f>'Form Responses 1'!D424</f>
        <v>Goli</v>
      </c>
      <c r="E424" s="511">
        <f>'Form Responses 1'!E424</f>
        <v>3122610211</v>
      </c>
      <c r="F424" s="17" t="str">
        <f>'Form Responses 1'!F424</f>
        <v>20th July (Saturday) - ALL DAY, 21st July (Sunday) - ALL DAY</v>
      </c>
      <c r="G424" s="16" t="str">
        <f>'Form Responses 1'!G424</f>
        <v>Greater Chicago Region</v>
      </c>
      <c r="H424" s="16" t="str">
        <f>'Form Responses 1'!H424</f>
        <v>No</v>
      </c>
      <c r="I424" s="16">
        <f>'Form Responses 1'!I424</f>
        <v>0</v>
      </c>
      <c r="J424" s="16">
        <f>'Form Responses 1'!J424</f>
        <v>0</v>
      </c>
      <c r="K424" s="16">
        <f>'Form Responses 1'!K424</f>
        <v>0</v>
      </c>
      <c r="L424" s="16" t="str">
        <f>'Form Responses 1'!L424</f>
        <v>I acknowledge</v>
      </c>
      <c r="M424" s="16">
        <f>'Form Responses 1'!M424</f>
        <v>0</v>
      </c>
      <c r="N424" s="27"/>
      <c r="O424" s="19" t="str">
        <f t="shared" si="1533"/>
        <v/>
      </c>
      <c r="P424" s="20"/>
      <c r="Q424" s="20"/>
      <c r="R424" s="20"/>
      <c r="S424" s="20"/>
      <c r="T424" s="21" t="str">
        <f t="shared" ref="T424:U424" si="2565">IF(COUNTIF($F424,CONCATENATE("*",T$1,"*")),"Y",IF(COUNTIF($F424,CONCATENATE("*",$V$1,"*")),"Y",IF(COUNTIF($F424,CONCATENATE("*ALL EVENT DAYS - July 18*")),"Y","")))</f>
        <v/>
      </c>
      <c r="U424" s="21" t="str">
        <f t="shared" si="2565"/>
        <v/>
      </c>
      <c r="V424" s="21" t="str">
        <f t="shared" si="1172"/>
        <v/>
      </c>
      <c r="W424" s="21" t="str">
        <f t="shared" ref="W424:X424" si="2566">IF(COUNTIF($F424,CONCATENATE("*",W$1,"*")),"Y",IF(COUNTIF($F424,CONCATENATE("*",$O$1,"*")),"Y",IF(COUNTIF($F424,CONCATENATE("*",$Y$1,"*")),"Y",IF(COUNTIF($F424,CONCATENATE("*ALL EVENT*")),"Y",""))))</f>
        <v/>
      </c>
      <c r="X424" s="21" t="str">
        <f t="shared" si="2566"/>
        <v/>
      </c>
      <c r="Y424" s="21" t="str">
        <f t="shared" si="1174"/>
        <v/>
      </c>
      <c r="Z424" s="21" t="str">
        <f t="shared" ref="Z424:AA424" si="2567">IF(COUNTIF($F424,CONCATENATE("*",Z$1,"*")),"Y",IF(COUNTIF($F424,CONCATENATE("*",$O$1,"*")),"Y",IF(COUNTIF($F424,CONCATENATE("*",$AB$1,"*")),"Y",IF(COUNTIF($F424,CONCATENATE("*ALL EVENT*")),"Y",""))))</f>
        <v>Y</v>
      </c>
      <c r="AA424" s="21" t="str">
        <f t="shared" si="2567"/>
        <v>Y</v>
      </c>
      <c r="AB424" s="21" t="str">
        <f t="shared" si="1537"/>
        <v>Y</v>
      </c>
      <c r="AC424" s="21" t="str">
        <f t="shared" ref="AC424:AD424" si="2568">IF(COUNTIF($F424,CONCATENATE("*",AC$1,"*")),"Y",IF(COUNTIF($F424,CONCATENATE("*",$O$1,"*")),"Y",IF(COUNTIF($F424,CONCATENATE("*",$AE$1,"*")),"Y",IF(COUNTIF($F424,CONCATENATE("*ALL EVENT*")),"Y",""))))</f>
        <v>Y</v>
      </c>
      <c r="AD424" s="21" t="str">
        <f t="shared" si="2568"/>
        <v>Y</v>
      </c>
      <c r="AE424" s="19" t="str">
        <f t="shared" si="1539"/>
        <v>Y</v>
      </c>
      <c r="AF424" s="22">
        <f t="shared" si="1540"/>
        <v>4</v>
      </c>
      <c r="AG424" s="44"/>
      <c r="AH424" s="19" t="str">
        <f t="shared" si="1792"/>
        <v/>
      </c>
      <c r="AI424" s="19" t="str">
        <f t="shared" ref="AI424:AT424" si="2569">IF(P424="Y",$AG424,"")</f>
        <v/>
      </c>
      <c r="AJ424" s="19" t="str">
        <f t="shared" si="2569"/>
        <v/>
      </c>
      <c r="AK424" s="19" t="str">
        <f t="shared" si="2569"/>
        <v/>
      </c>
      <c r="AL424" s="19" t="str">
        <f t="shared" si="2569"/>
        <v/>
      </c>
      <c r="AM424" s="19" t="str">
        <f t="shared" si="2569"/>
        <v/>
      </c>
      <c r="AN424" s="19" t="str">
        <f t="shared" si="2569"/>
        <v/>
      </c>
      <c r="AO424" s="19" t="str">
        <f t="shared" si="2569"/>
        <v/>
      </c>
      <c r="AP424" s="19" t="str">
        <f t="shared" si="2569"/>
        <v/>
      </c>
      <c r="AQ424" s="19" t="str">
        <f t="shared" si="2569"/>
        <v/>
      </c>
      <c r="AR424" s="19" t="str">
        <f t="shared" si="2569"/>
        <v/>
      </c>
      <c r="AS424" s="19">
        <f t="shared" si="2569"/>
        <v>0</v>
      </c>
      <c r="AT424" s="19">
        <f t="shared" si="2569"/>
        <v>0</v>
      </c>
      <c r="AU424" s="19"/>
      <c r="AV424" s="19">
        <f t="shared" ref="AV424:AW424" si="2570">IF(AC424="Y",$AG424,"")</f>
        <v>0</v>
      </c>
      <c r="AW424" s="19">
        <f t="shared" si="2570"/>
        <v>0</v>
      </c>
      <c r="AX424" s="19"/>
      <c r="AY424" s="24">
        <f t="shared" si="1542"/>
        <v>1</v>
      </c>
      <c r="AZ424" s="19">
        <f t="shared" si="1543"/>
        <v>2</v>
      </c>
      <c r="BA424" s="19" t="s">
        <v>1740</v>
      </c>
      <c r="BB424" s="19"/>
    </row>
    <row r="425" spans="1:54" ht="15.6">
      <c r="A425" s="2">
        <f>'Form Responses 1'!A470</f>
        <v>0</v>
      </c>
      <c r="B425" s="25" t="str">
        <f>'Form Responses 1'!B425</f>
        <v>sowmya.paluri29@gmail.com</v>
      </c>
      <c r="C425" s="16" t="str">
        <f>'Form Responses 1'!C425</f>
        <v>Sakuntala</v>
      </c>
      <c r="D425" s="16" t="str">
        <f>'Form Responses 1'!D425</f>
        <v>Paluri</v>
      </c>
      <c r="E425" s="511">
        <f>'Form Responses 1'!E425</f>
        <v>8646439084</v>
      </c>
      <c r="F425" s="17" t="str">
        <f>'Form Responses 1'!F425</f>
        <v>ALL EVENT DAYS - July 18th to July 21st - FULL TIME</v>
      </c>
      <c r="G425" s="16" t="str">
        <f>'Form Responses 1'!G425</f>
        <v>Greater Chicago Region</v>
      </c>
      <c r="H425" s="16" t="str">
        <f>'Form Responses 1'!H425</f>
        <v>No</v>
      </c>
      <c r="I425" s="16">
        <f>'Form Responses 1'!I425</f>
        <v>0</v>
      </c>
      <c r="J425" s="16">
        <f>'Form Responses 1'!J425</f>
        <v>0</v>
      </c>
      <c r="K425" s="16">
        <f>'Form Responses 1'!K425</f>
        <v>0</v>
      </c>
      <c r="L425" s="16" t="str">
        <f>'Form Responses 1'!L425</f>
        <v>I acknowledge</v>
      </c>
      <c r="M425" s="16">
        <f>'Form Responses 1'!M425</f>
        <v>0</v>
      </c>
      <c r="N425" s="27"/>
      <c r="O425" s="19" t="str">
        <f t="shared" si="1533"/>
        <v>Y</v>
      </c>
      <c r="P425" s="20"/>
      <c r="Q425" s="20"/>
      <c r="R425" s="20"/>
      <c r="S425" s="20"/>
      <c r="T425" s="21" t="str">
        <f t="shared" ref="T425:U425" si="2571">IF(COUNTIF($F425,CONCATENATE("*",T$1,"*")),"Y",IF(COUNTIF($F425,CONCATENATE("*",$V$1,"*")),"Y",IF(COUNTIF($F425,CONCATENATE("*ALL EVENT DAYS - July 18*")),"Y","")))</f>
        <v>Y</v>
      </c>
      <c r="U425" s="21" t="str">
        <f t="shared" si="2571"/>
        <v>Y</v>
      </c>
      <c r="V425" s="21" t="str">
        <f t="shared" si="1172"/>
        <v>Y</v>
      </c>
      <c r="W425" s="21" t="str">
        <f t="shared" ref="W425:X425" si="2572">IF(COUNTIF($F425,CONCATENATE("*",W$1,"*")),"Y",IF(COUNTIF($F425,CONCATENATE("*",$O$1,"*")),"Y",IF(COUNTIF($F425,CONCATENATE("*",$Y$1,"*")),"Y",IF(COUNTIF($F425,CONCATENATE("*ALL EVENT*")),"Y",""))))</f>
        <v>Y</v>
      </c>
      <c r="X425" s="21" t="str">
        <f t="shared" si="2572"/>
        <v>Y</v>
      </c>
      <c r="Y425" s="21" t="str">
        <f t="shared" si="1174"/>
        <v>Y</v>
      </c>
      <c r="Z425" s="21" t="str">
        <f t="shared" ref="Z425:AA425" si="2573">IF(COUNTIF($F425,CONCATENATE("*",Z$1,"*")),"Y",IF(COUNTIF($F425,CONCATENATE("*",$O$1,"*")),"Y",IF(COUNTIF($F425,CONCATENATE("*",$AB$1,"*")),"Y",IF(COUNTIF($F425,CONCATENATE("*ALL EVENT*")),"Y",""))))</f>
        <v>Y</v>
      </c>
      <c r="AA425" s="21" t="str">
        <f t="shared" si="2573"/>
        <v>Y</v>
      </c>
      <c r="AB425" s="21" t="str">
        <f t="shared" si="1537"/>
        <v>Y</v>
      </c>
      <c r="AC425" s="21" t="str">
        <f t="shared" ref="AC425:AD425" si="2574">IF(COUNTIF($F425,CONCATENATE("*",AC$1,"*")),"Y",IF(COUNTIF($F425,CONCATENATE("*",$O$1,"*")),"Y",IF(COUNTIF($F425,CONCATENATE("*",$AE$1,"*")),"Y",IF(COUNTIF($F425,CONCATENATE("*ALL EVENT*")),"Y",""))))</f>
        <v>Y</v>
      </c>
      <c r="AD425" s="21" t="str">
        <f t="shared" si="2574"/>
        <v>Y</v>
      </c>
      <c r="AE425" s="19" t="str">
        <f t="shared" si="1539"/>
        <v>Y</v>
      </c>
      <c r="AF425" s="22">
        <f t="shared" si="1540"/>
        <v>8</v>
      </c>
      <c r="AG425" s="44"/>
      <c r="AH425" s="19">
        <f t="shared" si="1792"/>
        <v>0</v>
      </c>
      <c r="AI425" s="19" t="str">
        <f t="shared" ref="AI425:AT425" si="2575">IF(P425="Y",$AG425,"")</f>
        <v/>
      </c>
      <c r="AJ425" s="19" t="str">
        <f t="shared" si="2575"/>
        <v/>
      </c>
      <c r="AK425" s="19" t="str">
        <f t="shared" si="2575"/>
        <v/>
      </c>
      <c r="AL425" s="19" t="str">
        <f t="shared" si="2575"/>
        <v/>
      </c>
      <c r="AM425" s="19">
        <f t="shared" si="2575"/>
        <v>0</v>
      </c>
      <c r="AN425" s="19">
        <f t="shared" si="2575"/>
        <v>0</v>
      </c>
      <c r="AO425" s="19">
        <f t="shared" si="2575"/>
        <v>0</v>
      </c>
      <c r="AP425" s="19">
        <f t="shared" si="2575"/>
        <v>0</v>
      </c>
      <c r="AQ425" s="19">
        <f t="shared" si="2575"/>
        <v>0</v>
      </c>
      <c r="AR425" s="19">
        <f t="shared" si="2575"/>
        <v>0</v>
      </c>
      <c r="AS425" s="19">
        <f t="shared" si="2575"/>
        <v>0</v>
      </c>
      <c r="AT425" s="19">
        <f t="shared" si="2575"/>
        <v>0</v>
      </c>
      <c r="AU425" s="19"/>
      <c r="AV425" s="19">
        <f t="shared" ref="AV425:AW425" si="2576">IF(AC425="Y",$AG425,"")</f>
        <v>0</v>
      </c>
      <c r="AW425" s="19">
        <f t="shared" si="2576"/>
        <v>0</v>
      </c>
      <c r="AX425" s="19"/>
      <c r="AY425" s="24">
        <f t="shared" si="1542"/>
        <v>2</v>
      </c>
      <c r="AZ425" s="19">
        <f t="shared" si="1543"/>
        <v>2</v>
      </c>
      <c r="BA425" s="19" t="s">
        <v>1740</v>
      </c>
      <c r="BB425" s="19"/>
    </row>
    <row r="426" spans="1:54" ht="15.6">
      <c r="A426" s="2">
        <f>'Form Responses 1'!A471</f>
        <v>0</v>
      </c>
      <c r="B426" s="25" t="str">
        <f>'Form Responses 1'!B426</f>
        <v>chandrasekhar.mannava@gmail.com</v>
      </c>
      <c r="C426" s="16" t="str">
        <f>'Form Responses 1'!C426</f>
        <v>Chandra</v>
      </c>
      <c r="D426" s="16" t="str">
        <f>'Form Responses 1'!D426</f>
        <v>Mannava</v>
      </c>
      <c r="E426" s="511">
        <f>'Form Responses 1'!E426</f>
        <v>8478043689</v>
      </c>
      <c r="F426" s="17" t="str">
        <f>'Form Responses 1'!F426</f>
        <v>ALL EVENT DAYS - July 18th to July 21st - FULL TIME</v>
      </c>
      <c r="G426" s="16" t="str">
        <f>'Form Responses 1'!G426</f>
        <v>Greater Chicago Region</v>
      </c>
      <c r="H426" s="16" t="str">
        <f>'Form Responses 1'!H426</f>
        <v>No</v>
      </c>
      <c r="I426" s="16">
        <f>'Form Responses 1'!I426</f>
        <v>0</v>
      </c>
      <c r="J426" s="16">
        <f>'Form Responses 1'!J426</f>
        <v>0</v>
      </c>
      <c r="K426" s="16">
        <f>'Form Responses 1'!K426</f>
        <v>0</v>
      </c>
      <c r="L426" s="16" t="str">
        <f>'Form Responses 1'!L426</f>
        <v>I acknowledge</v>
      </c>
      <c r="M426" s="16">
        <f>'Form Responses 1'!M426</f>
        <v>0</v>
      </c>
      <c r="N426" s="27"/>
      <c r="O426" s="19" t="str">
        <f t="shared" si="1533"/>
        <v>Y</v>
      </c>
      <c r="P426" s="20"/>
      <c r="Q426" s="20"/>
      <c r="R426" s="20"/>
      <c r="S426" s="20"/>
      <c r="T426" s="21" t="str">
        <f t="shared" ref="T426:U426" si="2577">IF(COUNTIF($F426,CONCATENATE("*",T$1,"*")),"Y",IF(COUNTIF($F426,CONCATENATE("*",$V$1,"*")),"Y",IF(COUNTIF($F426,CONCATENATE("*ALL EVENT DAYS - July 18*")),"Y","")))</f>
        <v>Y</v>
      </c>
      <c r="U426" s="21" t="str">
        <f t="shared" si="2577"/>
        <v>Y</v>
      </c>
      <c r="V426" s="21" t="str">
        <f t="shared" si="1172"/>
        <v>Y</v>
      </c>
      <c r="W426" s="21" t="str">
        <f t="shared" ref="W426:X426" si="2578">IF(COUNTIF($F426,CONCATENATE("*",W$1,"*")),"Y",IF(COUNTIF($F426,CONCATENATE("*",$O$1,"*")),"Y",IF(COUNTIF($F426,CONCATENATE("*",$Y$1,"*")),"Y",IF(COUNTIF($F426,CONCATENATE("*ALL EVENT*")),"Y",""))))</f>
        <v>Y</v>
      </c>
      <c r="X426" s="21" t="str">
        <f t="shared" si="2578"/>
        <v>Y</v>
      </c>
      <c r="Y426" s="21" t="str">
        <f t="shared" si="1174"/>
        <v>Y</v>
      </c>
      <c r="Z426" s="21" t="str">
        <f t="shared" ref="Z426:AA426" si="2579">IF(COUNTIF($F426,CONCATENATE("*",Z$1,"*")),"Y",IF(COUNTIF($F426,CONCATENATE("*",$O$1,"*")),"Y",IF(COUNTIF($F426,CONCATENATE("*",$AB$1,"*")),"Y",IF(COUNTIF($F426,CONCATENATE("*ALL EVENT*")),"Y",""))))</f>
        <v>Y</v>
      </c>
      <c r="AA426" s="21" t="str">
        <f t="shared" si="2579"/>
        <v>Y</v>
      </c>
      <c r="AB426" s="21" t="str">
        <f t="shared" si="1537"/>
        <v>Y</v>
      </c>
      <c r="AC426" s="21" t="str">
        <f t="shared" ref="AC426:AD426" si="2580">IF(COUNTIF($F426,CONCATENATE("*",AC$1,"*")),"Y",IF(COUNTIF($F426,CONCATENATE("*",$O$1,"*")),"Y",IF(COUNTIF($F426,CONCATENATE("*",$AE$1,"*")),"Y",IF(COUNTIF($F426,CONCATENATE("*ALL EVENT*")),"Y",""))))</f>
        <v>Y</v>
      </c>
      <c r="AD426" s="21" t="str">
        <f t="shared" si="2580"/>
        <v>Y</v>
      </c>
      <c r="AE426" s="19" t="str">
        <f t="shared" si="1539"/>
        <v>Y</v>
      </c>
      <c r="AF426" s="22">
        <f t="shared" si="1540"/>
        <v>8</v>
      </c>
      <c r="AG426" s="44"/>
      <c r="AH426" s="19">
        <f t="shared" si="1792"/>
        <v>0</v>
      </c>
      <c r="AI426" s="19" t="str">
        <f t="shared" ref="AI426:AT426" si="2581">IF(P426="Y",$AG426,"")</f>
        <v/>
      </c>
      <c r="AJ426" s="19" t="str">
        <f t="shared" si="2581"/>
        <v/>
      </c>
      <c r="AK426" s="19" t="str">
        <f t="shared" si="2581"/>
        <v/>
      </c>
      <c r="AL426" s="19" t="str">
        <f t="shared" si="2581"/>
        <v/>
      </c>
      <c r="AM426" s="19">
        <f t="shared" si="2581"/>
        <v>0</v>
      </c>
      <c r="AN426" s="19">
        <f t="shared" si="2581"/>
        <v>0</v>
      </c>
      <c r="AO426" s="19">
        <f t="shared" si="2581"/>
        <v>0</v>
      </c>
      <c r="AP426" s="19">
        <f t="shared" si="2581"/>
        <v>0</v>
      </c>
      <c r="AQ426" s="19">
        <f t="shared" si="2581"/>
        <v>0</v>
      </c>
      <c r="AR426" s="19">
        <f t="shared" si="2581"/>
        <v>0</v>
      </c>
      <c r="AS426" s="19">
        <f t="shared" si="2581"/>
        <v>0</v>
      </c>
      <c r="AT426" s="19">
        <f t="shared" si="2581"/>
        <v>0</v>
      </c>
      <c r="AU426" s="19"/>
      <c r="AV426" s="19">
        <f t="shared" ref="AV426:AW426" si="2582">IF(AC426="Y",$AG426,"")</f>
        <v>0</v>
      </c>
      <c r="AW426" s="19">
        <f t="shared" si="2582"/>
        <v>0</v>
      </c>
      <c r="AX426" s="19"/>
      <c r="AY426" s="24">
        <f t="shared" si="1542"/>
        <v>2</v>
      </c>
      <c r="AZ426" s="19">
        <f t="shared" si="1543"/>
        <v>2</v>
      </c>
      <c r="BA426" s="19" t="s">
        <v>1740</v>
      </c>
      <c r="BB426" s="19"/>
    </row>
    <row r="427" spans="1:54" ht="15.6">
      <c r="A427" s="2">
        <f>'Form Responses 1'!A472</f>
        <v>0</v>
      </c>
      <c r="B427" s="25" t="str">
        <f>'Form Responses 1'!B427</f>
        <v>ponniswari@gmail.com</v>
      </c>
      <c r="C427" s="16" t="str">
        <f>'Form Responses 1'!C427</f>
        <v>Ponni</v>
      </c>
      <c r="D427" s="16" t="str">
        <f>'Form Responses 1'!D427</f>
        <v>Senthil</v>
      </c>
      <c r="E427" s="511">
        <f>'Form Responses 1'!E427</f>
        <v>2489433224</v>
      </c>
      <c r="F427" s="17" t="str">
        <f>'Form Responses 1'!F427</f>
        <v>20th July (Saturday) - Morning</v>
      </c>
      <c r="G427" s="16" t="str">
        <f>'Form Responses 1'!G427</f>
        <v>Other locations</v>
      </c>
      <c r="H427" s="16" t="str">
        <f>'Form Responses 1'!H427</f>
        <v>No</v>
      </c>
      <c r="I427" s="16">
        <f>'Form Responses 1'!I427</f>
        <v>0</v>
      </c>
      <c r="J427" s="16">
        <f>'Form Responses 1'!J427</f>
        <v>0</v>
      </c>
      <c r="K427" s="16">
        <f>'Form Responses 1'!K427</f>
        <v>0</v>
      </c>
      <c r="L427" s="16" t="str">
        <f>'Form Responses 1'!L427</f>
        <v>I acknowledge</v>
      </c>
      <c r="M427" s="16" t="str">
        <f>'Form Responses 1'!M427</f>
        <v xml:space="preserve">New berlin, Wisconsin </v>
      </c>
      <c r="N427" s="27"/>
      <c r="O427" s="19" t="str">
        <f t="shared" si="1533"/>
        <v/>
      </c>
      <c r="P427" s="20"/>
      <c r="Q427" s="20"/>
      <c r="R427" s="20"/>
      <c r="S427" s="20"/>
      <c r="T427" s="21" t="str">
        <f t="shared" ref="T427:U427" si="2583">IF(COUNTIF($F427,CONCATENATE("*",T$1,"*")),"Y",IF(COUNTIF($F427,CONCATENATE("*",$V$1,"*")),"Y",IF(COUNTIF($F427,CONCATENATE("*ALL EVENT DAYS - July 18*")),"Y","")))</f>
        <v/>
      </c>
      <c r="U427" s="21" t="str">
        <f t="shared" si="2583"/>
        <v/>
      </c>
      <c r="V427" s="21" t="str">
        <f t="shared" si="1172"/>
        <v/>
      </c>
      <c r="W427" s="21" t="str">
        <f t="shared" ref="W427:X427" si="2584">IF(COUNTIF($F427,CONCATENATE("*",W$1,"*")),"Y",IF(COUNTIF($F427,CONCATENATE("*",$O$1,"*")),"Y",IF(COUNTIF($F427,CONCATENATE("*",$Y$1,"*")),"Y",IF(COUNTIF($F427,CONCATENATE("*ALL EVENT*")),"Y",""))))</f>
        <v/>
      </c>
      <c r="X427" s="21" t="str">
        <f t="shared" si="2584"/>
        <v/>
      </c>
      <c r="Y427" s="21" t="str">
        <f t="shared" si="1174"/>
        <v/>
      </c>
      <c r="Z427" s="21" t="str">
        <f t="shared" ref="Z427:AA427" si="2585">IF(COUNTIF($F427,CONCATENATE("*",Z$1,"*")),"Y",IF(COUNTIF($F427,CONCATENATE("*",$O$1,"*")),"Y",IF(COUNTIF($F427,CONCATENATE("*",$AB$1,"*")),"Y",IF(COUNTIF($F427,CONCATENATE("*ALL EVENT*")),"Y",""))))</f>
        <v>Y</v>
      </c>
      <c r="AA427" s="21" t="str">
        <f t="shared" si="2585"/>
        <v/>
      </c>
      <c r="AB427" s="21" t="str">
        <f t="shared" si="1537"/>
        <v/>
      </c>
      <c r="AC427" s="21" t="str">
        <f t="shared" ref="AC427:AD427" si="2586">IF(COUNTIF($F427,CONCATENATE("*",AC$1,"*")),"Y",IF(COUNTIF($F427,CONCATENATE("*",$O$1,"*")),"Y",IF(COUNTIF($F427,CONCATENATE("*",$AE$1,"*")),"Y",IF(COUNTIF($F427,CONCATENATE("*ALL EVENT*")),"Y",""))))</f>
        <v/>
      </c>
      <c r="AD427" s="21" t="str">
        <f t="shared" si="2586"/>
        <v/>
      </c>
      <c r="AE427" s="19" t="str">
        <f t="shared" si="1539"/>
        <v/>
      </c>
      <c r="AF427" s="22">
        <f t="shared" si="1540"/>
        <v>1</v>
      </c>
      <c r="AG427" s="44" t="s">
        <v>1730</v>
      </c>
      <c r="AH427" s="19" t="str">
        <f t="shared" si="1792"/>
        <v/>
      </c>
      <c r="AI427" s="19" t="str">
        <f t="shared" ref="AI427:AT427" si="2587">IF(P427="Y",$AG427,"")</f>
        <v/>
      </c>
      <c r="AJ427" s="19" t="str">
        <f t="shared" si="2587"/>
        <v/>
      </c>
      <c r="AK427" s="19" t="str">
        <f t="shared" si="2587"/>
        <v/>
      </c>
      <c r="AL427" s="19" t="str">
        <f t="shared" si="2587"/>
        <v/>
      </c>
      <c r="AM427" s="19" t="str">
        <f t="shared" si="2587"/>
        <v/>
      </c>
      <c r="AN427" s="19" t="str">
        <f t="shared" si="2587"/>
        <v/>
      </c>
      <c r="AO427" s="19" t="str">
        <f t="shared" si="2587"/>
        <v/>
      </c>
      <c r="AP427" s="19" t="str">
        <f t="shared" si="2587"/>
        <v/>
      </c>
      <c r="AQ427" s="19" t="str">
        <f t="shared" si="2587"/>
        <v/>
      </c>
      <c r="AR427" s="19" t="str">
        <f t="shared" si="2587"/>
        <v/>
      </c>
      <c r="AS427" s="19" t="str">
        <f t="shared" si="2587"/>
        <v>StandBy</v>
      </c>
      <c r="AT427" s="19" t="str">
        <f t="shared" si="2587"/>
        <v/>
      </c>
      <c r="AU427" s="19"/>
      <c r="AV427" s="19" t="str">
        <f t="shared" ref="AV427:AW427" si="2588">IF(AC427="Y",$AG427,"")</f>
        <v/>
      </c>
      <c r="AW427" s="19" t="str">
        <f t="shared" si="2588"/>
        <v/>
      </c>
      <c r="AX427" s="19"/>
      <c r="AY427" s="24">
        <f t="shared" si="1542"/>
        <v>0</v>
      </c>
      <c r="AZ427" s="19">
        <f t="shared" si="1543"/>
        <v>1</v>
      </c>
      <c r="BA427" s="19"/>
      <c r="BB427" s="19"/>
    </row>
    <row r="428" spans="1:54" ht="15.6">
      <c r="A428" s="2">
        <f>'Form Responses 1'!A473</f>
        <v>0</v>
      </c>
      <c r="B428" s="25" t="str">
        <f>'Form Responses 1'!B428</f>
        <v>sathvikamannava23@gmail.com</v>
      </c>
      <c r="C428" s="16" t="str">
        <f>'Form Responses 1'!C428</f>
        <v>Sathvika</v>
      </c>
      <c r="D428" s="16" t="str">
        <f>'Form Responses 1'!D428</f>
        <v>Mannava</v>
      </c>
      <c r="E428" s="511" t="str">
        <f>'Form Responses 1'!E428</f>
        <v>224-805-1337</v>
      </c>
      <c r="F428" s="17" t="str">
        <f>'Form Responses 1'!F428</f>
        <v>18th July (Thursday) - Evening, 19th July (Friday) - ALL DAY, 19th July (Friday) - Morning, 19th July (Friday) - Evening, 20th July (Saturday) - ALL DAY, 20th July (Saturday) - Morning, 20th July (Saturday) - Evening, 21st July (Sunday) - ALL DAY, 21st July (Sunday) - Morning, 21st July (Sunday) - Evening</v>
      </c>
      <c r="G428" s="16" t="str">
        <f>'Form Responses 1'!G428</f>
        <v>Greater Chicago Region</v>
      </c>
      <c r="H428" s="16" t="str">
        <f>'Form Responses 1'!H428</f>
        <v>Yes</v>
      </c>
      <c r="I428" s="16" t="str">
        <f>'Form Responses 1'!I428</f>
        <v>Mahāyajña Student</v>
      </c>
      <c r="J428" s="16" t="str">
        <f>'Form Responses 1'!J428</f>
        <v>Sathvika Mannava</v>
      </c>
      <c r="K428" s="16" t="str">
        <f>'Form Responses 1'!K428</f>
        <v>Batch 6</v>
      </c>
      <c r="L428" s="16" t="str">
        <f>'Form Responses 1'!L428</f>
        <v>I acknowledge</v>
      </c>
      <c r="M428" s="16">
        <f>'Form Responses 1'!M428</f>
        <v>0</v>
      </c>
      <c r="N428" s="27"/>
      <c r="O428" s="19" t="str">
        <f t="shared" si="1533"/>
        <v/>
      </c>
      <c r="P428" s="20"/>
      <c r="Q428" s="20"/>
      <c r="R428" s="20"/>
      <c r="S428" s="20"/>
      <c r="T428" s="21" t="str">
        <f t="shared" ref="T428:U428" si="2589">IF(COUNTIF($F428,CONCATENATE("*",T$1,"*")),"Y",IF(COUNTIF($F428,CONCATENATE("*",$V$1,"*")),"Y",IF(COUNTIF($F428,CONCATENATE("*ALL EVENT DAYS - July 18*")),"Y","")))</f>
        <v/>
      </c>
      <c r="U428" s="21" t="str">
        <f t="shared" si="2589"/>
        <v>Y</v>
      </c>
      <c r="V428" s="21" t="str">
        <f t="shared" si="1172"/>
        <v/>
      </c>
      <c r="W428" s="21" t="str">
        <f t="shared" ref="W428:X428" si="2590">IF(COUNTIF($F428,CONCATENATE("*",W$1,"*")),"Y",IF(COUNTIF($F428,CONCATENATE("*",$O$1,"*")),"Y",IF(COUNTIF($F428,CONCATENATE("*",$Y$1,"*")),"Y",IF(COUNTIF($F428,CONCATENATE("*ALL EVENT*")),"Y",""))))</f>
        <v>Y</v>
      </c>
      <c r="X428" s="21" t="str">
        <f t="shared" si="2590"/>
        <v>Y</v>
      </c>
      <c r="Y428" s="21" t="str">
        <f t="shared" si="1174"/>
        <v>Y</v>
      </c>
      <c r="Z428" s="21" t="str">
        <f t="shared" ref="Z428:AA428" si="2591">IF(COUNTIF($F428,CONCATENATE("*",Z$1,"*")),"Y",IF(COUNTIF($F428,CONCATENATE("*",$O$1,"*")),"Y",IF(COUNTIF($F428,CONCATENATE("*",$AB$1,"*")),"Y",IF(COUNTIF($F428,CONCATENATE("*ALL EVENT*")),"Y",""))))</f>
        <v>Y</v>
      </c>
      <c r="AA428" s="21" t="str">
        <f t="shared" si="2591"/>
        <v>Y</v>
      </c>
      <c r="AB428" s="21" t="str">
        <f t="shared" si="1537"/>
        <v>Y</v>
      </c>
      <c r="AC428" s="21" t="str">
        <f t="shared" ref="AC428:AD428" si="2592">IF(COUNTIF($F428,CONCATENATE("*",AC$1,"*")),"Y",IF(COUNTIF($F428,CONCATENATE("*",$O$1,"*")),"Y",IF(COUNTIF($F428,CONCATENATE("*",$AE$1,"*")),"Y",IF(COUNTIF($F428,CONCATENATE("*ALL EVENT*")),"Y",""))))</f>
        <v>Y</v>
      </c>
      <c r="AD428" s="21" t="str">
        <f t="shared" si="2592"/>
        <v>Y</v>
      </c>
      <c r="AE428" s="19" t="str">
        <f t="shared" si="1539"/>
        <v>Y</v>
      </c>
      <c r="AF428" s="22">
        <f t="shared" si="1540"/>
        <v>7</v>
      </c>
      <c r="AG428" s="44"/>
      <c r="AH428" s="19" t="str">
        <f t="shared" si="1792"/>
        <v/>
      </c>
      <c r="AI428" s="19" t="str">
        <f t="shared" ref="AI428:AT428" si="2593">IF(P428="Y",$AG428,"")</f>
        <v/>
      </c>
      <c r="AJ428" s="19" t="str">
        <f t="shared" si="2593"/>
        <v/>
      </c>
      <c r="AK428" s="19" t="str">
        <f t="shared" si="2593"/>
        <v/>
      </c>
      <c r="AL428" s="19" t="str">
        <f t="shared" si="2593"/>
        <v/>
      </c>
      <c r="AM428" s="19" t="str">
        <f t="shared" si="2593"/>
        <v/>
      </c>
      <c r="AN428" s="19">
        <f t="shared" si="2593"/>
        <v>0</v>
      </c>
      <c r="AO428" s="19" t="str">
        <f t="shared" si="2593"/>
        <v/>
      </c>
      <c r="AP428" s="19">
        <f t="shared" si="2593"/>
        <v>0</v>
      </c>
      <c r="AQ428" s="19">
        <f t="shared" si="2593"/>
        <v>0</v>
      </c>
      <c r="AR428" s="19">
        <f t="shared" si="2593"/>
        <v>0</v>
      </c>
      <c r="AS428" s="19">
        <f t="shared" si="2593"/>
        <v>0</v>
      </c>
      <c r="AT428" s="19">
        <f t="shared" si="2593"/>
        <v>0</v>
      </c>
      <c r="AU428" s="19"/>
      <c r="AV428" s="19">
        <f t="shared" ref="AV428:AW428" si="2594">IF(AC428="Y",$AG428,"")</f>
        <v>0</v>
      </c>
      <c r="AW428" s="19">
        <f t="shared" si="2594"/>
        <v>0</v>
      </c>
      <c r="AX428" s="19"/>
      <c r="AY428" s="24">
        <f t="shared" si="1542"/>
        <v>2</v>
      </c>
      <c r="AZ428" s="19">
        <f t="shared" si="1543"/>
        <v>2</v>
      </c>
      <c r="BA428" s="19" t="s">
        <v>1740</v>
      </c>
      <c r="BB428" s="19"/>
    </row>
    <row r="429" spans="1:54" ht="15.6">
      <c r="A429" s="2">
        <f>'Form Responses 1'!A474</f>
        <v>0</v>
      </c>
      <c r="B429" s="25" t="str">
        <f>'Form Responses 1'!B429</f>
        <v>grandhik21@gmail.com</v>
      </c>
      <c r="C429" s="16" t="str">
        <f>'Form Responses 1'!C429</f>
        <v>Kshitij</v>
      </c>
      <c r="D429" s="16" t="str">
        <f>'Form Responses 1'!D429</f>
        <v>Grandhi</v>
      </c>
      <c r="E429" s="511">
        <f>'Form Responses 1'!E429</f>
        <v>3312304159</v>
      </c>
      <c r="F429" s="17" t="str">
        <f>'Form Responses 1'!F429</f>
        <v>ALL EVENT DAYS - July 18th to July 21st - FULL TIME, 18th July (Thursday) - ALL DAY, 18th July (Thursday) - Morning, 18th July (Thursday) - Evening, 19th July (Friday) - ALL DAY, 19th July (Friday) - Morning, 19th July (Friday) - Evening, 20th July (Saturday) - ALL DAY, 20th July (Saturday) - Morning, 20th July (Saturday) - Evening, 21st July (Sunday) - ALL DAY, 21st July (Sunday) - Morning, 21st July (Sunday) - Evening</v>
      </c>
      <c r="G429" s="16" t="str">
        <f>'Form Responses 1'!G429</f>
        <v>Greater Chicago Region</v>
      </c>
      <c r="H429" s="16" t="str">
        <f>'Form Responses 1'!H429</f>
        <v>No</v>
      </c>
      <c r="I429" s="16">
        <f>'Form Responses 1'!I429</f>
        <v>0</v>
      </c>
      <c r="J429" s="16">
        <f>'Form Responses 1'!J429</f>
        <v>0</v>
      </c>
      <c r="K429" s="16">
        <f>'Form Responses 1'!K429</f>
        <v>0</v>
      </c>
      <c r="L429" s="16" t="str">
        <f>'Form Responses 1'!L429</f>
        <v>I acknowledge</v>
      </c>
      <c r="M429" s="16">
        <f>'Form Responses 1'!M429</f>
        <v>0</v>
      </c>
      <c r="N429" s="27"/>
      <c r="O429" s="19" t="str">
        <f t="shared" si="1533"/>
        <v>Y</v>
      </c>
      <c r="P429" s="20"/>
      <c r="Q429" s="20"/>
      <c r="R429" s="20"/>
      <c r="S429" s="20"/>
      <c r="T429" s="21" t="str">
        <f t="shared" ref="T429:U429" si="2595">IF(COUNTIF($F429,CONCATENATE("*",T$1,"*")),"Y",IF(COUNTIF($F429,CONCATENATE("*",$V$1,"*")),"Y",IF(COUNTIF($F429,CONCATENATE("*ALL EVENT DAYS - July 18*")),"Y","")))</f>
        <v>Y</v>
      </c>
      <c r="U429" s="21" t="str">
        <f t="shared" si="2595"/>
        <v>Y</v>
      </c>
      <c r="V429" s="21" t="str">
        <f t="shared" si="1172"/>
        <v>Y</v>
      </c>
      <c r="W429" s="21" t="str">
        <f t="shared" ref="W429:X429" si="2596">IF(COUNTIF($F429,CONCATENATE("*",W$1,"*")),"Y",IF(COUNTIF($F429,CONCATENATE("*",$O$1,"*")),"Y",IF(COUNTIF($F429,CONCATENATE("*",$Y$1,"*")),"Y",IF(COUNTIF($F429,CONCATENATE("*ALL EVENT*")),"Y",""))))</f>
        <v>Y</v>
      </c>
      <c r="X429" s="21" t="str">
        <f t="shared" si="2596"/>
        <v>Y</v>
      </c>
      <c r="Y429" s="21" t="str">
        <f t="shared" si="1174"/>
        <v>Y</v>
      </c>
      <c r="Z429" s="21" t="str">
        <f t="shared" ref="Z429:AA429" si="2597">IF(COUNTIF($F429,CONCATENATE("*",Z$1,"*")),"Y",IF(COUNTIF($F429,CONCATENATE("*",$O$1,"*")),"Y",IF(COUNTIF($F429,CONCATENATE("*",$AB$1,"*")),"Y",IF(COUNTIF($F429,CONCATENATE("*ALL EVENT*")),"Y",""))))</f>
        <v>Y</v>
      </c>
      <c r="AA429" s="21" t="str">
        <f t="shared" si="2597"/>
        <v>Y</v>
      </c>
      <c r="AB429" s="21" t="str">
        <f t="shared" si="1537"/>
        <v>Y</v>
      </c>
      <c r="AC429" s="21" t="str">
        <f t="shared" ref="AC429:AD429" si="2598">IF(COUNTIF($F429,CONCATENATE("*",AC$1,"*")),"Y",IF(COUNTIF($F429,CONCATENATE("*",$O$1,"*")),"Y",IF(COUNTIF($F429,CONCATENATE("*",$AE$1,"*")),"Y",IF(COUNTIF($F429,CONCATENATE("*ALL EVENT*")),"Y",""))))</f>
        <v>Y</v>
      </c>
      <c r="AD429" s="21" t="str">
        <f t="shared" si="2598"/>
        <v>Y</v>
      </c>
      <c r="AE429" s="19" t="str">
        <f t="shared" si="1539"/>
        <v>Y</v>
      </c>
      <c r="AF429" s="22">
        <f t="shared" si="1540"/>
        <v>8</v>
      </c>
      <c r="AG429" s="44"/>
      <c r="AH429" s="19">
        <f t="shared" si="1792"/>
        <v>0</v>
      </c>
      <c r="AI429" s="19" t="str">
        <f t="shared" ref="AI429:AT429" si="2599">IF(P429="Y",$AG429,"")</f>
        <v/>
      </c>
      <c r="AJ429" s="19" t="str">
        <f t="shared" si="2599"/>
        <v/>
      </c>
      <c r="AK429" s="19" t="str">
        <f t="shared" si="2599"/>
        <v/>
      </c>
      <c r="AL429" s="19" t="str">
        <f t="shared" si="2599"/>
        <v/>
      </c>
      <c r="AM429" s="19">
        <f t="shared" si="2599"/>
        <v>0</v>
      </c>
      <c r="AN429" s="19">
        <f t="shared" si="2599"/>
        <v>0</v>
      </c>
      <c r="AO429" s="19">
        <f t="shared" si="2599"/>
        <v>0</v>
      </c>
      <c r="AP429" s="19">
        <f t="shared" si="2599"/>
        <v>0</v>
      </c>
      <c r="AQ429" s="19">
        <f t="shared" si="2599"/>
        <v>0</v>
      </c>
      <c r="AR429" s="19">
        <f t="shared" si="2599"/>
        <v>0</v>
      </c>
      <c r="AS429" s="19">
        <f t="shared" si="2599"/>
        <v>0</v>
      </c>
      <c r="AT429" s="19">
        <f t="shared" si="2599"/>
        <v>0</v>
      </c>
      <c r="AU429" s="19"/>
      <c r="AV429" s="19">
        <f t="shared" ref="AV429:AW429" si="2600">IF(AC429="Y",$AG429,"")</f>
        <v>0</v>
      </c>
      <c r="AW429" s="19">
        <f t="shared" si="2600"/>
        <v>0</v>
      </c>
      <c r="AX429" s="19"/>
      <c r="AY429" s="24">
        <f t="shared" si="1542"/>
        <v>2</v>
      </c>
      <c r="AZ429" s="19">
        <f t="shared" si="1543"/>
        <v>2</v>
      </c>
      <c r="BA429" s="19" t="s">
        <v>1740</v>
      </c>
      <c r="BB429" s="19"/>
    </row>
    <row r="430" spans="1:54" ht="15.6">
      <c r="A430" s="2">
        <f>'Form Responses 1'!A475</f>
        <v>0</v>
      </c>
      <c r="B430" s="25" t="str">
        <f>'Form Responses 1'!B430</f>
        <v>paruthakkar5@gmail.com</v>
      </c>
      <c r="C430" s="16" t="str">
        <f>'Form Responses 1'!C430</f>
        <v xml:space="preserve">Paru P </v>
      </c>
      <c r="D430" s="16" t="str">
        <f>'Form Responses 1'!D430</f>
        <v>Thakkar</v>
      </c>
      <c r="E430" s="511">
        <f>'Form Responses 1'!E430</f>
        <v>2244259460</v>
      </c>
      <c r="F430" s="17" t="str">
        <f>'Form Responses 1'!F430</f>
        <v>18th July (Thursday) - Evening, 19th July (Friday) - Morning, 20th July (Saturday) - Morning</v>
      </c>
      <c r="G430" s="16" t="str">
        <f>'Form Responses 1'!G430</f>
        <v>Greater Chicago Region</v>
      </c>
      <c r="H430" s="16" t="str">
        <f>'Form Responses 1'!H430</f>
        <v>No</v>
      </c>
      <c r="I430" s="16">
        <f>'Form Responses 1'!I430</f>
        <v>0</v>
      </c>
      <c r="J430" s="16">
        <f>'Form Responses 1'!J430</f>
        <v>0</v>
      </c>
      <c r="K430" s="16">
        <f>'Form Responses 1'!K430</f>
        <v>0</v>
      </c>
      <c r="L430" s="16" t="str">
        <f>'Form Responses 1'!L430</f>
        <v>I acknowledge</v>
      </c>
      <c r="M430" s="16">
        <f>'Form Responses 1'!M430</f>
        <v>0</v>
      </c>
      <c r="N430" s="27"/>
      <c r="O430" s="19" t="str">
        <f t="shared" si="1533"/>
        <v/>
      </c>
      <c r="P430" s="20"/>
      <c r="Q430" s="20"/>
      <c r="R430" s="20"/>
      <c r="S430" s="20"/>
      <c r="T430" s="21" t="str">
        <f t="shared" ref="T430:U430" si="2601">IF(COUNTIF($F430,CONCATENATE("*",T$1,"*")),"Y",IF(COUNTIF($F430,CONCATENATE("*",$V$1,"*")),"Y",IF(COUNTIF($F430,CONCATENATE("*ALL EVENT DAYS - July 18*")),"Y","")))</f>
        <v/>
      </c>
      <c r="U430" s="21" t="str">
        <f t="shared" si="2601"/>
        <v>Y</v>
      </c>
      <c r="V430" s="21" t="str">
        <f t="shared" si="1172"/>
        <v/>
      </c>
      <c r="W430" s="21" t="str">
        <f t="shared" ref="W430:X430" si="2602">IF(COUNTIF($F430,CONCATENATE("*",W$1,"*")),"Y",IF(COUNTIF($F430,CONCATENATE("*",$O$1,"*")),"Y",IF(COUNTIF($F430,CONCATENATE("*",$Y$1,"*")),"Y",IF(COUNTIF($F430,CONCATENATE("*ALL EVENT*")),"Y",""))))</f>
        <v>Y</v>
      </c>
      <c r="X430" s="21" t="str">
        <f t="shared" si="2602"/>
        <v/>
      </c>
      <c r="Y430" s="21" t="str">
        <f t="shared" si="1174"/>
        <v/>
      </c>
      <c r="Z430" s="21" t="str">
        <f t="shared" ref="Z430:AA430" si="2603">IF(COUNTIF($F430,CONCATENATE("*",Z$1,"*")),"Y",IF(COUNTIF($F430,CONCATENATE("*",$O$1,"*")),"Y",IF(COUNTIF($F430,CONCATENATE("*",$AB$1,"*")),"Y",IF(COUNTIF($F430,CONCATENATE("*ALL EVENT*")),"Y",""))))</f>
        <v>Y</v>
      </c>
      <c r="AA430" s="21" t="str">
        <f t="shared" si="2603"/>
        <v/>
      </c>
      <c r="AB430" s="21" t="str">
        <f t="shared" si="1537"/>
        <v/>
      </c>
      <c r="AC430" s="21" t="str">
        <f t="shared" ref="AC430:AD430" si="2604">IF(COUNTIF($F430,CONCATENATE("*",AC$1,"*")),"Y",IF(COUNTIF($F430,CONCATENATE("*",$O$1,"*")),"Y",IF(COUNTIF($F430,CONCATENATE("*",$AE$1,"*")),"Y",IF(COUNTIF($F430,CONCATENATE("*ALL EVENT*")),"Y",""))))</f>
        <v/>
      </c>
      <c r="AD430" s="21" t="str">
        <f t="shared" si="2604"/>
        <v/>
      </c>
      <c r="AE430" s="19" t="str">
        <f t="shared" si="1539"/>
        <v/>
      </c>
      <c r="AF430" s="22">
        <f t="shared" si="1540"/>
        <v>3</v>
      </c>
      <c r="AG430" s="44"/>
      <c r="AH430" s="19" t="str">
        <f t="shared" si="1792"/>
        <v/>
      </c>
      <c r="AI430" s="19" t="str">
        <f t="shared" ref="AI430:AT430" si="2605">IF(P430="Y",$AG430,"")</f>
        <v/>
      </c>
      <c r="AJ430" s="19" t="str">
        <f t="shared" si="2605"/>
        <v/>
      </c>
      <c r="AK430" s="19" t="str">
        <f t="shared" si="2605"/>
        <v/>
      </c>
      <c r="AL430" s="19" t="str">
        <f t="shared" si="2605"/>
        <v/>
      </c>
      <c r="AM430" s="19" t="str">
        <f t="shared" si="2605"/>
        <v/>
      </c>
      <c r="AN430" s="19">
        <f t="shared" si="2605"/>
        <v>0</v>
      </c>
      <c r="AO430" s="19" t="str">
        <f t="shared" si="2605"/>
        <v/>
      </c>
      <c r="AP430" s="19">
        <f t="shared" si="2605"/>
        <v>0</v>
      </c>
      <c r="AQ430" s="19" t="str">
        <f t="shared" si="2605"/>
        <v/>
      </c>
      <c r="AR430" s="19" t="str">
        <f t="shared" si="2605"/>
        <v/>
      </c>
      <c r="AS430" s="19">
        <f t="shared" si="2605"/>
        <v>0</v>
      </c>
      <c r="AT430" s="19" t="str">
        <f t="shared" si="2605"/>
        <v/>
      </c>
      <c r="AU430" s="19"/>
      <c r="AV430" s="19" t="str">
        <f t="shared" ref="AV430:AW430" si="2606">IF(AC430="Y",$AG430,"")</f>
        <v/>
      </c>
      <c r="AW430" s="19" t="str">
        <f t="shared" si="2606"/>
        <v/>
      </c>
      <c r="AX430" s="19"/>
      <c r="AY430" s="24">
        <f t="shared" si="1542"/>
        <v>1</v>
      </c>
      <c r="AZ430" s="19">
        <f t="shared" si="1543"/>
        <v>1</v>
      </c>
      <c r="BA430" s="19" t="s">
        <v>1740</v>
      </c>
      <c r="BB430" s="19"/>
    </row>
    <row r="431" spans="1:54" ht="15.6">
      <c r="A431" s="2">
        <f>'Form Responses 1'!A476</f>
        <v>0</v>
      </c>
      <c r="B431" s="25" t="str">
        <f>'Form Responses 1'!B431</f>
        <v>cprem76@gmail.com</v>
      </c>
      <c r="C431" s="16" t="str">
        <f>'Form Responses 1'!C431</f>
        <v>Prem</v>
      </c>
      <c r="D431" s="16" t="str">
        <f>'Form Responses 1'!D431</f>
        <v>Sundivakkam</v>
      </c>
      <c r="E431" s="511">
        <f>'Form Responses 1'!E431</f>
        <v>3127147612</v>
      </c>
      <c r="F431" s="17" t="str">
        <f>'Form Responses 1'!F431</f>
        <v>19th July (Friday) - ALL DAY, 20th July (Saturday) - Evening, 21st July (Sunday) - ALL DAY</v>
      </c>
      <c r="G431" s="16" t="str">
        <f>'Form Responses 1'!G431</f>
        <v>Greater Chicago Region</v>
      </c>
      <c r="H431" s="16" t="str">
        <f>'Form Responses 1'!H431</f>
        <v>No</v>
      </c>
      <c r="I431" s="16">
        <f>'Form Responses 1'!I431</f>
        <v>0</v>
      </c>
      <c r="J431" s="16">
        <f>'Form Responses 1'!J431</f>
        <v>0</v>
      </c>
      <c r="K431" s="16">
        <f>'Form Responses 1'!K431</f>
        <v>0</v>
      </c>
      <c r="L431" s="16" t="str">
        <f>'Form Responses 1'!L431</f>
        <v>I acknowledge</v>
      </c>
      <c r="M431" s="16">
        <f>'Form Responses 1'!M431</f>
        <v>0</v>
      </c>
      <c r="N431" s="27"/>
      <c r="O431" s="19" t="str">
        <f t="shared" si="1533"/>
        <v/>
      </c>
      <c r="P431" s="20"/>
      <c r="Q431" s="20"/>
      <c r="R431" s="20"/>
      <c r="S431" s="20"/>
      <c r="T431" s="21" t="str">
        <f t="shared" ref="T431:U431" si="2607">IF(COUNTIF($F431,CONCATENATE("*",T$1,"*")),"Y",IF(COUNTIF($F431,CONCATENATE("*",$V$1,"*")),"Y",IF(COUNTIF($F431,CONCATENATE("*ALL EVENT DAYS - July 18*")),"Y","")))</f>
        <v/>
      </c>
      <c r="U431" s="21" t="str">
        <f t="shared" si="2607"/>
        <v/>
      </c>
      <c r="V431" s="21" t="str">
        <f t="shared" si="1172"/>
        <v/>
      </c>
      <c r="W431" s="21" t="str">
        <f t="shared" ref="W431:X431" si="2608">IF(COUNTIF($F431,CONCATENATE("*",W$1,"*")),"Y",IF(COUNTIF($F431,CONCATENATE("*",$O$1,"*")),"Y",IF(COUNTIF($F431,CONCATENATE("*",$Y$1,"*")),"Y",IF(COUNTIF($F431,CONCATENATE("*ALL EVENT*")),"Y",""))))</f>
        <v>Y</v>
      </c>
      <c r="X431" s="21" t="str">
        <f t="shared" si="2608"/>
        <v>Y</v>
      </c>
      <c r="Y431" s="21" t="str">
        <f t="shared" si="1174"/>
        <v>Y</v>
      </c>
      <c r="Z431" s="21" t="str">
        <f t="shared" ref="Z431:AA431" si="2609">IF(COUNTIF($F431,CONCATENATE("*",Z$1,"*")),"Y",IF(COUNTIF($F431,CONCATENATE("*",$O$1,"*")),"Y",IF(COUNTIF($F431,CONCATENATE("*",$AB$1,"*")),"Y",IF(COUNTIF($F431,CONCATENATE("*ALL EVENT*")),"Y",""))))</f>
        <v/>
      </c>
      <c r="AA431" s="21" t="str">
        <f t="shared" si="2609"/>
        <v>Y</v>
      </c>
      <c r="AB431" s="21" t="str">
        <f t="shared" si="1537"/>
        <v/>
      </c>
      <c r="AC431" s="21" t="str">
        <f t="shared" ref="AC431:AD431" si="2610">IF(COUNTIF($F431,CONCATENATE("*",AC$1,"*")),"Y",IF(COUNTIF($F431,CONCATENATE("*",$O$1,"*")),"Y",IF(COUNTIF($F431,CONCATENATE("*",$AE$1,"*")),"Y",IF(COUNTIF($F431,CONCATENATE("*ALL EVENT*")),"Y",""))))</f>
        <v>Y</v>
      </c>
      <c r="AD431" s="21" t="str">
        <f t="shared" si="2610"/>
        <v>Y</v>
      </c>
      <c r="AE431" s="19" t="str">
        <f t="shared" si="1539"/>
        <v>Y</v>
      </c>
      <c r="AF431" s="22">
        <f t="shared" si="1540"/>
        <v>5</v>
      </c>
      <c r="AG431" s="44"/>
      <c r="AH431" s="19" t="str">
        <f t="shared" si="1792"/>
        <v/>
      </c>
      <c r="AI431" s="19" t="str">
        <f t="shared" ref="AI431:AT431" si="2611">IF(P431="Y",$AG431,"")</f>
        <v/>
      </c>
      <c r="AJ431" s="19" t="str">
        <f t="shared" si="2611"/>
        <v/>
      </c>
      <c r="AK431" s="19" t="str">
        <f t="shared" si="2611"/>
        <v/>
      </c>
      <c r="AL431" s="19" t="str">
        <f t="shared" si="2611"/>
        <v/>
      </c>
      <c r="AM431" s="19" t="str">
        <f t="shared" si="2611"/>
        <v/>
      </c>
      <c r="AN431" s="19" t="str">
        <f t="shared" si="2611"/>
        <v/>
      </c>
      <c r="AO431" s="19" t="str">
        <f t="shared" si="2611"/>
        <v/>
      </c>
      <c r="AP431" s="19">
        <f t="shared" si="2611"/>
        <v>0</v>
      </c>
      <c r="AQ431" s="19">
        <f t="shared" si="2611"/>
        <v>0</v>
      </c>
      <c r="AR431" s="19">
        <f t="shared" si="2611"/>
        <v>0</v>
      </c>
      <c r="AS431" s="19" t="str">
        <f t="shared" si="2611"/>
        <v/>
      </c>
      <c r="AT431" s="19">
        <f t="shared" si="2611"/>
        <v>0</v>
      </c>
      <c r="AU431" s="19"/>
      <c r="AV431" s="19">
        <f t="shared" ref="AV431:AW431" si="2612">IF(AC431="Y",$AG431,"")</f>
        <v>0</v>
      </c>
      <c r="AW431" s="19">
        <f t="shared" si="2612"/>
        <v>0</v>
      </c>
      <c r="AX431" s="19"/>
      <c r="AY431" s="24">
        <f t="shared" si="1542"/>
        <v>2</v>
      </c>
      <c r="AZ431" s="19">
        <f t="shared" si="1543"/>
        <v>2</v>
      </c>
      <c r="BA431" s="19" t="s">
        <v>1740</v>
      </c>
      <c r="BB431" s="19"/>
    </row>
    <row r="432" spans="1:54" ht="15.6">
      <c r="A432" s="2">
        <f>'Form Responses 1'!A477</f>
        <v>0</v>
      </c>
      <c r="B432" s="25" t="str">
        <f>'Form Responses 1'!B432</f>
        <v>ashokreddyme@gmail.com</v>
      </c>
      <c r="C432" s="16" t="str">
        <f>'Form Responses 1'!C432</f>
        <v>Ashok</v>
      </c>
      <c r="D432" s="16" t="str">
        <f>'Form Responses 1'!D432</f>
        <v>Vaddy</v>
      </c>
      <c r="E432" s="511">
        <f>'Form Responses 1'!E432</f>
        <v>8472713496</v>
      </c>
      <c r="F432" s="17" t="str">
        <f>'Form Responses 1'!F432</f>
        <v>18th July (Thursday) - ALL DAY, 19th July (Friday) - ALL DAY, 20th July (Saturday) - ALL DAY, 21st July (Sunday) - ALL DAY</v>
      </c>
      <c r="G432" s="16" t="str">
        <f>'Form Responses 1'!G432</f>
        <v>Greater Chicago Region</v>
      </c>
      <c r="H432" s="16" t="str">
        <f>'Form Responses 1'!H432</f>
        <v>Yes</v>
      </c>
      <c r="I432" s="16" t="str">
        <f>'Form Responses 1'!I432</f>
        <v>Mahāyajña Parent / Family member</v>
      </c>
      <c r="J432" s="16" t="str">
        <f>'Form Responses 1'!J432</f>
        <v xml:space="preserve">Sudiksha </v>
      </c>
      <c r="K432" s="16" t="str">
        <f>'Form Responses 1'!K432</f>
        <v>Batch 9</v>
      </c>
      <c r="L432" s="16" t="str">
        <f>'Form Responses 1'!L432</f>
        <v>I acknowledge</v>
      </c>
      <c r="M432" s="16">
        <f>'Form Responses 1'!M432</f>
        <v>0</v>
      </c>
      <c r="N432" s="27"/>
      <c r="O432" s="19" t="str">
        <f t="shared" si="1533"/>
        <v/>
      </c>
      <c r="P432" s="20"/>
      <c r="Q432" s="20"/>
      <c r="R432" s="20"/>
      <c r="S432" s="20"/>
      <c r="T432" s="21" t="str">
        <f t="shared" ref="T432:U432" si="2613">IF(COUNTIF($F432,CONCATENATE("*",T$1,"*")),"Y",IF(COUNTIF($F432,CONCATENATE("*",$V$1,"*")),"Y",IF(COUNTIF($F432,CONCATENATE("*ALL EVENT DAYS - July 18*")),"Y","")))</f>
        <v>Y</v>
      </c>
      <c r="U432" s="21" t="str">
        <f t="shared" si="2613"/>
        <v>Y</v>
      </c>
      <c r="V432" s="21" t="str">
        <f t="shared" si="1172"/>
        <v>Y</v>
      </c>
      <c r="W432" s="21" t="str">
        <f t="shared" ref="W432:X432" si="2614">IF(COUNTIF($F432,CONCATENATE("*",W$1,"*")),"Y",IF(COUNTIF($F432,CONCATENATE("*",$O$1,"*")),"Y",IF(COUNTIF($F432,CONCATENATE("*",$Y$1,"*")),"Y",IF(COUNTIF($F432,CONCATENATE("*ALL EVENT*")),"Y",""))))</f>
        <v>Y</v>
      </c>
      <c r="X432" s="21" t="str">
        <f t="shared" si="2614"/>
        <v>Y</v>
      </c>
      <c r="Y432" s="21" t="str">
        <f t="shared" si="1174"/>
        <v>Y</v>
      </c>
      <c r="Z432" s="21" t="str">
        <f t="shared" ref="Z432:AA432" si="2615">IF(COUNTIF($F432,CONCATENATE("*",Z$1,"*")),"Y",IF(COUNTIF($F432,CONCATENATE("*",$O$1,"*")),"Y",IF(COUNTIF($F432,CONCATENATE("*",$AB$1,"*")),"Y",IF(COUNTIF($F432,CONCATENATE("*ALL EVENT*")),"Y",""))))</f>
        <v>Y</v>
      </c>
      <c r="AA432" s="21" t="str">
        <f t="shared" si="2615"/>
        <v>Y</v>
      </c>
      <c r="AB432" s="21" t="str">
        <f t="shared" si="1537"/>
        <v>Y</v>
      </c>
      <c r="AC432" s="21" t="str">
        <f t="shared" ref="AC432:AD432" si="2616">IF(COUNTIF($F432,CONCATENATE("*",AC$1,"*")),"Y",IF(COUNTIF($F432,CONCATENATE("*",$O$1,"*")),"Y",IF(COUNTIF($F432,CONCATENATE("*",$AE$1,"*")),"Y",IF(COUNTIF($F432,CONCATENATE("*ALL EVENT*")),"Y",""))))</f>
        <v>Y</v>
      </c>
      <c r="AD432" s="21" t="str">
        <f t="shared" si="2616"/>
        <v>Y</v>
      </c>
      <c r="AE432" s="19" t="str">
        <f t="shared" si="1539"/>
        <v>Y</v>
      </c>
      <c r="AF432" s="22">
        <f t="shared" si="1540"/>
        <v>8</v>
      </c>
      <c r="AG432" s="44"/>
      <c r="AH432" s="19" t="str">
        <f t="shared" si="1792"/>
        <v/>
      </c>
      <c r="AI432" s="19" t="str">
        <f t="shared" ref="AI432:AT432" si="2617">IF(P432="Y",$AG432,"")</f>
        <v/>
      </c>
      <c r="AJ432" s="19" t="str">
        <f t="shared" si="2617"/>
        <v/>
      </c>
      <c r="AK432" s="19" t="str">
        <f t="shared" si="2617"/>
        <v/>
      </c>
      <c r="AL432" s="19" t="str">
        <f t="shared" si="2617"/>
        <v/>
      </c>
      <c r="AM432" s="19">
        <f t="shared" si="2617"/>
        <v>0</v>
      </c>
      <c r="AN432" s="19">
        <f t="shared" si="2617"/>
        <v>0</v>
      </c>
      <c r="AO432" s="19">
        <f t="shared" si="2617"/>
        <v>0</v>
      </c>
      <c r="AP432" s="19">
        <f t="shared" si="2617"/>
        <v>0</v>
      </c>
      <c r="AQ432" s="19">
        <f t="shared" si="2617"/>
        <v>0</v>
      </c>
      <c r="AR432" s="19">
        <f t="shared" si="2617"/>
        <v>0</v>
      </c>
      <c r="AS432" s="19">
        <f t="shared" si="2617"/>
        <v>0</v>
      </c>
      <c r="AT432" s="19">
        <f t="shared" si="2617"/>
        <v>0</v>
      </c>
      <c r="AU432" s="19"/>
      <c r="AV432" s="19">
        <f t="shared" ref="AV432:AW432" si="2618">IF(AC432="Y",$AG432,"")</f>
        <v>0</v>
      </c>
      <c r="AW432" s="19">
        <f t="shared" si="2618"/>
        <v>0</v>
      </c>
      <c r="AX432" s="19"/>
      <c r="AY432" s="24">
        <f t="shared" si="1542"/>
        <v>2</v>
      </c>
      <c r="AZ432" s="19">
        <f t="shared" si="1543"/>
        <v>2</v>
      </c>
      <c r="BA432" s="19" t="s">
        <v>1740</v>
      </c>
      <c r="BB432" s="19"/>
    </row>
    <row r="433" spans="1:54" ht="15.6">
      <c r="A433" s="2">
        <f>'Form Responses 1'!A478</f>
        <v>0</v>
      </c>
      <c r="B433" s="25" t="str">
        <f>'Form Responses 1'!B433</f>
        <v>vpodapati@gmail.com</v>
      </c>
      <c r="C433" s="16" t="str">
        <f>'Form Responses 1'!C433</f>
        <v>Venkatesh (Venky)</v>
      </c>
      <c r="D433" s="16" t="str">
        <f>'Form Responses 1'!D433</f>
        <v>Podapati</v>
      </c>
      <c r="E433" s="511">
        <f>'Form Responses 1'!E433</f>
        <v>2142260150</v>
      </c>
      <c r="F433" s="17" t="str">
        <f>'Form Responses 1'!F433</f>
        <v>18th July (Thursday) - Morning, 19th July (Friday) - Morning, 21st July (Sunday) - Morning</v>
      </c>
      <c r="G433" s="16" t="str">
        <f>'Form Responses 1'!G433</f>
        <v>Frisco</v>
      </c>
      <c r="H433" s="16" t="str">
        <f>'Form Responses 1'!H433</f>
        <v>Yes</v>
      </c>
      <c r="I433" s="16" t="str">
        <f>'Form Responses 1'!I433</f>
        <v>Mahāyajña Student</v>
      </c>
      <c r="J433" s="16" t="str">
        <f>'Form Responses 1'!J433</f>
        <v>Venkatesh Podapati</v>
      </c>
      <c r="K433" s="16" t="str">
        <f>'Form Responses 1'!K433</f>
        <v>Batch 9</v>
      </c>
      <c r="L433" s="16" t="str">
        <f>'Form Responses 1'!L433</f>
        <v>I acknowledge</v>
      </c>
      <c r="M433" s="16">
        <f>'Form Responses 1'!M433</f>
        <v>0</v>
      </c>
      <c r="N433" s="27"/>
      <c r="O433" s="19" t="str">
        <f t="shared" si="1533"/>
        <v/>
      </c>
      <c r="P433" s="20"/>
      <c r="Q433" s="20"/>
      <c r="R433" s="20"/>
      <c r="S433" s="20"/>
      <c r="T433" s="21" t="str">
        <f t="shared" ref="T433:U433" si="2619">IF(COUNTIF($F433,CONCATENATE("*",T$1,"*")),"Y",IF(COUNTIF($F433,CONCATENATE("*",$V$1,"*")),"Y",IF(COUNTIF($F433,CONCATENATE("*ALL EVENT DAYS - July 18*")),"Y","")))</f>
        <v>Y</v>
      </c>
      <c r="U433" s="21" t="str">
        <f t="shared" si="2619"/>
        <v/>
      </c>
      <c r="V433" s="21" t="str">
        <f t="shared" si="1172"/>
        <v/>
      </c>
      <c r="W433" s="21" t="str">
        <f t="shared" ref="W433:X433" si="2620">IF(COUNTIF($F433,CONCATENATE("*",W$1,"*")),"Y",IF(COUNTIF($F433,CONCATENATE("*",$O$1,"*")),"Y",IF(COUNTIF($F433,CONCATENATE("*",$Y$1,"*")),"Y",IF(COUNTIF($F433,CONCATENATE("*ALL EVENT*")),"Y",""))))</f>
        <v>Y</v>
      </c>
      <c r="X433" s="21" t="str">
        <f t="shared" si="2620"/>
        <v/>
      </c>
      <c r="Y433" s="21" t="str">
        <f t="shared" si="1174"/>
        <v/>
      </c>
      <c r="Z433" s="21" t="str">
        <f t="shared" ref="Z433:AA433" si="2621">IF(COUNTIF($F433,CONCATENATE("*",Z$1,"*")),"Y",IF(COUNTIF($F433,CONCATENATE("*",$O$1,"*")),"Y",IF(COUNTIF($F433,CONCATENATE("*",$AB$1,"*")),"Y",IF(COUNTIF($F433,CONCATENATE("*ALL EVENT*")),"Y",""))))</f>
        <v/>
      </c>
      <c r="AA433" s="21" t="str">
        <f t="shared" si="2621"/>
        <v/>
      </c>
      <c r="AB433" s="21" t="str">
        <f t="shared" si="1537"/>
        <v/>
      </c>
      <c r="AC433" s="21" t="str">
        <f t="shared" ref="AC433:AD433" si="2622">IF(COUNTIF($F433,CONCATENATE("*",AC$1,"*")),"Y",IF(COUNTIF($F433,CONCATENATE("*",$O$1,"*")),"Y",IF(COUNTIF($F433,CONCATENATE("*",$AE$1,"*")),"Y",IF(COUNTIF($F433,CONCATENATE("*ALL EVENT*")),"Y",""))))</f>
        <v>Y</v>
      </c>
      <c r="AD433" s="21" t="str">
        <f t="shared" si="2622"/>
        <v/>
      </c>
      <c r="AE433" s="19" t="str">
        <f t="shared" si="1539"/>
        <v/>
      </c>
      <c r="AF433" s="22">
        <f t="shared" si="1540"/>
        <v>3</v>
      </c>
      <c r="AG433" s="44"/>
      <c r="AH433" s="19" t="str">
        <f t="shared" si="1792"/>
        <v/>
      </c>
      <c r="AI433" s="19" t="str">
        <f t="shared" ref="AI433:AT433" si="2623">IF(P433="Y",$AG433,"")</f>
        <v/>
      </c>
      <c r="AJ433" s="19" t="str">
        <f t="shared" si="2623"/>
        <v/>
      </c>
      <c r="AK433" s="19" t="str">
        <f t="shared" si="2623"/>
        <v/>
      </c>
      <c r="AL433" s="19" t="str">
        <f t="shared" si="2623"/>
        <v/>
      </c>
      <c r="AM433" s="19">
        <f t="shared" si="2623"/>
        <v>0</v>
      </c>
      <c r="AN433" s="19" t="str">
        <f t="shared" si="2623"/>
        <v/>
      </c>
      <c r="AO433" s="19" t="str">
        <f t="shared" si="2623"/>
        <v/>
      </c>
      <c r="AP433" s="19">
        <f t="shared" si="2623"/>
        <v>0</v>
      </c>
      <c r="AQ433" s="19" t="str">
        <f t="shared" si="2623"/>
        <v/>
      </c>
      <c r="AR433" s="19" t="str">
        <f t="shared" si="2623"/>
        <v/>
      </c>
      <c r="AS433" s="19" t="str">
        <f t="shared" si="2623"/>
        <v/>
      </c>
      <c r="AT433" s="19" t="str">
        <f t="shared" si="2623"/>
        <v/>
      </c>
      <c r="AU433" s="19"/>
      <c r="AV433" s="19">
        <f t="shared" ref="AV433:AW433" si="2624">IF(AC433="Y",$AG433,"")</f>
        <v>0</v>
      </c>
      <c r="AW433" s="19" t="str">
        <f t="shared" si="2624"/>
        <v/>
      </c>
      <c r="AX433" s="19"/>
      <c r="AY433" s="24">
        <f t="shared" si="1542"/>
        <v>1</v>
      </c>
      <c r="AZ433" s="19">
        <f t="shared" si="1543"/>
        <v>1</v>
      </c>
      <c r="BA433" s="19" t="s">
        <v>1740</v>
      </c>
      <c r="BB433" s="19"/>
    </row>
    <row r="434" spans="1:54" ht="15.6">
      <c r="A434" s="2">
        <f>'Form Responses 1'!A479</f>
        <v>0</v>
      </c>
      <c r="B434" s="25" t="str">
        <f>'Form Responses 1'!B434</f>
        <v>madhavi.bonthu@gmail.com</v>
      </c>
      <c r="C434" s="16" t="str">
        <f>'Form Responses 1'!C434</f>
        <v>Madhavi</v>
      </c>
      <c r="D434" s="16" t="str">
        <f>'Form Responses 1'!D434</f>
        <v>Gondi</v>
      </c>
      <c r="E434" s="511">
        <f>'Form Responses 1'!E434</f>
        <v>5808300138</v>
      </c>
      <c r="F434" s="17" t="str">
        <f>'Form Responses 1'!F434</f>
        <v>ALL EVENT DAYS - July 18th to July 21st - FULL TIME</v>
      </c>
      <c r="G434" s="16" t="str">
        <f>'Form Responses 1'!G434</f>
        <v>Other locations</v>
      </c>
      <c r="H434" s="16" t="str">
        <f>'Form Responses 1'!H434</f>
        <v>Yes</v>
      </c>
      <c r="I434" s="16" t="str">
        <f>'Form Responses 1'!I434</f>
        <v>Mahāyajña Student</v>
      </c>
      <c r="J434" s="16" t="str">
        <f>'Form Responses 1'!J434</f>
        <v>Madhavi Gondi</v>
      </c>
      <c r="K434" s="16" t="str">
        <f>'Form Responses 1'!K434</f>
        <v>Batch 2</v>
      </c>
      <c r="L434" s="16" t="str">
        <f>'Form Responses 1'!L434</f>
        <v>I acknowledge</v>
      </c>
      <c r="M434" s="16" t="str">
        <f>'Form Responses 1'!M434</f>
        <v xml:space="preserve">Madill, Oklahoma </v>
      </c>
      <c r="N434" s="27"/>
      <c r="O434" s="19" t="str">
        <f t="shared" si="1533"/>
        <v>Y</v>
      </c>
      <c r="P434" s="20"/>
      <c r="Q434" s="20"/>
      <c r="R434" s="20"/>
      <c r="S434" s="20"/>
      <c r="T434" s="21" t="str">
        <f t="shared" ref="T434:U434" si="2625">IF(COUNTIF($F434,CONCATENATE("*",T$1,"*")),"Y",IF(COUNTIF($F434,CONCATENATE("*",$V$1,"*")),"Y",IF(COUNTIF($F434,CONCATENATE("*ALL EVENT DAYS - July 18*")),"Y","")))</f>
        <v>Y</v>
      </c>
      <c r="U434" s="21" t="str">
        <f t="shared" si="2625"/>
        <v>Y</v>
      </c>
      <c r="V434" s="21" t="str">
        <f t="shared" si="1172"/>
        <v>Y</v>
      </c>
      <c r="W434" s="21" t="str">
        <f t="shared" ref="W434:X434" si="2626">IF(COUNTIF($F434,CONCATENATE("*",W$1,"*")),"Y",IF(COUNTIF($F434,CONCATENATE("*",$O$1,"*")),"Y",IF(COUNTIF($F434,CONCATENATE("*",$Y$1,"*")),"Y",IF(COUNTIF($F434,CONCATENATE("*ALL EVENT*")),"Y",""))))</f>
        <v>Y</v>
      </c>
      <c r="X434" s="21" t="str">
        <f t="shared" si="2626"/>
        <v>Y</v>
      </c>
      <c r="Y434" s="21" t="str">
        <f t="shared" si="1174"/>
        <v>Y</v>
      </c>
      <c r="Z434" s="21" t="str">
        <f t="shared" ref="Z434:AA434" si="2627">IF(COUNTIF($F434,CONCATENATE("*",Z$1,"*")),"Y",IF(COUNTIF($F434,CONCATENATE("*",$O$1,"*")),"Y",IF(COUNTIF($F434,CONCATENATE("*",$AB$1,"*")),"Y",IF(COUNTIF($F434,CONCATENATE("*ALL EVENT*")),"Y",""))))</f>
        <v>Y</v>
      </c>
      <c r="AA434" s="21" t="str">
        <f t="shared" si="2627"/>
        <v>Y</v>
      </c>
      <c r="AB434" s="21" t="str">
        <f t="shared" si="1537"/>
        <v>Y</v>
      </c>
      <c r="AC434" s="21" t="str">
        <f t="shared" ref="AC434:AD434" si="2628">IF(COUNTIF($F434,CONCATENATE("*",AC$1,"*")),"Y",IF(COUNTIF($F434,CONCATENATE("*",$O$1,"*")),"Y",IF(COUNTIF($F434,CONCATENATE("*",$AE$1,"*")),"Y",IF(COUNTIF($F434,CONCATENATE("*ALL EVENT*")),"Y",""))))</f>
        <v>Y</v>
      </c>
      <c r="AD434" s="21" t="str">
        <f t="shared" si="2628"/>
        <v>Y</v>
      </c>
      <c r="AE434" s="19" t="str">
        <f t="shared" si="1539"/>
        <v>Y</v>
      </c>
      <c r="AF434" s="22">
        <f t="shared" si="1540"/>
        <v>8</v>
      </c>
      <c r="AG434" s="44"/>
      <c r="AH434" s="19">
        <f t="shared" si="1792"/>
        <v>0</v>
      </c>
      <c r="AI434" s="19" t="str">
        <f t="shared" ref="AI434:AT434" si="2629">IF(P434="Y",$AG434,"")</f>
        <v/>
      </c>
      <c r="AJ434" s="19" t="str">
        <f t="shared" si="2629"/>
        <v/>
      </c>
      <c r="AK434" s="19" t="str">
        <f t="shared" si="2629"/>
        <v/>
      </c>
      <c r="AL434" s="19" t="str">
        <f t="shared" si="2629"/>
        <v/>
      </c>
      <c r="AM434" s="19">
        <f t="shared" si="2629"/>
        <v>0</v>
      </c>
      <c r="AN434" s="19">
        <f t="shared" si="2629"/>
        <v>0</v>
      </c>
      <c r="AO434" s="19">
        <f t="shared" si="2629"/>
        <v>0</v>
      </c>
      <c r="AP434" s="19">
        <f t="shared" si="2629"/>
        <v>0</v>
      </c>
      <c r="AQ434" s="19">
        <f t="shared" si="2629"/>
        <v>0</v>
      </c>
      <c r="AR434" s="19">
        <f t="shared" si="2629"/>
        <v>0</v>
      </c>
      <c r="AS434" s="19">
        <f t="shared" si="2629"/>
        <v>0</v>
      </c>
      <c r="AT434" s="19">
        <f t="shared" si="2629"/>
        <v>0</v>
      </c>
      <c r="AU434" s="19"/>
      <c r="AV434" s="19">
        <f t="shared" ref="AV434:AW434" si="2630">IF(AC434="Y",$AG434,"")</f>
        <v>0</v>
      </c>
      <c r="AW434" s="19">
        <f t="shared" si="2630"/>
        <v>0</v>
      </c>
      <c r="AX434" s="19"/>
      <c r="AY434" s="24">
        <f t="shared" si="1542"/>
        <v>2</v>
      </c>
      <c r="AZ434" s="19">
        <f t="shared" si="1543"/>
        <v>2</v>
      </c>
      <c r="BA434" s="19" t="s">
        <v>1740</v>
      </c>
      <c r="BB434" s="19"/>
    </row>
    <row r="435" spans="1:54" ht="15.6">
      <c r="A435" s="2">
        <f>'Form Responses 1'!A480</f>
        <v>0</v>
      </c>
      <c r="B435" s="25" t="str">
        <f>'Form Responses 1'!B435</f>
        <v>sahith.gondi@gmail.com</v>
      </c>
      <c r="C435" s="16" t="str">
        <f>'Form Responses 1'!C435</f>
        <v>Sahith</v>
      </c>
      <c r="D435" s="16" t="str">
        <f>'Form Responses 1'!D435</f>
        <v>Gondi</v>
      </c>
      <c r="E435" s="511">
        <f>'Form Responses 1'!E435</f>
        <v>5802359524</v>
      </c>
      <c r="F435" s="17" t="str">
        <f>'Form Responses 1'!F435</f>
        <v>19th July (Friday) - ALL DAY, 20th July (Saturday) - ALL DAY</v>
      </c>
      <c r="G435" s="16" t="str">
        <f>'Form Responses 1'!G435</f>
        <v>Frisco</v>
      </c>
      <c r="H435" s="16" t="str">
        <f>'Form Responses 1'!H435</f>
        <v>Yes</v>
      </c>
      <c r="I435" s="16" t="str">
        <f>'Form Responses 1'!I435</f>
        <v>Mahāyajña Student</v>
      </c>
      <c r="J435" s="16" t="str">
        <f>'Form Responses 1'!J435</f>
        <v>sahith gondi</v>
      </c>
      <c r="K435" s="16" t="str">
        <f>'Form Responses 1'!K435</f>
        <v>Batch 2</v>
      </c>
      <c r="L435" s="16" t="str">
        <f>'Form Responses 1'!L435</f>
        <v>I acknowledge</v>
      </c>
      <c r="M435" s="16">
        <f>'Form Responses 1'!M435</f>
        <v>0</v>
      </c>
      <c r="N435" s="27"/>
      <c r="O435" s="19" t="str">
        <f t="shared" si="1533"/>
        <v/>
      </c>
      <c r="P435" s="20"/>
      <c r="Q435" s="20"/>
      <c r="R435" s="20"/>
      <c r="S435" s="20"/>
      <c r="T435" s="21" t="str">
        <f t="shared" ref="T435:U435" si="2631">IF(COUNTIF($F435,CONCATENATE("*",T$1,"*")),"Y",IF(COUNTIF($F435,CONCATENATE("*",$V$1,"*")),"Y",IF(COUNTIF($F435,CONCATENATE("*ALL EVENT DAYS - July 18*")),"Y","")))</f>
        <v/>
      </c>
      <c r="U435" s="21" t="str">
        <f t="shared" si="2631"/>
        <v/>
      </c>
      <c r="V435" s="21" t="str">
        <f t="shared" si="1172"/>
        <v/>
      </c>
      <c r="W435" s="21" t="str">
        <f t="shared" ref="W435:X435" si="2632">IF(COUNTIF($F435,CONCATENATE("*",W$1,"*")),"Y",IF(COUNTIF($F435,CONCATENATE("*",$O$1,"*")),"Y",IF(COUNTIF($F435,CONCATENATE("*",$Y$1,"*")),"Y",IF(COUNTIF($F435,CONCATENATE("*ALL EVENT*")),"Y",""))))</f>
        <v>Y</v>
      </c>
      <c r="X435" s="21" t="str">
        <f t="shared" si="2632"/>
        <v>Y</v>
      </c>
      <c r="Y435" s="21" t="str">
        <f t="shared" si="1174"/>
        <v>Y</v>
      </c>
      <c r="Z435" s="21" t="str">
        <f t="shared" ref="Z435:AA435" si="2633">IF(COUNTIF($F435,CONCATENATE("*",Z$1,"*")),"Y",IF(COUNTIF($F435,CONCATENATE("*",$O$1,"*")),"Y",IF(COUNTIF($F435,CONCATENATE("*",$AB$1,"*")),"Y",IF(COUNTIF($F435,CONCATENATE("*ALL EVENT*")),"Y",""))))</f>
        <v>Y</v>
      </c>
      <c r="AA435" s="21" t="str">
        <f t="shared" si="2633"/>
        <v>Y</v>
      </c>
      <c r="AB435" s="21" t="str">
        <f t="shared" si="1537"/>
        <v>Y</v>
      </c>
      <c r="AC435" s="21" t="str">
        <f t="shared" ref="AC435:AD435" si="2634">IF(COUNTIF($F435,CONCATENATE("*",AC$1,"*")),"Y",IF(COUNTIF($F435,CONCATENATE("*",$O$1,"*")),"Y",IF(COUNTIF($F435,CONCATENATE("*",$AE$1,"*")),"Y",IF(COUNTIF($F435,CONCATENATE("*ALL EVENT*")),"Y",""))))</f>
        <v/>
      </c>
      <c r="AD435" s="21" t="str">
        <f t="shared" si="2634"/>
        <v/>
      </c>
      <c r="AE435" s="19" t="str">
        <f t="shared" si="1539"/>
        <v/>
      </c>
      <c r="AF435" s="22">
        <f t="shared" si="1540"/>
        <v>4</v>
      </c>
      <c r="AG435" s="44"/>
      <c r="AH435" s="19" t="str">
        <f t="shared" si="1792"/>
        <v/>
      </c>
      <c r="AI435" s="19" t="str">
        <f t="shared" ref="AI435:AT435" si="2635">IF(P435="Y",$AG435,"")</f>
        <v/>
      </c>
      <c r="AJ435" s="19" t="str">
        <f t="shared" si="2635"/>
        <v/>
      </c>
      <c r="AK435" s="19" t="str">
        <f t="shared" si="2635"/>
        <v/>
      </c>
      <c r="AL435" s="19" t="str">
        <f t="shared" si="2635"/>
        <v/>
      </c>
      <c r="AM435" s="19" t="str">
        <f t="shared" si="2635"/>
        <v/>
      </c>
      <c r="AN435" s="19" t="str">
        <f t="shared" si="2635"/>
        <v/>
      </c>
      <c r="AO435" s="19" t="str">
        <f t="shared" si="2635"/>
        <v/>
      </c>
      <c r="AP435" s="19">
        <f t="shared" si="2635"/>
        <v>0</v>
      </c>
      <c r="AQ435" s="19">
        <f t="shared" si="2635"/>
        <v>0</v>
      </c>
      <c r="AR435" s="19">
        <f t="shared" si="2635"/>
        <v>0</v>
      </c>
      <c r="AS435" s="19">
        <f t="shared" si="2635"/>
        <v>0</v>
      </c>
      <c r="AT435" s="19">
        <f t="shared" si="2635"/>
        <v>0</v>
      </c>
      <c r="AU435" s="19"/>
      <c r="AV435" s="19" t="str">
        <f t="shared" ref="AV435:AW435" si="2636">IF(AC435="Y",$AG435,"")</f>
        <v/>
      </c>
      <c r="AW435" s="19" t="str">
        <f t="shared" si="2636"/>
        <v/>
      </c>
      <c r="AX435" s="19"/>
      <c r="AY435" s="24">
        <f t="shared" si="1542"/>
        <v>1</v>
      </c>
      <c r="AZ435" s="19">
        <f t="shared" si="1543"/>
        <v>2</v>
      </c>
      <c r="BA435" s="19" t="s">
        <v>1740</v>
      </c>
      <c r="BB435" s="19"/>
    </row>
    <row r="436" spans="1:54" ht="15.6">
      <c r="A436" s="2">
        <f>'Form Responses 1'!A481</f>
        <v>0</v>
      </c>
      <c r="B436" s="25" t="str">
        <f>'Form Responses 1'!B436</f>
        <v>krish05@gmail.com</v>
      </c>
      <c r="C436" s="16" t="str">
        <f>'Form Responses 1'!C436</f>
        <v>Prasad</v>
      </c>
      <c r="D436" s="16" t="str">
        <f>'Form Responses 1'!D436</f>
        <v>Tummala</v>
      </c>
      <c r="E436" s="511">
        <f>'Form Responses 1'!E436</f>
        <v>6306704123</v>
      </c>
      <c r="F436" s="17" t="str">
        <f>'Form Responses 1'!F436</f>
        <v>20th July (Saturday) - Evening, 21st July (Sunday) - ALL DAY</v>
      </c>
      <c r="G436" s="16" t="str">
        <f>'Form Responses 1'!G436</f>
        <v>Greater Chicago Region</v>
      </c>
      <c r="H436" s="16" t="str">
        <f>'Form Responses 1'!H436</f>
        <v>No</v>
      </c>
      <c r="I436" s="16">
        <f>'Form Responses 1'!I436</f>
        <v>0</v>
      </c>
      <c r="J436" s="16">
        <f>'Form Responses 1'!J436</f>
        <v>0</v>
      </c>
      <c r="K436" s="16">
        <f>'Form Responses 1'!K436</f>
        <v>0</v>
      </c>
      <c r="L436" s="16" t="str">
        <f>'Form Responses 1'!L436</f>
        <v>I acknowledge</v>
      </c>
      <c r="M436" s="16">
        <f>'Form Responses 1'!M436</f>
        <v>0</v>
      </c>
      <c r="N436" s="27"/>
      <c r="O436" s="19" t="str">
        <f t="shared" si="1533"/>
        <v/>
      </c>
      <c r="P436" s="20"/>
      <c r="Q436" s="20"/>
      <c r="R436" s="20"/>
      <c r="S436" s="20"/>
      <c r="T436" s="21" t="str">
        <f t="shared" ref="T436:U436" si="2637">IF(COUNTIF($F436,CONCATENATE("*",T$1,"*")),"Y",IF(COUNTIF($F436,CONCATENATE("*",$V$1,"*")),"Y",IF(COUNTIF($F436,CONCATENATE("*ALL EVENT DAYS - July 18*")),"Y","")))</f>
        <v/>
      </c>
      <c r="U436" s="21" t="str">
        <f t="shared" si="2637"/>
        <v/>
      </c>
      <c r="V436" s="21" t="str">
        <f t="shared" si="1172"/>
        <v/>
      </c>
      <c r="W436" s="21" t="str">
        <f t="shared" ref="W436:X436" si="2638">IF(COUNTIF($F436,CONCATENATE("*",W$1,"*")),"Y",IF(COUNTIF($F436,CONCATENATE("*",$O$1,"*")),"Y",IF(COUNTIF($F436,CONCATENATE("*",$Y$1,"*")),"Y",IF(COUNTIF($F436,CONCATENATE("*ALL EVENT*")),"Y",""))))</f>
        <v/>
      </c>
      <c r="X436" s="21" t="str">
        <f t="shared" si="2638"/>
        <v/>
      </c>
      <c r="Y436" s="21" t="str">
        <f t="shared" si="1174"/>
        <v/>
      </c>
      <c r="Z436" s="21" t="str">
        <f t="shared" ref="Z436:AA436" si="2639">IF(COUNTIF($F436,CONCATENATE("*",Z$1,"*")),"Y",IF(COUNTIF($F436,CONCATENATE("*",$O$1,"*")),"Y",IF(COUNTIF($F436,CONCATENATE("*",$AB$1,"*")),"Y",IF(COUNTIF($F436,CONCATENATE("*ALL EVENT*")),"Y",""))))</f>
        <v/>
      </c>
      <c r="AA436" s="21" t="str">
        <f t="shared" si="2639"/>
        <v>Y</v>
      </c>
      <c r="AB436" s="21" t="str">
        <f t="shared" si="1537"/>
        <v/>
      </c>
      <c r="AC436" s="21" t="str">
        <f t="shared" ref="AC436:AD436" si="2640">IF(COUNTIF($F436,CONCATENATE("*",AC$1,"*")),"Y",IF(COUNTIF($F436,CONCATENATE("*",$O$1,"*")),"Y",IF(COUNTIF($F436,CONCATENATE("*",$AE$1,"*")),"Y",IF(COUNTIF($F436,CONCATENATE("*ALL EVENT*")),"Y",""))))</f>
        <v>Y</v>
      </c>
      <c r="AD436" s="21" t="str">
        <f t="shared" si="2640"/>
        <v>Y</v>
      </c>
      <c r="AE436" s="19" t="str">
        <f t="shared" si="1539"/>
        <v>Y</v>
      </c>
      <c r="AF436" s="22">
        <f t="shared" si="1540"/>
        <v>3</v>
      </c>
      <c r="AG436" s="44"/>
      <c r="AH436" s="19" t="str">
        <f t="shared" si="1792"/>
        <v/>
      </c>
      <c r="AI436" s="19" t="str">
        <f t="shared" ref="AI436:AT436" si="2641">IF(P436="Y",$AG436,"")</f>
        <v/>
      </c>
      <c r="AJ436" s="19" t="str">
        <f t="shared" si="2641"/>
        <v/>
      </c>
      <c r="AK436" s="19" t="str">
        <f t="shared" si="2641"/>
        <v/>
      </c>
      <c r="AL436" s="19" t="str">
        <f t="shared" si="2641"/>
        <v/>
      </c>
      <c r="AM436" s="19" t="str">
        <f t="shared" si="2641"/>
        <v/>
      </c>
      <c r="AN436" s="19" t="str">
        <f t="shared" si="2641"/>
        <v/>
      </c>
      <c r="AO436" s="19" t="str">
        <f t="shared" si="2641"/>
        <v/>
      </c>
      <c r="AP436" s="19" t="str">
        <f t="shared" si="2641"/>
        <v/>
      </c>
      <c r="AQ436" s="19" t="str">
        <f t="shared" si="2641"/>
        <v/>
      </c>
      <c r="AR436" s="19" t="str">
        <f t="shared" si="2641"/>
        <v/>
      </c>
      <c r="AS436" s="19" t="str">
        <f t="shared" si="2641"/>
        <v/>
      </c>
      <c r="AT436" s="19">
        <f t="shared" si="2641"/>
        <v>0</v>
      </c>
      <c r="AU436" s="19"/>
      <c r="AV436" s="19">
        <f t="shared" ref="AV436:AW436" si="2642">IF(AC436="Y",$AG436,"")</f>
        <v>0</v>
      </c>
      <c r="AW436" s="19">
        <f t="shared" si="2642"/>
        <v>0</v>
      </c>
      <c r="AX436" s="19"/>
      <c r="AY436" s="24">
        <f t="shared" si="1542"/>
        <v>1</v>
      </c>
      <c r="AZ436" s="19">
        <f t="shared" si="1543"/>
        <v>1</v>
      </c>
      <c r="BA436" s="19" t="s">
        <v>1740</v>
      </c>
      <c r="BB436" s="19"/>
    </row>
    <row r="437" spans="1:54" ht="15.6">
      <c r="A437" s="2">
        <f>'Form Responses 1'!A482</f>
        <v>0</v>
      </c>
      <c r="B437" s="25" t="str">
        <f>'Form Responses 1'!B437</f>
        <v>rahulchethan@gmail.com</v>
      </c>
      <c r="C437" s="16" t="str">
        <f>'Form Responses 1'!C437</f>
        <v>Chethan Reddy</v>
      </c>
      <c r="D437" s="16" t="str">
        <f>'Form Responses 1'!D437</f>
        <v>Ravula</v>
      </c>
      <c r="E437" s="511">
        <f>'Form Responses 1'!E437</f>
        <v>2123808002</v>
      </c>
      <c r="F437" s="17" t="str">
        <f>'Form Responses 1'!F437</f>
        <v>20th July (Saturday) - Evening</v>
      </c>
      <c r="G437" s="16" t="str">
        <f>'Form Responses 1'!G437</f>
        <v>Frisco</v>
      </c>
      <c r="H437" s="16" t="str">
        <f>'Form Responses 1'!H437</f>
        <v>Yes</v>
      </c>
      <c r="I437" s="16" t="str">
        <f>'Form Responses 1'!I437</f>
        <v>Mahāyajña Parent / Family member</v>
      </c>
      <c r="J437" s="16" t="str">
        <f>'Form Responses 1'!J437</f>
        <v>Samanyu Ravula</v>
      </c>
      <c r="K437" s="16" t="str">
        <f>'Form Responses 1'!K437</f>
        <v>Batch 9</v>
      </c>
      <c r="L437" s="16" t="str">
        <f>'Form Responses 1'!L437</f>
        <v>I acknowledge</v>
      </c>
      <c r="M437" s="16">
        <f>'Form Responses 1'!M437</f>
        <v>0</v>
      </c>
      <c r="N437" s="27"/>
      <c r="O437" s="19" t="str">
        <f t="shared" si="1533"/>
        <v/>
      </c>
      <c r="P437" s="20"/>
      <c r="Q437" s="20"/>
      <c r="R437" s="20"/>
      <c r="S437" s="20"/>
      <c r="T437" s="21" t="str">
        <f t="shared" ref="T437:U437" si="2643">IF(COUNTIF($F437,CONCATENATE("*",T$1,"*")),"Y",IF(COUNTIF($F437,CONCATENATE("*",$V$1,"*")),"Y",IF(COUNTIF($F437,CONCATENATE("*ALL EVENT DAYS - July 18*")),"Y","")))</f>
        <v/>
      </c>
      <c r="U437" s="21" t="str">
        <f t="shared" si="2643"/>
        <v/>
      </c>
      <c r="V437" s="21" t="str">
        <f t="shared" si="1172"/>
        <v/>
      </c>
      <c r="W437" s="21" t="str">
        <f t="shared" ref="W437:X437" si="2644">IF(COUNTIF($F437,CONCATENATE("*",W$1,"*")),"Y",IF(COUNTIF($F437,CONCATENATE("*",$O$1,"*")),"Y",IF(COUNTIF($F437,CONCATENATE("*",$Y$1,"*")),"Y",IF(COUNTIF($F437,CONCATENATE("*ALL EVENT*")),"Y",""))))</f>
        <v/>
      </c>
      <c r="X437" s="21" t="str">
        <f t="shared" si="2644"/>
        <v/>
      </c>
      <c r="Y437" s="21" t="str">
        <f t="shared" si="1174"/>
        <v/>
      </c>
      <c r="Z437" s="21" t="str">
        <f t="shared" ref="Z437:AA437" si="2645">IF(COUNTIF($F437,CONCATENATE("*",Z$1,"*")),"Y",IF(COUNTIF($F437,CONCATENATE("*",$O$1,"*")),"Y",IF(COUNTIF($F437,CONCATENATE("*",$AB$1,"*")),"Y",IF(COUNTIF($F437,CONCATENATE("*ALL EVENT*")),"Y",""))))</f>
        <v/>
      </c>
      <c r="AA437" s="21" t="str">
        <f t="shared" si="2645"/>
        <v>Y</v>
      </c>
      <c r="AB437" s="21" t="str">
        <f t="shared" si="1537"/>
        <v/>
      </c>
      <c r="AC437" s="21" t="str">
        <f t="shared" ref="AC437:AD437" si="2646">IF(COUNTIF($F437,CONCATENATE("*",AC$1,"*")),"Y",IF(COUNTIF($F437,CONCATENATE("*",$O$1,"*")),"Y",IF(COUNTIF($F437,CONCATENATE("*",$AE$1,"*")),"Y",IF(COUNTIF($F437,CONCATENATE("*ALL EVENT*")),"Y",""))))</f>
        <v/>
      </c>
      <c r="AD437" s="21" t="str">
        <f t="shared" si="2646"/>
        <v/>
      </c>
      <c r="AE437" s="19" t="str">
        <f t="shared" si="1539"/>
        <v/>
      </c>
      <c r="AF437" s="22">
        <f t="shared" si="1540"/>
        <v>1</v>
      </c>
      <c r="AG437" s="44" t="s">
        <v>1730</v>
      </c>
      <c r="AH437" s="19" t="str">
        <f t="shared" si="1792"/>
        <v/>
      </c>
      <c r="AI437" s="19" t="str">
        <f t="shared" ref="AI437:AT437" si="2647">IF(P437="Y",$AG437,"")</f>
        <v/>
      </c>
      <c r="AJ437" s="19" t="str">
        <f t="shared" si="2647"/>
        <v/>
      </c>
      <c r="AK437" s="19" t="str">
        <f t="shared" si="2647"/>
        <v/>
      </c>
      <c r="AL437" s="19" t="str">
        <f t="shared" si="2647"/>
        <v/>
      </c>
      <c r="AM437" s="19" t="str">
        <f t="shared" si="2647"/>
        <v/>
      </c>
      <c r="AN437" s="19" t="str">
        <f t="shared" si="2647"/>
        <v/>
      </c>
      <c r="AO437" s="19" t="str">
        <f t="shared" si="2647"/>
        <v/>
      </c>
      <c r="AP437" s="19" t="str">
        <f t="shared" si="2647"/>
        <v/>
      </c>
      <c r="AQ437" s="19" t="str">
        <f t="shared" si="2647"/>
        <v/>
      </c>
      <c r="AR437" s="19" t="str">
        <f t="shared" si="2647"/>
        <v/>
      </c>
      <c r="AS437" s="19" t="str">
        <f t="shared" si="2647"/>
        <v/>
      </c>
      <c r="AT437" s="19" t="str">
        <f t="shared" si="2647"/>
        <v>StandBy</v>
      </c>
      <c r="AU437" s="19"/>
      <c r="AV437" s="19" t="str">
        <f t="shared" ref="AV437:AW437" si="2648">IF(AC437="Y",$AG437,"")</f>
        <v/>
      </c>
      <c r="AW437" s="19" t="str">
        <f t="shared" si="2648"/>
        <v/>
      </c>
      <c r="AX437" s="19"/>
      <c r="AY437" s="24">
        <f t="shared" si="1542"/>
        <v>0</v>
      </c>
      <c r="AZ437" s="19">
        <f t="shared" si="1543"/>
        <v>1</v>
      </c>
      <c r="BA437" s="19"/>
      <c r="BB437" s="19"/>
    </row>
    <row r="438" spans="1:54" ht="15.6">
      <c r="A438" s="2">
        <f>'Form Responses 1'!A483</f>
        <v>0</v>
      </c>
      <c r="B438" s="25" t="str">
        <f>'Form Responses 1'!B438</f>
        <v>eriedesi@gmail.com</v>
      </c>
      <c r="C438" s="16" t="str">
        <f>'Form Responses 1'!C438</f>
        <v>Sridhar Reddy</v>
      </c>
      <c r="D438" s="16" t="str">
        <f>'Form Responses 1'!D438</f>
        <v>Gona</v>
      </c>
      <c r="E438" s="511">
        <f>'Form Responses 1'!E438</f>
        <v>3162063815</v>
      </c>
      <c r="F438" s="17" t="str">
        <f>'Form Responses 1'!F438</f>
        <v>ALL EVENT DAYS - July 18th to July 21st - FULL TIME</v>
      </c>
      <c r="G438" s="16" t="str">
        <f>'Form Responses 1'!G438</f>
        <v>Greater Chicago Region</v>
      </c>
      <c r="H438" s="16" t="str">
        <f>'Form Responses 1'!H438</f>
        <v>Yes</v>
      </c>
      <c r="I438" s="16" t="str">
        <f>'Form Responses 1'!I438</f>
        <v>Mahāyajña Student</v>
      </c>
      <c r="J438" s="16" t="str">
        <f>'Form Responses 1'!J438</f>
        <v>Sridhar</v>
      </c>
      <c r="K438" s="16" t="str">
        <f>'Form Responses 1'!K438</f>
        <v>Batch 5</v>
      </c>
      <c r="L438" s="16" t="str">
        <f>'Form Responses 1'!L438</f>
        <v>I acknowledge</v>
      </c>
      <c r="M438" s="16">
        <f>'Form Responses 1'!M438</f>
        <v>0</v>
      </c>
      <c r="N438" s="27"/>
      <c r="O438" s="19" t="str">
        <f t="shared" si="1533"/>
        <v>Y</v>
      </c>
      <c r="P438" s="20"/>
      <c r="Q438" s="20"/>
      <c r="R438" s="20"/>
      <c r="S438" s="20"/>
      <c r="T438" s="21" t="str">
        <f t="shared" ref="T438:U438" si="2649">IF(COUNTIF($F438,CONCATENATE("*",T$1,"*")),"Y",IF(COUNTIF($F438,CONCATENATE("*",$V$1,"*")),"Y",IF(COUNTIF($F438,CONCATENATE("*ALL EVENT DAYS - July 18*")),"Y","")))</f>
        <v>Y</v>
      </c>
      <c r="U438" s="21" t="str">
        <f t="shared" si="2649"/>
        <v>Y</v>
      </c>
      <c r="V438" s="21" t="str">
        <f t="shared" si="1172"/>
        <v>Y</v>
      </c>
      <c r="W438" s="21" t="str">
        <f t="shared" ref="W438:X438" si="2650">IF(COUNTIF($F438,CONCATENATE("*",W$1,"*")),"Y",IF(COUNTIF($F438,CONCATENATE("*",$O$1,"*")),"Y",IF(COUNTIF($F438,CONCATENATE("*",$Y$1,"*")),"Y",IF(COUNTIF($F438,CONCATENATE("*ALL EVENT*")),"Y",""))))</f>
        <v>Y</v>
      </c>
      <c r="X438" s="21" t="str">
        <f t="shared" si="2650"/>
        <v>Y</v>
      </c>
      <c r="Y438" s="21" t="str">
        <f t="shared" si="1174"/>
        <v>Y</v>
      </c>
      <c r="Z438" s="21" t="str">
        <f t="shared" ref="Z438:AA438" si="2651">IF(COUNTIF($F438,CONCATENATE("*",Z$1,"*")),"Y",IF(COUNTIF($F438,CONCATENATE("*",$O$1,"*")),"Y",IF(COUNTIF($F438,CONCATENATE("*",$AB$1,"*")),"Y",IF(COUNTIF($F438,CONCATENATE("*ALL EVENT*")),"Y",""))))</f>
        <v>Y</v>
      </c>
      <c r="AA438" s="21" t="str">
        <f t="shared" si="2651"/>
        <v>Y</v>
      </c>
      <c r="AB438" s="21" t="str">
        <f t="shared" si="1537"/>
        <v>Y</v>
      </c>
      <c r="AC438" s="21" t="str">
        <f t="shared" ref="AC438:AD438" si="2652">IF(COUNTIF($F438,CONCATENATE("*",AC$1,"*")),"Y",IF(COUNTIF($F438,CONCATENATE("*",$O$1,"*")),"Y",IF(COUNTIF($F438,CONCATENATE("*",$AE$1,"*")),"Y",IF(COUNTIF($F438,CONCATENATE("*ALL EVENT*")),"Y",""))))</f>
        <v>Y</v>
      </c>
      <c r="AD438" s="21" t="str">
        <f t="shared" si="2652"/>
        <v>Y</v>
      </c>
      <c r="AE438" s="19" t="str">
        <f t="shared" si="1539"/>
        <v>Y</v>
      </c>
      <c r="AF438" s="22">
        <f t="shared" si="1540"/>
        <v>8</v>
      </c>
      <c r="AG438" s="44" t="s">
        <v>1741</v>
      </c>
      <c r="AH438" s="19" t="str">
        <f t="shared" si="1792"/>
        <v>Crowd Mgmt</v>
      </c>
      <c r="AI438" s="19" t="str">
        <f t="shared" ref="AI438:AT438" si="2653">IF(P438="Y",$AG438,"")</f>
        <v/>
      </c>
      <c r="AJ438" s="19" t="str">
        <f t="shared" si="2653"/>
        <v/>
      </c>
      <c r="AK438" s="19" t="str">
        <f t="shared" si="2653"/>
        <v/>
      </c>
      <c r="AL438" s="19" t="str">
        <f t="shared" si="2653"/>
        <v/>
      </c>
      <c r="AM438" s="19" t="str">
        <f t="shared" si="2653"/>
        <v>Crowd Mgmt</v>
      </c>
      <c r="AN438" s="19" t="str">
        <f t="shared" si="2653"/>
        <v>Crowd Mgmt</v>
      </c>
      <c r="AO438" s="19" t="str">
        <f t="shared" si="2653"/>
        <v>Crowd Mgmt</v>
      </c>
      <c r="AP438" s="19" t="str">
        <f t="shared" si="2653"/>
        <v>Crowd Mgmt</v>
      </c>
      <c r="AQ438" s="19" t="str">
        <f t="shared" si="2653"/>
        <v>Crowd Mgmt</v>
      </c>
      <c r="AR438" s="19" t="str">
        <f t="shared" si="2653"/>
        <v>Crowd Mgmt</v>
      </c>
      <c r="AS438" s="19" t="str">
        <f t="shared" si="2653"/>
        <v>Crowd Mgmt</v>
      </c>
      <c r="AT438" s="19" t="str">
        <f t="shared" si="2653"/>
        <v>Crowd Mgmt</v>
      </c>
      <c r="AU438" s="19"/>
      <c r="AV438" s="19" t="str">
        <f t="shared" ref="AV438:AW438" si="2654">IF(AC438="Y",$AG438,"")</f>
        <v>Crowd Mgmt</v>
      </c>
      <c r="AW438" s="19" t="str">
        <f t="shared" si="2654"/>
        <v>Crowd Mgmt</v>
      </c>
      <c r="AX438" s="19"/>
      <c r="AY438" s="24">
        <f t="shared" si="1542"/>
        <v>2</v>
      </c>
      <c r="AZ438" s="19">
        <f t="shared" si="1543"/>
        <v>2</v>
      </c>
      <c r="BA438" s="19" t="s">
        <v>1729</v>
      </c>
      <c r="BB438" s="19"/>
    </row>
    <row r="439" spans="1:54" ht="15.6">
      <c r="A439" s="2">
        <f>'Form Responses 1'!A484</f>
        <v>0</v>
      </c>
      <c r="B439" s="25" t="str">
        <f>'Form Responses 1'!B439</f>
        <v>venkata.earanti@gmail.com</v>
      </c>
      <c r="C439" s="16" t="str">
        <f>'Form Responses 1'!C439</f>
        <v>Venkata</v>
      </c>
      <c r="D439" s="16" t="str">
        <f>'Form Responses 1'!D439</f>
        <v>Earanti</v>
      </c>
      <c r="E439" s="511">
        <f>'Form Responses 1'!E439</f>
        <v>7143250629</v>
      </c>
      <c r="F439" s="17" t="str">
        <f>'Form Responses 1'!F439</f>
        <v>18th July (Thursday) - Evening, 19th July (Friday) - Evening, 20th July (Saturday) - Evening, 21st July (Sunday) - Evening</v>
      </c>
      <c r="G439" s="16" t="str">
        <f>'Form Responses 1'!G439</f>
        <v>Greater Chicago Region</v>
      </c>
      <c r="H439" s="16" t="str">
        <f>'Form Responses 1'!H439</f>
        <v>No</v>
      </c>
      <c r="I439" s="16">
        <f>'Form Responses 1'!I439</f>
        <v>0</v>
      </c>
      <c r="J439" s="16">
        <f>'Form Responses 1'!J439</f>
        <v>0</v>
      </c>
      <c r="K439" s="16">
        <f>'Form Responses 1'!K439</f>
        <v>0</v>
      </c>
      <c r="L439" s="16" t="str">
        <f>'Form Responses 1'!L439</f>
        <v>I acknowledge</v>
      </c>
      <c r="M439" s="16">
        <f>'Form Responses 1'!M439</f>
        <v>0</v>
      </c>
      <c r="N439" s="27"/>
      <c r="O439" s="19" t="str">
        <f t="shared" si="1533"/>
        <v/>
      </c>
      <c r="P439" s="20"/>
      <c r="Q439" s="20"/>
      <c r="R439" s="20"/>
      <c r="S439" s="20"/>
      <c r="T439" s="21" t="str">
        <f t="shared" ref="T439:U439" si="2655">IF(COUNTIF($F439,CONCATENATE("*",T$1,"*")),"Y",IF(COUNTIF($F439,CONCATENATE("*",$V$1,"*")),"Y",IF(COUNTIF($F439,CONCATENATE("*ALL EVENT DAYS - July 18*")),"Y","")))</f>
        <v/>
      </c>
      <c r="U439" s="21" t="str">
        <f t="shared" si="2655"/>
        <v>Y</v>
      </c>
      <c r="V439" s="21" t="str">
        <f t="shared" si="1172"/>
        <v/>
      </c>
      <c r="W439" s="21" t="str">
        <f t="shared" ref="W439:X439" si="2656">IF(COUNTIF($F439,CONCATENATE("*",W$1,"*")),"Y",IF(COUNTIF($F439,CONCATENATE("*",$O$1,"*")),"Y",IF(COUNTIF($F439,CONCATENATE("*",$Y$1,"*")),"Y",IF(COUNTIF($F439,CONCATENATE("*ALL EVENT*")),"Y",""))))</f>
        <v/>
      </c>
      <c r="X439" s="21" t="str">
        <f t="shared" si="2656"/>
        <v>Y</v>
      </c>
      <c r="Y439" s="21" t="str">
        <f t="shared" si="1174"/>
        <v/>
      </c>
      <c r="Z439" s="21" t="str">
        <f t="shared" ref="Z439:AA439" si="2657">IF(COUNTIF($F439,CONCATENATE("*",Z$1,"*")),"Y",IF(COUNTIF($F439,CONCATENATE("*",$O$1,"*")),"Y",IF(COUNTIF($F439,CONCATENATE("*",$AB$1,"*")),"Y",IF(COUNTIF($F439,CONCATENATE("*ALL EVENT*")),"Y",""))))</f>
        <v/>
      </c>
      <c r="AA439" s="21" t="str">
        <f t="shared" si="2657"/>
        <v>Y</v>
      </c>
      <c r="AB439" s="21" t="str">
        <f t="shared" si="1537"/>
        <v/>
      </c>
      <c r="AC439" s="21" t="str">
        <f t="shared" ref="AC439:AD439" si="2658">IF(COUNTIF($F439,CONCATENATE("*",AC$1,"*")),"Y",IF(COUNTIF($F439,CONCATENATE("*",$O$1,"*")),"Y",IF(COUNTIF($F439,CONCATENATE("*",$AE$1,"*")),"Y",IF(COUNTIF($F439,CONCATENATE("*ALL EVENT*")),"Y",""))))</f>
        <v/>
      </c>
      <c r="AD439" s="21" t="str">
        <f t="shared" si="2658"/>
        <v>Y</v>
      </c>
      <c r="AE439" s="19" t="str">
        <f t="shared" si="1539"/>
        <v/>
      </c>
      <c r="AF439" s="22">
        <f t="shared" si="1540"/>
        <v>4</v>
      </c>
      <c r="AG439" s="44" t="s">
        <v>1741</v>
      </c>
      <c r="AH439" s="19" t="str">
        <f t="shared" si="1792"/>
        <v/>
      </c>
      <c r="AI439" s="19" t="str">
        <f t="shared" ref="AI439:AT439" si="2659">IF(P439="Y",$AG439,"")</f>
        <v/>
      </c>
      <c r="AJ439" s="19" t="str">
        <f t="shared" si="2659"/>
        <v/>
      </c>
      <c r="AK439" s="19" t="str">
        <f t="shared" si="2659"/>
        <v/>
      </c>
      <c r="AL439" s="19" t="str">
        <f t="shared" si="2659"/>
        <v/>
      </c>
      <c r="AM439" s="19" t="str">
        <f t="shared" si="2659"/>
        <v/>
      </c>
      <c r="AN439" s="19" t="str">
        <f t="shared" si="2659"/>
        <v>Crowd Mgmt</v>
      </c>
      <c r="AO439" s="19" t="str">
        <f t="shared" si="2659"/>
        <v/>
      </c>
      <c r="AP439" s="19" t="str">
        <f t="shared" si="2659"/>
        <v/>
      </c>
      <c r="AQ439" s="19" t="str">
        <f t="shared" si="2659"/>
        <v>Crowd Mgmt</v>
      </c>
      <c r="AR439" s="19" t="str">
        <f t="shared" si="2659"/>
        <v/>
      </c>
      <c r="AS439" s="19" t="str">
        <f t="shared" si="2659"/>
        <v/>
      </c>
      <c r="AT439" s="19" t="str">
        <f t="shared" si="2659"/>
        <v>Crowd Mgmt</v>
      </c>
      <c r="AU439" s="19"/>
      <c r="AV439" s="19" t="str">
        <f t="shared" ref="AV439:AW439" si="2660">IF(AC439="Y",$AG439,"")</f>
        <v/>
      </c>
      <c r="AW439" s="19" t="str">
        <f t="shared" si="2660"/>
        <v>Crowd Mgmt</v>
      </c>
      <c r="AX439" s="19"/>
      <c r="AY439" s="24">
        <f t="shared" si="1542"/>
        <v>1</v>
      </c>
      <c r="AZ439" s="19">
        <f t="shared" si="1543"/>
        <v>1</v>
      </c>
      <c r="BA439" s="19" t="s">
        <v>1740</v>
      </c>
      <c r="BB439" s="19"/>
    </row>
    <row r="440" spans="1:54" ht="15.6">
      <c r="A440" s="2">
        <f>'Form Responses 1'!A485</f>
        <v>0</v>
      </c>
      <c r="B440" s="25" t="str">
        <f>'Form Responses 1'!B440</f>
        <v>rnarani@gmail.com</v>
      </c>
      <c r="C440" s="16" t="str">
        <f>'Form Responses 1'!C440</f>
        <v>Ramesh</v>
      </c>
      <c r="D440" s="16" t="str">
        <f>'Form Responses 1'!D440</f>
        <v>Narani</v>
      </c>
      <c r="E440" s="511">
        <f>'Form Responses 1'!E440</f>
        <v>9729718867</v>
      </c>
      <c r="F440" s="17" t="str">
        <f>'Form Responses 1'!F440</f>
        <v>18th July (Thursday) - Evening, 19th July (Friday) - Evening, 20th July (Saturday) - Evening, 21st July (Sunday) - ALL DAY</v>
      </c>
      <c r="G440" s="16" t="str">
        <f>'Form Responses 1'!G440</f>
        <v>Irving</v>
      </c>
      <c r="H440" s="16" t="str">
        <f>'Form Responses 1'!H440</f>
        <v>Yes</v>
      </c>
      <c r="I440" s="16" t="str">
        <f>'Form Responses 1'!I440</f>
        <v>Mahāyajña Parent / Family member</v>
      </c>
      <c r="J440" s="16" t="str">
        <f>'Form Responses 1'!J440</f>
        <v xml:space="preserve">Udbhav Narani </v>
      </c>
      <c r="K440" s="16" t="str">
        <f>'Form Responses 1'!K440</f>
        <v>Batch 5</v>
      </c>
      <c r="L440" s="16" t="str">
        <f>'Form Responses 1'!L440</f>
        <v>I acknowledge</v>
      </c>
      <c r="M440" s="16">
        <f>'Form Responses 1'!M440</f>
        <v>0</v>
      </c>
      <c r="N440" s="27"/>
      <c r="O440" s="19" t="str">
        <f t="shared" si="1533"/>
        <v/>
      </c>
      <c r="P440" s="20"/>
      <c r="Q440" s="20"/>
      <c r="R440" s="20"/>
      <c r="S440" s="20"/>
      <c r="T440" s="21" t="str">
        <f t="shared" ref="T440:U440" si="2661">IF(COUNTIF($F440,CONCATENATE("*",T$1,"*")),"Y",IF(COUNTIF($F440,CONCATENATE("*",$V$1,"*")),"Y",IF(COUNTIF($F440,CONCATENATE("*ALL EVENT DAYS - July 18*")),"Y","")))</f>
        <v/>
      </c>
      <c r="U440" s="21" t="str">
        <f t="shared" si="2661"/>
        <v>Y</v>
      </c>
      <c r="V440" s="21" t="str">
        <f t="shared" si="1172"/>
        <v/>
      </c>
      <c r="W440" s="21" t="str">
        <f t="shared" ref="W440:X440" si="2662">IF(COUNTIF($F440,CONCATENATE("*",W$1,"*")),"Y",IF(COUNTIF($F440,CONCATENATE("*",$O$1,"*")),"Y",IF(COUNTIF($F440,CONCATENATE("*",$Y$1,"*")),"Y",IF(COUNTIF($F440,CONCATENATE("*ALL EVENT*")),"Y",""))))</f>
        <v/>
      </c>
      <c r="X440" s="21" t="str">
        <f t="shared" si="2662"/>
        <v>Y</v>
      </c>
      <c r="Y440" s="21" t="str">
        <f t="shared" si="1174"/>
        <v/>
      </c>
      <c r="Z440" s="21" t="str">
        <f t="shared" ref="Z440:AA440" si="2663">IF(COUNTIF($F440,CONCATENATE("*",Z$1,"*")),"Y",IF(COUNTIF($F440,CONCATENATE("*",$O$1,"*")),"Y",IF(COUNTIF($F440,CONCATENATE("*",$AB$1,"*")),"Y",IF(COUNTIF($F440,CONCATENATE("*ALL EVENT*")),"Y",""))))</f>
        <v/>
      </c>
      <c r="AA440" s="21" t="str">
        <f t="shared" si="2663"/>
        <v>Y</v>
      </c>
      <c r="AB440" s="21" t="str">
        <f t="shared" si="1537"/>
        <v/>
      </c>
      <c r="AC440" s="21" t="str">
        <f t="shared" ref="AC440:AD440" si="2664">IF(COUNTIF($F440,CONCATENATE("*",AC$1,"*")),"Y",IF(COUNTIF($F440,CONCATENATE("*",$O$1,"*")),"Y",IF(COUNTIF($F440,CONCATENATE("*",$AE$1,"*")),"Y",IF(COUNTIF($F440,CONCATENATE("*ALL EVENT*")),"Y",""))))</f>
        <v>Y</v>
      </c>
      <c r="AD440" s="21" t="str">
        <f t="shared" si="2664"/>
        <v>Y</v>
      </c>
      <c r="AE440" s="19" t="str">
        <f t="shared" si="1539"/>
        <v>Y</v>
      </c>
      <c r="AF440" s="22">
        <f t="shared" si="1540"/>
        <v>5</v>
      </c>
      <c r="AG440" s="44" t="s">
        <v>1741</v>
      </c>
      <c r="AH440" s="19" t="str">
        <f t="shared" si="1792"/>
        <v/>
      </c>
      <c r="AI440" s="19" t="str">
        <f t="shared" ref="AI440:AT440" si="2665">IF(P440="Y",$AG440,"")</f>
        <v/>
      </c>
      <c r="AJ440" s="19" t="str">
        <f t="shared" si="2665"/>
        <v/>
      </c>
      <c r="AK440" s="19" t="str">
        <f t="shared" si="2665"/>
        <v/>
      </c>
      <c r="AL440" s="19" t="str">
        <f t="shared" si="2665"/>
        <v/>
      </c>
      <c r="AM440" s="19" t="str">
        <f t="shared" si="2665"/>
        <v/>
      </c>
      <c r="AN440" s="19" t="str">
        <f t="shared" si="2665"/>
        <v>Crowd Mgmt</v>
      </c>
      <c r="AO440" s="19" t="str">
        <f t="shared" si="2665"/>
        <v/>
      </c>
      <c r="AP440" s="19" t="str">
        <f t="shared" si="2665"/>
        <v/>
      </c>
      <c r="AQ440" s="19" t="str">
        <f t="shared" si="2665"/>
        <v>Crowd Mgmt</v>
      </c>
      <c r="AR440" s="19" t="str">
        <f t="shared" si="2665"/>
        <v/>
      </c>
      <c r="AS440" s="19" t="str">
        <f t="shared" si="2665"/>
        <v/>
      </c>
      <c r="AT440" s="19" t="str">
        <f t="shared" si="2665"/>
        <v>Crowd Mgmt</v>
      </c>
      <c r="AU440" s="19"/>
      <c r="AV440" s="19" t="str">
        <f t="shared" ref="AV440:AW440" si="2666">IF(AC440="Y",$AG440,"")</f>
        <v>Crowd Mgmt</v>
      </c>
      <c r="AW440" s="19" t="str">
        <f t="shared" si="2666"/>
        <v>Crowd Mgmt</v>
      </c>
      <c r="AX440" s="19"/>
      <c r="AY440" s="24">
        <f t="shared" si="1542"/>
        <v>2</v>
      </c>
      <c r="AZ440" s="19">
        <f t="shared" si="1543"/>
        <v>1</v>
      </c>
      <c r="BA440" s="19" t="s">
        <v>1740</v>
      </c>
      <c r="BB440" s="19"/>
    </row>
    <row r="441" spans="1:54" ht="15.6">
      <c r="A441" s="2">
        <f>'Form Responses 1'!A486</f>
        <v>0</v>
      </c>
      <c r="B441" s="25" t="str">
        <f>'Form Responses 1'!B441</f>
        <v>sunithanarani@gmail.com</v>
      </c>
      <c r="C441" s="16" t="str">
        <f>'Form Responses 1'!C441</f>
        <v>Sunitha</v>
      </c>
      <c r="D441" s="16" t="str">
        <f>'Form Responses 1'!D441</f>
        <v>Narani</v>
      </c>
      <c r="E441" s="511">
        <f>'Form Responses 1'!E441</f>
        <v>2147698628</v>
      </c>
      <c r="F441" s="17" t="str">
        <f>'Form Responses 1'!F441</f>
        <v>20th July (Saturday) - ALL DAY, 20th July (Saturday) - Evening</v>
      </c>
      <c r="G441" s="16" t="str">
        <f>'Form Responses 1'!G441</f>
        <v>Irving</v>
      </c>
      <c r="H441" s="16" t="str">
        <f>'Form Responses 1'!H441</f>
        <v>Yes</v>
      </c>
      <c r="I441" s="16" t="str">
        <f>'Form Responses 1'!I441</f>
        <v>Mahāyajña Parent / Family member</v>
      </c>
      <c r="J441" s="16" t="str">
        <f>'Form Responses 1'!J441</f>
        <v>Udbhav Narani</v>
      </c>
      <c r="K441" s="16" t="str">
        <f>'Form Responses 1'!K441</f>
        <v>Batch 5</v>
      </c>
      <c r="L441" s="16" t="str">
        <f>'Form Responses 1'!L441</f>
        <v>I acknowledge</v>
      </c>
      <c r="M441" s="16">
        <f>'Form Responses 1'!M441</f>
        <v>0</v>
      </c>
      <c r="N441" s="27"/>
      <c r="O441" s="19" t="str">
        <f t="shared" si="1533"/>
        <v/>
      </c>
      <c r="P441" s="20"/>
      <c r="Q441" s="20"/>
      <c r="R441" s="20"/>
      <c r="S441" s="20"/>
      <c r="T441" s="21" t="str">
        <f t="shared" ref="T441:U441" si="2667">IF(COUNTIF($F441,CONCATENATE("*",T$1,"*")),"Y",IF(COUNTIF($F441,CONCATENATE("*",$V$1,"*")),"Y",IF(COUNTIF($F441,CONCATENATE("*ALL EVENT DAYS - July 18*")),"Y","")))</f>
        <v/>
      </c>
      <c r="U441" s="21" t="str">
        <f t="shared" si="2667"/>
        <v/>
      </c>
      <c r="V441" s="21" t="str">
        <f t="shared" si="1172"/>
        <v/>
      </c>
      <c r="W441" s="21" t="str">
        <f t="shared" ref="W441:X441" si="2668">IF(COUNTIF($F441,CONCATENATE("*",W$1,"*")),"Y",IF(COUNTIF($F441,CONCATENATE("*",$O$1,"*")),"Y",IF(COUNTIF($F441,CONCATENATE("*",$Y$1,"*")),"Y",IF(COUNTIF($F441,CONCATENATE("*ALL EVENT*")),"Y",""))))</f>
        <v/>
      </c>
      <c r="X441" s="21" t="str">
        <f t="shared" si="2668"/>
        <v/>
      </c>
      <c r="Y441" s="21" t="str">
        <f t="shared" si="1174"/>
        <v/>
      </c>
      <c r="Z441" s="21" t="str">
        <f t="shared" ref="Z441:AA441" si="2669">IF(COUNTIF($F441,CONCATENATE("*",Z$1,"*")),"Y",IF(COUNTIF($F441,CONCATENATE("*",$O$1,"*")),"Y",IF(COUNTIF($F441,CONCATENATE("*",$AB$1,"*")),"Y",IF(COUNTIF($F441,CONCATENATE("*ALL EVENT*")),"Y",""))))</f>
        <v>Y</v>
      </c>
      <c r="AA441" s="21" t="str">
        <f t="shared" si="2669"/>
        <v>Y</v>
      </c>
      <c r="AB441" s="21" t="str">
        <f t="shared" si="1537"/>
        <v>Y</v>
      </c>
      <c r="AC441" s="21" t="str">
        <f t="shared" ref="AC441:AD441" si="2670">IF(COUNTIF($F441,CONCATENATE("*",AC$1,"*")),"Y",IF(COUNTIF($F441,CONCATENATE("*",$O$1,"*")),"Y",IF(COUNTIF($F441,CONCATENATE("*",$AE$1,"*")),"Y",IF(COUNTIF($F441,CONCATENATE("*ALL EVENT*")),"Y",""))))</f>
        <v/>
      </c>
      <c r="AD441" s="21" t="str">
        <f t="shared" si="2670"/>
        <v/>
      </c>
      <c r="AE441" s="19" t="str">
        <f t="shared" si="1539"/>
        <v/>
      </c>
      <c r="AF441" s="22">
        <f t="shared" si="1540"/>
        <v>2</v>
      </c>
      <c r="AG441" s="44" t="s">
        <v>1741</v>
      </c>
      <c r="AH441" s="19" t="str">
        <f t="shared" si="1792"/>
        <v/>
      </c>
      <c r="AI441" s="19" t="str">
        <f t="shared" ref="AI441:AT441" si="2671">IF(P441="Y",$AG441,"")</f>
        <v/>
      </c>
      <c r="AJ441" s="19" t="str">
        <f t="shared" si="2671"/>
        <v/>
      </c>
      <c r="AK441" s="19" t="str">
        <f t="shared" si="2671"/>
        <v/>
      </c>
      <c r="AL441" s="19" t="str">
        <f t="shared" si="2671"/>
        <v/>
      </c>
      <c r="AM441" s="19" t="str">
        <f t="shared" si="2671"/>
        <v/>
      </c>
      <c r="AN441" s="19" t="str">
        <f t="shared" si="2671"/>
        <v/>
      </c>
      <c r="AO441" s="19" t="str">
        <f t="shared" si="2671"/>
        <v/>
      </c>
      <c r="AP441" s="19" t="str">
        <f t="shared" si="2671"/>
        <v/>
      </c>
      <c r="AQ441" s="19" t="str">
        <f t="shared" si="2671"/>
        <v/>
      </c>
      <c r="AR441" s="19" t="str">
        <f t="shared" si="2671"/>
        <v/>
      </c>
      <c r="AS441" s="19" t="str">
        <f t="shared" si="2671"/>
        <v>Crowd Mgmt</v>
      </c>
      <c r="AT441" s="19" t="str">
        <f t="shared" si="2671"/>
        <v>Crowd Mgmt</v>
      </c>
      <c r="AU441" s="19"/>
      <c r="AV441" s="19" t="str">
        <f t="shared" ref="AV441:AW441" si="2672">IF(AC441="Y",$AG441,"")</f>
        <v/>
      </c>
      <c r="AW441" s="19" t="str">
        <f t="shared" si="2672"/>
        <v/>
      </c>
      <c r="AX441" s="19"/>
      <c r="AY441" s="24">
        <f t="shared" si="1542"/>
        <v>1</v>
      </c>
      <c r="AZ441" s="19">
        <f t="shared" si="1543"/>
        <v>1</v>
      </c>
      <c r="BA441" s="19" t="s">
        <v>1740</v>
      </c>
      <c r="BB441" s="19"/>
    </row>
    <row r="442" spans="1:54" ht="15.6">
      <c r="A442" s="2">
        <f>'Form Responses 1'!A487</f>
        <v>0</v>
      </c>
      <c r="B442" s="25" t="str">
        <f>'Form Responses 1'!B442</f>
        <v>sesha_tetali@hotmail.com</v>
      </c>
      <c r="C442" s="16" t="str">
        <f>'Form Responses 1'!C442</f>
        <v>Sesha Poorna</v>
      </c>
      <c r="D442" s="16" t="str">
        <f>'Form Responses 1'!D442</f>
        <v>Tetali</v>
      </c>
      <c r="E442" s="511">
        <f>'Form Responses 1'!E442</f>
        <v>9729007924</v>
      </c>
      <c r="F442" s="17" t="str">
        <f>'Form Responses 1'!F442</f>
        <v>19th July (Friday) - Morning, 20th July (Saturday) - Morning</v>
      </c>
      <c r="G442" s="16" t="str">
        <f>'Form Responses 1'!G442</f>
        <v>Frisco</v>
      </c>
      <c r="H442" s="16" t="str">
        <f>'Form Responses 1'!H442</f>
        <v>Yes</v>
      </c>
      <c r="I442" s="16" t="str">
        <f>'Form Responses 1'!I442</f>
        <v>Mahāyajña Student</v>
      </c>
      <c r="J442" s="16" t="str">
        <f>'Form Responses 1'!J442</f>
        <v>Sesha Poorna Tetali</v>
      </c>
      <c r="K442" s="16" t="str">
        <f>'Form Responses 1'!K442</f>
        <v>Batch 9</v>
      </c>
      <c r="L442" s="16" t="str">
        <f>'Form Responses 1'!L442</f>
        <v>I acknowledge</v>
      </c>
      <c r="M442" s="16">
        <f>'Form Responses 1'!M442</f>
        <v>0</v>
      </c>
      <c r="N442" s="27"/>
      <c r="O442" s="19" t="str">
        <f t="shared" si="1533"/>
        <v/>
      </c>
      <c r="P442" s="20"/>
      <c r="Q442" s="20"/>
      <c r="R442" s="20"/>
      <c r="S442" s="20"/>
      <c r="T442" s="21" t="str">
        <f t="shared" ref="T442:U442" si="2673">IF(COUNTIF($F442,CONCATENATE("*",T$1,"*")),"Y",IF(COUNTIF($F442,CONCATENATE("*",$V$1,"*")),"Y",IF(COUNTIF($F442,CONCATENATE("*ALL EVENT DAYS - July 18*")),"Y","")))</f>
        <v/>
      </c>
      <c r="U442" s="21" t="str">
        <f t="shared" si="2673"/>
        <v/>
      </c>
      <c r="V442" s="21" t="str">
        <f t="shared" si="1172"/>
        <v/>
      </c>
      <c r="W442" s="21" t="str">
        <f t="shared" ref="W442:X442" si="2674">IF(COUNTIF($F442,CONCATENATE("*",W$1,"*")),"Y",IF(COUNTIF($F442,CONCATENATE("*",$O$1,"*")),"Y",IF(COUNTIF($F442,CONCATENATE("*",$Y$1,"*")),"Y",IF(COUNTIF($F442,CONCATENATE("*ALL EVENT*")),"Y",""))))</f>
        <v>Y</v>
      </c>
      <c r="X442" s="21" t="str">
        <f t="shared" si="2674"/>
        <v/>
      </c>
      <c r="Y442" s="21" t="str">
        <f t="shared" si="1174"/>
        <v/>
      </c>
      <c r="Z442" s="21" t="str">
        <f t="shared" ref="Z442:AA442" si="2675">IF(COUNTIF($F442,CONCATENATE("*",Z$1,"*")),"Y",IF(COUNTIF($F442,CONCATENATE("*",$O$1,"*")),"Y",IF(COUNTIF($F442,CONCATENATE("*",$AB$1,"*")),"Y",IF(COUNTIF($F442,CONCATENATE("*ALL EVENT*")),"Y",""))))</f>
        <v>Y</v>
      </c>
      <c r="AA442" s="21" t="str">
        <f t="shared" si="2675"/>
        <v/>
      </c>
      <c r="AB442" s="21" t="str">
        <f t="shared" si="1537"/>
        <v/>
      </c>
      <c r="AC442" s="21" t="str">
        <f t="shared" ref="AC442:AD442" si="2676">IF(COUNTIF($F442,CONCATENATE("*",AC$1,"*")),"Y",IF(COUNTIF($F442,CONCATENATE("*",$O$1,"*")),"Y",IF(COUNTIF($F442,CONCATENATE("*",$AE$1,"*")),"Y",IF(COUNTIF($F442,CONCATENATE("*ALL EVENT*")),"Y",""))))</f>
        <v/>
      </c>
      <c r="AD442" s="21" t="str">
        <f t="shared" si="2676"/>
        <v/>
      </c>
      <c r="AE442" s="19" t="str">
        <f t="shared" si="1539"/>
        <v/>
      </c>
      <c r="AF442" s="22">
        <f t="shared" si="1540"/>
        <v>2</v>
      </c>
      <c r="AG442" s="44" t="s">
        <v>1741</v>
      </c>
      <c r="AH442" s="19" t="str">
        <f t="shared" si="1792"/>
        <v/>
      </c>
      <c r="AI442" s="19" t="str">
        <f t="shared" ref="AI442:AT442" si="2677">IF(P442="Y",$AG442,"")</f>
        <v/>
      </c>
      <c r="AJ442" s="19" t="str">
        <f t="shared" si="2677"/>
        <v/>
      </c>
      <c r="AK442" s="19" t="str">
        <f t="shared" si="2677"/>
        <v/>
      </c>
      <c r="AL442" s="19" t="str">
        <f t="shared" si="2677"/>
        <v/>
      </c>
      <c r="AM442" s="19" t="str">
        <f t="shared" si="2677"/>
        <v/>
      </c>
      <c r="AN442" s="19" t="str">
        <f t="shared" si="2677"/>
        <v/>
      </c>
      <c r="AO442" s="19" t="str">
        <f t="shared" si="2677"/>
        <v/>
      </c>
      <c r="AP442" s="19" t="str">
        <f t="shared" si="2677"/>
        <v>Crowd Mgmt</v>
      </c>
      <c r="AQ442" s="19" t="str">
        <f t="shared" si="2677"/>
        <v/>
      </c>
      <c r="AR442" s="19" t="str">
        <f t="shared" si="2677"/>
        <v/>
      </c>
      <c r="AS442" s="19" t="str">
        <f t="shared" si="2677"/>
        <v>Crowd Mgmt</v>
      </c>
      <c r="AT442" s="19" t="str">
        <f t="shared" si="2677"/>
        <v/>
      </c>
      <c r="AU442" s="19"/>
      <c r="AV442" s="19" t="str">
        <f t="shared" ref="AV442:AW442" si="2678">IF(AC442="Y",$AG442,"")</f>
        <v/>
      </c>
      <c r="AW442" s="19" t="str">
        <f t="shared" si="2678"/>
        <v/>
      </c>
      <c r="AX442" s="19"/>
      <c r="AY442" s="24">
        <f t="shared" si="1542"/>
        <v>1</v>
      </c>
      <c r="AZ442" s="19">
        <f t="shared" si="1543"/>
        <v>1</v>
      </c>
      <c r="BA442" s="19" t="s">
        <v>1740</v>
      </c>
      <c r="BB442" s="19"/>
    </row>
    <row r="443" spans="1:54" ht="15.6">
      <c r="A443" s="2">
        <f>'Form Responses 1'!A488</f>
        <v>0</v>
      </c>
      <c r="B443" s="25" t="str">
        <f>'Form Responses 1'!B443</f>
        <v>hemanth.k.pappu@gmail.com</v>
      </c>
      <c r="C443" s="16" t="str">
        <f>'Form Responses 1'!C443</f>
        <v>Hemanth</v>
      </c>
      <c r="D443" s="16" t="str">
        <f>'Form Responses 1'!D443</f>
        <v>Pappu</v>
      </c>
      <c r="E443" s="511" t="str">
        <f>'Form Responses 1'!E443</f>
        <v>847-502-8676</v>
      </c>
      <c r="F443" s="17" t="str">
        <f>'Form Responses 1'!F443</f>
        <v>19th July (Friday) - Evening, 20th July (Saturday) - ALL DAY, 20th July (Saturday) - Morning, 20th July (Saturday) - Evening</v>
      </c>
      <c r="G443" s="16" t="str">
        <f>'Form Responses 1'!G443</f>
        <v>Greater Chicago Region</v>
      </c>
      <c r="H443" s="16" t="str">
        <f>'Form Responses 1'!H443</f>
        <v>No</v>
      </c>
      <c r="I443" s="16">
        <f>'Form Responses 1'!I443</f>
        <v>0</v>
      </c>
      <c r="J443" s="16">
        <f>'Form Responses 1'!J443</f>
        <v>0</v>
      </c>
      <c r="K443" s="16">
        <f>'Form Responses 1'!K443</f>
        <v>0</v>
      </c>
      <c r="L443" s="16" t="str">
        <f>'Form Responses 1'!L443</f>
        <v>I acknowledge</v>
      </c>
      <c r="M443" s="16">
        <f>'Form Responses 1'!M443</f>
        <v>0</v>
      </c>
      <c r="N443" s="27"/>
      <c r="O443" s="19" t="str">
        <f t="shared" si="1533"/>
        <v/>
      </c>
      <c r="P443" s="20"/>
      <c r="Q443" s="20"/>
      <c r="R443" s="20"/>
      <c r="S443" s="20"/>
      <c r="T443" s="21" t="str">
        <f t="shared" ref="T443:U443" si="2679">IF(COUNTIF($F443,CONCATENATE("*",T$1,"*")),"Y",IF(COUNTIF($F443,CONCATENATE("*",$V$1,"*")),"Y",IF(COUNTIF($F443,CONCATENATE("*ALL EVENT DAYS - July 18*")),"Y","")))</f>
        <v/>
      </c>
      <c r="U443" s="21" t="str">
        <f t="shared" si="2679"/>
        <v/>
      </c>
      <c r="V443" s="21" t="str">
        <f t="shared" si="1172"/>
        <v/>
      </c>
      <c r="W443" s="21" t="str">
        <f t="shared" ref="W443:X443" si="2680">IF(COUNTIF($F443,CONCATENATE("*",W$1,"*")),"Y",IF(COUNTIF($F443,CONCATENATE("*",$O$1,"*")),"Y",IF(COUNTIF($F443,CONCATENATE("*",$Y$1,"*")),"Y",IF(COUNTIF($F443,CONCATENATE("*ALL EVENT*")),"Y",""))))</f>
        <v/>
      </c>
      <c r="X443" s="21" t="str">
        <f t="shared" si="2680"/>
        <v>Y</v>
      </c>
      <c r="Y443" s="21" t="str">
        <f t="shared" si="1174"/>
        <v/>
      </c>
      <c r="Z443" s="21" t="str">
        <f t="shared" ref="Z443:AA443" si="2681">IF(COUNTIF($F443,CONCATENATE("*",Z$1,"*")),"Y",IF(COUNTIF($F443,CONCATENATE("*",$O$1,"*")),"Y",IF(COUNTIF($F443,CONCATENATE("*",$AB$1,"*")),"Y",IF(COUNTIF($F443,CONCATENATE("*ALL EVENT*")),"Y",""))))</f>
        <v>Y</v>
      </c>
      <c r="AA443" s="21" t="str">
        <f t="shared" si="2681"/>
        <v>Y</v>
      </c>
      <c r="AB443" s="21" t="str">
        <f t="shared" si="1537"/>
        <v>Y</v>
      </c>
      <c r="AC443" s="21" t="str">
        <f t="shared" ref="AC443:AD443" si="2682">IF(COUNTIF($F443,CONCATENATE("*",AC$1,"*")),"Y",IF(COUNTIF($F443,CONCATENATE("*",$O$1,"*")),"Y",IF(COUNTIF($F443,CONCATENATE("*",$AE$1,"*")),"Y",IF(COUNTIF($F443,CONCATENATE("*ALL EVENT*")),"Y",""))))</f>
        <v/>
      </c>
      <c r="AD443" s="21" t="str">
        <f t="shared" si="2682"/>
        <v/>
      </c>
      <c r="AE443" s="19" t="str">
        <f t="shared" si="1539"/>
        <v/>
      </c>
      <c r="AF443" s="22">
        <f t="shared" si="1540"/>
        <v>3</v>
      </c>
      <c r="AG443" s="44" t="s">
        <v>1741</v>
      </c>
      <c r="AH443" s="19" t="str">
        <f t="shared" si="1792"/>
        <v/>
      </c>
      <c r="AI443" s="19" t="str">
        <f t="shared" ref="AI443:AT443" si="2683">IF(P443="Y",$AG443,"")</f>
        <v/>
      </c>
      <c r="AJ443" s="19" t="str">
        <f t="shared" si="2683"/>
        <v/>
      </c>
      <c r="AK443" s="19" t="str">
        <f t="shared" si="2683"/>
        <v/>
      </c>
      <c r="AL443" s="19" t="str">
        <f t="shared" si="2683"/>
        <v/>
      </c>
      <c r="AM443" s="19" t="str">
        <f t="shared" si="2683"/>
        <v/>
      </c>
      <c r="AN443" s="19" t="str">
        <f t="shared" si="2683"/>
        <v/>
      </c>
      <c r="AO443" s="19" t="str">
        <f t="shared" si="2683"/>
        <v/>
      </c>
      <c r="AP443" s="19" t="str">
        <f t="shared" si="2683"/>
        <v/>
      </c>
      <c r="AQ443" s="19" t="str">
        <f t="shared" si="2683"/>
        <v>Crowd Mgmt</v>
      </c>
      <c r="AR443" s="19" t="str">
        <f t="shared" si="2683"/>
        <v/>
      </c>
      <c r="AS443" s="19" t="str">
        <f t="shared" si="2683"/>
        <v>Crowd Mgmt</v>
      </c>
      <c r="AT443" s="19" t="str">
        <f t="shared" si="2683"/>
        <v>Crowd Mgmt</v>
      </c>
      <c r="AU443" s="19"/>
      <c r="AV443" s="19" t="str">
        <f t="shared" ref="AV443:AW443" si="2684">IF(AC443="Y",$AG443,"")</f>
        <v/>
      </c>
      <c r="AW443" s="19" t="str">
        <f t="shared" si="2684"/>
        <v/>
      </c>
      <c r="AX443" s="19"/>
      <c r="AY443" s="24">
        <f t="shared" si="1542"/>
        <v>1</v>
      </c>
      <c r="AZ443" s="19">
        <f t="shared" si="1543"/>
        <v>1</v>
      </c>
      <c r="BA443" s="19" t="s">
        <v>1740</v>
      </c>
      <c r="BB443" s="19"/>
    </row>
    <row r="444" spans="1:54" ht="15.6">
      <c r="A444" s="2">
        <f>'Form Responses 1'!A489</f>
        <v>0</v>
      </c>
      <c r="B444" s="25">
        <f>'Form Responses 1'!B450</f>
        <v>0</v>
      </c>
      <c r="C444" s="16">
        <f>'Form Responses 1'!C450</f>
        <v>0</v>
      </c>
      <c r="D444" s="16">
        <f>'Form Responses 1'!D450</f>
        <v>0</v>
      </c>
      <c r="E444" s="511">
        <f>'Form Responses 1'!E450</f>
        <v>0</v>
      </c>
      <c r="F444" s="17">
        <f>'Form Responses 1'!F450</f>
        <v>0</v>
      </c>
      <c r="G444" s="16">
        <f>'Form Responses 1'!G450</f>
        <v>0</v>
      </c>
      <c r="H444" s="16">
        <f>'Form Responses 1'!H450</f>
        <v>0</v>
      </c>
      <c r="I444" s="16">
        <f>'Form Responses 1'!I450</f>
        <v>0</v>
      </c>
      <c r="J444" s="16">
        <f>'Form Responses 1'!J450</f>
        <v>0</v>
      </c>
      <c r="K444" s="16">
        <f>'Form Responses 1'!K450</f>
        <v>0</v>
      </c>
      <c r="L444" s="16">
        <f>'Form Responses 1'!L450</f>
        <v>0</v>
      </c>
      <c r="M444" s="16">
        <f>'Form Responses 1'!M450</f>
        <v>0</v>
      </c>
      <c r="N444" s="27"/>
      <c r="O444" s="19" t="str">
        <f t="shared" si="1533"/>
        <v/>
      </c>
      <c r="P444" s="20"/>
      <c r="Q444" s="20"/>
      <c r="R444" s="20"/>
      <c r="S444" s="20"/>
      <c r="T444" s="21" t="str">
        <f t="shared" ref="T444:U444" si="2685">IF(COUNTIF($F444,CONCATENATE("*",T$1,"*")),"Y",IF(COUNTIF($F444,CONCATENATE("*",$V$1,"*")),"Y",IF(COUNTIF($F444,CONCATENATE("*ALL EVENT DAYS - July 18*")),"Y","")))</f>
        <v/>
      </c>
      <c r="U444" s="21" t="str">
        <f t="shared" si="2685"/>
        <v/>
      </c>
      <c r="V444" s="21" t="str">
        <f t="shared" si="1172"/>
        <v/>
      </c>
      <c r="W444" s="21" t="str">
        <f t="shared" ref="W444:X444" si="2686">IF(COUNTIF($F444,CONCATENATE("*",W$1,"*")),"Y",IF(COUNTIF($F444,CONCATENATE("*",$O$1,"*")),"Y",IF(COUNTIF($F444,CONCATENATE("*",$Y$1,"*")),"Y",IF(COUNTIF($F444,CONCATENATE("*ALL EVENT*")),"Y",""))))</f>
        <v/>
      </c>
      <c r="X444" s="21" t="str">
        <f t="shared" si="2686"/>
        <v/>
      </c>
      <c r="Y444" s="21" t="str">
        <f t="shared" si="1174"/>
        <v/>
      </c>
      <c r="Z444" s="21" t="str">
        <f t="shared" ref="Z444:AA444" si="2687">IF(COUNTIF($F444,CONCATENATE("*",Z$1,"*")),"Y",IF(COUNTIF($F444,CONCATENATE("*",$O$1,"*")),"Y",IF(COUNTIF($F444,CONCATENATE("*",$AB$1,"*")),"Y",IF(COUNTIF($F444,CONCATENATE("*ALL EVENT*")),"Y",""))))</f>
        <v/>
      </c>
      <c r="AA444" s="21" t="str">
        <f t="shared" si="2687"/>
        <v/>
      </c>
      <c r="AB444" s="21" t="str">
        <f t="shared" si="1537"/>
        <v/>
      </c>
      <c r="AC444" s="21" t="str">
        <f t="shared" ref="AC444:AD444" si="2688">IF(COUNTIF($F444,CONCATENATE("*",AC$1,"*")),"Y",IF(COUNTIF($F444,CONCATENATE("*",$O$1,"*")),"Y",IF(COUNTIF($F444,CONCATENATE("*",$AE$1,"*")),"Y",IF(COUNTIF($F444,CONCATENATE("*ALL EVENT*")),"Y",""))))</f>
        <v/>
      </c>
      <c r="AD444" s="21" t="str">
        <f t="shared" si="2688"/>
        <v/>
      </c>
      <c r="AE444" s="19" t="str">
        <f t="shared" si="1539"/>
        <v/>
      </c>
      <c r="AF444" s="22">
        <f t="shared" si="1540"/>
        <v>0</v>
      </c>
      <c r="AG444" s="44" t="s">
        <v>1741</v>
      </c>
      <c r="AH444" s="19" t="str">
        <f t="shared" si="1792"/>
        <v/>
      </c>
      <c r="AI444" s="19" t="str">
        <f t="shared" ref="AI444:AT444" si="2689">IF(P444="Y",$AG444,"")</f>
        <v/>
      </c>
      <c r="AJ444" s="19" t="str">
        <f t="shared" si="2689"/>
        <v/>
      </c>
      <c r="AK444" s="19" t="str">
        <f t="shared" si="2689"/>
        <v/>
      </c>
      <c r="AL444" s="19" t="str">
        <f t="shared" si="2689"/>
        <v/>
      </c>
      <c r="AM444" s="19" t="str">
        <f t="shared" si="2689"/>
        <v/>
      </c>
      <c r="AN444" s="19" t="str">
        <f t="shared" si="2689"/>
        <v/>
      </c>
      <c r="AO444" s="19" t="str">
        <f t="shared" si="2689"/>
        <v/>
      </c>
      <c r="AP444" s="19" t="str">
        <f t="shared" si="2689"/>
        <v/>
      </c>
      <c r="AQ444" s="19" t="str">
        <f t="shared" si="2689"/>
        <v/>
      </c>
      <c r="AR444" s="19" t="str">
        <f t="shared" si="2689"/>
        <v/>
      </c>
      <c r="AS444" s="19" t="str">
        <f t="shared" si="2689"/>
        <v/>
      </c>
      <c r="AT444" s="19" t="str">
        <f t="shared" si="2689"/>
        <v/>
      </c>
      <c r="AU444" s="19"/>
      <c r="AV444" s="19" t="str">
        <f t="shared" ref="AV444:AW444" si="2690">IF(AC444="Y",$AG444,"")</f>
        <v/>
      </c>
      <c r="AW444" s="19" t="str">
        <f t="shared" si="2690"/>
        <v/>
      </c>
      <c r="AX444" s="19"/>
      <c r="AY444" s="24">
        <f t="shared" si="1542"/>
        <v>0</v>
      </c>
      <c r="AZ444" s="19">
        <f t="shared" si="1543"/>
        <v>1</v>
      </c>
      <c r="BA444" s="19"/>
      <c r="BB444" s="19"/>
    </row>
    <row r="445" spans="1:54" ht="15.6">
      <c r="A445" s="2">
        <f>'Form Responses 1'!A490</f>
        <v>0</v>
      </c>
      <c r="B445" s="25">
        <f>'Form Responses 1'!B490</f>
        <v>0</v>
      </c>
      <c r="C445" s="16">
        <f>'Form Responses 1'!C490</f>
        <v>0</v>
      </c>
      <c r="D445" s="16">
        <f>'Form Responses 1'!D490</f>
        <v>0</v>
      </c>
      <c r="E445" s="511">
        <f>'Form Responses 1'!E490</f>
        <v>0</v>
      </c>
      <c r="F445" s="17">
        <f>'Form Responses 1'!F490</f>
        <v>0</v>
      </c>
      <c r="G445" s="16">
        <f>'Form Responses 1'!G490</f>
        <v>0</v>
      </c>
      <c r="H445" s="16">
        <f>'Form Responses 1'!H490</f>
        <v>0</v>
      </c>
      <c r="I445" s="16">
        <f>'Form Responses 1'!I490</f>
        <v>0</v>
      </c>
      <c r="J445" s="16">
        <f>'Form Responses 1'!J490</f>
        <v>0</v>
      </c>
      <c r="K445" s="16">
        <f>'Form Responses 1'!K490</f>
        <v>0</v>
      </c>
      <c r="L445" s="16">
        <f>'Form Responses 1'!L490</f>
        <v>0</v>
      </c>
      <c r="M445" s="16">
        <f>'Form Responses 1'!M490</f>
        <v>0</v>
      </c>
      <c r="N445" s="27"/>
      <c r="O445" s="19" t="str">
        <f t="shared" si="1533"/>
        <v/>
      </c>
      <c r="P445" s="20"/>
      <c r="Q445" s="20"/>
      <c r="R445" s="20"/>
      <c r="S445" s="20"/>
      <c r="T445" s="21" t="str">
        <f t="shared" ref="T445:U445" si="2691">IF(COUNTIF($F445,CONCATENATE("*",T$1,"*")),"Y",IF(COUNTIF($F445,CONCATENATE("*",$V$1,"*")),"Y",IF(COUNTIF($F445,CONCATENATE("*ALL EVENT DAYS - July 18*")),"Y","")))</f>
        <v/>
      </c>
      <c r="U445" s="21" t="str">
        <f t="shared" si="2691"/>
        <v/>
      </c>
      <c r="V445" s="21" t="str">
        <f t="shared" si="1172"/>
        <v/>
      </c>
      <c r="W445" s="21" t="str">
        <f t="shared" ref="W445:X445" si="2692">IF(COUNTIF($F445,CONCATENATE("*",W$1,"*")),"Y",IF(COUNTIF($F445,CONCATENATE("*",$O$1,"*")),"Y",IF(COUNTIF($F445,CONCATENATE("*",$Y$1,"*")),"Y",IF(COUNTIF($F445,CONCATENATE("*ALL EVENT*")),"Y",""))))</f>
        <v/>
      </c>
      <c r="X445" s="21" t="str">
        <f t="shared" si="2692"/>
        <v/>
      </c>
      <c r="Y445" s="21" t="str">
        <f t="shared" si="1174"/>
        <v/>
      </c>
      <c r="Z445" s="21" t="str">
        <f t="shared" ref="Z445:AA445" si="2693">IF(COUNTIF($F445,CONCATENATE("*",Z$1,"*")),"Y",IF(COUNTIF($F445,CONCATENATE("*",$O$1,"*")),"Y",IF(COUNTIF($F445,CONCATENATE("*",$AB$1,"*")),"Y",IF(COUNTIF($F445,CONCATENATE("*ALL EVENT*")),"Y",""))))</f>
        <v/>
      </c>
      <c r="AA445" s="21" t="str">
        <f t="shared" si="2693"/>
        <v/>
      </c>
      <c r="AB445" s="21" t="str">
        <f t="shared" si="1537"/>
        <v/>
      </c>
      <c r="AC445" s="21" t="str">
        <f t="shared" ref="AC445:AD445" si="2694">IF(COUNTIF($F445,CONCATENATE("*",AC$1,"*")),"Y",IF(COUNTIF($F445,CONCATENATE("*",$O$1,"*")),"Y",IF(COUNTIF($F445,CONCATENATE("*",$AE$1,"*")),"Y",IF(COUNTIF($F445,CONCATENATE("*ALL EVENT*")),"Y",""))))</f>
        <v/>
      </c>
      <c r="AD445" s="21" t="str">
        <f t="shared" si="2694"/>
        <v/>
      </c>
      <c r="AE445" s="19" t="str">
        <f t="shared" si="1539"/>
        <v/>
      </c>
      <c r="AF445" s="22">
        <f t="shared" si="1540"/>
        <v>0</v>
      </c>
      <c r="AG445" s="44"/>
      <c r="AH445" s="19" t="str">
        <f t="shared" si="1792"/>
        <v/>
      </c>
      <c r="AI445" s="19" t="str">
        <f t="shared" ref="AI445:AT445" si="2695">IF(P445="Y",$AG445,"")</f>
        <v/>
      </c>
      <c r="AJ445" s="19" t="str">
        <f t="shared" si="2695"/>
        <v/>
      </c>
      <c r="AK445" s="19" t="str">
        <f t="shared" si="2695"/>
        <v/>
      </c>
      <c r="AL445" s="19" t="str">
        <f t="shared" si="2695"/>
        <v/>
      </c>
      <c r="AM445" s="19" t="str">
        <f t="shared" si="2695"/>
        <v/>
      </c>
      <c r="AN445" s="19" t="str">
        <f t="shared" si="2695"/>
        <v/>
      </c>
      <c r="AO445" s="19" t="str">
        <f t="shared" si="2695"/>
        <v/>
      </c>
      <c r="AP445" s="19" t="str">
        <f t="shared" si="2695"/>
        <v/>
      </c>
      <c r="AQ445" s="19" t="str">
        <f t="shared" si="2695"/>
        <v/>
      </c>
      <c r="AR445" s="19" t="str">
        <f t="shared" si="2695"/>
        <v/>
      </c>
      <c r="AS445" s="19" t="str">
        <f t="shared" si="2695"/>
        <v/>
      </c>
      <c r="AT445" s="19" t="str">
        <f t="shared" si="2695"/>
        <v/>
      </c>
      <c r="AU445" s="19"/>
      <c r="AV445" s="19" t="str">
        <f t="shared" ref="AV445:AW445" si="2696">IF(AC445="Y",$AG445,"")</f>
        <v/>
      </c>
      <c r="AW445" s="19" t="str">
        <f t="shared" si="2696"/>
        <v/>
      </c>
      <c r="AX445" s="19"/>
      <c r="AY445" s="24">
        <f t="shared" si="1542"/>
        <v>0</v>
      </c>
      <c r="AZ445" s="19">
        <f t="shared" si="1543"/>
        <v>1</v>
      </c>
      <c r="BA445" s="19"/>
      <c r="BB445" s="19"/>
    </row>
    <row r="446" spans="1:54" ht="15.6">
      <c r="A446" s="2">
        <f>'Form Responses 1'!A491</f>
        <v>0</v>
      </c>
      <c r="B446" s="25">
        <f>'Form Responses 1'!B491</f>
        <v>0</v>
      </c>
      <c r="C446" s="16">
        <f>'Form Responses 1'!C491</f>
        <v>0</v>
      </c>
      <c r="D446" s="16">
        <f>'Form Responses 1'!D491</f>
        <v>0</v>
      </c>
      <c r="E446" s="511">
        <f>'Form Responses 1'!E491</f>
        <v>0</v>
      </c>
      <c r="F446" s="17">
        <f>'Form Responses 1'!F491</f>
        <v>0</v>
      </c>
      <c r="G446" s="16">
        <f>'Form Responses 1'!G491</f>
        <v>0</v>
      </c>
      <c r="H446" s="16">
        <f>'Form Responses 1'!H491</f>
        <v>0</v>
      </c>
      <c r="I446" s="16">
        <f>'Form Responses 1'!I491</f>
        <v>0</v>
      </c>
      <c r="J446" s="16">
        <f>'Form Responses 1'!J491</f>
        <v>0</v>
      </c>
      <c r="K446" s="16">
        <f>'Form Responses 1'!K491</f>
        <v>0</v>
      </c>
      <c r="L446" s="16">
        <f>'Form Responses 1'!L491</f>
        <v>0</v>
      </c>
      <c r="M446" s="16">
        <f>'Form Responses 1'!M491</f>
        <v>0</v>
      </c>
      <c r="N446" s="27"/>
      <c r="O446" s="19" t="str">
        <f t="shared" si="1533"/>
        <v/>
      </c>
      <c r="P446" s="20"/>
      <c r="Q446" s="20"/>
      <c r="R446" s="20"/>
      <c r="S446" s="20"/>
      <c r="T446" s="21" t="str">
        <f t="shared" ref="T446:U446" si="2697">IF(COUNTIF($F446,CONCATENATE("*",T$1,"*")),"Y",IF(COUNTIF($F446,CONCATENATE("*",$V$1,"*")),"Y",IF(COUNTIF($F446,CONCATENATE("*ALL EVENT DAYS - July 18*")),"Y","")))</f>
        <v/>
      </c>
      <c r="U446" s="21" t="str">
        <f t="shared" si="2697"/>
        <v/>
      </c>
      <c r="V446" s="21" t="str">
        <f t="shared" si="1172"/>
        <v/>
      </c>
      <c r="W446" s="21" t="str">
        <f t="shared" ref="W446:X446" si="2698">IF(COUNTIF($F446,CONCATENATE("*",W$1,"*")),"Y",IF(COUNTIF($F446,CONCATENATE("*",$O$1,"*")),"Y",IF(COUNTIF($F446,CONCATENATE("*",$Y$1,"*")),"Y",IF(COUNTIF($F446,CONCATENATE("*ALL EVENT*")),"Y",""))))</f>
        <v/>
      </c>
      <c r="X446" s="21" t="str">
        <f t="shared" si="2698"/>
        <v/>
      </c>
      <c r="Y446" s="21" t="str">
        <f t="shared" si="1174"/>
        <v/>
      </c>
      <c r="Z446" s="21" t="str">
        <f t="shared" ref="Z446:AA446" si="2699">IF(COUNTIF($F446,CONCATENATE("*",Z$1,"*")),"Y",IF(COUNTIF($F446,CONCATENATE("*",$O$1,"*")),"Y",IF(COUNTIF($F446,CONCATENATE("*",$AB$1,"*")),"Y",IF(COUNTIF($F446,CONCATENATE("*ALL EVENT*")),"Y",""))))</f>
        <v/>
      </c>
      <c r="AA446" s="21" t="str">
        <f t="shared" si="2699"/>
        <v/>
      </c>
      <c r="AB446" s="21" t="str">
        <f t="shared" si="1537"/>
        <v/>
      </c>
      <c r="AC446" s="21" t="str">
        <f t="shared" ref="AC446:AD446" si="2700">IF(COUNTIF($F446,CONCATENATE("*",AC$1,"*")),"Y",IF(COUNTIF($F446,CONCATENATE("*",$O$1,"*")),"Y",IF(COUNTIF($F446,CONCATENATE("*",$AE$1,"*")),"Y",IF(COUNTIF($F446,CONCATENATE("*ALL EVENT*")),"Y",""))))</f>
        <v/>
      </c>
      <c r="AD446" s="21" t="str">
        <f t="shared" si="2700"/>
        <v/>
      </c>
      <c r="AE446" s="19" t="str">
        <f t="shared" si="1539"/>
        <v/>
      </c>
      <c r="AF446" s="22">
        <f t="shared" si="1540"/>
        <v>0</v>
      </c>
      <c r="AG446" s="44"/>
      <c r="AH446" s="19" t="str">
        <f t="shared" si="1792"/>
        <v/>
      </c>
      <c r="AI446" s="19" t="str">
        <f t="shared" ref="AI446:AT446" si="2701">IF(P446="Y",$AG446,"")</f>
        <v/>
      </c>
      <c r="AJ446" s="19" t="str">
        <f t="shared" si="2701"/>
        <v/>
      </c>
      <c r="AK446" s="19" t="str">
        <f t="shared" si="2701"/>
        <v/>
      </c>
      <c r="AL446" s="19" t="str">
        <f t="shared" si="2701"/>
        <v/>
      </c>
      <c r="AM446" s="19" t="str">
        <f t="shared" si="2701"/>
        <v/>
      </c>
      <c r="AN446" s="19" t="str">
        <f t="shared" si="2701"/>
        <v/>
      </c>
      <c r="AO446" s="19" t="str">
        <f t="shared" si="2701"/>
        <v/>
      </c>
      <c r="AP446" s="19" t="str">
        <f t="shared" si="2701"/>
        <v/>
      </c>
      <c r="AQ446" s="19" t="str">
        <f t="shared" si="2701"/>
        <v/>
      </c>
      <c r="AR446" s="19" t="str">
        <f t="shared" si="2701"/>
        <v/>
      </c>
      <c r="AS446" s="19" t="str">
        <f t="shared" si="2701"/>
        <v/>
      </c>
      <c r="AT446" s="19" t="str">
        <f t="shared" si="2701"/>
        <v/>
      </c>
      <c r="AU446" s="19"/>
      <c r="AV446" s="19" t="str">
        <f t="shared" ref="AV446:AW446" si="2702">IF(AC446="Y",$AG446,"")</f>
        <v/>
      </c>
      <c r="AW446" s="19" t="str">
        <f t="shared" si="2702"/>
        <v/>
      </c>
      <c r="AX446" s="19"/>
      <c r="AY446" s="24">
        <f t="shared" si="1542"/>
        <v>0</v>
      </c>
      <c r="AZ446" s="19">
        <f t="shared" si="1543"/>
        <v>1</v>
      </c>
      <c r="BA446" s="19"/>
      <c r="BB446" s="19"/>
    </row>
    <row r="447" spans="1:54" ht="15.6">
      <c r="A447" s="2">
        <f>'Form Responses 1'!A492</f>
        <v>0</v>
      </c>
      <c r="B447" s="25">
        <f>'Form Responses 1'!B492</f>
        <v>0</v>
      </c>
      <c r="C447" s="16">
        <f>'Form Responses 1'!C492</f>
        <v>0</v>
      </c>
      <c r="D447" s="16">
        <f>'Form Responses 1'!D492</f>
        <v>0</v>
      </c>
      <c r="E447" s="511">
        <f>'Form Responses 1'!E492</f>
        <v>0</v>
      </c>
      <c r="F447" s="17">
        <f>'Form Responses 1'!F492</f>
        <v>0</v>
      </c>
      <c r="G447" s="16">
        <f>'Form Responses 1'!G492</f>
        <v>0</v>
      </c>
      <c r="H447" s="16">
        <f>'Form Responses 1'!H492</f>
        <v>0</v>
      </c>
      <c r="I447" s="16">
        <f>'Form Responses 1'!I492</f>
        <v>0</v>
      </c>
      <c r="J447" s="16">
        <f>'Form Responses 1'!J492</f>
        <v>0</v>
      </c>
      <c r="K447" s="16">
        <f>'Form Responses 1'!K492</f>
        <v>0</v>
      </c>
      <c r="L447" s="16">
        <f>'Form Responses 1'!L492</f>
        <v>0</v>
      </c>
      <c r="M447" s="16">
        <f>'Form Responses 1'!M492</f>
        <v>0</v>
      </c>
      <c r="N447" s="27"/>
      <c r="O447" s="19" t="str">
        <f t="shared" si="1533"/>
        <v/>
      </c>
      <c r="P447" s="20"/>
      <c r="Q447" s="20"/>
      <c r="R447" s="20"/>
      <c r="S447" s="20"/>
      <c r="T447" s="21" t="str">
        <f t="shared" ref="T447:U447" si="2703">IF(COUNTIF($F447,CONCATENATE("*",T$1,"*")),"Y",IF(COUNTIF($F447,CONCATENATE("*",$V$1,"*")),"Y",IF(COUNTIF($F447,CONCATENATE("*ALL EVENT DAYS - July 18*")),"Y","")))</f>
        <v/>
      </c>
      <c r="U447" s="21" t="str">
        <f t="shared" si="2703"/>
        <v/>
      </c>
      <c r="V447" s="21" t="str">
        <f t="shared" si="1172"/>
        <v/>
      </c>
      <c r="W447" s="21" t="str">
        <f t="shared" ref="W447:X447" si="2704">IF(COUNTIF($F447,CONCATENATE("*",W$1,"*")),"Y",IF(COUNTIF($F447,CONCATENATE("*",$O$1,"*")),"Y",IF(COUNTIF($F447,CONCATENATE("*",$Y$1,"*")),"Y",IF(COUNTIF($F447,CONCATENATE("*ALL EVENT*")),"Y",""))))</f>
        <v/>
      </c>
      <c r="X447" s="21" t="str">
        <f t="shared" si="2704"/>
        <v/>
      </c>
      <c r="Y447" s="21" t="str">
        <f t="shared" si="1174"/>
        <v/>
      </c>
      <c r="Z447" s="21" t="str">
        <f t="shared" ref="Z447:AA447" si="2705">IF(COUNTIF($F447,CONCATENATE("*",Z$1,"*")),"Y",IF(COUNTIF($F447,CONCATENATE("*",$O$1,"*")),"Y",IF(COUNTIF($F447,CONCATENATE("*",$AB$1,"*")),"Y",IF(COUNTIF($F447,CONCATENATE("*ALL EVENT*")),"Y",""))))</f>
        <v/>
      </c>
      <c r="AA447" s="21" t="str">
        <f t="shared" si="2705"/>
        <v/>
      </c>
      <c r="AB447" s="21" t="str">
        <f t="shared" si="1537"/>
        <v/>
      </c>
      <c r="AC447" s="21" t="str">
        <f t="shared" ref="AC447:AD447" si="2706">IF(COUNTIF($F447,CONCATENATE("*",AC$1,"*")),"Y",IF(COUNTIF($F447,CONCATENATE("*",$O$1,"*")),"Y",IF(COUNTIF($F447,CONCATENATE("*",$AE$1,"*")),"Y",IF(COUNTIF($F447,CONCATENATE("*ALL EVENT*")),"Y",""))))</f>
        <v/>
      </c>
      <c r="AD447" s="21" t="str">
        <f t="shared" si="2706"/>
        <v/>
      </c>
      <c r="AE447" s="19" t="str">
        <f t="shared" si="1539"/>
        <v/>
      </c>
      <c r="AF447" s="22">
        <f t="shared" si="1540"/>
        <v>0</v>
      </c>
      <c r="AG447" s="44"/>
      <c r="AH447" s="19" t="str">
        <f t="shared" si="1792"/>
        <v/>
      </c>
      <c r="AI447" s="19" t="str">
        <f t="shared" ref="AI447:AT447" si="2707">IF(P447="Y",$AG447,"")</f>
        <v/>
      </c>
      <c r="AJ447" s="19" t="str">
        <f t="shared" si="2707"/>
        <v/>
      </c>
      <c r="AK447" s="19" t="str">
        <f t="shared" si="2707"/>
        <v/>
      </c>
      <c r="AL447" s="19" t="str">
        <f t="shared" si="2707"/>
        <v/>
      </c>
      <c r="AM447" s="19" t="str">
        <f t="shared" si="2707"/>
        <v/>
      </c>
      <c r="AN447" s="19" t="str">
        <f t="shared" si="2707"/>
        <v/>
      </c>
      <c r="AO447" s="19" t="str">
        <f t="shared" si="2707"/>
        <v/>
      </c>
      <c r="AP447" s="19" t="str">
        <f t="shared" si="2707"/>
        <v/>
      </c>
      <c r="AQ447" s="19" t="str">
        <f t="shared" si="2707"/>
        <v/>
      </c>
      <c r="AR447" s="19" t="str">
        <f t="shared" si="2707"/>
        <v/>
      </c>
      <c r="AS447" s="19" t="str">
        <f t="shared" si="2707"/>
        <v/>
      </c>
      <c r="AT447" s="19" t="str">
        <f t="shared" si="2707"/>
        <v/>
      </c>
      <c r="AU447" s="19"/>
      <c r="AV447" s="19" t="str">
        <f t="shared" ref="AV447:AW447" si="2708">IF(AC447="Y",$AG447,"")</f>
        <v/>
      </c>
      <c r="AW447" s="19" t="str">
        <f t="shared" si="2708"/>
        <v/>
      </c>
      <c r="AX447" s="19"/>
      <c r="AY447" s="24">
        <f t="shared" si="1542"/>
        <v>0</v>
      </c>
      <c r="AZ447" s="19">
        <f t="shared" si="1543"/>
        <v>1</v>
      </c>
      <c r="BA447" s="19"/>
      <c r="BB447" s="19"/>
    </row>
    <row r="448" spans="1:54" ht="15.6">
      <c r="A448" s="2">
        <f>'Form Responses 1'!A493</f>
        <v>0</v>
      </c>
      <c r="B448" s="25">
        <f>'Form Responses 1'!B493</f>
        <v>0</v>
      </c>
      <c r="C448" s="16">
        <f>'Form Responses 1'!C493</f>
        <v>0</v>
      </c>
      <c r="D448" s="16">
        <f>'Form Responses 1'!D493</f>
        <v>0</v>
      </c>
      <c r="E448" s="511">
        <f>'Form Responses 1'!E493</f>
        <v>0</v>
      </c>
      <c r="F448" s="17">
        <f>'Form Responses 1'!F493</f>
        <v>0</v>
      </c>
      <c r="G448" s="16">
        <f>'Form Responses 1'!G493</f>
        <v>0</v>
      </c>
      <c r="H448" s="16">
        <f>'Form Responses 1'!H493</f>
        <v>0</v>
      </c>
      <c r="I448" s="16">
        <f>'Form Responses 1'!I493</f>
        <v>0</v>
      </c>
      <c r="J448" s="16">
        <f>'Form Responses 1'!J493</f>
        <v>0</v>
      </c>
      <c r="K448" s="16">
        <f>'Form Responses 1'!K493</f>
        <v>0</v>
      </c>
      <c r="L448" s="16">
        <f>'Form Responses 1'!L493</f>
        <v>0</v>
      </c>
      <c r="M448" s="16">
        <f>'Form Responses 1'!M493</f>
        <v>0</v>
      </c>
      <c r="N448" s="27"/>
      <c r="O448" s="19" t="str">
        <f t="shared" si="1533"/>
        <v/>
      </c>
      <c r="P448" s="20"/>
      <c r="Q448" s="20"/>
      <c r="R448" s="20"/>
      <c r="S448" s="20"/>
      <c r="T448" s="21" t="str">
        <f t="shared" ref="T448:U448" si="2709">IF(COUNTIF($F448,CONCATENATE("*",T$1,"*")),"Y",IF(COUNTIF($F448,CONCATENATE("*",$V$1,"*")),"Y",IF(COUNTIF($F448,CONCATENATE("*ALL EVENT DAYS - July 18*")),"Y","")))</f>
        <v/>
      </c>
      <c r="U448" s="21" t="str">
        <f t="shared" si="2709"/>
        <v/>
      </c>
      <c r="V448" s="21" t="str">
        <f t="shared" si="1172"/>
        <v/>
      </c>
      <c r="W448" s="21" t="str">
        <f t="shared" ref="W448:X448" si="2710">IF(COUNTIF($F448,CONCATENATE("*",W$1,"*")),"Y",IF(COUNTIF($F448,CONCATENATE("*",$O$1,"*")),"Y",IF(COUNTIF($F448,CONCATENATE("*",$Y$1,"*")),"Y",IF(COUNTIF($F448,CONCATENATE("*ALL EVENT*")),"Y",""))))</f>
        <v/>
      </c>
      <c r="X448" s="21" t="str">
        <f t="shared" si="2710"/>
        <v/>
      </c>
      <c r="Y448" s="21" t="str">
        <f t="shared" si="1174"/>
        <v/>
      </c>
      <c r="Z448" s="21" t="str">
        <f t="shared" ref="Z448:AA448" si="2711">IF(COUNTIF($F448,CONCATENATE("*",Z$1,"*")),"Y",IF(COUNTIF($F448,CONCATENATE("*",$O$1,"*")),"Y",IF(COUNTIF($F448,CONCATENATE("*",$AB$1,"*")),"Y",IF(COUNTIF($F448,CONCATENATE("*ALL EVENT*")),"Y",""))))</f>
        <v/>
      </c>
      <c r="AA448" s="21" t="str">
        <f t="shared" si="2711"/>
        <v/>
      </c>
      <c r="AB448" s="21" t="str">
        <f t="shared" si="1537"/>
        <v/>
      </c>
      <c r="AC448" s="21" t="str">
        <f t="shared" ref="AC448:AD448" si="2712">IF(COUNTIF($F448,CONCATENATE("*",AC$1,"*")),"Y",IF(COUNTIF($F448,CONCATENATE("*",$O$1,"*")),"Y",IF(COUNTIF($F448,CONCATENATE("*",$AE$1,"*")),"Y",IF(COUNTIF($F448,CONCATENATE("*ALL EVENT*")),"Y",""))))</f>
        <v/>
      </c>
      <c r="AD448" s="21" t="str">
        <f t="shared" si="2712"/>
        <v/>
      </c>
      <c r="AE448" s="19" t="str">
        <f t="shared" si="1539"/>
        <v/>
      </c>
      <c r="AF448" s="22">
        <f t="shared" si="1540"/>
        <v>0</v>
      </c>
      <c r="AG448" s="44"/>
      <c r="AH448" s="19" t="str">
        <f t="shared" si="1792"/>
        <v/>
      </c>
      <c r="AI448" s="19" t="str">
        <f t="shared" ref="AI448:AT448" si="2713">IF(P448="Y",$AG448,"")</f>
        <v/>
      </c>
      <c r="AJ448" s="19" t="str">
        <f t="shared" si="2713"/>
        <v/>
      </c>
      <c r="AK448" s="19" t="str">
        <f t="shared" si="2713"/>
        <v/>
      </c>
      <c r="AL448" s="19" t="str">
        <f t="shared" si="2713"/>
        <v/>
      </c>
      <c r="AM448" s="19" t="str">
        <f t="shared" si="2713"/>
        <v/>
      </c>
      <c r="AN448" s="19" t="str">
        <f t="shared" si="2713"/>
        <v/>
      </c>
      <c r="AO448" s="19" t="str">
        <f t="shared" si="2713"/>
        <v/>
      </c>
      <c r="AP448" s="19" t="str">
        <f t="shared" si="2713"/>
        <v/>
      </c>
      <c r="AQ448" s="19" t="str">
        <f t="shared" si="2713"/>
        <v/>
      </c>
      <c r="AR448" s="19" t="str">
        <f t="shared" si="2713"/>
        <v/>
      </c>
      <c r="AS448" s="19" t="str">
        <f t="shared" si="2713"/>
        <v/>
      </c>
      <c r="AT448" s="19" t="str">
        <f t="shared" si="2713"/>
        <v/>
      </c>
      <c r="AU448" s="19"/>
      <c r="AV448" s="19" t="str">
        <f t="shared" ref="AV448:AW448" si="2714">IF(AC448="Y",$AG448,"")</f>
        <v/>
      </c>
      <c r="AW448" s="19" t="str">
        <f t="shared" si="2714"/>
        <v/>
      </c>
      <c r="AX448" s="19"/>
      <c r="AY448" s="24">
        <f t="shared" si="1542"/>
        <v>0</v>
      </c>
      <c r="AZ448" s="19">
        <f t="shared" si="1543"/>
        <v>1</v>
      </c>
      <c r="BA448" s="19"/>
      <c r="BB448" s="19"/>
    </row>
    <row r="449" spans="1:54" ht="15.6">
      <c r="A449" s="2">
        <f>'Form Responses 1'!A494</f>
        <v>0</v>
      </c>
      <c r="B449" s="25">
        <f>'Form Responses 1'!B494</f>
        <v>0</v>
      </c>
      <c r="C449" s="16">
        <f>'Form Responses 1'!C494</f>
        <v>0</v>
      </c>
      <c r="D449" s="16">
        <f>'Form Responses 1'!D494</f>
        <v>0</v>
      </c>
      <c r="E449" s="511">
        <f>'Form Responses 1'!E494</f>
        <v>0</v>
      </c>
      <c r="F449" s="17">
        <f>'Form Responses 1'!F494</f>
        <v>0</v>
      </c>
      <c r="G449" s="16">
        <f>'Form Responses 1'!G494</f>
        <v>0</v>
      </c>
      <c r="H449" s="16">
        <f>'Form Responses 1'!H494</f>
        <v>0</v>
      </c>
      <c r="I449" s="16">
        <f>'Form Responses 1'!I494</f>
        <v>0</v>
      </c>
      <c r="J449" s="16">
        <f>'Form Responses 1'!J494</f>
        <v>0</v>
      </c>
      <c r="K449" s="16">
        <f>'Form Responses 1'!K494</f>
        <v>0</v>
      </c>
      <c r="L449" s="16">
        <f>'Form Responses 1'!L494</f>
        <v>0</v>
      </c>
      <c r="M449" s="16">
        <f>'Form Responses 1'!M494</f>
        <v>0</v>
      </c>
      <c r="N449" s="27"/>
      <c r="O449" s="19" t="str">
        <f t="shared" si="1533"/>
        <v/>
      </c>
      <c r="P449" s="20"/>
      <c r="Q449" s="20"/>
      <c r="R449" s="20"/>
      <c r="S449" s="20"/>
      <c r="T449" s="21" t="str">
        <f t="shared" ref="T449:U449" si="2715">IF(COUNTIF($F449,CONCATENATE("*",T$1,"*")),"Y",IF(COUNTIF($F449,CONCATENATE("*",$V$1,"*")),"Y",IF(COUNTIF($F449,CONCATENATE("*ALL EVENT DAYS - July 18*")),"Y","")))</f>
        <v/>
      </c>
      <c r="U449" s="21" t="str">
        <f t="shared" si="2715"/>
        <v/>
      </c>
      <c r="V449" s="21" t="str">
        <f t="shared" si="1172"/>
        <v/>
      </c>
      <c r="W449" s="21" t="str">
        <f t="shared" ref="W449:X449" si="2716">IF(COUNTIF($F449,CONCATENATE("*",W$1,"*")),"Y",IF(COUNTIF($F449,CONCATENATE("*",$O$1,"*")),"Y",IF(COUNTIF($F449,CONCATENATE("*",$Y$1,"*")),"Y",IF(COUNTIF($F449,CONCATENATE("*ALL EVENT*")),"Y",""))))</f>
        <v/>
      </c>
      <c r="X449" s="21" t="str">
        <f t="shared" si="2716"/>
        <v/>
      </c>
      <c r="Y449" s="21" t="str">
        <f t="shared" si="1174"/>
        <v/>
      </c>
      <c r="Z449" s="21" t="str">
        <f t="shared" ref="Z449:AA449" si="2717">IF(COUNTIF($F449,CONCATENATE("*",Z$1,"*")),"Y",IF(COUNTIF($F449,CONCATENATE("*",$O$1,"*")),"Y",IF(COUNTIF($F449,CONCATENATE("*",$AB$1,"*")),"Y",IF(COUNTIF($F449,CONCATENATE("*ALL EVENT*")),"Y",""))))</f>
        <v/>
      </c>
      <c r="AA449" s="21" t="str">
        <f t="shared" si="2717"/>
        <v/>
      </c>
      <c r="AB449" s="21" t="str">
        <f t="shared" si="1537"/>
        <v/>
      </c>
      <c r="AC449" s="21" t="str">
        <f t="shared" ref="AC449:AD449" si="2718">IF(COUNTIF($F449,CONCATENATE("*",AC$1,"*")),"Y",IF(COUNTIF($F449,CONCATENATE("*",$O$1,"*")),"Y",IF(COUNTIF($F449,CONCATENATE("*",$AE$1,"*")),"Y",IF(COUNTIF($F449,CONCATENATE("*ALL EVENT*")),"Y",""))))</f>
        <v/>
      </c>
      <c r="AD449" s="21" t="str">
        <f t="shared" si="2718"/>
        <v/>
      </c>
      <c r="AE449" s="19" t="str">
        <f t="shared" si="1539"/>
        <v/>
      </c>
      <c r="AF449" s="22">
        <f t="shared" si="1540"/>
        <v>0</v>
      </c>
      <c r="AG449" s="44"/>
      <c r="AH449" s="19" t="str">
        <f t="shared" si="1792"/>
        <v/>
      </c>
      <c r="AI449" s="19" t="str">
        <f t="shared" ref="AI449:AT449" si="2719">IF(P449="Y",$AG449,"")</f>
        <v/>
      </c>
      <c r="AJ449" s="19" t="str">
        <f t="shared" si="2719"/>
        <v/>
      </c>
      <c r="AK449" s="19" t="str">
        <f t="shared" si="2719"/>
        <v/>
      </c>
      <c r="AL449" s="19" t="str">
        <f t="shared" si="2719"/>
        <v/>
      </c>
      <c r="AM449" s="19" t="str">
        <f t="shared" si="2719"/>
        <v/>
      </c>
      <c r="AN449" s="19" t="str">
        <f t="shared" si="2719"/>
        <v/>
      </c>
      <c r="AO449" s="19" t="str">
        <f t="shared" si="2719"/>
        <v/>
      </c>
      <c r="AP449" s="19" t="str">
        <f t="shared" si="2719"/>
        <v/>
      </c>
      <c r="AQ449" s="19" t="str">
        <f t="shared" si="2719"/>
        <v/>
      </c>
      <c r="AR449" s="19" t="str">
        <f t="shared" si="2719"/>
        <v/>
      </c>
      <c r="AS449" s="19" t="str">
        <f t="shared" si="2719"/>
        <v/>
      </c>
      <c r="AT449" s="19" t="str">
        <f t="shared" si="2719"/>
        <v/>
      </c>
      <c r="AU449" s="19"/>
      <c r="AV449" s="19" t="str">
        <f t="shared" ref="AV449:AW449" si="2720">IF(AC449="Y",$AG449,"")</f>
        <v/>
      </c>
      <c r="AW449" s="19" t="str">
        <f t="shared" si="2720"/>
        <v/>
      </c>
      <c r="AX449" s="19"/>
      <c r="AY449" s="24">
        <f t="shared" si="1542"/>
        <v>0</v>
      </c>
      <c r="AZ449" s="19">
        <f t="shared" si="1543"/>
        <v>1</v>
      </c>
      <c r="BA449" s="19"/>
      <c r="BB449" s="19"/>
    </row>
    <row r="450" spans="1:54" ht="15.6">
      <c r="A450" s="2">
        <f>'Form Responses 1'!A495</f>
        <v>0</v>
      </c>
      <c r="B450" s="25">
        <f>'Form Responses 1'!B495</f>
        <v>0</v>
      </c>
      <c r="C450" s="16">
        <f>'Form Responses 1'!C495</f>
        <v>0</v>
      </c>
      <c r="D450" s="16">
        <f>'Form Responses 1'!D495</f>
        <v>0</v>
      </c>
      <c r="E450" s="511">
        <f>'Form Responses 1'!E495</f>
        <v>0</v>
      </c>
      <c r="F450" s="17">
        <f>'Form Responses 1'!F495</f>
        <v>0</v>
      </c>
      <c r="G450" s="16">
        <f>'Form Responses 1'!G495</f>
        <v>0</v>
      </c>
      <c r="H450" s="16">
        <f>'Form Responses 1'!H495</f>
        <v>0</v>
      </c>
      <c r="I450" s="16">
        <f>'Form Responses 1'!I495</f>
        <v>0</v>
      </c>
      <c r="J450" s="16">
        <f>'Form Responses 1'!J495</f>
        <v>0</v>
      </c>
      <c r="K450" s="16">
        <f>'Form Responses 1'!K495</f>
        <v>0</v>
      </c>
      <c r="L450" s="16">
        <f>'Form Responses 1'!L495</f>
        <v>0</v>
      </c>
      <c r="M450" s="16">
        <f>'Form Responses 1'!M495</f>
        <v>0</v>
      </c>
      <c r="N450" s="27"/>
      <c r="O450" s="19" t="str">
        <f t="shared" si="1533"/>
        <v/>
      </c>
      <c r="P450" s="20"/>
      <c r="Q450" s="20"/>
      <c r="R450" s="20"/>
      <c r="S450" s="20"/>
      <c r="T450" s="21" t="str">
        <f t="shared" ref="T450:U450" si="2721">IF(COUNTIF($F450,CONCATENATE("*",T$1,"*")),"Y",IF(COUNTIF($F450,CONCATENATE("*",$V$1,"*")),"Y",IF(COUNTIF($F450,CONCATENATE("*ALL EVENT DAYS - July 18*")),"Y","")))</f>
        <v/>
      </c>
      <c r="U450" s="21" t="str">
        <f t="shared" si="2721"/>
        <v/>
      </c>
      <c r="V450" s="21" t="str">
        <f t="shared" si="1172"/>
        <v/>
      </c>
      <c r="W450" s="21" t="str">
        <f t="shared" ref="W450:X450" si="2722">IF(COUNTIF($F450,CONCATENATE("*",W$1,"*")),"Y",IF(COUNTIF($F450,CONCATENATE("*",$O$1,"*")),"Y",IF(COUNTIF($F450,CONCATENATE("*",$Y$1,"*")),"Y",IF(COUNTIF($F450,CONCATENATE("*ALL EVENT*")),"Y",""))))</f>
        <v/>
      </c>
      <c r="X450" s="21" t="str">
        <f t="shared" si="2722"/>
        <v/>
      </c>
      <c r="Y450" s="21" t="str">
        <f t="shared" si="1174"/>
        <v/>
      </c>
      <c r="Z450" s="21" t="str">
        <f t="shared" ref="Z450:AA450" si="2723">IF(COUNTIF($F450,CONCATENATE("*",Z$1,"*")),"Y",IF(COUNTIF($F450,CONCATENATE("*",$O$1,"*")),"Y",IF(COUNTIF($F450,CONCATENATE("*",$AB$1,"*")),"Y",IF(COUNTIF($F450,CONCATENATE("*ALL EVENT*")),"Y",""))))</f>
        <v/>
      </c>
      <c r="AA450" s="21" t="str">
        <f t="shared" si="2723"/>
        <v/>
      </c>
      <c r="AB450" s="21" t="str">
        <f t="shared" si="1537"/>
        <v/>
      </c>
      <c r="AC450" s="21" t="str">
        <f t="shared" ref="AC450:AD450" si="2724">IF(COUNTIF($F450,CONCATENATE("*",AC$1,"*")),"Y",IF(COUNTIF($F450,CONCATENATE("*",$O$1,"*")),"Y",IF(COUNTIF($F450,CONCATENATE("*",$AE$1,"*")),"Y",IF(COUNTIF($F450,CONCATENATE("*ALL EVENT*")),"Y",""))))</f>
        <v/>
      </c>
      <c r="AD450" s="21" t="str">
        <f t="shared" si="2724"/>
        <v/>
      </c>
      <c r="AE450" s="19" t="str">
        <f t="shared" si="1539"/>
        <v/>
      </c>
      <c r="AF450" s="22">
        <f t="shared" si="1540"/>
        <v>0</v>
      </c>
      <c r="AG450" s="44"/>
      <c r="AH450" s="19" t="str">
        <f t="shared" si="1792"/>
        <v/>
      </c>
      <c r="AI450" s="19" t="str">
        <f t="shared" ref="AI450:AT450" si="2725">IF(P450="Y",$AG450,"")</f>
        <v/>
      </c>
      <c r="AJ450" s="19" t="str">
        <f t="shared" si="2725"/>
        <v/>
      </c>
      <c r="AK450" s="19" t="str">
        <f t="shared" si="2725"/>
        <v/>
      </c>
      <c r="AL450" s="19" t="str">
        <f t="shared" si="2725"/>
        <v/>
      </c>
      <c r="AM450" s="19" t="str">
        <f t="shared" si="2725"/>
        <v/>
      </c>
      <c r="AN450" s="19" t="str">
        <f t="shared" si="2725"/>
        <v/>
      </c>
      <c r="AO450" s="19" t="str">
        <f t="shared" si="2725"/>
        <v/>
      </c>
      <c r="AP450" s="19" t="str">
        <f t="shared" si="2725"/>
        <v/>
      </c>
      <c r="AQ450" s="19" t="str">
        <f t="shared" si="2725"/>
        <v/>
      </c>
      <c r="AR450" s="19" t="str">
        <f t="shared" si="2725"/>
        <v/>
      </c>
      <c r="AS450" s="19" t="str">
        <f t="shared" si="2725"/>
        <v/>
      </c>
      <c r="AT450" s="19" t="str">
        <f t="shared" si="2725"/>
        <v/>
      </c>
      <c r="AU450" s="19"/>
      <c r="AV450" s="19" t="str">
        <f t="shared" ref="AV450:AW450" si="2726">IF(AC450="Y",$AG450,"")</f>
        <v/>
      </c>
      <c r="AW450" s="19" t="str">
        <f t="shared" si="2726"/>
        <v/>
      </c>
      <c r="AX450" s="19"/>
      <c r="AY450" s="24">
        <f t="shared" si="1542"/>
        <v>0</v>
      </c>
      <c r="AZ450" s="19">
        <f t="shared" si="1543"/>
        <v>1</v>
      </c>
      <c r="BA450" s="19"/>
      <c r="BB450" s="19"/>
    </row>
    <row r="451" spans="1:54" ht="15.6">
      <c r="A451" s="2">
        <f>'Form Responses 1'!A496</f>
        <v>0</v>
      </c>
      <c r="B451" s="25">
        <f>'Form Responses 1'!B496</f>
        <v>0</v>
      </c>
      <c r="C451" s="16">
        <f>'Form Responses 1'!C496</f>
        <v>0</v>
      </c>
      <c r="D451" s="16">
        <f>'Form Responses 1'!D496</f>
        <v>0</v>
      </c>
      <c r="E451" s="511">
        <f>'Form Responses 1'!E496</f>
        <v>0</v>
      </c>
      <c r="F451" s="17">
        <f>'Form Responses 1'!F496</f>
        <v>0</v>
      </c>
      <c r="G451" s="16">
        <f>'Form Responses 1'!G496</f>
        <v>0</v>
      </c>
      <c r="H451" s="16">
        <f>'Form Responses 1'!H496</f>
        <v>0</v>
      </c>
      <c r="I451" s="16">
        <f>'Form Responses 1'!I496</f>
        <v>0</v>
      </c>
      <c r="J451" s="16">
        <f>'Form Responses 1'!J496</f>
        <v>0</v>
      </c>
      <c r="K451" s="16">
        <f>'Form Responses 1'!K496</f>
        <v>0</v>
      </c>
      <c r="L451" s="16">
        <f>'Form Responses 1'!L496</f>
        <v>0</v>
      </c>
      <c r="M451" s="16">
        <f>'Form Responses 1'!M496</f>
        <v>0</v>
      </c>
      <c r="N451" s="27"/>
      <c r="O451" s="19" t="str">
        <f t="shared" si="1533"/>
        <v/>
      </c>
      <c r="P451" s="20"/>
      <c r="Q451" s="20"/>
      <c r="R451" s="20"/>
      <c r="S451" s="20"/>
      <c r="T451" s="21" t="str">
        <f t="shared" ref="T451:U451" si="2727">IF(COUNTIF($F451,CONCATENATE("*",T$1,"*")),"Y",IF(COUNTIF($F451,CONCATENATE("*",$V$1,"*")),"Y",IF(COUNTIF($F451,CONCATENATE("*ALL EVENT DAYS - July 18*")),"Y","")))</f>
        <v/>
      </c>
      <c r="U451" s="21" t="str">
        <f t="shared" si="2727"/>
        <v/>
      </c>
      <c r="V451" s="21" t="str">
        <f t="shared" si="1172"/>
        <v/>
      </c>
      <c r="W451" s="21" t="str">
        <f t="shared" ref="W451:X451" si="2728">IF(COUNTIF($F451,CONCATENATE("*",W$1,"*")),"Y",IF(COUNTIF($F451,CONCATENATE("*",$O$1,"*")),"Y",IF(COUNTIF($F451,CONCATENATE("*",$Y$1,"*")),"Y",IF(COUNTIF($F451,CONCATENATE("*ALL EVENT*")),"Y",""))))</f>
        <v/>
      </c>
      <c r="X451" s="21" t="str">
        <f t="shared" si="2728"/>
        <v/>
      </c>
      <c r="Y451" s="21" t="str">
        <f t="shared" si="1174"/>
        <v/>
      </c>
      <c r="Z451" s="21" t="str">
        <f t="shared" ref="Z451:AA451" si="2729">IF(COUNTIF($F451,CONCATENATE("*",Z$1,"*")),"Y",IF(COUNTIF($F451,CONCATENATE("*",$O$1,"*")),"Y",IF(COUNTIF($F451,CONCATENATE("*",$AB$1,"*")),"Y",IF(COUNTIF($F451,CONCATENATE("*ALL EVENT*")),"Y",""))))</f>
        <v/>
      </c>
      <c r="AA451" s="21" t="str">
        <f t="shared" si="2729"/>
        <v/>
      </c>
      <c r="AB451" s="21" t="str">
        <f t="shared" si="1537"/>
        <v/>
      </c>
      <c r="AC451" s="21" t="str">
        <f t="shared" ref="AC451:AD451" si="2730">IF(COUNTIF($F451,CONCATENATE("*",AC$1,"*")),"Y",IF(COUNTIF($F451,CONCATENATE("*",$O$1,"*")),"Y",IF(COUNTIF($F451,CONCATENATE("*",$AE$1,"*")),"Y",IF(COUNTIF($F451,CONCATENATE("*ALL EVENT*")),"Y",""))))</f>
        <v/>
      </c>
      <c r="AD451" s="21" t="str">
        <f t="shared" si="2730"/>
        <v/>
      </c>
      <c r="AE451" s="19" t="str">
        <f t="shared" si="1539"/>
        <v/>
      </c>
      <c r="AF451" s="22">
        <f t="shared" si="1540"/>
        <v>0</v>
      </c>
      <c r="AG451" s="44"/>
      <c r="AH451" s="19" t="str">
        <f t="shared" si="1792"/>
        <v/>
      </c>
      <c r="AI451" s="19" t="str">
        <f t="shared" ref="AI451:AT451" si="2731">IF(P451="Y",$AG451,"")</f>
        <v/>
      </c>
      <c r="AJ451" s="19" t="str">
        <f t="shared" si="2731"/>
        <v/>
      </c>
      <c r="AK451" s="19" t="str">
        <f t="shared" si="2731"/>
        <v/>
      </c>
      <c r="AL451" s="19" t="str">
        <f t="shared" si="2731"/>
        <v/>
      </c>
      <c r="AM451" s="19" t="str">
        <f t="shared" si="2731"/>
        <v/>
      </c>
      <c r="AN451" s="19" t="str">
        <f t="shared" si="2731"/>
        <v/>
      </c>
      <c r="AO451" s="19" t="str">
        <f t="shared" si="2731"/>
        <v/>
      </c>
      <c r="AP451" s="19" t="str">
        <f t="shared" si="2731"/>
        <v/>
      </c>
      <c r="AQ451" s="19" t="str">
        <f t="shared" si="2731"/>
        <v/>
      </c>
      <c r="AR451" s="19" t="str">
        <f t="shared" si="2731"/>
        <v/>
      </c>
      <c r="AS451" s="19" t="str">
        <f t="shared" si="2731"/>
        <v/>
      </c>
      <c r="AT451" s="19" t="str">
        <f t="shared" si="2731"/>
        <v/>
      </c>
      <c r="AU451" s="19"/>
      <c r="AV451" s="19" t="str">
        <f t="shared" ref="AV451:AW451" si="2732">IF(AC451="Y",$AG451,"")</f>
        <v/>
      </c>
      <c r="AW451" s="19" t="str">
        <f t="shared" si="2732"/>
        <v/>
      </c>
      <c r="AX451" s="19"/>
      <c r="AY451" s="24">
        <f t="shared" si="1542"/>
        <v>0</v>
      </c>
      <c r="AZ451" s="19">
        <f t="shared" si="1543"/>
        <v>1</v>
      </c>
      <c r="BA451" s="19"/>
      <c r="BB451" s="19"/>
    </row>
    <row r="452" spans="1:54" ht="15.6">
      <c r="A452" s="2">
        <f>'Form Responses 1'!A497</f>
        <v>0</v>
      </c>
      <c r="B452" s="25">
        <f>'Form Responses 1'!B497</f>
        <v>0</v>
      </c>
      <c r="C452" s="16">
        <f>'Form Responses 1'!C497</f>
        <v>0</v>
      </c>
      <c r="D452" s="16">
        <f>'Form Responses 1'!D497</f>
        <v>0</v>
      </c>
      <c r="E452" s="511">
        <f>'Form Responses 1'!E497</f>
        <v>0</v>
      </c>
      <c r="F452" s="17">
        <f>'Form Responses 1'!F497</f>
        <v>0</v>
      </c>
      <c r="G452" s="16">
        <f>'Form Responses 1'!G497</f>
        <v>0</v>
      </c>
      <c r="H452" s="16">
        <f>'Form Responses 1'!H497</f>
        <v>0</v>
      </c>
      <c r="I452" s="16">
        <f>'Form Responses 1'!I497</f>
        <v>0</v>
      </c>
      <c r="J452" s="16">
        <f>'Form Responses 1'!J497</f>
        <v>0</v>
      </c>
      <c r="K452" s="16">
        <f>'Form Responses 1'!K497</f>
        <v>0</v>
      </c>
      <c r="L452" s="16">
        <f>'Form Responses 1'!L497</f>
        <v>0</v>
      </c>
      <c r="M452" s="16">
        <f>'Form Responses 1'!M497</f>
        <v>0</v>
      </c>
      <c r="N452" s="27"/>
      <c r="O452" s="19" t="str">
        <f t="shared" si="1533"/>
        <v/>
      </c>
      <c r="P452" s="20"/>
      <c r="Q452" s="20"/>
      <c r="R452" s="20"/>
      <c r="S452" s="20"/>
      <c r="T452" s="21" t="str">
        <f t="shared" ref="T452:U452" si="2733">IF(COUNTIF($F452,CONCATENATE("*",T$1,"*")),"Y",IF(COUNTIF($F452,CONCATENATE("*",$V$1,"*")),"Y",IF(COUNTIF($F452,CONCATENATE("*ALL EVENT DAYS - July 18*")),"Y","")))</f>
        <v/>
      </c>
      <c r="U452" s="21" t="str">
        <f t="shared" si="2733"/>
        <v/>
      </c>
      <c r="V452" s="21" t="str">
        <f t="shared" si="1172"/>
        <v/>
      </c>
      <c r="W452" s="21" t="str">
        <f t="shared" ref="W452:X452" si="2734">IF(COUNTIF($F452,CONCATENATE("*",W$1,"*")),"Y",IF(COUNTIF($F452,CONCATENATE("*",$O$1,"*")),"Y",IF(COUNTIF($F452,CONCATENATE("*",$Y$1,"*")),"Y",IF(COUNTIF($F452,CONCATENATE("*ALL EVENT*")),"Y",""))))</f>
        <v/>
      </c>
      <c r="X452" s="21" t="str">
        <f t="shared" si="2734"/>
        <v/>
      </c>
      <c r="Y452" s="21" t="str">
        <f t="shared" si="1174"/>
        <v/>
      </c>
      <c r="Z452" s="21" t="str">
        <f t="shared" ref="Z452:AA452" si="2735">IF(COUNTIF($F452,CONCATENATE("*",Z$1,"*")),"Y",IF(COUNTIF($F452,CONCATENATE("*",$O$1,"*")),"Y",IF(COUNTIF($F452,CONCATENATE("*",$AB$1,"*")),"Y",IF(COUNTIF($F452,CONCATENATE("*ALL EVENT*")),"Y",""))))</f>
        <v/>
      </c>
      <c r="AA452" s="21" t="str">
        <f t="shared" si="2735"/>
        <v/>
      </c>
      <c r="AB452" s="21" t="str">
        <f t="shared" si="1537"/>
        <v/>
      </c>
      <c r="AC452" s="21" t="str">
        <f t="shared" ref="AC452:AD452" si="2736">IF(COUNTIF($F452,CONCATENATE("*",AC$1,"*")),"Y",IF(COUNTIF($F452,CONCATENATE("*",$O$1,"*")),"Y",IF(COUNTIF($F452,CONCATENATE("*",$AE$1,"*")),"Y",IF(COUNTIF($F452,CONCATENATE("*ALL EVENT*")),"Y",""))))</f>
        <v/>
      </c>
      <c r="AD452" s="21" t="str">
        <f t="shared" si="2736"/>
        <v/>
      </c>
      <c r="AE452" s="19" t="str">
        <f t="shared" si="1539"/>
        <v/>
      </c>
      <c r="AF452" s="22">
        <f t="shared" si="1540"/>
        <v>0</v>
      </c>
      <c r="AG452" s="44"/>
      <c r="AH452" s="19" t="str">
        <f t="shared" si="1792"/>
        <v/>
      </c>
      <c r="AI452" s="19" t="str">
        <f t="shared" ref="AI452:AT452" si="2737">IF(P452="Y",$AG452,"")</f>
        <v/>
      </c>
      <c r="AJ452" s="19" t="str">
        <f t="shared" si="2737"/>
        <v/>
      </c>
      <c r="AK452" s="19" t="str">
        <f t="shared" si="2737"/>
        <v/>
      </c>
      <c r="AL452" s="19" t="str">
        <f t="shared" si="2737"/>
        <v/>
      </c>
      <c r="AM452" s="19" t="str">
        <f t="shared" si="2737"/>
        <v/>
      </c>
      <c r="AN452" s="19" t="str">
        <f t="shared" si="2737"/>
        <v/>
      </c>
      <c r="AO452" s="19" t="str">
        <f t="shared" si="2737"/>
        <v/>
      </c>
      <c r="AP452" s="19" t="str">
        <f t="shared" si="2737"/>
        <v/>
      </c>
      <c r="AQ452" s="19" t="str">
        <f t="shared" si="2737"/>
        <v/>
      </c>
      <c r="AR452" s="19" t="str">
        <f t="shared" si="2737"/>
        <v/>
      </c>
      <c r="AS452" s="19" t="str">
        <f t="shared" si="2737"/>
        <v/>
      </c>
      <c r="AT452" s="19" t="str">
        <f t="shared" si="2737"/>
        <v/>
      </c>
      <c r="AU452" s="19"/>
      <c r="AV452" s="19" t="str">
        <f t="shared" ref="AV452:AW452" si="2738">IF(AC452="Y",$AG452,"")</f>
        <v/>
      </c>
      <c r="AW452" s="19" t="str">
        <f t="shared" si="2738"/>
        <v/>
      </c>
      <c r="AX452" s="19"/>
      <c r="AY452" s="24">
        <f t="shared" si="1542"/>
        <v>0</v>
      </c>
      <c r="AZ452" s="19">
        <f t="shared" si="1543"/>
        <v>1</v>
      </c>
      <c r="BA452" s="19"/>
      <c r="BB452" s="19"/>
    </row>
    <row r="453" spans="1:54" ht="15.6">
      <c r="A453" s="2">
        <f>'Form Responses 1'!A498</f>
        <v>0</v>
      </c>
      <c r="B453" s="25">
        <f>'Form Responses 1'!B498</f>
        <v>0</v>
      </c>
      <c r="C453" s="16">
        <f>'Form Responses 1'!C498</f>
        <v>0</v>
      </c>
      <c r="D453" s="16">
        <f>'Form Responses 1'!D498</f>
        <v>0</v>
      </c>
      <c r="E453" s="511">
        <f>'Form Responses 1'!E498</f>
        <v>0</v>
      </c>
      <c r="F453" s="17">
        <f>'Form Responses 1'!F498</f>
        <v>0</v>
      </c>
      <c r="G453" s="16">
        <f>'Form Responses 1'!G498</f>
        <v>0</v>
      </c>
      <c r="H453" s="16">
        <f>'Form Responses 1'!H498</f>
        <v>0</v>
      </c>
      <c r="I453" s="16">
        <f>'Form Responses 1'!I498</f>
        <v>0</v>
      </c>
      <c r="J453" s="16">
        <f>'Form Responses 1'!J498</f>
        <v>0</v>
      </c>
      <c r="K453" s="16">
        <f>'Form Responses 1'!K498</f>
        <v>0</v>
      </c>
      <c r="L453" s="16">
        <f>'Form Responses 1'!L498</f>
        <v>0</v>
      </c>
      <c r="M453" s="16">
        <f>'Form Responses 1'!M498</f>
        <v>0</v>
      </c>
      <c r="N453" s="27"/>
      <c r="O453" s="19" t="str">
        <f t="shared" si="1533"/>
        <v/>
      </c>
      <c r="P453" s="20"/>
      <c r="Q453" s="20"/>
      <c r="R453" s="20"/>
      <c r="S453" s="20"/>
      <c r="T453" s="21" t="str">
        <f t="shared" ref="T453:U453" si="2739">IF(COUNTIF($F453,CONCATENATE("*",T$1,"*")),"Y",IF(COUNTIF($F453,CONCATENATE("*",$V$1,"*")),"Y",IF(COUNTIF($F453,CONCATENATE("*ALL EVENT DAYS - July 18*")),"Y","")))</f>
        <v/>
      </c>
      <c r="U453" s="21" t="str">
        <f t="shared" si="2739"/>
        <v/>
      </c>
      <c r="V453" s="21" t="str">
        <f t="shared" ref="V453:V589" si="2740">IF(COUNTIF($F453,CONCATENATE("*",V$1,"*")),"Y",IF(COUNTIF($F453,CONCATENATE("*ALL EVENT DAYS - July 18*")),"Y",""))</f>
        <v/>
      </c>
      <c r="W453" s="21" t="str">
        <f t="shared" ref="W453:X453" si="2741">IF(COUNTIF($F453,CONCATENATE("*",W$1,"*")),"Y",IF(COUNTIF($F453,CONCATENATE("*",$O$1,"*")),"Y",IF(COUNTIF($F453,CONCATENATE("*",$Y$1,"*")),"Y",IF(COUNTIF($F453,CONCATENATE("*ALL EVENT*")),"Y",""))))</f>
        <v/>
      </c>
      <c r="X453" s="21" t="str">
        <f t="shared" si="2741"/>
        <v/>
      </c>
      <c r="Y453" s="21" t="str">
        <f t="shared" ref="Y453:Y589" si="2742">IF(COUNTIF($F453,CONCATENATE("*",Y$1,"*")),"Y",IF(COUNTIF($F453,CONCATENATE("*",$O$1,"*")),"Y",IF(COUNTIF($F453,CONCATENATE("*ALL EVENT*")),"Y","")))</f>
        <v/>
      </c>
      <c r="Z453" s="21" t="str">
        <f t="shared" ref="Z453:AA453" si="2743">IF(COUNTIF($F453,CONCATENATE("*",Z$1,"*")),"Y",IF(COUNTIF($F453,CONCATENATE("*",$O$1,"*")),"Y",IF(COUNTIF($F453,CONCATENATE("*",$AB$1,"*")),"Y",IF(COUNTIF($F453,CONCATENATE("*ALL EVENT*")),"Y",""))))</f>
        <v/>
      </c>
      <c r="AA453" s="21" t="str">
        <f t="shared" si="2743"/>
        <v/>
      </c>
      <c r="AB453" s="21" t="str">
        <f t="shared" si="1537"/>
        <v/>
      </c>
      <c r="AC453" s="21" t="str">
        <f t="shared" ref="AC453:AD453" si="2744">IF(COUNTIF($F453,CONCATENATE("*",AC$1,"*")),"Y",IF(COUNTIF($F453,CONCATENATE("*",$O$1,"*")),"Y",IF(COUNTIF($F453,CONCATENATE("*",$AE$1,"*")),"Y",IF(COUNTIF($F453,CONCATENATE("*ALL EVENT*")),"Y",""))))</f>
        <v/>
      </c>
      <c r="AD453" s="21" t="str">
        <f t="shared" si="2744"/>
        <v/>
      </c>
      <c r="AE453" s="19" t="str">
        <f t="shared" si="1539"/>
        <v/>
      </c>
      <c r="AF453" s="22">
        <f t="shared" si="1540"/>
        <v>0</v>
      </c>
      <c r="AG453" s="44"/>
      <c r="AH453" s="19" t="str">
        <f t="shared" si="1792"/>
        <v/>
      </c>
      <c r="AI453" s="19" t="str">
        <f t="shared" ref="AI453:AT453" si="2745">IF(P453="Y",$AG453,"")</f>
        <v/>
      </c>
      <c r="AJ453" s="19" t="str">
        <f t="shared" si="2745"/>
        <v/>
      </c>
      <c r="AK453" s="19" t="str">
        <f t="shared" si="2745"/>
        <v/>
      </c>
      <c r="AL453" s="19" t="str">
        <f t="shared" si="2745"/>
        <v/>
      </c>
      <c r="AM453" s="19" t="str">
        <f t="shared" si="2745"/>
        <v/>
      </c>
      <c r="AN453" s="19" t="str">
        <f t="shared" si="2745"/>
        <v/>
      </c>
      <c r="AO453" s="19" t="str">
        <f t="shared" si="2745"/>
        <v/>
      </c>
      <c r="AP453" s="19" t="str">
        <f t="shared" si="2745"/>
        <v/>
      </c>
      <c r="AQ453" s="19" t="str">
        <f t="shared" si="2745"/>
        <v/>
      </c>
      <c r="AR453" s="19" t="str">
        <f t="shared" si="2745"/>
        <v/>
      </c>
      <c r="AS453" s="19" t="str">
        <f t="shared" si="2745"/>
        <v/>
      </c>
      <c r="AT453" s="19" t="str">
        <f t="shared" si="2745"/>
        <v/>
      </c>
      <c r="AU453" s="19"/>
      <c r="AV453" s="19" t="str">
        <f t="shared" ref="AV453:AW453" si="2746">IF(AC453="Y",$AG453,"")</f>
        <v/>
      </c>
      <c r="AW453" s="19" t="str">
        <f t="shared" si="2746"/>
        <v/>
      </c>
      <c r="AX453" s="19"/>
      <c r="AY453" s="24">
        <f t="shared" si="1542"/>
        <v>0</v>
      </c>
      <c r="AZ453" s="19">
        <f t="shared" si="1543"/>
        <v>1</v>
      </c>
      <c r="BA453" s="19"/>
      <c r="BB453" s="19"/>
    </row>
    <row r="454" spans="1:54" ht="15.6">
      <c r="A454" s="2">
        <f>'Form Responses 1'!A499</f>
        <v>0</v>
      </c>
      <c r="B454" s="25">
        <f>'Form Responses 1'!B499</f>
        <v>0</v>
      </c>
      <c r="C454" s="16">
        <f>'Form Responses 1'!C499</f>
        <v>0</v>
      </c>
      <c r="D454" s="16">
        <f>'Form Responses 1'!D499</f>
        <v>0</v>
      </c>
      <c r="E454" s="511">
        <f>'Form Responses 1'!E499</f>
        <v>0</v>
      </c>
      <c r="F454" s="17">
        <f>'Form Responses 1'!F499</f>
        <v>0</v>
      </c>
      <c r="G454" s="16">
        <f>'Form Responses 1'!G499</f>
        <v>0</v>
      </c>
      <c r="H454" s="16">
        <f>'Form Responses 1'!H499</f>
        <v>0</v>
      </c>
      <c r="I454" s="16">
        <f>'Form Responses 1'!I499</f>
        <v>0</v>
      </c>
      <c r="J454" s="16">
        <f>'Form Responses 1'!J499</f>
        <v>0</v>
      </c>
      <c r="K454" s="16">
        <f>'Form Responses 1'!K499</f>
        <v>0</v>
      </c>
      <c r="L454" s="16">
        <f>'Form Responses 1'!L499</f>
        <v>0</v>
      </c>
      <c r="M454" s="16">
        <f>'Form Responses 1'!M499</f>
        <v>0</v>
      </c>
      <c r="N454" s="27"/>
      <c r="O454" s="19" t="str">
        <f t="shared" si="1533"/>
        <v/>
      </c>
      <c r="P454" s="20"/>
      <c r="Q454" s="20"/>
      <c r="R454" s="20"/>
      <c r="S454" s="20"/>
      <c r="T454" s="21" t="str">
        <f t="shared" ref="T454:U454" si="2747">IF(COUNTIF($F454,CONCATENATE("*",T$1,"*")),"Y",IF(COUNTIF($F454,CONCATENATE("*",$V$1,"*")),"Y",IF(COUNTIF($F454,CONCATENATE("*ALL EVENT DAYS - July 18*")),"Y","")))</f>
        <v/>
      </c>
      <c r="U454" s="21" t="str">
        <f t="shared" si="2747"/>
        <v/>
      </c>
      <c r="V454" s="21" t="str">
        <f t="shared" si="2740"/>
        <v/>
      </c>
      <c r="W454" s="21" t="str">
        <f t="shared" ref="W454:X454" si="2748">IF(COUNTIF($F454,CONCATENATE("*",W$1,"*")),"Y",IF(COUNTIF($F454,CONCATENATE("*",$O$1,"*")),"Y",IF(COUNTIF($F454,CONCATENATE("*",$Y$1,"*")),"Y",IF(COUNTIF($F454,CONCATENATE("*ALL EVENT*")),"Y",""))))</f>
        <v/>
      </c>
      <c r="X454" s="21" t="str">
        <f t="shared" si="2748"/>
        <v/>
      </c>
      <c r="Y454" s="21" t="str">
        <f t="shared" si="2742"/>
        <v/>
      </c>
      <c r="Z454" s="21" t="str">
        <f t="shared" ref="Z454:AA454" si="2749">IF(COUNTIF($F454,CONCATENATE("*",Z$1,"*")),"Y",IF(COUNTIF($F454,CONCATENATE("*",$O$1,"*")),"Y",IF(COUNTIF($F454,CONCATENATE("*",$AB$1,"*")),"Y",IF(COUNTIF($F454,CONCATENATE("*ALL EVENT*")),"Y",""))))</f>
        <v/>
      </c>
      <c r="AA454" s="21" t="str">
        <f t="shared" si="2749"/>
        <v/>
      </c>
      <c r="AB454" s="21" t="str">
        <f t="shared" si="1537"/>
        <v/>
      </c>
      <c r="AC454" s="21" t="str">
        <f t="shared" ref="AC454:AD454" si="2750">IF(COUNTIF($F454,CONCATENATE("*",AC$1,"*")),"Y",IF(COUNTIF($F454,CONCATENATE("*",$O$1,"*")),"Y",IF(COUNTIF($F454,CONCATENATE("*",$AE$1,"*")),"Y",IF(COUNTIF($F454,CONCATENATE("*ALL EVENT*")),"Y",""))))</f>
        <v/>
      </c>
      <c r="AD454" s="21" t="str">
        <f t="shared" si="2750"/>
        <v/>
      </c>
      <c r="AE454" s="19" t="str">
        <f t="shared" si="1539"/>
        <v/>
      </c>
      <c r="AF454" s="22">
        <f t="shared" si="1540"/>
        <v>0</v>
      </c>
      <c r="AG454" s="44"/>
      <c r="AH454" s="19" t="str">
        <f t="shared" si="1792"/>
        <v/>
      </c>
      <c r="AI454" s="19" t="str">
        <f t="shared" ref="AI454:AT454" si="2751">IF(P454="Y",$AG454,"")</f>
        <v/>
      </c>
      <c r="AJ454" s="19" t="str">
        <f t="shared" si="2751"/>
        <v/>
      </c>
      <c r="AK454" s="19" t="str">
        <f t="shared" si="2751"/>
        <v/>
      </c>
      <c r="AL454" s="19" t="str">
        <f t="shared" si="2751"/>
        <v/>
      </c>
      <c r="AM454" s="19" t="str">
        <f t="shared" si="2751"/>
        <v/>
      </c>
      <c r="AN454" s="19" t="str">
        <f t="shared" si="2751"/>
        <v/>
      </c>
      <c r="AO454" s="19" t="str">
        <f t="shared" si="2751"/>
        <v/>
      </c>
      <c r="AP454" s="19" t="str">
        <f t="shared" si="2751"/>
        <v/>
      </c>
      <c r="AQ454" s="19" t="str">
        <f t="shared" si="2751"/>
        <v/>
      </c>
      <c r="AR454" s="19" t="str">
        <f t="shared" si="2751"/>
        <v/>
      </c>
      <c r="AS454" s="19" t="str">
        <f t="shared" si="2751"/>
        <v/>
      </c>
      <c r="AT454" s="19" t="str">
        <f t="shared" si="2751"/>
        <v/>
      </c>
      <c r="AU454" s="19"/>
      <c r="AV454" s="19" t="str">
        <f t="shared" ref="AV454:AW454" si="2752">IF(AC454="Y",$AG454,"")</f>
        <v/>
      </c>
      <c r="AW454" s="19" t="str">
        <f t="shared" si="2752"/>
        <v/>
      </c>
      <c r="AX454" s="19"/>
      <c r="AY454" s="24">
        <f t="shared" si="1542"/>
        <v>0</v>
      </c>
      <c r="AZ454" s="19">
        <f t="shared" si="1543"/>
        <v>1</v>
      </c>
      <c r="BA454" s="19"/>
      <c r="BB454" s="19"/>
    </row>
    <row r="455" spans="1:54" ht="15.6">
      <c r="A455" s="2">
        <f>'Form Responses 1'!A500</f>
        <v>0</v>
      </c>
      <c r="B455" s="25">
        <f>'Form Responses 1'!B500</f>
        <v>0</v>
      </c>
      <c r="C455" s="16">
        <f>'Form Responses 1'!C500</f>
        <v>0</v>
      </c>
      <c r="D455" s="16">
        <f>'Form Responses 1'!D500</f>
        <v>0</v>
      </c>
      <c r="E455" s="511">
        <f>'Form Responses 1'!E500</f>
        <v>0</v>
      </c>
      <c r="F455" s="17">
        <f>'Form Responses 1'!F500</f>
        <v>0</v>
      </c>
      <c r="G455" s="16">
        <f>'Form Responses 1'!G500</f>
        <v>0</v>
      </c>
      <c r="H455" s="16">
        <f>'Form Responses 1'!H500</f>
        <v>0</v>
      </c>
      <c r="I455" s="16">
        <f>'Form Responses 1'!I500</f>
        <v>0</v>
      </c>
      <c r="J455" s="16">
        <f>'Form Responses 1'!J500</f>
        <v>0</v>
      </c>
      <c r="K455" s="16">
        <f>'Form Responses 1'!K500</f>
        <v>0</v>
      </c>
      <c r="L455" s="16">
        <f>'Form Responses 1'!L500</f>
        <v>0</v>
      </c>
      <c r="M455" s="16">
        <f>'Form Responses 1'!M500</f>
        <v>0</v>
      </c>
      <c r="N455" s="27"/>
      <c r="O455" s="19" t="str">
        <f t="shared" si="1533"/>
        <v/>
      </c>
      <c r="P455" s="20"/>
      <c r="Q455" s="20"/>
      <c r="R455" s="20"/>
      <c r="S455" s="20"/>
      <c r="T455" s="21" t="str">
        <f t="shared" ref="T455:U455" si="2753">IF(COUNTIF($F455,CONCATENATE("*",T$1,"*")),"Y",IF(COUNTIF($F455,CONCATENATE("*",$V$1,"*")),"Y",IF(COUNTIF($F455,CONCATENATE("*ALL EVENT DAYS - July 18*")),"Y","")))</f>
        <v/>
      </c>
      <c r="U455" s="21" t="str">
        <f t="shared" si="2753"/>
        <v/>
      </c>
      <c r="V455" s="21" t="str">
        <f t="shared" si="2740"/>
        <v/>
      </c>
      <c r="W455" s="21" t="str">
        <f t="shared" ref="W455:X455" si="2754">IF(COUNTIF($F455,CONCATENATE("*",W$1,"*")),"Y",IF(COUNTIF($F455,CONCATENATE("*",$O$1,"*")),"Y",IF(COUNTIF($F455,CONCATENATE("*",$Y$1,"*")),"Y",IF(COUNTIF($F455,CONCATENATE("*ALL EVENT*")),"Y",""))))</f>
        <v/>
      </c>
      <c r="X455" s="21" t="str">
        <f t="shared" si="2754"/>
        <v/>
      </c>
      <c r="Y455" s="21" t="str">
        <f t="shared" si="2742"/>
        <v/>
      </c>
      <c r="Z455" s="21" t="str">
        <f t="shared" ref="Z455:AA455" si="2755">IF(COUNTIF($F455,CONCATENATE("*",Z$1,"*")),"Y",IF(COUNTIF($F455,CONCATENATE("*",$O$1,"*")),"Y",IF(COUNTIF($F455,CONCATENATE("*",$AB$1,"*")),"Y",IF(COUNTIF($F455,CONCATENATE("*ALL EVENT*")),"Y",""))))</f>
        <v/>
      </c>
      <c r="AA455" s="21" t="str">
        <f t="shared" si="2755"/>
        <v/>
      </c>
      <c r="AB455" s="21" t="str">
        <f t="shared" si="1537"/>
        <v/>
      </c>
      <c r="AC455" s="21" t="str">
        <f t="shared" ref="AC455:AD455" si="2756">IF(COUNTIF($F455,CONCATENATE("*",AC$1,"*")),"Y",IF(COUNTIF($F455,CONCATENATE("*",$O$1,"*")),"Y",IF(COUNTIF($F455,CONCATENATE("*",$AE$1,"*")),"Y",IF(COUNTIF($F455,CONCATENATE("*ALL EVENT*")),"Y",""))))</f>
        <v/>
      </c>
      <c r="AD455" s="21" t="str">
        <f t="shared" si="2756"/>
        <v/>
      </c>
      <c r="AE455" s="19" t="str">
        <f t="shared" si="1539"/>
        <v/>
      </c>
      <c r="AF455" s="22">
        <f t="shared" si="1540"/>
        <v>0</v>
      </c>
      <c r="AG455" s="44"/>
      <c r="AH455" s="19" t="str">
        <f t="shared" si="1792"/>
        <v/>
      </c>
      <c r="AI455" s="19" t="str">
        <f t="shared" ref="AI455:AT455" si="2757">IF(P455="Y",$AG455,"")</f>
        <v/>
      </c>
      <c r="AJ455" s="19" t="str">
        <f t="shared" si="2757"/>
        <v/>
      </c>
      <c r="AK455" s="19" t="str">
        <f t="shared" si="2757"/>
        <v/>
      </c>
      <c r="AL455" s="19" t="str">
        <f t="shared" si="2757"/>
        <v/>
      </c>
      <c r="AM455" s="19" t="str">
        <f t="shared" si="2757"/>
        <v/>
      </c>
      <c r="AN455" s="19" t="str">
        <f t="shared" si="2757"/>
        <v/>
      </c>
      <c r="AO455" s="19" t="str">
        <f t="shared" si="2757"/>
        <v/>
      </c>
      <c r="AP455" s="19" t="str">
        <f t="shared" si="2757"/>
        <v/>
      </c>
      <c r="AQ455" s="19" t="str">
        <f t="shared" si="2757"/>
        <v/>
      </c>
      <c r="AR455" s="19" t="str">
        <f t="shared" si="2757"/>
        <v/>
      </c>
      <c r="AS455" s="19" t="str">
        <f t="shared" si="2757"/>
        <v/>
      </c>
      <c r="AT455" s="19" t="str">
        <f t="shared" si="2757"/>
        <v/>
      </c>
      <c r="AU455" s="19"/>
      <c r="AV455" s="19" t="str">
        <f t="shared" ref="AV455:AW455" si="2758">IF(AC455="Y",$AG455,"")</f>
        <v/>
      </c>
      <c r="AW455" s="19" t="str">
        <f t="shared" si="2758"/>
        <v/>
      </c>
      <c r="AX455" s="19"/>
      <c r="AY455" s="24">
        <f t="shared" si="1542"/>
        <v>0</v>
      </c>
      <c r="AZ455" s="19">
        <f t="shared" si="1543"/>
        <v>1</v>
      </c>
      <c r="BA455" s="19"/>
      <c r="BB455" s="19"/>
    </row>
    <row r="456" spans="1:54" ht="15.6">
      <c r="A456" s="2">
        <f>'Form Responses 1'!A501</f>
        <v>0</v>
      </c>
      <c r="B456" s="25">
        <f>'Form Responses 1'!B501</f>
        <v>0</v>
      </c>
      <c r="C456" s="16">
        <f>'Form Responses 1'!C501</f>
        <v>0</v>
      </c>
      <c r="D456" s="16">
        <f>'Form Responses 1'!D501</f>
        <v>0</v>
      </c>
      <c r="E456" s="511">
        <f>'Form Responses 1'!E501</f>
        <v>0</v>
      </c>
      <c r="F456" s="17">
        <f>'Form Responses 1'!F501</f>
        <v>0</v>
      </c>
      <c r="G456" s="16">
        <f>'Form Responses 1'!G501</f>
        <v>0</v>
      </c>
      <c r="H456" s="16">
        <f>'Form Responses 1'!H501</f>
        <v>0</v>
      </c>
      <c r="I456" s="16">
        <f>'Form Responses 1'!I501</f>
        <v>0</v>
      </c>
      <c r="J456" s="16">
        <f>'Form Responses 1'!J501</f>
        <v>0</v>
      </c>
      <c r="K456" s="16">
        <f>'Form Responses 1'!K501</f>
        <v>0</v>
      </c>
      <c r="L456" s="16">
        <f>'Form Responses 1'!L501</f>
        <v>0</v>
      </c>
      <c r="M456" s="16">
        <f>'Form Responses 1'!M501</f>
        <v>0</v>
      </c>
      <c r="N456" s="27"/>
      <c r="O456" s="19" t="str">
        <f t="shared" si="1533"/>
        <v/>
      </c>
      <c r="P456" s="20"/>
      <c r="Q456" s="20"/>
      <c r="R456" s="20"/>
      <c r="S456" s="20"/>
      <c r="T456" s="21" t="str">
        <f t="shared" ref="T456:U456" si="2759">IF(COUNTIF($F456,CONCATENATE("*",T$1,"*")),"Y",IF(COUNTIF($F456,CONCATENATE("*",$V$1,"*")),"Y",IF(COUNTIF($F456,CONCATENATE("*ALL EVENT DAYS - July 18*")),"Y","")))</f>
        <v/>
      </c>
      <c r="U456" s="21" t="str">
        <f t="shared" si="2759"/>
        <v/>
      </c>
      <c r="V456" s="21" t="str">
        <f t="shared" si="2740"/>
        <v/>
      </c>
      <c r="W456" s="21" t="str">
        <f t="shared" ref="W456:X456" si="2760">IF(COUNTIF($F456,CONCATENATE("*",W$1,"*")),"Y",IF(COUNTIF($F456,CONCATENATE("*",$O$1,"*")),"Y",IF(COUNTIF($F456,CONCATENATE("*",$Y$1,"*")),"Y",IF(COUNTIF($F456,CONCATENATE("*ALL EVENT*")),"Y",""))))</f>
        <v/>
      </c>
      <c r="X456" s="21" t="str">
        <f t="shared" si="2760"/>
        <v/>
      </c>
      <c r="Y456" s="21" t="str">
        <f t="shared" si="2742"/>
        <v/>
      </c>
      <c r="Z456" s="21" t="str">
        <f t="shared" ref="Z456:AA456" si="2761">IF(COUNTIF($F456,CONCATENATE("*",Z$1,"*")),"Y",IF(COUNTIF($F456,CONCATENATE("*",$O$1,"*")),"Y",IF(COUNTIF($F456,CONCATENATE("*",$AB$1,"*")),"Y",IF(COUNTIF($F456,CONCATENATE("*ALL EVENT*")),"Y",""))))</f>
        <v/>
      </c>
      <c r="AA456" s="21" t="str">
        <f t="shared" si="2761"/>
        <v/>
      </c>
      <c r="AB456" s="21" t="str">
        <f t="shared" si="1537"/>
        <v/>
      </c>
      <c r="AC456" s="21" t="str">
        <f t="shared" ref="AC456:AD456" si="2762">IF(COUNTIF($F456,CONCATENATE("*",AC$1,"*")),"Y",IF(COUNTIF($F456,CONCATENATE("*",$O$1,"*")),"Y",IF(COUNTIF($F456,CONCATENATE("*",$AE$1,"*")),"Y",IF(COUNTIF($F456,CONCATENATE("*ALL EVENT*")),"Y",""))))</f>
        <v/>
      </c>
      <c r="AD456" s="21" t="str">
        <f t="shared" si="2762"/>
        <v/>
      </c>
      <c r="AE456" s="19" t="str">
        <f t="shared" si="1539"/>
        <v/>
      </c>
      <c r="AF456" s="22">
        <f t="shared" si="1540"/>
        <v>0</v>
      </c>
      <c r="AG456" s="44"/>
      <c r="AH456" s="19" t="str">
        <f t="shared" si="1792"/>
        <v/>
      </c>
      <c r="AI456" s="19" t="str">
        <f t="shared" ref="AI456:AT456" si="2763">IF(P456="Y",$AG456,"")</f>
        <v/>
      </c>
      <c r="AJ456" s="19" t="str">
        <f t="shared" si="2763"/>
        <v/>
      </c>
      <c r="AK456" s="19" t="str">
        <f t="shared" si="2763"/>
        <v/>
      </c>
      <c r="AL456" s="19" t="str">
        <f t="shared" si="2763"/>
        <v/>
      </c>
      <c r="AM456" s="19" t="str">
        <f t="shared" si="2763"/>
        <v/>
      </c>
      <c r="AN456" s="19" t="str">
        <f t="shared" si="2763"/>
        <v/>
      </c>
      <c r="AO456" s="19" t="str">
        <f t="shared" si="2763"/>
        <v/>
      </c>
      <c r="AP456" s="19" t="str">
        <f t="shared" si="2763"/>
        <v/>
      </c>
      <c r="AQ456" s="19" t="str">
        <f t="shared" si="2763"/>
        <v/>
      </c>
      <c r="AR456" s="19" t="str">
        <f t="shared" si="2763"/>
        <v/>
      </c>
      <c r="AS456" s="19" t="str">
        <f t="shared" si="2763"/>
        <v/>
      </c>
      <c r="AT456" s="19" t="str">
        <f t="shared" si="2763"/>
        <v/>
      </c>
      <c r="AU456" s="19"/>
      <c r="AV456" s="19" t="str">
        <f t="shared" ref="AV456:AW456" si="2764">IF(AC456="Y",$AG456,"")</f>
        <v/>
      </c>
      <c r="AW456" s="19" t="str">
        <f t="shared" si="2764"/>
        <v/>
      </c>
      <c r="AX456" s="19"/>
      <c r="AY456" s="24">
        <f t="shared" si="1542"/>
        <v>0</v>
      </c>
      <c r="AZ456" s="19">
        <f t="shared" si="1543"/>
        <v>1</v>
      </c>
      <c r="BA456" s="19"/>
      <c r="BB456" s="19"/>
    </row>
    <row r="457" spans="1:54" ht="15.6">
      <c r="A457" s="2">
        <f>'Form Responses 1'!A502</f>
        <v>0</v>
      </c>
      <c r="B457" s="25">
        <f>'Form Responses 1'!B502</f>
        <v>0</v>
      </c>
      <c r="C457" s="16">
        <f>'Form Responses 1'!C502</f>
        <v>0</v>
      </c>
      <c r="D457" s="16">
        <f>'Form Responses 1'!D502</f>
        <v>0</v>
      </c>
      <c r="E457" s="511">
        <f>'Form Responses 1'!E502</f>
        <v>0</v>
      </c>
      <c r="F457" s="17">
        <f>'Form Responses 1'!F502</f>
        <v>0</v>
      </c>
      <c r="G457" s="16">
        <f>'Form Responses 1'!G502</f>
        <v>0</v>
      </c>
      <c r="H457" s="16">
        <f>'Form Responses 1'!H502</f>
        <v>0</v>
      </c>
      <c r="I457" s="16">
        <f>'Form Responses 1'!I502</f>
        <v>0</v>
      </c>
      <c r="J457" s="16">
        <f>'Form Responses 1'!J502</f>
        <v>0</v>
      </c>
      <c r="K457" s="16">
        <f>'Form Responses 1'!K502</f>
        <v>0</v>
      </c>
      <c r="L457" s="16">
        <f>'Form Responses 1'!L502</f>
        <v>0</v>
      </c>
      <c r="M457" s="16">
        <f>'Form Responses 1'!M502</f>
        <v>0</v>
      </c>
      <c r="N457" s="27"/>
      <c r="O457" s="19" t="str">
        <f t="shared" si="1533"/>
        <v/>
      </c>
      <c r="P457" s="20"/>
      <c r="Q457" s="20"/>
      <c r="R457" s="20"/>
      <c r="S457" s="20"/>
      <c r="T457" s="21" t="str">
        <f t="shared" ref="T457:U457" si="2765">IF(COUNTIF($F457,CONCATENATE("*",T$1,"*")),"Y",IF(COUNTIF($F457,CONCATENATE("*",$V$1,"*")),"Y",IF(COUNTIF($F457,CONCATENATE("*ALL EVENT DAYS - July 18*")),"Y","")))</f>
        <v/>
      </c>
      <c r="U457" s="21" t="str">
        <f t="shared" si="2765"/>
        <v/>
      </c>
      <c r="V457" s="21" t="str">
        <f t="shared" si="2740"/>
        <v/>
      </c>
      <c r="W457" s="21" t="str">
        <f t="shared" ref="W457:X457" si="2766">IF(COUNTIF($F457,CONCATENATE("*",W$1,"*")),"Y",IF(COUNTIF($F457,CONCATENATE("*",$O$1,"*")),"Y",IF(COUNTIF($F457,CONCATENATE("*",$Y$1,"*")),"Y",IF(COUNTIF($F457,CONCATENATE("*ALL EVENT*")),"Y",""))))</f>
        <v/>
      </c>
      <c r="X457" s="21" t="str">
        <f t="shared" si="2766"/>
        <v/>
      </c>
      <c r="Y457" s="21" t="str">
        <f t="shared" si="2742"/>
        <v/>
      </c>
      <c r="Z457" s="21" t="str">
        <f t="shared" ref="Z457:AA457" si="2767">IF(COUNTIF($F457,CONCATENATE("*",Z$1,"*")),"Y",IF(COUNTIF($F457,CONCATENATE("*",$O$1,"*")),"Y",IF(COUNTIF($F457,CONCATENATE("*",$AB$1,"*")),"Y",IF(COUNTIF($F457,CONCATENATE("*ALL EVENT*")),"Y",""))))</f>
        <v/>
      </c>
      <c r="AA457" s="21" t="str">
        <f t="shared" si="2767"/>
        <v/>
      </c>
      <c r="AB457" s="21" t="str">
        <f t="shared" si="1537"/>
        <v/>
      </c>
      <c r="AC457" s="21" t="str">
        <f t="shared" ref="AC457:AD457" si="2768">IF(COUNTIF($F457,CONCATENATE("*",AC$1,"*")),"Y",IF(COUNTIF($F457,CONCATENATE("*",$O$1,"*")),"Y",IF(COUNTIF($F457,CONCATENATE("*",$AE$1,"*")),"Y",IF(COUNTIF($F457,CONCATENATE("*ALL EVENT*")),"Y",""))))</f>
        <v/>
      </c>
      <c r="AD457" s="21" t="str">
        <f t="shared" si="2768"/>
        <v/>
      </c>
      <c r="AE457" s="19" t="str">
        <f t="shared" si="1539"/>
        <v/>
      </c>
      <c r="AF457" s="22">
        <f t="shared" si="1540"/>
        <v>0</v>
      </c>
      <c r="AG457" s="44"/>
      <c r="AH457" s="19" t="str">
        <f t="shared" si="1792"/>
        <v/>
      </c>
      <c r="AI457" s="19" t="str">
        <f t="shared" ref="AI457:AT457" si="2769">IF(P457="Y",$AG457,"")</f>
        <v/>
      </c>
      <c r="AJ457" s="19" t="str">
        <f t="shared" si="2769"/>
        <v/>
      </c>
      <c r="AK457" s="19" t="str">
        <f t="shared" si="2769"/>
        <v/>
      </c>
      <c r="AL457" s="19" t="str">
        <f t="shared" si="2769"/>
        <v/>
      </c>
      <c r="AM457" s="19" t="str">
        <f t="shared" si="2769"/>
        <v/>
      </c>
      <c r="AN457" s="19" t="str">
        <f t="shared" si="2769"/>
        <v/>
      </c>
      <c r="AO457" s="19" t="str">
        <f t="shared" si="2769"/>
        <v/>
      </c>
      <c r="AP457" s="19" t="str">
        <f t="shared" si="2769"/>
        <v/>
      </c>
      <c r="AQ457" s="19" t="str">
        <f t="shared" si="2769"/>
        <v/>
      </c>
      <c r="AR457" s="19" t="str">
        <f t="shared" si="2769"/>
        <v/>
      </c>
      <c r="AS457" s="19" t="str">
        <f t="shared" si="2769"/>
        <v/>
      </c>
      <c r="AT457" s="19" t="str">
        <f t="shared" si="2769"/>
        <v/>
      </c>
      <c r="AU457" s="19"/>
      <c r="AV457" s="19" t="str">
        <f t="shared" ref="AV457:AW457" si="2770">IF(AC457="Y",$AG457,"")</f>
        <v/>
      </c>
      <c r="AW457" s="19" t="str">
        <f t="shared" si="2770"/>
        <v/>
      </c>
      <c r="AX457" s="19"/>
      <c r="AY457" s="24">
        <f t="shared" si="1542"/>
        <v>0</v>
      </c>
      <c r="AZ457" s="19">
        <f t="shared" si="1543"/>
        <v>1</v>
      </c>
      <c r="BA457" s="19"/>
      <c r="BB457" s="19"/>
    </row>
    <row r="458" spans="1:54" ht="15.6">
      <c r="A458" s="2">
        <f>'Form Responses 1'!A503</f>
        <v>0</v>
      </c>
      <c r="B458" s="25">
        <f>'Form Responses 1'!B503</f>
        <v>0</v>
      </c>
      <c r="C458" s="16">
        <f>'Form Responses 1'!C503</f>
        <v>0</v>
      </c>
      <c r="D458" s="16">
        <f>'Form Responses 1'!D503</f>
        <v>0</v>
      </c>
      <c r="E458" s="511">
        <f>'Form Responses 1'!E503</f>
        <v>0</v>
      </c>
      <c r="F458" s="17">
        <f>'Form Responses 1'!F503</f>
        <v>0</v>
      </c>
      <c r="G458" s="16">
        <f>'Form Responses 1'!G503</f>
        <v>0</v>
      </c>
      <c r="H458" s="16">
        <f>'Form Responses 1'!H503</f>
        <v>0</v>
      </c>
      <c r="I458" s="16">
        <f>'Form Responses 1'!I503</f>
        <v>0</v>
      </c>
      <c r="J458" s="16">
        <f>'Form Responses 1'!J503</f>
        <v>0</v>
      </c>
      <c r="K458" s="16">
        <f>'Form Responses 1'!K503</f>
        <v>0</v>
      </c>
      <c r="L458" s="16">
        <f>'Form Responses 1'!L503</f>
        <v>0</v>
      </c>
      <c r="M458" s="16">
        <f>'Form Responses 1'!M503</f>
        <v>0</v>
      </c>
      <c r="N458" s="27"/>
      <c r="O458" s="19" t="str">
        <f t="shared" si="1533"/>
        <v/>
      </c>
      <c r="P458" s="20"/>
      <c r="Q458" s="20"/>
      <c r="R458" s="20"/>
      <c r="S458" s="20"/>
      <c r="T458" s="21" t="str">
        <f t="shared" ref="T458:U458" si="2771">IF(COUNTIF($F458,CONCATENATE("*",T$1,"*")),"Y",IF(COUNTIF($F458,CONCATENATE("*",$V$1,"*")),"Y",IF(COUNTIF($F458,CONCATENATE("*ALL EVENT DAYS - July 18*")),"Y","")))</f>
        <v/>
      </c>
      <c r="U458" s="21" t="str">
        <f t="shared" si="2771"/>
        <v/>
      </c>
      <c r="V458" s="21" t="str">
        <f t="shared" si="2740"/>
        <v/>
      </c>
      <c r="W458" s="21" t="str">
        <f t="shared" ref="W458:X458" si="2772">IF(COUNTIF($F458,CONCATENATE("*",W$1,"*")),"Y",IF(COUNTIF($F458,CONCATENATE("*",$O$1,"*")),"Y",IF(COUNTIF($F458,CONCATENATE("*",$Y$1,"*")),"Y",IF(COUNTIF($F458,CONCATENATE("*ALL EVENT*")),"Y",""))))</f>
        <v/>
      </c>
      <c r="X458" s="21" t="str">
        <f t="shared" si="2772"/>
        <v/>
      </c>
      <c r="Y458" s="21" t="str">
        <f t="shared" si="2742"/>
        <v/>
      </c>
      <c r="Z458" s="21" t="str">
        <f t="shared" ref="Z458:AA458" si="2773">IF(COUNTIF($F458,CONCATENATE("*",Z$1,"*")),"Y",IF(COUNTIF($F458,CONCATENATE("*",$O$1,"*")),"Y",IF(COUNTIF($F458,CONCATENATE("*",$AB$1,"*")),"Y",IF(COUNTIF($F458,CONCATENATE("*ALL EVENT*")),"Y",""))))</f>
        <v/>
      </c>
      <c r="AA458" s="21" t="str">
        <f t="shared" si="2773"/>
        <v/>
      </c>
      <c r="AB458" s="21" t="str">
        <f t="shared" si="1537"/>
        <v/>
      </c>
      <c r="AC458" s="21" t="str">
        <f t="shared" ref="AC458:AD458" si="2774">IF(COUNTIF($F458,CONCATENATE("*",AC$1,"*")),"Y",IF(COUNTIF($F458,CONCATENATE("*",$O$1,"*")),"Y",IF(COUNTIF($F458,CONCATENATE("*",$AE$1,"*")),"Y",IF(COUNTIF($F458,CONCATENATE("*ALL EVENT*")),"Y",""))))</f>
        <v/>
      </c>
      <c r="AD458" s="21" t="str">
        <f t="shared" si="2774"/>
        <v/>
      </c>
      <c r="AE458" s="19" t="str">
        <f t="shared" si="1539"/>
        <v/>
      </c>
      <c r="AF458" s="22">
        <f t="shared" si="1540"/>
        <v>0</v>
      </c>
      <c r="AG458" s="44"/>
      <c r="AH458" s="19" t="str">
        <f t="shared" si="1792"/>
        <v/>
      </c>
      <c r="AI458" s="19" t="str">
        <f t="shared" ref="AI458:AT458" si="2775">IF(P458="Y",$AG458,"")</f>
        <v/>
      </c>
      <c r="AJ458" s="19" t="str">
        <f t="shared" si="2775"/>
        <v/>
      </c>
      <c r="AK458" s="19" t="str">
        <f t="shared" si="2775"/>
        <v/>
      </c>
      <c r="AL458" s="19" t="str">
        <f t="shared" si="2775"/>
        <v/>
      </c>
      <c r="AM458" s="19" t="str">
        <f t="shared" si="2775"/>
        <v/>
      </c>
      <c r="AN458" s="19" t="str">
        <f t="shared" si="2775"/>
        <v/>
      </c>
      <c r="AO458" s="19" t="str">
        <f t="shared" si="2775"/>
        <v/>
      </c>
      <c r="AP458" s="19" t="str">
        <f t="shared" si="2775"/>
        <v/>
      </c>
      <c r="AQ458" s="19" t="str">
        <f t="shared" si="2775"/>
        <v/>
      </c>
      <c r="AR458" s="19" t="str">
        <f t="shared" si="2775"/>
        <v/>
      </c>
      <c r="AS458" s="19" t="str">
        <f t="shared" si="2775"/>
        <v/>
      </c>
      <c r="AT458" s="19" t="str">
        <f t="shared" si="2775"/>
        <v/>
      </c>
      <c r="AU458" s="19"/>
      <c r="AV458" s="19" t="str">
        <f t="shared" ref="AV458:AW458" si="2776">IF(AC458="Y",$AG458,"")</f>
        <v/>
      </c>
      <c r="AW458" s="19" t="str">
        <f t="shared" si="2776"/>
        <v/>
      </c>
      <c r="AX458" s="19"/>
      <c r="AY458" s="24">
        <f t="shared" si="1542"/>
        <v>0</v>
      </c>
      <c r="AZ458" s="19">
        <f t="shared" si="1543"/>
        <v>1</v>
      </c>
      <c r="BA458" s="19"/>
      <c r="BB458" s="19"/>
    </row>
    <row r="459" spans="1:54" ht="15.6">
      <c r="A459" s="2">
        <f>'Form Responses 1'!A504</f>
        <v>0</v>
      </c>
      <c r="B459" s="25">
        <f>'Form Responses 1'!B504</f>
        <v>0</v>
      </c>
      <c r="C459" s="16">
        <f>'Form Responses 1'!C504</f>
        <v>0</v>
      </c>
      <c r="D459" s="16">
        <f>'Form Responses 1'!D504</f>
        <v>0</v>
      </c>
      <c r="E459" s="511">
        <f>'Form Responses 1'!E504</f>
        <v>0</v>
      </c>
      <c r="F459" s="17">
        <f>'Form Responses 1'!F504</f>
        <v>0</v>
      </c>
      <c r="G459" s="16">
        <f>'Form Responses 1'!G504</f>
        <v>0</v>
      </c>
      <c r="H459" s="16">
        <f>'Form Responses 1'!H504</f>
        <v>0</v>
      </c>
      <c r="I459" s="16">
        <f>'Form Responses 1'!I504</f>
        <v>0</v>
      </c>
      <c r="J459" s="16">
        <f>'Form Responses 1'!J504</f>
        <v>0</v>
      </c>
      <c r="K459" s="16">
        <f>'Form Responses 1'!K504</f>
        <v>0</v>
      </c>
      <c r="L459" s="16">
        <f>'Form Responses 1'!L504</f>
        <v>0</v>
      </c>
      <c r="M459" s="16">
        <f>'Form Responses 1'!M504</f>
        <v>0</v>
      </c>
      <c r="N459" s="27"/>
      <c r="O459" s="19" t="str">
        <f t="shared" si="1533"/>
        <v/>
      </c>
      <c r="P459" s="20"/>
      <c r="Q459" s="20"/>
      <c r="R459" s="20"/>
      <c r="S459" s="20"/>
      <c r="T459" s="21" t="str">
        <f t="shared" ref="T459:U459" si="2777">IF(COUNTIF($F459,CONCATENATE("*",T$1,"*")),"Y",IF(COUNTIF($F459,CONCATENATE("*",$V$1,"*")),"Y",IF(COUNTIF($F459,CONCATENATE("*ALL EVENT DAYS - July 18*")),"Y","")))</f>
        <v/>
      </c>
      <c r="U459" s="21" t="str">
        <f t="shared" si="2777"/>
        <v/>
      </c>
      <c r="V459" s="21" t="str">
        <f t="shared" si="2740"/>
        <v/>
      </c>
      <c r="W459" s="21" t="str">
        <f t="shared" ref="W459:X459" si="2778">IF(COUNTIF($F459,CONCATENATE("*",W$1,"*")),"Y",IF(COUNTIF($F459,CONCATENATE("*",$O$1,"*")),"Y",IF(COUNTIF($F459,CONCATENATE("*",$Y$1,"*")),"Y",IF(COUNTIF($F459,CONCATENATE("*ALL EVENT*")),"Y",""))))</f>
        <v/>
      </c>
      <c r="X459" s="21" t="str">
        <f t="shared" si="2778"/>
        <v/>
      </c>
      <c r="Y459" s="21" t="str">
        <f t="shared" si="2742"/>
        <v/>
      </c>
      <c r="Z459" s="21" t="str">
        <f t="shared" ref="Z459:AA459" si="2779">IF(COUNTIF($F459,CONCATENATE("*",Z$1,"*")),"Y",IF(COUNTIF($F459,CONCATENATE("*",$O$1,"*")),"Y",IF(COUNTIF($F459,CONCATENATE("*",$AB$1,"*")),"Y",IF(COUNTIF($F459,CONCATENATE("*ALL EVENT*")),"Y",""))))</f>
        <v/>
      </c>
      <c r="AA459" s="21" t="str">
        <f t="shared" si="2779"/>
        <v/>
      </c>
      <c r="AB459" s="21" t="str">
        <f t="shared" si="1537"/>
        <v/>
      </c>
      <c r="AC459" s="21" t="str">
        <f t="shared" ref="AC459:AD459" si="2780">IF(COUNTIF($F459,CONCATENATE("*",AC$1,"*")),"Y",IF(COUNTIF($F459,CONCATENATE("*",$O$1,"*")),"Y",IF(COUNTIF($F459,CONCATENATE("*",$AE$1,"*")),"Y",IF(COUNTIF($F459,CONCATENATE("*ALL EVENT*")),"Y",""))))</f>
        <v/>
      </c>
      <c r="AD459" s="21" t="str">
        <f t="shared" si="2780"/>
        <v/>
      </c>
      <c r="AE459" s="19" t="str">
        <f t="shared" si="1539"/>
        <v/>
      </c>
      <c r="AF459" s="22">
        <f t="shared" si="1540"/>
        <v>0</v>
      </c>
      <c r="AG459" s="44"/>
      <c r="AH459" s="19" t="str">
        <f t="shared" si="1792"/>
        <v/>
      </c>
      <c r="AI459" s="19" t="str">
        <f t="shared" ref="AI459:AT459" si="2781">IF(P459="Y",$AG459,"")</f>
        <v/>
      </c>
      <c r="AJ459" s="19" t="str">
        <f t="shared" si="2781"/>
        <v/>
      </c>
      <c r="AK459" s="19" t="str">
        <f t="shared" si="2781"/>
        <v/>
      </c>
      <c r="AL459" s="19" t="str">
        <f t="shared" si="2781"/>
        <v/>
      </c>
      <c r="AM459" s="19" t="str">
        <f t="shared" si="2781"/>
        <v/>
      </c>
      <c r="AN459" s="19" t="str">
        <f t="shared" si="2781"/>
        <v/>
      </c>
      <c r="AO459" s="19" t="str">
        <f t="shared" si="2781"/>
        <v/>
      </c>
      <c r="AP459" s="19" t="str">
        <f t="shared" si="2781"/>
        <v/>
      </c>
      <c r="AQ459" s="19" t="str">
        <f t="shared" si="2781"/>
        <v/>
      </c>
      <c r="AR459" s="19" t="str">
        <f t="shared" si="2781"/>
        <v/>
      </c>
      <c r="AS459" s="19" t="str">
        <f t="shared" si="2781"/>
        <v/>
      </c>
      <c r="AT459" s="19" t="str">
        <f t="shared" si="2781"/>
        <v/>
      </c>
      <c r="AU459" s="19"/>
      <c r="AV459" s="19" t="str">
        <f t="shared" ref="AV459:AW459" si="2782">IF(AC459="Y",$AG459,"")</f>
        <v/>
      </c>
      <c r="AW459" s="19" t="str">
        <f t="shared" si="2782"/>
        <v/>
      </c>
      <c r="AX459" s="19"/>
      <c r="AY459" s="24">
        <f t="shared" si="1542"/>
        <v>0</v>
      </c>
      <c r="AZ459" s="19">
        <f t="shared" si="1543"/>
        <v>1</v>
      </c>
      <c r="BA459" s="19"/>
      <c r="BB459" s="19"/>
    </row>
    <row r="460" spans="1:54" ht="15.6">
      <c r="A460" s="2">
        <f>'Form Responses 1'!A634</f>
        <v>0</v>
      </c>
      <c r="B460" s="25">
        <f>'Form Responses 1'!B634</f>
        <v>0</v>
      </c>
      <c r="C460" s="25">
        <f>'Form Responses 1'!C634</f>
        <v>0</v>
      </c>
      <c r="D460" s="25">
        <f>'Form Responses 1'!D634</f>
        <v>0</v>
      </c>
      <c r="E460" s="513">
        <f>'Form Responses 1'!E634</f>
        <v>0</v>
      </c>
      <c r="F460" s="48">
        <f>'Form Responses 1'!F634</f>
        <v>0</v>
      </c>
      <c r="G460" s="25">
        <f>'Form Responses 1'!G634</f>
        <v>0</v>
      </c>
      <c r="H460" s="25"/>
      <c r="I460" s="25"/>
      <c r="J460" s="25"/>
      <c r="K460" s="25"/>
      <c r="L460" s="25"/>
      <c r="M460" s="25"/>
      <c r="N460" s="27"/>
      <c r="O460" s="19" t="str">
        <f t="shared" si="1533"/>
        <v/>
      </c>
      <c r="P460" s="20"/>
      <c r="Q460" s="20"/>
      <c r="R460" s="20"/>
      <c r="S460" s="20"/>
      <c r="T460" s="21" t="str">
        <f t="shared" ref="T460:U460" si="2783">IF(COUNTIF($F460,CONCATENATE("*",T$1,"*")),"Y",IF(COUNTIF($F460,CONCATENATE("*",$V$1,"*")),"Y",IF(COUNTIF($F460,CONCATENATE("*ALL EVENT DAYS - July 18*")),"Y","")))</f>
        <v/>
      </c>
      <c r="U460" s="21" t="str">
        <f t="shared" si="2783"/>
        <v/>
      </c>
      <c r="V460" s="21" t="str">
        <f t="shared" si="2740"/>
        <v/>
      </c>
      <c r="W460" s="21" t="str">
        <f t="shared" ref="W460:X460" si="2784">IF(COUNTIF($F460,CONCATENATE("*",W$1,"*")),"Y",IF(COUNTIF($F460,CONCATENATE("*",$O$1,"*")),"Y",IF(COUNTIF($F460,CONCATENATE("*",$Y$1,"*")),"Y",IF(COUNTIF($F460,CONCATENATE("*ALL EVENT*")),"Y",""))))</f>
        <v/>
      </c>
      <c r="X460" s="21" t="str">
        <f t="shared" si="2784"/>
        <v/>
      </c>
      <c r="Y460" s="21" t="str">
        <f t="shared" si="2742"/>
        <v/>
      </c>
      <c r="Z460" s="21" t="str">
        <f t="shared" ref="Z460:AA460" si="2785">IF(COUNTIF($F460,CONCATENATE("*",Z$1,"*")),"Y",IF(COUNTIF($F460,CONCATENATE("*",$O$1,"*")),"Y",IF(COUNTIF($F460,CONCATENATE("*",$AB$1,"*")),"Y",IF(COUNTIF($F460,CONCATENATE("*ALL EVENT*")),"Y",""))))</f>
        <v/>
      </c>
      <c r="AA460" s="21" t="str">
        <f t="shared" si="2785"/>
        <v/>
      </c>
      <c r="AB460" s="21" t="str">
        <f t="shared" si="1537"/>
        <v/>
      </c>
      <c r="AC460" s="21" t="str">
        <f t="shared" ref="AC460:AD460" si="2786">IF(COUNTIF($F460,CONCATENATE("*",AC$1,"*")),"Y",IF(COUNTIF($F460,CONCATENATE("*",$O$1,"*")),"Y",IF(COUNTIF($F460,CONCATENATE("*",$AE$1,"*")),"Y",IF(COUNTIF($F460,CONCATENATE("*ALL EVENT*")),"Y",""))))</f>
        <v/>
      </c>
      <c r="AD460" s="21" t="str">
        <f t="shared" si="2786"/>
        <v/>
      </c>
      <c r="AE460" s="19" t="str">
        <f t="shared" si="1539"/>
        <v/>
      </c>
      <c r="AF460" s="22">
        <f t="shared" si="1540"/>
        <v>0</v>
      </c>
      <c r="AG460" s="44"/>
      <c r="AH460" s="19" t="str">
        <f t="shared" si="1792"/>
        <v/>
      </c>
      <c r="AI460" s="19" t="str">
        <f t="shared" ref="AI460:AT460" si="2787">IF(P460="Y",$AG460,"")</f>
        <v/>
      </c>
      <c r="AJ460" s="19" t="str">
        <f t="shared" si="2787"/>
        <v/>
      </c>
      <c r="AK460" s="19" t="str">
        <f t="shared" si="2787"/>
        <v/>
      </c>
      <c r="AL460" s="19" t="str">
        <f t="shared" si="2787"/>
        <v/>
      </c>
      <c r="AM460" s="19" t="str">
        <f t="shared" si="2787"/>
        <v/>
      </c>
      <c r="AN460" s="19" t="str">
        <f t="shared" si="2787"/>
        <v/>
      </c>
      <c r="AO460" s="19" t="str">
        <f t="shared" si="2787"/>
        <v/>
      </c>
      <c r="AP460" s="19" t="str">
        <f t="shared" si="2787"/>
        <v/>
      </c>
      <c r="AQ460" s="19" t="str">
        <f t="shared" si="2787"/>
        <v/>
      </c>
      <c r="AR460" s="19" t="str">
        <f t="shared" si="2787"/>
        <v/>
      </c>
      <c r="AS460" s="19" t="str">
        <f t="shared" si="2787"/>
        <v/>
      </c>
      <c r="AT460" s="19" t="str">
        <f t="shared" si="2787"/>
        <v/>
      </c>
      <c r="AU460" s="19"/>
      <c r="AV460" s="19" t="str">
        <f t="shared" ref="AV460:AW460" si="2788">IF(AC460="Y",$AG460,"")</f>
        <v/>
      </c>
      <c r="AW460" s="19" t="str">
        <f t="shared" si="2788"/>
        <v/>
      </c>
      <c r="AX460" s="19"/>
      <c r="AY460" s="24">
        <f t="shared" si="1542"/>
        <v>0</v>
      </c>
      <c r="AZ460" s="19">
        <f t="shared" si="1543"/>
        <v>1</v>
      </c>
      <c r="BA460" s="19"/>
      <c r="BB460" s="19"/>
    </row>
    <row r="461" spans="1:54" ht="15.6">
      <c r="A461" s="2">
        <f>'Form Responses 1'!A635</f>
        <v>0</v>
      </c>
      <c r="B461" s="25">
        <f>'Form Responses 1'!B635</f>
        <v>0</v>
      </c>
      <c r="C461" s="25">
        <f>'Form Responses 1'!C635</f>
        <v>0</v>
      </c>
      <c r="D461" s="25">
        <f>'Form Responses 1'!D635</f>
        <v>0</v>
      </c>
      <c r="E461" s="513">
        <f>'Form Responses 1'!E635</f>
        <v>0</v>
      </c>
      <c r="F461" s="48">
        <f>'Form Responses 1'!F635</f>
        <v>0</v>
      </c>
      <c r="G461" s="25">
        <f>'Form Responses 1'!G635</f>
        <v>0</v>
      </c>
      <c r="H461" s="25"/>
      <c r="I461" s="25"/>
      <c r="J461" s="25"/>
      <c r="K461" s="25"/>
      <c r="L461" s="25"/>
      <c r="M461" s="25"/>
      <c r="N461" s="27"/>
      <c r="O461" s="19" t="str">
        <f t="shared" si="1533"/>
        <v/>
      </c>
      <c r="P461" s="20"/>
      <c r="Q461" s="20"/>
      <c r="R461" s="20"/>
      <c r="S461" s="20"/>
      <c r="T461" s="21" t="str">
        <f t="shared" ref="T461:U461" si="2789">IF(COUNTIF($F461,CONCATENATE("*",T$1,"*")),"Y",IF(COUNTIF($F461,CONCATENATE("*",$V$1,"*")),"Y",IF(COUNTIF($F461,CONCATENATE("*ALL EVENT DAYS - July 18*")),"Y","")))</f>
        <v/>
      </c>
      <c r="U461" s="21" t="str">
        <f t="shared" si="2789"/>
        <v/>
      </c>
      <c r="V461" s="21" t="str">
        <f t="shared" si="2740"/>
        <v/>
      </c>
      <c r="W461" s="21" t="str">
        <f t="shared" ref="W461:X461" si="2790">IF(COUNTIF($F461,CONCATENATE("*",W$1,"*")),"Y",IF(COUNTIF($F461,CONCATENATE("*",$O$1,"*")),"Y",IF(COUNTIF($F461,CONCATENATE("*",$Y$1,"*")),"Y",IF(COUNTIF($F461,CONCATENATE("*ALL EVENT*")),"Y",""))))</f>
        <v/>
      </c>
      <c r="X461" s="21" t="str">
        <f t="shared" si="2790"/>
        <v/>
      </c>
      <c r="Y461" s="21" t="str">
        <f t="shared" si="2742"/>
        <v/>
      </c>
      <c r="Z461" s="21" t="str">
        <f t="shared" ref="Z461:AA461" si="2791">IF(COUNTIF($F461,CONCATENATE("*",Z$1,"*")),"Y",IF(COUNTIF($F461,CONCATENATE("*",$O$1,"*")),"Y",IF(COUNTIF($F461,CONCATENATE("*",$AB$1,"*")),"Y",IF(COUNTIF($F461,CONCATENATE("*ALL EVENT*")),"Y",""))))</f>
        <v/>
      </c>
      <c r="AA461" s="21" t="str">
        <f t="shared" si="2791"/>
        <v/>
      </c>
      <c r="AB461" s="21" t="str">
        <f t="shared" si="1537"/>
        <v/>
      </c>
      <c r="AC461" s="21" t="str">
        <f t="shared" ref="AC461:AD461" si="2792">IF(COUNTIF($F461,CONCATENATE("*",AC$1,"*")),"Y",IF(COUNTIF($F461,CONCATENATE("*",$O$1,"*")),"Y",IF(COUNTIF($F461,CONCATENATE("*",$AE$1,"*")),"Y",IF(COUNTIF($F461,CONCATENATE("*ALL EVENT*")),"Y",""))))</f>
        <v/>
      </c>
      <c r="AD461" s="21" t="str">
        <f t="shared" si="2792"/>
        <v/>
      </c>
      <c r="AE461" s="19" t="str">
        <f t="shared" si="1539"/>
        <v/>
      </c>
      <c r="AF461" s="22">
        <f t="shared" si="1540"/>
        <v>0</v>
      </c>
      <c r="AG461" s="44"/>
      <c r="AH461" s="19" t="str">
        <f t="shared" si="1792"/>
        <v/>
      </c>
      <c r="AI461" s="19" t="str">
        <f t="shared" ref="AI461:AT461" si="2793">IF(P461="Y",$AG461,"")</f>
        <v/>
      </c>
      <c r="AJ461" s="19" t="str">
        <f t="shared" si="2793"/>
        <v/>
      </c>
      <c r="AK461" s="19" t="str">
        <f t="shared" si="2793"/>
        <v/>
      </c>
      <c r="AL461" s="19" t="str">
        <f t="shared" si="2793"/>
        <v/>
      </c>
      <c r="AM461" s="19" t="str">
        <f t="shared" si="2793"/>
        <v/>
      </c>
      <c r="AN461" s="19" t="str">
        <f t="shared" si="2793"/>
        <v/>
      </c>
      <c r="AO461" s="19" t="str">
        <f t="shared" si="2793"/>
        <v/>
      </c>
      <c r="AP461" s="19" t="str">
        <f t="shared" si="2793"/>
        <v/>
      </c>
      <c r="AQ461" s="19" t="str">
        <f t="shared" si="2793"/>
        <v/>
      </c>
      <c r="AR461" s="19" t="str">
        <f t="shared" si="2793"/>
        <v/>
      </c>
      <c r="AS461" s="19" t="str">
        <f t="shared" si="2793"/>
        <v/>
      </c>
      <c r="AT461" s="19" t="str">
        <f t="shared" si="2793"/>
        <v/>
      </c>
      <c r="AU461" s="19"/>
      <c r="AV461" s="19" t="str">
        <f t="shared" ref="AV461:AW461" si="2794">IF(AC461="Y",$AG461,"")</f>
        <v/>
      </c>
      <c r="AW461" s="19" t="str">
        <f t="shared" si="2794"/>
        <v/>
      </c>
      <c r="AX461" s="19"/>
      <c r="AY461" s="24">
        <f t="shared" si="1542"/>
        <v>0</v>
      </c>
      <c r="AZ461" s="19">
        <f t="shared" si="1543"/>
        <v>1</v>
      </c>
      <c r="BA461" s="19"/>
      <c r="BB461" s="19"/>
    </row>
    <row r="462" spans="1:54" ht="15.6">
      <c r="A462" s="2">
        <f>'Form Responses 1'!A636</f>
        <v>0</v>
      </c>
      <c r="B462" s="25">
        <f>'Form Responses 1'!B636</f>
        <v>0</v>
      </c>
      <c r="C462" s="25">
        <f>'Form Responses 1'!C636</f>
        <v>0</v>
      </c>
      <c r="D462" s="25">
        <f>'Form Responses 1'!D636</f>
        <v>0</v>
      </c>
      <c r="E462" s="513">
        <f>'Form Responses 1'!E636</f>
        <v>0</v>
      </c>
      <c r="F462" s="48">
        <f>'Form Responses 1'!F636</f>
        <v>0</v>
      </c>
      <c r="G462" s="25">
        <f>'Form Responses 1'!G636</f>
        <v>0</v>
      </c>
      <c r="H462" s="25"/>
      <c r="I462" s="25"/>
      <c r="J462" s="25"/>
      <c r="K462" s="25"/>
      <c r="L462" s="25"/>
      <c r="M462" s="25"/>
      <c r="N462" s="27"/>
      <c r="O462" s="19" t="str">
        <f t="shared" si="1533"/>
        <v/>
      </c>
      <c r="P462" s="20"/>
      <c r="Q462" s="20"/>
      <c r="R462" s="20"/>
      <c r="S462" s="20"/>
      <c r="T462" s="21" t="str">
        <f t="shared" ref="T462:U462" si="2795">IF(COUNTIF($F462,CONCATENATE("*",T$1,"*")),"Y",IF(COUNTIF($F462,CONCATENATE("*",$V$1,"*")),"Y",IF(COUNTIF($F462,CONCATENATE("*ALL EVENT DAYS - July 18*")),"Y","")))</f>
        <v/>
      </c>
      <c r="U462" s="21" t="str">
        <f t="shared" si="2795"/>
        <v/>
      </c>
      <c r="V462" s="21" t="str">
        <f t="shared" si="2740"/>
        <v/>
      </c>
      <c r="W462" s="21" t="str">
        <f t="shared" ref="W462:X462" si="2796">IF(COUNTIF($F462,CONCATENATE("*",W$1,"*")),"Y",IF(COUNTIF($F462,CONCATENATE("*",$O$1,"*")),"Y",IF(COUNTIF($F462,CONCATENATE("*",$Y$1,"*")),"Y",IF(COUNTIF($F462,CONCATENATE("*ALL EVENT*")),"Y",""))))</f>
        <v/>
      </c>
      <c r="X462" s="21" t="str">
        <f t="shared" si="2796"/>
        <v/>
      </c>
      <c r="Y462" s="21" t="str">
        <f t="shared" si="2742"/>
        <v/>
      </c>
      <c r="Z462" s="21" t="str">
        <f t="shared" ref="Z462:AA462" si="2797">IF(COUNTIF($F462,CONCATENATE("*",Z$1,"*")),"Y",IF(COUNTIF($F462,CONCATENATE("*",$O$1,"*")),"Y",IF(COUNTIF($F462,CONCATENATE("*",$AB$1,"*")),"Y",IF(COUNTIF($F462,CONCATENATE("*ALL EVENT*")),"Y",""))))</f>
        <v/>
      </c>
      <c r="AA462" s="21" t="str">
        <f t="shared" si="2797"/>
        <v/>
      </c>
      <c r="AB462" s="21" t="str">
        <f t="shared" si="1537"/>
        <v/>
      </c>
      <c r="AC462" s="21" t="str">
        <f t="shared" ref="AC462:AD462" si="2798">IF(COUNTIF($F462,CONCATENATE("*",AC$1,"*")),"Y",IF(COUNTIF($F462,CONCATENATE("*",$O$1,"*")),"Y",IF(COUNTIF($F462,CONCATENATE("*",$AE$1,"*")),"Y",IF(COUNTIF($F462,CONCATENATE("*ALL EVENT*")),"Y",""))))</f>
        <v/>
      </c>
      <c r="AD462" s="21" t="str">
        <f t="shared" si="2798"/>
        <v/>
      </c>
      <c r="AE462" s="19" t="str">
        <f t="shared" si="1539"/>
        <v/>
      </c>
      <c r="AF462" s="22">
        <f t="shared" si="1540"/>
        <v>0</v>
      </c>
      <c r="AG462" s="44"/>
      <c r="AH462" s="19" t="str">
        <f t="shared" si="1792"/>
        <v/>
      </c>
      <c r="AI462" s="19" t="str">
        <f t="shared" ref="AI462:AT462" si="2799">IF(P462="Y",$AG462,"")</f>
        <v/>
      </c>
      <c r="AJ462" s="19" t="str">
        <f t="shared" si="2799"/>
        <v/>
      </c>
      <c r="AK462" s="19" t="str">
        <f t="shared" si="2799"/>
        <v/>
      </c>
      <c r="AL462" s="19" t="str">
        <f t="shared" si="2799"/>
        <v/>
      </c>
      <c r="AM462" s="19" t="str">
        <f t="shared" si="2799"/>
        <v/>
      </c>
      <c r="AN462" s="19" t="str">
        <f t="shared" si="2799"/>
        <v/>
      </c>
      <c r="AO462" s="19" t="str">
        <f t="shared" si="2799"/>
        <v/>
      </c>
      <c r="AP462" s="19" t="str">
        <f t="shared" si="2799"/>
        <v/>
      </c>
      <c r="AQ462" s="19" t="str">
        <f t="shared" si="2799"/>
        <v/>
      </c>
      <c r="AR462" s="19" t="str">
        <f t="shared" si="2799"/>
        <v/>
      </c>
      <c r="AS462" s="19" t="str">
        <f t="shared" si="2799"/>
        <v/>
      </c>
      <c r="AT462" s="19" t="str">
        <f t="shared" si="2799"/>
        <v/>
      </c>
      <c r="AU462" s="19"/>
      <c r="AV462" s="19" t="str">
        <f t="shared" ref="AV462:AW462" si="2800">IF(AC462="Y",$AG462,"")</f>
        <v/>
      </c>
      <c r="AW462" s="19" t="str">
        <f t="shared" si="2800"/>
        <v/>
      </c>
      <c r="AX462" s="19"/>
      <c r="AY462" s="24">
        <f t="shared" si="1542"/>
        <v>0</v>
      </c>
      <c r="AZ462" s="19">
        <f t="shared" si="1543"/>
        <v>1</v>
      </c>
      <c r="BA462" s="19"/>
      <c r="BB462" s="19"/>
    </row>
    <row r="463" spans="1:54" ht="15.6">
      <c r="A463" s="2">
        <f>'Form Responses 1'!A637</f>
        <v>0</v>
      </c>
      <c r="B463" s="25">
        <f>'Form Responses 1'!B637</f>
        <v>0</v>
      </c>
      <c r="C463" s="25">
        <f>'Form Responses 1'!C637</f>
        <v>0</v>
      </c>
      <c r="D463" s="25">
        <f>'Form Responses 1'!D637</f>
        <v>0</v>
      </c>
      <c r="E463" s="513">
        <f>'Form Responses 1'!E637</f>
        <v>0</v>
      </c>
      <c r="F463" s="48">
        <f>'Form Responses 1'!F637</f>
        <v>0</v>
      </c>
      <c r="G463" s="25">
        <f>'Form Responses 1'!G637</f>
        <v>0</v>
      </c>
      <c r="H463" s="25"/>
      <c r="I463" s="25"/>
      <c r="J463" s="25"/>
      <c r="K463" s="25"/>
      <c r="L463" s="25"/>
      <c r="M463" s="25"/>
      <c r="N463" s="27"/>
      <c r="O463" s="19" t="str">
        <f t="shared" si="1533"/>
        <v/>
      </c>
      <c r="P463" s="20"/>
      <c r="Q463" s="20"/>
      <c r="R463" s="20"/>
      <c r="S463" s="20"/>
      <c r="T463" s="21" t="str">
        <f t="shared" ref="T463:U463" si="2801">IF(COUNTIF($F463,CONCATENATE("*",T$1,"*")),"Y",IF(COUNTIF($F463,CONCATENATE("*",$V$1,"*")),"Y",IF(COUNTIF($F463,CONCATENATE("*ALL EVENT DAYS - July 18*")),"Y","")))</f>
        <v/>
      </c>
      <c r="U463" s="21" t="str">
        <f t="shared" si="2801"/>
        <v/>
      </c>
      <c r="V463" s="21" t="str">
        <f t="shared" si="2740"/>
        <v/>
      </c>
      <c r="W463" s="21" t="str">
        <f t="shared" ref="W463:X463" si="2802">IF(COUNTIF($F463,CONCATENATE("*",W$1,"*")),"Y",IF(COUNTIF($F463,CONCATENATE("*",$O$1,"*")),"Y",IF(COUNTIF($F463,CONCATENATE("*",$Y$1,"*")),"Y",IF(COUNTIF($F463,CONCATENATE("*ALL EVENT*")),"Y",""))))</f>
        <v/>
      </c>
      <c r="X463" s="21" t="str">
        <f t="shared" si="2802"/>
        <v/>
      </c>
      <c r="Y463" s="21" t="str">
        <f t="shared" si="2742"/>
        <v/>
      </c>
      <c r="Z463" s="21" t="str">
        <f t="shared" ref="Z463:AA463" si="2803">IF(COUNTIF($F463,CONCATENATE("*",Z$1,"*")),"Y",IF(COUNTIF($F463,CONCATENATE("*",$O$1,"*")),"Y",IF(COUNTIF($F463,CONCATENATE("*",$AB$1,"*")),"Y",IF(COUNTIF($F463,CONCATENATE("*ALL EVENT*")),"Y",""))))</f>
        <v/>
      </c>
      <c r="AA463" s="21" t="str">
        <f t="shared" si="2803"/>
        <v/>
      </c>
      <c r="AB463" s="21" t="str">
        <f t="shared" si="1537"/>
        <v/>
      </c>
      <c r="AC463" s="21" t="str">
        <f t="shared" ref="AC463:AD463" si="2804">IF(COUNTIF($F463,CONCATENATE("*",AC$1,"*")),"Y",IF(COUNTIF($F463,CONCATENATE("*",$O$1,"*")),"Y",IF(COUNTIF($F463,CONCATENATE("*",$AE$1,"*")),"Y",IF(COUNTIF($F463,CONCATENATE("*ALL EVENT*")),"Y",""))))</f>
        <v/>
      </c>
      <c r="AD463" s="21" t="str">
        <f t="shared" si="2804"/>
        <v/>
      </c>
      <c r="AE463" s="19" t="str">
        <f t="shared" si="1539"/>
        <v/>
      </c>
      <c r="AF463" s="22">
        <f t="shared" si="1540"/>
        <v>0</v>
      </c>
      <c r="AG463" s="44"/>
      <c r="AH463" s="19" t="str">
        <f t="shared" si="1792"/>
        <v/>
      </c>
      <c r="AI463" s="19" t="str">
        <f t="shared" ref="AI463:AT463" si="2805">IF(P463="Y",$AG463,"")</f>
        <v/>
      </c>
      <c r="AJ463" s="19" t="str">
        <f t="shared" si="2805"/>
        <v/>
      </c>
      <c r="AK463" s="19" t="str">
        <f t="shared" si="2805"/>
        <v/>
      </c>
      <c r="AL463" s="19" t="str">
        <f t="shared" si="2805"/>
        <v/>
      </c>
      <c r="AM463" s="19" t="str">
        <f t="shared" si="2805"/>
        <v/>
      </c>
      <c r="AN463" s="19" t="str">
        <f t="shared" si="2805"/>
        <v/>
      </c>
      <c r="AO463" s="19" t="str">
        <f t="shared" si="2805"/>
        <v/>
      </c>
      <c r="AP463" s="19" t="str">
        <f t="shared" si="2805"/>
        <v/>
      </c>
      <c r="AQ463" s="19" t="str">
        <f t="shared" si="2805"/>
        <v/>
      </c>
      <c r="AR463" s="19" t="str">
        <f t="shared" si="2805"/>
        <v/>
      </c>
      <c r="AS463" s="19" t="str">
        <f t="shared" si="2805"/>
        <v/>
      </c>
      <c r="AT463" s="19" t="str">
        <f t="shared" si="2805"/>
        <v/>
      </c>
      <c r="AU463" s="19"/>
      <c r="AV463" s="19" t="str">
        <f t="shared" ref="AV463:AW463" si="2806">IF(AC463="Y",$AG463,"")</f>
        <v/>
      </c>
      <c r="AW463" s="19" t="str">
        <f t="shared" si="2806"/>
        <v/>
      </c>
      <c r="AX463" s="19"/>
      <c r="AY463" s="24">
        <f t="shared" si="1542"/>
        <v>0</v>
      </c>
      <c r="AZ463" s="19">
        <f t="shared" si="1543"/>
        <v>1</v>
      </c>
      <c r="BA463" s="19"/>
      <c r="BB463" s="19"/>
    </row>
    <row r="464" spans="1:54" ht="15.6">
      <c r="A464" s="2">
        <f>'Form Responses 1'!A638</f>
        <v>0</v>
      </c>
      <c r="B464" s="25">
        <f>'Form Responses 1'!B638</f>
        <v>0</v>
      </c>
      <c r="C464" s="25">
        <f>'Form Responses 1'!C638</f>
        <v>0</v>
      </c>
      <c r="D464" s="25">
        <f>'Form Responses 1'!D638</f>
        <v>0</v>
      </c>
      <c r="E464" s="513">
        <f>'Form Responses 1'!E638</f>
        <v>0</v>
      </c>
      <c r="F464" s="48">
        <f>'Form Responses 1'!F638</f>
        <v>0</v>
      </c>
      <c r="G464" s="25">
        <f>'Form Responses 1'!G638</f>
        <v>0</v>
      </c>
      <c r="H464" s="25"/>
      <c r="I464" s="25"/>
      <c r="J464" s="25"/>
      <c r="K464" s="25"/>
      <c r="L464" s="25"/>
      <c r="M464" s="25"/>
      <c r="N464" s="27"/>
      <c r="O464" s="19" t="str">
        <f t="shared" si="1533"/>
        <v/>
      </c>
      <c r="P464" s="20"/>
      <c r="Q464" s="20"/>
      <c r="R464" s="20"/>
      <c r="S464" s="20"/>
      <c r="T464" s="21" t="str">
        <f t="shared" ref="T464:U464" si="2807">IF(COUNTIF($F464,CONCATENATE("*",T$1,"*")),"Y",IF(COUNTIF($F464,CONCATENATE("*",$V$1,"*")),"Y",IF(COUNTIF($F464,CONCATENATE("*ALL EVENT DAYS - July 18*")),"Y","")))</f>
        <v/>
      </c>
      <c r="U464" s="21" t="str">
        <f t="shared" si="2807"/>
        <v/>
      </c>
      <c r="V464" s="21" t="str">
        <f t="shared" si="2740"/>
        <v/>
      </c>
      <c r="W464" s="21" t="str">
        <f t="shared" ref="W464:X464" si="2808">IF(COUNTIF($F464,CONCATENATE("*",W$1,"*")),"Y",IF(COUNTIF($F464,CONCATENATE("*",$O$1,"*")),"Y",IF(COUNTIF($F464,CONCATENATE("*",$Y$1,"*")),"Y",IF(COUNTIF($F464,CONCATENATE("*ALL EVENT*")),"Y",""))))</f>
        <v/>
      </c>
      <c r="X464" s="21" t="str">
        <f t="shared" si="2808"/>
        <v/>
      </c>
      <c r="Y464" s="21" t="str">
        <f t="shared" si="2742"/>
        <v/>
      </c>
      <c r="Z464" s="21" t="str">
        <f t="shared" ref="Z464:AA464" si="2809">IF(COUNTIF($F464,CONCATENATE("*",Z$1,"*")),"Y",IF(COUNTIF($F464,CONCATENATE("*",$O$1,"*")),"Y",IF(COUNTIF($F464,CONCATENATE("*",$AB$1,"*")),"Y",IF(COUNTIF($F464,CONCATENATE("*ALL EVENT*")),"Y",""))))</f>
        <v/>
      </c>
      <c r="AA464" s="21" t="str">
        <f t="shared" si="2809"/>
        <v/>
      </c>
      <c r="AB464" s="21" t="str">
        <f t="shared" si="1537"/>
        <v/>
      </c>
      <c r="AC464" s="21" t="str">
        <f t="shared" ref="AC464:AD464" si="2810">IF(COUNTIF($F464,CONCATENATE("*",AC$1,"*")),"Y",IF(COUNTIF($F464,CONCATENATE("*",$O$1,"*")),"Y",IF(COUNTIF($F464,CONCATENATE("*",$AE$1,"*")),"Y",IF(COUNTIF($F464,CONCATENATE("*ALL EVENT*")),"Y",""))))</f>
        <v/>
      </c>
      <c r="AD464" s="21" t="str">
        <f t="shared" si="2810"/>
        <v/>
      </c>
      <c r="AE464" s="19" t="str">
        <f t="shared" si="1539"/>
        <v/>
      </c>
      <c r="AF464" s="22">
        <f t="shared" si="1540"/>
        <v>0</v>
      </c>
      <c r="AG464" s="44"/>
      <c r="AH464" s="19" t="str">
        <f t="shared" si="1792"/>
        <v/>
      </c>
      <c r="AI464" s="19" t="str">
        <f t="shared" ref="AI464:AT464" si="2811">IF(P464="Y",$AG464,"")</f>
        <v/>
      </c>
      <c r="AJ464" s="19" t="str">
        <f t="shared" si="2811"/>
        <v/>
      </c>
      <c r="AK464" s="19" t="str">
        <f t="shared" si="2811"/>
        <v/>
      </c>
      <c r="AL464" s="19" t="str">
        <f t="shared" si="2811"/>
        <v/>
      </c>
      <c r="AM464" s="19" t="str">
        <f t="shared" si="2811"/>
        <v/>
      </c>
      <c r="AN464" s="19" t="str">
        <f t="shared" si="2811"/>
        <v/>
      </c>
      <c r="AO464" s="19" t="str">
        <f t="shared" si="2811"/>
        <v/>
      </c>
      <c r="AP464" s="19" t="str">
        <f t="shared" si="2811"/>
        <v/>
      </c>
      <c r="AQ464" s="19" t="str">
        <f t="shared" si="2811"/>
        <v/>
      </c>
      <c r="AR464" s="19" t="str">
        <f t="shared" si="2811"/>
        <v/>
      </c>
      <c r="AS464" s="19" t="str">
        <f t="shared" si="2811"/>
        <v/>
      </c>
      <c r="AT464" s="19" t="str">
        <f t="shared" si="2811"/>
        <v/>
      </c>
      <c r="AU464" s="19"/>
      <c r="AV464" s="19" t="str">
        <f t="shared" ref="AV464:AW464" si="2812">IF(AC464="Y",$AG464,"")</f>
        <v/>
      </c>
      <c r="AW464" s="19" t="str">
        <f t="shared" si="2812"/>
        <v/>
      </c>
      <c r="AX464" s="19"/>
      <c r="AY464" s="24">
        <f t="shared" si="1542"/>
        <v>0</v>
      </c>
      <c r="AZ464" s="19">
        <f t="shared" si="1543"/>
        <v>1</v>
      </c>
      <c r="BA464" s="19"/>
      <c r="BB464" s="19"/>
    </row>
    <row r="465" spans="1:54" ht="15.6">
      <c r="A465" s="2">
        <f>'Form Responses 1'!A639</f>
        <v>0</v>
      </c>
      <c r="B465" s="25">
        <f>'Form Responses 1'!B639</f>
        <v>0</v>
      </c>
      <c r="C465" s="25">
        <f>'Form Responses 1'!C639</f>
        <v>0</v>
      </c>
      <c r="D465" s="25">
        <f>'Form Responses 1'!D639</f>
        <v>0</v>
      </c>
      <c r="E465" s="513">
        <f>'Form Responses 1'!E639</f>
        <v>0</v>
      </c>
      <c r="F465" s="48">
        <f>'Form Responses 1'!F639</f>
        <v>0</v>
      </c>
      <c r="G465" s="25">
        <f>'Form Responses 1'!G639</f>
        <v>0</v>
      </c>
      <c r="H465" s="25"/>
      <c r="I465" s="25"/>
      <c r="J465" s="25"/>
      <c r="K465" s="25"/>
      <c r="L465" s="25"/>
      <c r="M465" s="25"/>
      <c r="N465" s="27"/>
      <c r="O465" s="19" t="str">
        <f t="shared" si="1533"/>
        <v/>
      </c>
      <c r="P465" s="20"/>
      <c r="Q465" s="20"/>
      <c r="R465" s="20"/>
      <c r="S465" s="20"/>
      <c r="T465" s="21" t="str">
        <f t="shared" ref="T465:U465" si="2813">IF(COUNTIF($F465,CONCATENATE("*",T$1,"*")),"Y",IF(COUNTIF($F465,CONCATENATE("*",$V$1,"*")),"Y",IF(COUNTIF($F465,CONCATENATE("*ALL EVENT DAYS - July 18*")),"Y","")))</f>
        <v/>
      </c>
      <c r="U465" s="21" t="str">
        <f t="shared" si="2813"/>
        <v/>
      </c>
      <c r="V465" s="21" t="str">
        <f t="shared" si="2740"/>
        <v/>
      </c>
      <c r="W465" s="21" t="str">
        <f t="shared" ref="W465:X465" si="2814">IF(COUNTIF($F465,CONCATENATE("*",W$1,"*")),"Y",IF(COUNTIF($F465,CONCATENATE("*",$O$1,"*")),"Y",IF(COUNTIF($F465,CONCATENATE("*",$Y$1,"*")),"Y",IF(COUNTIF($F465,CONCATENATE("*ALL EVENT*")),"Y",""))))</f>
        <v/>
      </c>
      <c r="X465" s="21" t="str">
        <f t="shared" si="2814"/>
        <v/>
      </c>
      <c r="Y465" s="21" t="str">
        <f t="shared" si="2742"/>
        <v/>
      </c>
      <c r="Z465" s="21" t="str">
        <f t="shared" ref="Z465:AA465" si="2815">IF(COUNTIF($F465,CONCATENATE("*",Z$1,"*")),"Y",IF(COUNTIF($F465,CONCATENATE("*",$O$1,"*")),"Y",IF(COUNTIF($F465,CONCATENATE("*",$AB$1,"*")),"Y",IF(COUNTIF($F465,CONCATENATE("*ALL EVENT*")),"Y",""))))</f>
        <v/>
      </c>
      <c r="AA465" s="21" t="str">
        <f t="shared" si="2815"/>
        <v/>
      </c>
      <c r="AB465" s="21" t="str">
        <f t="shared" si="1537"/>
        <v/>
      </c>
      <c r="AC465" s="21" t="str">
        <f t="shared" ref="AC465:AD465" si="2816">IF(COUNTIF($F465,CONCATENATE("*",AC$1,"*")),"Y",IF(COUNTIF($F465,CONCATENATE("*",$O$1,"*")),"Y",IF(COUNTIF($F465,CONCATENATE("*",$AE$1,"*")),"Y",IF(COUNTIF($F465,CONCATENATE("*ALL EVENT*")),"Y",""))))</f>
        <v/>
      </c>
      <c r="AD465" s="21" t="str">
        <f t="shared" si="2816"/>
        <v/>
      </c>
      <c r="AE465" s="19" t="str">
        <f t="shared" si="1539"/>
        <v/>
      </c>
      <c r="AF465" s="22">
        <f t="shared" si="1540"/>
        <v>0</v>
      </c>
      <c r="AG465" s="44"/>
      <c r="AH465" s="19" t="str">
        <f t="shared" si="1792"/>
        <v/>
      </c>
      <c r="AI465" s="19" t="str">
        <f t="shared" ref="AI465:AT465" si="2817">IF(P465="Y",$AG465,"")</f>
        <v/>
      </c>
      <c r="AJ465" s="19" t="str">
        <f t="shared" si="2817"/>
        <v/>
      </c>
      <c r="AK465" s="19" t="str">
        <f t="shared" si="2817"/>
        <v/>
      </c>
      <c r="AL465" s="19" t="str">
        <f t="shared" si="2817"/>
        <v/>
      </c>
      <c r="AM465" s="19" t="str">
        <f t="shared" si="2817"/>
        <v/>
      </c>
      <c r="AN465" s="19" t="str">
        <f t="shared" si="2817"/>
        <v/>
      </c>
      <c r="AO465" s="19" t="str">
        <f t="shared" si="2817"/>
        <v/>
      </c>
      <c r="AP465" s="19" t="str">
        <f t="shared" si="2817"/>
        <v/>
      </c>
      <c r="AQ465" s="19" t="str">
        <f t="shared" si="2817"/>
        <v/>
      </c>
      <c r="AR465" s="19" t="str">
        <f t="shared" si="2817"/>
        <v/>
      </c>
      <c r="AS465" s="19" t="str">
        <f t="shared" si="2817"/>
        <v/>
      </c>
      <c r="AT465" s="19" t="str">
        <f t="shared" si="2817"/>
        <v/>
      </c>
      <c r="AU465" s="19"/>
      <c r="AV465" s="19" t="str">
        <f t="shared" ref="AV465:AW465" si="2818">IF(AC465="Y",$AG465,"")</f>
        <v/>
      </c>
      <c r="AW465" s="19" t="str">
        <f t="shared" si="2818"/>
        <v/>
      </c>
      <c r="AX465" s="19"/>
      <c r="AY465" s="24">
        <f t="shared" si="1542"/>
        <v>0</v>
      </c>
      <c r="AZ465" s="19">
        <f t="shared" si="1543"/>
        <v>1</v>
      </c>
      <c r="BA465" s="19"/>
      <c r="BB465" s="19"/>
    </row>
    <row r="466" spans="1:54" ht="15.6">
      <c r="A466" s="2">
        <f>'Form Responses 1'!A640</f>
        <v>0</v>
      </c>
      <c r="B466" s="25">
        <f>'Form Responses 1'!B640</f>
        <v>0</v>
      </c>
      <c r="C466" s="25">
        <f>'Form Responses 1'!C640</f>
        <v>0</v>
      </c>
      <c r="D466" s="25">
        <f>'Form Responses 1'!D640</f>
        <v>0</v>
      </c>
      <c r="E466" s="513">
        <f>'Form Responses 1'!E640</f>
        <v>0</v>
      </c>
      <c r="F466" s="48">
        <f>'Form Responses 1'!F640</f>
        <v>0</v>
      </c>
      <c r="G466" s="25">
        <f>'Form Responses 1'!G640</f>
        <v>0</v>
      </c>
      <c r="H466" s="25"/>
      <c r="I466" s="25"/>
      <c r="J466" s="25"/>
      <c r="K466" s="25"/>
      <c r="L466" s="25"/>
      <c r="M466" s="25"/>
      <c r="N466" s="27"/>
      <c r="O466" s="19" t="str">
        <f t="shared" si="1533"/>
        <v/>
      </c>
      <c r="P466" s="20"/>
      <c r="Q466" s="20"/>
      <c r="R466" s="20"/>
      <c r="S466" s="20"/>
      <c r="T466" s="21" t="str">
        <f t="shared" ref="T466:U466" si="2819">IF(COUNTIF($F466,CONCATENATE("*",T$1,"*")),"Y",IF(COUNTIF($F466,CONCATENATE("*",$V$1,"*")),"Y",IF(COUNTIF($F466,CONCATENATE("*ALL EVENT DAYS - July 18*")),"Y","")))</f>
        <v/>
      </c>
      <c r="U466" s="21" t="str">
        <f t="shared" si="2819"/>
        <v/>
      </c>
      <c r="V466" s="21" t="str">
        <f t="shared" si="2740"/>
        <v/>
      </c>
      <c r="W466" s="21" t="str">
        <f t="shared" ref="W466:X466" si="2820">IF(COUNTIF($F466,CONCATENATE("*",W$1,"*")),"Y",IF(COUNTIF($F466,CONCATENATE("*",$O$1,"*")),"Y",IF(COUNTIF($F466,CONCATENATE("*",$Y$1,"*")),"Y",IF(COUNTIF($F466,CONCATENATE("*ALL EVENT*")),"Y",""))))</f>
        <v/>
      </c>
      <c r="X466" s="21" t="str">
        <f t="shared" si="2820"/>
        <v/>
      </c>
      <c r="Y466" s="21" t="str">
        <f t="shared" si="2742"/>
        <v/>
      </c>
      <c r="Z466" s="21" t="str">
        <f t="shared" ref="Z466:AA466" si="2821">IF(COUNTIF($F466,CONCATENATE("*",Z$1,"*")),"Y",IF(COUNTIF($F466,CONCATENATE("*",$O$1,"*")),"Y",IF(COUNTIF($F466,CONCATENATE("*",$AB$1,"*")),"Y",IF(COUNTIF($F466,CONCATENATE("*ALL EVENT*")),"Y",""))))</f>
        <v/>
      </c>
      <c r="AA466" s="21" t="str">
        <f t="shared" si="2821"/>
        <v/>
      </c>
      <c r="AB466" s="21" t="str">
        <f t="shared" si="1537"/>
        <v/>
      </c>
      <c r="AC466" s="21" t="str">
        <f t="shared" ref="AC466:AD466" si="2822">IF(COUNTIF($F466,CONCATENATE("*",AC$1,"*")),"Y",IF(COUNTIF($F466,CONCATENATE("*",$O$1,"*")),"Y",IF(COUNTIF($F466,CONCATENATE("*",$AE$1,"*")),"Y",IF(COUNTIF($F466,CONCATENATE("*ALL EVENT*")),"Y",""))))</f>
        <v/>
      </c>
      <c r="AD466" s="21" t="str">
        <f t="shared" si="2822"/>
        <v/>
      </c>
      <c r="AE466" s="19" t="str">
        <f t="shared" si="1539"/>
        <v/>
      </c>
      <c r="AF466" s="22">
        <f t="shared" si="1540"/>
        <v>0</v>
      </c>
      <c r="AG466" s="44"/>
      <c r="AH466" s="19" t="str">
        <f t="shared" si="1792"/>
        <v/>
      </c>
      <c r="AI466" s="19" t="str">
        <f t="shared" ref="AI466:AT466" si="2823">IF(P466="Y",$AG466,"")</f>
        <v/>
      </c>
      <c r="AJ466" s="19" t="str">
        <f t="shared" si="2823"/>
        <v/>
      </c>
      <c r="AK466" s="19" t="str">
        <f t="shared" si="2823"/>
        <v/>
      </c>
      <c r="AL466" s="19" t="str">
        <f t="shared" si="2823"/>
        <v/>
      </c>
      <c r="AM466" s="19" t="str">
        <f t="shared" si="2823"/>
        <v/>
      </c>
      <c r="AN466" s="19" t="str">
        <f t="shared" si="2823"/>
        <v/>
      </c>
      <c r="AO466" s="19" t="str">
        <f t="shared" si="2823"/>
        <v/>
      </c>
      <c r="AP466" s="19" t="str">
        <f t="shared" si="2823"/>
        <v/>
      </c>
      <c r="AQ466" s="19" t="str">
        <f t="shared" si="2823"/>
        <v/>
      </c>
      <c r="AR466" s="19" t="str">
        <f t="shared" si="2823"/>
        <v/>
      </c>
      <c r="AS466" s="19" t="str">
        <f t="shared" si="2823"/>
        <v/>
      </c>
      <c r="AT466" s="19" t="str">
        <f t="shared" si="2823"/>
        <v/>
      </c>
      <c r="AU466" s="19"/>
      <c r="AV466" s="19" t="str">
        <f t="shared" ref="AV466:AW466" si="2824">IF(AC466="Y",$AG466,"")</f>
        <v/>
      </c>
      <c r="AW466" s="19" t="str">
        <f t="shared" si="2824"/>
        <v/>
      </c>
      <c r="AX466" s="19"/>
      <c r="AY466" s="24">
        <f t="shared" si="1542"/>
        <v>0</v>
      </c>
      <c r="AZ466" s="19">
        <f t="shared" si="1543"/>
        <v>1</v>
      </c>
      <c r="BA466" s="19"/>
      <c r="BB466" s="19"/>
    </row>
    <row r="467" spans="1:54" ht="15.6">
      <c r="A467" s="2">
        <f>'Form Responses 1'!A641</f>
        <v>0</v>
      </c>
      <c r="B467" s="25">
        <f>'Form Responses 1'!B641</f>
        <v>0</v>
      </c>
      <c r="C467" s="25">
        <f>'Form Responses 1'!C641</f>
        <v>0</v>
      </c>
      <c r="D467" s="25">
        <f>'Form Responses 1'!D641</f>
        <v>0</v>
      </c>
      <c r="E467" s="513">
        <f>'Form Responses 1'!E641</f>
        <v>0</v>
      </c>
      <c r="F467" s="48">
        <f>'Form Responses 1'!F641</f>
        <v>0</v>
      </c>
      <c r="G467" s="25">
        <f>'Form Responses 1'!G641</f>
        <v>0</v>
      </c>
      <c r="H467" s="25"/>
      <c r="I467" s="25"/>
      <c r="J467" s="25"/>
      <c r="K467" s="25"/>
      <c r="L467" s="25"/>
      <c r="M467" s="25"/>
      <c r="N467" s="27"/>
      <c r="O467" s="19" t="str">
        <f t="shared" si="1533"/>
        <v/>
      </c>
      <c r="P467" s="20"/>
      <c r="Q467" s="20"/>
      <c r="R467" s="20"/>
      <c r="S467" s="20"/>
      <c r="T467" s="21" t="str">
        <f t="shared" ref="T467:U467" si="2825">IF(COUNTIF($F467,CONCATENATE("*",T$1,"*")),"Y",IF(COUNTIF($F467,CONCATENATE("*",$V$1,"*")),"Y",IF(COUNTIF($F467,CONCATENATE("*ALL EVENT DAYS - July 18*")),"Y","")))</f>
        <v/>
      </c>
      <c r="U467" s="21" t="str">
        <f t="shared" si="2825"/>
        <v/>
      </c>
      <c r="V467" s="21" t="str">
        <f t="shared" si="2740"/>
        <v/>
      </c>
      <c r="W467" s="21" t="str">
        <f t="shared" ref="W467:X467" si="2826">IF(COUNTIF($F467,CONCATENATE("*",W$1,"*")),"Y",IF(COUNTIF($F467,CONCATENATE("*",$O$1,"*")),"Y",IF(COUNTIF($F467,CONCATENATE("*",$Y$1,"*")),"Y",IF(COUNTIF($F467,CONCATENATE("*ALL EVENT*")),"Y",""))))</f>
        <v/>
      </c>
      <c r="X467" s="21" t="str">
        <f t="shared" si="2826"/>
        <v/>
      </c>
      <c r="Y467" s="21" t="str">
        <f t="shared" si="2742"/>
        <v/>
      </c>
      <c r="Z467" s="21" t="str">
        <f t="shared" ref="Z467:AA467" si="2827">IF(COUNTIF($F467,CONCATENATE("*",Z$1,"*")),"Y",IF(COUNTIF($F467,CONCATENATE("*",$O$1,"*")),"Y",IF(COUNTIF($F467,CONCATENATE("*",$AB$1,"*")),"Y",IF(COUNTIF($F467,CONCATENATE("*ALL EVENT*")),"Y",""))))</f>
        <v/>
      </c>
      <c r="AA467" s="21" t="str">
        <f t="shared" si="2827"/>
        <v/>
      </c>
      <c r="AB467" s="21" t="str">
        <f t="shared" si="1537"/>
        <v/>
      </c>
      <c r="AC467" s="21" t="str">
        <f t="shared" ref="AC467:AD467" si="2828">IF(COUNTIF($F467,CONCATENATE("*",AC$1,"*")),"Y",IF(COUNTIF($F467,CONCATENATE("*",$O$1,"*")),"Y",IF(COUNTIF($F467,CONCATENATE("*",$AE$1,"*")),"Y",IF(COUNTIF($F467,CONCATENATE("*ALL EVENT*")),"Y",""))))</f>
        <v/>
      </c>
      <c r="AD467" s="21" t="str">
        <f t="shared" si="2828"/>
        <v/>
      </c>
      <c r="AE467" s="19" t="str">
        <f t="shared" si="1539"/>
        <v/>
      </c>
      <c r="AF467" s="22">
        <f t="shared" si="1540"/>
        <v>0</v>
      </c>
      <c r="AG467" s="44"/>
      <c r="AH467" s="19" t="str">
        <f t="shared" si="1792"/>
        <v/>
      </c>
      <c r="AI467" s="19" t="str">
        <f t="shared" ref="AI467:AT467" si="2829">IF(P467="Y",$AG467,"")</f>
        <v/>
      </c>
      <c r="AJ467" s="19" t="str">
        <f t="shared" si="2829"/>
        <v/>
      </c>
      <c r="AK467" s="19" t="str">
        <f t="shared" si="2829"/>
        <v/>
      </c>
      <c r="AL467" s="19" t="str">
        <f t="shared" si="2829"/>
        <v/>
      </c>
      <c r="AM467" s="19" t="str">
        <f t="shared" si="2829"/>
        <v/>
      </c>
      <c r="AN467" s="19" t="str">
        <f t="shared" si="2829"/>
        <v/>
      </c>
      <c r="AO467" s="19" t="str">
        <f t="shared" si="2829"/>
        <v/>
      </c>
      <c r="AP467" s="19" t="str">
        <f t="shared" si="2829"/>
        <v/>
      </c>
      <c r="AQ467" s="19" t="str">
        <f t="shared" si="2829"/>
        <v/>
      </c>
      <c r="AR467" s="19" t="str">
        <f t="shared" si="2829"/>
        <v/>
      </c>
      <c r="AS467" s="19" t="str">
        <f t="shared" si="2829"/>
        <v/>
      </c>
      <c r="AT467" s="19" t="str">
        <f t="shared" si="2829"/>
        <v/>
      </c>
      <c r="AU467" s="19"/>
      <c r="AV467" s="19" t="str">
        <f t="shared" ref="AV467:AW467" si="2830">IF(AC467="Y",$AG467,"")</f>
        <v/>
      </c>
      <c r="AW467" s="19" t="str">
        <f t="shared" si="2830"/>
        <v/>
      </c>
      <c r="AX467" s="19"/>
      <c r="AY467" s="24">
        <f t="shared" si="1542"/>
        <v>0</v>
      </c>
      <c r="AZ467" s="19">
        <f t="shared" si="1543"/>
        <v>1</v>
      </c>
      <c r="BA467" s="19"/>
      <c r="BB467" s="19"/>
    </row>
    <row r="468" spans="1:54" ht="15.6">
      <c r="A468" s="2">
        <f>'Form Responses 1'!A642</f>
        <v>0</v>
      </c>
      <c r="B468" s="25">
        <f>'Form Responses 1'!B642</f>
        <v>0</v>
      </c>
      <c r="C468" s="25">
        <f>'Form Responses 1'!C642</f>
        <v>0</v>
      </c>
      <c r="D468" s="25">
        <f>'Form Responses 1'!D642</f>
        <v>0</v>
      </c>
      <c r="E468" s="513">
        <f>'Form Responses 1'!E642</f>
        <v>0</v>
      </c>
      <c r="F468" s="48">
        <f>'Form Responses 1'!F642</f>
        <v>0</v>
      </c>
      <c r="G468" s="25">
        <f>'Form Responses 1'!G642</f>
        <v>0</v>
      </c>
      <c r="H468" s="25"/>
      <c r="I468" s="25"/>
      <c r="J468" s="25"/>
      <c r="K468" s="25"/>
      <c r="L468" s="25"/>
      <c r="M468" s="25"/>
      <c r="N468" s="27"/>
      <c r="O468" s="19" t="str">
        <f t="shared" si="1533"/>
        <v/>
      </c>
      <c r="P468" s="20"/>
      <c r="Q468" s="20"/>
      <c r="R468" s="20"/>
      <c r="S468" s="20"/>
      <c r="T468" s="21" t="str">
        <f t="shared" ref="T468:U468" si="2831">IF(COUNTIF($F468,CONCATENATE("*",T$1,"*")),"Y",IF(COUNTIF($F468,CONCATENATE("*",$V$1,"*")),"Y",IF(COUNTIF($F468,CONCATENATE("*ALL EVENT DAYS - July 18*")),"Y","")))</f>
        <v/>
      </c>
      <c r="U468" s="21" t="str">
        <f t="shared" si="2831"/>
        <v/>
      </c>
      <c r="V468" s="21" t="str">
        <f t="shared" si="2740"/>
        <v/>
      </c>
      <c r="W468" s="21" t="str">
        <f t="shared" ref="W468:X468" si="2832">IF(COUNTIF($F468,CONCATENATE("*",W$1,"*")),"Y",IF(COUNTIF($F468,CONCATENATE("*",$O$1,"*")),"Y",IF(COUNTIF($F468,CONCATENATE("*",$Y$1,"*")),"Y",IF(COUNTIF($F468,CONCATENATE("*ALL EVENT*")),"Y",""))))</f>
        <v/>
      </c>
      <c r="X468" s="21" t="str">
        <f t="shared" si="2832"/>
        <v/>
      </c>
      <c r="Y468" s="21" t="str">
        <f t="shared" si="2742"/>
        <v/>
      </c>
      <c r="Z468" s="21" t="str">
        <f t="shared" ref="Z468:AA468" si="2833">IF(COUNTIF($F468,CONCATENATE("*",Z$1,"*")),"Y",IF(COUNTIF($F468,CONCATENATE("*",$O$1,"*")),"Y",IF(COUNTIF($F468,CONCATENATE("*",$AB$1,"*")),"Y",IF(COUNTIF($F468,CONCATENATE("*ALL EVENT*")),"Y",""))))</f>
        <v/>
      </c>
      <c r="AA468" s="21" t="str">
        <f t="shared" si="2833"/>
        <v/>
      </c>
      <c r="AB468" s="21" t="str">
        <f t="shared" si="1537"/>
        <v/>
      </c>
      <c r="AC468" s="21" t="str">
        <f t="shared" ref="AC468:AD468" si="2834">IF(COUNTIF($F468,CONCATENATE("*",AC$1,"*")),"Y",IF(COUNTIF($F468,CONCATENATE("*",$O$1,"*")),"Y",IF(COUNTIF($F468,CONCATENATE("*",$AE$1,"*")),"Y",IF(COUNTIF($F468,CONCATENATE("*ALL EVENT*")),"Y",""))))</f>
        <v/>
      </c>
      <c r="AD468" s="21" t="str">
        <f t="shared" si="2834"/>
        <v/>
      </c>
      <c r="AE468" s="19" t="str">
        <f t="shared" si="1539"/>
        <v/>
      </c>
      <c r="AF468" s="22">
        <f t="shared" si="1540"/>
        <v>0</v>
      </c>
      <c r="AG468" s="44"/>
      <c r="AH468" s="19" t="str">
        <f t="shared" si="1792"/>
        <v/>
      </c>
      <c r="AI468" s="19" t="str">
        <f t="shared" ref="AI468:AT468" si="2835">IF(P468="Y",$AG468,"")</f>
        <v/>
      </c>
      <c r="AJ468" s="19" t="str">
        <f t="shared" si="2835"/>
        <v/>
      </c>
      <c r="AK468" s="19" t="str">
        <f t="shared" si="2835"/>
        <v/>
      </c>
      <c r="AL468" s="19" t="str">
        <f t="shared" si="2835"/>
        <v/>
      </c>
      <c r="AM468" s="19" t="str">
        <f t="shared" si="2835"/>
        <v/>
      </c>
      <c r="AN468" s="19" t="str">
        <f t="shared" si="2835"/>
        <v/>
      </c>
      <c r="AO468" s="19" t="str">
        <f t="shared" si="2835"/>
        <v/>
      </c>
      <c r="AP468" s="19" t="str">
        <f t="shared" si="2835"/>
        <v/>
      </c>
      <c r="AQ468" s="19" t="str">
        <f t="shared" si="2835"/>
        <v/>
      </c>
      <c r="AR468" s="19" t="str">
        <f t="shared" si="2835"/>
        <v/>
      </c>
      <c r="AS468" s="19" t="str">
        <f t="shared" si="2835"/>
        <v/>
      </c>
      <c r="AT468" s="19" t="str">
        <f t="shared" si="2835"/>
        <v/>
      </c>
      <c r="AU468" s="19"/>
      <c r="AV468" s="19" t="str">
        <f t="shared" ref="AV468:AW468" si="2836">IF(AC468="Y",$AG468,"")</f>
        <v/>
      </c>
      <c r="AW468" s="19" t="str">
        <f t="shared" si="2836"/>
        <v/>
      </c>
      <c r="AX468" s="19"/>
      <c r="AY468" s="24">
        <f t="shared" si="1542"/>
        <v>0</v>
      </c>
      <c r="AZ468" s="19">
        <f t="shared" si="1543"/>
        <v>1</v>
      </c>
      <c r="BA468" s="19"/>
      <c r="BB468" s="19"/>
    </row>
    <row r="469" spans="1:54" ht="15.6">
      <c r="A469" s="2">
        <f>'Form Responses 1'!A643</f>
        <v>0</v>
      </c>
      <c r="B469" s="25">
        <f>'Form Responses 1'!B643</f>
        <v>0</v>
      </c>
      <c r="C469" s="25">
        <f>'Form Responses 1'!C643</f>
        <v>0</v>
      </c>
      <c r="D469" s="25">
        <f>'Form Responses 1'!D643</f>
        <v>0</v>
      </c>
      <c r="E469" s="513">
        <f>'Form Responses 1'!E643</f>
        <v>0</v>
      </c>
      <c r="F469" s="48">
        <f>'Form Responses 1'!F643</f>
        <v>0</v>
      </c>
      <c r="G469" s="25">
        <f>'Form Responses 1'!G643</f>
        <v>0</v>
      </c>
      <c r="H469" s="25"/>
      <c r="I469" s="25"/>
      <c r="J469" s="25"/>
      <c r="K469" s="25"/>
      <c r="L469" s="25"/>
      <c r="M469" s="25"/>
      <c r="N469" s="27"/>
      <c r="O469" s="19" t="str">
        <f t="shared" si="1533"/>
        <v/>
      </c>
      <c r="P469" s="20"/>
      <c r="Q469" s="20"/>
      <c r="R469" s="20"/>
      <c r="S469" s="20"/>
      <c r="T469" s="21" t="str">
        <f t="shared" ref="T469:U469" si="2837">IF(COUNTIF($F469,CONCATENATE("*",T$1,"*")),"Y",IF(COUNTIF($F469,CONCATENATE("*",$V$1,"*")),"Y",IF(COUNTIF($F469,CONCATENATE("*ALL EVENT DAYS - July 18*")),"Y","")))</f>
        <v/>
      </c>
      <c r="U469" s="21" t="str">
        <f t="shared" si="2837"/>
        <v/>
      </c>
      <c r="V469" s="21" t="str">
        <f t="shared" si="2740"/>
        <v/>
      </c>
      <c r="W469" s="21" t="str">
        <f t="shared" ref="W469:X469" si="2838">IF(COUNTIF($F469,CONCATENATE("*",W$1,"*")),"Y",IF(COUNTIF($F469,CONCATENATE("*",$O$1,"*")),"Y",IF(COUNTIF($F469,CONCATENATE("*",$Y$1,"*")),"Y",IF(COUNTIF($F469,CONCATENATE("*ALL EVENT*")),"Y",""))))</f>
        <v/>
      </c>
      <c r="X469" s="21" t="str">
        <f t="shared" si="2838"/>
        <v/>
      </c>
      <c r="Y469" s="21" t="str">
        <f t="shared" si="2742"/>
        <v/>
      </c>
      <c r="Z469" s="21" t="str">
        <f t="shared" ref="Z469:AA469" si="2839">IF(COUNTIF($F469,CONCATENATE("*",Z$1,"*")),"Y",IF(COUNTIF($F469,CONCATENATE("*",$O$1,"*")),"Y",IF(COUNTIF($F469,CONCATENATE("*",$AB$1,"*")),"Y",IF(COUNTIF($F469,CONCATENATE("*ALL EVENT*")),"Y",""))))</f>
        <v/>
      </c>
      <c r="AA469" s="21" t="str">
        <f t="shared" si="2839"/>
        <v/>
      </c>
      <c r="AB469" s="21" t="str">
        <f t="shared" si="1537"/>
        <v/>
      </c>
      <c r="AC469" s="21" t="str">
        <f t="shared" ref="AC469:AD469" si="2840">IF(COUNTIF($F469,CONCATENATE("*",AC$1,"*")),"Y",IF(COUNTIF($F469,CONCATENATE("*",$O$1,"*")),"Y",IF(COUNTIF($F469,CONCATENATE("*",$AE$1,"*")),"Y",IF(COUNTIF($F469,CONCATENATE("*ALL EVENT*")),"Y",""))))</f>
        <v/>
      </c>
      <c r="AD469" s="21" t="str">
        <f t="shared" si="2840"/>
        <v/>
      </c>
      <c r="AE469" s="19" t="str">
        <f t="shared" si="1539"/>
        <v/>
      </c>
      <c r="AF469" s="22">
        <f t="shared" si="1540"/>
        <v>0</v>
      </c>
      <c r="AG469" s="44"/>
      <c r="AH469" s="19" t="str">
        <f t="shared" si="1792"/>
        <v/>
      </c>
      <c r="AI469" s="19" t="str">
        <f t="shared" ref="AI469:AT469" si="2841">IF(P469="Y",$AG469,"")</f>
        <v/>
      </c>
      <c r="AJ469" s="19" t="str">
        <f t="shared" si="2841"/>
        <v/>
      </c>
      <c r="AK469" s="19" t="str">
        <f t="shared" si="2841"/>
        <v/>
      </c>
      <c r="AL469" s="19" t="str">
        <f t="shared" si="2841"/>
        <v/>
      </c>
      <c r="AM469" s="19" t="str">
        <f t="shared" si="2841"/>
        <v/>
      </c>
      <c r="AN469" s="19" t="str">
        <f t="shared" si="2841"/>
        <v/>
      </c>
      <c r="AO469" s="19" t="str">
        <f t="shared" si="2841"/>
        <v/>
      </c>
      <c r="AP469" s="19" t="str">
        <f t="shared" si="2841"/>
        <v/>
      </c>
      <c r="AQ469" s="19" t="str">
        <f t="shared" si="2841"/>
        <v/>
      </c>
      <c r="AR469" s="19" t="str">
        <f t="shared" si="2841"/>
        <v/>
      </c>
      <c r="AS469" s="19" t="str">
        <f t="shared" si="2841"/>
        <v/>
      </c>
      <c r="AT469" s="19" t="str">
        <f t="shared" si="2841"/>
        <v/>
      </c>
      <c r="AU469" s="19"/>
      <c r="AV469" s="19" t="str">
        <f t="shared" ref="AV469:AW469" si="2842">IF(AC469="Y",$AG469,"")</f>
        <v/>
      </c>
      <c r="AW469" s="19" t="str">
        <f t="shared" si="2842"/>
        <v/>
      </c>
      <c r="AX469" s="19"/>
      <c r="AY469" s="24">
        <f t="shared" si="1542"/>
        <v>0</v>
      </c>
      <c r="AZ469" s="19">
        <f t="shared" si="1543"/>
        <v>1</v>
      </c>
      <c r="BA469" s="19"/>
      <c r="BB469" s="19"/>
    </row>
    <row r="470" spans="1:54" ht="15.6">
      <c r="A470" s="2">
        <f>'Form Responses 1'!A644</f>
        <v>0</v>
      </c>
      <c r="B470" s="25">
        <f>'Form Responses 1'!B644</f>
        <v>0</v>
      </c>
      <c r="C470" s="25">
        <f>'Form Responses 1'!C644</f>
        <v>0</v>
      </c>
      <c r="D470" s="25">
        <f>'Form Responses 1'!D644</f>
        <v>0</v>
      </c>
      <c r="E470" s="513">
        <f>'Form Responses 1'!E644</f>
        <v>0</v>
      </c>
      <c r="F470" s="48">
        <f>'Form Responses 1'!F644</f>
        <v>0</v>
      </c>
      <c r="G470" s="25">
        <f>'Form Responses 1'!G644</f>
        <v>0</v>
      </c>
      <c r="H470" s="25"/>
      <c r="I470" s="25"/>
      <c r="J470" s="25"/>
      <c r="K470" s="25"/>
      <c r="L470" s="25"/>
      <c r="M470" s="25"/>
      <c r="N470" s="27"/>
      <c r="O470" s="19" t="str">
        <f t="shared" si="1533"/>
        <v/>
      </c>
      <c r="P470" s="20"/>
      <c r="Q470" s="20"/>
      <c r="R470" s="20"/>
      <c r="S470" s="20"/>
      <c r="T470" s="21" t="str">
        <f t="shared" ref="T470:U470" si="2843">IF(COUNTIF($F470,CONCATENATE("*",T$1,"*")),"Y",IF(COUNTIF($F470,CONCATENATE("*",$V$1,"*")),"Y",IF(COUNTIF($F470,CONCATENATE("*ALL EVENT DAYS - July 18*")),"Y","")))</f>
        <v/>
      </c>
      <c r="U470" s="21" t="str">
        <f t="shared" si="2843"/>
        <v/>
      </c>
      <c r="V470" s="21" t="str">
        <f t="shared" si="2740"/>
        <v/>
      </c>
      <c r="W470" s="21" t="str">
        <f t="shared" ref="W470:X470" si="2844">IF(COUNTIF($F470,CONCATENATE("*",W$1,"*")),"Y",IF(COUNTIF($F470,CONCATENATE("*",$O$1,"*")),"Y",IF(COUNTIF($F470,CONCATENATE("*",$Y$1,"*")),"Y",IF(COUNTIF($F470,CONCATENATE("*ALL EVENT*")),"Y",""))))</f>
        <v/>
      </c>
      <c r="X470" s="21" t="str">
        <f t="shared" si="2844"/>
        <v/>
      </c>
      <c r="Y470" s="21" t="str">
        <f t="shared" si="2742"/>
        <v/>
      </c>
      <c r="Z470" s="21" t="str">
        <f t="shared" ref="Z470:AA470" si="2845">IF(COUNTIF($F470,CONCATENATE("*",Z$1,"*")),"Y",IF(COUNTIF($F470,CONCATENATE("*",$O$1,"*")),"Y",IF(COUNTIF($F470,CONCATENATE("*",$AB$1,"*")),"Y",IF(COUNTIF($F470,CONCATENATE("*ALL EVENT*")),"Y",""))))</f>
        <v/>
      </c>
      <c r="AA470" s="21" t="str">
        <f t="shared" si="2845"/>
        <v/>
      </c>
      <c r="AB470" s="21" t="str">
        <f t="shared" si="1537"/>
        <v/>
      </c>
      <c r="AC470" s="21" t="str">
        <f t="shared" ref="AC470:AD470" si="2846">IF(COUNTIF($F470,CONCATENATE("*",AC$1,"*")),"Y",IF(COUNTIF($F470,CONCATENATE("*",$O$1,"*")),"Y",IF(COUNTIF($F470,CONCATENATE("*",$AE$1,"*")),"Y",IF(COUNTIF($F470,CONCATENATE("*ALL EVENT*")),"Y",""))))</f>
        <v/>
      </c>
      <c r="AD470" s="21" t="str">
        <f t="shared" si="2846"/>
        <v/>
      </c>
      <c r="AE470" s="19" t="str">
        <f t="shared" si="1539"/>
        <v/>
      </c>
      <c r="AF470" s="22">
        <f t="shared" si="1540"/>
        <v>0</v>
      </c>
      <c r="AG470" s="44"/>
      <c r="AH470" s="19" t="str">
        <f t="shared" si="1792"/>
        <v/>
      </c>
      <c r="AI470" s="19" t="str">
        <f t="shared" ref="AI470:AT470" si="2847">IF(P470="Y",$AG470,"")</f>
        <v/>
      </c>
      <c r="AJ470" s="19" t="str">
        <f t="shared" si="2847"/>
        <v/>
      </c>
      <c r="AK470" s="19" t="str">
        <f t="shared" si="2847"/>
        <v/>
      </c>
      <c r="AL470" s="19" t="str">
        <f t="shared" si="2847"/>
        <v/>
      </c>
      <c r="AM470" s="19" t="str">
        <f t="shared" si="2847"/>
        <v/>
      </c>
      <c r="AN470" s="19" t="str">
        <f t="shared" si="2847"/>
        <v/>
      </c>
      <c r="AO470" s="19" t="str">
        <f t="shared" si="2847"/>
        <v/>
      </c>
      <c r="AP470" s="19" t="str">
        <f t="shared" si="2847"/>
        <v/>
      </c>
      <c r="AQ470" s="19" t="str">
        <f t="shared" si="2847"/>
        <v/>
      </c>
      <c r="AR470" s="19" t="str">
        <f t="shared" si="2847"/>
        <v/>
      </c>
      <c r="AS470" s="19" t="str">
        <f t="shared" si="2847"/>
        <v/>
      </c>
      <c r="AT470" s="19" t="str">
        <f t="shared" si="2847"/>
        <v/>
      </c>
      <c r="AU470" s="19"/>
      <c r="AV470" s="19" t="str">
        <f t="shared" ref="AV470:AW470" si="2848">IF(AC470="Y",$AG470,"")</f>
        <v/>
      </c>
      <c r="AW470" s="19" t="str">
        <f t="shared" si="2848"/>
        <v/>
      </c>
      <c r="AX470" s="19"/>
      <c r="AY470" s="24">
        <f t="shared" si="1542"/>
        <v>0</v>
      </c>
      <c r="AZ470" s="19">
        <f t="shared" si="1543"/>
        <v>1</v>
      </c>
      <c r="BA470" s="19"/>
      <c r="BB470" s="19"/>
    </row>
    <row r="471" spans="1:54" ht="15.6">
      <c r="A471" s="2">
        <f>'Form Responses 1'!A645</f>
        <v>0</v>
      </c>
      <c r="B471" s="25">
        <f>'Form Responses 1'!B645</f>
        <v>0</v>
      </c>
      <c r="C471" s="25">
        <f>'Form Responses 1'!C645</f>
        <v>0</v>
      </c>
      <c r="D471" s="25">
        <f>'Form Responses 1'!D645</f>
        <v>0</v>
      </c>
      <c r="E471" s="513">
        <f>'Form Responses 1'!E645</f>
        <v>0</v>
      </c>
      <c r="F471" s="48">
        <f>'Form Responses 1'!F645</f>
        <v>0</v>
      </c>
      <c r="G471" s="25">
        <f>'Form Responses 1'!G645</f>
        <v>0</v>
      </c>
      <c r="H471" s="25"/>
      <c r="I471" s="25"/>
      <c r="J471" s="25"/>
      <c r="K471" s="25"/>
      <c r="L471" s="25"/>
      <c r="M471" s="25"/>
      <c r="N471" s="27"/>
      <c r="O471" s="19" t="str">
        <f t="shared" si="1533"/>
        <v/>
      </c>
      <c r="P471" s="20"/>
      <c r="Q471" s="20"/>
      <c r="R471" s="20"/>
      <c r="S471" s="20"/>
      <c r="T471" s="21" t="str">
        <f t="shared" ref="T471:U471" si="2849">IF(COUNTIF($F471,CONCATENATE("*",T$1,"*")),"Y",IF(COUNTIF($F471,CONCATENATE("*",$V$1,"*")),"Y",IF(COUNTIF($F471,CONCATENATE("*ALL EVENT DAYS - July 18*")),"Y","")))</f>
        <v/>
      </c>
      <c r="U471" s="21" t="str">
        <f t="shared" si="2849"/>
        <v/>
      </c>
      <c r="V471" s="21" t="str">
        <f t="shared" si="2740"/>
        <v/>
      </c>
      <c r="W471" s="21" t="str">
        <f t="shared" ref="W471:X471" si="2850">IF(COUNTIF($F471,CONCATENATE("*",W$1,"*")),"Y",IF(COUNTIF($F471,CONCATENATE("*",$O$1,"*")),"Y",IF(COUNTIF($F471,CONCATENATE("*",$Y$1,"*")),"Y",IF(COUNTIF($F471,CONCATENATE("*ALL EVENT*")),"Y",""))))</f>
        <v/>
      </c>
      <c r="X471" s="21" t="str">
        <f t="shared" si="2850"/>
        <v/>
      </c>
      <c r="Y471" s="21" t="str">
        <f t="shared" si="2742"/>
        <v/>
      </c>
      <c r="Z471" s="21" t="str">
        <f t="shared" ref="Z471:AA471" si="2851">IF(COUNTIF($F471,CONCATENATE("*",Z$1,"*")),"Y",IF(COUNTIF($F471,CONCATENATE("*",$O$1,"*")),"Y",IF(COUNTIF($F471,CONCATENATE("*",$AB$1,"*")),"Y",IF(COUNTIF($F471,CONCATENATE("*ALL EVENT*")),"Y",""))))</f>
        <v/>
      </c>
      <c r="AA471" s="21" t="str">
        <f t="shared" si="2851"/>
        <v/>
      </c>
      <c r="AB471" s="21" t="str">
        <f t="shared" si="1537"/>
        <v/>
      </c>
      <c r="AC471" s="21" t="str">
        <f t="shared" ref="AC471:AD471" si="2852">IF(COUNTIF($F471,CONCATENATE("*",AC$1,"*")),"Y",IF(COUNTIF($F471,CONCATENATE("*",$O$1,"*")),"Y",IF(COUNTIF($F471,CONCATENATE("*",$AE$1,"*")),"Y",IF(COUNTIF($F471,CONCATENATE("*ALL EVENT*")),"Y",""))))</f>
        <v/>
      </c>
      <c r="AD471" s="21" t="str">
        <f t="shared" si="2852"/>
        <v/>
      </c>
      <c r="AE471" s="19" t="str">
        <f t="shared" si="1539"/>
        <v/>
      </c>
      <c r="AF471" s="22">
        <f t="shared" si="1540"/>
        <v>0</v>
      </c>
      <c r="AG471" s="44"/>
      <c r="AH471" s="19"/>
      <c r="AI471" s="19" t="str">
        <f t="shared" ref="AI471:AO471" si="2853">IF(P471="Y",$AG471,"")</f>
        <v/>
      </c>
      <c r="AJ471" s="19" t="str">
        <f t="shared" si="2853"/>
        <v/>
      </c>
      <c r="AK471" s="19" t="str">
        <f t="shared" si="2853"/>
        <v/>
      </c>
      <c r="AL471" s="19" t="str">
        <f t="shared" si="2853"/>
        <v/>
      </c>
      <c r="AM471" s="19" t="str">
        <f t="shared" si="2853"/>
        <v/>
      </c>
      <c r="AN471" s="19" t="str">
        <f t="shared" si="2853"/>
        <v/>
      </c>
      <c r="AO471" s="19" t="str">
        <f t="shared" si="2853"/>
        <v/>
      </c>
      <c r="AP471" s="19"/>
      <c r="AQ471" s="19"/>
      <c r="AR471" s="19" t="str">
        <f t="shared" ref="AR471:AX471" si="2854">IF(Y471="Y",$AG471,"")</f>
        <v/>
      </c>
      <c r="AS471" s="19" t="str">
        <f t="shared" si="2854"/>
        <v/>
      </c>
      <c r="AT471" s="19" t="str">
        <f t="shared" si="2854"/>
        <v/>
      </c>
      <c r="AU471" s="19" t="str">
        <f t="shared" si="2854"/>
        <v/>
      </c>
      <c r="AV471" s="19" t="str">
        <f t="shared" si="2854"/>
        <v/>
      </c>
      <c r="AW471" s="19" t="str">
        <f t="shared" si="2854"/>
        <v/>
      </c>
      <c r="AX471" s="19" t="str">
        <f t="shared" si="2854"/>
        <v/>
      </c>
      <c r="AY471" s="24">
        <f t="shared" si="1542"/>
        <v>0</v>
      </c>
      <c r="AZ471" s="19">
        <f t="shared" si="1543"/>
        <v>1</v>
      </c>
      <c r="BA471" s="19"/>
      <c r="BB471" s="19"/>
    </row>
    <row r="472" spans="1:54" ht="15.6">
      <c r="A472" s="2">
        <f>'Form Responses 1'!A646</f>
        <v>0</v>
      </c>
      <c r="B472" s="25">
        <f>'Form Responses 1'!B646</f>
        <v>0</v>
      </c>
      <c r="C472" s="25">
        <f>'Form Responses 1'!C646</f>
        <v>0</v>
      </c>
      <c r="D472" s="25">
        <f>'Form Responses 1'!D646</f>
        <v>0</v>
      </c>
      <c r="E472" s="513">
        <f>'Form Responses 1'!E646</f>
        <v>0</v>
      </c>
      <c r="F472" s="48">
        <f>'Form Responses 1'!F646</f>
        <v>0</v>
      </c>
      <c r="G472" s="25">
        <f>'Form Responses 1'!G646</f>
        <v>0</v>
      </c>
      <c r="H472" s="25"/>
      <c r="I472" s="25"/>
      <c r="J472" s="25"/>
      <c r="K472" s="25"/>
      <c r="L472" s="25"/>
      <c r="M472" s="25"/>
      <c r="N472" s="27"/>
      <c r="O472" s="19" t="str">
        <f t="shared" si="1533"/>
        <v/>
      </c>
      <c r="P472" s="20"/>
      <c r="Q472" s="20"/>
      <c r="R472" s="20"/>
      <c r="S472" s="20"/>
      <c r="T472" s="21" t="str">
        <f t="shared" ref="T472:U472" si="2855">IF(COUNTIF($F472,CONCATENATE("*",T$1,"*")),"Y",IF(COUNTIF($F472,CONCATENATE("*",$V$1,"*")),"Y",IF(COUNTIF($F472,CONCATENATE("*ALL EVENT DAYS - July 18*")),"Y","")))</f>
        <v/>
      </c>
      <c r="U472" s="21" t="str">
        <f t="shared" si="2855"/>
        <v/>
      </c>
      <c r="V472" s="21" t="str">
        <f t="shared" si="2740"/>
        <v/>
      </c>
      <c r="W472" s="21" t="str">
        <f t="shared" ref="W472:X472" si="2856">IF(COUNTIF($F472,CONCATENATE("*",W$1,"*")),"Y",IF(COUNTIF($F472,CONCATENATE("*",$O$1,"*")),"Y",IF(COUNTIF($F472,CONCATENATE("*",$Y$1,"*")),"Y",IF(COUNTIF($F472,CONCATENATE("*ALL EVENT*")),"Y",""))))</f>
        <v/>
      </c>
      <c r="X472" s="21" t="str">
        <f t="shared" si="2856"/>
        <v/>
      </c>
      <c r="Y472" s="21" t="str">
        <f t="shared" si="2742"/>
        <v/>
      </c>
      <c r="Z472" s="21" t="str">
        <f t="shared" ref="Z472:AA472" si="2857">IF(COUNTIF($F472,CONCATENATE("*",Z$1,"*")),"Y",IF(COUNTIF($F472,CONCATENATE("*",$O$1,"*")),"Y",IF(COUNTIF($F472,CONCATENATE("*",$AB$1,"*")),"Y",IF(COUNTIF($F472,CONCATENATE("*ALL EVENT*")),"Y",""))))</f>
        <v/>
      </c>
      <c r="AA472" s="21" t="str">
        <f t="shared" si="2857"/>
        <v/>
      </c>
      <c r="AB472" s="21" t="str">
        <f t="shared" si="1537"/>
        <v/>
      </c>
      <c r="AC472" s="21" t="str">
        <f t="shared" ref="AC472:AD472" si="2858">IF(COUNTIF($F472,CONCATENATE("*",AC$1,"*")),"Y",IF(COUNTIF($F472,CONCATENATE("*",$O$1,"*")),"Y",IF(COUNTIF($F472,CONCATENATE("*",$AE$1,"*")),"Y",IF(COUNTIF($F472,CONCATENATE("*ALL EVENT*")),"Y",""))))</f>
        <v/>
      </c>
      <c r="AD472" s="21" t="str">
        <f t="shared" si="2858"/>
        <v/>
      </c>
      <c r="AE472" s="19" t="str">
        <f t="shared" si="1539"/>
        <v/>
      </c>
      <c r="AF472" s="22">
        <f t="shared" si="1540"/>
        <v>0</v>
      </c>
      <c r="AG472" s="44"/>
      <c r="AH472" s="19"/>
      <c r="AI472" s="19" t="str">
        <f t="shared" ref="AI472:AO472" si="2859">IF(P472="Y",$AG472,"")</f>
        <v/>
      </c>
      <c r="AJ472" s="19" t="str">
        <f t="shared" si="2859"/>
        <v/>
      </c>
      <c r="AK472" s="19" t="str">
        <f t="shared" si="2859"/>
        <v/>
      </c>
      <c r="AL472" s="19" t="str">
        <f t="shared" si="2859"/>
        <v/>
      </c>
      <c r="AM472" s="19" t="str">
        <f t="shared" si="2859"/>
        <v/>
      </c>
      <c r="AN472" s="19" t="str">
        <f t="shared" si="2859"/>
        <v/>
      </c>
      <c r="AO472" s="19" t="str">
        <f t="shared" si="2859"/>
        <v/>
      </c>
      <c r="AP472" s="19"/>
      <c r="AQ472" s="19"/>
      <c r="AR472" s="19" t="str">
        <f t="shared" ref="AR472:AX472" si="2860">IF(Y472="Y",$AG472,"")</f>
        <v/>
      </c>
      <c r="AS472" s="19" t="str">
        <f t="shared" si="2860"/>
        <v/>
      </c>
      <c r="AT472" s="19" t="str">
        <f t="shared" si="2860"/>
        <v/>
      </c>
      <c r="AU472" s="19" t="str">
        <f t="shared" si="2860"/>
        <v/>
      </c>
      <c r="AV472" s="19" t="str">
        <f t="shared" si="2860"/>
        <v/>
      </c>
      <c r="AW472" s="19" t="str">
        <f t="shared" si="2860"/>
        <v/>
      </c>
      <c r="AX472" s="19" t="str">
        <f t="shared" si="2860"/>
        <v/>
      </c>
      <c r="AY472" s="24">
        <f t="shared" si="1542"/>
        <v>0</v>
      </c>
      <c r="AZ472" s="19">
        <f t="shared" si="1543"/>
        <v>1</v>
      </c>
      <c r="BA472" s="19"/>
      <c r="BB472" s="19"/>
    </row>
    <row r="473" spans="1:54" ht="15.6">
      <c r="A473" s="2">
        <f>'Form Responses 1'!A647</f>
        <v>0</v>
      </c>
      <c r="B473" s="25">
        <f>'Form Responses 1'!B647</f>
        <v>0</v>
      </c>
      <c r="C473" s="25">
        <f>'Form Responses 1'!C647</f>
        <v>0</v>
      </c>
      <c r="D473" s="25">
        <f>'Form Responses 1'!D647</f>
        <v>0</v>
      </c>
      <c r="E473" s="513">
        <f>'Form Responses 1'!E647</f>
        <v>0</v>
      </c>
      <c r="F473" s="48">
        <f>'Form Responses 1'!F647</f>
        <v>0</v>
      </c>
      <c r="G473" s="25">
        <f>'Form Responses 1'!G647</f>
        <v>0</v>
      </c>
      <c r="H473" s="25"/>
      <c r="I473" s="25"/>
      <c r="J473" s="25"/>
      <c r="K473" s="25"/>
      <c r="L473" s="25"/>
      <c r="M473" s="25"/>
      <c r="N473" s="27"/>
      <c r="O473" s="19" t="str">
        <f t="shared" si="1533"/>
        <v/>
      </c>
      <c r="P473" s="20"/>
      <c r="Q473" s="20"/>
      <c r="R473" s="20"/>
      <c r="S473" s="20"/>
      <c r="T473" s="21" t="str">
        <f t="shared" ref="T473:U473" si="2861">IF(COUNTIF($F473,CONCATENATE("*",T$1,"*")),"Y",IF(COUNTIF($F473,CONCATENATE("*",$V$1,"*")),"Y",IF(COUNTIF($F473,CONCATENATE("*ALL EVENT DAYS - July 18*")),"Y","")))</f>
        <v/>
      </c>
      <c r="U473" s="21" t="str">
        <f t="shared" si="2861"/>
        <v/>
      </c>
      <c r="V473" s="21" t="str">
        <f t="shared" si="2740"/>
        <v/>
      </c>
      <c r="W473" s="21" t="str">
        <f t="shared" ref="W473:X473" si="2862">IF(COUNTIF($F473,CONCATENATE("*",W$1,"*")),"Y",IF(COUNTIF($F473,CONCATENATE("*",$O$1,"*")),"Y",IF(COUNTIF($F473,CONCATENATE("*",$Y$1,"*")),"Y",IF(COUNTIF($F473,CONCATENATE("*ALL EVENT*")),"Y",""))))</f>
        <v/>
      </c>
      <c r="X473" s="21" t="str">
        <f t="shared" si="2862"/>
        <v/>
      </c>
      <c r="Y473" s="21" t="str">
        <f t="shared" si="2742"/>
        <v/>
      </c>
      <c r="Z473" s="21" t="str">
        <f t="shared" ref="Z473:AA473" si="2863">IF(COUNTIF($F473,CONCATENATE("*",Z$1,"*")),"Y",IF(COUNTIF($F473,CONCATENATE("*",$O$1,"*")),"Y",IF(COUNTIF($F473,CONCATENATE("*",$AB$1,"*")),"Y",IF(COUNTIF($F473,CONCATENATE("*ALL EVENT*")),"Y",""))))</f>
        <v/>
      </c>
      <c r="AA473" s="21" t="str">
        <f t="shared" si="2863"/>
        <v/>
      </c>
      <c r="AB473" s="21" t="str">
        <f t="shared" si="1537"/>
        <v/>
      </c>
      <c r="AC473" s="21" t="str">
        <f t="shared" ref="AC473:AD473" si="2864">IF(COUNTIF($F473,CONCATENATE("*",AC$1,"*")),"Y",IF(COUNTIF($F473,CONCATENATE("*",$O$1,"*")),"Y",IF(COUNTIF($F473,CONCATENATE("*",$AE$1,"*")),"Y",IF(COUNTIF($F473,CONCATENATE("*ALL EVENT*")),"Y",""))))</f>
        <v/>
      </c>
      <c r="AD473" s="21" t="str">
        <f t="shared" si="2864"/>
        <v/>
      </c>
      <c r="AE473" s="19" t="str">
        <f t="shared" si="1539"/>
        <v/>
      </c>
      <c r="AF473" s="22">
        <f t="shared" si="1540"/>
        <v>0</v>
      </c>
      <c r="AG473" s="44"/>
      <c r="AH473" s="19"/>
      <c r="AI473" s="19" t="str">
        <f t="shared" ref="AI473:AO473" si="2865">IF(P473="Y",$AG473,"")</f>
        <v/>
      </c>
      <c r="AJ473" s="19" t="str">
        <f t="shared" si="2865"/>
        <v/>
      </c>
      <c r="AK473" s="19" t="str">
        <f t="shared" si="2865"/>
        <v/>
      </c>
      <c r="AL473" s="19" t="str">
        <f t="shared" si="2865"/>
        <v/>
      </c>
      <c r="AM473" s="19" t="str">
        <f t="shared" si="2865"/>
        <v/>
      </c>
      <c r="AN473" s="19" t="str">
        <f t="shared" si="2865"/>
        <v/>
      </c>
      <c r="AO473" s="19" t="str">
        <f t="shared" si="2865"/>
        <v/>
      </c>
      <c r="AP473" s="19"/>
      <c r="AQ473" s="19"/>
      <c r="AR473" s="19" t="str">
        <f t="shared" ref="AR473:AX473" si="2866">IF(Y473="Y",$AG473,"")</f>
        <v/>
      </c>
      <c r="AS473" s="19" t="str">
        <f t="shared" si="2866"/>
        <v/>
      </c>
      <c r="AT473" s="19" t="str">
        <f t="shared" si="2866"/>
        <v/>
      </c>
      <c r="AU473" s="19" t="str">
        <f t="shared" si="2866"/>
        <v/>
      </c>
      <c r="AV473" s="19" t="str">
        <f t="shared" si="2866"/>
        <v/>
      </c>
      <c r="AW473" s="19" t="str">
        <f t="shared" si="2866"/>
        <v/>
      </c>
      <c r="AX473" s="19" t="str">
        <f t="shared" si="2866"/>
        <v/>
      </c>
      <c r="AY473" s="24">
        <f t="shared" si="1542"/>
        <v>0</v>
      </c>
      <c r="AZ473" s="19">
        <f t="shared" si="1543"/>
        <v>1</v>
      </c>
      <c r="BA473" s="19"/>
      <c r="BB473" s="19"/>
    </row>
    <row r="474" spans="1:54" ht="15.6">
      <c r="A474" s="2">
        <f>'Form Responses 1'!A648</f>
        <v>0</v>
      </c>
      <c r="B474" s="25">
        <f>'Form Responses 1'!B648</f>
        <v>0</v>
      </c>
      <c r="C474" s="25">
        <f>'Form Responses 1'!C648</f>
        <v>0</v>
      </c>
      <c r="D474" s="25">
        <f>'Form Responses 1'!D648</f>
        <v>0</v>
      </c>
      <c r="E474" s="513">
        <f>'Form Responses 1'!E648</f>
        <v>0</v>
      </c>
      <c r="F474" s="48">
        <f>'Form Responses 1'!F648</f>
        <v>0</v>
      </c>
      <c r="G474" s="25">
        <f>'Form Responses 1'!G648</f>
        <v>0</v>
      </c>
      <c r="H474" s="25"/>
      <c r="I474" s="25"/>
      <c r="J474" s="25"/>
      <c r="K474" s="25"/>
      <c r="L474" s="25"/>
      <c r="M474" s="25"/>
      <c r="N474" s="27"/>
      <c r="O474" s="19" t="str">
        <f t="shared" si="1533"/>
        <v/>
      </c>
      <c r="P474" s="20"/>
      <c r="Q474" s="20"/>
      <c r="R474" s="20"/>
      <c r="S474" s="20"/>
      <c r="T474" s="21" t="str">
        <f t="shared" ref="T474:U474" si="2867">IF(COUNTIF($F474,CONCATENATE("*",T$1,"*")),"Y",IF(COUNTIF($F474,CONCATENATE("*",$V$1,"*")),"Y",IF(COUNTIF($F474,CONCATENATE("*ALL EVENT DAYS - July 18*")),"Y","")))</f>
        <v/>
      </c>
      <c r="U474" s="21" t="str">
        <f t="shared" si="2867"/>
        <v/>
      </c>
      <c r="V474" s="21" t="str">
        <f t="shared" si="2740"/>
        <v/>
      </c>
      <c r="W474" s="21" t="str">
        <f t="shared" ref="W474:X474" si="2868">IF(COUNTIF($F474,CONCATENATE("*",W$1,"*")),"Y",IF(COUNTIF($F474,CONCATENATE("*",$O$1,"*")),"Y",IF(COUNTIF($F474,CONCATENATE("*",$Y$1,"*")),"Y",IF(COUNTIF($F474,CONCATENATE("*ALL EVENT*")),"Y",""))))</f>
        <v/>
      </c>
      <c r="X474" s="21" t="str">
        <f t="shared" si="2868"/>
        <v/>
      </c>
      <c r="Y474" s="21" t="str">
        <f t="shared" si="2742"/>
        <v/>
      </c>
      <c r="Z474" s="21" t="str">
        <f t="shared" ref="Z474:AA474" si="2869">IF(COUNTIF($F474,CONCATENATE("*",Z$1,"*")),"Y",IF(COUNTIF($F474,CONCATENATE("*",$O$1,"*")),"Y",IF(COUNTIF($F474,CONCATENATE("*",$AB$1,"*")),"Y",IF(COUNTIF($F474,CONCATENATE("*ALL EVENT*")),"Y",""))))</f>
        <v/>
      </c>
      <c r="AA474" s="21" t="str">
        <f t="shared" si="2869"/>
        <v/>
      </c>
      <c r="AB474" s="21" t="str">
        <f t="shared" si="1537"/>
        <v/>
      </c>
      <c r="AC474" s="21" t="str">
        <f t="shared" ref="AC474:AD474" si="2870">IF(COUNTIF($F474,CONCATENATE("*",AC$1,"*")),"Y",IF(COUNTIF($F474,CONCATENATE("*",$O$1,"*")),"Y",IF(COUNTIF($F474,CONCATENATE("*",$AE$1,"*")),"Y",IF(COUNTIF($F474,CONCATENATE("*ALL EVENT*")),"Y",""))))</f>
        <v/>
      </c>
      <c r="AD474" s="21" t="str">
        <f t="shared" si="2870"/>
        <v/>
      </c>
      <c r="AE474" s="19" t="str">
        <f t="shared" si="1539"/>
        <v/>
      </c>
      <c r="AF474" s="22">
        <f t="shared" si="1540"/>
        <v>0</v>
      </c>
      <c r="AG474" s="44"/>
      <c r="AH474" s="19"/>
      <c r="AI474" s="19" t="str">
        <f t="shared" ref="AI474:AO474" si="2871">IF(P474="Y",$AG474,"")</f>
        <v/>
      </c>
      <c r="AJ474" s="19" t="str">
        <f t="shared" si="2871"/>
        <v/>
      </c>
      <c r="AK474" s="19" t="str">
        <f t="shared" si="2871"/>
        <v/>
      </c>
      <c r="AL474" s="19" t="str">
        <f t="shared" si="2871"/>
        <v/>
      </c>
      <c r="AM474" s="19" t="str">
        <f t="shared" si="2871"/>
        <v/>
      </c>
      <c r="AN474" s="19" t="str">
        <f t="shared" si="2871"/>
        <v/>
      </c>
      <c r="AO474" s="19" t="str">
        <f t="shared" si="2871"/>
        <v/>
      </c>
      <c r="AP474" s="19"/>
      <c r="AQ474" s="19"/>
      <c r="AR474" s="19" t="str">
        <f t="shared" ref="AR474:AX474" si="2872">IF(Y474="Y",$AG474,"")</f>
        <v/>
      </c>
      <c r="AS474" s="19" t="str">
        <f t="shared" si="2872"/>
        <v/>
      </c>
      <c r="AT474" s="19" t="str">
        <f t="shared" si="2872"/>
        <v/>
      </c>
      <c r="AU474" s="19" t="str">
        <f t="shared" si="2872"/>
        <v/>
      </c>
      <c r="AV474" s="19" t="str">
        <f t="shared" si="2872"/>
        <v/>
      </c>
      <c r="AW474" s="19" t="str">
        <f t="shared" si="2872"/>
        <v/>
      </c>
      <c r="AX474" s="19" t="str">
        <f t="shared" si="2872"/>
        <v/>
      </c>
      <c r="AY474" s="24">
        <f t="shared" si="1542"/>
        <v>0</v>
      </c>
      <c r="AZ474" s="19">
        <f t="shared" si="1543"/>
        <v>1</v>
      </c>
      <c r="BA474" s="19"/>
      <c r="BB474" s="19"/>
    </row>
    <row r="475" spans="1:54" ht="15.6">
      <c r="A475" s="2">
        <f>'Form Responses 1'!A649</f>
        <v>0</v>
      </c>
      <c r="B475" s="25">
        <f>'Form Responses 1'!B649</f>
        <v>0</v>
      </c>
      <c r="C475" s="25">
        <f>'Form Responses 1'!C649</f>
        <v>0</v>
      </c>
      <c r="D475" s="25">
        <f>'Form Responses 1'!D649</f>
        <v>0</v>
      </c>
      <c r="E475" s="513">
        <f>'Form Responses 1'!E649</f>
        <v>0</v>
      </c>
      <c r="F475" s="48">
        <f>'Form Responses 1'!F649</f>
        <v>0</v>
      </c>
      <c r="G475" s="25">
        <f>'Form Responses 1'!G649</f>
        <v>0</v>
      </c>
      <c r="H475" s="25"/>
      <c r="I475" s="25"/>
      <c r="J475" s="25"/>
      <c r="K475" s="25"/>
      <c r="L475" s="25"/>
      <c r="M475" s="25"/>
      <c r="N475" s="27"/>
      <c r="O475" s="19" t="str">
        <f t="shared" si="1533"/>
        <v/>
      </c>
      <c r="P475" s="20"/>
      <c r="Q475" s="20"/>
      <c r="R475" s="20"/>
      <c r="S475" s="20"/>
      <c r="T475" s="21" t="str">
        <f t="shared" ref="T475:U475" si="2873">IF(COUNTIF($F475,CONCATENATE("*",T$1,"*")),"Y",IF(COUNTIF($F475,CONCATENATE("*",$V$1,"*")),"Y",IF(COUNTIF($F475,CONCATENATE("*ALL EVENT DAYS - July 18*")),"Y","")))</f>
        <v/>
      </c>
      <c r="U475" s="21" t="str">
        <f t="shared" si="2873"/>
        <v/>
      </c>
      <c r="V475" s="21" t="str">
        <f t="shared" si="2740"/>
        <v/>
      </c>
      <c r="W475" s="21" t="str">
        <f t="shared" ref="W475:X475" si="2874">IF(COUNTIF($F475,CONCATENATE("*",W$1,"*")),"Y",IF(COUNTIF($F475,CONCATENATE("*",$O$1,"*")),"Y",IF(COUNTIF($F475,CONCATENATE("*",$Y$1,"*")),"Y",IF(COUNTIF($F475,CONCATENATE("*ALL EVENT*")),"Y",""))))</f>
        <v/>
      </c>
      <c r="X475" s="21" t="str">
        <f t="shared" si="2874"/>
        <v/>
      </c>
      <c r="Y475" s="21" t="str">
        <f t="shared" si="2742"/>
        <v/>
      </c>
      <c r="Z475" s="21" t="str">
        <f t="shared" ref="Z475:AA475" si="2875">IF(COUNTIF($F475,CONCATENATE("*",Z$1,"*")),"Y",IF(COUNTIF($F475,CONCATENATE("*",$O$1,"*")),"Y",IF(COUNTIF($F475,CONCATENATE("*",$AB$1,"*")),"Y",IF(COUNTIF($F475,CONCATENATE("*ALL EVENT*")),"Y",""))))</f>
        <v/>
      </c>
      <c r="AA475" s="21" t="str">
        <f t="shared" si="2875"/>
        <v/>
      </c>
      <c r="AB475" s="21" t="str">
        <f t="shared" si="1537"/>
        <v/>
      </c>
      <c r="AC475" s="21" t="str">
        <f t="shared" ref="AC475:AD475" si="2876">IF(COUNTIF($F475,CONCATENATE("*",AC$1,"*")),"Y",IF(COUNTIF($F475,CONCATENATE("*",$O$1,"*")),"Y",IF(COUNTIF($F475,CONCATENATE("*",$AE$1,"*")),"Y",IF(COUNTIF($F475,CONCATENATE("*ALL EVENT*")),"Y",""))))</f>
        <v/>
      </c>
      <c r="AD475" s="21" t="str">
        <f t="shared" si="2876"/>
        <v/>
      </c>
      <c r="AE475" s="19" t="str">
        <f t="shared" si="1539"/>
        <v/>
      </c>
      <c r="AF475" s="22">
        <f t="shared" si="1540"/>
        <v>0</v>
      </c>
      <c r="AG475" s="44"/>
      <c r="AH475" s="19"/>
      <c r="AI475" s="19" t="str">
        <f t="shared" ref="AI475:AO475" si="2877">IF(P475="Y",$AG475,"")</f>
        <v/>
      </c>
      <c r="AJ475" s="19" t="str">
        <f t="shared" si="2877"/>
        <v/>
      </c>
      <c r="AK475" s="19" t="str">
        <f t="shared" si="2877"/>
        <v/>
      </c>
      <c r="AL475" s="19" t="str">
        <f t="shared" si="2877"/>
        <v/>
      </c>
      <c r="AM475" s="19" t="str">
        <f t="shared" si="2877"/>
        <v/>
      </c>
      <c r="AN475" s="19" t="str">
        <f t="shared" si="2877"/>
        <v/>
      </c>
      <c r="AO475" s="19" t="str">
        <f t="shared" si="2877"/>
        <v/>
      </c>
      <c r="AP475" s="19"/>
      <c r="AQ475" s="19"/>
      <c r="AR475" s="19" t="str">
        <f t="shared" ref="AR475:AX475" si="2878">IF(Y475="Y",$AG475,"")</f>
        <v/>
      </c>
      <c r="AS475" s="19" t="str">
        <f t="shared" si="2878"/>
        <v/>
      </c>
      <c r="AT475" s="19" t="str">
        <f t="shared" si="2878"/>
        <v/>
      </c>
      <c r="AU475" s="19" t="str">
        <f t="shared" si="2878"/>
        <v/>
      </c>
      <c r="AV475" s="19" t="str">
        <f t="shared" si="2878"/>
        <v/>
      </c>
      <c r="AW475" s="19" t="str">
        <f t="shared" si="2878"/>
        <v/>
      </c>
      <c r="AX475" s="19" t="str">
        <f t="shared" si="2878"/>
        <v/>
      </c>
      <c r="AY475" s="24">
        <f t="shared" si="1542"/>
        <v>0</v>
      </c>
      <c r="AZ475" s="19">
        <f t="shared" si="1543"/>
        <v>1</v>
      </c>
      <c r="BA475" s="19"/>
      <c r="BB475" s="19"/>
    </row>
    <row r="476" spans="1:54" ht="15.6">
      <c r="A476" s="2">
        <f>'Form Responses 1'!A650</f>
        <v>0</v>
      </c>
      <c r="B476" s="25">
        <f>'Form Responses 1'!B650</f>
        <v>0</v>
      </c>
      <c r="C476" s="25">
        <f>'Form Responses 1'!C650</f>
        <v>0</v>
      </c>
      <c r="D476" s="25">
        <f>'Form Responses 1'!D650</f>
        <v>0</v>
      </c>
      <c r="E476" s="513">
        <f>'Form Responses 1'!E650</f>
        <v>0</v>
      </c>
      <c r="F476" s="48">
        <f>'Form Responses 1'!F650</f>
        <v>0</v>
      </c>
      <c r="G476" s="25">
        <f>'Form Responses 1'!G650</f>
        <v>0</v>
      </c>
      <c r="H476" s="25"/>
      <c r="I476" s="25"/>
      <c r="J476" s="25"/>
      <c r="K476" s="25"/>
      <c r="L476" s="25"/>
      <c r="M476" s="25"/>
      <c r="N476" s="27"/>
      <c r="O476" s="19" t="str">
        <f t="shared" si="1533"/>
        <v/>
      </c>
      <c r="P476" s="20"/>
      <c r="Q476" s="20"/>
      <c r="R476" s="20"/>
      <c r="S476" s="20"/>
      <c r="T476" s="21" t="str">
        <f t="shared" ref="T476:U476" si="2879">IF(COUNTIF($F476,CONCATENATE("*",T$1,"*")),"Y",IF(COUNTIF($F476,CONCATENATE("*",$V$1,"*")),"Y",IF(COUNTIF($F476,CONCATENATE("*ALL EVENT DAYS - July 18*")),"Y","")))</f>
        <v/>
      </c>
      <c r="U476" s="21" t="str">
        <f t="shared" si="2879"/>
        <v/>
      </c>
      <c r="V476" s="21" t="str">
        <f t="shared" si="2740"/>
        <v/>
      </c>
      <c r="W476" s="21" t="str">
        <f t="shared" ref="W476:X476" si="2880">IF(COUNTIF($F476,CONCATENATE("*",W$1,"*")),"Y",IF(COUNTIF($F476,CONCATENATE("*",$O$1,"*")),"Y",IF(COUNTIF($F476,CONCATENATE("*",$Y$1,"*")),"Y",IF(COUNTIF($F476,CONCATENATE("*ALL EVENT*")),"Y",""))))</f>
        <v/>
      </c>
      <c r="X476" s="21" t="str">
        <f t="shared" si="2880"/>
        <v/>
      </c>
      <c r="Y476" s="21" t="str">
        <f t="shared" si="2742"/>
        <v/>
      </c>
      <c r="Z476" s="21" t="str">
        <f t="shared" ref="Z476:AA476" si="2881">IF(COUNTIF($F476,CONCATENATE("*",Z$1,"*")),"Y",IF(COUNTIF($F476,CONCATENATE("*",$O$1,"*")),"Y",IF(COUNTIF($F476,CONCATENATE("*",$AB$1,"*")),"Y",IF(COUNTIF($F476,CONCATENATE("*ALL EVENT*")),"Y",""))))</f>
        <v/>
      </c>
      <c r="AA476" s="21" t="str">
        <f t="shared" si="2881"/>
        <v/>
      </c>
      <c r="AB476" s="21" t="str">
        <f t="shared" si="1537"/>
        <v/>
      </c>
      <c r="AC476" s="21" t="str">
        <f t="shared" ref="AC476:AD476" si="2882">IF(COUNTIF($F476,CONCATENATE("*",AC$1,"*")),"Y",IF(COUNTIF($F476,CONCATENATE("*",$O$1,"*")),"Y",IF(COUNTIF($F476,CONCATENATE("*",$AE$1,"*")),"Y",IF(COUNTIF($F476,CONCATENATE("*ALL EVENT*")),"Y",""))))</f>
        <v/>
      </c>
      <c r="AD476" s="21" t="str">
        <f t="shared" si="2882"/>
        <v/>
      </c>
      <c r="AE476" s="19" t="str">
        <f t="shared" si="1539"/>
        <v/>
      </c>
      <c r="AF476" s="22">
        <f t="shared" si="1540"/>
        <v>0</v>
      </c>
      <c r="AG476" s="44"/>
      <c r="AH476" s="19"/>
      <c r="AI476" s="19" t="str">
        <f t="shared" ref="AI476:AO476" si="2883">IF(P476="Y",$AG476,"")</f>
        <v/>
      </c>
      <c r="AJ476" s="19" t="str">
        <f t="shared" si="2883"/>
        <v/>
      </c>
      <c r="AK476" s="19" t="str">
        <f t="shared" si="2883"/>
        <v/>
      </c>
      <c r="AL476" s="19" t="str">
        <f t="shared" si="2883"/>
        <v/>
      </c>
      <c r="AM476" s="19" t="str">
        <f t="shared" si="2883"/>
        <v/>
      </c>
      <c r="AN476" s="19" t="str">
        <f t="shared" si="2883"/>
        <v/>
      </c>
      <c r="AO476" s="19" t="str">
        <f t="shared" si="2883"/>
        <v/>
      </c>
      <c r="AP476" s="19"/>
      <c r="AQ476" s="19"/>
      <c r="AR476" s="19" t="str">
        <f t="shared" ref="AR476:AX476" si="2884">IF(Y476="Y",$AG476,"")</f>
        <v/>
      </c>
      <c r="AS476" s="19" t="str">
        <f t="shared" si="2884"/>
        <v/>
      </c>
      <c r="AT476" s="19" t="str">
        <f t="shared" si="2884"/>
        <v/>
      </c>
      <c r="AU476" s="19" t="str">
        <f t="shared" si="2884"/>
        <v/>
      </c>
      <c r="AV476" s="19" t="str">
        <f t="shared" si="2884"/>
        <v/>
      </c>
      <c r="AW476" s="19" t="str">
        <f t="shared" si="2884"/>
        <v/>
      </c>
      <c r="AX476" s="19" t="str">
        <f t="shared" si="2884"/>
        <v/>
      </c>
      <c r="AY476" s="24">
        <f t="shared" si="1542"/>
        <v>0</v>
      </c>
      <c r="AZ476" s="19">
        <f t="shared" si="1543"/>
        <v>1</v>
      </c>
      <c r="BA476" s="19"/>
      <c r="BB476" s="19"/>
    </row>
    <row r="477" spans="1:54" ht="15.6">
      <c r="A477" s="2">
        <f>'Form Responses 1'!A651</f>
        <v>0</v>
      </c>
      <c r="B477" s="25">
        <f>'Form Responses 1'!B651</f>
        <v>0</v>
      </c>
      <c r="C477" s="25">
        <f>'Form Responses 1'!C651</f>
        <v>0</v>
      </c>
      <c r="D477" s="25">
        <f>'Form Responses 1'!D651</f>
        <v>0</v>
      </c>
      <c r="E477" s="513">
        <f>'Form Responses 1'!E651</f>
        <v>0</v>
      </c>
      <c r="F477" s="48">
        <f>'Form Responses 1'!F651</f>
        <v>0</v>
      </c>
      <c r="G477" s="25">
        <f>'Form Responses 1'!G651</f>
        <v>0</v>
      </c>
      <c r="H477" s="25"/>
      <c r="I477" s="25"/>
      <c r="J477" s="25"/>
      <c r="K477" s="25"/>
      <c r="L477" s="25"/>
      <c r="M477" s="25"/>
      <c r="N477" s="27"/>
      <c r="O477" s="19" t="str">
        <f t="shared" si="1533"/>
        <v/>
      </c>
      <c r="P477" s="20"/>
      <c r="Q477" s="20"/>
      <c r="R477" s="20"/>
      <c r="S477" s="20"/>
      <c r="T477" s="21" t="str">
        <f t="shared" ref="T477:U477" si="2885">IF(COUNTIF($F477,CONCATENATE("*",T$1,"*")),"Y",IF(COUNTIF($F477,CONCATENATE("*",$V$1,"*")),"Y",IF(COUNTIF($F477,CONCATENATE("*ALL EVENT DAYS - July 18*")),"Y","")))</f>
        <v/>
      </c>
      <c r="U477" s="21" t="str">
        <f t="shared" si="2885"/>
        <v/>
      </c>
      <c r="V477" s="21" t="str">
        <f t="shared" si="2740"/>
        <v/>
      </c>
      <c r="W477" s="21" t="str">
        <f t="shared" ref="W477:X477" si="2886">IF(COUNTIF($F477,CONCATENATE("*",W$1,"*")),"Y",IF(COUNTIF($F477,CONCATENATE("*",$O$1,"*")),"Y",IF(COUNTIF($F477,CONCATENATE("*",$Y$1,"*")),"Y",IF(COUNTIF($F477,CONCATENATE("*ALL EVENT*")),"Y",""))))</f>
        <v/>
      </c>
      <c r="X477" s="21" t="str">
        <f t="shared" si="2886"/>
        <v/>
      </c>
      <c r="Y477" s="21" t="str">
        <f t="shared" si="2742"/>
        <v/>
      </c>
      <c r="Z477" s="21" t="str">
        <f t="shared" ref="Z477:AA477" si="2887">IF(COUNTIF($F477,CONCATENATE("*",Z$1,"*")),"Y",IF(COUNTIF($F477,CONCATENATE("*",$O$1,"*")),"Y",IF(COUNTIF($F477,CONCATENATE("*",$AB$1,"*")),"Y",IF(COUNTIF($F477,CONCATENATE("*ALL EVENT*")),"Y",""))))</f>
        <v/>
      </c>
      <c r="AA477" s="21" t="str">
        <f t="shared" si="2887"/>
        <v/>
      </c>
      <c r="AB477" s="21" t="str">
        <f t="shared" si="1537"/>
        <v/>
      </c>
      <c r="AC477" s="21" t="str">
        <f t="shared" ref="AC477:AD477" si="2888">IF(COUNTIF($F477,CONCATENATE("*",AC$1,"*")),"Y",IF(COUNTIF($F477,CONCATENATE("*",$O$1,"*")),"Y",IF(COUNTIF($F477,CONCATENATE("*",$AE$1,"*")),"Y",IF(COUNTIF($F477,CONCATENATE("*ALL EVENT*")),"Y",""))))</f>
        <v/>
      </c>
      <c r="AD477" s="21" t="str">
        <f t="shared" si="2888"/>
        <v/>
      </c>
      <c r="AE477" s="19" t="str">
        <f t="shared" si="1539"/>
        <v/>
      </c>
      <c r="AF477" s="22">
        <f t="shared" si="1540"/>
        <v>0</v>
      </c>
      <c r="AG477" s="44"/>
      <c r="AH477" s="19"/>
      <c r="AI477" s="19" t="str">
        <f t="shared" ref="AI477:AO477" si="2889">IF(P477="Y",$AG477,"")</f>
        <v/>
      </c>
      <c r="AJ477" s="19" t="str">
        <f t="shared" si="2889"/>
        <v/>
      </c>
      <c r="AK477" s="19" t="str">
        <f t="shared" si="2889"/>
        <v/>
      </c>
      <c r="AL477" s="19" t="str">
        <f t="shared" si="2889"/>
        <v/>
      </c>
      <c r="AM477" s="19" t="str">
        <f t="shared" si="2889"/>
        <v/>
      </c>
      <c r="AN477" s="19" t="str">
        <f t="shared" si="2889"/>
        <v/>
      </c>
      <c r="AO477" s="19" t="str">
        <f t="shared" si="2889"/>
        <v/>
      </c>
      <c r="AP477" s="19"/>
      <c r="AQ477" s="19"/>
      <c r="AR477" s="19" t="str">
        <f t="shared" ref="AR477:AX477" si="2890">IF(Y477="Y",$AG477,"")</f>
        <v/>
      </c>
      <c r="AS477" s="19" t="str">
        <f t="shared" si="2890"/>
        <v/>
      </c>
      <c r="AT477" s="19" t="str">
        <f t="shared" si="2890"/>
        <v/>
      </c>
      <c r="AU477" s="19" t="str">
        <f t="shared" si="2890"/>
        <v/>
      </c>
      <c r="AV477" s="19" t="str">
        <f t="shared" si="2890"/>
        <v/>
      </c>
      <c r="AW477" s="19" t="str">
        <f t="shared" si="2890"/>
        <v/>
      </c>
      <c r="AX477" s="19" t="str">
        <f t="shared" si="2890"/>
        <v/>
      </c>
      <c r="AY477" s="24">
        <f t="shared" si="1542"/>
        <v>0</v>
      </c>
      <c r="AZ477" s="19">
        <f t="shared" si="1543"/>
        <v>1</v>
      </c>
      <c r="BA477" s="19"/>
      <c r="BB477" s="19"/>
    </row>
    <row r="478" spans="1:54" ht="15.6">
      <c r="A478" s="2">
        <f>'Form Responses 1'!A652</f>
        <v>0</v>
      </c>
      <c r="B478" s="25">
        <f>'Form Responses 1'!B652</f>
        <v>0</v>
      </c>
      <c r="C478" s="25">
        <f>'Form Responses 1'!C652</f>
        <v>0</v>
      </c>
      <c r="D478" s="25">
        <f>'Form Responses 1'!D652</f>
        <v>0</v>
      </c>
      <c r="E478" s="513">
        <f>'Form Responses 1'!E652</f>
        <v>0</v>
      </c>
      <c r="F478" s="48">
        <f>'Form Responses 1'!F652</f>
        <v>0</v>
      </c>
      <c r="G478" s="25">
        <f>'Form Responses 1'!G652</f>
        <v>0</v>
      </c>
      <c r="H478" s="25"/>
      <c r="I478" s="25"/>
      <c r="J478" s="25"/>
      <c r="K478" s="25"/>
      <c r="L478" s="25"/>
      <c r="M478" s="25"/>
      <c r="N478" s="27"/>
      <c r="O478" s="19" t="str">
        <f t="shared" si="1533"/>
        <v/>
      </c>
      <c r="P478" s="20"/>
      <c r="Q478" s="20"/>
      <c r="R478" s="20"/>
      <c r="S478" s="20"/>
      <c r="T478" s="21" t="str">
        <f t="shared" ref="T478:U478" si="2891">IF(COUNTIF($F478,CONCATENATE("*",T$1,"*")),"Y",IF(COUNTIF($F478,CONCATENATE("*",$V$1,"*")),"Y",IF(COUNTIF($F478,CONCATENATE("*ALL EVENT DAYS - July 18*")),"Y","")))</f>
        <v/>
      </c>
      <c r="U478" s="21" t="str">
        <f t="shared" si="2891"/>
        <v/>
      </c>
      <c r="V478" s="21" t="str">
        <f t="shared" si="2740"/>
        <v/>
      </c>
      <c r="W478" s="21" t="str">
        <f t="shared" ref="W478:X478" si="2892">IF(COUNTIF($F478,CONCATENATE("*",W$1,"*")),"Y",IF(COUNTIF($F478,CONCATENATE("*",$O$1,"*")),"Y",IF(COUNTIF($F478,CONCATENATE("*",$Y$1,"*")),"Y",IF(COUNTIF($F478,CONCATENATE("*ALL EVENT*")),"Y",""))))</f>
        <v/>
      </c>
      <c r="X478" s="21" t="str">
        <f t="shared" si="2892"/>
        <v/>
      </c>
      <c r="Y478" s="21" t="str">
        <f t="shared" si="2742"/>
        <v/>
      </c>
      <c r="Z478" s="21" t="str">
        <f t="shared" ref="Z478:AA478" si="2893">IF(COUNTIF($F478,CONCATENATE("*",Z$1,"*")),"Y",IF(COUNTIF($F478,CONCATENATE("*",$O$1,"*")),"Y",IF(COUNTIF($F478,CONCATENATE("*",$AB$1,"*")),"Y",IF(COUNTIF($F478,CONCATENATE("*ALL EVENT*")),"Y",""))))</f>
        <v/>
      </c>
      <c r="AA478" s="21" t="str">
        <f t="shared" si="2893"/>
        <v/>
      </c>
      <c r="AB478" s="21" t="str">
        <f t="shared" si="1537"/>
        <v/>
      </c>
      <c r="AC478" s="21" t="str">
        <f t="shared" ref="AC478:AD478" si="2894">IF(COUNTIF($F478,CONCATENATE("*",AC$1,"*")),"Y",IF(COUNTIF($F478,CONCATENATE("*",$O$1,"*")),"Y",IF(COUNTIF($F478,CONCATENATE("*",$AE$1,"*")),"Y",IF(COUNTIF($F478,CONCATENATE("*ALL EVENT*")),"Y",""))))</f>
        <v/>
      </c>
      <c r="AD478" s="21" t="str">
        <f t="shared" si="2894"/>
        <v/>
      </c>
      <c r="AE478" s="19" t="str">
        <f t="shared" si="1539"/>
        <v/>
      </c>
      <c r="AF478" s="22">
        <f t="shared" si="1540"/>
        <v>0</v>
      </c>
      <c r="AG478" s="44"/>
      <c r="AH478" s="19"/>
      <c r="AI478" s="19" t="str">
        <f t="shared" ref="AI478:AO478" si="2895">IF(P478="Y",$AG478,"")</f>
        <v/>
      </c>
      <c r="AJ478" s="19" t="str">
        <f t="shared" si="2895"/>
        <v/>
      </c>
      <c r="AK478" s="19" t="str">
        <f t="shared" si="2895"/>
        <v/>
      </c>
      <c r="AL478" s="19" t="str">
        <f t="shared" si="2895"/>
        <v/>
      </c>
      <c r="AM478" s="19" t="str">
        <f t="shared" si="2895"/>
        <v/>
      </c>
      <c r="AN478" s="19" t="str">
        <f t="shared" si="2895"/>
        <v/>
      </c>
      <c r="AO478" s="19" t="str">
        <f t="shared" si="2895"/>
        <v/>
      </c>
      <c r="AP478" s="19"/>
      <c r="AQ478" s="19"/>
      <c r="AR478" s="19" t="str">
        <f t="shared" ref="AR478:AX478" si="2896">IF(Y478="Y",$AG478,"")</f>
        <v/>
      </c>
      <c r="AS478" s="19" t="str">
        <f t="shared" si="2896"/>
        <v/>
      </c>
      <c r="AT478" s="19" t="str">
        <f t="shared" si="2896"/>
        <v/>
      </c>
      <c r="AU478" s="19" t="str">
        <f t="shared" si="2896"/>
        <v/>
      </c>
      <c r="AV478" s="19" t="str">
        <f t="shared" si="2896"/>
        <v/>
      </c>
      <c r="AW478" s="19" t="str">
        <f t="shared" si="2896"/>
        <v/>
      </c>
      <c r="AX478" s="19" t="str">
        <f t="shared" si="2896"/>
        <v/>
      </c>
      <c r="AY478" s="24">
        <f t="shared" si="1542"/>
        <v>0</v>
      </c>
      <c r="AZ478" s="19">
        <f t="shared" si="1543"/>
        <v>1</v>
      </c>
      <c r="BA478" s="19"/>
      <c r="BB478" s="19"/>
    </row>
    <row r="479" spans="1:54" ht="15.6">
      <c r="A479" s="2">
        <f>'Form Responses 1'!A653</f>
        <v>0</v>
      </c>
      <c r="B479" s="25">
        <f>'Form Responses 1'!B653</f>
        <v>0</v>
      </c>
      <c r="C479" s="25">
        <f>'Form Responses 1'!C653</f>
        <v>0</v>
      </c>
      <c r="D479" s="25">
        <f>'Form Responses 1'!D653</f>
        <v>0</v>
      </c>
      <c r="E479" s="513">
        <f>'Form Responses 1'!E653</f>
        <v>0</v>
      </c>
      <c r="F479" s="48">
        <f>'Form Responses 1'!F653</f>
        <v>0</v>
      </c>
      <c r="G479" s="25">
        <f>'Form Responses 1'!G653</f>
        <v>0</v>
      </c>
      <c r="H479" s="25"/>
      <c r="I479" s="25"/>
      <c r="J479" s="25"/>
      <c r="K479" s="25"/>
      <c r="L479" s="25"/>
      <c r="M479" s="25"/>
      <c r="N479" s="27"/>
      <c r="O479" s="19" t="str">
        <f t="shared" si="1533"/>
        <v/>
      </c>
      <c r="P479" s="20"/>
      <c r="Q479" s="20"/>
      <c r="R479" s="20"/>
      <c r="S479" s="20"/>
      <c r="T479" s="21" t="str">
        <f t="shared" ref="T479:U479" si="2897">IF(COUNTIF($F479,CONCATENATE("*",T$1,"*")),"Y",IF(COUNTIF($F479,CONCATENATE("*",$V$1,"*")),"Y",IF(COUNTIF($F479,CONCATENATE("*ALL EVENT DAYS - July 18*")),"Y","")))</f>
        <v/>
      </c>
      <c r="U479" s="21" t="str">
        <f t="shared" si="2897"/>
        <v/>
      </c>
      <c r="V479" s="21" t="str">
        <f t="shared" si="2740"/>
        <v/>
      </c>
      <c r="W479" s="21" t="str">
        <f t="shared" ref="W479:X479" si="2898">IF(COUNTIF($F479,CONCATENATE("*",W$1,"*")),"Y",IF(COUNTIF($F479,CONCATENATE("*",$O$1,"*")),"Y",IF(COUNTIF($F479,CONCATENATE("*",$Y$1,"*")),"Y",IF(COUNTIF($F479,CONCATENATE("*ALL EVENT*")),"Y",""))))</f>
        <v/>
      </c>
      <c r="X479" s="21" t="str">
        <f t="shared" si="2898"/>
        <v/>
      </c>
      <c r="Y479" s="21" t="str">
        <f t="shared" si="2742"/>
        <v/>
      </c>
      <c r="Z479" s="21" t="str">
        <f t="shared" ref="Z479:AA479" si="2899">IF(COUNTIF($F479,CONCATENATE("*",Z$1,"*")),"Y",IF(COUNTIF($F479,CONCATENATE("*",$O$1,"*")),"Y",IF(COUNTIF($F479,CONCATENATE("*",$AB$1,"*")),"Y",IF(COUNTIF($F479,CONCATENATE("*ALL EVENT*")),"Y",""))))</f>
        <v/>
      </c>
      <c r="AA479" s="21" t="str">
        <f t="shared" si="2899"/>
        <v/>
      </c>
      <c r="AB479" s="21" t="str">
        <f t="shared" si="1537"/>
        <v/>
      </c>
      <c r="AC479" s="21" t="str">
        <f t="shared" ref="AC479:AD479" si="2900">IF(COUNTIF($F479,CONCATENATE("*",AC$1,"*")),"Y",IF(COUNTIF($F479,CONCATENATE("*",$O$1,"*")),"Y",IF(COUNTIF($F479,CONCATENATE("*",$AE$1,"*")),"Y",IF(COUNTIF($F479,CONCATENATE("*ALL EVENT*")),"Y",""))))</f>
        <v/>
      </c>
      <c r="AD479" s="21" t="str">
        <f t="shared" si="2900"/>
        <v/>
      </c>
      <c r="AE479" s="19" t="str">
        <f t="shared" si="1539"/>
        <v/>
      </c>
      <c r="AF479" s="22">
        <f t="shared" si="1540"/>
        <v>0</v>
      </c>
      <c r="AG479" s="44"/>
      <c r="AH479" s="19"/>
      <c r="AI479" s="19" t="str">
        <f t="shared" ref="AI479:AO479" si="2901">IF(P479="Y",$AG479,"")</f>
        <v/>
      </c>
      <c r="AJ479" s="19" t="str">
        <f t="shared" si="2901"/>
        <v/>
      </c>
      <c r="AK479" s="19" t="str">
        <f t="shared" si="2901"/>
        <v/>
      </c>
      <c r="AL479" s="19" t="str">
        <f t="shared" si="2901"/>
        <v/>
      </c>
      <c r="AM479" s="19" t="str">
        <f t="shared" si="2901"/>
        <v/>
      </c>
      <c r="AN479" s="19" t="str">
        <f t="shared" si="2901"/>
        <v/>
      </c>
      <c r="AO479" s="19" t="str">
        <f t="shared" si="2901"/>
        <v/>
      </c>
      <c r="AP479" s="19"/>
      <c r="AQ479" s="19"/>
      <c r="AR479" s="19" t="str">
        <f t="shared" ref="AR479:AX479" si="2902">IF(Y479="Y",$AG479,"")</f>
        <v/>
      </c>
      <c r="AS479" s="19" t="str">
        <f t="shared" si="2902"/>
        <v/>
      </c>
      <c r="AT479" s="19" t="str">
        <f t="shared" si="2902"/>
        <v/>
      </c>
      <c r="AU479" s="19" t="str">
        <f t="shared" si="2902"/>
        <v/>
      </c>
      <c r="AV479" s="19" t="str">
        <f t="shared" si="2902"/>
        <v/>
      </c>
      <c r="AW479" s="19" t="str">
        <f t="shared" si="2902"/>
        <v/>
      </c>
      <c r="AX479" s="19" t="str">
        <f t="shared" si="2902"/>
        <v/>
      </c>
      <c r="AY479" s="24">
        <f t="shared" si="1542"/>
        <v>0</v>
      </c>
      <c r="AZ479" s="19">
        <f t="shared" si="1543"/>
        <v>1</v>
      </c>
      <c r="BA479" s="19"/>
      <c r="BB479" s="19"/>
    </row>
    <row r="480" spans="1:54" ht="15.6">
      <c r="A480" s="2">
        <f>'Form Responses 1'!A654</f>
        <v>0</v>
      </c>
      <c r="B480" s="25">
        <f>'Form Responses 1'!B654</f>
        <v>0</v>
      </c>
      <c r="C480" s="25">
        <f>'Form Responses 1'!C654</f>
        <v>0</v>
      </c>
      <c r="D480" s="25">
        <f>'Form Responses 1'!D654</f>
        <v>0</v>
      </c>
      <c r="E480" s="513">
        <f>'Form Responses 1'!E654</f>
        <v>0</v>
      </c>
      <c r="F480" s="48">
        <f>'Form Responses 1'!F654</f>
        <v>0</v>
      </c>
      <c r="G480" s="25">
        <f>'Form Responses 1'!G654</f>
        <v>0</v>
      </c>
      <c r="H480" s="25"/>
      <c r="I480" s="25"/>
      <c r="J480" s="25"/>
      <c r="K480" s="25"/>
      <c r="L480" s="25"/>
      <c r="M480" s="25"/>
      <c r="N480" s="27"/>
      <c r="O480" s="19" t="str">
        <f t="shared" si="1533"/>
        <v/>
      </c>
      <c r="P480" s="20"/>
      <c r="Q480" s="20"/>
      <c r="R480" s="20"/>
      <c r="S480" s="20"/>
      <c r="T480" s="21" t="str">
        <f t="shared" ref="T480:U480" si="2903">IF(COUNTIF($F480,CONCATENATE("*",T$1,"*")),"Y",IF(COUNTIF($F480,CONCATENATE("*",$V$1,"*")),"Y",IF(COUNTIF($F480,CONCATENATE("*ALL EVENT DAYS - July 18*")),"Y","")))</f>
        <v/>
      </c>
      <c r="U480" s="21" t="str">
        <f t="shared" si="2903"/>
        <v/>
      </c>
      <c r="V480" s="21" t="str">
        <f t="shared" si="2740"/>
        <v/>
      </c>
      <c r="W480" s="21" t="str">
        <f t="shared" ref="W480:X480" si="2904">IF(COUNTIF($F480,CONCATENATE("*",W$1,"*")),"Y",IF(COUNTIF($F480,CONCATENATE("*",$O$1,"*")),"Y",IF(COUNTIF($F480,CONCATENATE("*",$Y$1,"*")),"Y",IF(COUNTIF($F480,CONCATENATE("*ALL EVENT*")),"Y",""))))</f>
        <v/>
      </c>
      <c r="X480" s="21" t="str">
        <f t="shared" si="2904"/>
        <v/>
      </c>
      <c r="Y480" s="21" t="str">
        <f t="shared" si="2742"/>
        <v/>
      </c>
      <c r="Z480" s="21" t="str">
        <f t="shared" ref="Z480:AA480" si="2905">IF(COUNTIF($F480,CONCATENATE("*",Z$1,"*")),"Y",IF(COUNTIF($F480,CONCATENATE("*",$O$1,"*")),"Y",IF(COUNTIF($F480,CONCATENATE("*",$AB$1,"*")),"Y",IF(COUNTIF($F480,CONCATENATE("*ALL EVENT*")),"Y",""))))</f>
        <v/>
      </c>
      <c r="AA480" s="21" t="str">
        <f t="shared" si="2905"/>
        <v/>
      </c>
      <c r="AB480" s="21" t="str">
        <f t="shared" si="1537"/>
        <v/>
      </c>
      <c r="AC480" s="21" t="str">
        <f t="shared" ref="AC480:AD480" si="2906">IF(COUNTIF($F480,CONCATENATE("*",AC$1,"*")),"Y",IF(COUNTIF($F480,CONCATENATE("*",$O$1,"*")),"Y",IF(COUNTIF($F480,CONCATENATE("*",$AE$1,"*")),"Y",IF(COUNTIF($F480,CONCATENATE("*ALL EVENT*")),"Y",""))))</f>
        <v/>
      </c>
      <c r="AD480" s="21" t="str">
        <f t="shared" si="2906"/>
        <v/>
      </c>
      <c r="AE480" s="19" t="str">
        <f t="shared" si="1539"/>
        <v/>
      </c>
      <c r="AF480" s="22">
        <f t="shared" si="1540"/>
        <v>0</v>
      </c>
      <c r="AG480" s="44"/>
      <c r="AH480" s="19"/>
      <c r="AI480" s="19" t="str">
        <f t="shared" ref="AI480:AO480" si="2907">IF(P480="Y",$AG480,"")</f>
        <v/>
      </c>
      <c r="AJ480" s="19" t="str">
        <f t="shared" si="2907"/>
        <v/>
      </c>
      <c r="AK480" s="19" t="str">
        <f t="shared" si="2907"/>
        <v/>
      </c>
      <c r="AL480" s="19" t="str">
        <f t="shared" si="2907"/>
        <v/>
      </c>
      <c r="AM480" s="19" t="str">
        <f t="shared" si="2907"/>
        <v/>
      </c>
      <c r="AN480" s="19" t="str">
        <f t="shared" si="2907"/>
        <v/>
      </c>
      <c r="AO480" s="19" t="str">
        <f t="shared" si="2907"/>
        <v/>
      </c>
      <c r="AP480" s="19"/>
      <c r="AQ480" s="19"/>
      <c r="AR480" s="19" t="str">
        <f t="shared" ref="AR480:AX480" si="2908">IF(Y480="Y",$AG480,"")</f>
        <v/>
      </c>
      <c r="AS480" s="19" t="str">
        <f t="shared" si="2908"/>
        <v/>
      </c>
      <c r="AT480" s="19" t="str">
        <f t="shared" si="2908"/>
        <v/>
      </c>
      <c r="AU480" s="19" t="str">
        <f t="shared" si="2908"/>
        <v/>
      </c>
      <c r="AV480" s="19" t="str">
        <f t="shared" si="2908"/>
        <v/>
      </c>
      <c r="AW480" s="19" t="str">
        <f t="shared" si="2908"/>
        <v/>
      </c>
      <c r="AX480" s="19" t="str">
        <f t="shared" si="2908"/>
        <v/>
      </c>
      <c r="AY480" s="24">
        <f t="shared" si="1542"/>
        <v>0</v>
      </c>
      <c r="AZ480" s="19">
        <f t="shared" si="1543"/>
        <v>1</v>
      </c>
      <c r="BA480" s="19"/>
      <c r="BB480" s="19"/>
    </row>
    <row r="481" spans="1:54" ht="15.6">
      <c r="A481" s="2">
        <f>'Form Responses 1'!A655</f>
        <v>0</v>
      </c>
      <c r="B481" s="25">
        <f>'Form Responses 1'!B655</f>
        <v>0</v>
      </c>
      <c r="C481" s="25">
        <f>'Form Responses 1'!C655</f>
        <v>0</v>
      </c>
      <c r="D481" s="25">
        <f>'Form Responses 1'!D655</f>
        <v>0</v>
      </c>
      <c r="E481" s="513">
        <f>'Form Responses 1'!E655</f>
        <v>0</v>
      </c>
      <c r="F481" s="48">
        <f>'Form Responses 1'!F655</f>
        <v>0</v>
      </c>
      <c r="G481" s="25">
        <f>'Form Responses 1'!G655</f>
        <v>0</v>
      </c>
      <c r="H481" s="25"/>
      <c r="I481" s="25"/>
      <c r="J481" s="25"/>
      <c r="K481" s="25"/>
      <c r="L481" s="25"/>
      <c r="M481" s="25"/>
      <c r="N481" s="27"/>
      <c r="O481" s="19" t="str">
        <f t="shared" si="1533"/>
        <v/>
      </c>
      <c r="P481" s="20"/>
      <c r="Q481" s="20"/>
      <c r="R481" s="20"/>
      <c r="S481" s="20"/>
      <c r="T481" s="21" t="str">
        <f t="shared" ref="T481:U481" si="2909">IF(COUNTIF($F481,CONCATENATE("*",T$1,"*")),"Y",IF(COUNTIF($F481,CONCATENATE("*",$V$1,"*")),"Y",IF(COUNTIF($F481,CONCATENATE("*ALL EVENT DAYS - July 18*")),"Y","")))</f>
        <v/>
      </c>
      <c r="U481" s="21" t="str">
        <f t="shared" si="2909"/>
        <v/>
      </c>
      <c r="V481" s="21" t="str">
        <f t="shared" si="2740"/>
        <v/>
      </c>
      <c r="W481" s="21" t="str">
        <f t="shared" ref="W481:X481" si="2910">IF(COUNTIF($F481,CONCATENATE("*",W$1,"*")),"Y",IF(COUNTIF($F481,CONCATENATE("*",$O$1,"*")),"Y",IF(COUNTIF($F481,CONCATENATE("*",$Y$1,"*")),"Y",IF(COUNTIF($F481,CONCATENATE("*ALL EVENT*")),"Y",""))))</f>
        <v/>
      </c>
      <c r="X481" s="21" t="str">
        <f t="shared" si="2910"/>
        <v/>
      </c>
      <c r="Y481" s="21" t="str">
        <f t="shared" si="2742"/>
        <v/>
      </c>
      <c r="Z481" s="21" t="str">
        <f t="shared" ref="Z481:AA481" si="2911">IF(COUNTIF($F481,CONCATENATE("*",Z$1,"*")),"Y",IF(COUNTIF($F481,CONCATENATE("*",$O$1,"*")),"Y",IF(COUNTIF($F481,CONCATENATE("*",$AB$1,"*")),"Y",IF(COUNTIF($F481,CONCATENATE("*ALL EVENT*")),"Y",""))))</f>
        <v/>
      </c>
      <c r="AA481" s="21" t="str">
        <f t="shared" si="2911"/>
        <v/>
      </c>
      <c r="AB481" s="21" t="str">
        <f t="shared" si="1537"/>
        <v/>
      </c>
      <c r="AC481" s="21" t="str">
        <f t="shared" ref="AC481:AD481" si="2912">IF(COUNTIF($F481,CONCATENATE("*",AC$1,"*")),"Y",IF(COUNTIF($F481,CONCATENATE("*",$O$1,"*")),"Y",IF(COUNTIF($F481,CONCATENATE("*",$AE$1,"*")),"Y",IF(COUNTIF($F481,CONCATENATE("*ALL EVENT*")),"Y",""))))</f>
        <v/>
      </c>
      <c r="AD481" s="21" t="str">
        <f t="shared" si="2912"/>
        <v/>
      </c>
      <c r="AE481" s="19" t="str">
        <f t="shared" si="1539"/>
        <v/>
      </c>
      <c r="AF481" s="22">
        <f t="shared" si="1540"/>
        <v>0</v>
      </c>
      <c r="AG481" s="44"/>
      <c r="AH481" s="19"/>
      <c r="AI481" s="19" t="str">
        <f t="shared" ref="AI481:AO481" si="2913">IF(P481="Y",$AG481,"")</f>
        <v/>
      </c>
      <c r="AJ481" s="19" t="str">
        <f t="shared" si="2913"/>
        <v/>
      </c>
      <c r="AK481" s="19" t="str">
        <f t="shared" si="2913"/>
        <v/>
      </c>
      <c r="AL481" s="19" t="str">
        <f t="shared" si="2913"/>
        <v/>
      </c>
      <c r="AM481" s="19" t="str">
        <f t="shared" si="2913"/>
        <v/>
      </c>
      <c r="AN481" s="19" t="str">
        <f t="shared" si="2913"/>
        <v/>
      </c>
      <c r="AO481" s="19" t="str">
        <f t="shared" si="2913"/>
        <v/>
      </c>
      <c r="AP481" s="19"/>
      <c r="AQ481" s="19"/>
      <c r="AR481" s="19" t="str">
        <f t="shared" ref="AR481:AX481" si="2914">IF(Y481="Y",$AG481,"")</f>
        <v/>
      </c>
      <c r="AS481" s="19" t="str">
        <f t="shared" si="2914"/>
        <v/>
      </c>
      <c r="AT481" s="19" t="str">
        <f t="shared" si="2914"/>
        <v/>
      </c>
      <c r="AU481" s="19" t="str">
        <f t="shared" si="2914"/>
        <v/>
      </c>
      <c r="AV481" s="19" t="str">
        <f t="shared" si="2914"/>
        <v/>
      </c>
      <c r="AW481" s="19" t="str">
        <f t="shared" si="2914"/>
        <v/>
      </c>
      <c r="AX481" s="19" t="str">
        <f t="shared" si="2914"/>
        <v/>
      </c>
      <c r="AY481" s="24">
        <f t="shared" si="1542"/>
        <v>0</v>
      </c>
      <c r="AZ481" s="19">
        <f t="shared" si="1543"/>
        <v>1</v>
      </c>
      <c r="BA481" s="19"/>
      <c r="BB481" s="19"/>
    </row>
    <row r="482" spans="1:54" ht="15.6">
      <c r="A482" s="2">
        <f>'Form Responses 1'!A656</f>
        <v>0</v>
      </c>
      <c r="B482" s="25">
        <f>'Form Responses 1'!B656</f>
        <v>0</v>
      </c>
      <c r="C482" s="25">
        <f>'Form Responses 1'!C656</f>
        <v>0</v>
      </c>
      <c r="D482" s="25">
        <f>'Form Responses 1'!D656</f>
        <v>0</v>
      </c>
      <c r="E482" s="513">
        <f>'Form Responses 1'!E656</f>
        <v>0</v>
      </c>
      <c r="F482" s="48">
        <f>'Form Responses 1'!F656</f>
        <v>0</v>
      </c>
      <c r="G482" s="25">
        <f>'Form Responses 1'!G656</f>
        <v>0</v>
      </c>
      <c r="H482" s="25"/>
      <c r="I482" s="25"/>
      <c r="J482" s="25"/>
      <c r="K482" s="25"/>
      <c r="L482" s="25"/>
      <c r="M482" s="25"/>
      <c r="N482" s="27"/>
      <c r="O482" s="19" t="str">
        <f t="shared" si="1533"/>
        <v/>
      </c>
      <c r="P482" s="20"/>
      <c r="Q482" s="20"/>
      <c r="R482" s="20"/>
      <c r="S482" s="20"/>
      <c r="T482" s="21" t="str">
        <f t="shared" ref="T482:U482" si="2915">IF(COUNTIF($F482,CONCATENATE("*",T$1,"*")),"Y",IF(COUNTIF($F482,CONCATENATE("*",$V$1,"*")),"Y",IF(COUNTIF($F482,CONCATENATE("*ALL EVENT DAYS - July 18*")),"Y","")))</f>
        <v/>
      </c>
      <c r="U482" s="21" t="str">
        <f t="shared" si="2915"/>
        <v/>
      </c>
      <c r="V482" s="21" t="str">
        <f t="shared" si="2740"/>
        <v/>
      </c>
      <c r="W482" s="21" t="str">
        <f t="shared" ref="W482:X482" si="2916">IF(COUNTIF($F482,CONCATENATE("*",W$1,"*")),"Y",IF(COUNTIF($F482,CONCATENATE("*",$O$1,"*")),"Y",IF(COUNTIF($F482,CONCATENATE("*",$Y$1,"*")),"Y",IF(COUNTIF($F482,CONCATENATE("*ALL EVENT*")),"Y",""))))</f>
        <v/>
      </c>
      <c r="X482" s="21" t="str">
        <f t="shared" si="2916"/>
        <v/>
      </c>
      <c r="Y482" s="21" t="str">
        <f t="shared" si="2742"/>
        <v/>
      </c>
      <c r="Z482" s="21" t="str">
        <f t="shared" ref="Z482:AA482" si="2917">IF(COUNTIF($F482,CONCATENATE("*",Z$1,"*")),"Y",IF(COUNTIF($F482,CONCATENATE("*",$O$1,"*")),"Y",IF(COUNTIF($F482,CONCATENATE("*",$AB$1,"*")),"Y",IF(COUNTIF($F482,CONCATENATE("*ALL EVENT*")),"Y",""))))</f>
        <v/>
      </c>
      <c r="AA482" s="21" t="str">
        <f t="shared" si="2917"/>
        <v/>
      </c>
      <c r="AB482" s="21" t="str">
        <f t="shared" si="1537"/>
        <v/>
      </c>
      <c r="AC482" s="21" t="str">
        <f t="shared" ref="AC482:AD482" si="2918">IF(COUNTIF($F482,CONCATENATE("*",AC$1,"*")),"Y",IF(COUNTIF($F482,CONCATENATE("*",$O$1,"*")),"Y",IF(COUNTIF($F482,CONCATENATE("*",$AE$1,"*")),"Y",IF(COUNTIF($F482,CONCATENATE("*ALL EVENT*")),"Y",""))))</f>
        <v/>
      </c>
      <c r="AD482" s="21" t="str">
        <f t="shared" si="2918"/>
        <v/>
      </c>
      <c r="AE482" s="19" t="str">
        <f t="shared" si="1539"/>
        <v/>
      </c>
      <c r="AF482" s="22">
        <f t="shared" si="1540"/>
        <v>0</v>
      </c>
      <c r="AG482" s="44"/>
      <c r="AH482" s="19"/>
      <c r="AI482" s="19" t="str">
        <f t="shared" ref="AI482:AO482" si="2919">IF(P482="Y",$AG482,"")</f>
        <v/>
      </c>
      <c r="AJ482" s="19" t="str">
        <f t="shared" si="2919"/>
        <v/>
      </c>
      <c r="AK482" s="19" t="str">
        <f t="shared" si="2919"/>
        <v/>
      </c>
      <c r="AL482" s="19" t="str">
        <f t="shared" si="2919"/>
        <v/>
      </c>
      <c r="AM482" s="19" t="str">
        <f t="shared" si="2919"/>
        <v/>
      </c>
      <c r="AN482" s="19" t="str">
        <f t="shared" si="2919"/>
        <v/>
      </c>
      <c r="AO482" s="19" t="str">
        <f t="shared" si="2919"/>
        <v/>
      </c>
      <c r="AP482" s="19"/>
      <c r="AQ482" s="19"/>
      <c r="AR482" s="19" t="str">
        <f t="shared" ref="AR482:AX482" si="2920">IF(Y482="Y",$AG482,"")</f>
        <v/>
      </c>
      <c r="AS482" s="19" t="str">
        <f t="shared" si="2920"/>
        <v/>
      </c>
      <c r="AT482" s="19" t="str">
        <f t="shared" si="2920"/>
        <v/>
      </c>
      <c r="AU482" s="19" t="str">
        <f t="shared" si="2920"/>
        <v/>
      </c>
      <c r="AV482" s="19" t="str">
        <f t="shared" si="2920"/>
        <v/>
      </c>
      <c r="AW482" s="19" t="str">
        <f t="shared" si="2920"/>
        <v/>
      </c>
      <c r="AX482" s="19" t="str">
        <f t="shared" si="2920"/>
        <v/>
      </c>
      <c r="AY482" s="24">
        <f t="shared" si="1542"/>
        <v>0</v>
      </c>
      <c r="AZ482" s="19">
        <f t="shared" si="1543"/>
        <v>1</v>
      </c>
      <c r="BA482" s="19"/>
      <c r="BB482" s="19"/>
    </row>
    <row r="483" spans="1:54" ht="15.6">
      <c r="A483" s="2">
        <f>'Form Responses 1'!A657</f>
        <v>0</v>
      </c>
      <c r="B483" s="25">
        <f>'Form Responses 1'!B657</f>
        <v>0</v>
      </c>
      <c r="C483" s="25">
        <f>'Form Responses 1'!C657</f>
        <v>0</v>
      </c>
      <c r="D483" s="25">
        <f>'Form Responses 1'!D657</f>
        <v>0</v>
      </c>
      <c r="E483" s="513">
        <f>'Form Responses 1'!E657</f>
        <v>0</v>
      </c>
      <c r="F483" s="48">
        <f>'Form Responses 1'!F657</f>
        <v>0</v>
      </c>
      <c r="G483" s="25">
        <f>'Form Responses 1'!G657</f>
        <v>0</v>
      </c>
      <c r="H483" s="25"/>
      <c r="I483" s="25"/>
      <c r="J483" s="25"/>
      <c r="K483" s="25"/>
      <c r="L483" s="25"/>
      <c r="M483" s="25"/>
      <c r="N483" s="27"/>
      <c r="O483" s="19" t="str">
        <f t="shared" si="1533"/>
        <v/>
      </c>
      <c r="P483" s="20"/>
      <c r="Q483" s="20"/>
      <c r="R483" s="20"/>
      <c r="S483" s="20"/>
      <c r="T483" s="21" t="str">
        <f t="shared" ref="T483:U483" si="2921">IF(COUNTIF($F483,CONCATENATE("*",T$1,"*")),"Y",IF(COUNTIF($F483,CONCATENATE("*",$V$1,"*")),"Y",IF(COUNTIF($F483,CONCATENATE("*ALL EVENT DAYS - July 18*")),"Y","")))</f>
        <v/>
      </c>
      <c r="U483" s="21" t="str">
        <f t="shared" si="2921"/>
        <v/>
      </c>
      <c r="V483" s="21" t="str">
        <f t="shared" si="2740"/>
        <v/>
      </c>
      <c r="W483" s="21" t="str">
        <f t="shared" ref="W483:X483" si="2922">IF(COUNTIF($F483,CONCATENATE("*",W$1,"*")),"Y",IF(COUNTIF($F483,CONCATENATE("*",$O$1,"*")),"Y",IF(COUNTIF($F483,CONCATENATE("*",$Y$1,"*")),"Y",IF(COUNTIF($F483,CONCATENATE("*ALL EVENT*")),"Y",""))))</f>
        <v/>
      </c>
      <c r="X483" s="21" t="str">
        <f t="shared" si="2922"/>
        <v/>
      </c>
      <c r="Y483" s="21" t="str">
        <f t="shared" si="2742"/>
        <v/>
      </c>
      <c r="Z483" s="21" t="str">
        <f t="shared" ref="Z483:AA483" si="2923">IF(COUNTIF($F483,CONCATENATE("*",Z$1,"*")),"Y",IF(COUNTIF($F483,CONCATENATE("*",$O$1,"*")),"Y",IF(COUNTIF($F483,CONCATENATE("*",$AB$1,"*")),"Y",IF(COUNTIF($F483,CONCATENATE("*ALL EVENT*")),"Y",""))))</f>
        <v/>
      </c>
      <c r="AA483" s="21" t="str">
        <f t="shared" si="2923"/>
        <v/>
      </c>
      <c r="AB483" s="21" t="str">
        <f t="shared" si="1537"/>
        <v/>
      </c>
      <c r="AC483" s="21" t="str">
        <f t="shared" ref="AC483:AD483" si="2924">IF(COUNTIF($F483,CONCATENATE("*",AC$1,"*")),"Y",IF(COUNTIF($F483,CONCATENATE("*",$O$1,"*")),"Y",IF(COUNTIF($F483,CONCATENATE("*",$AE$1,"*")),"Y",IF(COUNTIF($F483,CONCATENATE("*ALL EVENT*")),"Y",""))))</f>
        <v/>
      </c>
      <c r="AD483" s="21" t="str">
        <f t="shared" si="2924"/>
        <v/>
      </c>
      <c r="AE483" s="19" t="str">
        <f t="shared" si="1539"/>
        <v/>
      </c>
      <c r="AF483" s="22">
        <f t="shared" si="1540"/>
        <v>0</v>
      </c>
      <c r="AG483" s="44"/>
      <c r="AH483" s="19"/>
      <c r="AI483" s="19" t="str">
        <f t="shared" ref="AI483:AO483" si="2925">IF(P483="Y",$AG483,"")</f>
        <v/>
      </c>
      <c r="AJ483" s="19" t="str">
        <f t="shared" si="2925"/>
        <v/>
      </c>
      <c r="AK483" s="19" t="str">
        <f t="shared" si="2925"/>
        <v/>
      </c>
      <c r="AL483" s="19" t="str">
        <f t="shared" si="2925"/>
        <v/>
      </c>
      <c r="AM483" s="19" t="str">
        <f t="shared" si="2925"/>
        <v/>
      </c>
      <c r="AN483" s="19" t="str">
        <f t="shared" si="2925"/>
        <v/>
      </c>
      <c r="AO483" s="19" t="str">
        <f t="shared" si="2925"/>
        <v/>
      </c>
      <c r="AP483" s="19"/>
      <c r="AQ483" s="19"/>
      <c r="AR483" s="19" t="str">
        <f t="shared" ref="AR483:AX483" si="2926">IF(Y483="Y",$AG483,"")</f>
        <v/>
      </c>
      <c r="AS483" s="19" t="str">
        <f t="shared" si="2926"/>
        <v/>
      </c>
      <c r="AT483" s="19" t="str">
        <f t="shared" si="2926"/>
        <v/>
      </c>
      <c r="AU483" s="19" t="str">
        <f t="shared" si="2926"/>
        <v/>
      </c>
      <c r="AV483" s="19" t="str">
        <f t="shared" si="2926"/>
        <v/>
      </c>
      <c r="AW483" s="19" t="str">
        <f t="shared" si="2926"/>
        <v/>
      </c>
      <c r="AX483" s="19" t="str">
        <f t="shared" si="2926"/>
        <v/>
      </c>
      <c r="AY483" s="24">
        <f t="shared" si="1542"/>
        <v>0</v>
      </c>
      <c r="AZ483" s="19">
        <f t="shared" si="1543"/>
        <v>1</v>
      </c>
      <c r="BA483" s="19"/>
      <c r="BB483" s="19"/>
    </row>
    <row r="484" spans="1:54" ht="15.6">
      <c r="A484" s="2">
        <f>'Form Responses 1'!A658</f>
        <v>0</v>
      </c>
      <c r="B484" s="25">
        <f>'Form Responses 1'!B658</f>
        <v>0</v>
      </c>
      <c r="C484" s="25">
        <f>'Form Responses 1'!C658</f>
        <v>0</v>
      </c>
      <c r="D484" s="25">
        <f>'Form Responses 1'!D658</f>
        <v>0</v>
      </c>
      <c r="E484" s="513">
        <f>'Form Responses 1'!E658</f>
        <v>0</v>
      </c>
      <c r="F484" s="48">
        <f>'Form Responses 1'!F658</f>
        <v>0</v>
      </c>
      <c r="G484" s="25">
        <f>'Form Responses 1'!G658</f>
        <v>0</v>
      </c>
      <c r="H484" s="25"/>
      <c r="I484" s="25"/>
      <c r="J484" s="25"/>
      <c r="K484" s="25"/>
      <c r="L484" s="25"/>
      <c r="M484" s="25"/>
      <c r="N484" s="27"/>
      <c r="O484" s="19" t="str">
        <f t="shared" si="1533"/>
        <v/>
      </c>
      <c r="P484" s="20"/>
      <c r="Q484" s="20"/>
      <c r="R484" s="20"/>
      <c r="S484" s="20"/>
      <c r="T484" s="21" t="str">
        <f t="shared" ref="T484:U484" si="2927">IF(COUNTIF($F484,CONCATENATE("*",T$1,"*")),"Y",IF(COUNTIF($F484,CONCATENATE("*",$V$1,"*")),"Y",IF(COUNTIF($F484,CONCATENATE("*ALL EVENT DAYS - July 18*")),"Y","")))</f>
        <v/>
      </c>
      <c r="U484" s="21" t="str">
        <f t="shared" si="2927"/>
        <v/>
      </c>
      <c r="V484" s="21" t="str">
        <f t="shared" si="2740"/>
        <v/>
      </c>
      <c r="W484" s="21" t="str">
        <f t="shared" ref="W484:X484" si="2928">IF(COUNTIF($F484,CONCATENATE("*",W$1,"*")),"Y",IF(COUNTIF($F484,CONCATENATE("*",$O$1,"*")),"Y",IF(COUNTIF($F484,CONCATENATE("*",$Y$1,"*")),"Y",IF(COUNTIF($F484,CONCATENATE("*ALL EVENT*")),"Y",""))))</f>
        <v/>
      </c>
      <c r="X484" s="21" t="str">
        <f t="shared" si="2928"/>
        <v/>
      </c>
      <c r="Y484" s="21" t="str">
        <f t="shared" si="2742"/>
        <v/>
      </c>
      <c r="Z484" s="21" t="str">
        <f t="shared" ref="Z484:AA484" si="2929">IF(COUNTIF($F484,CONCATENATE("*",Z$1,"*")),"Y",IF(COUNTIF($F484,CONCATENATE("*",$O$1,"*")),"Y",IF(COUNTIF($F484,CONCATENATE("*",$AB$1,"*")),"Y",IF(COUNTIF($F484,CONCATENATE("*ALL EVENT*")),"Y",""))))</f>
        <v/>
      </c>
      <c r="AA484" s="21" t="str">
        <f t="shared" si="2929"/>
        <v/>
      </c>
      <c r="AB484" s="21" t="str">
        <f t="shared" si="1537"/>
        <v/>
      </c>
      <c r="AC484" s="21" t="str">
        <f t="shared" ref="AC484:AD484" si="2930">IF(COUNTIF($F484,CONCATENATE("*",AC$1,"*")),"Y",IF(COUNTIF($F484,CONCATENATE("*",$O$1,"*")),"Y",IF(COUNTIF($F484,CONCATENATE("*",$AE$1,"*")),"Y",IF(COUNTIF($F484,CONCATENATE("*ALL EVENT*")),"Y",""))))</f>
        <v/>
      </c>
      <c r="AD484" s="21" t="str">
        <f t="shared" si="2930"/>
        <v/>
      </c>
      <c r="AE484" s="19" t="str">
        <f t="shared" si="1539"/>
        <v/>
      </c>
      <c r="AF484" s="22">
        <f t="shared" si="1540"/>
        <v>0</v>
      </c>
      <c r="AG484" s="44"/>
      <c r="AH484" s="19"/>
      <c r="AI484" s="19" t="str">
        <f t="shared" ref="AI484:AO484" si="2931">IF(P484="Y",$AG484,"")</f>
        <v/>
      </c>
      <c r="AJ484" s="19" t="str">
        <f t="shared" si="2931"/>
        <v/>
      </c>
      <c r="AK484" s="19" t="str">
        <f t="shared" si="2931"/>
        <v/>
      </c>
      <c r="AL484" s="19" t="str">
        <f t="shared" si="2931"/>
        <v/>
      </c>
      <c r="AM484" s="19" t="str">
        <f t="shared" si="2931"/>
        <v/>
      </c>
      <c r="AN484" s="19" t="str">
        <f t="shared" si="2931"/>
        <v/>
      </c>
      <c r="AO484" s="19" t="str">
        <f t="shared" si="2931"/>
        <v/>
      </c>
      <c r="AP484" s="19"/>
      <c r="AQ484" s="19"/>
      <c r="AR484" s="19" t="str">
        <f t="shared" ref="AR484:AX484" si="2932">IF(Y484="Y",$AG484,"")</f>
        <v/>
      </c>
      <c r="AS484" s="19" t="str">
        <f t="shared" si="2932"/>
        <v/>
      </c>
      <c r="AT484" s="19" t="str">
        <f t="shared" si="2932"/>
        <v/>
      </c>
      <c r="AU484" s="19" t="str">
        <f t="shared" si="2932"/>
        <v/>
      </c>
      <c r="AV484" s="19" t="str">
        <f t="shared" si="2932"/>
        <v/>
      </c>
      <c r="AW484" s="19" t="str">
        <f t="shared" si="2932"/>
        <v/>
      </c>
      <c r="AX484" s="19" t="str">
        <f t="shared" si="2932"/>
        <v/>
      </c>
      <c r="AY484" s="24">
        <f t="shared" si="1542"/>
        <v>0</v>
      </c>
      <c r="AZ484" s="19">
        <f t="shared" si="1543"/>
        <v>1</v>
      </c>
      <c r="BA484" s="19"/>
      <c r="BB484" s="19"/>
    </row>
    <row r="485" spans="1:54" ht="15.6">
      <c r="A485" s="2">
        <f>'Form Responses 1'!A659</f>
        <v>0</v>
      </c>
      <c r="B485" s="25">
        <f>'Form Responses 1'!B659</f>
        <v>0</v>
      </c>
      <c r="C485" s="25">
        <f>'Form Responses 1'!C659</f>
        <v>0</v>
      </c>
      <c r="D485" s="25">
        <f>'Form Responses 1'!D659</f>
        <v>0</v>
      </c>
      <c r="E485" s="513">
        <f>'Form Responses 1'!E659</f>
        <v>0</v>
      </c>
      <c r="F485" s="48">
        <f>'Form Responses 1'!F659</f>
        <v>0</v>
      </c>
      <c r="G485" s="25">
        <f>'Form Responses 1'!G659</f>
        <v>0</v>
      </c>
      <c r="H485" s="25"/>
      <c r="I485" s="25"/>
      <c r="J485" s="25"/>
      <c r="K485" s="25"/>
      <c r="L485" s="25"/>
      <c r="M485" s="25"/>
      <c r="N485" s="27"/>
      <c r="O485" s="19" t="str">
        <f t="shared" si="1533"/>
        <v/>
      </c>
      <c r="P485" s="20"/>
      <c r="Q485" s="20"/>
      <c r="R485" s="20"/>
      <c r="S485" s="20"/>
      <c r="T485" s="21" t="str">
        <f t="shared" ref="T485:U485" si="2933">IF(COUNTIF($F485,CONCATENATE("*",T$1,"*")),"Y",IF(COUNTIF($F485,CONCATENATE("*",$V$1,"*")),"Y",IF(COUNTIF($F485,CONCATENATE("*ALL EVENT DAYS - July 18*")),"Y","")))</f>
        <v/>
      </c>
      <c r="U485" s="21" t="str">
        <f t="shared" si="2933"/>
        <v/>
      </c>
      <c r="V485" s="21" t="str">
        <f t="shared" si="2740"/>
        <v/>
      </c>
      <c r="W485" s="21" t="str">
        <f t="shared" ref="W485:X485" si="2934">IF(COUNTIF($F485,CONCATENATE("*",W$1,"*")),"Y",IF(COUNTIF($F485,CONCATENATE("*",$O$1,"*")),"Y",IF(COUNTIF($F485,CONCATENATE("*",$Y$1,"*")),"Y",IF(COUNTIF($F485,CONCATENATE("*ALL EVENT*")),"Y",""))))</f>
        <v/>
      </c>
      <c r="X485" s="21" t="str">
        <f t="shared" si="2934"/>
        <v/>
      </c>
      <c r="Y485" s="21" t="str">
        <f t="shared" si="2742"/>
        <v/>
      </c>
      <c r="Z485" s="21" t="str">
        <f t="shared" ref="Z485:AA485" si="2935">IF(COUNTIF($F485,CONCATENATE("*",Z$1,"*")),"Y",IF(COUNTIF($F485,CONCATENATE("*",$O$1,"*")),"Y",IF(COUNTIF($F485,CONCATENATE("*",$AB$1,"*")),"Y",IF(COUNTIF($F485,CONCATENATE("*ALL EVENT*")),"Y",""))))</f>
        <v/>
      </c>
      <c r="AA485" s="21" t="str">
        <f t="shared" si="2935"/>
        <v/>
      </c>
      <c r="AB485" s="21" t="str">
        <f t="shared" si="1537"/>
        <v/>
      </c>
      <c r="AC485" s="21" t="str">
        <f t="shared" ref="AC485:AD485" si="2936">IF(COUNTIF($F485,CONCATENATE("*",AC$1,"*")),"Y",IF(COUNTIF($F485,CONCATENATE("*",$O$1,"*")),"Y",IF(COUNTIF($F485,CONCATENATE("*",$AE$1,"*")),"Y",IF(COUNTIF($F485,CONCATENATE("*ALL EVENT*")),"Y",""))))</f>
        <v/>
      </c>
      <c r="AD485" s="21" t="str">
        <f t="shared" si="2936"/>
        <v/>
      </c>
      <c r="AE485" s="19" t="str">
        <f t="shared" si="1539"/>
        <v/>
      </c>
      <c r="AF485" s="22">
        <f t="shared" si="1540"/>
        <v>0</v>
      </c>
      <c r="AG485" s="44"/>
      <c r="AH485" s="19"/>
      <c r="AI485" s="19" t="str">
        <f t="shared" ref="AI485:AO485" si="2937">IF(P485="Y",$AG485,"")</f>
        <v/>
      </c>
      <c r="AJ485" s="19" t="str">
        <f t="shared" si="2937"/>
        <v/>
      </c>
      <c r="AK485" s="19" t="str">
        <f t="shared" si="2937"/>
        <v/>
      </c>
      <c r="AL485" s="19" t="str">
        <f t="shared" si="2937"/>
        <v/>
      </c>
      <c r="AM485" s="19" t="str">
        <f t="shared" si="2937"/>
        <v/>
      </c>
      <c r="AN485" s="19" t="str">
        <f t="shared" si="2937"/>
        <v/>
      </c>
      <c r="AO485" s="19" t="str">
        <f t="shared" si="2937"/>
        <v/>
      </c>
      <c r="AP485" s="19"/>
      <c r="AQ485" s="19"/>
      <c r="AR485" s="19" t="str">
        <f t="shared" ref="AR485:AX485" si="2938">IF(Y485="Y",$AG485,"")</f>
        <v/>
      </c>
      <c r="AS485" s="19" t="str">
        <f t="shared" si="2938"/>
        <v/>
      </c>
      <c r="AT485" s="19" t="str">
        <f t="shared" si="2938"/>
        <v/>
      </c>
      <c r="AU485" s="19" t="str">
        <f t="shared" si="2938"/>
        <v/>
      </c>
      <c r="AV485" s="19" t="str">
        <f t="shared" si="2938"/>
        <v/>
      </c>
      <c r="AW485" s="19" t="str">
        <f t="shared" si="2938"/>
        <v/>
      </c>
      <c r="AX485" s="19" t="str">
        <f t="shared" si="2938"/>
        <v/>
      </c>
      <c r="AY485" s="24">
        <f t="shared" si="1542"/>
        <v>0</v>
      </c>
      <c r="AZ485" s="19">
        <f t="shared" si="1543"/>
        <v>1</v>
      </c>
      <c r="BA485" s="19"/>
      <c r="BB485" s="19"/>
    </row>
    <row r="486" spans="1:54" ht="15.6">
      <c r="A486" s="2">
        <f>'Form Responses 1'!A660</f>
        <v>0</v>
      </c>
      <c r="B486" s="25">
        <f>'Form Responses 1'!B660</f>
        <v>0</v>
      </c>
      <c r="C486" s="25">
        <f>'Form Responses 1'!C660</f>
        <v>0</v>
      </c>
      <c r="D486" s="25">
        <f>'Form Responses 1'!D660</f>
        <v>0</v>
      </c>
      <c r="E486" s="513">
        <f>'Form Responses 1'!E660</f>
        <v>0</v>
      </c>
      <c r="F486" s="48">
        <f>'Form Responses 1'!F660</f>
        <v>0</v>
      </c>
      <c r="G486" s="25">
        <f>'Form Responses 1'!G660</f>
        <v>0</v>
      </c>
      <c r="H486" s="25"/>
      <c r="I486" s="25"/>
      <c r="J486" s="25"/>
      <c r="K486" s="25"/>
      <c r="L486" s="25"/>
      <c r="M486" s="25"/>
      <c r="N486" s="27"/>
      <c r="O486" s="19" t="str">
        <f t="shared" si="1533"/>
        <v/>
      </c>
      <c r="P486" s="20"/>
      <c r="Q486" s="20"/>
      <c r="R486" s="20"/>
      <c r="S486" s="20"/>
      <c r="T486" s="21" t="str">
        <f t="shared" ref="T486:U486" si="2939">IF(COUNTIF($F486,CONCATENATE("*",T$1,"*")),"Y",IF(COUNTIF($F486,CONCATENATE("*",$V$1,"*")),"Y",IF(COUNTIF($F486,CONCATENATE("*ALL EVENT DAYS - July 18*")),"Y","")))</f>
        <v/>
      </c>
      <c r="U486" s="21" t="str">
        <f t="shared" si="2939"/>
        <v/>
      </c>
      <c r="V486" s="21" t="str">
        <f t="shared" si="2740"/>
        <v/>
      </c>
      <c r="W486" s="21" t="str">
        <f t="shared" ref="W486:X486" si="2940">IF(COUNTIF($F486,CONCATENATE("*",W$1,"*")),"Y",IF(COUNTIF($F486,CONCATENATE("*",$O$1,"*")),"Y",IF(COUNTIF($F486,CONCATENATE("*",$Y$1,"*")),"Y",IF(COUNTIF($F486,CONCATENATE("*ALL EVENT*")),"Y",""))))</f>
        <v/>
      </c>
      <c r="X486" s="21" t="str">
        <f t="shared" si="2940"/>
        <v/>
      </c>
      <c r="Y486" s="21" t="str">
        <f t="shared" si="2742"/>
        <v/>
      </c>
      <c r="Z486" s="21" t="str">
        <f t="shared" ref="Z486:AA486" si="2941">IF(COUNTIF($F486,CONCATENATE("*",Z$1,"*")),"Y",IF(COUNTIF($F486,CONCATENATE("*",$O$1,"*")),"Y",IF(COUNTIF($F486,CONCATENATE("*",$AB$1,"*")),"Y",IF(COUNTIF($F486,CONCATENATE("*ALL EVENT*")),"Y",""))))</f>
        <v/>
      </c>
      <c r="AA486" s="21" t="str">
        <f t="shared" si="2941"/>
        <v/>
      </c>
      <c r="AB486" s="21" t="str">
        <f t="shared" si="1537"/>
        <v/>
      </c>
      <c r="AC486" s="21" t="str">
        <f t="shared" ref="AC486:AD486" si="2942">IF(COUNTIF($F486,CONCATENATE("*",AC$1,"*")),"Y",IF(COUNTIF($F486,CONCATENATE("*",$O$1,"*")),"Y",IF(COUNTIF($F486,CONCATENATE("*",$AE$1,"*")),"Y",IF(COUNTIF($F486,CONCATENATE("*ALL EVENT*")),"Y",""))))</f>
        <v/>
      </c>
      <c r="AD486" s="21" t="str">
        <f t="shared" si="2942"/>
        <v/>
      </c>
      <c r="AE486" s="19" t="str">
        <f t="shared" si="1539"/>
        <v/>
      </c>
      <c r="AF486" s="22">
        <f t="shared" si="1540"/>
        <v>0</v>
      </c>
      <c r="AG486" s="44"/>
      <c r="AH486" s="19"/>
      <c r="AI486" s="19" t="str">
        <f t="shared" ref="AI486:AO486" si="2943">IF(P486="Y",$AG486,"")</f>
        <v/>
      </c>
      <c r="AJ486" s="19" t="str">
        <f t="shared" si="2943"/>
        <v/>
      </c>
      <c r="AK486" s="19" t="str">
        <f t="shared" si="2943"/>
        <v/>
      </c>
      <c r="AL486" s="19" t="str">
        <f t="shared" si="2943"/>
        <v/>
      </c>
      <c r="AM486" s="19" t="str">
        <f t="shared" si="2943"/>
        <v/>
      </c>
      <c r="AN486" s="19" t="str">
        <f t="shared" si="2943"/>
        <v/>
      </c>
      <c r="AO486" s="19" t="str">
        <f t="shared" si="2943"/>
        <v/>
      </c>
      <c r="AP486" s="19"/>
      <c r="AQ486" s="19"/>
      <c r="AR486" s="19" t="str">
        <f t="shared" ref="AR486:AX486" si="2944">IF(Y486="Y",$AG486,"")</f>
        <v/>
      </c>
      <c r="AS486" s="19" t="str">
        <f t="shared" si="2944"/>
        <v/>
      </c>
      <c r="AT486" s="19" t="str">
        <f t="shared" si="2944"/>
        <v/>
      </c>
      <c r="AU486" s="19" t="str">
        <f t="shared" si="2944"/>
        <v/>
      </c>
      <c r="AV486" s="19" t="str">
        <f t="shared" si="2944"/>
        <v/>
      </c>
      <c r="AW486" s="19" t="str">
        <f t="shared" si="2944"/>
        <v/>
      </c>
      <c r="AX486" s="19" t="str">
        <f t="shared" si="2944"/>
        <v/>
      </c>
      <c r="AY486" s="24">
        <f t="shared" si="1542"/>
        <v>0</v>
      </c>
      <c r="AZ486" s="19">
        <f t="shared" si="1543"/>
        <v>1</v>
      </c>
      <c r="BA486" s="19"/>
      <c r="BB486" s="19"/>
    </row>
    <row r="487" spans="1:54" ht="15.6">
      <c r="A487" s="2">
        <f>'Form Responses 1'!A661</f>
        <v>0</v>
      </c>
      <c r="B487" s="25">
        <f>'Form Responses 1'!B661</f>
        <v>0</v>
      </c>
      <c r="C487" s="25">
        <f>'Form Responses 1'!C661</f>
        <v>0</v>
      </c>
      <c r="D487" s="25">
        <f>'Form Responses 1'!D661</f>
        <v>0</v>
      </c>
      <c r="E487" s="513">
        <f>'Form Responses 1'!E661</f>
        <v>0</v>
      </c>
      <c r="F487" s="48">
        <f>'Form Responses 1'!F661</f>
        <v>0</v>
      </c>
      <c r="G487" s="25">
        <f>'Form Responses 1'!G661</f>
        <v>0</v>
      </c>
      <c r="H487" s="25"/>
      <c r="I487" s="25"/>
      <c r="J487" s="25"/>
      <c r="K487" s="25"/>
      <c r="L487" s="25"/>
      <c r="M487" s="25"/>
      <c r="N487" s="27"/>
      <c r="O487" s="19" t="str">
        <f t="shared" si="1533"/>
        <v/>
      </c>
      <c r="P487" s="20"/>
      <c r="Q487" s="20"/>
      <c r="R487" s="20"/>
      <c r="S487" s="20"/>
      <c r="T487" s="21" t="str">
        <f t="shared" ref="T487:U487" si="2945">IF(COUNTIF($F487,CONCATENATE("*",T$1,"*")),"Y",IF(COUNTIF($F487,CONCATENATE("*",$V$1,"*")),"Y",IF(COUNTIF($F487,CONCATENATE("*ALL EVENT DAYS - July 18*")),"Y","")))</f>
        <v/>
      </c>
      <c r="U487" s="21" t="str">
        <f t="shared" si="2945"/>
        <v/>
      </c>
      <c r="V487" s="21" t="str">
        <f t="shared" si="2740"/>
        <v/>
      </c>
      <c r="W487" s="21" t="str">
        <f t="shared" ref="W487:X487" si="2946">IF(COUNTIF($F487,CONCATENATE("*",W$1,"*")),"Y",IF(COUNTIF($F487,CONCATENATE("*",$O$1,"*")),"Y",IF(COUNTIF($F487,CONCATENATE("*",$Y$1,"*")),"Y",IF(COUNTIF($F487,CONCATENATE("*ALL EVENT*")),"Y",""))))</f>
        <v/>
      </c>
      <c r="X487" s="21" t="str">
        <f t="shared" si="2946"/>
        <v/>
      </c>
      <c r="Y487" s="21" t="str">
        <f t="shared" si="2742"/>
        <v/>
      </c>
      <c r="Z487" s="21" t="str">
        <f t="shared" ref="Z487:AA487" si="2947">IF(COUNTIF($F487,CONCATENATE("*",Z$1,"*")),"Y",IF(COUNTIF($F487,CONCATENATE("*",$O$1,"*")),"Y",IF(COUNTIF($F487,CONCATENATE("*",$AB$1,"*")),"Y",IF(COUNTIF($F487,CONCATENATE("*ALL EVENT*")),"Y",""))))</f>
        <v/>
      </c>
      <c r="AA487" s="21" t="str">
        <f t="shared" si="2947"/>
        <v/>
      </c>
      <c r="AB487" s="21" t="str">
        <f t="shared" si="1537"/>
        <v/>
      </c>
      <c r="AC487" s="21" t="str">
        <f t="shared" ref="AC487:AD487" si="2948">IF(COUNTIF($F487,CONCATENATE("*",AC$1,"*")),"Y",IF(COUNTIF($F487,CONCATENATE("*",$O$1,"*")),"Y",IF(COUNTIF($F487,CONCATENATE("*",$AE$1,"*")),"Y",IF(COUNTIF($F487,CONCATENATE("*ALL EVENT*")),"Y",""))))</f>
        <v/>
      </c>
      <c r="AD487" s="21" t="str">
        <f t="shared" si="2948"/>
        <v/>
      </c>
      <c r="AE487" s="19" t="str">
        <f t="shared" si="1539"/>
        <v/>
      </c>
      <c r="AF487" s="22">
        <f t="shared" si="1540"/>
        <v>0</v>
      </c>
      <c r="AG487" s="44"/>
      <c r="AH487" s="19"/>
      <c r="AI487" s="19" t="str">
        <f t="shared" ref="AI487:AO487" si="2949">IF(P487="Y",$AG487,"")</f>
        <v/>
      </c>
      <c r="AJ487" s="19" t="str">
        <f t="shared" si="2949"/>
        <v/>
      </c>
      <c r="AK487" s="19" t="str">
        <f t="shared" si="2949"/>
        <v/>
      </c>
      <c r="AL487" s="19" t="str">
        <f t="shared" si="2949"/>
        <v/>
      </c>
      <c r="AM487" s="19" t="str">
        <f t="shared" si="2949"/>
        <v/>
      </c>
      <c r="AN487" s="19" t="str">
        <f t="shared" si="2949"/>
        <v/>
      </c>
      <c r="AO487" s="19" t="str">
        <f t="shared" si="2949"/>
        <v/>
      </c>
      <c r="AP487" s="19"/>
      <c r="AQ487" s="19"/>
      <c r="AR487" s="19" t="str">
        <f t="shared" ref="AR487:AX487" si="2950">IF(Y487="Y",$AG487,"")</f>
        <v/>
      </c>
      <c r="AS487" s="19" t="str">
        <f t="shared" si="2950"/>
        <v/>
      </c>
      <c r="AT487" s="19" t="str">
        <f t="shared" si="2950"/>
        <v/>
      </c>
      <c r="AU487" s="19" t="str">
        <f t="shared" si="2950"/>
        <v/>
      </c>
      <c r="AV487" s="19" t="str">
        <f t="shared" si="2950"/>
        <v/>
      </c>
      <c r="AW487" s="19" t="str">
        <f t="shared" si="2950"/>
        <v/>
      </c>
      <c r="AX487" s="19" t="str">
        <f t="shared" si="2950"/>
        <v/>
      </c>
      <c r="AY487" s="24">
        <f t="shared" si="1542"/>
        <v>0</v>
      </c>
      <c r="AZ487" s="19">
        <f t="shared" si="1543"/>
        <v>1</v>
      </c>
      <c r="BA487" s="19"/>
      <c r="BB487" s="19"/>
    </row>
    <row r="488" spans="1:54" ht="15.6">
      <c r="A488" s="2">
        <f>'Form Responses 1'!A662</f>
        <v>0</v>
      </c>
      <c r="B488" s="25">
        <f>'Form Responses 1'!B662</f>
        <v>0</v>
      </c>
      <c r="C488" s="25">
        <f>'Form Responses 1'!C662</f>
        <v>0</v>
      </c>
      <c r="D488" s="25">
        <f>'Form Responses 1'!D662</f>
        <v>0</v>
      </c>
      <c r="E488" s="513">
        <f>'Form Responses 1'!E662</f>
        <v>0</v>
      </c>
      <c r="F488" s="48">
        <f>'Form Responses 1'!F662</f>
        <v>0</v>
      </c>
      <c r="G488" s="25">
        <f>'Form Responses 1'!G662</f>
        <v>0</v>
      </c>
      <c r="H488" s="25"/>
      <c r="I488" s="25"/>
      <c r="J488" s="25"/>
      <c r="K488" s="25"/>
      <c r="L488" s="25"/>
      <c r="M488" s="25"/>
      <c r="N488" s="27"/>
      <c r="O488" s="19" t="str">
        <f t="shared" si="1533"/>
        <v/>
      </c>
      <c r="P488" s="20"/>
      <c r="Q488" s="20"/>
      <c r="R488" s="20"/>
      <c r="S488" s="20"/>
      <c r="T488" s="21" t="str">
        <f t="shared" ref="T488:U488" si="2951">IF(COUNTIF($F488,CONCATENATE("*",T$1,"*")),"Y",IF(COUNTIF($F488,CONCATENATE("*",$V$1,"*")),"Y",IF(COUNTIF($F488,CONCATENATE("*ALL EVENT DAYS - July 18*")),"Y","")))</f>
        <v/>
      </c>
      <c r="U488" s="21" t="str">
        <f t="shared" si="2951"/>
        <v/>
      </c>
      <c r="V488" s="21" t="str">
        <f t="shared" si="2740"/>
        <v/>
      </c>
      <c r="W488" s="21" t="str">
        <f t="shared" ref="W488:X488" si="2952">IF(COUNTIF($F488,CONCATENATE("*",W$1,"*")),"Y",IF(COUNTIF($F488,CONCATENATE("*",$O$1,"*")),"Y",IF(COUNTIF($F488,CONCATENATE("*",$Y$1,"*")),"Y",IF(COUNTIF($F488,CONCATENATE("*ALL EVENT*")),"Y",""))))</f>
        <v/>
      </c>
      <c r="X488" s="21" t="str">
        <f t="shared" si="2952"/>
        <v/>
      </c>
      <c r="Y488" s="21" t="str">
        <f t="shared" si="2742"/>
        <v/>
      </c>
      <c r="Z488" s="21" t="str">
        <f t="shared" ref="Z488:AA488" si="2953">IF(COUNTIF($F488,CONCATENATE("*",Z$1,"*")),"Y",IF(COUNTIF($F488,CONCATENATE("*",$O$1,"*")),"Y",IF(COUNTIF($F488,CONCATENATE("*",$AB$1,"*")),"Y",IF(COUNTIF($F488,CONCATENATE("*ALL EVENT*")),"Y",""))))</f>
        <v/>
      </c>
      <c r="AA488" s="21" t="str">
        <f t="shared" si="2953"/>
        <v/>
      </c>
      <c r="AB488" s="21" t="str">
        <f t="shared" si="1537"/>
        <v/>
      </c>
      <c r="AC488" s="21" t="str">
        <f t="shared" ref="AC488:AD488" si="2954">IF(COUNTIF($F488,CONCATENATE("*",AC$1,"*")),"Y",IF(COUNTIF($F488,CONCATENATE("*",$O$1,"*")),"Y",IF(COUNTIF($F488,CONCATENATE("*",$AE$1,"*")),"Y",IF(COUNTIF($F488,CONCATENATE("*ALL EVENT*")),"Y",""))))</f>
        <v/>
      </c>
      <c r="AD488" s="21" t="str">
        <f t="shared" si="2954"/>
        <v/>
      </c>
      <c r="AE488" s="19" t="str">
        <f t="shared" si="1539"/>
        <v/>
      </c>
      <c r="AF488" s="22">
        <f t="shared" si="1540"/>
        <v>0</v>
      </c>
      <c r="AG488" s="44"/>
      <c r="AH488" s="19"/>
      <c r="AI488" s="19" t="str">
        <f t="shared" ref="AI488:AO488" si="2955">IF(P488="Y",$AG488,"")</f>
        <v/>
      </c>
      <c r="AJ488" s="19" t="str">
        <f t="shared" si="2955"/>
        <v/>
      </c>
      <c r="AK488" s="19" t="str">
        <f t="shared" si="2955"/>
        <v/>
      </c>
      <c r="AL488" s="19" t="str">
        <f t="shared" si="2955"/>
        <v/>
      </c>
      <c r="AM488" s="19" t="str">
        <f t="shared" si="2955"/>
        <v/>
      </c>
      <c r="AN488" s="19" t="str">
        <f t="shared" si="2955"/>
        <v/>
      </c>
      <c r="AO488" s="19" t="str">
        <f t="shared" si="2955"/>
        <v/>
      </c>
      <c r="AP488" s="19"/>
      <c r="AQ488" s="19"/>
      <c r="AR488" s="19" t="str">
        <f t="shared" ref="AR488:AX488" si="2956">IF(Y488="Y",$AG488,"")</f>
        <v/>
      </c>
      <c r="AS488" s="19" t="str">
        <f t="shared" si="2956"/>
        <v/>
      </c>
      <c r="AT488" s="19" t="str">
        <f t="shared" si="2956"/>
        <v/>
      </c>
      <c r="AU488" s="19" t="str">
        <f t="shared" si="2956"/>
        <v/>
      </c>
      <c r="AV488" s="19" t="str">
        <f t="shared" si="2956"/>
        <v/>
      </c>
      <c r="AW488" s="19" t="str">
        <f t="shared" si="2956"/>
        <v/>
      </c>
      <c r="AX488" s="19" t="str">
        <f t="shared" si="2956"/>
        <v/>
      </c>
      <c r="AY488" s="24">
        <f t="shared" si="1542"/>
        <v>0</v>
      </c>
      <c r="AZ488" s="19">
        <f t="shared" si="1543"/>
        <v>1</v>
      </c>
      <c r="BA488" s="19"/>
      <c r="BB488" s="19"/>
    </row>
    <row r="489" spans="1:54" ht="15.6">
      <c r="A489" s="2">
        <f>'Form Responses 1'!A663</f>
        <v>0</v>
      </c>
      <c r="B489" s="25">
        <f>'Form Responses 1'!B663</f>
        <v>0</v>
      </c>
      <c r="C489" s="25">
        <f>'Form Responses 1'!C663</f>
        <v>0</v>
      </c>
      <c r="D489" s="25">
        <f>'Form Responses 1'!D663</f>
        <v>0</v>
      </c>
      <c r="E489" s="513">
        <f>'Form Responses 1'!E663</f>
        <v>0</v>
      </c>
      <c r="F489" s="48">
        <f>'Form Responses 1'!F663</f>
        <v>0</v>
      </c>
      <c r="G489" s="25">
        <f>'Form Responses 1'!G663</f>
        <v>0</v>
      </c>
      <c r="H489" s="25"/>
      <c r="I489" s="25"/>
      <c r="J489" s="25"/>
      <c r="K489" s="25"/>
      <c r="L489" s="25"/>
      <c r="M489" s="25"/>
      <c r="N489" s="27"/>
      <c r="O489" s="19" t="str">
        <f t="shared" si="1533"/>
        <v/>
      </c>
      <c r="P489" s="20"/>
      <c r="Q489" s="20"/>
      <c r="R489" s="20"/>
      <c r="S489" s="20"/>
      <c r="T489" s="21" t="str">
        <f t="shared" ref="T489:U489" si="2957">IF(COUNTIF($F489,CONCATENATE("*",T$1,"*")),"Y",IF(COUNTIF($F489,CONCATENATE("*",$V$1,"*")),"Y",IF(COUNTIF($F489,CONCATENATE("*ALL EVENT DAYS - July 18*")),"Y","")))</f>
        <v/>
      </c>
      <c r="U489" s="21" t="str">
        <f t="shared" si="2957"/>
        <v/>
      </c>
      <c r="V489" s="21" t="str">
        <f t="shared" si="2740"/>
        <v/>
      </c>
      <c r="W489" s="21" t="str">
        <f t="shared" ref="W489:X489" si="2958">IF(COUNTIF($F489,CONCATENATE("*",W$1,"*")),"Y",IF(COUNTIF($F489,CONCATENATE("*",$O$1,"*")),"Y",IF(COUNTIF($F489,CONCATENATE("*",$Y$1,"*")),"Y",IF(COUNTIF($F489,CONCATENATE("*ALL EVENT*")),"Y",""))))</f>
        <v/>
      </c>
      <c r="X489" s="21" t="str">
        <f t="shared" si="2958"/>
        <v/>
      </c>
      <c r="Y489" s="21" t="str">
        <f t="shared" si="2742"/>
        <v/>
      </c>
      <c r="Z489" s="21" t="str">
        <f t="shared" ref="Z489:AA489" si="2959">IF(COUNTIF($F489,CONCATENATE("*",Z$1,"*")),"Y",IF(COUNTIF($F489,CONCATENATE("*",$O$1,"*")),"Y",IF(COUNTIF($F489,CONCATENATE("*",$AB$1,"*")),"Y",IF(COUNTIF($F489,CONCATENATE("*ALL EVENT*")),"Y",""))))</f>
        <v/>
      </c>
      <c r="AA489" s="21" t="str">
        <f t="shared" si="2959"/>
        <v/>
      </c>
      <c r="AB489" s="21" t="str">
        <f t="shared" si="1537"/>
        <v/>
      </c>
      <c r="AC489" s="21" t="str">
        <f t="shared" ref="AC489:AD489" si="2960">IF(COUNTIF($F489,CONCATENATE("*",AC$1,"*")),"Y",IF(COUNTIF($F489,CONCATENATE("*",$O$1,"*")),"Y",IF(COUNTIF($F489,CONCATENATE("*",$AE$1,"*")),"Y",IF(COUNTIF($F489,CONCATENATE("*ALL EVENT*")),"Y",""))))</f>
        <v/>
      </c>
      <c r="AD489" s="21" t="str">
        <f t="shared" si="2960"/>
        <v/>
      </c>
      <c r="AE489" s="19" t="str">
        <f t="shared" si="1539"/>
        <v/>
      </c>
      <c r="AF489" s="22">
        <f t="shared" si="1540"/>
        <v>0</v>
      </c>
      <c r="AG489" s="44"/>
      <c r="AH489" s="19"/>
      <c r="AI489" s="19" t="str">
        <f t="shared" ref="AI489:AO489" si="2961">IF(P489="Y",$AG489,"")</f>
        <v/>
      </c>
      <c r="AJ489" s="19" t="str">
        <f t="shared" si="2961"/>
        <v/>
      </c>
      <c r="AK489" s="19" t="str">
        <f t="shared" si="2961"/>
        <v/>
      </c>
      <c r="AL489" s="19" t="str">
        <f t="shared" si="2961"/>
        <v/>
      </c>
      <c r="AM489" s="19" t="str">
        <f t="shared" si="2961"/>
        <v/>
      </c>
      <c r="AN489" s="19" t="str">
        <f t="shared" si="2961"/>
        <v/>
      </c>
      <c r="AO489" s="19" t="str">
        <f t="shared" si="2961"/>
        <v/>
      </c>
      <c r="AP489" s="19"/>
      <c r="AQ489" s="19"/>
      <c r="AR489" s="19" t="str">
        <f t="shared" ref="AR489:AX489" si="2962">IF(Y489="Y",$AG489,"")</f>
        <v/>
      </c>
      <c r="AS489" s="19" t="str">
        <f t="shared" si="2962"/>
        <v/>
      </c>
      <c r="AT489" s="19" t="str">
        <f t="shared" si="2962"/>
        <v/>
      </c>
      <c r="AU489" s="19" t="str">
        <f t="shared" si="2962"/>
        <v/>
      </c>
      <c r="AV489" s="19" t="str">
        <f t="shared" si="2962"/>
        <v/>
      </c>
      <c r="AW489" s="19" t="str">
        <f t="shared" si="2962"/>
        <v/>
      </c>
      <c r="AX489" s="19" t="str">
        <f t="shared" si="2962"/>
        <v/>
      </c>
      <c r="AY489" s="24">
        <f t="shared" si="1542"/>
        <v>0</v>
      </c>
      <c r="AZ489" s="19">
        <f t="shared" si="1543"/>
        <v>1</v>
      </c>
      <c r="BA489" s="19"/>
      <c r="BB489" s="19"/>
    </row>
    <row r="490" spans="1:54" ht="15.6">
      <c r="A490" s="2">
        <f>'Form Responses 1'!A664</f>
        <v>0</v>
      </c>
      <c r="B490" s="25">
        <f>'Form Responses 1'!B664</f>
        <v>0</v>
      </c>
      <c r="C490" s="25">
        <f>'Form Responses 1'!C664</f>
        <v>0</v>
      </c>
      <c r="D490" s="25">
        <f>'Form Responses 1'!D664</f>
        <v>0</v>
      </c>
      <c r="E490" s="513">
        <f>'Form Responses 1'!E664</f>
        <v>0</v>
      </c>
      <c r="F490" s="48">
        <f>'Form Responses 1'!F664</f>
        <v>0</v>
      </c>
      <c r="G490" s="25">
        <f>'Form Responses 1'!G664</f>
        <v>0</v>
      </c>
      <c r="H490" s="25"/>
      <c r="I490" s="25"/>
      <c r="J490" s="25"/>
      <c r="K490" s="25"/>
      <c r="L490" s="25"/>
      <c r="M490" s="25"/>
      <c r="N490" s="27"/>
      <c r="O490" s="19" t="str">
        <f t="shared" si="1533"/>
        <v/>
      </c>
      <c r="P490" s="20"/>
      <c r="Q490" s="20"/>
      <c r="R490" s="20"/>
      <c r="S490" s="20"/>
      <c r="T490" s="21" t="str">
        <f t="shared" ref="T490:U490" si="2963">IF(COUNTIF($F490,CONCATENATE("*",T$1,"*")),"Y",IF(COUNTIF($F490,CONCATENATE("*",$V$1,"*")),"Y",IF(COUNTIF($F490,CONCATENATE("*ALL EVENT DAYS - July 18*")),"Y","")))</f>
        <v/>
      </c>
      <c r="U490" s="21" t="str">
        <f t="shared" si="2963"/>
        <v/>
      </c>
      <c r="V490" s="21" t="str">
        <f t="shared" si="2740"/>
        <v/>
      </c>
      <c r="W490" s="21" t="str">
        <f t="shared" ref="W490:X490" si="2964">IF(COUNTIF($F490,CONCATENATE("*",W$1,"*")),"Y",IF(COUNTIF($F490,CONCATENATE("*",$O$1,"*")),"Y",IF(COUNTIF($F490,CONCATENATE("*",$Y$1,"*")),"Y",IF(COUNTIF($F490,CONCATENATE("*ALL EVENT*")),"Y",""))))</f>
        <v/>
      </c>
      <c r="X490" s="21" t="str">
        <f t="shared" si="2964"/>
        <v/>
      </c>
      <c r="Y490" s="21" t="str">
        <f t="shared" si="2742"/>
        <v/>
      </c>
      <c r="Z490" s="21" t="str">
        <f t="shared" ref="Z490:AA490" si="2965">IF(COUNTIF($F490,CONCATENATE("*",Z$1,"*")),"Y",IF(COUNTIF($F490,CONCATENATE("*",$O$1,"*")),"Y",IF(COUNTIF($F490,CONCATENATE("*",$AB$1,"*")),"Y",IF(COUNTIF($F490,CONCATENATE("*ALL EVENT*")),"Y",""))))</f>
        <v/>
      </c>
      <c r="AA490" s="21" t="str">
        <f t="shared" si="2965"/>
        <v/>
      </c>
      <c r="AB490" s="21" t="str">
        <f t="shared" si="1537"/>
        <v/>
      </c>
      <c r="AC490" s="21" t="str">
        <f t="shared" ref="AC490:AD490" si="2966">IF(COUNTIF($F490,CONCATENATE("*",AC$1,"*")),"Y",IF(COUNTIF($F490,CONCATENATE("*",$O$1,"*")),"Y",IF(COUNTIF($F490,CONCATENATE("*",$AE$1,"*")),"Y",IF(COUNTIF($F490,CONCATENATE("*ALL EVENT*")),"Y",""))))</f>
        <v/>
      </c>
      <c r="AD490" s="21" t="str">
        <f t="shared" si="2966"/>
        <v/>
      </c>
      <c r="AE490" s="19" t="str">
        <f t="shared" si="1539"/>
        <v/>
      </c>
      <c r="AF490" s="22">
        <f t="shared" si="1540"/>
        <v>0</v>
      </c>
      <c r="AG490" s="44"/>
      <c r="AH490" s="19"/>
      <c r="AI490" s="19" t="str">
        <f t="shared" ref="AI490:AO490" si="2967">IF(P490="Y",$AG490,"")</f>
        <v/>
      </c>
      <c r="AJ490" s="19" t="str">
        <f t="shared" si="2967"/>
        <v/>
      </c>
      <c r="AK490" s="19" t="str">
        <f t="shared" si="2967"/>
        <v/>
      </c>
      <c r="AL490" s="19" t="str">
        <f t="shared" si="2967"/>
        <v/>
      </c>
      <c r="AM490" s="19" t="str">
        <f t="shared" si="2967"/>
        <v/>
      </c>
      <c r="AN490" s="19" t="str">
        <f t="shared" si="2967"/>
        <v/>
      </c>
      <c r="AO490" s="19" t="str">
        <f t="shared" si="2967"/>
        <v/>
      </c>
      <c r="AP490" s="19"/>
      <c r="AQ490" s="19"/>
      <c r="AR490" s="19" t="str">
        <f t="shared" ref="AR490:AX490" si="2968">IF(Y490="Y",$AG490,"")</f>
        <v/>
      </c>
      <c r="AS490" s="19" t="str">
        <f t="shared" si="2968"/>
        <v/>
      </c>
      <c r="AT490" s="19" t="str">
        <f t="shared" si="2968"/>
        <v/>
      </c>
      <c r="AU490" s="19" t="str">
        <f t="shared" si="2968"/>
        <v/>
      </c>
      <c r="AV490" s="19" t="str">
        <f t="shared" si="2968"/>
        <v/>
      </c>
      <c r="AW490" s="19" t="str">
        <f t="shared" si="2968"/>
        <v/>
      </c>
      <c r="AX490" s="19" t="str">
        <f t="shared" si="2968"/>
        <v/>
      </c>
      <c r="AY490" s="24">
        <f t="shared" si="1542"/>
        <v>0</v>
      </c>
      <c r="AZ490" s="19">
        <f t="shared" si="1543"/>
        <v>1</v>
      </c>
      <c r="BA490" s="19"/>
      <c r="BB490" s="19"/>
    </row>
    <row r="491" spans="1:54" ht="15.6">
      <c r="A491" s="2">
        <f>'Form Responses 1'!A665</f>
        <v>0</v>
      </c>
      <c r="B491" s="25">
        <f>'Form Responses 1'!B665</f>
        <v>0</v>
      </c>
      <c r="C491" s="25">
        <f>'Form Responses 1'!C665</f>
        <v>0</v>
      </c>
      <c r="D491" s="25">
        <f>'Form Responses 1'!D665</f>
        <v>0</v>
      </c>
      <c r="E491" s="513">
        <f>'Form Responses 1'!E665</f>
        <v>0</v>
      </c>
      <c r="F491" s="48">
        <f>'Form Responses 1'!F665</f>
        <v>0</v>
      </c>
      <c r="G491" s="25">
        <f>'Form Responses 1'!G665</f>
        <v>0</v>
      </c>
      <c r="H491" s="25"/>
      <c r="I491" s="25"/>
      <c r="J491" s="25"/>
      <c r="K491" s="25"/>
      <c r="L491" s="25"/>
      <c r="M491" s="25"/>
      <c r="N491" s="27"/>
      <c r="O491" s="19" t="str">
        <f t="shared" si="1533"/>
        <v/>
      </c>
      <c r="P491" s="20"/>
      <c r="Q491" s="20"/>
      <c r="R491" s="20"/>
      <c r="S491" s="20"/>
      <c r="T491" s="21" t="str">
        <f t="shared" ref="T491:U491" si="2969">IF(COUNTIF($F491,CONCATENATE("*",T$1,"*")),"Y",IF(COUNTIF($F491,CONCATENATE("*",$V$1,"*")),"Y",IF(COUNTIF($F491,CONCATENATE("*ALL EVENT DAYS - July 18*")),"Y","")))</f>
        <v/>
      </c>
      <c r="U491" s="21" t="str">
        <f t="shared" si="2969"/>
        <v/>
      </c>
      <c r="V491" s="21" t="str">
        <f t="shared" si="2740"/>
        <v/>
      </c>
      <c r="W491" s="21" t="str">
        <f t="shared" ref="W491:X491" si="2970">IF(COUNTIF($F491,CONCATENATE("*",W$1,"*")),"Y",IF(COUNTIF($F491,CONCATENATE("*",$O$1,"*")),"Y",IF(COUNTIF($F491,CONCATENATE("*",$Y$1,"*")),"Y",IF(COUNTIF($F491,CONCATENATE("*ALL EVENT*")),"Y",""))))</f>
        <v/>
      </c>
      <c r="X491" s="21" t="str">
        <f t="shared" si="2970"/>
        <v/>
      </c>
      <c r="Y491" s="21" t="str">
        <f t="shared" si="2742"/>
        <v/>
      </c>
      <c r="Z491" s="21" t="str">
        <f t="shared" ref="Z491:AA491" si="2971">IF(COUNTIF($F491,CONCATENATE("*",Z$1,"*")),"Y",IF(COUNTIF($F491,CONCATENATE("*",$O$1,"*")),"Y",IF(COUNTIF($F491,CONCATENATE("*",$AB$1,"*")),"Y",IF(COUNTIF($F491,CONCATENATE("*ALL EVENT*")),"Y",""))))</f>
        <v/>
      </c>
      <c r="AA491" s="21" t="str">
        <f t="shared" si="2971"/>
        <v/>
      </c>
      <c r="AB491" s="21" t="str">
        <f t="shared" si="1537"/>
        <v/>
      </c>
      <c r="AC491" s="21" t="str">
        <f t="shared" ref="AC491:AD491" si="2972">IF(COUNTIF($F491,CONCATENATE("*",AC$1,"*")),"Y",IF(COUNTIF($F491,CONCATENATE("*",$O$1,"*")),"Y",IF(COUNTIF($F491,CONCATENATE("*",$AE$1,"*")),"Y",IF(COUNTIF($F491,CONCATENATE("*ALL EVENT*")),"Y",""))))</f>
        <v/>
      </c>
      <c r="AD491" s="21" t="str">
        <f t="shared" si="2972"/>
        <v/>
      </c>
      <c r="AE491" s="19" t="str">
        <f t="shared" si="1539"/>
        <v/>
      </c>
      <c r="AF491" s="22">
        <f t="shared" si="1540"/>
        <v>0</v>
      </c>
      <c r="AG491" s="44"/>
      <c r="AH491" s="19"/>
      <c r="AI491" s="19" t="str">
        <f t="shared" ref="AI491:AO491" si="2973">IF(P491="Y",$AG491,"")</f>
        <v/>
      </c>
      <c r="AJ491" s="19" t="str">
        <f t="shared" si="2973"/>
        <v/>
      </c>
      <c r="AK491" s="19" t="str">
        <f t="shared" si="2973"/>
        <v/>
      </c>
      <c r="AL491" s="19" t="str">
        <f t="shared" si="2973"/>
        <v/>
      </c>
      <c r="AM491" s="19" t="str">
        <f t="shared" si="2973"/>
        <v/>
      </c>
      <c r="AN491" s="19" t="str">
        <f t="shared" si="2973"/>
        <v/>
      </c>
      <c r="AO491" s="19" t="str">
        <f t="shared" si="2973"/>
        <v/>
      </c>
      <c r="AP491" s="19"/>
      <c r="AQ491" s="19"/>
      <c r="AR491" s="19" t="str">
        <f t="shared" ref="AR491:AX491" si="2974">IF(Y491="Y",$AG491,"")</f>
        <v/>
      </c>
      <c r="AS491" s="19" t="str">
        <f t="shared" si="2974"/>
        <v/>
      </c>
      <c r="AT491" s="19" t="str">
        <f t="shared" si="2974"/>
        <v/>
      </c>
      <c r="AU491" s="19" t="str">
        <f t="shared" si="2974"/>
        <v/>
      </c>
      <c r="AV491" s="19" t="str">
        <f t="shared" si="2974"/>
        <v/>
      </c>
      <c r="AW491" s="19" t="str">
        <f t="shared" si="2974"/>
        <v/>
      </c>
      <c r="AX491" s="19" t="str">
        <f t="shared" si="2974"/>
        <v/>
      </c>
      <c r="AY491" s="24">
        <f t="shared" si="1542"/>
        <v>0</v>
      </c>
      <c r="AZ491" s="19">
        <f t="shared" si="1543"/>
        <v>1</v>
      </c>
      <c r="BA491" s="19"/>
      <c r="BB491" s="19"/>
    </row>
    <row r="492" spans="1:54" ht="15.6">
      <c r="A492" s="2">
        <f>'Form Responses 1'!A666</f>
        <v>0</v>
      </c>
      <c r="B492" s="25">
        <f>'Form Responses 1'!B666</f>
        <v>0</v>
      </c>
      <c r="C492" s="25">
        <f>'Form Responses 1'!C666</f>
        <v>0</v>
      </c>
      <c r="D492" s="25">
        <f>'Form Responses 1'!D666</f>
        <v>0</v>
      </c>
      <c r="E492" s="513">
        <f>'Form Responses 1'!E666</f>
        <v>0</v>
      </c>
      <c r="F492" s="48">
        <f>'Form Responses 1'!F666</f>
        <v>0</v>
      </c>
      <c r="G492" s="25">
        <f>'Form Responses 1'!G666</f>
        <v>0</v>
      </c>
      <c r="H492" s="25"/>
      <c r="I492" s="25"/>
      <c r="J492" s="25"/>
      <c r="K492" s="25"/>
      <c r="L492" s="25"/>
      <c r="M492" s="25"/>
      <c r="N492" s="27"/>
      <c r="O492" s="19" t="str">
        <f t="shared" si="1533"/>
        <v/>
      </c>
      <c r="P492" s="20"/>
      <c r="Q492" s="20"/>
      <c r="R492" s="20"/>
      <c r="S492" s="20"/>
      <c r="T492" s="21" t="str">
        <f t="shared" ref="T492:U492" si="2975">IF(COUNTIF($F492,CONCATENATE("*",T$1,"*")),"Y",IF(COUNTIF($F492,CONCATENATE("*",$V$1,"*")),"Y",IF(COUNTIF($F492,CONCATENATE("*ALL EVENT DAYS - July 18*")),"Y","")))</f>
        <v/>
      </c>
      <c r="U492" s="21" t="str">
        <f t="shared" si="2975"/>
        <v/>
      </c>
      <c r="V492" s="21" t="str">
        <f t="shared" si="2740"/>
        <v/>
      </c>
      <c r="W492" s="21" t="str">
        <f t="shared" ref="W492:X492" si="2976">IF(COUNTIF($F492,CONCATENATE("*",W$1,"*")),"Y",IF(COUNTIF($F492,CONCATENATE("*",$O$1,"*")),"Y",IF(COUNTIF($F492,CONCATENATE("*",$Y$1,"*")),"Y",IF(COUNTIF($F492,CONCATENATE("*ALL EVENT*")),"Y",""))))</f>
        <v/>
      </c>
      <c r="X492" s="21" t="str">
        <f t="shared" si="2976"/>
        <v/>
      </c>
      <c r="Y492" s="21" t="str">
        <f t="shared" si="2742"/>
        <v/>
      </c>
      <c r="Z492" s="21" t="str">
        <f t="shared" ref="Z492:AA492" si="2977">IF(COUNTIF($F492,CONCATENATE("*",Z$1,"*")),"Y",IF(COUNTIF($F492,CONCATENATE("*",$O$1,"*")),"Y",IF(COUNTIF($F492,CONCATENATE("*",$AB$1,"*")),"Y",IF(COUNTIF($F492,CONCATENATE("*ALL EVENT*")),"Y",""))))</f>
        <v/>
      </c>
      <c r="AA492" s="21" t="str">
        <f t="shared" si="2977"/>
        <v/>
      </c>
      <c r="AB492" s="21" t="str">
        <f t="shared" si="1537"/>
        <v/>
      </c>
      <c r="AC492" s="21" t="str">
        <f t="shared" ref="AC492:AD492" si="2978">IF(COUNTIF($F492,CONCATENATE("*",AC$1,"*")),"Y",IF(COUNTIF($F492,CONCATENATE("*",$O$1,"*")),"Y",IF(COUNTIF($F492,CONCATENATE("*",$AE$1,"*")),"Y",IF(COUNTIF($F492,CONCATENATE("*ALL EVENT*")),"Y",""))))</f>
        <v/>
      </c>
      <c r="AD492" s="21" t="str">
        <f t="shared" si="2978"/>
        <v/>
      </c>
      <c r="AE492" s="19" t="str">
        <f t="shared" si="1539"/>
        <v/>
      </c>
      <c r="AF492" s="22">
        <f t="shared" si="1540"/>
        <v>0</v>
      </c>
      <c r="AG492" s="44"/>
      <c r="AH492" s="19"/>
      <c r="AI492" s="19" t="str">
        <f t="shared" ref="AI492:AO492" si="2979">IF(P492="Y",$AG492,"")</f>
        <v/>
      </c>
      <c r="AJ492" s="19" t="str">
        <f t="shared" si="2979"/>
        <v/>
      </c>
      <c r="AK492" s="19" t="str">
        <f t="shared" si="2979"/>
        <v/>
      </c>
      <c r="AL492" s="19" t="str">
        <f t="shared" si="2979"/>
        <v/>
      </c>
      <c r="AM492" s="19" t="str">
        <f t="shared" si="2979"/>
        <v/>
      </c>
      <c r="AN492" s="19" t="str">
        <f t="shared" si="2979"/>
        <v/>
      </c>
      <c r="AO492" s="19" t="str">
        <f t="shared" si="2979"/>
        <v/>
      </c>
      <c r="AP492" s="19"/>
      <c r="AQ492" s="19"/>
      <c r="AR492" s="19" t="str">
        <f t="shared" ref="AR492:AX492" si="2980">IF(Y492="Y",$AG492,"")</f>
        <v/>
      </c>
      <c r="AS492" s="19" t="str">
        <f t="shared" si="2980"/>
        <v/>
      </c>
      <c r="AT492" s="19" t="str">
        <f t="shared" si="2980"/>
        <v/>
      </c>
      <c r="AU492" s="19" t="str">
        <f t="shared" si="2980"/>
        <v/>
      </c>
      <c r="AV492" s="19" t="str">
        <f t="shared" si="2980"/>
        <v/>
      </c>
      <c r="AW492" s="19" t="str">
        <f t="shared" si="2980"/>
        <v/>
      </c>
      <c r="AX492" s="19" t="str">
        <f t="shared" si="2980"/>
        <v/>
      </c>
      <c r="AY492" s="24">
        <f t="shared" si="1542"/>
        <v>0</v>
      </c>
      <c r="AZ492" s="19">
        <f t="shared" si="1543"/>
        <v>1</v>
      </c>
      <c r="BA492" s="19"/>
      <c r="BB492" s="19"/>
    </row>
    <row r="493" spans="1:54" ht="15.6">
      <c r="A493" s="2">
        <f>'Form Responses 1'!A667</f>
        <v>0</v>
      </c>
      <c r="B493" s="25">
        <f>'Form Responses 1'!B667</f>
        <v>0</v>
      </c>
      <c r="C493" s="25">
        <f>'Form Responses 1'!C667</f>
        <v>0</v>
      </c>
      <c r="D493" s="25">
        <f>'Form Responses 1'!D667</f>
        <v>0</v>
      </c>
      <c r="E493" s="513">
        <f>'Form Responses 1'!E667</f>
        <v>0</v>
      </c>
      <c r="F493" s="48">
        <f>'Form Responses 1'!F667</f>
        <v>0</v>
      </c>
      <c r="G493" s="25">
        <f>'Form Responses 1'!G667</f>
        <v>0</v>
      </c>
      <c r="H493" s="25"/>
      <c r="I493" s="25"/>
      <c r="J493" s="25"/>
      <c r="K493" s="25"/>
      <c r="L493" s="25"/>
      <c r="M493" s="25"/>
      <c r="N493" s="27"/>
      <c r="O493" s="19" t="str">
        <f t="shared" si="1533"/>
        <v/>
      </c>
      <c r="P493" s="20"/>
      <c r="Q493" s="20"/>
      <c r="R493" s="20"/>
      <c r="S493" s="20"/>
      <c r="T493" s="21" t="str">
        <f t="shared" ref="T493:U493" si="2981">IF(COUNTIF($F493,CONCATENATE("*",T$1,"*")),"Y",IF(COUNTIF($F493,CONCATENATE("*",$V$1,"*")),"Y",IF(COUNTIF($F493,CONCATENATE("*ALL EVENT DAYS - July 18*")),"Y","")))</f>
        <v/>
      </c>
      <c r="U493" s="21" t="str">
        <f t="shared" si="2981"/>
        <v/>
      </c>
      <c r="V493" s="21" t="str">
        <f t="shared" si="2740"/>
        <v/>
      </c>
      <c r="W493" s="21" t="str">
        <f t="shared" ref="W493:X493" si="2982">IF(COUNTIF($F493,CONCATENATE("*",W$1,"*")),"Y",IF(COUNTIF($F493,CONCATENATE("*",$O$1,"*")),"Y",IF(COUNTIF($F493,CONCATENATE("*",$Y$1,"*")),"Y",IF(COUNTIF($F493,CONCATENATE("*ALL EVENT*")),"Y",""))))</f>
        <v/>
      </c>
      <c r="X493" s="21" t="str">
        <f t="shared" si="2982"/>
        <v/>
      </c>
      <c r="Y493" s="21" t="str">
        <f t="shared" si="2742"/>
        <v/>
      </c>
      <c r="Z493" s="21" t="str">
        <f t="shared" ref="Z493:AA493" si="2983">IF(COUNTIF($F493,CONCATENATE("*",Z$1,"*")),"Y",IF(COUNTIF($F493,CONCATENATE("*",$O$1,"*")),"Y",IF(COUNTIF($F493,CONCATENATE("*",$AB$1,"*")),"Y",IF(COUNTIF($F493,CONCATENATE("*ALL EVENT*")),"Y",""))))</f>
        <v/>
      </c>
      <c r="AA493" s="21" t="str">
        <f t="shared" si="2983"/>
        <v/>
      </c>
      <c r="AB493" s="21" t="str">
        <f t="shared" si="1537"/>
        <v/>
      </c>
      <c r="AC493" s="21" t="str">
        <f t="shared" ref="AC493:AD493" si="2984">IF(COUNTIF($F493,CONCATENATE("*",AC$1,"*")),"Y",IF(COUNTIF($F493,CONCATENATE("*",$O$1,"*")),"Y",IF(COUNTIF($F493,CONCATENATE("*",$AE$1,"*")),"Y",IF(COUNTIF($F493,CONCATENATE("*ALL EVENT*")),"Y",""))))</f>
        <v/>
      </c>
      <c r="AD493" s="21" t="str">
        <f t="shared" si="2984"/>
        <v/>
      </c>
      <c r="AE493" s="19" t="str">
        <f t="shared" si="1539"/>
        <v/>
      </c>
      <c r="AF493" s="22">
        <f t="shared" si="1540"/>
        <v>0</v>
      </c>
      <c r="AG493" s="44"/>
      <c r="AH493" s="19"/>
      <c r="AI493" s="19" t="str">
        <f t="shared" ref="AI493:AO493" si="2985">IF(P493="Y",$AG493,"")</f>
        <v/>
      </c>
      <c r="AJ493" s="19" t="str">
        <f t="shared" si="2985"/>
        <v/>
      </c>
      <c r="AK493" s="19" t="str">
        <f t="shared" si="2985"/>
        <v/>
      </c>
      <c r="AL493" s="19" t="str">
        <f t="shared" si="2985"/>
        <v/>
      </c>
      <c r="AM493" s="19" t="str">
        <f t="shared" si="2985"/>
        <v/>
      </c>
      <c r="AN493" s="19" t="str">
        <f t="shared" si="2985"/>
        <v/>
      </c>
      <c r="AO493" s="19" t="str">
        <f t="shared" si="2985"/>
        <v/>
      </c>
      <c r="AP493" s="19"/>
      <c r="AQ493" s="19"/>
      <c r="AR493" s="19" t="str">
        <f t="shared" ref="AR493:AX493" si="2986">IF(Y493="Y",$AG493,"")</f>
        <v/>
      </c>
      <c r="AS493" s="19" t="str">
        <f t="shared" si="2986"/>
        <v/>
      </c>
      <c r="AT493" s="19" t="str">
        <f t="shared" si="2986"/>
        <v/>
      </c>
      <c r="AU493" s="19" t="str">
        <f t="shared" si="2986"/>
        <v/>
      </c>
      <c r="AV493" s="19" t="str">
        <f t="shared" si="2986"/>
        <v/>
      </c>
      <c r="AW493" s="19" t="str">
        <f t="shared" si="2986"/>
        <v/>
      </c>
      <c r="AX493" s="19" t="str">
        <f t="shared" si="2986"/>
        <v/>
      </c>
      <c r="AY493" s="24">
        <f t="shared" si="1542"/>
        <v>0</v>
      </c>
      <c r="AZ493" s="19">
        <f t="shared" si="1543"/>
        <v>1</v>
      </c>
      <c r="BA493" s="19"/>
      <c r="BB493" s="19"/>
    </row>
    <row r="494" spans="1:54" ht="15.6">
      <c r="A494" s="2">
        <f>'Form Responses 1'!A668</f>
        <v>0</v>
      </c>
      <c r="B494" s="25">
        <f>'Form Responses 1'!B668</f>
        <v>0</v>
      </c>
      <c r="C494" s="25">
        <f>'Form Responses 1'!C668</f>
        <v>0</v>
      </c>
      <c r="D494" s="25">
        <f>'Form Responses 1'!D668</f>
        <v>0</v>
      </c>
      <c r="E494" s="513">
        <f>'Form Responses 1'!E668</f>
        <v>0</v>
      </c>
      <c r="F494" s="48">
        <f>'Form Responses 1'!F668</f>
        <v>0</v>
      </c>
      <c r="G494" s="25">
        <f>'Form Responses 1'!G668</f>
        <v>0</v>
      </c>
      <c r="H494" s="25"/>
      <c r="I494" s="25"/>
      <c r="J494" s="25"/>
      <c r="K494" s="25"/>
      <c r="L494" s="25"/>
      <c r="M494" s="25"/>
      <c r="N494" s="27"/>
      <c r="O494" s="19" t="str">
        <f t="shared" si="1533"/>
        <v/>
      </c>
      <c r="P494" s="20"/>
      <c r="Q494" s="20"/>
      <c r="R494" s="20"/>
      <c r="S494" s="20"/>
      <c r="T494" s="21" t="str">
        <f t="shared" ref="T494:U494" si="2987">IF(COUNTIF($F494,CONCATENATE("*",T$1,"*")),"Y",IF(COUNTIF($F494,CONCATENATE("*",$V$1,"*")),"Y",IF(COUNTIF($F494,CONCATENATE("*ALL EVENT DAYS - July 18*")),"Y","")))</f>
        <v/>
      </c>
      <c r="U494" s="21" t="str">
        <f t="shared" si="2987"/>
        <v/>
      </c>
      <c r="V494" s="21" t="str">
        <f t="shared" si="2740"/>
        <v/>
      </c>
      <c r="W494" s="21" t="str">
        <f t="shared" ref="W494:X494" si="2988">IF(COUNTIF($F494,CONCATENATE("*",W$1,"*")),"Y",IF(COUNTIF($F494,CONCATENATE("*",$O$1,"*")),"Y",IF(COUNTIF($F494,CONCATENATE("*",$Y$1,"*")),"Y",IF(COUNTIF($F494,CONCATENATE("*ALL EVENT*")),"Y",""))))</f>
        <v/>
      </c>
      <c r="X494" s="21" t="str">
        <f t="shared" si="2988"/>
        <v/>
      </c>
      <c r="Y494" s="21" t="str">
        <f t="shared" si="2742"/>
        <v/>
      </c>
      <c r="Z494" s="21" t="str">
        <f t="shared" ref="Z494:AA494" si="2989">IF(COUNTIF($F494,CONCATENATE("*",Z$1,"*")),"Y",IF(COUNTIF($F494,CONCATENATE("*",$O$1,"*")),"Y",IF(COUNTIF($F494,CONCATENATE("*",$AB$1,"*")),"Y",IF(COUNTIF($F494,CONCATENATE("*ALL EVENT*")),"Y",""))))</f>
        <v/>
      </c>
      <c r="AA494" s="21" t="str">
        <f t="shared" si="2989"/>
        <v/>
      </c>
      <c r="AB494" s="21" t="str">
        <f t="shared" si="1537"/>
        <v/>
      </c>
      <c r="AC494" s="21" t="str">
        <f t="shared" ref="AC494:AD494" si="2990">IF(COUNTIF($F494,CONCATENATE("*",AC$1,"*")),"Y",IF(COUNTIF($F494,CONCATENATE("*",$O$1,"*")),"Y",IF(COUNTIF($F494,CONCATENATE("*",$AE$1,"*")),"Y",IF(COUNTIF($F494,CONCATENATE("*ALL EVENT*")),"Y",""))))</f>
        <v/>
      </c>
      <c r="AD494" s="21" t="str">
        <f t="shared" si="2990"/>
        <v/>
      </c>
      <c r="AE494" s="19" t="str">
        <f t="shared" si="1539"/>
        <v/>
      </c>
      <c r="AF494" s="22">
        <f t="shared" si="1540"/>
        <v>0</v>
      </c>
      <c r="AG494" s="44"/>
      <c r="AH494" s="19"/>
      <c r="AI494" s="19" t="str">
        <f t="shared" ref="AI494:AO494" si="2991">IF(P494="Y",$AG494,"")</f>
        <v/>
      </c>
      <c r="AJ494" s="19" t="str">
        <f t="shared" si="2991"/>
        <v/>
      </c>
      <c r="AK494" s="19" t="str">
        <f t="shared" si="2991"/>
        <v/>
      </c>
      <c r="AL494" s="19" t="str">
        <f t="shared" si="2991"/>
        <v/>
      </c>
      <c r="AM494" s="19" t="str">
        <f t="shared" si="2991"/>
        <v/>
      </c>
      <c r="AN494" s="19" t="str">
        <f t="shared" si="2991"/>
        <v/>
      </c>
      <c r="AO494" s="19" t="str">
        <f t="shared" si="2991"/>
        <v/>
      </c>
      <c r="AP494" s="19"/>
      <c r="AQ494" s="19"/>
      <c r="AR494" s="19" t="str">
        <f t="shared" ref="AR494:AX494" si="2992">IF(Y494="Y",$AG494,"")</f>
        <v/>
      </c>
      <c r="AS494" s="19" t="str">
        <f t="shared" si="2992"/>
        <v/>
      </c>
      <c r="AT494" s="19" t="str">
        <f t="shared" si="2992"/>
        <v/>
      </c>
      <c r="AU494" s="19" t="str">
        <f t="shared" si="2992"/>
        <v/>
      </c>
      <c r="AV494" s="19" t="str">
        <f t="shared" si="2992"/>
        <v/>
      </c>
      <c r="AW494" s="19" t="str">
        <f t="shared" si="2992"/>
        <v/>
      </c>
      <c r="AX494" s="19" t="str">
        <f t="shared" si="2992"/>
        <v/>
      </c>
      <c r="AY494" s="24">
        <f t="shared" si="1542"/>
        <v>0</v>
      </c>
      <c r="AZ494" s="19">
        <f t="shared" si="1543"/>
        <v>1</v>
      </c>
      <c r="BA494" s="19"/>
      <c r="BB494" s="19"/>
    </row>
    <row r="495" spans="1:54" ht="15.6">
      <c r="A495" s="2">
        <f>'Form Responses 1'!A669</f>
        <v>0</v>
      </c>
      <c r="B495" s="25">
        <f>'Form Responses 1'!B669</f>
        <v>0</v>
      </c>
      <c r="C495" s="25">
        <f>'Form Responses 1'!C669</f>
        <v>0</v>
      </c>
      <c r="D495" s="25">
        <f>'Form Responses 1'!D669</f>
        <v>0</v>
      </c>
      <c r="E495" s="513">
        <f>'Form Responses 1'!E669</f>
        <v>0</v>
      </c>
      <c r="F495" s="48">
        <f>'Form Responses 1'!F669</f>
        <v>0</v>
      </c>
      <c r="G495" s="25">
        <f>'Form Responses 1'!G669</f>
        <v>0</v>
      </c>
      <c r="H495" s="25"/>
      <c r="I495" s="25"/>
      <c r="J495" s="25"/>
      <c r="K495" s="25"/>
      <c r="L495" s="25"/>
      <c r="M495" s="25"/>
      <c r="N495" s="27"/>
      <c r="O495" s="19" t="str">
        <f t="shared" si="1533"/>
        <v/>
      </c>
      <c r="P495" s="20"/>
      <c r="Q495" s="20"/>
      <c r="R495" s="20"/>
      <c r="S495" s="20"/>
      <c r="T495" s="21" t="str">
        <f t="shared" ref="T495:U495" si="2993">IF(COUNTIF($F495,CONCATENATE("*",T$1,"*")),"Y",IF(COUNTIF($F495,CONCATENATE("*",$V$1,"*")),"Y",IF(COUNTIF($F495,CONCATENATE("*ALL EVENT DAYS - July 18*")),"Y","")))</f>
        <v/>
      </c>
      <c r="U495" s="21" t="str">
        <f t="shared" si="2993"/>
        <v/>
      </c>
      <c r="V495" s="21" t="str">
        <f t="shared" si="2740"/>
        <v/>
      </c>
      <c r="W495" s="21" t="str">
        <f t="shared" ref="W495:X495" si="2994">IF(COUNTIF($F495,CONCATENATE("*",W$1,"*")),"Y",IF(COUNTIF($F495,CONCATENATE("*",$O$1,"*")),"Y",IF(COUNTIF($F495,CONCATENATE("*",$Y$1,"*")),"Y",IF(COUNTIF($F495,CONCATENATE("*ALL EVENT*")),"Y",""))))</f>
        <v/>
      </c>
      <c r="X495" s="21" t="str">
        <f t="shared" si="2994"/>
        <v/>
      </c>
      <c r="Y495" s="21" t="str">
        <f t="shared" si="2742"/>
        <v/>
      </c>
      <c r="Z495" s="21" t="str">
        <f t="shared" ref="Z495:AA495" si="2995">IF(COUNTIF($F495,CONCATENATE("*",Z$1,"*")),"Y",IF(COUNTIF($F495,CONCATENATE("*",$O$1,"*")),"Y",IF(COUNTIF($F495,CONCATENATE("*",$AB$1,"*")),"Y",IF(COUNTIF($F495,CONCATENATE("*ALL EVENT*")),"Y",""))))</f>
        <v/>
      </c>
      <c r="AA495" s="21" t="str">
        <f t="shared" si="2995"/>
        <v/>
      </c>
      <c r="AB495" s="21" t="str">
        <f t="shared" si="1537"/>
        <v/>
      </c>
      <c r="AC495" s="21" t="str">
        <f t="shared" ref="AC495:AD495" si="2996">IF(COUNTIF($F495,CONCATENATE("*",AC$1,"*")),"Y",IF(COUNTIF($F495,CONCATENATE("*",$O$1,"*")),"Y",IF(COUNTIF($F495,CONCATENATE("*",$AE$1,"*")),"Y",IF(COUNTIF($F495,CONCATENATE("*ALL EVENT*")),"Y",""))))</f>
        <v/>
      </c>
      <c r="AD495" s="21" t="str">
        <f t="shared" si="2996"/>
        <v/>
      </c>
      <c r="AE495" s="19" t="str">
        <f t="shared" si="1539"/>
        <v/>
      </c>
      <c r="AF495" s="22">
        <f t="shared" si="1540"/>
        <v>0</v>
      </c>
      <c r="AG495" s="44"/>
      <c r="AH495" s="19"/>
      <c r="AI495" s="19" t="str">
        <f t="shared" ref="AI495:AO495" si="2997">IF(P495="Y",$AG495,"")</f>
        <v/>
      </c>
      <c r="AJ495" s="19" t="str">
        <f t="shared" si="2997"/>
        <v/>
      </c>
      <c r="AK495" s="19" t="str">
        <f t="shared" si="2997"/>
        <v/>
      </c>
      <c r="AL495" s="19" t="str">
        <f t="shared" si="2997"/>
        <v/>
      </c>
      <c r="AM495" s="19" t="str">
        <f t="shared" si="2997"/>
        <v/>
      </c>
      <c r="AN495" s="19" t="str">
        <f t="shared" si="2997"/>
        <v/>
      </c>
      <c r="AO495" s="19" t="str">
        <f t="shared" si="2997"/>
        <v/>
      </c>
      <c r="AP495" s="19"/>
      <c r="AQ495" s="19"/>
      <c r="AR495" s="19" t="str">
        <f t="shared" ref="AR495:AX495" si="2998">IF(Y495="Y",$AG495,"")</f>
        <v/>
      </c>
      <c r="AS495" s="19" t="str">
        <f t="shared" si="2998"/>
        <v/>
      </c>
      <c r="AT495" s="19" t="str">
        <f t="shared" si="2998"/>
        <v/>
      </c>
      <c r="AU495" s="19" t="str">
        <f t="shared" si="2998"/>
        <v/>
      </c>
      <c r="AV495" s="19" t="str">
        <f t="shared" si="2998"/>
        <v/>
      </c>
      <c r="AW495" s="19" t="str">
        <f t="shared" si="2998"/>
        <v/>
      </c>
      <c r="AX495" s="19" t="str">
        <f t="shared" si="2998"/>
        <v/>
      </c>
      <c r="AY495" s="24">
        <f t="shared" si="1542"/>
        <v>0</v>
      </c>
      <c r="AZ495" s="19">
        <f t="shared" si="1543"/>
        <v>1</v>
      </c>
      <c r="BA495" s="19"/>
      <c r="BB495" s="19"/>
    </row>
    <row r="496" spans="1:54" ht="15.6">
      <c r="A496" s="2">
        <f>'Form Responses 1'!A670</f>
        <v>0</v>
      </c>
      <c r="B496" s="25">
        <f>'Form Responses 1'!B670</f>
        <v>0</v>
      </c>
      <c r="C496" s="25">
        <f>'Form Responses 1'!C670</f>
        <v>0</v>
      </c>
      <c r="D496" s="25">
        <f>'Form Responses 1'!D670</f>
        <v>0</v>
      </c>
      <c r="E496" s="513">
        <f>'Form Responses 1'!E670</f>
        <v>0</v>
      </c>
      <c r="F496" s="48">
        <f>'Form Responses 1'!F670</f>
        <v>0</v>
      </c>
      <c r="G496" s="25">
        <f>'Form Responses 1'!G670</f>
        <v>0</v>
      </c>
      <c r="H496" s="25"/>
      <c r="I496" s="25"/>
      <c r="J496" s="25"/>
      <c r="K496" s="25"/>
      <c r="L496" s="25"/>
      <c r="M496" s="25"/>
      <c r="N496" s="27"/>
      <c r="O496" s="19" t="str">
        <f t="shared" si="1533"/>
        <v/>
      </c>
      <c r="P496" s="20"/>
      <c r="Q496" s="20"/>
      <c r="R496" s="20"/>
      <c r="S496" s="20"/>
      <c r="T496" s="21" t="str">
        <f t="shared" ref="T496:U496" si="2999">IF(COUNTIF($F496,CONCATENATE("*",T$1,"*")),"Y",IF(COUNTIF($F496,CONCATENATE("*",$V$1,"*")),"Y",IF(COUNTIF($F496,CONCATENATE("*ALL EVENT DAYS - July 18*")),"Y","")))</f>
        <v/>
      </c>
      <c r="U496" s="21" t="str">
        <f t="shared" si="2999"/>
        <v/>
      </c>
      <c r="V496" s="21" t="str">
        <f t="shared" si="2740"/>
        <v/>
      </c>
      <c r="W496" s="21" t="str">
        <f t="shared" ref="W496:X496" si="3000">IF(COUNTIF($F496,CONCATENATE("*",W$1,"*")),"Y",IF(COUNTIF($F496,CONCATENATE("*",$O$1,"*")),"Y",IF(COUNTIF($F496,CONCATENATE("*",$Y$1,"*")),"Y",IF(COUNTIF($F496,CONCATENATE("*ALL EVENT*")),"Y",""))))</f>
        <v/>
      </c>
      <c r="X496" s="21" t="str">
        <f t="shared" si="3000"/>
        <v/>
      </c>
      <c r="Y496" s="21" t="str">
        <f t="shared" si="2742"/>
        <v/>
      </c>
      <c r="Z496" s="21" t="str">
        <f t="shared" ref="Z496:AA496" si="3001">IF(COUNTIF($F496,CONCATENATE("*",Z$1,"*")),"Y",IF(COUNTIF($F496,CONCATENATE("*",$O$1,"*")),"Y",IF(COUNTIF($F496,CONCATENATE("*",$AB$1,"*")),"Y",IF(COUNTIF($F496,CONCATENATE("*ALL EVENT*")),"Y",""))))</f>
        <v/>
      </c>
      <c r="AA496" s="21" t="str">
        <f t="shared" si="3001"/>
        <v/>
      </c>
      <c r="AB496" s="21" t="str">
        <f t="shared" si="1537"/>
        <v/>
      </c>
      <c r="AC496" s="21" t="str">
        <f t="shared" ref="AC496:AD496" si="3002">IF(COUNTIF($F496,CONCATENATE("*",AC$1,"*")),"Y",IF(COUNTIF($F496,CONCATENATE("*",$O$1,"*")),"Y",IF(COUNTIF($F496,CONCATENATE("*",$AE$1,"*")),"Y",IF(COUNTIF($F496,CONCATENATE("*ALL EVENT*")),"Y",""))))</f>
        <v/>
      </c>
      <c r="AD496" s="21" t="str">
        <f t="shared" si="3002"/>
        <v/>
      </c>
      <c r="AE496" s="19" t="str">
        <f t="shared" si="1539"/>
        <v/>
      </c>
      <c r="AF496" s="22">
        <f t="shared" si="1540"/>
        <v>0</v>
      </c>
      <c r="AG496" s="44"/>
      <c r="AH496" s="19"/>
      <c r="AI496" s="19" t="str">
        <f t="shared" ref="AI496:AO496" si="3003">IF(P496="Y",$AG496,"")</f>
        <v/>
      </c>
      <c r="AJ496" s="19" t="str">
        <f t="shared" si="3003"/>
        <v/>
      </c>
      <c r="AK496" s="19" t="str">
        <f t="shared" si="3003"/>
        <v/>
      </c>
      <c r="AL496" s="19" t="str">
        <f t="shared" si="3003"/>
        <v/>
      </c>
      <c r="AM496" s="19" t="str">
        <f t="shared" si="3003"/>
        <v/>
      </c>
      <c r="AN496" s="19" t="str">
        <f t="shared" si="3003"/>
        <v/>
      </c>
      <c r="AO496" s="19" t="str">
        <f t="shared" si="3003"/>
        <v/>
      </c>
      <c r="AP496" s="19"/>
      <c r="AQ496" s="19"/>
      <c r="AR496" s="19" t="str">
        <f t="shared" ref="AR496:AX496" si="3004">IF(Y496="Y",$AG496,"")</f>
        <v/>
      </c>
      <c r="AS496" s="19" t="str">
        <f t="shared" si="3004"/>
        <v/>
      </c>
      <c r="AT496" s="19" t="str">
        <f t="shared" si="3004"/>
        <v/>
      </c>
      <c r="AU496" s="19" t="str">
        <f t="shared" si="3004"/>
        <v/>
      </c>
      <c r="AV496" s="19" t="str">
        <f t="shared" si="3004"/>
        <v/>
      </c>
      <c r="AW496" s="19" t="str">
        <f t="shared" si="3004"/>
        <v/>
      </c>
      <c r="AX496" s="19" t="str">
        <f t="shared" si="3004"/>
        <v/>
      </c>
      <c r="AY496" s="24">
        <f t="shared" si="1542"/>
        <v>0</v>
      </c>
      <c r="AZ496" s="19">
        <f t="shared" si="1543"/>
        <v>1</v>
      </c>
      <c r="BA496" s="19"/>
      <c r="BB496" s="19"/>
    </row>
    <row r="497" spans="1:54" ht="15.6">
      <c r="A497" s="2">
        <f>'Form Responses 1'!A671</f>
        <v>0</v>
      </c>
      <c r="B497" s="25">
        <f>'Form Responses 1'!B671</f>
        <v>0</v>
      </c>
      <c r="C497" s="25">
        <f>'Form Responses 1'!C671</f>
        <v>0</v>
      </c>
      <c r="D497" s="25">
        <f>'Form Responses 1'!D671</f>
        <v>0</v>
      </c>
      <c r="E497" s="513">
        <f>'Form Responses 1'!E671</f>
        <v>0</v>
      </c>
      <c r="F497" s="48">
        <f>'Form Responses 1'!F671</f>
        <v>0</v>
      </c>
      <c r="G497" s="25">
        <f>'Form Responses 1'!G671</f>
        <v>0</v>
      </c>
      <c r="H497" s="25"/>
      <c r="I497" s="25"/>
      <c r="J497" s="25"/>
      <c r="K497" s="25"/>
      <c r="L497" s="25"/>
      <c r="M497" s="25"/>
      <c r="N497" s="27"/>
      <c r="O497" s="19" t="str">
        <f t="shared" si="1533"/>
        <v/>
      </c>
      <c r="P497" s="20"/>
      <c r="Q497" s="20"/>
      <c r="R497" s="20"/>
      <c r="S497" s="20"/>
      <c r="T497" s="21" t="str">
        <f t="shared" ref="T497:U497" si="3005">IF(COUNTIF($F497,CONCATENATE("*",T$1,"*")),"Y",IF(COUNTIF($F497,CONCATENATE("*",$V$1,"*")),"Y",IF(COUNTIF($F497,CONCATENATE("*ALL EVENT DAYS - July 18*")),"Y","")))</f>
        <v/>
      </c>
      <c r="U497" s="21" t="str">
        <f t="shared" si="3005"/>
        <v/>
      </c>
      <c r="V497" s="21" t="str">
        <f t="shared" si="2740"/>
        <v/>
      </c>
      <c r="W497" s="21" t="str">
        <f t="shared" ref="W497:X497" si="3006">IF(COUNTIF($F497,CONCATENATE("*",W$1,"*")),"Y",IF(COUNTIF($F497,CONCATENATE("*",$O$1,"*")),"Y",IF(COUNTIF($F497,CONCATENATE("*",$Y$1,"*")),"Y",IF(COUNTIF($F497,CONCATENATE("*ALL EVENT*")),"Y",""))))</f>
        <v/>
      </c>
      <c r="X497" s="21" t="str">
        <f t="shared" si="3006"/>
        <v/>
      </c>
      <c r="Y497" s="21" t="str">
        <f t="shared" si="2742"/>
        <v/>
      </c>
      <c r="Z497" s="21" t="str">
        <f t="shared" ref="Z497:AA497" si="3007">IF(COUNTIF($F497,CONCATENATE("*",Z$1,"*")),"Y",IF(COUNTIF($F497,CONCATENATE("*",$O$1,"*")),"Y",IF(COUNTIF($F497,CONCATENATE("*",$AB$1,"*")),"Y",IF(COUNTIF($F497,CONCATENATE("*ALL EVENT*")),"Y",""))))</f>
        <v/>
      </c>
      <c r="AA497" s="21" t="str">
        <f t="shared" si="3007"/>
        <v/>
      </c>
      <c r="AB497" s="21" t="str">
        <f t="shared" si="1537"/>
        <v/>
      </c>
      <c r="AC497" s="21" t="str">
        <f t="shared" ref="AC497:AD497" si="3008">IF(COUNTIF($F497,CONCATENATE("*",AC$1,"*")),"Y",IF(COUNTIF($F497,CONCATENATE("*",$O$1,"*")),"Y",IF(COUNTIF($F497,CONCATENATE("*",$AE$1,"*")),"Y",IF(COUNTIF($F497,CONCATENATE("*ALL EVENT*")),"Y",""))))</f>
        <v/>
      </c>
      <c r="AD497" s="21" t="str">
        <f t="shared" si="3008"/>
        <v/>
      </c>
      <c r="AE497" s="19" t="str">
        <f t="shared" si="1539"/>
        <v/>
      </c>
      <c r="AF497" s="22">
        <f t="shared" si="1540"/>
        <v>0</v>
      </c>
      <c r="AG497" s="44"/>
      <c r="AH497" s="19"/>
      <c r="AI497" s="19" t="str">
        <f t="shared" ref="AI497:AO497" si="3009">IF(P497="Y",$AG497,"")</f>
        <v/>
      </c>
      <c r="AJ497" s="19" t="str">
        <f t="shared" si="3009"/>
        <v/>
      </c>
      <c r="AK497" s="19" t="str">
        <f t="shared" si="3009"/>
        <v/>
      </c>
      <c r="AL497" s="19" t="str">
        <f t="shared" si="3009"/>
        <v/>
      </c>
      <c r="AM497" s="19" t="str">
        <f t="shared" si="3009"/>
        <v/>
      </c>
      <c r="AN497" s="19" t="str">
        <f t="shared" si="3009"/>
        <v/>
      </c>
      <c r="AO497" s="19" t="str">
        <f t="shared" si="3009"/>
        <v/>
      </c>
      <c r="AP497" s="19"/>
      <c r="AQ497" s="19"/>
      <c r="AR497" s="19" t="str">
        <f t="shared" ref="AR497:AX497" si="3010">IF(Y497="Y",$AG497,"")</f>
        <v/>
      </c>
      <c r="AS497" s="19" t="str">
        <f t="shared" si="3010"/>
        <v/>
      </c>
      <c r="AT497" s="19" t="str">
        <f t="shared" si="3010"/>
        <v/>
      </c>
      <c r="AU497" s="19" t="str">
        <f t="shared" si="3010"/>
        <v/>
      </c>
      <c r="AV497" s="19" t="str">
        <f t="shared" si="3010"/>
        <v/>
      </c>
      <c r="AW497" s="19" t="str">
        <f t="shared" si="3010"/>
        <v/>
      </c>
      <c r="AX497" s="19" t="str">
        <f t="shared" si="3010"/>
        <v/>
      </c>
      <c r="AY497" s="24">
        <f t="shared" si="1542"/>
        <v>0</v>
      </c>
      <c r="AZ497" s="19">
        <f t="shared" si="1543"/>
        <v>1</v>
      </c>
      <c r="BA497" s="19"/>
      <c r="BB497" s="19"/>
    </row>
    <row r="498" spans="1:54" ht="15.6">
      <c r="A498" s="2">
        <f>'Form Responses 1'!A672</f>
        <v>0</v>
      </c>
      <c r="B498" s="25">
        <f>'Form Responses 1'!B672</f>
        <v>0</v>
      </c>
      <c r="C498" s="25">
        <f>'Form Responses 1'!C672</f>
        <v>0</v>
      </c>
      <c r="D498" s="25">
        <f>'Form Responses 1'!D672</f>
        <v>0</v>
      </c>
      <c r="E498" s="513">
        <f>'Form Responses 1'!E672</f>
        <v>0</v>
      </c>
      <c r="F498" s="48">
        <f>'Form Responses 1'!F672</f>
        <v>0</v>
      </c>
      <c r="G498" s="25">
        <f>'Form Responses 1'!G672</f>
        <v>0</v>
      </c>
      <c r="H498" s="25"/>
      <c r="I498" s="25"/>
      <c r="J498" s="25"/>
      <c r="K498" s="25"/>
      <c r="L498" s="25"/>
      <c r="M498" s="25"/>
      <c r="N498" s="27"/>
      <c r="O498" s="19" t="str">
        <f t="shared" si="1533"/>
        <v/>
      </c>
      <c r="P498" s="20"/>
      <c r="Q498" s="20"/>
      <c r="R498" s="20"/>
      <c r="S498" s="20"/>
      <c r="T498" s="21" t="str">
        <f t="shared" ref="T498:U498" si="3011">IF(COUNTIF($F498,CONCATENATE("*",T$1,"*")),"Y",IF(COUNTIF($F498,CONCATENATE("*",$V$1,"*")),"Y",IF(COUNTIF($F498,CONCATENATE("*ALL EVENT DAYS - July 18*")),"Y","")))</f>
        <v/>
      </c>
      <c r="U498" s="21" t="str">
        <f t="shared" si="3011"/>
        <v/>
      </c>
      <c r="V498" s="21" t="str">
        <f t="shared" si="2740"/>
        <v/>
      </c>
      <c r="W498" s="21" t="str">
        <f t="shared" ref="W498:X498" si="3012">IF(COUNTIF($F498,CONCATENATE("*",W$1,"*")),"Y",IF(COUNTIF($F498,CONCATENATE("*",$O$1,"*")),"Y",IF(COUNTIF($F498,CONCATENATE("*",$Y$1,"*")),"Y",IF(COUNTIF($F498,CONCATENATE("*ALL EVENT*")),"Y",""))))</f>
        <v/>
      </c>
      <c r="X498" s="21" t="str">
        <f t="shared" si="3012"/>
        <v/>
      </c>
      <c r="Y498" s="21" t="str">
        <f t="shared" si="2742"/>
        <v/>
      </c>
      <c r="Z498" s="21" t="str">
        <f t="shared" ref="Z498:AA498" si="3013">IF(COUNTIF($F498,CONCATENATE("*",Z$1,"*")),"Y",IF(COUNTIF($F498,CONCATENATE("*",$O$1,"*")),"Y",IF(COUNTIF($F498,CONCATENATE("*",$AB$1,"*")),"Y",IF(COUNTIF($F498,CONCATENATE("*ALL EVENT*")),"Y",""))))</f>
        <v/>
      </c>
      <c r="AA498" s="21" t="str">
        <f t="shared" si="3013"/>
        <v/>
      </c>
      <c r="AB498" s="21" t="str">
        <f t="shared" si="1537"/>
        <v/>
      </c>
      <c r="AC498" s="21" t="str">
        <f t="shared" ref="AC498:AD498" si="3014">IF(COUNTIF($F498,CONCATENATE("*",AC$1,"*")),"Y",IF(COUNTIF($F498,CONCATENATE("*",$O$1,"*")),"Y",IF(COUNTIF($F498,CONCATENATE("*",$AE$1,"*")),"Y",IF(COUNTIF($F498,CONCATENATE("*ALL EVENT*")),"Y",""))))</f>
        <v/>
      </c>
      <c r="AD498" s="21" t="str">
        <f t="shared" si="3014"/>
        <v/>
      </c>
      <c r="AE498" s="19" t="str">
        <f t="shared" si="1539"/>
        <v/>
      </c>
      <c r="AF498" s="22">
        <f t="shared" si="1540"/>
        <v>0</v>
      </c>
      <c r="AG498" s="44"/>
      <c r="AH498" s="19"/>
      <c r="AI498" s="19" t="str">
        <f t="shared" ref="AI498:AO498" si="3015">IF(P498="Y",$AG498,"")</f>
        <v/>
      </c>
      <c r="AJ498" s="19" t="str">
        <f t="shared" si="3015"/>
        <v/>
      </c>
      <c r="AK498" s="19" t="str">
        <f t="shared" si="3015"/>
        <v/>
      </c>
      <c r="AL498" s="19" t="str">
        <f t="shared" si="3015"/>
        <v/>
      </c>
      <c r="AM498" s="19" t="str">
        <f t="shared" si="3015"/>
        <v/>
      </c>
      <c r="AN498" s="19" t="str">
        <f t="shared" si="3015"/>
        <v/>
      </c>
      <c r="AO498" s="19" t="str">
        <f t="shared" si="3015"/>
        <v/>
      </c>
      <c r="AP498" s="19"/>
      <c r="AQ498" s="19"/>
      <c r="AR498" s="19" t="str">
        <f t="shared" ref="AR498:AX498" si="3016">IF(Y498="Y",$AG498,"")</f>
        <v/>
      </c>
      <c r="AS498" s="19" t="str">
        <f t="shared" si="3016"/>
        <v/>
      </c>
      <c r="AT498" s="19" t="str">
        <f t="shared" si="3016"/>
        <v/>
      </c>
      <c r="AU498" s="19" t="str">
        <f t="shared" si="3016"/>
        <v/>
      </c>
      <c r="AV498" s="19" t="str">
        <f t="shared" si="3016"/>
        <v/>
      </c>
      <c r="AW498" s="19" t="str">
        <f t="shared" si="3016"/>
        <v/>
      </c>
      <c r="AX498" s="19" t="str">
        <f t="shared" si="3016"/>
        <v/>
      </c>
      <c r="AY498" s="24">
        <f t="shared" si="1542"/>
        <v>0</v>
      </c>
      <c r="AZ498" s="19">
        <f t="shared" si="1543"/>
        <v>1</v>
      </c>
      <c r="BA498" s="19"/>
      <c r="BB498" s="19"/>
    </row>
    <row r="499" spans="1:54" ht="15.6">
      <c r="A499" s="2">
        <f>'Form Responses 1'!A673</f>
        <v>0</v>
      </c>
      <c r="B499" s="25">
        <f>'Form Responses 1'!B673</f>
        <v>0</v>
      </c>
      <c r="C499" s="25">
        <f>'Form Responses 1'!C673</f>
        <v>0</v>
      </c>
      <c r="D499" s="25">
        <f>'Form Responses 1'!D673</f>
        <v>0</v>
      </c>
      <c r="E499" s="513">
        <f>'Form Responses 1'!E673</f>
        <v>0</v>
      </c>
      <c r="F499" s="48">
        <f>'Form Responses 1'!F673</f>
        <v>0</v>
      </c>
      <c r="G499" s="25">
        <f>'Form Responses 1'!G673</f>
        <v>0</v>
      </c>
      <c r="H499" s="25"/>
      <c r="I499" s="25"/>
      <c r="J499" s="25"/>
      <c r="K499" s="25"/>
      <c r="L499" s="25"/>
      <c r="M499" s="25"/>
      <c r="N499" s="27"/>
      <c r="O499" s="19" t="str">
        <f t="shared" si="1533"/>
        <v/>
      </c>
      <c r="P499" s="20"/>
      <c r="Q499" s="20"/>
      <c r="R499" s="20"/>
      <c r="S499" s="20"/>
      <c r="T499" s="21" t="str">
        <f t="shared" ref="T499:U499" si="3017">IF(COUNTIF($F499,CONCATENATE("*",T$1,"*")),"Y",IF(COUNTIF($F499,CONCATENATE("*",$V$1,"*")),"Y",IF(COUNTIF($F499,CONCATENATE("*ALL EVENT DAYS - July 18*")),"Y","")))</f>
        <v/>
      </c>
      <c r="U499" s="21" t="str">
        <f t="shared" si="3017"/>
        <v/>
      </c>
      <c r="V499" s="21" t="str">
        <f t="shared" si="2740"/>
        <v/>
      </c>
      <c r="W499" s="21" t="str">
        <f t="shared" ref="W499:X499" si="3018">IF(COUNTIF($F499,CONCATENATE("*",W$1,"*")),"Y",IF(COUNTIF($F499,CONCATENATE("*",$O$1,"*")),"Y",IF(COUNTIF($F499,CONCATENATE("*",$Y$1,"*")),"Y",IF(COUNTIF($F499,CONCATENATE("*ALL EVENT*")),"Y",""))))</f>
        <v/>
      </c>
      <c r="X499" s="21" t="str">
        <f t="shared" si="3018"/>
        <v/>
      </c>
      <c r="Y499" s="21" t="str">
        <f t="shared" si="2742"/>
        <v/>
      </c>
      <c r="Z499" s="21" t="str">
        <f t="shared" ref="Z499:AA499" si="3019">IF(COUNTIF($F499,CONCATENATE("*",Z$1,"*")),"Y",IF(COUNTIF($F499,CONCATENATE("*",$O$1,"*")),"Y",IF(COUNTIF($F499,CONCATENATE("*",$AB$1,"*")),"Y",IF(COUNTIF($F499,CONCATENATE("*ALL EVENT*")),"Y",""))))</f>
        <v/>
      </c>
      <c r="AA499" s="21" t="str">
        <f t="shared" si="3019"/>
        <v/>
      </c>
      <c r="AB499" s="21" t="str">
        <f t="shared" si="1537"/>
        <v/>
      </c>
      <c r="AC499" s="21" t="str">
        <f t="shared" ref="AC499:AD499" si="3020">IF(COUNTIF($F499,CONCATENATE("*",AC$1,"*")),"Y",IF(COUNTIF($F499,CONCATENATE("*",$O$1,"*")),"Y",IF(COUNTIF($F499,CONCATENATE("*",$AE$1,"*")),"Y",IF(COUNTIF($F499,CONCATENATE("*ALL EVENT*")),"Y",""))))</f>
        <v/>
      </c>
      <c r="AD499" s="21" t="str">
        <f t="shared" si="3020"/>
        <v/>
      </c>
      <c r="AE499" s="19" t="str">
        <f t="shared" si="1539"/>
        <v/>
      </c>
      <c r="AF499" s="22">
        <f t="shared" si="1540"/>
        <v>0</v>
      </c>
      <c r="AG499" s="44"/>
      <c r="AH499" s="19"/>
      <c r="AI499" s="19" t="str">
        <f t="shared" ref="AI499:AO499" si="3021">IF(P499="Y",$AG499,"")</f>
        <v/>
      </c>
      <c r="AJ499" s="19" t="str">
        <f t="shared" si="3021"/>
        <v/>
      </c>
      <c r="AK499" s="19" t="str">
        <f t="shared" si="3021"/>
        <v/>
      </c>
      <c r="AL499" s="19" t="str">
        <f t="shared" si="3021"/>
        <v/>
      </c>
      <c r="AM499" s="19" t="str">
        <f t="shared" si="3021"/>
        <v/>
      </c>
      <c r="AN499" s="19" t="str">
        <f t="shared" si="3021"/>
        <v/>
      </c>
      <c r="AO499" s="19" t="str">
        <f t="shared" si="3021"/>
        <v/>
      </c>
      <c r="AP499" s="19"/>
      <c r="AQ499" s="19"/>
      <c r="AR499" s="19" t="str">
        <f t="shared" ref="AR499:AX499" si="3022">IF(Y499="Y",$AG499,"")</f>
        <v/>
      </c>
      <c r="AS499" s="19" t="str">
        <f t="shared" si="3022"/>
        <v/>
      </c>
      <c r="AT499" s="19" t="str">
        <f t="shared" si="3022"/>
        <v/>
      </c>
      <c r="AU499" s="19" t="str">
        <f t="shared" si="3022"/>
        <v/>
      </c>
      <c r="AV499" s="19" t="str">
        <f t="shared" si="3022"/>
        <v/>
      </c>
      <c r="AW499" s="19" t="str">
        <f t="shared" si="3022"/>
        <v/>
      </c>
      <c r="AX499" s="19" t="str">
        <f t="shared" si="3022"/>
        <v/>
      </c>
      <c r="AY499" s="24">
        <f t="shared" si="1542"/>
        <v>0</v>
      </c>
      <c r="AZ499" s="19">
        <f t="shared" si="1543"/>
        <v>1</v>
      </c>
      <c r="BA499" s="19"/>
      <c r="BB499" s="19"/>
    </row>
    <row r="500" spans="1:54" ht="15.6">
      <c r="A500" s="2">
        <f>'Form Responses 1'!A674</f>
        <v>0</v>
      </c>
      <c r="B500" s="25">
        <f>'Form Responses 1'!B674</f>
        <v>0</v>
      </c>
      <c r="C500" s="25">
        <f>'Form Responses 1'!C674</f>
        <v>0</v>
      </c>
      <c r="D500" s="25">
        <f>'Form Responses 1'!D674</f>
        <v>0</v>
      </c>
      <c r="E500" s="513">
        <f>'Form Responses 1'!E674</f>
        <v>0</v>
      </c>
      <c r="F500" s="48">
        <f>'Form Responses 1'!F674</f>
        <v>0</v>
      </c>
      <c r="G500" s="25">
        <f>'Form Responses 1'!G674</f>
        <v>0</v>
      </c>
      <c r="H500" s="25"/>
      <c r="I500" s="25"/>
      <c r="J500" s="25"/>
      <c r="K500" s="25"/>
      <c r="L500" s="25"/>
      <c r="M500" s="25"/>
      <c r="N500" s="27"/>
      <c r="O500" s="19" t="str">
        <f t="shared" si="1533"/>
        <v/>
      </c>
      <c r="P500" s="20"/>
      <c r="Q500" s="20"/>
      <c r="R500" s="20"/>
      <c r="S500" s="20"/>
      <c r="T500" s="21" t="str">
        <f t="shared" ref="T500:U500" si="3023">IF(COUNTIF($F500,CONCATENATE("*",T$1,"*")),"Y",IF(COUNTIF($F500,CONCATENATE("*",$V$1,"*")),"Y",IF(COUNTIF($F500,CONCATENATE("*ALL EVENT DAYS - July 18*")),"Y","")))</f>
        <v/>
      </c>
      <c r="U500" s="21" t="str">
        <f t="shared" si="3023"/>
        <v/>
      </c>
      <c r="V500" s="21" t="str">
        <f t="shared" si="2740"/>
        <v/>
      </c>
      <c r="W500" s="21" t="str">
        <f t="shared" ref="W500:X500" si="3024">IF(COUNTIF($F500,CONCATENATE("*",W$1,"*")),"Y",IF(COUNTIF($F500,CONCATENATE("*",$O$1,"*")),"Y",IF(COUNTIF($F500,CONCATENATE("*",$Y$1,"*")),"Y",IF(COUNTIF($F500,CONCATENATE("*ALL EVENT*")),"Y",""))))</f>
        <v/>
      </c>
      <c r="X500" s="21" t="str">
        <f t="shared" si="3024"/>
        <v/>
      </c>
      <c r="Y500" s="21" t="str">
        <f t="shared" si="2742"/>
        <v/>
      </c>
      <c r="Z500" s="21" t="str">
        <f t="shared" ref="Z500:AA500" si="3025">IF(COUNTIF($F500,CONCATENATE("*",Z$1,"*")),"Y",IF(COUNTIF($F500,CONCATENATE("*",$O$1,"*")),"Y",IF(COUNTIF($F500,CONCATENATE("*",$AB$1,"*")),"Y",IF(COUNTIF($F500,CONCATENATE("*ALL EVENT*")),"Y",""))))</f>
        <v/>
      </c>
      <c r="AA500" s="21" t="str">
        <f t="shared" si="3025"/>
        <v/>
      </c>
      <c r="AB500" s="21" t="str">
        <f t="shared" si="1537"/>
        <v/>
      </c>
      <c r="AC500" s="21" t="str">
        <f t="shared" ref="AC500:AD500" si="3026">IF(COUNTIF($F500,CONCATENATE("*",AC$1,"*")),"Y",IF(COUNTIF($F500,CONCATENATE("*",$O$1,"*")),"Y",IF(COUNTIF($F500,CONCATENATE("*",$AE$1,"*")),"Y",IF(COUNTIF($F500,CONCATENATE("*ALL EVENT*")),"Y",""))))</f>
        <v/>
      </c>
      <c r="AD500" s="21" t="str">
        <f t="shared" si="3026"/>
        <v/>
      </c>
      <c r="AE500" s="19" t="str">
        <f t="shared" si="1539"/>
        <v/>
      </c>
      <c r="AF500" s="22">
        <f t="shared" si="1540"/>
        <v>0</v>
      </c>
      <c r="AG500" s="44"/>
      <c r="AH500" s="19"/>
      <c r="AI500" s="19" t="str">
        <f t="shared" ref="AI500:AO500" si="3027">IF(P500="Y",$AG500,"")</f>
        <v/>
      </c>
      <c r="AJ500" s="19" t="str">
        <f t="shared" si="3027"/>
        <v/>
      </c>
      <c r="AK500" s="19" t="str">
        <f t="shared" si="3027"/>
        <v/>
      </c>
      <c r="AL500" s="19" t="str">
        <f t="shared" si="3027"/>
        <v/>
      </c>
      <c r="AM500" s="19" t="str">
        <f t="shared" si="3027"/>
        <v/>
      </c>
      <c r="AN500" s="19" t="str">
        <f t="shared" si="3027"/>
        <v/>
      </c>
      <c r="AO500" s="19" t="str">
        <f t="shared" si="3027"/>
        <v/>
      </c>
      <c r="AP500" s="19"/>
      <c r="AQ500" s="19"/>
      <c r="AR500" s="19" t="str">
        <f t="shared" ref="AR500:AX500" si="3028">IF(Y500="Y",$AG500,"")</f>
        <v/>
      </c>
      <c r="AS500" s="19" t="str">
        <f t="shared" si="3028"/>
        <v/>
      </c>
      <c r="AT500" s="19" t="str">
        <f t="shared" si="3028"/>
        <v/>
      </c>
      <c r="AU500" s="19" t="str">
        <f t="shared" si="3028"/>
        <v/>
      </c>
      <c r="AV500" s="19" t="str">
        <f t="shared" si="3028"/>
        <v/>
      </c>
      <c r="AW500" s="19" t="str">
        <f t="shared" si="3028"/>
        <v/>
      </c>
      <c r="AX500" s="19" t="str">
        <f t="shared" si="3028"/>
        <v/>
      </c>
      <c r="AY500" s="24">
        <f t="shared" si="1542"/>
        <v>0</v>
      </c>
      <c r="AZ500" s="19">
        <f t="shared" si="1543"/>
        <v>1</v>
      </c>
      <c r="BA500" s="19"/>
      <c r="BB500" s="19"/>
    </row>
    <row r="501" spans="1:54" ht="15.6">
      <c r="A501" s="2">
        <f>'Form Responses 1'!A675</f>
        <v>0</v>
      </c>
      <c r="B501" s="25">
        <f>'Form Responses 1'!B675</f>
        <v>0</v>
      </c>
      <c r="C501" s="25">
        <f>'Form Responses 1'!C675</f>
        <v>0</v>
      </c>
      <c r="D501" s="25">
        <f>'Form Responses 1'!D675</f>
        <v>0</v>
      </c>
      <c r="E501" s="513">
        <f>'Form Responses 1'!E675</f>
        <v>0</v>
      </c>
      <c r="F501" s="48">
        <f>'Form Responses 1'!F675</f>
        <v>0</v>
      </c>
      <c r="G501" s="25">
        <f>'Form Responses 1'!G675</f>
        <v>0</v>
      </c>
      <c r="H501" s="25"/>
      <c r="I501" s="25"/>
      <c r="J501" s="25"/>
      <c r="K501" s="25"/>
      <c r="L501" s="25"/>
      <c r="M501" s="25"/>
      <c r="N501" s="27"/>
      <c r="O501" s="19" t="str">
        <f t="shared" si="1533"/>
        <v/>
      </c>
      <c r="P501" s="20"/>
      <c r="Q501" s="20"/>
      <c r="R501" s="20"/>
      <c r="S501" s="20"/>
      <c r="T501" s="21" t="str">
        <f t="shared" ref="T501:U501" si="3029">IF(COUNTIF($F501,CONCATENATE("*",T$1,"*")),"Y",IF(COUNTIF($F501,CONCATENATE("*",$V$1,"*")),"Y",IF(COUNTIF($F501,CONCATENATE("*ALL EVENT DAYS - July 18*")),"Y","")))</f>
        <v/>
      </c>
      <c r="U501" s="21" t="str">
        <f t="shared" si="3029"/>
        <v/>
      </c>
      <c r="V501" s="21" t="str">
        <f t="shared" si="2740"/>
        <v/>
      </c>
      <c r="W501" s="21" t="str">
        <f t="shared" ref="W501:X501" si="3030">IF(COUNTIF($F501,CONCATENATE("*",W$1,"*")),"Y",IF(COUNTIF($F501,CONCATENATE("*",$O$1,"*")),"Y",IF(COUNTIF($F501,CONCATENATE("*",$Y$1,"*")),"Y",IF(COUNTIF($F501,CONCATENATE("*ALL EVENT*")),"Y",""))))</f>
        <v/>
      </c>
      <c r="X501" s="21" t="str">
        <f t="shared" si="3030"/>
        <v/>
      </c>
      <c r="Y501" s="21" t="str">
        <f t="shared" si="2742"/>
        <v/>
      </c>
      <c r="Z501" s="21" t="str">
        <f t="shared" ref="Z501:AA501" si="3031">IF(COUNTIF($F501,CONCATENATE("*",Z$1,"*")),"Y",IF(COUNTIF($F501,CONCATENATE("*",$O$1,"*")),"Y",IF(COUNTIF($F501,CONCATENATE("*",$AB$1,"*")),"Y",IF(COUNTIF($F501,CONCATENATE("*ALL EVENT*")),"Y",""))))</f>
        <v/>
      </c>
      <c r="AA501" s="21" t="str">
        <f t="shared" si="3031"/>
        <v/>
      </c>
      <c r="AB501" s="21" t="str">
        <f t="shared" si="1537"/>
        <v/>
      </c>
      <c r="AC501" s="21" t="str">
        <f t="shared" ref="AC501:AD501" si="3032">IF(COUNTIF($F501,CONCATENATE("*",AC$1,"*")),"Y",IF(COUNTIF($F501,CONCATENATE("*",$O$1,"*")),"Y",IF(COUNTIF($F501,CONCATENATE("*",$AE$1,"*")),"Y",IF(COUNTIF($F501,CONCATENATE("*ALL EVENT*")),"Y",""))))</f>
        <v/>
      </c>
      <c r="AD501" s="21" t="str">
        <f t="shared" si="3032"/>
        <v/>
      </c>
      <c r="AE501" s="19" t="str">
        <f t="shared" si="1539"/>
        <v/>
      </c>
      <c r="AF501" s="22">
        <f t="shared" si="1540"/>
        <v>0</v>
      </c>
      <c r="AG501" s="44"/>
      <c r="AH501" s="19"/>
      <c r="AI501" s="19" t="str">
        <f t="shared" ref="AI501:AO501" si="3033">IF(P501="Y",$AG501,"")</f>
        <v/>
      </c>
      <c r="AJ501" s="19" t="str">
        <f t="shared" si="3033"/>
        <v/>
      </c>
      <c r="AK501" s="19" t="str">
        <f t="shared" si="3033"/>
        <v/>
      </c>
      <c r="AL501" s="19" t="str">
        <f t="shared" si="3033"/>
        <v/>
      </c>
      <c r="AM501" s="19" t="str">
        <f t="shared" si="3033"/>
        <v/>
      </c>
      <c r="AN501" s="19" t="str">
        <f t="shared" si="3033"/>
        <v/>
      </c>
      <c r="AO501" s="19" t="str">
        <f t="shared" si="3033"/>
        <v/>
      </c>
      <c r="AP501" s="19"/>
      <c r="AQ501" s="19"/>
      <c r="AR501" s="19" t="str">
        <f t="shared" ref="AR501:AX501" si="3034">IF(Y501="Y",$AG501,"")</f>
        <v/>
      </c>
      <c r="AS501" s="19" t="str">
        <f t="shared" si="3034"/>
        <v/>
      </c>
      <c r="AT501" s="19" t="str">
        <f t="shared" si="3034"/>
        <v/>
      </c>
      <c r="AU501" s="19" t="str">
        <f t="shared" si="3034"/>
        <v/>
      </c>
      <c r="AV501" s="19" t="str">
        <f t="shared" si="3034"/>
        <v/>
      </c>
      <c r="AW501" s="19" t="str">
        <f t="shared" si="3034"/>
        <v/>
      </c>
      <c r="AX501" s="19" t="str">
        <f t="shared" si="3034"/>
        <v/>
      </c>
      <c r="AY501" s="24">
        <f t="shared" si="1542"/>
        <v>0</v>
      </c>
      <c r="AZ501" s="19">
        <f t="shared" si="1543"/>
        <v>1</v>
      </c>
      <c r="BA501" s="19"/>
      <c r="BB501" s="19"/>
    </row>
    <row r="502" spans="1:54" ht="15.6">
      <c r="A502" s="2">
        <f>'Form Responses 1'!A676</f>
        <v>0</v>
      </c>
      <c r="B502" s="25">
        <f>'Form Responses 1'!B676</f>
        <v>0</v>
      </c>
      <c r="C502" s="25">
        <f>'Form Responses 1'!C676</f>
        <v>0</v>
      </c>
      <c r="D502" s="25">
        <f>'Form Responses 1'!D676</f>
        <v>0</v>
      </c>
      <c r="E502" s="513">
        <f>'Form Responses 1'!E676</f>
        <v>0</v>
      </c>
      <c r="F502" s="48">
        <f>'Form Responses 1'!F676</f>
        <v>0</v>
      </c>
      <c r="G502" s="25">
        <f>'Form Responses 1'!G676</f>
        <v>0</v>
      </c>
      <c r="H502" s="25"/>
      <c r="I502" s="25"/>
      <c r="J502" s="25"/>
      <c r="K502" s="25"/>
      <c r="L502" s="25"/>
      <c r="M502" s="25"/>
      <c r="N502" s="27"/>
      <c r="O502" s="19" t="str">
        <f t="shared" si="1533"/>
        <v/>
      </c>
      <c r="P502" s="20"/>
      <c r="Q502" s="20"/>
      <c r="R502" s="20"/>
      <c r="S502" s="20"/>
      <c r="T502" s="21" t="str">
        <f t="shared" ref="T502:U502" si="3035">IF(COUNTIF($F502,CONCATENATE("*",T$1,"*")),"Y",IF(COUNTIF($F502,CONCATENATE("*",$V$1,"*")),"Y",IF(COUNTIF($F502,CONCATENATE("*ALL EVENT DAYS - July 18*")),"Y","")))</f>
        <v/>
      </c>
      <c r="U502" s="21" t="str">
        <f t="shared" si="3035"/>
        <v/>
      </c>
      <c r="V502" s="21" t="str">
        <f t="shared" si="2740"/>
        <v/>
      </c>
      <c r="W502" s="21" t="str">
        <f t="shared" ref="W502:X502" si="3036">IF(COUNTIF($F502,CONCATENATE("*",W$1,"*")),"Y",IF(COUNTIF($F502,CONCATENATE("*",$O$1,"*")),"Y",IF(COUNTIF($F502,CONCATENATE("*",$Y$1,"*")),"Y",IF(COUNTIF($F502,CONCATENATE("*ALL EVENT*")),"Y",""))))</f>
        <v/>
      </c>
      <c r="X502" s="21" t="str">
        <f t="shared" si="3036"/>
        <v/>
      </c>
      <c r="Y502" s="21" t="str">
        <f t="shared" si="2742"/>
        <v/>
      </c>
      <c r="Z502" s="21" t="str">
        <f t="shared" ref="Z502:AA502" si="3037">IF(COUNTIF($F502,CONCATENATE("*",Z$1,"*")),"Y",IF(COUNTIF($F502,CONCATENATE("*",$O$1,"*")),"Y",IF(COUNTIF($F502,CONCATENATE("*",$AB$1,"*")),"Y",IF(COUNTIF($F502,CONCATENATE("*ALL EVENT*")),"Y",""))))</f>
        <v/>
      </c>
      <c r="AA502" s="21" t="str">
        <f t="shared" si="3037"/>
        <v/>
      </c>
      <c r="AB502" s="21" t="str">
        <f t="shared" si="1537"/>
        <v/>
      </c>
      <c r="AC502" s="21" t="str">
        <f t="shared" ref="AC502:AD502" si="3038">IF(COUNTIF($F502,CONCATENATE("*",AC$1,"*")),"Y",IF(COUNTIF($F502,CONCATENATE("*",$O$1,"*")),"Y",IF(COUNTIF($F502,CONCATENATE("*",$AE$1,"*")),"Y",IF(COUNTIF($F502,CONCATENATE("*ALL EVENT*")),"Y",""))))</f>
        <v/>
      </c>
      <c r="AD502" s="21" t="str">
        <f t="shared" si="3038"/>
        <v/>
      </c>
      <c r="AE502" s="19" t="str">
        <f t="shared" si="1539"/>
        <v/>
      </c>
      <c r="AF502" s="22">
        <f t="shared" si="1540"/>
        <v>0</v>
      </c>
      <c r="AG502" s="44"/>
      <c r="AH502" s="19"/>
      <c r="AI502" s="19" t="str">
        <f t="shared" ref="AI502:AO502" si="3039">IF(P502="Y",$AG502,"")</f>
        <v/>
      </c>
      <c r="AJ502" s="19" t="str">
        <f t="shared" si="3039"/>
        <v/>
      </c>
      <c r="AK502" s="19" t="str">
        <f t="shared" si="3039"/>
        <v/>
      </c>
      <c r="AL502" s="19" t="str">
        <f t="shared" si="3039"/>
        <v/>
      </c>
      <c r="AM502" s="19" t="str">
        <f t="shared" si="3039"/>
        <v/>
      </c>
      <c r="AN502" s="19" t="str">
        <f t="shared" si="3039"/>
        <v/>
      </c>
      <c r="AO502" s="19" t="str">
        <f t="shared" si="3039"/>
        <v/>
      </c>
      <c r="AP502" s="19"/>
      <c r="AQ502" s="19"/>
      <c r="AR502" s="19" t="str">
        <f t="shared" ref="AR502:AX502" si="3040">IF(Y502="Y",$AG502,"")</f>
        <v/>
      </c>
      <c r="AS502" s="19" t="str">
        <f t="shared" si="3040"/>
        <v/>
      </c>
      <c r="AT502" s="19" t="str">
        <f t="shared" si="3040"/>
        <v/>
      </c>
      <c r="AU502" s="19" t="str">
        <f t="shared" si="3040"/>
        <v/>
      </c>
      <c r="AV502" s="19" t="str">
        <f t="shared" si="3040"/>
        <v/>
      </c>
      <c r="AW502" s="19" t="str">
        <f t="shared" si="3040"/>
        <v/>
      </c>
      <c r="AX502" s="19" t="str">
        <f t="shared" si="3040"/>
        <v/>
      </c>
      <c r="AY502" s="24">
        <f t="shared" si="1542"/>
        <v>0</v>
      </c>
      <c r="AZ502" s="19">
        <f t="shared" si="1543"/>
        <v>1</v>
      </c>
      <c r="BA502" s="19"/>
      <c r="BB502" s="19"/>
    </row>
    <row r="503" spans="1:54" ht="15.6">
      <c r="A503" s="2">
        <f>'Form Responses 1'!A677</f>
        <v>0</v>
      </c>
      <c r="B503" s="25">
        <f>'Form Responses 1'!B677</f>
        <v>0</v>
      </c>
      <c r="C503" s="25">
        <f>'Form Responses 1'!C677</f>
        <v>0</v>
      </c>
      <c r="D503" s="25">
        <f>'Form Responses 1'!D677</f>
        <v>0</v>
      </c>
      <c r="E503" s="513">
        <f>'Form Responses 1'!E677</f>
        <v>0</v>
      </c>
      <c r="F503" s="48">
        <f>'Form Responses 1'!F677</f>
        <v>0</v>
      </c>
      <c r="G503" s="25">
        <f>'Form Responses 1'!G677</f>
        <v>0</v>
      </c>
      <c r="H503" s="25"/>
      <c r="I503" s="25"/>
      <c r="J503" s="25"/>
      <c r="K503" s="25"/>
      <c r="L503" s="25"/>
      <c r="M503" s="25"/>
      <c r="N503" s="27"/>
      <c r="O503" s="19" t="str">
        <f t="shared" si="1533"/>
        <v/>
      </c>
      <c r="P503" s="20"/>
      <c r="Q503" s="20"/>
      <c r="R503" s="20"/>
      <c r="S503" s="20"/>
      <c r="T503" s="21" t="str">
        <f t="shared" ref="T503:U503" si="3041">IF(COUNTIF($F503,CONCATENATE("*",T$1,"*")),"Y",IF(COUNTIF($F503,CONCATENATE("*",$V$1,"*")),"Y",IF(COUNTIF($F503,CONCATENATE("*ALL EVENT DAYS - July 18*")),"Y","")))</f>
        <v/>
      </c>
      <c r="U503" s="21" t="str">
        <f t="shared" si="3041"/>
        <v/>
      </c>
      <c r="V503" s="21" t="str">
        <f t="shared" si="2740"/>
        <v/>
      </c>
      <c r="W503" s="21" t="str">
        <f t="shared" ref="W503:X503" si="3042">IF(COUNTIF($F503,CONCATENATE("*",W$1,"*")),"Y",IF(COUNTIF($F503,CONCATENATE("*",$O$1,"*")),"Y",IF(COUNTIF($F503,CONCATENATE("*",$Y$1,"*")),"Y",IF(COUNTIF($F503,CONCATENATE("*ALL EVENT*")),"Y",""))))</f>
        <v/>
      </c>
      <c r="X503" s="21" t="str">
        <f t="shared" si="3042"/>
        <v/>
      </c>
      <c r="Y503" s="21" t="str">
        <f t="shared" si="2742"/>
        <v/>
      </c>
      <c r="Z503" s="21" t="str">
        <f t="shared" ref="Z503:AA503" si="3043">IF(COUNTIF($F503,CONCATENATE("*",Z$1,"*")),"Y",IF(COUNTIF($F503,CONCATENATE("*",$O$1,"*")),"Y",IF(COUNTIF($F503,CONCATENATE("*",$AB$1,"*")),"Y",IF(COUNTIF($F503,CONCATENATE("*ALL EVENT*")),"Y",""))))</f>
        <v/>
      </c>
      <c r="AA503" s="21" t="str">
        <f t="shared" si="3043"/>
        <v/>
      </c>
      <c r="AB503" s="21" t="str">
        <f t="shared" si="1537"/>
        <v/>
      </c>
      <c r="AC503" s="21" t="str">
        <f t="shared" ref="AC503:AD503" si="3044">IF(COUNTIF($F503,CONCATENATE("*",AC$1,"*")),"Y",IF(COUNTIF($F503,CONCATENATE("*",$O$1,"*")),"Y",IF(COUNTIF($F503,CONCATENATE("*",$AE$1,"*")),"Y",IF(COUNTIF($F503,CONCATENATE("*ALL EVENT*")),"Y",""))))</f>
        <v/>
      </c>
      <c r="AD503" s="21" t="str">
        <f t="shared" si="3044"/>
        <v/>
      </c>
      <c r="AE503" s="19" t="str">
        <f t="shared" si="1539"/>
        <v/>
      </c>
      <c r="AF503" s="22">
        <f t="shared" si="1540"/>
        <v>0</v>
      </c>
      <c r="AG503" s="44"/>
      <c r="AH503" s="19"/>
      <c r="AI503" s="19" t="str">
        <f t="shared" ref="AI503:AO503" si="3045">IF(P503="Y",$AG503,"")</f>
        <v/>
      </c>
      <c r="AJ503" s="19" t="str">
        <f t="shared" si="3045"/>
        <v/>
      </c>
      <c r="AK503" s="19" t="str">
        <f t="shared" si="3045"/>
        <v/>
      </c>
      <c r="AL503" s="19" t="str">
        <f t="shared" si="3045"/>
        <v/>
      </c>
      <c r="AM503" s="19" t="str">
        <f t="shared" si="3045"/>
        <v/>
      </c>
      <c r="AN503" s="19" t="str">
        <f t="shared" si="3045"/>
        <v/>
      </c>
      <c r="AO503" s="19" t="str">
        <f t="shared" si="3045"/>
        <v/>
      </c>
      <c r="AP503" s="19"/>
      <c r="AQ503" s="19"/>
      <c r="AR503" s="19" t="str">
        <f t="shared" ref="AR503:AX503" si="3046">IF(Y503="Y",$AG503,"")</f>
        <v/>
      </c>
      <c r="AS503" s="19" t="str">
        <f t="shared" si="3046"/>
        <v/>
      </c>
      <c r="AT503" s="19" t="str">
        <f t="shared" si="3046"/>
        <v/>
      </c>
      <c r="AU503" s="19" t="str">
        <f t="shared" si="3046"/>
        <v/>
      </c>
      <c r="AV503" s="19" t="str">
        <f t="shared" si="3046"/>
        <v/>
      </c>
      <c r="AW503" s="19" t="str">
        <f t="shared" si="3046"/>
        <v/>
      </c>
      <c r="AX503" s="19" t="str">
        <f t="shared" si="3046"/>
        <v/>
      </c>
      <c r="AY503" s="24">
        <f t="shared" si="1542"/>
        <v>0</v>
      </c>
      <c r="AZ503" s="19">
        <f t="shared" si="1543"/>
        <v>1</v>
      </c>
      <c r="BA503" s="19"/>
      <c r="BB503" s="19"/>
    </row>
    <row r="504" spans="1:54" ht="15.6">
      <c r="A504" s="2">
        <f>'Form Responses 1'!A678</f>
        <v>0</v>
      </c>
      <c r="B504" s="25">
        <f>'Form Responses 1'!B678</f>
        <v>0</v>
      </c>
      <c r="C504" s="25">
        <f>'Form Responses 1'!C678</f>
        <v>0</v>
      </c>
      <c r="D504" s="25">
        <f>'Form Responses 1'!D678</f>
        <v>0</v>
      </c>
      <c r="E504" s="513">
        <f>'Form Responses 1'!E678</f>
        <v>0</v>
      </c>
      <c r="F504" s="48">
        <f>'Form Responses 1'!F678</f>
        <v>0</v>
      </c>
      <c r="G504" s="25">
        <f>'Form Responses 1'!G678</f>
        <v>0</v>
      </c>
      <c r="H504" s="25"/>
      <c r="I504" s="25"/>
      <c r="J504" s="25"/>
      <c r="K504" s="25"/>
      <c r="L504" s="25"/>
      <c r="M504" s="25"/>
      <c r="N504" s="27"/>
      <c r="O504" s="19" t="str">
        <f t="shared" si="1533"/>
        <v/>
      </c>
      <c r="P504" s="20"/>
      <c r="Q504" s="20"/>
      <c r="R504" s="20"/>
      <c r="S504" s="20"/>
      <c r="T504" s="21" t="str">
        <f t="shared" ref="T504:U504" si="3047">IF(COUNTIF($F504,CONCATENATE("*",T$1,"*")),"Y",IF(COUNTIF($F504,CONCATENATE("*",$V$1,"*")),"Y",IF(COUNTIF($F504,CONCATENATE("*ALL EVENT DAYS - July 18*")),"Y","")))</f>
        <v/>
      </c>
      <c r="U504" s="21" t="str">
        <f t="shared" si="3047"/>
        <v/>
      </c>
      <c r="V504" s="21" t="str">
        <f t="shared" si="2740"/>
        <v/>
      </c>
      <c r="W504" s="21" t="str">
        <f t="shared" ref="W504:X504" si="3048">IF(COUNTIF($F504,CONCATENATE("*",W$1,"*")),"Y",IF(COUNTIF($F504,CONCATENATE("*",$O$1,"*")),"Y",IF(COUNTIF($F504,CONCATENATE("*",$Y$1,"*")),"Y",IF(COUNTIF($F504,CONCATENATE("*ALL EVENT*")),"Y",""))))</f>
        <v/>
      </c>
      <c r="X504" s="21" t="str">
        <f t="shared" si="3048"/>
        <v/>
      </c>
      <c r="Y504" s="21" t="str">
        <f t="shared" si="2742"/>
        <v/>
      </c>
      <c r="Z504" s="21" t="str">
        <f t="shared" ref="Z504:AA504" si="3049">IF(COUNTIF($F504,CONCATENATE("*",Z$1,"*")),"Y",IF(COUNTIF($F504,CONCATENATE("*",$O$1,"*")),"Y",IF(COUNTIF($F504,CONCATENATE("*",$AB$1,"*")),"Y",IF(COUNTIF($F504,CONCATENATE("*ALL EVENT*")),"Y",""))))</f>
        <v/>
      </c>
      <c r="AA504" s="21" t="str">
        <f t="shared" si="3049"/>
        <v/>
      </c>
      <c r="AB504" s="21" t="str">
        <f t="shared" si="1537"/>
        <v/>
      </c>
      <c r="AC504" s="21" t="str">
        <f t="shared" ref="AC504:AD504" si="3050">IF(COUNTIF($F504,CONCATENATE("*",AC$1,"*")),"Y",IF(COUNTIF($F504,CONCATENATE("*",$O$1,"*")),"Y",IF(COUNTIF($F504,CONCATENATE("*",$AE$1,"*")),"Y",IF(COUNTIF($F504,CONCATENATE("*ALL EVENT*")),"Y",""))))</f>
        <v/>
      </c>
      <c r="AD504" s="21" t="str">
        <f t="shared" si="3050"/>
        <v/>
      </c>
      <c r="AE504" s="19" t="str">
        <f t="shared" si="1539"/>
        <v/>
      </c>
      <c r="AF504" s="22">
        <f t="shared" si="1540"/>
        <v>0</v>
      </c>
      <c r="AG504" s="44"/>
      <c r="AH504" s="19"/>
      <c r="AI504" s="19" t="str">
        <f t="shared" ref="AI504:AO504" si="3051">IF(P504="Y",$AG504,"")</f>
        <v/>
      </c>
      <c r="AJ504" s="19" t="str">
        <f t="shared" si="3051"/>
        <v/>
      </c>
      <c r="AK504" s="19" t="str">
        <f t="shared" si="3051"/>
        <v/>
      </c>
      <c r="AL504" s="19" t="str">
        <f t="shared" si="3051"/>
        <v/>
      </c>
      <c r="AM504" s="19" t="str">
        <f t="shared" si="3051"/>
        <v/>
      </c>
      <c r="AN504" s="19" t="str">
        <f t="shared" si="3051"/>
        <v/>
      </c>
      <c r="AO504" s="19" t="str">
        <f t="shared" si="3051"/>
        <v/>
      </c>
      <c r="AP504" s="19"/>
      <c r="AQ504" s="19"/>
      <c r="AR504" s="19" t="str">
        <f t="shared" ref="AR504:AX504" si="3052">IF(Y504="Y",$AG504,"")</f>
        <v/>
      </c>
      <c r="AS504" s="19" t="str">
        <f t="shared" si="3052"/>
        <v/>
      </c>
      <c r="AT504" s="19" t="str">
        <f t="shared" si="3052"/>
        <v/>
      </c>
      <c r="AU504" s="19" t="str">
        <f t="shared" si="3052"/>
        <v/>
      </c>
      <c r="AV504" s="19" t="str">
        <f t="shared" si="3052"/>
        <v/>
      </c>
      <c r="AW504" s="19" t="str">
        <f t="shared" si="3052"/>
        <v/>
      </c>
      <c r="AX504" s="19" t="str">
        <f t="shared" si="3052"/>
        <v/>
      </c>
      <c r="AY504" s="24">
        <f t="shared" si="1542"/>
        <v>0</v>
      </c>
      <c r="AZ504" s="19">
        <f t="shared" si="1543"/>
        <v>1</v>
      </c>
      <c r="BA504" s="19"/>
      <c r="BB504" s="19"/>
    </row>
    <row r="505" spans="1:54" ht="15.6">
      <c r="A505" s="2">
        <f>'Form Responses 1'!A679</f>
        <v>0</v>
      </c>
      <c r="B505" s="25">
        <f>'Form Responses 1'!B679</f>
        <v>0</v>
      </c>
      <c r="C505" s="25">
        <f>'Form Responses 1'!C679</f>
        <v>0</v>
      </c>
      <c r="D505" s="25">
        <f>'Form Responses 1'!D679</f>
        <v>0</v>
      </c>
      <c r="E505" s="513">
        <f>'Form Responses 1'!E679</f>
        <v>0</v>
      </c>
      <c r="F505" s="48">
        <f>'Form Responses 1'!F679</f>
        <v>0</v>
      </c>
      <c r="G505" s="25">
        <f>'Form Responses 1'!G679</f>
        <v>0</v>
      </c>
      <c r="H505" s="25"/>
      <c r="I505" s="25"/>
      <c r="J505" s="25"/>
      <c r="K505" s="25"/>
      <c r="L505" s="25"/>
      <c r="M505" s="25"/>
      <c r="N505" s="27"/>
      <c r="O505" s="19" t="str">
        <f t="shared" si="1533"/>
        <v/>
      </c>
      <c r="P505" s="20"/>
      <c r="Q505" s="20"/>
      <c r="R505" s="20"/>
      <c r="S505" s="20"/>
      <c r="T505" s="21" t="str">
        <f t="shared" ref="T505:U505" si="3053">IF(COUNTIF($F505,CONCATENATE("*",T$1,"*")),"Y",IF(COUNTIF($F505,CONCATENATE("*",$V$1,"*")),"Y",IF(COUNTIF($F505,CONCATENATE("*ALL EVENT DAYS - July 18*")),"Y","")))</f>
        <v/>
      </c>
      <c r="U505" s="21" t="str">
        <f t="shared" si="3053"/>
        <v/>
      </c>
      <c r="V505" s="21" t="str">
        <f t="shared" si="2740"/>
        <v/>
      </c>
      <c r="W505" s="21" t="str">
        <f t="shared" ref="W505:X505" si="3054">IF(COUNTIF($F505,CONCATENATE("*",W$1,"*")),"Y",IF(COUNTIF($F505,CONCATENATE("*",$O$1,"*")),"Y",IF(COUNTIF($F505,CONCATENATE("*",$Y$1,"*")),"Y",IF(COUNTIF($F505,CONCATENATE("*ALL EVENT*")),"Y",""))))</f>
        <v/>
      </c>
      <c r="X505" s="21" t="str">
        <f t="shared" si="3054"/>
        <v/>
      </c>
      <c r="Y505" s="21" t="str">
        <f t="shared" si="2742"/>
        <v/>
      </c>
      <c r="Z505" s="21" t="str">
        <f t="shared" ref="Z505:AA505" si="3055">IF(COUNTIF($F505,CONCATENATE("*",Z$1,"*")),"Y",IF(COUNTIF($F505,CONCATENATE("*",$O$1,"*")),"Y",IF(COUNTIF($F505,CONCATENATE("*",$AB$1,"*")),"Y",IF(COUNTIF($F505,CONCATENATE("*ALL EVENT*")),"Y",""))))</f>
        <v/>
      </c>
      <c r="AA505" s="21" t="str">
        <f t="shared" si="3055"/>
        <v/>
      </c>
      <c r="AB505" s="21" t="str">
        <f t="shared" si="1537"/>
        <v/>
      </c>
      <c r="AC505" s="21" t="str">
        <f t="shared" ref="AC505:AD505" si="3056">IF(COUNTIF($F505,CONCATENATE("*",AC$1,"*")),"Y",IF(COUNTIF($F505,CONCATENATE("*",$O$1,"*")),"Y",IF(COUNTIF($F505,CONCATENATE("*",$AE$1,"*")),"Y",IF(COUNTIF($F505,CONCATENATE("*ALL EVENT*")),"Y",""))))</f>
        <v/>
      </c>
      <c r="AD505" s="21" t="str">
        <f t="shared" si="3056"/>
        <v/>
      </c>
      <c r="AE505" s="19" t="str">
        <f t="shared" si="1539"/>
        <v/>
      </c>
      <c r="AF505" s="22">
        <f t="shared" si="1540"/>
        <v>0</v>
      </c>
      <c r="AG505" s="44"/>
      <c r="AH505" s="19"/>
      <c r="AI505" s="19" t="str">
        <f t="shared" ref="AI505:AO505" si="3057">IF(P505="Y",$AG505,"")</f>
        <v/>
      </c>
      <c r="AJ505" s="19" t="str">
        <f t="shared" si="3057"/>
        <v/>
      </c>
      <c r="AK505" s="19" t="str">
        <f t="shared" si="3057"/>
        <v/>
      </c>
      <c r="AL505" s="19" t="str">
        <f t="shared" si="3057"/>
        <v/>
      </c>
      <c r="AM505" s="19" t="str">
        <f t="shared" si="3057"/>
        <v/>
      </c>
      <c r="AN505" s="19" t="str">
        <f t="shared" si="3057"/>
        <v/>
      </c>
      <c r="AO505" s="19" t="str">
        <f t="shared" si="3057"/>
        <v/>
      </c>
      <c r="AP505" s="19"/>
      <c r="AQ505" s="19"/>
      <c r="AR505" s="19" t="str">
        <f t="shared" ref="AR505:AX505" si="3058">IF(Y505="Y",$AG505,"")</f>
        <v/>
      </c>
      <c r="AS505" s="19" t="str">
        <f t="shared" si="3058"/>
        <v/>
      </c>
      <c r="AT505" s="19" t="str">
        <f t="shared" si="3058"/>
        <v/>
      </c>
      <c r="AU505" s="19" t="str">
        <f t="shared" si="3058"/>
        <v/>
      </c>
      <c r="AV505" s="19" t="str">
        <f t="shared" si="3058"/>
        <v/>
      </c>
      <c r="AW505" s="19" t="str">
        <f t="shared" si="3058"/>
        <v/>
      </c>
      <c r="AX505" s="19" t="str">
        <f t="shared" si="3058"/>
        <v/>
      </c>
      <c r="AY505" s="24">
        <f t="shared" si="1542"/>
        <v>0</v>
      </c>
      <c r="AZ505" s="19">
        <f t="shared" si="1543"/>
        <v>1</v>
      </c>
      <c r="BA505" s="19"/>
      <c r="BB505" s="19"/>
    </row>
    <row r="506" spans="1:54" ht="15.6">
      <c r="A506" s="2">
        <f>'Form Responses 1'!A680</f>
        <v>0</v>
      </c>
      <c r="B506" s="25">
        <f>'Form Responses 1'!B680</f>
        <v>0</v>
      </c>
      <c r="C506" s="25">
        <f>'Form Responses 1'!C680</f>
        <v>0</v>
      </c>
      <c r="D506" s="25">
        <f>'Form Responses 1'!D680</f>
        <v>0</v>
      </c>
      <c r="E506" s="513">
        <f>'Form Responses 1'!E680</f>
        <v>0</v>
      </c>
      <c r="F506" s="48">
        <f>'Form Responses 1'!F680</f>
        <v>0</v>
      </c>
      <c r="G506" s="25">
        <f>'Form Responses 1'!G680</f>
        <v>0</v>
      </c>
      <c r="H506" s="25"/>
      <c r="I506" s="25"/>
      <c r="J506" s="25"/>
      <c r="K506" s="25"/>
      <c r="L506" s="25"/>
      <c r="M506" s="25"/>
      <c r="N506" s="27"/>
      <c r="O506" s="19" t="str">
        <f t="shared" si="1533"/>
        <v/>
      </c>
      <c r="P506" s="20"/>
      <c r="Q506" s="20"/>
      <c r="R506" s="20"/>
      <c r="S506" s="20"/>
      <c r="T506" s="21" t="str">
        <f t="shared" ref="T506:U506" si="3059">IF(COUNTIF($F506,CONCATENATE("*",T$1,"*")),"Y",IF(COUNTIF($F506,CONCATENATE("*",$V$1,"*")),"Y",IF(COUNTIF($F506,CONCATENATE("*ALL EVENT DAYS - July 18*")),"Y","")))</f>
        <v/>
      </c>
      <c r="U506" s="21" t="str">
        <f t="shared" si="3059"/>
        <v/>
      </c>
      <c r="V506" s="21" t="str">
        <f t="shared" si="2740"/>
        <v/>
      </c>
      <c r="W506" s="21" t="str">
        <f t="shared" ref="W506:X506" si="3060">IF(COUNTIF($F506,CONCATENATE("*",W$1,"*")),"Y",IF(COUNTIF($F506,CONCATENATE("*",$O$1,"*")),"Y",IF(COUNTIF($F506,CONCATENATE("*",$Y$1,"*")),"Y",IF(COUNTIF($F506,CONCATENATE("*ALL EVENT*")),"Y",""))))</f>
        <v/>
      </c>
      <c r="X506" s="21" t="str">
        <f t="shared" si="3060"/>
        <v/>
      </c>
      <c r="Y506" s="21" t="str">
        <f t="shared" si="2742"/>
        <v/>
      </c>
      <c r="Z506" s="21" t="str">
        <f t="shared" ref="Z506:AA506" si="3061">IF(COUNTIF($F506,CONCATENATE("*",Z$1,"*")),"Y",IF(COUNTIF($F506,CONCATENATE("*",$O$1,"*")),"Y",IF(COUNTIF($F506,CONCATENATE("*",$AB$1,"*")),"Y",IF(COUNTIF($F506,CONCATENATE("*ALL EVENT*")),"Y",""))))</f>
        <v/>
      </c>
      <c r="AA506" s="21" t="str">
        <f t="shared" si="3061"/>
        <v/>
      </c>
      <c r="AB506" s="21" t="str">
        <f t="shared" si="1537"/>
        <v/>
      </c>
      <c r="AC506" s="21" t="str">
        <f t="shared" ref="AC506:AD506" si="3062">IF(COUNTIF($F506,CONCATENATE("*",AC$1,"*")),"Y",IF(COUNTIF($F506,CONCATENATE("*",$O$1,"*")),"Y",IF(COUNTIF($F506,CONCATENATE("*",$AE$1,"*")),"Y",IF(COUNTIF($F506,CONCATENATE("*ALL EVENT*")),"Y",""))))</f>
        <v/>
      </c>
      <c r="AD506" s="21" t="str">
        <f t="shared" si="3062"/>
        <v/>
      </c>
      <c r="AE506" s="19" t="str">
        <f t="shared" si="1539"/>
        <v/>
      </c>
      <c r="AF506" s="22">
        <f t="shared" si="1540"/>
        <v>0</v>
      </c>
      <c r="AG506" s="44"/>
      <c r="AH506" s="19"/>
      <c r="AI506" s="19" t="str">
        <f t="shared" ref="AI506:AO506" si="3063">IF(P506="Y",$AG506,"")</f>
        <v/>
      </c>
      <c r="AJ506" s="19" t="str">
        <f t="shared" si="3063"/>
        <v/>
      </c>
      <c r="AK506" s="19" t="str">
        <f t="shared" si="3063"/>
        <v/>
      </c>
      <c r="AL506" s="19" t="str">
        <f t="shared" si="3063"/>
        <v/>
      </c>
      <c r="AM506" s="19" t="str">
        <f t="shared" si="3063"/>
        <v/>
      </c>
      <c r="AN506" s="19" t="str">
        <f t="shared" si="3063"/>
        <v/>
      </c>
      <c r="AO506" s="19" t="str">
        <f t="shared" si="3063"/>
        <v/>
      </c>
      <c r="AP506" s="19"/>
      <c r="AQ506" s="19"/>
      <c r="AR506" s="19" t="str">
        <f t="shared" ref="AR506:AX506" si="3064">IF(Y506="Y",$AG506,"")</f>
        <v/>
      </c>
      <c r="AS506" s="19" t="str">
        <f t="shared" si="3064"/>
        <v/>
      </c>
      <c r="AT506" s="19" t="str">
        <f t="shared" si="3064"/>
        <v/>
      </c>
      <c r="AU506" s="19" t="str">
        <f t="shared" si="3064"/>
        <v/>
      </c>
      <c r="AV506" s="19" t="str">
        <f t="shared" si="3064"/>
        <v/>
      </c>
      <c r="AW506" s="19" t="str">
        <f t="shared" si="3064"/>
        <v/>
      </c>
      <c r="AX506" s="19" t="str">
        <f t="shared" si="3064"/>
        <v/>
      </c>
      <c r="AY506" s="24">
        <f t="shared" si="1542"/>
        <v>0</v>
      </c>
      <c r="AZ506" s="19">
        <f t="shared" si="1543"/>
        <v>1</v>
      </c>
      <c r="BA506" s="19"/>
      <c r="BB506" s="19"/>
    </row>
    <row r="507" spans="1:54" ht="15.6">
      <c r="A507" s="2">
        <f>'Form Responses 1'!A681</f>
        <v>0</v>
      </c>
      <c r="B507" s="25">
        <f>'Form Responses 1'!B681</f>
        <v>0</v>
      </c>
      <c r="C507" s="25">
        <f>'Form Responses 1'!C681</f>
        <v>0</v>
      </c>
      <c r="D507" s="25">
        <f>'Form Responses 1'!D681</f>
        <v>0</v>
      </c>
      <c r="E507" s="513">
        <f>'Form Responses 1'!E681</f>
        <v>0</v>
      </c>
      <c r="F507" s="48">
        <f>'Form Responses 1'!F681</f>
        <v>0</v>
      </c>
      <c r="G507" s="25">
        <f>'Form Responses 1'!G681</f>
        <v>0</v>
      </c>
      <c r="H507" s="25"/>
      <c r="I507" s="25"/>
      <c r="J507" s="25"/>
      <c r="K507" s="25"/>
      <c r="L507" s="25"/>
      <c r="M507" s="25"/>
      <c r="N507" s="27"/>
      <c r="O507" s="19" t="str">
        <f t="shared" si="1533"/>
        <v/>
      </c>
      <c r="P507" s="20"/>
      <c r="Q507" s="20"/>
      <c r="R507" s="20"/>
      <c r="S507" s="20"/>
      <c r="T507" s="21" t="str">
        <f t="shared" ref="T507:U507" si="3065">IF(COUNTIF($F507,CONCATENATE("*",T$1,"*")),"Y",IF(COUNTIF($F507,CONCATENATE("*",$V$1,"*")),"Y",IF(COUNTIF($F507,CONCATENATE("*ALL EVENT DAYS - July 18*")),"Y","")))</f>
        <v/>
      </c>
      <c r="U507" s="21" t="str">
        <f t="shared" si="3065"/>
        <v/>
      </c>
      <c r="V507" s="21" t="str">
        <f t="shared" si="2740"/>
        <v/>
      </c>
      <c r="W507" s="21" t="str">
        <f t="shared" ref="W507:X507" si="3066">IF(COUNTIF($F507,CONCATENATE("*",W$1,"*")),"Y",IF(COUNTIF($F507,CONCATENATE("*",$O$1,"*")),"Y",IF(COUNTIF($F507,CONCATENATE("*",$Y$1,"*")),"Y",IF(COUNTIF($F507,CONCATENATE("*ALL EVENT*")),"Y",""))))</f>
        <v/>
      </c>
      <c r="X507" s="21" t="str">
        <f t="shared" si="3066"/>
        <v/>
      </c>
      <c r="Y507" s="21" t="str">
        <f t="shared" si="2742"/>
        <v/>
      </c>
      <c r="Z507" s="21" t="str">
        <f t="shared" ref="Z507:AA507" si="3067">IF(COUNTIF($F507,CONCATENATE("*",Z$1,"*")),"Y",IF(COUNTIF($F507,CONCATENATE("*",$O$1,"*")),"Y",IF(COUNTIF($F507,CONCATENATE("*",$AB$1,"*")),"Y",IF(COUNTIF($F507,CONCATENATE("*ALL EVENT*")),"Y",""))))</f>
        <v/>
      </c>
      <c r="AA507" s="21" t="str">
        <f t="shared" si="3067"/>
        <v/>
      </c>
      <c r="AB507" s="21" t="str">
        <f t="shared" si="1537"/>
        <v/>
      </c>
      <c r="AC507" s="21" t="str">
        <f t="shared" ref="AC507:AD507" si="3068">IF(COUNTIF($F507,CONCATENATE("*",AC$1,"*")),"Y",IF(COUNTIF($F507,CONCATENATE("*",$O$1,"*")),"Y",IF(COUNTIF($F507,CONCATENATE("*",$AE$1,"*")),"Y",IF(COUNTIF($F507,CONCATENATE("*ALL EVENT*")),"Y",""))))</f>
        <v/>
      </c>
      <c r="AD507" s="21" t="str">
        <f t="shared" si="3068"/>
        <v/>
      </c>
      <c r="AE507" s="19" t="str">
        <f t="shared" si="1539"/>
        <v/>
      </c>
      <c r="AF507" s="22">
        <f t="shared" si="1540"/>
        <v>0</v>
      </c>
      <c r="AG507" s="44"/>
      <c r="AH507" s="19"/>
      <c r="AI507" s="19" t="str">
        <f t="shared" ref="AI507:AO507" si="3069">IF(P507="Y",$AG507,"")</f>
        <v/>
      </c>
      <c r="AJ507" s="19" t="str">
        <f t="shared" si="3069"/>
        <v/>
      </c>
      <c r="AK507" s="19" t="str">
        <f t="shared" si="3069"/>
        <v/>
      </c>
      <c r="AL507" s="19" t="str">
        <f t="shared" si="3069"/>
        <v/>
      </c>
      <c r="AM507" s="19" t="str">
        <f t="shared" si="3069"/>
        <v/>
      </c>
      <c r="AN507" s="19" t="str">
        <f t="shared" si="3069"/>
        <v/>
      </c>
      <c r="AO507" s="19" t="str">
        <f t="shared" si="3069"/>
        <v/>
      </c>
      <c r="AP507" s="19"/>
      <c r="AQ507" s="19"/>
      <c r="AR507" s="19" t="str">
        <f t="shared" ref="AR507:AX507" si="3070">IF(Y507="Y",$AG507,"")</f>
        <v/>
      </c>
      <c r="AS507" s="19" t="str">
        <f t="shared" si="3070"/>
        <v/>
      </c>
      <c r="AT507" s="19" t="str">
        <f t="shared" si="3070"/>
        <v/>
      </c>
      <c r="AU507" s="19" t="str">
        <f t="shared" si="3070"/>
        <v/>
      </c>
      <c r="AV507" s="19" t="str">
        <f t="shared" si="3070"/>
        <v/>
      </c>
      <c r="AW507" s="19" t="str">
        <f t="shared" si="3070"/>
        <v/>
      </c>
      <c r="AX507" s="19" t="str">
        <f t="shared" si="3070"/>
        <v/>
      </c>
      <c r="AY507" s="24">
        <f t="shared" si="1542"/>
        <v>0</v>
      </c>
      <c r="AZ507" s="19">
        <f t="shared" si="1543"/>
        <v>1</v>
      </c>
      <c r="BA507" s="19"/>
      <c r="BB507" s="19"/>
    </row>
    <row r="508" spans="1:54" ht="15.6">
      <c r="A508" s="2">
        <f>'Form Responses 1'!A682</f>
        <v>0</v>
      </c>
      <c r="B508" s="25">
        <f>'Form Responses 1'!B682</f>
        <v>0</v>
      </c>
      <c r="C508" s="25">
        <f>'Form Responses 1'!C682</f>
        <v>0</v>
      </c>
      <c r="D508" s="25">
        <f>'Form Responses 1'!D682</f>
        <v>0</v>
      </c>
      <c r="E508" s="513">
        <f>'Form Responses 1'!E682</f>
        <v>0</v>
      </c>
      <c r="F508" s="48">
        <f>'Form Responses 1'!F682</f>
        <v>0</v>
      </c>
      <c r="G508" s="25">
        <f>'Form Responses 1'!G682</f>
        <v>0</v>
      </c>
      <c r="H508" s="25"/>
      <c r="I508" s="25"/>
      <c r="J508" s="25"/>
      <c r="K508" s="25"/>
      <c r="L508" s="25"/>
      <c r="M508" s="25"/>
      <c r="N508" s="27"/>
      <c r="O508" s="19" t="str">
        <f t="shared" si="1533"/>
        <v/>
      </c>
      <c r="P508" s="20"/>
      <c r="Q508" s="20"/>
      <c r="R508" s="20"/>
      <c r="S508" s="20"/>
      <c r="T508" s="21" t="str">
        <f t="shared" ref="T508:U508" si="3071">IF(COUNTIF($F508,CONCATENATE("*",T$1,"*")),"Y",IF(COUNTIF($F508,CONCATENATE("*",$V$1,"*")),"Y",IF(COUNTIF($F508,CONCATENATE("*ALL EVENT DAYS - July 18*")),"Y","")))</f>
        <v/>
      </c>
      <c r="U508" s="21" t="str">
        <f t="shared" si="3071"/>
        <v/>
      </c>
      <c r="V508" s="21" t="str">
        <f t="shared" si="2740"/>
        <v/>
      </c>
      <c r="W508" s="21" t="str">
        <f t="shared" ref="W508:X508" si="3072">IF(COUNTIF($F508,CONCATENATE("*",W$1,"*")),"Y",IF(COUNTIF($F508,CONCATENATE("*",$O$1,"*")),"Y",IF(COUNTIF($F508,CONCATENATE("*",$Y$1,"*")),"Y",IF(COUNTIF($F508,CONCATENATE("*ALL EVENT*")),"Y",""))))</f>
        <v/>
      </c>
      <c r="X508" s="21" t="str">
        <f t="shared" si="3072"/>
        <v/>
      </c>
      <c r="Y508" s="21" t="str">
        <f t="shared" si="2742"/>
        <v/>
      </c>
      <c r="Z508" s="21" t="str">
        <f t="shared" ref="Z508:AA508" si="3073">IF(COUNTIF($F508,CONCATENATE("*",Z$1,"*")),"Y",IF(COUNTIF($F508,CONCATENATE("*",$O$1,"*")),"Y",IF(COUNTIF($F508,CONCATENATE("*",$AB$1,"*")),"Y",IF(COUNTIF($F508,CONCATENATE("*ALL EVENT*")),"Y",""))))</f>
        <v/>
      </c>
      <c r="AA508" s="21" t="str">
        <f t="shared" si="3073"/>
        <v/>
      </c>
      <c r="AB508" s="21" t="str">
        <f t="shared" si="1537"/>
        <v/>
      </c>
      <c r="AC508" s="21" t="str">
        <f t="shared" ref="AC508:AD508" si="3074">IF(COUNTIF($F508,CONCATENATE("*",AC$1,"*")),"Y",IF(COUNTIF($F508,CONCATENATE("*",$O$1,"*")),"Y",IF(COUNTIF($F508,CONCATENATE("*",$AE$1,"*")),"Y",IF(COUNTIF($F508,CONCATENATE("*ALL EVENT*")),"Y",""))))</f>
        <v/>
      </c>
      <c r="AD508" s="21" t="str">
        <f t="shared" si="3074"/>
        <v/>
      </c>
      <c r="AE508" s="19" t="str">
        <f t="shared" si="1539"/>
        <v/>
      </c>
      <c r="AF508" s="22">
        <f t="shared" si="1540"/>
        <v>0</v>
      </c>
      <c r="AG508" s="44"/>
      <c r="AH508" s="19"/>
      <c r="AI508" s="19" t="str">
        <f t="shared" ref="AI508:AO508" si="3075">IF(P508="Y",$AG508,"")</f>
        <v/>
      </c>
      <c r="AJ508" s="19" t="str">
        <f t="shared" si="3075"/>
        <v/>
      </c>
      <c r="AK508" s="19" t="str">
        <f t="shared" si="3075"/>
        <v/>
      </c>
      <c r="AL508" s="19" t="str">
        <f t="shared" si="3075"/>
        <v/>
      </c>
      <c r="AM508" s="19" t="str">
        <f t="shared" si="3075"/>
        <v/>
      </c>
      <c r="AN508" s="19" t="str">
        <f t="shared" si="3075"/>
        <v/>
      </c>
      <c r="AO508" s="19" t="str">
        <f t="shared" si="3075"/>
        <v/>
      </c>
      <c r="AP508" s="19"/>
      <c r="AQ508" s="19"/>
      <c r="AR508" s="19" t="str">
        <f t="shared" ref="AR508:AX508" si="3076">IF(Y508="Y",$AG508,"")</f>
        <v/>
      </c>
      <c r="AS508" s="19" t="str">
        <f t="shared" si="3076"/>
        <v/>
      </c>
      <c r="AT508" s="19" t="str">
        <f t="shared" si="3076"/>
        <v/>
      </c>
      <c r="AU508" s="19" t="str">
        <f t="shared" si="3076"/>
        <v/>
      </c>
      <c r="AV508" s="19" t="str">
        <f t="shared" si="3076"/>
        <v/>
      </c>
      <c r="AW508" s="19" t="str">
        <f t="shared" si="3076"/>
        <v/>
      </c>
      <c r="AX508" s="19" t="str">
        <f t="shared" si="3076"/>
        <v/>
      </c>
      <c r="AY508" s="24">
        <f t="shared" si="1542"/>
        <v>0</v>
      </c>
      <c r="AZ508" s="19">
        <f t="shared" si="1543"/>
        <v>1</v>
      </c>
      <c r="BA508" s="19"/>
      <c r="BB508" s="19"/>
    </row>
    <row r="509" spans="1:54" ht="15.6">
      <c r="A509" s="2">
        <f>'Form Responses 1'!A683</f>
        <v>0</v>
      </c>
      <c r="B509" s="25">
        <f>'Form Responses 1'!B683</f>
        <v>0</v>
      </c>
      <c r="C509" s="25">
        <f>'Form Responses 1'!C683</f>
        <v>0</v>
      </c>
      <c r="D509" s="25">
        <f>'Form Responses 1'!D683</f>
        <v>0</v>
      </c>
      <c r="E509" s="513">
        <f>'Form Responses 1'!E683</f>
        <v>0</v>
      </c>
      <c r="F509" s="48">
        <f>'Form Responses 1'!F683</f>
        <v>0</v>
      </c>
      <c r="G509" s="25">
        <f>'Form Responses 1'!G683</f>
        <v>0</v>
      </c>
      <c r="H509" s="25"/>
      <c r="I509" s="25"/>
      <c r="J509" s="25"/>
      <c r="K509" s="25"/>
      <c r="L509" s="25"/>
      <c r="M509" s="25"/>
      <c r="N509" s="27"/>
      <c r="O509" s="19" t="str">
        <f t="shared" si="1533"/>
        <v/>
      </c>
      <c r="P509" s="20"/>
      <c r="Q509" s="20"/>
      <c r="R509" s="20"/>
      <c r="S509" s="20"/>
      <c r="T509" s="21" t="str">
        <f t="shared" ref="T509:U509" si="3077">IF(COUNTIF($F509,CONCATENATE("*",T$1,"*")),"Y",IF(COUNTIF($F509,CONCATENATE("*",$V$1,"*")),"Y",IF(COUNTIF($F509,CONCATENATE("*ALL EVENT DAYS - July 18*")),"Y","")))</f>
        <v/>
      </c>
      <c r="U509" s="21" t="str">
        <f t="shared" si="3077"/>
        <v/>
      </c>
      <c r="V509" s="21" t="str">
        <f t="shared" si="2740"/>
        <v/>
      </c>
      <c r="W509" s="21" t="str">
        <f t="shared" ref="W509:X509" si="3078">IF(COUNTIF($F509,CONCATENATE("*",W$1,"*")),"Y",IF(COUNTIF($F509,CONCATENATE("*",$O$1,"*")),"Y",IF(COUNTIF($F509,CONCATENATE("*",$Y$1,"*")),"Y",IF(COUNTIF($F509,CONCATENATE("*ALL EVENT*")),"Y",""))))</f>
        <v/>
      </c>
      <c r="X509" s="21" t="str">
        <f t="shared" si="3078"/>
        <v/>
      </c>
      <c r="Y509" s="21" t="str">
        <f t="shared" si="2742"/>
        <v/>
      </c>
      <c r="Z509" s="21" t="str">
        <f t="shared" ref="Z509:AA509" si="3079">IF(COUNTIF($F509,CONCATENATE("*",Z$1,"*")),"Y",IF(COUNTIF($F509,CONCATENATE("*",$O$1,"*")),"Y",IF(COUNTIF($F509,CONCATENATE("*",$AB$1,"*")),"Y",IF(COUNTIF($F509,CONCATENATE("*ALL EVENT*")),"Y",""))))</f>
        <v/>
      </c>
      <c r="AA509" s="21" t="str">
        <f t="shared" si="3079"/>
        <v/>
      </c>
      <c r="AB509" s="21" t="str">
        <f t="shared" si="1537"/>
        <v/>
      </c>
      <c r="AC509" s="21" t="str">
        <f t="shared" ref="AC509:AD509" si="3080">IF(COUNTIF($F509,CONCATENATE("*",AC$1,"*")),"Y",IF(COUNTIF($F509,CONCATENATE("*",$O$1,"*")),"Y",IF(COUNTIF($F509,CONCATENATE("*",$AE$1,"*")),"Y",IF(COUNTIF($F509,CONCATENATE("*ALL EVENT*")),"Y",""))))</f>
        <v/>
      </c>
      <c r="AD509" s="21" t="str">
        <f t="shared" si="3080"/>
        <v/>
      </c>
      <c r="AE509" s="19" t="str">
        <f t="shared" si="1539"/>
        <v/>
      </c>
      <c r="AF509" s="22">
        <f t="shared" si="1540"/>
        <v>0</v>
      </c>
      <c r="AG509" s="44"/>
      <c r="AH509" s="19"/>
      <c r="AI509" s="19" t="str">
        <f t="shared" ref="AI509:AO509" si="3081">IF(P509="Y",$AG509,"")</f>
        <v/>
      </c>
      <c r="AJ509" s="19" t="str">
        <f t="shared" si="3081"/>
        <v/>
      </c>
      <c r="AK509" s="19" t="str">
        <f t="shared" si="3081"/>
        <v/>
      </c>
      <c r="AL509" s="19" t="str">
        <f t="shared" si="3081"/>
        <v/>
      </c>
      <c r="AM509" s="19" t="str">
        <f t="shared" si="3081"/>
        <v/>
      </c>
      <c r="AN509" s="19" t="str">
        <f t="shared" si="3081"/>
        <v/>
      </c>
      <c r="AO509" s="19" t="str">
        <f t="shared" si="3081"/>
        <v/>
      </c>
      <c r="AP509" s="19"/>
      <c r="AQ509" s="19"/>
      <c r="AR509" s="19" t="str">
        <f t="shared" ref="AR509:AX509" si="3082">IF(Y509="Y",$AG509,"")</f>
        <v/>
      </c>
      <c r="AS509" s="19" t="str">
        <f t="shared" si="3082"/>
        <v/>
      </c>
      <c r="AT509" s="19" t="str">
        <f t="shared" si="3082"/>
        <v/>
      </c>
      <c r="AU509" s="19" t="str">
        <f t="shared" si="3082"/>
        <v/>
      </c>
      <c r="AV509" s="19" t="str">
        <f t="shared" si="3082"/>
        <v/>
      </c>
      <c r="AW509" s="19" t="str">
        <f t="shared" si="3082"/>
        <v/>
      </c>
      <c r="AX509" s="19" t="str">
        <f t="shared" si="3082"/>
        <v/>
      </c>
      <c r="AY509" s="24">
        <f t="shared" si="1542"/>
        <v>0</v>
      </c>
      <c r="AZ509" s="19">
        <f t="shared" si="1543"/>
        <v>1</v>
      </c>
      <c r="BA509" s="19"/>
      <c r="BB509" s="19"/>
    </row>
    <row r="510" spans="1:54" ht="15.6">
      <c r="A510" s="2">
        <f>'Form Responses 1'!A684</f>
        <v>0</v>
      </c>
      <c r="B510" s="25">
        <f>'Form Responses 1'!B684</f>
        <v>0</v>
      </c>
      <c r="C510" s="25">
        <f>'Form Responses 1'!C684</f>
        <v>0</v>
      </c>
      <c r="D510" s="25">
        <f>'Form Responses 1'!D684</f>
        <v>0</v>
      </c>
      <c r="E510" s="513">
        <f>'Form Responses 1'!E684</f>
        <v>0</v>
      </c>
      <c r="F510" s="48">
        <f>'Form Responses 1'!F684</f>
        <v>0</v>
      </c>
      <c r="G510" s="25">
        <f>'Form Responses 1'!G684</f>
        <v>0</v>
      </c>
      <c r="H510" s="25"/>
      <c r="I510" s="25"/>
      <c r="J510" s="25"/>
      <c r="K510" s="25"/>
      <c r="L510" s="25"/>
      <c r="M510" s="25"/>
      <c r="N510" s="27"/>
      <c r="O510" s="19" t="str">
        <f t="shared" si="1533"/>
        <v/>
      </c>
      <c r="P510" s="20"/>
      <c r="Q510" s="20"/>
      <c r="R510" s="20"/>
      <c r="S510" s="20"/>
      <c r="T510" s="21" t="str">
        <f t="shared" ref="T510:U510" si="3083">IF(COUNTIF($F510,CONCATENATE("*",T$1,"*")),"Y",IF(COUNTIF($F510,CONCATENATE("*",$V$1,"*")),"Y",IF(COUNTIF($F510,CONCATENATE("*ALL EVENT DAYS - July 18*")),"Y","")))</f>
        <v/>
      </c>
      <c r="U510" s="21" t="str">
        <f t="shared" si="3083"/>
        <v/>
      </c>
      <c r="V510" s="21" t="str">
        <f t="shared" si="2740"/>
        <v/>
      </c>
      <c r="W510" s="21" t="str">
        <f t="shared" ref="W510:X510" si="3084">IF(COUNTIF($F510,CONCATENATE("*",W$1,"*")),"Y",IF(COUNTIF($F510,CONCATENATE("*",$O$1,"*")),"Y",IF(COUNTIF($F510,CONCATENATE("*",$Y$1,"*")),"Y",IF(COUNTIF($F510,CONCATENATE("*ALL EVENT*")),"Y",""))))</f>
        <v/>
      </c>
      <c r="X510" s="21" t="str">
        <f t="shared" si="3084"/>
        <v/>
      </c>
      <c r="Y510" s="21" t="str">
        <f t="shared" si="2742"/>
        <v/>
      </c>
      <c r="Z510" s="21" t="str">
        <f t="shared" ref="Z510:AA510" si="3085">IF(COUNTIF($F510,CONCATENATE("*",Z$1,"*")),"Y",IF(COUNTIF($F510,CONCATENATE("*",$O$1,"*")),"Y",IF(COUNTIF($F510,CONCATENATE("*",$AB$1,"*")),"Y",IF(COUNTIF($F510,CONCATENATE("*ALL EVENT*")),"Y",""))))</f>
        <v/>
      </c>
      <c r="AA510" s="21" t="str">
        <f t="shared" si="3085"/>
        <v/>
      </c>
      <c r="AB510" s="21" t="str">
        <f t="shared" si="1537"/>
        <v/>
      </c>
      <c r="AC510" s="21" t="str">
        <f t="shared" ref="AC510:AD510" si="3086">IF(COUNTIF($F510,CONCATENATE("*",AC$1,"*")),"Y",IF(COUNTIF($F510,CONCATENATE("*",$O$1,"*")),"Y",IF(COUNTIF($F510,CONCATENATE("*",$AE$1,"*")),"Y",IF(COUNTIF($F510,CONCATENATE("*ALL EVENT*")),"Y",""))))</f>
        <v/>
      </c>
      <c r="AD510" s="21" t="str">
        <f t="shared" si="3086"/>
        <v/>
      </c>
      <c r="AE510" s="19" t="str">
        <f t="shared" si="1539"/>
        <v/>
      </c>
      <c r="AF510" s="22">
        <f t="shared" si="1540"/>
        <v>0</v>
      </c>
      <c r="AG510" s="44"/>
      <c r="AH510" s="19"/>
      <c r="AI510" s="19" t="str">
        <f t="shared" ref="AI510:AO510" si="3087">IF(P510="Y",$AG510,"")</f>
        <v/>
      </c>
      <c r="AJ510" s="19" t="str">
        <f t="shared" si="3087"/>
        <v/>
      </c>
      <c r="AK510" s="19" t="str">
        <f t="shared" si="3087"/>
        <v/>
      </c>
      <c r="AL510" s="19" t="str">
        <f t="shared" si="3087"/>
        <v/>
      </c>
      <c r="AM510" s="19" t="str">
        <f t="shared" si="3087"/>
        <v/>
      </c>
      <c r="AN510" s="19" t="str">
        <f t="shared" si="3087"/>
        <v/>
      </c>
      <c r="AO510" s="19" t="str">
        <f t="shared" si="3087"/>
        <v/>
      </c>
      <c r="AP510" s="19"/>
      <c r="AQ510" s="19"/>
      <c r="AR510" s="19" t="str">
        <f t="shared" ref="AR510:AX510" si="3088">IF(Y510="Y",$AG510,"")</f>
        <v/>
      </c>
      <c r="AS510" s="19" t="str">
        <f t="shared" si="3088"/>
        <v/>
      </c>
      <c r="AT510" s="19" t="str">
        <f t="shared" si="3088"/>
        <v/>
      </c>
      <c r="AU510" s="19" t="str">
        <f t="shared" si="3088"/>
        <v/>
      </c>
      <c r="AV510" s="19" t="str">
        <f t="shared" si="3088"/>
        <v/>
      </c>
      <c r="AW510" s="19" t="str">
        <f t="shared" si="3088"/>
        <v/>
      </c>
      <c r="AX510" s="19" t="str">
        <f t="shared" si="3088"/>
        <v/>
      </c>
      <c r="AY510" s="24">
        <f t="shared" si="1542"/>
        <v>0</v>
      </c>
      <c r="AZ510" s="19">
        <f t="shared" si="1543"/>
        <v>1</v>
      </c>
      <c r="BA510" s="19"/>
      <c r="BB510" s="19"/>
    </row>
    <row r="511" spans="1:54" ht="15.6">
      <c r="A511" s="2">
        <f>'Form Responses 1'!A685</f>
        <v>0</v>
      </c>
      <c r="B511" s="25">
        <f>'Form Responses 1'!B685</f>
        <v>0</v>
      </c>
      <c r="C511" s="25">
        <f>'Form Responses 1'!C685</f>
        <v>0</v>
      </c>
      <c r="D511" s="25">
        <f>'Form Responses 1'!D685</f>
        <v>0</v>
      </c>
      <c r="E511" s="513">
        <f>'Form Responses 1'!E685</f>
        <v>0</v>
      </c>
      <c r="F511" s="48">
        <f>'Form Responses 1'!F685</f>
        <v>0</v>
      </c>
      <c r="G511" s="25">
        <f>'Form Responses 1'!G685</f>
        <v>0</v>
      </c>
      <c r="H511" s="25"/>
      <c r="I511" s="25"/>
      <c r="J511" s="25"/>
      <c r="K511" s="25"/>
      <c r="L511" s="25"/>
      <c r="M511" s="25"/>
      <c r="N511" s="27"/>
      <c r="O511" s="19" t="str">
        <f t="shared" si="1533"/>
        <v/>
      </c>
      <c r="P511" s="20"/>
      <c r="Q511" s="20"/>
      <c r="R511" s="20"/>
      <c r="S511" s="20"/>
      <c r="T511" s="21" t="str">
        <f t="shared" ref="T511:U511" si="3089">IF(COUNTIF($F511,CONCATENATE("*",T$1,"*")),"Y",IF(COUNTIF($F511,CONCATENATE("*",$V$1,"*")),"Y",IF(COUNTIF($F511,CONCATENATE("*ALL EVENT DAYS - July 18*")),"Y","")))</f>
        <v/>
      </c>
      <c r="U511" s="21" t="str">
        <f t="shared" si="3089"/>
        <v/>
      </c>
      <c r="V511" s="21" t="str">
        <f t="shared" si="2740"/>
        <v/>
      </c>
      <c r="W511" s="21" t="str">
        <f t="shared" ref="W511:X511" si="3090">IF(COUNTIF($F511,CONCATENATE("*",W$1,"*")),"Y",IF(COUNTIF($F511,CONCATENATE("*",$O$1,"*")),"Y",IF(COUNTIF($F511,CONCATENATE("*",$Y$1,"*")),"Y",IF(COUNTIF($F511,CONCATENATE("*ALL EVENT*")),"Y",""))))</f>
        <v/>
      </c>
      <c r="X511" s="21" t="str">
        <f t="shared" si="3090"/>
        <v/>
      </c>
      <c r="Y511" s="21" t="str">
        <f t="shared" si="2742"/>
        <v/>
      </c>
      <c r="Z511" s="21" t="str">
        <f t="shared" ref="Z511:AA511" si="3091">IF(COUNTIF($F511,CONCATENATE("*",Z$1,"*")),"Y",IF(COUNTIF($F511,CONCATENATE("*",$O$1,"*")),"Y",IF(COUNTIF($F511,CONCATENATE("*",$AB$1,"*")),"Y",IF(COUNTIF($F511,CONCATENATE("*ALL EVENT*")),"Y",""))))</f>
        <v/>
      </c>
      <c r="AA511" s="21" t="str">
        <f t="shared" si="3091"/>
        <v/>
      </c>
      <c r="AB511" s="21" t="str">
        <f t="shared" si="1537"/>
        <v/>
      </c>
      <c r="AC511" s="21" t="str">
        <f t="shared" ref="AC511:AD511" si="3092">IF(COUNTIF($F511,CONCATENATE("*",AC$1,"*")),"Y",IF(COUNTIF($F511,CONCATENATE("*",$O$1,"*")),"Y",IF(COUNTIF($F511,CONCATENATE("*",$AE$1,"*")),"Y",IF(COUNTIF($F511,CONCATENATE("*ALL EVENT*")),"Y",""))))</f>
        <v/>
      </c>
      <c r="AD511" s="21" t="str">
        <f t="shared" si="3092"/>
        <v/>
      </c>
      <c r="AE511" s="19" t="str">
        <f t="shared" si="1539"/>
        <v/>
      </c>
      <c r="AF511" s="22">
        <f t="shared" si="1540"/>
        <v>0</v>
      </c>
      <c r="AG511" s="44"/>
      <c r="AH511" s="19"/>
      <c r="AI511" s="19" t="str">
        <f t="shared" ref="AI511:AO511" si="3093">IF(P511="Y",$AG511,"")</f>
        <v/>
      </c>
      <c r="AJ511" s="19" t="str">
        <f t="shared" si="3093"/>
        <v/>
      </c>
      <c r="AK511" s="19" t="str">
        <f t="shared" si="3093"/>
        <v/>
      </c>
      <c r="AL511" s="19" t="str">
        <f t="shared" si="3093"/>
        <v/>
      </c>
      <c r="AM511" s="19" t="str">
        <f t="shared" si="3093"/>
        <v/>
      </c>
      <c r="AN511" s="19" t="str">
        <f t="shared" si="3093"/>
        <v/>
      </c>
      <c r="AO511" s="19" t="str">
        <f t="shared" si="3093"/>
        <v/>
      </c>
      <c r="AP511" s="19"/>
      <c r="AQ511" s="19"/>
      <c r="AR511" s="19" t="str">
        <f t="shared" ref="AR511:AX511" si="3094">IF(Y511="Y",$AG511,"")</f>
        <v/>
      </c>
      <c r="AS511" s="19" t="str">
        <f t="shared" si="3094"/>
        <v/>
      </c>
      <c r="AT511" s="19" t="str">
        <f t="shared" si="3094"/>
        <v/>
      </c>
      <c r="AU511" s="19" t="str">
        <f t="shared" si="3094"/>
        <v/>
      </c>
      <c r="AV511" s="19" t="str">
        <f t="shared" si="3094"/>
        <v/>
      </c>
      <c r="AW511" s="19" t="str">
        <f t="shared" si="3094"/>
        <v/>
      </c>
      <c r="AX511" s="19" t="str">
        <f t="shared" si="3094"/>
        <v/>
      </c>
      <c r="AY511" s="24">
        <f t="shared" si="1542"/>
        <v>0</v>
      </c>
      <c r="AZ511" s="19">
        <f t="shared" si="1543"/>
        <v>1</v>
      </c>
      <c r="BA511" s="19"/>
      <c r="BB511" s="19"/>
    </row>
    <row r="512" spans="1:54" ht="15.6">
      <c r="A512" s="2">
        <f>'Form Responses 1'!A686</f>
        <v>0</v>
      </c>
      <c r="B512" s="25">
        <f>'Form Responses 1'!B686</f>
        <v>0</v>
      </c>
      <c r="C512" s="25">
        <f>'Form Responses 1'!C686</f>
        <v>0</v>
      </c>
      <c r="D512" s="25">
        <f>'Form Responses 1'!D686</f>
        <v>0</v>
      </c>
      <c r="E512" s="513">
        <f>'Form Responses 1'!E686</f>
        <v>0</v>
      </c>
      <c r="F512" s="48">
        <f>'Form Responses 1'!F686</f>
        <v>0</v>
      </c>
      <c r="G512" s="25">
        <f>'Form Responses 1'!G686</f>
        <v>0</v>
      </c>
      <c r="H512" s="25"/>
      <c r="I512" s="25"/>
      <c r="J512" s="25"/>
      <c r="K512" s="25"/>
      <c r="L512" s="25"/>
      <c r="M512" s="25"/>
      <c r="N512" s="27"/>
      <c r="O512" s="19" t="str">
        <f t="shared" ref="O512:O589" si="3095">IF(COUNTIF($F512,CONCATENATE("*",O$1,"*")),"Y",IF(COUNTIF($F512,CONCATENATE("*",$O$1,"*")),"Y",IF(COUNTIF($F512,CONCATENATE("*ALL EVENT*")),"Y","")))</f>
        <v/>
      </c>
      <c r="P512" s="20"/>
      <c r="Q512" s="20"/>
      <c r="R512" s="20"/>
      <c r="S512" s="20"/>
      <c r="T512" s="21" t="str">
        <f t="shared" ref="T512:U512" si="3096">IF(COUNTIF($F512,CONCATENATE("*",T$1,"*")),"Y",IF(COUNTIF($F512,CONCATENATE("*",$V$1,"*")),"Y",IF(COUNTIF($F512,CONCATENATE("*ALL EVENT DAYS - July 18*")),"Y","")))</f>
        <v/>
      </c>
      <c r="U512" s="21" t="str">
        <f t="shared" si="3096"/>
        <v/>
      </c>
      <c r="V512" s="21" t="str">
        <f t="shared" si="2740"/>
        <v/>
      </c>
      <c r="W512" s="21" t="str">
        <f t="shared" ref="W512:X512" si="3097">IF(COUNTIF($F512,CONCATENATE("*",W$1,"*")),"Y",IF(COUNTIF($F512,CONCATENATE("*",$O$1,"*")),"Y",IF(COUNTIF($F512,CONCATENATE("*",$Y$1,"*")),"Y",IF(COUNTIF($F512,CONCATENATE("*ALL EVENT*")),"Y",""))))</f>
        <v/>
      </c>
      <c r="X512" s="21" t="str">
        <f t="shared" si="3097"/>
        <v/>
      </c>
      <c r="Y512" s="21" t="str">
        <f t="shared" si="2742"/>
        <v/>
      </c>
      <c r="Z512" s="21" t="str">
        <f t="shared" ref="Z512:AA512" si="3098">IF(COUNTIF($F512,CONCATENATE("*",Z$1,"*")),"Y",IF(COUNTIF($F512,CONCATENATE("*",$O$1,"*")),"Y",IF(COUNTIF($F512,CONCATENATE("*",$AB$1,"*")),"Y",IF(COUNTIF($F512,CONCATENATE("*ALL EVENT*")),"Y",""))))</f>
        <v/>
      </c>
      <c r="AA512" s="21" t="str">
        <f t="shared" si="3098"/>
        <v/>
      </c>
      <c r="AB512" s="21" t="str">
        <f t="shared" ref="AB512:AB589" si="3099">IF(COUNTIF($F512,CONCATENATE("*",AB$1,"*")),"Y",IF(COUNTIF($F512,CONCATENATE("*",$O$1,"*")),"Y",IF(COUNTIF($F512,CONCATENATE("*ALL EVENT*")),"Y","")))</f>
        <v/>
      </c>
      <c r="AC512" s="21" t="str">
        <f t="shared" ref="AC512:AD512" si="3100">IF(COUNTIF($F512,CONCATENATE("*",AC$1,"*")),"Y",IF(COUNTIF($F512,CONCATENATE("*",$O$1,"*")),"Y",IF(COUNTIF($F512,CONCATENATE("*",$AE$1,"*")),"Y",IF(COUNTIF($F512,CONCATENATE("*ALL EVENT*")),"Y",""))))</f>
        <v/>
      </c>
      <c r="AD512" s="21" t="str">
        <f t="shared" si="3100"/>
        <v/>
      </c>
      <c r="AE512" s="19" t="str">
        <f t="shared" ref="AE512:AE589" si="3101">IF(COUNTIF($F512,CONCATENATE("*",AE$1,"*")),"Y",IF(COUNTIF($F512,CONCATENATE("*",$O$1,"*")),"Y",IF(COUNTIF($F512,CONCATENATE("*ALL EVENT*")),"Y","")))</f>
        <v/>
      </c>
      <c r="AF512" s="22">
        <f t="shared" ref="AF512:AF766" si="3102">SUMPRODUCT((ISNUMBER(FIND("Y",P512:Q512))+(ISNUMBER(FIND("Y",R512:S512))+(ISNUMBER(FIND("Y",T512:U512))+(ISNUMBER(FIND("Y",W512:X512))+ISNUMBER(FIND("Y",Z512:AA512))+ISNUMBER(FIND("Y",AC512:AD512)))))))</f>
        <v>0</v>
      </c>
      <c r="AG512" s="44"/>
      <c r="AH512" s="19"/>
      <c r="AI512" s="19" t="str">
        <f t="shared" ref="AI512:AO512" si="3103">IF(P512="Y",$AG512,"")</f>
        <v/>
      </c>
      <c r="AJ512" s="19" t="str">
        <f t="shared" si="3103"/>
        <v/>
      </c>
      <c r="AK512" s="19" t="str">
        <f t="shared" si="3103"/>
        <v/>
      </c>
      <c r="AL512" s="19" t="str">
        <f t="shared" si="3103"/>
        <v/>
      </c>
      <c r="AM512" s="19" t="str">
        <f t="shared" si="3103"/>
        <v/>
      </c>
      <c r="AN512" s="19" t="str">
        <f t="shared" si="3103"/>
        <v/>
      </c>
      <c r="AO512" s="19" t="str">
        <f t="shared" si="3103"/>
        <v/>
      </c>
      <c r="AP512" s="19"/>
      <c r="AQ512" s="19"/>
      <c r="AR512" s="19" t="str">
        <f t="shared" ref="AR512:AX512" si="3104">IF(Y512="Y",$AG512,"")</f>
        <v/>
      </c>
      <c r="AS512" s="19" t="str">
        <f t="shared" si="3104"/>
        <v/>
      </c>
      <c r="AT512" s="19" t="str">
        <f t="shared" si="3104"/>
        <v/>
      </c>
      <c r="AU512" s="19" t="str">
        <f t="shared" si="3104"/>
        <v/>
      </c>
      <c r="AV512" s="19" t="str">
        <f t="shared" si="3104"/>
        <v/>
      </c>
      <c r="AW512" s="19" t="str">
        <f t="shared" si="3104"/>
        <v/>
      </c>
      <c r="AX512" s="19" t="str">
        <f t="shared" si="3104"/>
        <v/>
      </c>
      <c r="AY512" s="24">
        <f t="shared" ref="AY512:AY766" si="3105">IF(AF512&gt;4,2,IF(AND(AF512&gt;1,AF512&lt;=4),1,0))</f>
        <v>0</v>
      </c>
      <c r="AZ512" s="19">
        <f t="shared" ref="AZ512:AZ766" si="3106">IF((COUNTIF(Y512,"Y") + COUNTIF(AB512,"Y") + COUNTIF(AE512,"Y")) &gt;= 2, 2, 1)</f>
        <v>1</v>
      </c>
      <c r="BA512" s="19"/>
      <c r="BB512" s="19"/>
    </row>
    <row r="513" spans="1:54" ht="15.6">
      <c r="A513" s="2">
        <f>'Form Responses 1'!A687</f>
        <v>0</v>
      </c>
      <c r="B513" s="25">
        <f>'Form Responses 1'!B687</f>
        <v>0</v>
      </c>
      <c r="C513" s="25">
        <f>'Form Responses 1'!C687</f>
        <v>0</v>
      </c>
      <c r="D513" s="25">
        <f>'Form Responses 1'!D687</f>
        <v>0</v>
      </c>
      <c r="E513" s="513">
        <f>'Form Responses 1'!E687</f>
        <v>0</v>
      </c>
      <c r="F513" s="48">
        <f>'Form Responses 1'!F687</f>
        <v>0</v>
      </c>
      <c r="G513" s="25">
        <f>'Form Responses 1'!G687</f>
        <v>0</v>
      </c>
      <c r="H513" s="25"/>
      <c r="I513" s="25"/>
      <c r="J513" s="25"/>
      <c r="K513" s="25"/>
      <c r="L513" s="25"/>
      <c r="M513" s="25"/>
      <c r="N513" s="27"/>
      <c r="O513" s="19" t="str">
        <f t="shared" si="3095"/>
        <v/>
      </c>
      <c r="P513" s="20"/>
      <c r="Q513" s="20"/>
      <c r="R513" s="20"/>
      <c r="S513" s="20"/>
      <c r="T513" s="21" t="str">
        <f t="shared" ref="T513:U513" si="3107">IF(COUNTIF($F513,CONCATENATE("*",T$1,"*")),"Y",IF(COUNTIF($F513,CONCATENATE("*",$V$1,"*")),"Y",IF(COUNTIF($F513,CONCATENATE("*ALL EVENT DAYS - July 18*")),"Y","")))</f>
        <v/>
      </c>
      <c r="U513" s="21" t="str">
        <f t="shared" si="3107"/>
        <v/>
      </c>
      <c r="V513" s="21" t="str">
        <f t="shared" si="2740"/>
        <v/>
      </c>
      <c r="W513" s="21" t="str">
        <f t="shared" ref="W513:X513" si="3108">IF(COUNTIF($F513,CONCATENATE("*",W$1,"*")),"Y",IF(COUNTIF($F513,CONCATENATE("*",$O$1,"*")),"Y",IF(COUNTIF($F513,CONCATENATE("*",$Y$1,"*")),"Y",IF(COUNTIF($F513,CONCATENATE("*ALL EVENT*")),"Y",""))))</f>
        <v/>
      </c>
      <c r="X513" s="21" t="str">
        <f t="shared" si="3108"/>
        <v/>
      </c>
      <c r="Y513" s="21" t="str">
        <f t="shared" si="2742"/>
        <v/>
      </c>
      <c r="Z513" s="21" t="str">
        <f t="shared" ref="Z513:AA513" si="3109">IF(COUNTIF($F513,CONCATENATE("*",Z$1,"*")),"Y",IF(COUNTIF($F513,CONCATENATE("*",$O$1,"*")),"Y",IF(COUNTIF($F513,CONCATENATE("*",$AB$1,"*")),"Y",IF(COUNTIF($F513,CONCATENATE("*ALL EVENT*")),"Y",""))))</f>
        <v/>
      </c>
      <c r="AA513" s="21" t="str">
        <f t="shared" si="3109"/>
        <v/>
      </c>
      <c r="AB513" s="21" t="str">
        <f t="shared" si="3099"/>
        <v/>
      </c>
      <c r="AC513" s="21" t="str">
        <f t="shared" ref="AC513:AD513" si="3110">IF(COUNTIF($F513,CONCATENATE("*",AC$1,"*")),"Y",IF(COUNTIF($F513,CONCATENATE("*",$O$1,"*")),"Y",IF(COUNTIF($F513,CONCATENATE("*",$AE$1,"*")),"Y",IF(COUNTIF($F513,CONCATENATE("*ALL EVENT*")),"Y",""))))</f>
        <v/>
      </c>
      <c r="AD513" s="21" t="str">
        <f t="shared" si="3110"/>
        <v/>
      </c>
      <c r="AE513" s="19" t="str">
        <f t="shared" si="3101"/>
        <v/>
      </c>
      <c r="AF513" s="22">
        <f t="shared" si="3102"/>
        <v>0</v>
      </c>
      <c r="AG513" s="44"/>
      <c r="AH513" s="19"/>
      <c r="AI513" s="19" t="str">
        <f t="shared" ref="AI513:AO513" si="3111">IF(P513="Y",$AG513,"")</f>
        <v/>
      </c>
      <c r="AJ513" s="19" t="str">
        <f t="shared" si="3111"/>
        <v/>
      </c>
      <c r="AK513" s="19" t="str">
        <f t="shared" si="3111"/>
        <v/>
      </c>
      <c r="AL513" s="19" t="str">
        <f t="shared" si="3111"/>
        <v/>
      </c>
      <c r="AM513" s="19" t="str">
        <f t="shared" si="3111"/>
        <v/>
      </c>
      <c r="AN513" s="19" t="str">
        <f t="shared" si="3111"/>
        <v/>
      </c>
      <c r="AO513" s="19" t="str">
        <f t="shared" si="3111"/>
        <v/>
      </c>
      <c r="AP513" s="19"/>
      <c r="AQ513" s="19"/>
      <c r="AR513" s="19" t="str">
        <f t="shared" ref="AR513:AX513" si="3112">IF(Y513="Y",$AG513,"")</f>
        <v/>
      </c>
      <c r="AS513" s="19" t="str">
        <f t="shared" si="3112"/>
        <v/>
      </c>
      <c r="AT513" s="19" t="str">
        <f t="shared" si="3112"/>
        <v/>
      </c>
      <c r="AU513" s="19" t="str">
        <f t="shared" si="3112"/>
        <v/>
      </c>
      <c r="AV513" s="19" t="str">
        <f t="shared" si="3112"/>
        <v/>
      </c>
      <c r="AW513" s="19" t="str">
        <f t="shared" si="3112"/>
        <v/>
      </c>
      <c r="AX513" s="19" t="str">
        <f t="shared" si="3112"/>
        <v/>
      </c>
      <c r="AY513" s="24">
        <f t="shared" si="3105"/>
        <v>0</v>
      </c>
      <c r="AZ513" s="19">
        <f t="shared" si="3106"/>
        <v>1</v>
      </c>
      <c r="BA513" s="19"/>
      <c r="BB513" s="19"/>
    </row>
    <row r="514" spans="1:54" ht="15.6">
      <c r="A514" s="2">
        <f>'Form Responses 1'!A688</f>
        <v>0</v>
      </c>
      <c r="B514" s="25">
        <f>'Form Responses 1'!B688</f>
        <v>0</v>
      </c>
      <c r="C514" s="25">
        <f>'Form Responses 1'!C688</f>
        <v>0</v>
      </c>
      <c r="D514" s="25">
        <f>'Form Responses 1'!D688</f>
        <v>0</v>
      </c>
      <c r="E514" s="513">
        <f>'Form Responses 1'!E688</f>
        <v>0</v>
      </c>
      <c r="F514" s="48">
        <f>'Form Responses 1'!F688</f>
        <v>0</v>
      </c>
      <c r="G514" s="25">
        <f>'Form Responses 1'!G688</f>
        <v>0</v>
      </c>
      <c r="H514" s="25"/>
      <c r="I514" s="25"/>
      <c r="J514" s="25"/>
      <c r="K514" s="25"/>
      <c r="L514" s="25"/>
      <c r="M514" s="25"/>
      <c r="N514" s="27"/>
      <c r="O514" s="19" t="str">
        <f t="shared" si="3095"/>
        <v/>
      </c>
      <c r="P514" s="20"/>
      <c r="Q514" s="20"/>
      <c r="R514" s="20"/>
      <c r="S514" s="20"/>
      <c r="T514" s="21" t="str">
        <f t="shared" ref="T514:U514" si="3113">IF(COUNTIF($F514,CONCATENATE("*",T$1,"*")),"Y",IF(COUNTIF($F514,CONCATENATE("*",$V$1,"*")),"Y",IF(COUNTIF($F514,CONCATENATE("*ALL EVENT DAYS - July 18*")),"Y","")))</f>
        <v/>
      </c>
      <c r="U514" s="21" t="str">
        <f t="shared" si="3113"/>
        <v/>
      </c>
      <c r="V514" s="21" t="str">
        <f t="shared" si="2740"/>
        <v/>
      </c>
      <c r="W514" s="21" t="str">
        <f t="shared" ref="W514:X514" si="3114">IF(COUNTIF($F514,CONCATENATE("*",W$1,"*")),"Y",IF(COUNTIF($F514,CONCATENATE("*",$O$1,"*")),"Y",IF(COUNTIF($F514,CONCATENATE("*",$Y$1,"*")),"Y",IF(COUNTIF($F514,CONCATENATE("*ALL EVENT*")),"Y",""))))</f>
        <v/>
      </c>
      <c r="X514" s="21" t="str">
        <f t="shared" si="3114"/>
        <v/>
      </c>
      <c r="Y514" s="21" t="str">
        <f t="shared" si="2742"/>
        <v/>
      </c>
      <c r="Z514" s="21" t="str">
        <f t="shared" ref="Z514:AA514" si="3115">IF(COUNTIF($F514,CONCATENATE("*",Z$1,"*")),"Y",IF(COUNTIF($F514,CONCATENATE("*",$O$1,"*")),"Y",IF(COUNTIF($F514,CONCATENATE("*",$AB$1,"*")),"Y",IF(COUNTIF($F514,CONCATENATE("*ALL EVENT*")),"Y",""))))</f>
        <v/>
      </c>
      <c r="AA514" s="21" t="str">
        <f t="shared" si="3115"/>
        <v/>
      </c>
      <c r="AB514" s="21" t="str">
        <f t="shared" si="3099"/>
        <v/>
      </c>
      <c r="AC514" s="21" t="str">
        <f t="shared" ref="AC514:AD514" si="3116">IF(COUNTIF($F514,CONCATENATE("*",AC$1,"*")),"Y",IF(COUNTIF($F514,CONCATENATE("*",$O$1,"*")),"Y",IF(COUNTIF($F514,CONCATENATE("*",$AE$1,"*")),"Y",IF(COUNTIF($F514,CONCATENATE("*ALL EVENT*")),"Y",""))))</f>
        <v/>
      </c>
      <c r="AD514" s="21" t="str">
        <f t="shared" si="3116"/>
        <v/>
      </c>
      <c r="AE514" s="19" t="str">
        <f t="shared" si="3101"/>
        <v/>
      </c>
      <c r="AF514" s="22">
        <f t="shared" si="3102"/>
        <v>0</v>
      </c>
      <c r="AG514" s="44"/>
      <c r="AH514" s="19"/>
      <c r="AI514" s="19" t="str">
        <f t="shared" ref="AI514:AO514" si="3117">IF(P514="Y",$AG514,"")</f>
        <v/>
      </c>
      <c r="AJ514" s="19" t="str">
        <f t="shared" si="3117"/>
        <v/>
      </c>
      <c r="AK514" s="19" t="str">
        <f t="shared" si="3117"/>
        <v/>
      </c>
      <c r="AL514" s="19" t="str">
        <f t="shared" si="3117"/>
        <v/>
      </c>
      <c r="AM514" s="19" t="str">
        <f t="shared" si="3117"/>
        <v/>
      </c>
      <c r="AN514" s="19" t="str">
        <f t="shared" si="3117"/>
        <v/>
      </c>
      <c r="AO514" s="19" t="str">
        <f t="shared" si="3117"/>
        <v/>
      </c>
      <c r="AP514" s="19"/>
      <c r="AQ514" s="19"/>
      <c r="AR514" s="19" t="str">
        <f t="shared" ref="AR514:AX514" si="3118">IF(Y514="Y",$AG514,"")</f>
        <v/>
      </c>
      <c r="AS514" s="19" t="str">
        <f t="shared" si="3118"/>
        <v/>
      </c>
      <c r="AT514" s="19" t="str">
        <f t="shared" si="3118"/>
        <v/>
      </c>
      <c r="AU514" s="19" t="str">
        <f t="shared" si="3118"/>
        <v/>
      </c>
      <c r="AV514" s="19" t="str">
        <f t="shared" si="3118"/>
        <v/>
      </c>
      <c r="AW514" s="19" t="str">
        <f t="shared" si="3118"/>
        <v/>
      </c>
      <c r="AX514" s="19" t="str">
        <f t="shared" si="3118"/>
        <v/>
      </c>
      <c r="AY514" s="24">
        <f t="shared" si="3105"/>
        <v>0</v>
      </c>
      <c r="AZ514" s="19">
        <f t="shared" si="3106"/>
        <v>1</v>
      </c>
      <c r="BA514" s="19"/>
      <c r="BB514" s="19"/>
    </row>
    <row r="515" spans="1:54" ht="15.6">
      <c r="A515" s="2">
        <f>'Form Responses 1'!A689</f>
        <v>0</v>
      </c>
      <c r="B515" s="25">
        <f>'Form Responses 1'!B689</f>
        <v>0</v>
      </c>
      <c r="C515" s="25">
        <f>'Form Responses 1'!C689</f>
        <v>0</v>
      </c>
      <c r="D515" s="25">
        <f>'Form Responses 1'!D689</f>
        <v>0</v>
      </c>
      <c r="E515" s="513">
        <f>'Form Responses 1'!E689</f>
        <v>0</v>
      </c>
      <c r="F515" s="48">
        <f>'Form Responses 1'!F689</f>
        <v>0</v>
      </c>
      <c r="G515" s="25">
        <f>'Form Responses 1'!G689</f>
        <v>0</v>
      </c>
      <c r="H515" s="25"/>
      <c r="I515" s="25"/>
      <c r="J515" s="25"/>
      <c r="K515" s="25"/>
      <c r="L515" s="25"/>
      <c r="M515" s="25"/>
      <c r="N515" s="27"/>
      <c r="O515" s="19" t="str">
        <f t="shared" si="3095"/>
        <v/>
      </c>
      <c r="P515" s="20"/>
      <c r="Q515" s="20"/>
      <c r="R515" s="20"/>
      <c r="S515" s="20"/>
      <c r="T515" s="21" t="str">
        <f t="shared" ref="T515:U515" si="3119">IF(COUNTIF($F515,CONCATENATE("*",T$1,"*")),"Y",IF(COUNTIF($F515,CONCATENATE("*",$V$1,"*")),"Y",IF(COUNTIF($F515,CONCATENATE("*ALL EVENT DAYS - July 18*")),"Y","")))</f>
        <v/>
      </c>
      <c r="U515" s="21" t="str">
        <f t="shared" si="3119"/>
        <v/>
      </c>
      <c r="V515" s="21" t="str">
        <f t="shared" si="2740"/>
        <v/>
      </c>
      <c r="W515" s="21" t="str">
        <f t="shared" ref="W515:X515" si="3120">IF(COUNTIF($F515,CONCATENATE("*",W$1,"*")),"Y",IF(COUNTIF($F515,CONCATENATE("*",$O$1,"*")),"Y",IF(COUNTIF($F515,CONCATENATE("*",$Y$1,"*")),"Y",IF(COUNTIF($F515,CONCATENATE("*ALL EVENT*")),"Y",""))))</f>
        <v/>
      </c>
      <c r="X515" s="21" t="str">
        <f t="shared" si="3120"/>
        <v/>
      </c>
      <c r="Y515" s="21" t="str">
        <f t="shared" si="2742"/>
        <v/>
      </c>
      <c r="Z515" s="21" t="str">
        <f t="shared" ref="Z515:AA515" si="3121">IF(COUNTIF($F515,CONCATENATE("*",Z$1,"*")),"Y",IF(COUNTIF($F515,CONCATENATE("*",$O$1,"*")),"Y",IF(COUNTIF($F515,CONCATENATE("*",$AB$1,"*")),"Y",IF(COUNTIF($F515,CONCATENATE("*ALL EVENT*")),"Y",""))))</f>
        <v/>
      </c>
      <c r="AA515" s="21" t="str">
        <f t="shared" si="3121"/>
        <v/>
      </c>
      <c r="AB515" s="21" t="str">
        <f t="shared" si="3099"/>
        <v/>
      </c>
      <c r="AC515" s="21" t="str">
        <f t="shared" ref="AC515:AD515" si="3122">IF(COUNTIF($F515,CONCATENATE("*",AC$1,"*")),"Y",IF(COUNTIF($F515,CONCATENATE("*",$O$1,"*")),"Y",IF(COUNTIF($F515,CONCATENATE("*",$AE$1,"*")),"Y",IF(COUNTIF($F515,CONCATENATE("*ALL EVENT*")),"Y",""))))</f>
        <v/>
      </c>
      <c r="AD515" s="21" t="str">
        <f t="shared" si="3122"/>
        <v/>
      </c>
      <c r="AE515" s="19" t="str">
        <f t="shared" si="3101"/>
        <v/>
      </c>
      <c r="AF515" s="22">
        <f t="shared" si="3102"/>
        <v>0</v>
      </c>
      <c r="AG515" s="44"/>
      <c r="AH515" s="19"/>
      <c r="AI515" s="19" t="str">
        <f t="shared" ref="AI515:AO515" si="3123">IF(P515="Y",$AG515,"")</f>
        <v/>
      </c>
      <c r="AJ515" s="19" t="str">
        <f t="shared" si="3123"/>
        <v/>
      </c>
      <c r="AK515" s="19" t="str">
        <f t="shared" si="3123"/>
        <v/>
      </c>
      <c r="AL515" s="19" t="str">
        <f t="shared" si="3123"/>
        <v/>
      </c>
      <c r="AM515" s="19" t="str">
        <f t="shared" si="3123"/>
        <v/>
      </c>
      <c r="AN515" s="19" t="str">
        <f t="shared" si="3123"/>
        <v/>
      </c>
      <c r="AO515" s="19" t="str">
        <f t="shared" si="3123"/>
        <v/>
      </c>
      <c r="AP515" s="19"/>
      <c r="AQ515" s="19"/>
      <c r="AR515" s="19" t="str">
        <f t="shared" ref="AR515:AX515" si="3124">IF(Y515="Y",$AG515,"")</f>
        <v/>
      </c>
      <c r="AS515" s="19" t="str">
        <f t="shared" si="3124"/>
        <v/>
      </c>
      <c r="AT515" s="19" t="str">
        <f t="shared" si="3124"/>
        <v/>
      </c>
      <c r="AU515" s="19" t="str">
        <f t="shared" si="3124"/>
        <v/>
      </c>
      <c r="AV515" s="19" t="str">
        <f t="shared" si="3124"/>
        <v/>
      </c>
      <c r="AW515" s="19" t="str">
        <f t="shared" si="3124"/>
        <v/>
      </c>
      <c r="AX515" s="19" t="str">
        <f t="shared" si="3124"/>
        <v/>
      </c>
      <c r="AY515" s="24">
        <f t="shared" si="3105"/>
        <v>0</v>
      </c>
      <c r="AZ515" s="19">
        <f t="shared" si="3106"/>
        <v>1</v>
      </c>
      <c r="BA515" s="19"/>
      <c r="BB515" s="19"/>
    </row>
    <row r="516" spans="1:54" ht="15.6">
      <c r="A516" s="2">
        <f>'Form Responses 1'!A690</f>
        <v>0</v>
      </c>
      <c r="B516" s="25">
        <f>'Form Responses 1'!B690</f>
        <v>0</v>
      </c>
      <c r="C516" s="25">
        <f>'Form Responses 1'!C690</f>
        <v>0</v>
      </c>
      <c r="D516" s="25">
        <f>'Form Responses 1'!D690</f>
        <v>0</v>
      </c>
      <c r="E516" s="513">
        <f>'Form Responses 1'!E690</f>
        <v>0</v>
      </c>
      <c r="F516" s="48">
        <f>'Form Responses 1'!F690</f>
        <v>0</v>
      </c>
      <c r="G516" s="25">
        <f>'Form Responses 1'!G690</f>
        <v>0</v>
      </c>
      <c r="H516" s="25"/>
      <c r="I516" s="25"/>
      <c r="J516" s="25"/>
      <c r="K516" s="25"/>
      <c r="L516" s="25"/>
      <c r="M516" s="25"/>
      <c r="N516" s="27"/>
      <c r="O516" s="19" t="str">
        <f t="shared" si="3095"/>
        <v/>
      </c>
      <c r="P516" s="20"/>
      <c r="Q516" s="20"/>
      <c r="R516" s="20"/>
      <c r="S516" s="20"/>
      <c r="T516" s="21" t="str">
        <f t="shared" ref="T516:U516" si="3125">IF(COUNTIF($F516,CONCATENATE("*",T$1,"*")),"Y",IF(COUNTIF($F516,CONCATENATE("*",$V$1,"*")),"Y",IF(COUNTIF($F516,CONCATENATE("*ALL EVENT DAYS - July 18*")),"Y","")))</f>
        <v/>
      </c>
      <c r="U516" s="21" t="str">
        <f t="shared" si="3125"/>
        <v/>
      </c>
      <c r="V516" s="21" t="str">
        <f t="shared" si="2740"/>
        <v/>
      </c>
      <c r="W516" s="21" t="str">
        <f t="shared" ref="W516:X516" si="3126">IF(COUNTIF($F516,CONCATENATE("*",W$1,"*")),"Y",IF(COUNTIF($F516,CONCATENATE("*",$O$1,"*")),"Y",IF(COUNTIF($F516,CONCATENATE("*",$Y$1,"*")),"Y",IF(COUNTIF($F516,CONCATENATE("*ALL EVENT*")),"Y",""))))</f>
        <v/>
      </c>
      <c r="X516" s="21" t="str">
        <f t="shared" si="3126"/>
        <v/>
      </c>
      <c r="Y516" s="21" t="str">
        <f t="shared" si="2742"/>
        <v/>
      </c>
      <c r="Z516" s="21" t="str">
        <f t="shared" ref="Z516:AA516" si="3127">IF(COUNTIF($F516,CONCATENATE("*",Z$1,"*")),"Y",IF(COUNTIF($F516,CONCATENATE("*",$O$1,"*")),"Y",IF(COUNTIF($F516,CONCATENATE("*",$AB$1,"*")),"Y",IF(COUNTIF($F516,CONCATENATE("*ALL EVENT*")),"Y",""))))</f>
        <v/>
      </c>
      <c r="AA516" s="21" t="str">
        <f t="shared" si="3127"/>
        <v/>
      </c>
      <c r="AB516" s="21" t="str">
        <f t="shared" si="3099"/>
        <v/>
      </c>
      <c r="AC516" s="21" t="str">
        <f t="shared" ref="AC516:AD516" si="3128">IF(COUNTIF($F516,CONCATENATE("*",AC$1,"*")),"Y",IF(COUNTIF($F516,CONCATENATE("*",$O$1,"*")),"Y",IF(COUNTIF($F516,CONCATENATE("*",$AE$1,"*")),"Y",IF(COUNTIF($F516,CONCATENATE("*ALL EVENT*")),"Y",""))))</f>
        <v/>
      </c>
      <c r="AD516" s="21" t="str">
        <f t="shared" si="3128"/>
        <v/>
      </c>
      <c r="AE516" s="19" t="str">
        <f t="shared" si="3101"/>
        <v/>
      </c>
      <c r="AF516" s="22">
        <f t="shared" si="3102"/>
        <v>0</v>
      </c>
      <c r="AG516" s="44"/>
      <c r="AH516" s="19"/>
      <c r="AI516" s="19" t="str">
        <f t="shared" ref="AI516:AO516" si="3129">IF(P516="Y",$AG516,"")</f>
        <v/>
      </c>
      <c r="AJ516" s="19" t="str">
        <f t="shared" si="3129"/>
        <v/>
      </c>
      <c r="AK516" s="19" t="str">
        <f t="shared" si="3129"/>
        <v/>
      </c>
      <c r="AL516" s="19" t="str">
        <f t="shared" si="3129"/>
        <v/>
      </c>
      <c r="AM516" s="19" t="str">
        <f t="shared" si="3129"/>
        <v/>
      </c>
      <c r="AN516" s="19" t="str">
        <f t="shared" si="3129"/>
        <v/>
      </c>
      <c r="AO516" s="19" t="str">
        <f t="shared" si="3129"/>
        <v/>
      </c>
      <c r="AP516" s="19"/>
      <c r="AQ516" s="19"/>
      <c r="AR516" s="19" t="str">
        <f t="shared" ref="AR516:AX516" si="3130">IF(Y516="Y",$AG516,"")</f>
        <v/>
      </c>
      <c r="AS516" s="19" t="str">
        <f t="shared" si="3130"/>
        <v/>
      </c>
      <c r="AT516" s="19" t="str">
        <f t="shared" si="3130"/>
        <v/>
      </c>
      <c r="AU516" s="19" t="str">
        <f t="shared" si="3130"/>
        <v/>
      </c>
      <c r="AV516" s="19" t="str">
        <f t="shared" si="3130"/>
        <v/>
      </c>
      <c r="AW516" s="19" t="str">
        <f t="shared" si="3130"/>
        <v/>
      </c>
      <c r="AX516" s="19" t="str">
        <f t="shared" si="3130"/>
        <v/>
      </c>
      <c r="AY516" s="24">
        <f t="shared" si="3105"/>
        <v>0</v>
      </c>
      <c r="AZ516" s="19">
        <f t="shared" si="3106"/>
        <v>1</v>
      </c>
      <c r="BA516" s="19"/>
      <c r="BB516" s="19"/>
    </row>
    <row r="517" spans="1:54" ht="15.6">
      <c r="A517" s="2">
        <f>'Form Responses 1'!A691</f>
        <v>0</v>
      </c>
      <c r="B517" s="25">
        <f>'Form Responses 1'!B691</f>
        <v>0</v>
      </c>
      <c r="C517" s="25">
        <f>'Form Responses 1'!C691</f>
        <v>0</v>
      </c>
      <c r="D517" s="25">
        <f>'Form Responses 1'!D691</f>
        <v>0</v>
      </c>
      <c r="E517" s="513">
        <f>'Form Responses 1'!E691</f>
        <v>0</v>
      </c>
      <c r="F517" s="48">
        <f>'Form Responses 1'!F691</f>
        <v>0</v>
      </c>
      <c r="G517" s="25">
        <f>'Form Responses 1'!G691</f>
        <v>0</v>
      </c>
      <c r="H517" s="25"/>
      <c r="I517" s="25"/>
      <c r="J517" s="25"/>
      <c r="K517" s="25"/>
      <c r="L517" s="25"/>
      <c r="M517" s="25"/>
      <c r="N517" s="27"/>
      <c r="O517" s="19" t="str">
        <f t="shared" si="3095"/>
        <v/>
      </c>
      <c r="P517" s="20"/>
      <c r="Q517" s="20"/>
      <c r="R517" s="20"/>
      <c r="S517" s="20"/>
      <c r="T517" s="21" t="str">
        <f t="shared" ref="T517:U517" si="3131">IF(COUNTIF($F517,CONCATENATE("*",T$1,"*")),"Y",IF(COUNTIF($F517,CONCATENATE("*",$V$1,"*")),"Y",IF(COUNTIF($F517,CONCATENATE("*ALL EVENT DAYS - July 18*")),"Y","")))</f>
        <v/>
      </c>
      <c r="U517" s="21" t="str">
        <f t="shared" si="3131"/>
        <v/>
      </c>
      <c r="V517" s="21" t="str">
        <f t="shared" si="2740"/>
        <v/>
      </c>
      <c r="W517" s="21" t="str">
        <f t="shared" ref="W517:X517" si="3132">IF(COUNTIF($F517,CONCATENATE("*",W$1,"*")),"Y",IF(COUNTIF($F517,CONCATENATE("*",$O$1,"*")),"Y",IF(COUNTIF($F517,CONCATENATE("*",$Y$1,"*")),"Y",IF(COUNTIF($F517,CONCATENATE("*ALL EVENT*")),"Y",""))))</f>
        <v/>
      </c>
      <c r="X517" s="21" t="str">
        <f t="shared" si="3132"/>
        <v/>
      </c>
      <c r="Y517" s="21" t="str">
        <f t="shared" si="2742"/>
        <v/>
      </c>
      <c r="Z517" s="21" t="str">
        <f t="shared" ref="Z517:AA517" si="3133">IF(COUNTIF($F517,CONCATENATE("*",Z$1,"*")),"Y",IF(COUNTIF($F517,CONCATENATE("*",$O$1,"*")),"Y",IF(COUNTIF($F517,CONCATENATE("*",$AB$1,"*")),"Y",IF(COUNTIF($F517,CONCATENATE("*ALL EVENT*")),"Y",""))))</f>
        <v/>
      </c>
      <c r="AA517" s="21" t="str">
        <f t="shared" si="3133"/>
        <v/>
      </c>
      <c r="AB517" s="21" t="str">
        <f t="shared" si="3099"/>
        <v/>
      </c>
      <c r="AC517" s="21" t="str">
        <f t="shared" ref="AC517:AD517" si="3134">IF(COUNTIF($F517,CONCATENATE("*",AC$1,"*")),"Y",IF(COUNTIF($F517,CONCATENATE("*",$O$1,"*")),"Y",IF(COUNTIF($F517,CONCATENATE("*",$AE$1,"*")),"Y",IF(COUNTIF($F517,CONCATENATE("*ALL EVENT*")),"Y",""))))</f>
        <v/>
      </c>
      <c r="AD517" s="21" t="str">
        <f t="shared" si="3134"/>
        <v/>
      </c>
      <c r="AE517" s="19" t="str">
        <f t="shared" si="3101"/>
        <v/>
      </c>
      <c r="AF517" s="22">
        <f t="shared" si="3102"/>
        <v>0</v>
      </c>
      <c r="AG517" s="44"/>
      <c r="AH517" s="19"/>
      <c r="AI517" s="19" t="str">
        <f t="shared" ref="AI517:AO517" si="3135">IF(P517="Y",$AG517,"")</f>
        <v/>
      </c>
      <c r="AJ517" s="19" t="str">
        <f t="shared" si="3135"/>
        <v/>
      </c>
      <c r="AK517" s="19" t="str">
        <f t="shared" si="3135"/>
        <v/>
      </c>
      <c r="AL517" s="19" t="str">
        <f t="shared" si="3135"/>
        <v/>
      </c>
      <c r="AM517" s="19" t="str">
        <f t="shared" si="3135"/>
        <v/>
      </c>
      <c r="AN517" s="19" t="str">
        <f t="shared" si="3135"/>
        <v/>
      </c>
      <c r="AO517" s="19" t="str">
        <f t="shared" si="3135"/>
        <v/>
      </c>
      <c r="AP517" s="19"/>
      <c r="AQ517" s="19"/>
      <c r="AR517" s="19" t="str">
        <f t="shared" ref="AR517:AX517" si="3136">IF(Y517="Y",$AG517,"")</f>
        <v/>
      </c>
      <c r="AS517" s="19" t="str">
        <f t="shared" si="3136"/>
        <v/>
      </c>
      <c r="AT517" s="19" t="str">
        <f t="shared" si="3136"/>
        <v/>
      </c>
      <c r="AU517" s="19" t="str">
        <f t="shared" si="3136"/>
        <v/>
      </c>
      <c r="AV517" s="19" t="str">
        <f t="shared" si="3136"/>
        <v/>
      </c>
      <c r="AW517" s="19" t="str">
        <f t="shared" si="3136"/>
        <v/>
      </c>
      <c r="AX517" s="19" t="str">
        <f t="shared" si="3136"/>
        <v/>
      </c>
      <c r="AY517" s="24">
        <f t="shared" si="3105"/>
        <v>0</v>
      </c>
      <c r="AZ517" s="19">
        <f t="shared" si="3106"/>
        <v>1</v>
      </c>
      <c r="BA517" s="19"/>
      <c r="BB517" s="19"/>
    </row>
    <row r="518" spans="1:54" ht="15.6">
      <c r="A518" s="2">
        <f>'Form Responses 1'!A692</f>
        <v>0</v>
      </c>
      <c r="B518" s="25">
        <f>'Form Responses 1'!B692</f>
        <v>0</v>
      </c>
      <c r="C518" s="25">
        <f>'Form Responses 1'!C692</f>
        <v>0</v>
      </c>
      <c r="D518" s="25">
        <f>'Form Responses 1'!D692</f>
        <v>0</v>
      </c>
      <c r="E518" s="513">
        <f>'Form Responses 1'!E692</f>
        <v>0</v>
      </c>
      <c r="F518" s="48">
        <f>'Form Responses 1'!F692</f>
        <v>0</v>
      </c>
      <c r="G518" s="25">
        <f>'Form Responses 1'!G692</f>
        <v>0</v>
      </c>
      <c r="H518" s="25"/>
      <c r="I518" s="25"/>
      <c r="J518" s="25"/>
      <c r="K518" s="25"/>
      <c r="L518" s="25"/>
      <c r="M518" s="25"/>
      <c r="N518" s="27"/>
      <c r="O518" s="19" t="str">
        <f t="shared" si="3095"/>
        <v/>
      </c>
      <c r="P518" s="20"/>
      <c r="Q518" s="20"/>
      <c r="R518" s="20"/>
      <c r="S518" s="20"/>
      <c r="T518" s="21" t="str">
        <f t="shared" ref="T518:U518" si="3137">IF(COUNTIF($F518,CONCATENATE("*",T$1,"*")),"Y",IF(COUNTIF($F518,CONCATENATE("*",$V$1,"*")),"Y",IF(COUNTIF($F518,CONCATENATE("*ALL EVENT DAYS - July 18*")),"Y","")))</f>
        <v/>
      </c>
      <c r="U518" s="21" t="str">
        <f t="shared" si="3137"/>
        <v/>
      </c>
      <c r="V518" s="21" t="str">
        <f t="shared" si="2740"/>
        <v/>
      </c>
      <c r="W518" s="21" t="str">
        <f t="shared" ref="W518:X518" si="3138">IF(COUNTIF($F518,CONCATENATE("*",W$1,"*")),"Y",IF(COUNTIF($F518,CONCATENATE("*",$O$1,"*")),"Y",IF(COUNTIF($F518,CONCATENATE("*",$Y$1,"*")),"Y",IF(COUNTIF($F518,CONCATENATE("*ALL EVENT*")),"Y",""))))</f>
        <v/>
      </c>
      <c r="X518" s="21" t="str">
        <f t="shared" si="3138"/>
        <v/>
      </c>
      <c r="Y518" s="21" t="str">
        <f t="shared" si="2742"/>
        <v/>
      </c>
      <c r="Z518" s="21" t="str">
        <f t="shared" ref="Z518:AA518" si="3139">IF(COUNTIF($F518,CONCATENATE("*",Z$1,"*")),"Y",IF(COUNTIF($F518,CONCATENATE("*",$O$1,"*")),"Y",IF(COUNTIF($F518,CONCATENATE("*",$AB$1,"*")),"Y",IF(COUNTIF($F518,CONCATENATE("*ALL EVENT*")),"Y",""))))</f>
        <v/>
      </c>
      <c r="AA518" s="21" t="str">
        <f t="shared" si="3139"/>
        <v/>
      </c>
      <c r="AB518" s="21" t="str">
        <f t="shared" si="3099"/>
        <v/>
      </c>
      <c r="AC518" s="21" t="str">
        <f t="shared" ref="AC518:AD518" si="3140">IF(COUNTIF($F518,CONCATENATE("*",AC$1,"*")),"Y",IF(COUNTIF($F518,CONCATENATE("*",$O$1,"*")),"Y",IF(COUNTIF($F518,CONCATENATE("*",$AE$1,"*")),"Y",IF(COUNTIF($F518,CONCATENATE("*ALL EVENT*")),"Y",""))))</f>
        <v/>
      </c>
      <c r="AD518" s="21" t="str">
        <f t="shared" si="3140"/>
        <v/>
      </c>
      <c r="AE518" s="19" t="str">
        <f t="shared" si="3101"/>
        <v/>
      </c>
      <c r="AF518" s="22">
        <f t="shared" si="3102"/>
        <v>0</v>
      </c>
      <c r="AG518" s="44"/>
      <c r="AH518" s="19"/>
      <c r="AI518" s="19" t="str">
        <f t="shared" ref="AI518:AO518" si="3141">IF(P518="Y",$AG518,"")</f>
        <v/>
      </c>
      <c r="AJ518" s="19" t="str">
        <f t="shared" si="3141"/>
        <v/>
      </c>
      <c r="AK518" s="19" t="str">
        <f t="shared" si="3141"/>
        <v/>
      </c>
      <c r="AL518" s="19" t="str">
        <f t="shared" si="3141"/>
        <v/>
      </c>
      <c r="AM518" s="19" t="str">
        <f t="shared" si="3141"/>
        <v/>
      </c>
      <c r="AN518" s="19" t="str">
        <f t="shared" si="3141"/>
        <v/>
      </c>
      <c r="AO518" s="19" t="str">
        <f t="shared" si="3141"/>
        <v/>
      </c>
      <c r="AP518" s="19"/>
      <c r="AQ518" s="19"/>
      <c r="AR518" s="19" t="str">
        <f t="shared" ref="AR518:AX518" si="3142">IF(Y518="Y",$AG518,"")</f>
        <v/>
      </c>
      <c r="AS518" s="19" t="str">
        <f t="shared" si="3142"/>
        <v/>
      </c>
      <c r="AT518" s="19" t="str">
        <f t="shared" si="3142"/>
        <v/>
      </c>
      <c r="AU518" s="19" t="str">
        <f t="shared" si="3142"/>
        <v/>
      </c>
      <c r="AV518" s="19" t="str">
        <f t="shared" si="3142"/>
        <v/>
      </c>
      <c r="AW518" s="19" t="str">
        <f t="shared" si="3142"/>
        <v/>
      </c>
      <c r="AX518" s="19" t="str">
        <f t="shared" si="3142"/>
        <v/>
      </c>
      <c r="AY518" s="24">
        <f t="shared" si="3105"/>
        <v>0</v>
      </c>
      <c r="AZ518" s="19">
        <f t="shared" si="3106"/>
        <v>1</v>
      </c>
      <c r="BA518" s="19"/>
      <c r="BB518" s="19"/>
    </row>
    <row r="519" spans="1:54" ht="15.6">
      <c r="A519" s="2">
        <f>'Form Responses 1'!A693</f>
        <v>0</v>
      </c>
      <c r="B519" s="25">
        <f>'Form Responses 1'!B693</f>
        <v>0</v>
      </c>
      <c r="C519" s="25">
        <f>'Form Responses 1'!C693</f>
        <v>0</v>
      </c>
      <c r="D519" s="25">
        <f>'Form Responses 1'!D693</f>
        <v>0</v>
      </c>
      <c r="E519" s="513">
        <f>'Form Responses 1'!E693</f>
        <v>0</v>
      </c>
      <c r="F519" s="48">
        <f>'Form Responses 1'!F693</f>
        <v>0</v>
      </c>
      <c r="G519" s="25">
        <f>'Form Responses 1'!G693</f>
        <v>0</v>
      </c>
      <c r="H519" s="25"/>
      <c r="I519" s="25"/>
      <c r="J519" s="25"/>
      <c r="K519" s="25"/>
      <c r="L519" s="25"/>
      <c r="M519" s="25"/>
      <c r="N519" s="27"/>
      <c r="O519" s="19" t="str">
        <f t="shared" si="3095"/>
        <v/>
      </c>
      <c r="P519" s="20"/>
      <c r="Q519" s="20"/>
      <c r="R519" s="20"/>
      <c r="S519" s="20"/>
      <c r="T519" s="21" t="str">
        <f t="shared" ref="T519:U519" si="3143">IF(COUNTIF($F519,CONCATENATE("*",T$1,"*")),"Y",IF(COUNTIF($F519,CONCATENATE("*",$V$1,"*")),"Y",IF(COUNTIF($F519,CONCATENATE("*ALL EVENT DAYS - July 18*")),"Y","")))</f>
        <v/>
      </c>
      <c r="U519" s="21" t="str">
        <f t="shared" si="3143"/>
        <v/>
      </c>
      <c r="V519" s="21" t="str">
        <f t="shared" si="2740"/>
        <v/>
      </c>
      <c r="W519" s="21" t="str">
        <f t="shared" ref="W519:X519" si="3144">IF(COUNTIF($F519,CONCATENATE("*",W$1,"*")),"Y",IF(COUNTIF($F519,CONCATENATE("*",$O$1,"*")),"Y",IF(COUNTIF($F519,CONCATENATE("*",$Y$1,"*")),"Y",IF(COUNTIF($F519,CONCATENATE("*ALL EVENT*")),"Y",""))))</f>
        <v/>
      </c>
      <c r="X519" s="21" t="str">
        <f t="shared" si="3144"/>
        <v/>
      </c>
      <c r="Y519" s="21" t="str">
        <f t="shared" si="2742"/>
        <v/>
      </c>
      <c r="Z519" s="21" t="str">
        <f t="shared" ref="Z519:AA519" si="3145">IF(COUNTIF($F519,CONCATENATE("*",Z$1,"*")),"Y",IF(COUNTIF($F519,CONCATENATE("*",$O$1,"*")),"Y",IF(COUNTIF($F519,CONCATENATE("*",$AB$1,"*")),"Y",IF(COUNTIF($F519,CONCATENATE("*ALL EVENT*")),"Y",""))))</f>
        <v/>
      </c>
      <c r="AA519" s="21" t="str">
        <f t="shared" si="3145"/>
        <v/>
      </c>
      <c r="AB519" s="21" t="str">
        <f t="shared" si="3099"/>
        <v/>
      </c>
      <c r="AC519" s="21" t="str">
        <f t="shared" ref="AC519:AD519" si="3146">IF(COUNTIF($F519,CONCATENATE("*",AC$1,"*")),"Y",IF(COUNTIF($F519,CONCATENATE("*",$O$1,"*")),"Y",IF(COUNTIF($F519,CONCATENATE("*",$AE$1,"*")),"Y",IF(COUNTIF($F519,CONCATENATE("*ALL EVENT*")),"Y",""))))</f>
        <v/>
      </c>
      <c r="AD519" s="21" t="str">
        <f t="shared" si="3146"/>
        <v/>
      </c>
      <c r="AE519" s="19" t="str">
        <f t="shared" si="3101"/>
        <v/>
      </c>
      <c r="AF519" s="22">
        <f t="shared" si="3102"/>
        <v>0</v>
      </c>
      <c r="AG519" s="44"/>
      <c r="AH519" s="19"/>
      <c r="AI519" s="19" t="str">
        <f t="shared" ref="AI519:AO519" si="3147">IF(P519="Y",$AG519,"")</f>
        <v/>
      </c>
      <c r="AJ519" s="19" t="str">
        <f t="shared" si="3147"/>
        <v/>
      </c>
      <c r="AK519" s="19" t="str">
        <f t="shared" si="3147"/>
        <v/>
      </c>
      <c r="AL519" s="19" t="str">
        <f t="shared" si="3147"/>
        <v/>
      </c>
      <c r="AM519" s="19" t="str">
        <f t="shared" si="3147"/>
        <v/>
      </c>
      <c r="AN519" s="19" t="str">
        <f t="shared" si="3147"/>
        <v/>
      </c>
      <c r="AO519" s="19" t="str">
        <f t="shared" si="3147"/>
        <v/>
      </c>
      <c r="AP519" s="19"/>
      <c r="AQ519" s="19"/>
      <c r="AR519" s="19" t="str">
        <f t="shared" ref="AR519:AX519" si="3148">IF(Y519="Y",$AG519,"")</f>
        <v/>
      </c>
      <c r="AS519" s="19" t="str">
        <f t="shared" si="3148"/>
        <v/>
      </c>
      <c r="AT519" s="19" t="str">
        <f t="shared" si="3148"/>
        <v/>
      </c>
      <c r="AU519" s="19" t="str">
        <f t="shared" si="3148"/>
        <v/>
      </c>
      <c r="AV519" s="19" t="str">
        <f t="shared" si="3148"/>
        <v/>
      </c>
      <c r="AW519" s="19" t="str">
        <f t="shared" si="3148"/>
        <v/>
      </c>
      <c r="AX519" s="19" t="str">
        <f t="shared" si="3148"/>
        <v/>
      </c>
      <c r="AY519" s="24">
        <f t="shared" si="3105"/>
        <v>0</v>
      </c>
      <c r="AZ519" s="19">
        <f t="shared" si="3106"/>
        <v>1</v>
      </c>
      <c r="BA519" s="19"/>
      <c r="BB519" s="19"/>
    </row>
    <row r="520" spans="1:54" ht="15.6">
      <c r="A520" s="2">
        <f>'Form Responses 1'!A694</f>
        <v>0</v>
      </c>
      <c r="B520" s="25">
        <f>'Form Responses 1'!B694</f>
        <v>0</v>
      </c>
      <c r="C520" s="25">
        <f>'Form Responses 1'!C694</f>
        <v>0</v>
      </c>
      <c r="D520" s="25">
        <f>'Form Responses 1'!D694</f>
        <v>0</v>
      </c>
      <c r="E520" s="513">
        <f>'Form Responses 1'!E694</f>
        <v>0</v>
      </c>
      <c r="F520" s="48">
        <f>'Form Responses 1'!F694</f>
        <v>0</v>
      </c>
      <c r="G520" s="25">
        <f>'Form Responses 1'!G694</f>
        <v>0</v>
      </c>
      <c r="H520" s="25"/>
      <c r="I520" s="25"/>
      <c r="J520" s="25"/>
      <c r="K520" s="25"/>
      <c r="L520" s="25"/>
      <c r="M520" s="25"/>
      <c r="N520" s="27"/>
      <c r="O520" s="19" t="str">
        <f t="shared" si="3095"/>
        <v/>
      </c>
      <c r="P520" s="20"/>
      <c r="Q520" s="20"/>
      <c r="R520" s="20"/>
      <c r="S520" s="20"/>
      <c r="T520" s="21" t="str">
        <f t="shared" ref="T520:U520" si="3149">IF(COUNTIF($F520,CONCATENATE("*",T$1,"*")),"Y",IF(COUNTIF($F520,CONCATENATE("*",$V$1,"*")),"Y",IF(COUNTIF($F520,CONCATENATE("*ALL EVENT DAYS - July 18*")),"Y","")))</f>
        <v/>
      </c>
      <c r="U520" s="21" t="str">
        <f t="shared" si="3149"/>
        <v/>
      </c>
      <c r="V520" s="21" t="str">
        <f t="shared" si="2740"/>
        <v/>
      </c>
      <c r="W520" s="21" t="str">
        <f t="shared" ref="W520:X520" si="3150">IF(COUNTIF($F520,CONCATENATE("*",W$1,"*")),"Y",IF(COUNTIF($F520,CONCATENATE("*",$O$1,"*")),"Y",IF(COUNTIF($F520,CONCATENATE("*",$Y$1,"*")),"Y",IF(COUNTIF($F520,CONCATENATE("*ALL EVENT*")),"Y",""))))</f>
        <v/>
      </c>
      <c r="X520" s="21" t="str">
        <f t="shared" si="3150"/>
        <v/>
      </c>
      <c r="Y520" s="21" t="str">
        <f t="shared" si="2742"/>
        <v/>
      </c>
      <c r="Z520" s="21" t="str">
        <f t="shared" ref="Z520:AA520" si="3151">IF(COUNTIF($F520,CONCATENATE("*",Z$1,"*")),"Y",IF(COUNTIF($F520,CONCATENATE("*",$O$1,"*")),"Y",IF(COUNTIF($F520,CONCATENATE("*",$AB$1,"*")),"Y",IF(COUNTIF($F520,CONCATENATE("*ALL EVENT*")),"Y",""))))</f>
        <v/>
      </c>
      <c r="AA520" s="21" t="str">
        <f t="shared" si="3151"/>
        <v/>
      </c>
      <c r="AB520" s="21" t="str">
        <f t="shared" si="3099"/>
        <v/>
      </c>
      <c r="AC520" s="21" t="str">
        <f t="shared" ref="AC520:AD520" si="3152">IF(COUNTIF($F520,CONCATENATE("*",AC$1,"*")),"Y",IF(COUNTIF($F520,CONCATENATE("*",$O$1,"*")),"Y",IF(COUNTIF($F520,CONCATENATE("*",$AE$1,"*")),"Y",IF(COUNTIF($F520,CONCATENATE("*ALL EVENT*")),"Y",""))))</f>
        <v/>
      </c>
      <c r="AD520" s="21" t="str">
        <f t="shared" si="3152"/>
        <v/>
      </c>
      <c r="AE520" s="19" t="str">
        <f t="shared" si="3101"/>
        <v/>
      </c>
      <c r="AF520" s="22">
        <f t="shared" si="3102"/>
        <v>0</v>
      </c>
      <c r="AG520" s="44"/>
      <c r="AH520" s="19"/>
      <c r="AI520" s="19" t="str">
        <f t="shared" ref="AI520:AO520" si="3153">IF(P520="Y",$AG520,"")</f>
        <v/>
      </c>
      <c r="AJ520" s="19" t="str">
        <f t="shared" si="3153"/>
        <v/>
      </c>
      <c r="AK520" s="19" t="str">
        <f t="shared" si="3153"/>
        <v/>
      </c>
      <c r="AL520" s="19" t="str">
        <f t="shared" si="3153"/>
        <v/>
      </c>
      <c r="AM520" s="19" t="str">
        <f t="shared" si="3153"/>
        <v/>
      </c>
      <c r="AN520" s="19" t="str">
        <f t="shared" si="3153"/>
        <v/>
      </c>
      <c r="AO520" s="19" t="str">
        <f t="shared" si="3153"/>
        <v/>
      </c>
      <c r="AP520" s="19"/>
      <c r="AQ520" s="19"/>
      <c r="AR520" s="19" t="str">
        <f t="shared" ref="AR520:AX520" si="3154">IF(Y520="Y",$AG520,"")</f>
        <v/>
      </c>
      <c r="AS520" s="19" t="str">
        <f t="shared" si="3154"/>
        <v/>
      </c>
      <c r="AT520" s="19" t="str">
        <f t="shared" si="3154"/>
        <v/>
      </c>
      <c r="AU520" s="19" t="str">
        <f t="shared" si="3154"/>
        <v/>
      </c>
      <c r="AV520" s="19" t="str">
        <f t="shared" si="3154"/>
        <v/>
      </c>
      <c r="AW520" s="19" t="str">
        <f t="shared" si="3154"/>
        <v/>
      </c>
      <c r="AX520" s="19" t="str">
        <f t="shared" si="3154"/>
        <v/>
      </c>
      <c r="AY520" s="24">
        <f t="shared" si="3105"/>
        <v>0</v>
      </c>
      <c r="AZ520" s="19">
        <f t="shared" si="3106"/>
        <v>1</v>
      </c>
      <c r="BA520" s="19"/>
      <c r="BB520" s="19"/>
    </row>
    <row r="521" spans="1:54" ht="15.6">
      <c r="A521" s="1">
        <f>'Form Responses 1'!A724</f>
        <v>0</v>
      </c>
      <c r="B521" s="25">
        <f>'Form Responses 1'!B724</f>
        <v>0</v>
      </c>
      <c r="C521" s="25">
        <f>'Form Responses 1'!C724</f>
        <v>0</v>
      </c>
      <c r="D521" s="25">
        <f>'Form Responses 1'!D724</f>
        <v>0</v>
      </c>
      <c r="E521" s="513">
        <f>'Form Responses 1'!E724</f>
        <v>0</v>
      </c>
      <c r="F521" s="48">
        <f>'Form Responses 1'!F724</f>
        <v>0</v>
      </c>
      <c r="G521" s="25">
        <f>'Form Responses 1'!G724</f>
        <v>0</v>
      </c>
      <c r="H521" s="25"/>
      <c r="I521" s="25"/>
      <c r="J521" s="25"/>
      <c r="K521" s="25"/>
      <c r="L521" s="25"/>
      <c r="M521" s="25"/>
      <c r="N521" s="25"/>
      <c r="O521" s="19" t="str">
        <f t="shared" si="3095"/>
        <v/>
      </c>
      <c r="P521" s="20"/>
      <c r="Q521" s="20"/>
      <c r="R521" s="20"/>
      <c r="S521" s="20"/>
      <c r="T521" s="21" t="str">
        <f t="shared" ref="T521:U521" si="3155">IF(COUNTIF($F521,CONCATENATE("*",T$1,"*")),"Y",IF(COUNTIF($F521,CONCATENATE("*",$V$1,"*")),"Y",IF(COUNTIF($F521,CONCATENATE("*ALL EVENT DAYS - July 18*")),"Y","")))</f>
        <v/>
      </c>
      <c r="U521" s="21" t="str">
        <f t="shared" si="3155"/>
        <v/>
      </c>
      <c r="V521" s="21" t="str">
        <f t="shared" si="2740"/>
        <v/>
      </c>
      <c r="W521" s="21" t="str">
        <f t="shared" ref="W521:X521" si="3156">IF(COUNTIF($F521,CONCATENATE("*",W$1,"*")),"Y",IF(COUNTIF($F521,CONCATENATE("*",$O$1,"*")),"Y",IF(COUNTIF($F521,CONCATENATE("*",$Y$1,"*")),"Y",IF(COUNTIF($F521,CONCATENATE("*ALL EVENT*")),"Y",""))))</f>
        <v/>
      </c>
      <c r="X521" s="21" t="str">
        <f t="shared" si="3156"/>
        <v/>
      </c>
      <c r="Y521" s="21" t="str">
        <f t="shared" si="2742"/>
        <v/>
      </c>
      <c r="Z521" s="21" t="str">
        <f t="shared" ref="Z521:AA521" si="3157">IF(COUNTIF($F521,CONCATENATE("*",Z$1,"*")),"Y",IF(COUNTIF($F521,CONCATENATE("*",$O$1,"*")),"Y",IF(COUNTIF($F521,CONCATENATE("*",$AB$1,"*")),"Y",IF(COUNTIF($F521,CONCATENATE("*ALL EVENT*")),"Y",""))))</f>
        <v/>
      </c>
      <c r="AA521" s="21" t="str">
        <f t="shared" si="3157"/>
        <v/>
      </c>
      <c r="AB521" s="21" t="str">
        <f t="shared" si="3099"/>
        <v/>
      </c>
      <c r="AC521" s="21" t="str">
        <f t="shared" ref="AC521:AD521" si="3158">IF(COUNTIF($F521,CONCATENATE("*",AC$1,"*")),"Y",IF(COUNTIF($F521,CONCATENATE("*",$O$1,"*")),"Y",IF(COUNTIF($F521,CONCATENATE("*",$AE$1,"*")),"Y",IF(COUNTIF($F521,CONCATENATE("*ALL EVENT*")),"Y",""))))</f>
        <v/>
      </c>
      <c r="AD521" s="21" t="str">
        <f t="shared" si="3158"/>
        <v/>
      </c>
      <c r="AE521" s="19" t="str">
        <f t="shared" si="3101"/>
        <v/>
      </c>
      <c r="AF521" s="22">
        <f t="shared" si="3102"/>
        <v>0</v>
      </c>
      <c r="AG521" s="44"/>
      <c r="AH521" s="19" t="str">
        <f t="shared" ref="AH521:AX521" si="3159">IF(O521="Y",$AG521,"")</f>
        <v/>
      </c>
      <c r="AI521" s="19" t="str">
        <f t="shared" si="3159"/>
        <v/>
      </c>
      <c r="AJ521" s="19" t="str">
        <f t="shared" si="3159"/>
        <v/>
      </c>
      <c r="AK521" s="19" t="str">
        <f t="shared" si="3159"/>
        <v/>
      </c>
      <c r="AL521" s="19" t="str">
        <f t="shared" si="3159"/>
        <v/>
      </c>
      <c r="AM521" s="19" t="str">
        <f t="shared" si="3159"/>
        <v/>
      </c>
      <c r="AN521" s="19" t="str">
        <f t="shared" si="3159"/>
        <v/>
      </c>
      <c r="AO521" s="19" t="str">
        <f t="shared" si="3159"/>
        <v/>
      </c>
      <c r="AP521" s="19" t="str">
        <f t="shared" si="3159"/>
        <v/>
      </c>
      <c r="AQ521" s="19" t="str">
        <f t="shared" si="3159"/>
        <v/>
      </c>
      <c r="AR521" s="19" t="str">
        <f t="shared" si="3159"/>
        <v/>
      </c>
      <c r="AS521" s="19" t="str">
        <f t="shared" si="3159"/>
        <v/>
      </c>
      <c r="AT521" s="19" t="str">
        <f t="shared" si="3159"/>
        <v/>
      </c>
      <c r="AU521" s="19" t="str">
        <f t="shared" si="3159"/>
        <v/>
      </c>
      <c r="AV521" s="19" t="str">
        <f t="shared" si="3159"/>
        <v/>
      </c>
      <c r="AW521" s="19" t="str">
        <f t="shared" si="3159"/>
        <v/>
      </c>
      <c r="AX521" s="19" t="str">
        <f t="shared" si="3159"/>
        <v/>
      </c>
      <c r="AY521" s="24">
        <f t="shared" si="3105"/>
        <v>0</v>
      </c>
      <c r="AZ521" s="19">
        <f t="shared" si="3106"/>
        <v>1</v>
      </c>
      <c r="BA521" s="19"/>
      <c r="BB521" s="19"/>
    </row>
    <row r="522" spans="1:54" ht="15.6">
      <c r="A522" s="1">
        <f>'Form Responses 1'!A725</f>
        <v>0</v>
      </c>
      <c r="B522" s="25">
        <f>'Form Responses 1'!B725</f>
        <v>0</v>
      </c>
      <c r="C522" s="25">
        <f>'Form Responses 1'!C725</f>
        <v>0</v>
      </c>
      <c r="D522" s="25">
        <f>'Form Responses 1'!D725</f>
        <v>0</v>
      </c>
      <c r="E522" s="513">
        <f>'Form Responses 1'!E725</f>
        <v>0</v>
      </c>
      <c r="F522" s="48">
        <f>'Form Responses 1'!F725</f>
        <v>0</v>
      </c>
      <c r="G522" s="25">
        <f>'Form Responses 1'!G725</f>
        <v>0</v>
      </c>
      <c r="H522" s="25"/>
      <c r="I522" s="25"/>
      <c r="J522" s="25"/>
      <c r="K522" s="25"/>
      <c r="L522" s="25"/>
      <c r="M522" s="25"/>
      <c r="N522" s="25"/>
      <c r="O522" s="19" t="str">
        <f t="shared" si="3095"/>
        <v/>
      </c>
      <c r="P522" s="20"/>
      <c r="Q522" s="20"/>
      <c r="R522" s="20"/>
      <c r="S522" s="20"/>
      <c r="T522" s="21" t="str">
        <f t="shared" ref="T522:U522" si="3160">IF(COUNTIF($F522,CONCATENATE("*",T$1,"*")),"Y",IF(COUNTIF($F522,CONCATENATE("*",$V$1,"*")),"Y",IF(COUNTIF($F522,CONCATENATE("*ALL EVENT DAYS - July 18*")),"Y","")))</f>
        <v/>
      </c>
      <c r="U522" s="21" t="str">
        <f t="shared" si="3160"/>
        <v/>
      </c>
      <c r="V522" s="21" t="str">
        <f t="shared" si="2740"/>
        <v/>
      </c>
      <c r="W522" s="21" t="str">
        <f t="shared" ref="W522:X522" si="3161">IF(COUNTIF($F522,CONCATENATE("*",W$1,"*")),"Y",IF(COUNTIF($F522,CONCATENATE("*",$O$1,"*")),"Y",IF(COUNTIF($F522,CONCATENATE("*",$Y$1,"*")),"Y",IF(COUNTIF($F522,CONCATENATE("*ALL EVENT*")),"Y",""))))</f>
        <v/>
      </c>
      <c r="X522" s="21" t="str">
        <f t="shared" si="3161"/>
        <v/>
      </c>
      <c r="Y522" s="21" t="str">
        <f t="shared" si="2742"/>
        <v/>
      </c>
      <c r="Z522" s="21" t="str">
        <f t="shared" ref="Z522:AA522" si="3162">IF(COUNTIF($F522,CONCATENATE("*",Z$1,"*")),"Y",IF(COUNTIF($F522,CONCATENATE("*",$O$1,"*")),"Y",IF(COUNTIF($F522,CONCATENATE("*",$AB$1,"*")),"Y",IF(COUNTIF($F522,CONCATENATE("*ALL EVENT*")),"Y",""))))</f>
        <v/>
      </c>
      <c r="AA522" s="21" t="str">
        <f t="shared" si="3162"/>
        <v/>
      </c>
      <c r="AB522" s="21" t="str">
        <f t="shared" si="3099"/>
        <v/>
      </c>
      <c r="AC522" s="21" t="str">
        <f t="shared" ref="AC522:AD522" si="3163">IF(COUNTIF($F522,CONCATENATE("*",AC$1,"*")),"Y",IF(COUNTIF($F522,CONCATENATE("*",$O$1,"*")),"Y",IF(COUNTIF($F522,CONCATENATE("*",$AE$1,"*")),"Y",IF(COUNTIF($F522,CONCATENATE("*ALL EVENT*")),"Y",""))))</f>
        <v/>
      </c>
      <c r="AD522" s="21" t="str">
        <f t="shared" si="3163"/>
        <v/>
      </c>
      <c r="AE522" s="19" t="str">
        <f t="shared" si="3101"/>
        <v/>
      </c>
      <c r="AF522" s="22">
        <f t="shared" si="3102"/>
        <v>0</v>
      </c>
      <c r="AG522" s="44"/>
      <c r="AH522" s="19" t="str">
        <f t="shared" ref="AH522:AX522" si="3164">IF(O522="Y",$AG522,"")</f>
        <v/>
      </c>
      <c r="AI522" s="19" t="str">
        <f t="shared" si="3164"/>
        <v/>
      </c>
      <c r="AJ522" s="19" t="str">
        <f t="shared" si="3164"/>
        <v/>
      </c>
      <c r="AK522" s="19" t="str">
        <f t="shared" si="3164"/>
        <v/>
      </c>
      <c r="AL522" s="19" t="str">
        <f t="shared" si="3164"/>
        <v/>
      </c>
      <c r="AM522" s="19" t="str">
        <f t="shared" si="3164"/>
        <v/>
      </c>
      <c r="AN522" s="19" t="str">
        <f t="shared" si="3164"/>
        <v/>
      </c>
      <c r="AO522" s="19" t="str">
        <f t="shared" si="3164"/>
        <v/>
      </c>
      <c r="AP522" s="19" t="str">
        <f t="shared" si="3164"/>
        <v/>
      </c>
      <c r="AQ522" s="19" t="str">
        <f t="shared" si="3164"/>
        <v/>
      </c>
      <c r="AR522" s="19" t="str">
        <f t="shared" si="3164"/>
        <v/>
      </c>
      <c r="AS522" s="19" t="str">
        <f t="shared" si="3164"/>
        <v/>
      </c>
      <c r="AT522" s="19" t="str">
        <f t="shared" si="3164"/>
        <v/>
      </c>
      <c r="AU522" s="19" t="str">
        <f t="shared" si="3164"/>
        <v/>
      </c>
      <c r="AV522" s="19" t="str">
        <f t="shared" si="3164"/>
        <v/>
      </c>
      <c r="AW522" s="19" t="str">
        <f t="shared" si="3164"/>
        <v/>
      </c>
      <c r="AX522" s="19" t="str">
        <f t="shared" si="3164"/>
        <v/>
      </c>
      <c r="AY522" s="24">
        <f t="shared" si="3105"/>
        <v>0</v>
      </c>
      <c r="AZ522" s="19">
        <f t="shared" si="3106"/>
        <v>1</v>
      </c>
      <c r="BA522" s="19"/>
      <c r="BB522" s="19"/>
    </row>
    <row r="523" spans="1:54" ht="15.6">
      <c r="A523" s="1">
        <f>'Form Responses 1'!A726</f>
        <v>0</v>
      </c>
      <c r="B523" s="25">
        <f>'Form Responses 1'!B726</f>
        <v>0</v>
      </c>
      <c r="C523" s="25">
        <f>'Form Responses 1'!C726</f>
        <v>0</v>
      </c>
      <c r="D523" s="25">
        <f>'Form Responses 1'!D726</f>
        <v>0</v>
      </c>
      <c r="E523" s="513">
        <f>'Form Responses 1'!E726</f>
        <v>0</v>
      </c>
      <c r="F523" s="48">
        <f>'Form Responses 1'!F726</f>
        <v>0</v>
      </c>
      <c r="G523" s="25">
        <f>'Form Responses 1'!G726</f>
        <v>0</v>
      </c>
      <c r="H523" s="25"/>
      <c r="I523" s="25"/>
      <c r="J523" s="25"/>
      <c r="K523" s="25"/>
      <c r="L523" s="25"/>
      <c r="M523" s="25"/>
      <c r="N523" s="25"/>
      <c r="O523" s="19" t="str">
        <f t="shared" si="3095"/>
        <v/>
      </c>
      <c r="P523" s="20"/>
      <c r="Q523" s="20"/>
      <c r="R523" s="20"/>
      <c r="S523" s="20"/>
      <c r="T523" s="21" t="str">
        <f t="shared" ref="T523:U523" si="3165">IF(COUNTIF($F523,CONCATENATE("*",T$1,"*")),"Y",IF(COUNTIF($F523,CONCATENATE("*",$V$1,"*")),"Y",IF(COUNTIF($F523,CONCATENATE("*ALL EVENT DAYS - July 18*")),"Y","")))</f>
        <v/>
      </c>
      <c r="U523" s="21" t="str">
        <f t="shared" si="3165"/>
        <v/>
      </c>
      <c r="V523" s="21" t="str">
        <f t="shared" si="2740"/>
        <v/>
      </c>
      <c r="W523" s="21" t="str">
        <f t="shared" ref="W523:X523" si="3166">IF(COUNTIF($F523,CONCATENATE("*",W$1,"*")),"Y",IF(COUNTIF($F523,CONCATENATE("*",$O$1,"*")),"Y",IF(COUNTIF($F523,CONCATENATE("*",$Y$1,"*")),"Y",IF(COUNTIF($F523,CONCATENATE("*ALL EVENT*")),"Y",""))))</f>
        <v/>
      </c>
      <c r="X523" s="21" t="str">
        <f t="shared" si="3166"/>
        <v/>
      </c>
      <c r="Y523" s="21" t="str">
        <f t="shared" si="2742"/>
        <v/>
      </c>
      <c r="Z523" s="21" t="str">
        <f t="shared" ref="Z523:AA523" si="3167">IF(COUNTIF($F523,CONCATENATE("*",Z$1,"*")),"Y",IF(COUNTIF($F523,CONCATENATE("*",$O$1,"*")),"Y",IF(COUNTIF($F523,CONCATENATE("*",$AB$1,"*")),"Y",IF(COUNTIF($F523,CONCATENATE("*ALL EVENT*")),"Y",""))))</f>
        <v/>
      </c>
      <c r="AA523" s="21" t="str">
        <f t="shared" si="3167"/>
        <v/>
      </c>
      <c r="AB523" s="21" t="str">
        <f t="shared" si="3099"/>
        <v/>
      </c>
      <c r="AC523" s="21" t="str">
        <f t="shared" ref="AC523:AD523" si="3168">IF(COUNTIF($F523,CONCATENATE("*",AC$1,"*")),"Y",IF(COUNTIF($F523,CONCATENATE("*",$O$1,"*")),"Y",IF(COUNTIF($F523,CONCATENATE("*",$AE$1,"*")),"Y",IF(COUNTIF($F523,CONCATENATE("*ALL EVENT*")),"Y",""))))</f>
        <v/>
      </c>
      <c r="AD523" s="21" t="str">
        <f t="shared" si="3168"/>
        <v/>
      </c>
      <c r="AE523" s="19" t="str">
        <f t="shared" si="3101"/>
        <v/>
      </c>
      <c r="AF523" s="22">
        <f t="shared" si="3102"/>
        <v>0</v>
      </c>
      <c r="AG523" s="44"/>
      <c r="AH523" s="19" t="str">
        <f t="shared" ref="AH523:AX523" si="3169">IF(O523="Y",$AG523,"")</f>
        <v/>
      </c>
      <c r="AI523" s="19" t="str">
        <f t="shared" si="3169"/>
        <v/>
      </c>
      <c r="AJ523" s="19" t="str">
        <f t="shared" si="3169"/>
        <v/>
      </c>
      <c r="AK523" s="19" t="str">
        <f t="shared" si="3169"/>
        <v/>
      </c>
      <c r="AL523" s="19" t="str">
        <f t="shared" si="3169"/>
        <v/>
      </c>
      <c r="AM523" s="19" t="str">
        <f t="shared" si="3169"/>
        <v/>
      </c>
      <c r="AN523" s="19" t="str">
        <f t="shared" si="3169"/>
        <v/>
      </c>
      <c r="AO523" s="19" t="str">
        <f t="shared" si="3169"/>
        <v/>
      </c>
      <c r="AP523" s="19" t="str">
        <f t="shared" si="3169"/>
        <v/>
      </c>
      <c r="AQ523" s="19" t="str">
        <f t="shared" si="3169"/>
        <v/>
      </c>
      <c r="AR523" s="19" t="str">
        <f t="shared" si="3169"/>
        <v/>
      </c>
      <c r="AS523" s="19" t="str">
        <f t="shared" si="3169"/>
        <v/>
      </c>
      <c r="AT523" s="19" t="str">
        <f t="shared" si="3169"/>
        <v/>
      </c>
      <c r="AU523" s="19" t="str">
        <f t="shared" si="3169"/>
        <v/>
      </c>
      <c r="AV523" s="19" t="str">
        <f t="shared" si="3169"/>
        <v/>
      </c>
      <c r="AW523" s="19" t="str">
        <f t="shared" si="3169"/>
        <v/>
      </c>
      <c r="AX523" s="19" t="str">
        <f t="shared" si="3169"/>
        <v/>
      </c>
      <c r="AY523" s="24">
        <f t="shared" si="3105"/>
        <v>0</v>
      </c>
      <c r="AZ523" s="19">
        <f t="shared" si="3106"/>
        <v>1</v>
      </c>
      <c r="BA523" s="19"/>
      <c r="BB523" s="19"/>
    </row>
    <row r="524" spans="1:54" ht="15.6">
      <c r="A524" s="1">
        <f>'Form Responses 1'!A727</f>
        <v>0</v>
      </c>
      <c r="B524" s="25">
        <f>'Form Responses 1'!B727</f>
        <v>0</v>
      </c>
      <c r="C524" s="25">
        <f>'Form Responses 1'!C727</f>
        <v>0</v>
      </c>
      <c r="D524" s="25">
        <f>'Form Responses 1'!D727</f>
        <v>0</v>
      </c>
      <c r="E524" s="513">
        <f>'Form Responses 1'!E727</f>
        <v>0</v>
      </c>
      <c r="F524" s="48">
        <f>'Form Responses 1'!F727</f>
        <v>0</v>
      </c>
      <c r="G524" s="25">
        <f>'Form Responses 1'!G727</f>
        <v>0</v>
      </c>
      <c r="H524" s="25"/>
      <c r="I524" s="25"/>
      <c r="J524" s="25"/>
      <c r="K524" s="25"/>
      <c r="L524" s="25"/>
      <c r="M524" s="25"/>
      <c r="N524" s="25"/>
      <c r="O524" s="19" t="str">
        <f t="shared" si="3095"/>
        <v/>
      </c>
      <c r="P524" s="20"/>
      <c r="Q524" s="20"/>
      <c r="R524" s="20"/>
      <c r="S524" s="20"/>
      <c r="T524" s="21" t="str">
        <f t="shared" ref="T524:U524" si="3170">IF(COUNTIF($F524,CONCATENATE("*",T$1,"*")),"Y",IF(COUNTIF($F524,CONCATENATE("*",$V$1,"*")),"Y",IF(COUNTIF($F524,CONCATENATE("*ALL EVENT DAYS - July 18*")),"Y","")))</f>
        <v/>
      </c>
      <c r="U524" s="21" t="str">
        <f t="shared" si="3170"/>
        <v/>
      </c>
      <c r="V524" s="21" t="str">
        <f t="shared" si="2740"/>
        <v/>
      </c>
      <c r="W524" s="21" t="str">
        <f t="shared" ref="W524:X524" si="3171">IF(COUNTIF($F524,CONCATENATE("*",W$1,"*")),"Y",IF(COUNTIF($F524,CONCATENATE("*",$O$1,"*")),"Y",IF(COUNTIF($F524,CONCATENATE("*",$Y$1,"*")),"Y",IF(COUNTIF($F524,CONCATENATE("*ALL EVENT*")),"Y",""))))</f>
        <v/>
      </c>
      <c r="X524" s="21" t="str">
        <f t="shared" si="3171"/>
        <v/>
      </c>
      <c r="Y524" s="21" t="str">
        <f t="shared" si="2742"/>
        <v/>
      </c>
      <c r="Z524" s="21" t="str">
        <f t="shared" ref="Z524:AA524" si="3172">IF(COUNTIF($F524,CONCATENATE("*",Z$1,"*")),"Y",IF(COUNTIF($F524,CONCATENATE("*",$O$1,"*")),"Y",IF(COUNTIF($F524,CONCATENATE("*",$AB$1,"*")),"Y",IF(COUNTIF($F524,CONCATENATE("*ALL EVENT*")),"Y",""))))</f>
        <v/>
      </c>
      <c r="AA524" s="21" t="str">
        <f t="shared" si="3172"/>
        <v/>
      </c>
      <c r="AB524" s="21" t="str">
        <f t="shared" si="3099"/>
        <v/>
      </c>
      <c r="AC524" s="21" t="str">
        <f t="shared" ref="AC524:AD524" si="3173">IF(COUNTIF($F524,CONCATENATE("*",AC$1,"*")),"Y",IF(COUNTIF($F524,CONCATENATE("*",$O$1,"*")),"Y",IF(COUNTIF($F524,CONCATENATE("*",$AE$1,"*")),"Y",IF(COUNTIF($F524,CONCATENATE("*ALL EVENT*")),"Y",""))))</f>
        <v/>
      </c>
      <c r="AD524" s="21" t="str">
        <f t="shared" si="3173"/>
        <v/>
      </c>
      <c r="AE524" s="19" t="str">
        <f t="shared" si="3101"/>
        <v/>
      </c>
      <c r="AF524" s="22">
        <f t="shared" si="3102"/>
        <v>0</v>
      </c>
      <c r="AG524" s="44"/>
      <c r="AH524" s="19" t="str">
        <f t="shared" ref="AH524:AX524" si="3174">IF(O524="Y",$AG524,"")</f>
        <v/>
      </c>
      <c r="AI524" s="19" t="str">
        <f t="shared" si="3174"/>
        <v/>
      </c>
      <c r="AJ524" s="19" t="str">
        <f t="shared" si="3174"/>
        <v/>
      </c>
      <c r="AK524" s="19" t="str">
        <f t="shared" si="3174"/>
        <v/>
      </c>
      <c r="AL524" s="19" t="str">
        <f t="shared" si="3174"/>
        <v/>
      </c>
      <c r="AM524" s="19" t="str">
        <f t="shared" si="3174"/>
        <v/>
      </c>
      <c r="AN524" s="19" t="str">
        <f t="shared" si="3174"/>
        <v/>
      </c>
      <c r="AO524" s="19" t="str">
        <f t="shared" si="3174"/>
        <v/>
      </c>
      <c r="AP524" s="19" t="str">
        <f t="shared" si="3174"/>
        <v/>
      </c>
      <c r="AQ524" s="19" t="str">
        <f t="shared" si="3174"/>
        <v/>
      </c>
      <c r="AR524" s="19" t="str">
        <f t="shared" si="3174"/>
        <v/>
      </c>
      <c r="AS524" s="19" t="str">
        <f t="shared" si="3174"/>
        <v/>
      </c>
      <c r="AT524" s="19" t="str">
        <f t="shared" si="3174"/>
        <v/>
      </c>
      <c r="AU524" s="19" t="str">
        <f t="shared" si="3174"/>
        <v/>
      </c>
      <c r="AV524" s="19" t="str">
        <f t="shared" si="3174"/>
        <v/>
      </c>
      <c r="AW524" s="19" t="str">
        <f t="shared" si="3174"/>
        <v/>
      </c>
      <c r="AX524" s="19" t="str">
        <f t="shared" si="3174"/>
        <v/>
      </c>
      <c r="AY524" s="24">
        <f t="shared" si="3105"/>
        <v>0</v>
      </c>
      <c r="AZ524" s="19">
        <f t="shared" si="3106"/>
        <v>1</v>
      </c>
      <c r="BA524" s="19"/>
      <c r="BB524" s="19"/>
    </row>
    <row r="525" spans="1:54" ht="15.6">
      <c r="A525" s="1">
        <f>'Form Responses 1'!A728</f>
        <v>0</v>
      </c>
      <c r="B525" s="25">
        <f>'Form Responses 1'!B728</f>
        <v>0</v>
      </c>
      <c r="C525" s="25">
        <f>'Form Responses 1'!C728</f>
        <v>0</v>
      </c>
      <c r="D525" s="25">
        <f>'Form Responses 1'!D728</f>
        <v>0</v>
      </c>
      <c r="E525" s="513">
        <f>'Form Responses 1'!E728</f>
        <v>0</v>
      </c>
      <c r="F525" s="48">
        <f>'Form Responses 1'!F728</f>
        <v>0</v>
      </c>
      <c r="G525" s="25">
        <f>'Form Responses 1'!G728</f>
        <v>0</v>
      </c>
      <c r="H525" s="25"/>
      <c r="I525" s="25"/>
      <c r="J525" s="25"/>
      <c r="K525" s="25"/>
      <c r="L525" s="25"/>
      <c r="M525" s="25"/>
      <c r="N525" s="25"/>
      <c r="O525" s="19" t="str">
        <f t="shared" si="3095"/>
        <v/>
      </c>
      <c r="P525" s="20"/>
      <c r="Q525" s="20"/>
      <c r="R525" s="20"/>
      <c r="S525" s="20"/>
      <c r="T525" s="21" t="str">
        <f t="shared" ref="T525:U525" si="3175">IF(COUNTIF($F525,CONCATENATE("*",T$1,"*")),"Y",IF(COUNTIF($F525,CONCATENATE("*",$V$1,"*")),"Y",IF(COUNTIF($F525,CONCATENATE("*ALL EVENT DAYS - July 18*")),"Y","")))</f>
        <v/>
      </c>
      <c r="U525" s="21" t="str">
        <f t="shared" si="3175"/>
        <v/>
      </c>
      <c r="V525" s="21" t="str">
        <f t="shared" si="2740"/>
        <v/>
      </c>
      <c r="W525" s="21" t="str">
        <f t="shared" ref="W525:X525" si="3176">IF(COUNTIF($F525,CONCATENATE("*",W$1,"*")),"Y",IF(COUNTIF($F525,CONCATENATE("*",$O$1,"*")),"Y",IF(COUNTIF($F525,CONCATENATE("*",$Y$1,"*")),"Y",IF(COUNTIF($F525,CONCATENATE("*ALL EVENT*")),"Y",""))))</f>
        <v/>
      </c>
      <c r="X525" s="21" t="str">
        <f t="shared" si="3176"/>
        <v/>
      </c>
      <c r="Y525" s="21" t="str">
        <f t="shared" si="2742"/>
        <v/>
      </c>
      <c r="Z525" s="21" t="str">
        <f t="shared" ref="Z525:AA525" si="3177">IF(COUNTIF($F525,CONCATENATE("*",Z$1,"*")),"Y",IF(COUNTIF($F525,CONCATENATE("*",$O$1,"*")),"Y",IF(COUNTIF($F525,CONCATENATE("*",$AB$1,"*")),"Y",IF(COUNTIF($F525,CONCATENATE("*ALL EVENT*")),"Y",""))))</f>
        <v/>
      </c>
      <c r="AA525" s="21" t="str">
        <f t="shared" si="3177"/>
        <v/>
      </c>
      <c r="AB525" s="21" t="str">
        <f t="shared" si="3099"/>
        <v/>
      </c>
      <c r="AC525" s="21" t="str">
        <f t="shared" ref="AC525:AD525" si="3178">IF(COUNTIF($F525,CONCATENATE("*",AC$1,"*")),"Y",IF(COUNTIF($F525,CONCATENATE("*",$O$1,"*")),"Y",IF(COUNTIF($F525,CONCATENATE("*",$AE$1,"*")),"Y",IF(COUNTIF($F525,CONCATENATE("*ALL EVENT*")),"Y",""))))</f>
        <v/>
      </c>
      <c r="AD525" s="21" t="str">
        <f t="shared" si="3178"/>
        <v/>
      </c>
      <c r="AE525" s="19" t="str">
        <f t="shared" si="3101"/>
        <v/>
      </c>
      <c r="AF525" s="22">
        <f t="shared" si="3102"/>
        <v>0</v>
      </c>
      <c r="AG525" s="44"/>
      <c r="AH525" s="19" t="str">
        <f t="shared" ref="AH525:AX525" si="3179">IF(O525="Y",$AG525,"")</f>
        <v/>
      </c>
      <c r="AI525" s="19" t="str">
        <f t="shared" si="3179"/>
        <v/>
      </c>
      <c r="AJ525" s="19" t="str">
        <f t="shared" si="3179"/>
        <v/>
      </c>
      <c r="AK525" s="19" t="str">
        <f t="shared" si="3179"/>
        <v/>
      </c>
      <c r="AL525" s="19" t="str">
        <f t="shared" si="3179"/>
        <v/>
      </c>
      <c r="AM525" s="19" t="str">
        <f t="shared" si="3179"/>
        <v/>
      </c>
      <c r="AN525" s="19" t="str">
        <f t="shared" si="3179"/>
        <v/>
      </c>
      <c r="AO525" s="19" t="str">
        <f t="shared" si="3179"/>
        <v/>
      </c>
      <c r="AP525" s="19" t="str">
        <f t="shared" si="3179"/>
        <v/>
      </c>
      <c r="AQ525" s="19" t="str">
        <f t="shared" si="3179"/>
        <v/>
      </c>
      <c r="AR525" s="19" t="str">
        <f t="shared" si="3179"/>
        <v/>
      </c>
      <c r="AS525" s="19" t="str">
        <f t="shared" si="3179"/>
        <v/>
      </c>
      <c r="AT525" s="19" t="str">
        <f t="shared" si="3179"/>
        <v/>
      </c>
      <c r="AU525" s="19" t="str">
        <f t="shared" si="3179"/>
        <v/>
      </c>
      <c r="AV525" s="19" t="str">
        <f t="shared" si="3179"/>
        <v/>
      </c>
      <c r="AW525" s="19" t="str">
        <f t="shared" si="3179"/>
        <v/>
      </c>
      <c r="AX525" s="19" t="str">
        <f t="shared" si="3179"/>
        <v/>
      </c>
      <c r="AY525" s="24">
        <f t="shared" si="3105"/>
        <v>0</v>
      </c>
      <c r="AZ525" s="19">
        <f t="shared" si="3106"/>
        <v>1</v>
      </c>
      <c r="BA525" s="19"/>
      <c r="BB525" s="19"/>
    </row>
    <row r="526" spans="1:54" ht="15.6">
      <c r="A526" s="1">
        <f>'Form Responses 1'!A729</f>
        <v>0</v>
      </c>
      <c r="B526" s="25">
        <f>'Form Responses 1'!B729</f>
        <v>0</v>
      </c>
      <c r="C526" s="25">
        <f>'Form Responses 1'!C729</f>
        <v>0</v>
      </c>
      <c r="D526" s="25">
        <f>'Form Responses 1'!D729</f>
        <v>0</v>
      </c>
      <c r="E526" s="513">
        <f>'Form Responses 1'!E729</f>
        <v>0</v>
      </c>
      <c r="F526" s="48">
        <f>'Form Responses 1'!F729</f>
        <v>0</v>
      </c>
      <c r="G526" s="25">
        <f>'Form Responses 1'!G729</f>
        <v>0</v>
      </c>
      <c r="H526" s="25"/>
      <c r="I526" s="25"/>
      <c r="J526" s="25"/>
      <c r="K526" s="25"/>
      <c r="L526" s="25"/>
      <c r="M526" s="25"/>
      <c r="N526" s="25"/>
      <c r="O526" s="19" t="str">
        <f t="shared" si="3095"/>
        <v/>
      </c>
      <c r="P526" s="20"/>
      <c r="Q526" s="20"/>
      <c r="R526" s="20"/>
      <c r="S526" s="20"/>
      <c r="T526" s="21" t="str">
        <f t="shared" ref="T526:U526" si="3180">IF(COUNTIF($F526,CONCATENATE("*",T$1,"*")),"Y",IF(COUNTIF($F526,CONCATENATE("*",$V$1,"*")),"Y",IF(COUNTIF($F526,CONCATENATE("*ALL EVENT DAYS - July 18*")),"Y","")))</f>
        <v/>
      </c>
      <c r="U526" s="21" t="str">
        <f t="shared" si="3180"/>
        <v/>
      </c>
      <c r="V526" s="21" t="str">
        <f t="shared" si="2740"/>
        <v/>
      </c>
      <c r="W526" s="21" t="str">
        <f t="shared" ref="W526:X526" si="3181">IF(COUNTIF($F526,CONCATENATE("*",W$1,"*")),"Y",IF(COUNTIF($F526,CONCATENATE("*",$O$1,"*")),"Y",IF(COUNTIF($F526,CONCATENATE("*",$Y$1,"*")),"Y",IF(COUNTIF($F526,CONCATENATE("*ALL EVENT*")),"Y",""))))</f>
        <v/>
      </c>
      <c r="X526" s="21" t="str">
        <f t="shared" si="3181"/>
        <v/>
      </c>
      <c r="Y526" s="21" t="str">
        <f t="shared" si="2742"/>
        <v/>
      </c>
      <c r="Z526" s="21" t="str">
        <f t="shared" ref="Z526:AA526" si="3182">IF(COUNTIF($F526,CONCATENATE("*",Z$1,"*")),"Y",IF(COUNTIF($F526,CONCATENATE("*",$O$1,"*")),"Y",IF(COUNTIF($F526,CONCATENATE("*",$AB$1,"*")),"Y",IF(COUNTIF($F526,CONCATENATE("*ALL EVENT*")),"Y",""))))</f>
        <v/>
      </c>
      <c r="AA526" s="21" t="str">
        <f t="shared" si="3182"/>
        <v/>
      </c>
      <c r="AB526" s="21" t="str">
        <f t="shared" si="3099"/>
        <v/>
      </c>
      <c r="AC526" s="21" t="str">
        <f t="shared" ref="AC526:AD526" si="3183">IF(COUNTIF($F526,CONCATENATE("*",AC$1,"*")),"Y",IF(COUNTIF($F526,CONCATENATE("*",$O$1,"*")),"Y",IF(COUNTIF($F526,CONCATENATE("*",$AE$1,"*")),"Y",IF(COUNTIF($F526,CONCATENATE("*ALL EVENT*")),"Y",""))))</f>
        <v/>
      </c>
      <c r="AD526" s="21" t="str">
        <f t="shared" si="3183"/>
        <v/>
      </c>
      <c r="AE526" s="19" t="str">
        <f t="shared" si="3101"/>
        <v/>
      </c>
      <c r="AF526" s="22">
        <f t="shared" si="3102"/>
        <v>0</v>
      </c>
      <c r="AG526" s="44"/>
      <c r="AH526" s="19" t="str">
        <f t="shared" ref="AH526:AX526" si="3184">IF(O526="Y",$AG526,"")</f>
        <v/>
      </c>
      <c r="AI526" s="19" t="str">
        <f t="shared" si="3184"/>
        <v/>
      </c>
      <c r="AJ526" s="19" t="str">
        <f t="shared" si="3184"/>
        <v/>
      </c>
      <c r="AK526" s="19" t="str">
        <f t="shared" si="3184"/>
        <v/>
      </c>
      <c r="AL526" s="19" t="str">
        <f t="shared" si="3184"/>
        <v/>
      </c>
      <c r="AM526" s="19" t="str">
        <f t="shared" si="3184"/>
        <v/>
      </c>
      <c r="AN526" s="19" t="str">
        <f t="shared" si="3184"/>
        <v/>
      </c>
      <c r="AO526" s="19" t="str">
        <f t="shared" si="3184"/>
        <v/>
      </c>
      <c r="AP526" s="19" t="str">
        <f t="shared" si="3184"/>
        <v/>
      </c>
      <c r="AQ526" s="19" t="str">
        <f t="shared" si="3184"/>
        <v/>
      </c>
      <c r="AR526" s="19" t="str">
        <f t="shared" si="3184"/>
        <v/>
      </c>
      <c r="AS526" s="19" t="str">
        <f t="shared" si="3184"/>
        <v/>
      </c>
      <c r="AT526" s="19" t="str">
        <f t="shared" si="3184"/>
        <v/>
      </c>
      <c r="AU526" s="19" t="str">
        <f t="shared" si="3184"/>
        <v/>
      </c>
      <c r="AV526" s="19" t="str">
        <f t="shared" si="3184"/>
        <v/>
      </c>
      <c r="AW526" s="19" t="str">
        <f t="shared" si="3184"/>
        <v/>
      </c>
      <c r="AX526" s="19" t="str">
        <f t="shared" si="3184"/>
        <v/>
      </c>
      <c r="AY526" s="24">
        <f t="shared" si="3105"/>
        <v>0</v>
      </c>
      <c r="AZ526" s="19">
        <f t="shared" si="3106"/>
        <v>1</v>
      </c>
      <c r="BA526" s="19"/>
      <c r="BB526" s="19"/>
    </row>
    <row r="527" spans="1:54" ht="15.6">
      <c r="A527" s="1">
        <f>'Form Responses 1'!A730</f>
        <v>0</v>
      </c>
      <c r="B527" s="25">
        <f>'Form Responses 1'!B730</f>
        <v>0</v>
      </c>
      <c r="C527" s="25">
        <f>'Form Responses 1'!C730</f>
        <v>0</v>
      </c>
      <c r="D527" s="25">
        <f>'Form Responses 1'!D730</f>
        <v>0</v>
      </c>
      <c r="E527" s="513">
        <f>'Form Responses 1'!E730</f>
        <v>0</v>
      </c>
      <c r="F527" s="48">
        <f>'Form Responses 1'!F730</f>
        <v>0</v>
      </c>
      <c r="G527" s="25">
        <f>'Form Responses 1'!G730</f>
        <v>0</v>
      </c>
      <c r="H527" s="25"/>
      <c r="I527" s="25"/>
      <c r="J527" s="25"/>
      <c r="K527" s="25"/>
      <c r="L527" s="25"/>
      <c r="M527" s="25"/>
      <c r="N527" s="25"/>
      <c r="O527" s="19" t="str">
        <f t="shared" si="3095"/>
        <v/>
      </c>
      <c r="P527" s="20"/>
      <c r="Q527" s="20"/>
      <c r="R527" s="20"/>
      <c r="S527" s="20"/>
      <c r="T527" s="21" t="str">
        <f t="shared" ref="T527:U527" si="3185">IF(COUNTIF($F527,CONCATENATE("*",T$1,"*")),"Y",IF(COUNTIF($F527,CONCATENATE("*",$V$1,"*")),"Y",IF(COUNTIF($F527,CONCATENATE("*ALL EVENT DAYS - July 18*")),"Y","")))</f>
        <v/>
      </c>
      <c r="U527" s="21" t="str">
        <f t="shared" si="3185"/>
        <v/>
      </c>
      <c r="V527" s="21" t="str">
        <f t="shared" si="2740"/>
        <v/>
      </c>
      <c r="W527" s="21" t="str">
        <f t="shared" ref="W527:X527" si="3186">IF(COUNTIF($F527,CONCATENATE("*",W$1,"*")),"Y",IF(COUNTIF($F527,CONCATENATE("*",$O$1,"*")),"Y",IF(COUNTIF($F527,CONCATENATE("*",$Y$1,"*")),"Y",IF(COUNTIF($F527,CONCATENATE("*ALL EVENT*")),"Y",""))))</f>
        <v/>
      </c>
      <c r="X527" s="21" t="str">
        <f t="shared" si="3186"/>
        <v/>
      </c>
      <c r="Y527" s="21" t="str">
        <f t="shared" si="2742"/>
        <v/>
      </c>
      <c r="Z527" s="21" t="str">
        <f t="shared" ref="Z527:AA527" si="3187">IF(COUNTIF($F527,CONCATENATE("*",Z$1,"*")),"Y",IF(COUNTIF($F527,CONCATENATE("*",$O$1,"*")),"Y",IF(COUNTIF($F527,CONCATENATE("*",$AB$1,"*")),"Y",IF(COUNTIF($F527,CONCATENATE("*ALL EVENT*")),"Y",""))))</f>
        <v/>
      </c>
      <c r="AA527" s="21" t="str">
        <f t="shared" si="3187"/>
        <v/>
      </c>
      <c r="AB527" s="21" t="str">
        <f t="shared" si="3099"/>
        <v/>
      </c>
      <c r="AC527" s="21" t="str">
        <f t="shared" ref="AC527:AD527" si="3188">IF(COUNTIF($F527,CONCATENATE("*",AC$1,"*")),"Y",IF(COUNTIF($F527,CONCATENATE("*",$O$1,"*")),"Y",IF(COUNTIF($F527,CONCATENATE("*",$AE$1,"*")),"Y",IF(COUNTIF($F527,CONCATENATE("*ALL EVENT*")),"Y",""))))</f>
        <v/>
      </c>
      <c r="AD527" s="21" t="str">
        <f t="shared" si="3188"/>
        <v/>
      </c>
      <c r="AE527" s="19" t="str">
        <f t="shared" si="3101"/>
        <v/>
      </c>
      <c r="AF527" s="22">
        <f t="shared" si="3102"/>
        <v>0</v>
      </c>
      <c r="AG527" s="44"/>
      <c r="AH527" s="19" t="str">
        <f t="shared" ref="AH527:AX527" si="3189">IF(O527="Y",$AG527,"")</f>
        <v/>
      </c>
      <c r="AI527" s="19" t="str">
        <f t="shared" si="3189"/>
        <v/>
      </c>
      <c r="AJ527" s="19" t="str">
        <f t="shared" si="3189"/>
        <v/>
      </c>
      <c r="AK527" s="19" t="str">
        <f t="shared" si="3189"/>
        <v/>
      </c>
      <c r="AL527" s="19" t="str">
        <f t="shared" si="3189"/>
        <v/>
      </c>
      <c r="AM527" s="19" t="str">
        <f t="shared" si="3189"/>
        <v/>
      </c>
      <c r="AN527" s="19" t="str">
        <f t="shared" si="3189"/>
        <v/>
      </c>
      <c r="AO527" s="19" t="str">
        <f t="shared" si="3189"/>
        <v/>
      </c>
      <c r="AP527" s="19" t="str">
        <f t="shared" si="3189"/>
        <v/>
      </c>
      <c r="AQ527" s="19" t="str">
        <f t="shared" si="3189"/>
        <v/>
      </c>
      <c r="AR527" s="19" t="str">
        <f t="shared" si="3189"/>
        <v/>
      </c>
      <c r="AS527" s="19" t="str">
        <f t="shared" si="3189"/>
        <v/>
      </c>
      <c r="AT527" s="19" t="str">
        <f t="shared" si="3189"/>
        <v/>
      </c>
      <c r="AU527" s="19" t="str">
        <f t="shared" si="3189"/>
        <v/>
      </c>
      <c r="AV527" s="19" t="str">
        <f t="shared" si="3189"/>
        <v/>
      </c>
      <c r="AW527" s="19" t="str">
        <f t="shared" si="3189"/>
        <v/>
      </c>
      <c r="AX527" s="19" t="str">
        <f t="shared" si="3189"/>
        <v/>
      </c>
      <c r="AY527" s="24">
        <f t="shared" si="3105"/>
        <v>0</v>
      </c>
      <c r="AZ527" s="19">
        <f t="shared" si="3106"/>
        <v>1</v>
      </c>
      <c r="BA527" s="19"/>
      <c r="BB527" s="19"/>
    </row>
    <row r="528" spans="1:54" ht="15.6">
      <c r="A528" s="1">
        <f>'Form Responses 1'!A731</f>
        <v>0</v>
      </c>
      <c r="B528" s="25">
        <f>'Form Responses 1'!B731</f>
        <v>0</v>
      </c>
      <c r="C528" s="25">
        <f>'Form Responses 1'!C731</f>
        <v>0</v>
      </c>
      <c r="D528" s="25">
        <f>'Form Responses 1'!D731</f>
        <v>0</v>
      </c>
      <c r="E528" s="513">
        <f>'Form Responses 1'!E731</f>
        <v>0</v>
      </c>
      <c r="F528" s="48">
        <f>'Form Responses 1'!F731</f>
        <v>0</v>
      </c>
      <c r="G528" s="25">
        <f>'Form Responses 1'!G731</f>
        <v>0</v>
      </c>
      <c r="H528" s="25"/>
      <c r="I528" s="25"/>
      <c r="J528" s="25"/>
      <c r="K528" s="25"/>
      <c r="L528" s="25"/>
      <c r="M528" s="25"/>
      <c r="N528" s="25"/>
      <c r="O528" s="19" t="str">
        <f t="shared" si="3095"/>
        <v/>
      </c>
      <c r="P528" s="20"/>
      <c r="Q528" s="20"/>
      <c r="R528" s="20"/>
      <c r="S528" s="20"/>
      <c r="T528" s="21" t="str">
        <f t="shared" ref="T528:U528" si="3190">IF(COUNTIF($F528,CONCATENATE("*",T$1,"*")),"Y",IF(COUNTIF($F528,CONCATENATE("*",$V$1,"*")),"Y",IF(COUNTIF($F528,CONCATENATE("*ALL EVENT DAYS - July 18*")),"Y","")))</f>
        <v/>
      </c>
      <c r="U528" s="21" t="str">
        <f t="shared" si="3190"/>
        <v/>
      </c>
      <c r="V528" s="21" t="str">
        <f t="shared" si="2740"/>
        <v/>
      </c>
      <c r="W528" s="21" t="str">
        <f t="shared" ref="W528:X528" si="3191">IF(COUNTIF($F528,CONCATENATE("*",W$1,"*")),"Y",IF(COUNTIF($F528,CONCATENATE("*",$O$1,"*")),"Y",IF(COUNTIF($F528,CONCATENATE("*",$Y$1,"*")),"Y",IF(COUNTIF($F528,CONCATENATE("*ALL EVENT*")),"Y",""))))</f>
        <v/>
      </c>
      <c r="X528" s="21" t="str">
        <f t="shared" si="3191"/>
        <v/>
      </c>
      <c r="Y528" s="21" t="str">
        <f t="shared" si="2742"/>
        <v/>
      </c>
      <c r="Z528" s="21" t="str">
        <f t="shared" ref="Z528:AA528" si="3192">IF(COUNTIF($F528,CONCATENATE("*",Z$1,"*")),"Y",IF(COUNTIF($F528,CONCATENATE("*",$O$1,"*")),"Y",IF(COUNTIF($F528,CONCATENATE("*",$AB$1,"*")),"Y",IF(COUNTIF($F528,CONCATENATE("*ALL EVENT*")),"Y",""))))</f>
        <v/>
      </c>
      <c r="AA528" s="21" t="str">
        <f t="shared" si="3192"/>
        <v/>
      </c>
      <c r="AB528" s="21" t="str">
        <f t="shared" si="3099"/>
        <v/>
      </c>
      <c r="AC528" s="21" t="str">
        <f t="shared" ref="AC528:AD528" si="3193">IF(COUNTIF($F528,CONCATENATE("*",AC$1,"*")),"Y",IF(COUNTIF($F528,CONCATENATE("*",$O$1,"*")),"Y",IF(COUNTIF($F528,CONCATENATE("*",$AE$1,"*")),"Y",IF(COUNTIF($F528,CONCATENATE("*ALL EVENT*")),"Y",""))))</f>
        <v/>
      </c>
      <c r="AD528" s="21" t="str">
        <f t="shared" si="3193"/>
        <v/>
      </c>
      <c r="AE528" s="19" t="str">
        <f t="shared" si="3101"/>
        <v/>
      </c>
      <c r="AF528" s="22">
        <f t="shared" si="3102"/>
        <v>0</v>
      </c>
      <c r="AG528" s="44"/>
      <c r="AH528" s="19" t="str">
        <f t="shared" ref="AH528:AX528" si="3194">IF(O528="Y",$AG528,"")</f>
        <v/>
      </c>
      <c r="AI528" s="19" t="str">
        <f t="shared" si="3194"/>
        <v/>
      </c>
      <c r="AJ528" s="19" t="str">
        <f t="shared" si="3194"/>
        <v/>
      </c>
      <c r="AK528" s="19" t="str">
        <f t="shared" si="3194"/>
        <v/>
      </c>
      <c r="AL528" s="19" t="str">
        <f t="shared" si="3194"/>
        <v/>
      </c>
      <c r="AM528" s="19" t="str">
        <f t="shared" si="3194"/>
        <v/>
      </c>
      <c r="AN528" s="19" t="str">
        <f t="shared" si="3194"/>
        <v/>
      </c>
      <c r="AO528" s="19" t="str">
        <f t="shared" si="3194"/>
        <v/>
      </c>
      <c r="AP528" s="19" t="str">
        <f t="shared" si="3194"/>
        <v/>
      </c>
      <c r="AQ528" s="19" t="str">
        <f t="shared" si="3194"/>
        <v/>
      </c>
      <c r="AR528" s="19" t="str">
        <f t="shared" si="3194"/>
        <v/>
      </c>
      <c r="AS528" s="19" t="str">
        <f t="shared" si="3194"/>
        <v/>
      </c>
      <c r="AT528" s="19" t="str">
        <f t="shared" si="3194"/>
        <v/>
      </c>
      <c r="AU528" s="19" t="str">
        <f t="shared" si="3194"/>
        <v/>
      </c>
      <c r="AV528" s="19" t="str">
        <f t="shared" si="3194"/>
        <v/>
      </c>
      <c r="AW528" s="19" t="str">
        <f t="shared" si="3194"/>
        <v/>
      </c>
      <c r="AX528" s="19" t="str">
        <f t="shared" si="3194"/>
        <v/>
      </c>
      <c r="AY528" s="24">
        <f t="shared" si="3105"/>
        <v>0</v>
      </c>
      <c r="AZ528" s="19">
        <f t="shared" si="3106"/>
        <v>1</v>
      </c>
      <c r="BA528" s="19"/>
      <c r="BB528" s="19"/>
    </row>
    <row r="529" spans="1:54" ht="15.6">
      <c r="A529" s="1">
        <f>'Form Responses 1'!A732</f>
        <v>0</v>
      </c>
      <c r="B529" s="25">
        <f>'Form Responses 1'!B732</f>
        <v>0</v>
      </c>
      <c r="C529" s="25">
        <f>'Form Responses 1'!C732</f>
        <v>0</v>
      </c>
      <c r="D529" s="25">
        <f>'Form Responses 1'!D732</f>
        <v>0</v>
      </c>
      <c r="E529" s="513">
        <f>'Form Responses 1'!E732</f>
        <v>0</v>
      </c>
      <c r="F529" s="48">
        <f>'Form Responses 1'!F732</f>
        <v>0</v>
      </c>
      <c r="G529" s="25">
        <f>'Form Responses 1'!G732</f>
        <v>0</v>
      </c>
      <c r="H529" s="25"/>
      <c r="I529" s="25"/>
      <c r="J529" s="25"/>
      <c r="K529" s="25"/>
      <c r="L529" s="25"/>
      <c r="M529" s="25"/>
      <c r="N529" s="25"/>
      <c r="O529" s="19" t="str">
        <f t="shared" si="3095"/>
        <v/>
      </c>
      <c r="P529" s="20"/>
      <c r="Q529" s="20"/>
      <c r="R529" s="20"/>
      <c r="S529" s="20"/>
      <c r="T529" s="21" t="str">
        <f t="shared" ref="T529:U529" si="3195">IF(COUNTIF($F529,CONCATENATE("*",T$1,"*")),"Y",IF(COUNTIF($F529,CONCATENATE("*",$V$1,"*")),"Y",IF(COUNTIF($F529,CONCATENATE("*ALL EVENT DAYS - July 18*")),"Y","")))</f>
        <v/>
      </c>
      <c r="U529" s="21" t="str">
        <f t="shared" si="3195"/>
        <v/>
      </c>
      <c r="V529" s="21" t="str">
        <f t="shared" si="2740"/>
        <v/>
      </c>
      <c r="W529" s="21" t="str">
        <f t="shared" ref="W529:X529" si="3196">IF(COUNTIF($F529,CONCATENATE("*",W$1,"*")),"Y",IF(COUNTIF($F529,CONCATENATE("*",$O$1,"*")),"Y",IF(COUNTIF($F529,CONCATENATE("*",$Y$1,"*")),"Y",IF(COUNTIF($F529,CONCATENATE("*ALL EVENT*")),"Y",""))))</f>
        <v/>
      </c>
      <c r="X529" s="21" t="str">
        <f t="shared" si="3196"/>
        <v/>
      </c>
      <c r="Y529" s="21" t="str">
        <f t="shared" si="2742"/>
        <v/>
      </c>
      <c r="Z529" s="21" t="str">
        <f t="shared" ref="Z529:AA529" si="3197">IF(COUNTIF($F529,CONCATENATE("*",Z$1,"*")),"Y",IF(COUNTIF($F529,CONCATENATE("*",$O$1,"*")),"Y",IF(COUNTIF($F529,CONCATENATE("*",$AB$1,"*")),"Y",IF(COUNTIF($F529,CONCATENATE("*ALL EVENT*")),"Y",""))))</f>
        <v/>
      </c>
      <c r="AA529" s="21" t="str">
        <f t="shared" si="3197"/>
        <v/>
      </c>
      <c r="AB529" s="21" t="str">
        <f t="shared" si="3099"/>
        <v/>
      </c>
      <c r="AC529" s="21" t="str">
        <f t="shared" ref="AC529:AD529" si="3198">IF(COUNTIF($F529,CONCATENATE("*",AC$1,"*")),"Y",IF(COUNTIF($F529,CONCATENATE("*",$O$1,"*")),"Y",IF(COUNTIF($F529,CONCATENATE("*",$AE$1,"*")),"Y",IF(COUNTIF($F529,CONCATENATE("*ALL EVENT*")),"Y",""))))</f>
        <v/>
      </c>
      <c r="AD529" s="21" t="str">
        <f t="shared" si="3198"/>
        <v/>
      </c>
      <c r="AE529" s="19" t="str">
        <f t="shared" si="3101"/>
        <v/>
      </c>
      <c r="AF529" s="22">
        <f t="shared" si="3102"/>
        <v>0</v>
      </c>
      <c r="AG529" s="44"/>
      <c r="AH529" s="19" t="str">
        <f t="shared" ref="AH529:AX529" si="3199">IF(O529="Y",$AG529,"")</f>
        <v/>
      </c>
      <c r="AI529" s="19" t="str">
        <f t="shared" si="3199"/>
        <v/>
      </c>
      <c r="AJ529" s="19" t="str">
        <f t="shared" si="3199"/>
        <v/>
      </c>
      <c r="AK529" s="19" t="str">
        <f t="shared" si="3199"/>
        <v/>
      </c>
      <c r="AL529" s="19" t="str">
        <f t="shared" si="3199"/>
        <v/>
      </c>
      <c r="AM529" s="19" t="str">
        <f t="shared" si="3199"/>
        <v/>
      </c>
      <c r="AN529" s="19" t="str">
        <f t="shared" si="3199"/>
        <v/>
      </c>
      <c r="AO529" s="19" t="str">
        <f t="shared" si="3199"/>
        <v/>
      </c>
      <c r="AP529" s="19" t="str">
        <f t="shared" si="3199"/>
        <v/>
      </c>
      <c r="AQ529" s="19" t="str">
        <f t="shared" si="3199"/>
        <v/>
      </c>
      <c r="AR529" s="19" t="str">
        <f t="shared" si="3199"/>
        <v/>
      </c>
      <c r="AS529" s="19" t="str">
        <f t="shared" si="3199"/>
        <v/>
      </c>
      <c r="AT529" s="19" t="str">
        <f t="shared" si="3199"/>
        <v/>
      </c>
      <c r="AU529" s="19" t="str">
        <f t="shared" si="3199"/>
        <v/>
      </c>
      <c r="AV529" s="19" t="str">
        <f t="shared" si="3199"/>
        <v/>
      </c>
      <c r="AW529" s="19" t="str">
        <f t="shared" si="3199"/>
        <v/>
      </c>
      <c r="AX529" s="19" t="str">
        <f t="shared" si="3199"/>
        <v/>
      </c>
      <c r="AY529" s="24">
        <f t="shared" si="3105"/>
        <v>0</v>
      </c>
      <c r="AZ529" s="19">
        <f t="shared" si="3106"/>
        <v>1</v>
      </c>
      <c r="BA529" s="19"/>
      <c r="BB529" s="19"/>
    </row>
    <row r="530" spans="1:54" ht="15.6">
      <c r="A530" s="1">
        <f>'Form Responses 1'!A733</f>
        <v>0</v>
      </c>
      <c r="B530" s="25">
        <f>'Form Responses 1'!B733</f>
        <v>0</v>
      </c>
      <c r="C530" s="25">
        <f>'Form Responses 1'!C733</f>
        <v>0</v>
      </c>
      <c r="D530" s="25">
        <f>'Form Responses 1'!D733</f>
        <v>0</v>
      </c>
      <c r="E530" s="513">
        <f>'Form Responses 1'!E733</f>
        <v>0</v>
      </c>
      <c r="F530" s="48">
        <f>'Form Responses 1'!F733</f>
        <v>0</v>
      </c>
      <c r="G530" s="25">
        <f>'Form Responses 1'!G733</f>
        <v>0</v>
      </c>
      <c r="H530" s="25"/>
      <c r="I530" s="25"/>
      <c r="J530" s="25"/>
      <c r="K530" s="25"/>
      <c r="L530" s="25"/>
      <c r="M530" s="25"/>
      <c r="N530" s="25"/>
      <c r="O530" s="19" t="str">
        <f t="shared" si="3095"/>
        <v/>
      </c>
      <c r="P530" s="20"/>
      <c r="Q530" s="20"/>
      <c r="R530" s="20"/>
      <c r="S530" s="20"/>
      <c r="T530" s="21" t="str">
        <f t="shared" ref="T530:U530" si="3200">IF(COUNTIF($F530,CONCATENATE("*",T$1,"*")),"Y",IF(COUNTIF($F530,CONCATENATE("*",$V$1,"*")),"Y",IF(COUNTIF($F530,CONCATENATE("*ALL EVENT DAYS - July 18*")),"Y","")))</f>
        <v/>
      </c>
      <c r="U530" s="21" t="str">
        <f t="shared" si="3200"/>
        <v/>
      </c>
      <c r="V530" s="21" t="str">
        <f t="shared" si="2740"/>
        <v/>
      </c>
      <c r="W530" s="21" t="str">
        <f t="shared" ref="W530:X530" si="3201">IF(COUNTIF($F530,CONCATENATE("*",W$1,"*")),"Y",IF(COUNTIF($F530,CONCATENATE("*",$O$1,"*")),"Y",IF(COUNTIF($F530,CONCATENATE("*",$Y$1,"*")),"Y",IF(COUNTIF($F530,CONCATENATE("*ALL EVENT*")),"Y",""))))</f>
        <v/>
      </c>
      <c r="X530" s="21" t="str">
        <f t="shared" si="3201"/>
        <v/>
      </c>
      <c r="Y530" s="21" t="str">
        <f t="shared" si="2742"/>
        <v/>
      </c>
      <c r="Z530" s="21" t="str">
        <f t="shared" ref="Z530:AA530" si="3202">IF(COUNTIF($F530,CONCATENATE("*",Z$1,"*")),"Y",IF(COUNTIF($F530,CONCATENATE("*",$O$1,"*")),"Y",IF(COUNTIF($F530,CONCATENATE("*",$AB$1,"*")),"Y",IF(COUNTIF($F530,CONCATENATE("*ALL EVENT*")),"Y",""))))</f>
        <v/>
      </c>
      <c r="AA530" s="21" t="str">
        <f t="shared" si="3202"/>
        <v/>
      </c>
      <c r="AB530" s="21" t="str">
        <f t="shared" si="3099"/>
        <v/>
      </c>
      <c r="AC530" s="21" t="str">
        <f t="shared" ref="AC530:AD530" si="3203">IF(COUNTIF($F530,CONCATENATE("*",AC$1,"*")),"Y",IF(COUNTIF($F530,CONCATENATE("*",$O$1,"*")),"Y",IF(COUNTIF($F530,CONCATENATE("*",$AE$1,"*")),"Y",IF(COUNTIF($F530,CONCATENATE("*ALL EVENT*")),"Y",""))))</f>
        <v/>
      </c>
      <c r="AD530" s="21" t="str">
        <f t="shared" si="3203"/>
        <v/>
      </c>
      <c r="AE530" s="19" t="str">
        <f t="shared" si="3101"/>
        <v/>
      </c>
      <c r="AF530" s="22">
        <f t="shared" si="3102"/>
        <v>0</v>
      </c>
      <c r="AG530" s="44"/>
      <c r="AH530" s="19" t="str">
        <f t="shared" ref="AH530:AX530" si="3204">IF(O530="Y",$AG530,"")</f>
        <v/>
      </c>
      <c r="AI530" s="19" t="str">
        <f t="shared" si="3204"/>
        <v/>
      </c>
      <c r="AJ530" s="19" t="str">
        <f t="shared" si="3204"/>
        <v/>
      </c>
      <c r="AK530" s="19" t="str">
        <f t="shared" si="3204"/>
        <v/>
      </c>
      <c r="AL530" s="19" t="str">
        <f t="shared" si="3204"/>
        <v/>
      </c>
      <c r="AM530" s="19" t="str">
        <f t="shared" si="3204"/>
        <v/>
      </c>
      <c r="AN530" s="19" t="str">
        <f t="shared" si="3204"/>
        <v/>
      </c>
      <c r="AO530" s="19" t="str">
        <f t="shared" si="3204"/>
        <v/>
      </c>
      <c r="AP530" s="19" t="str">
        <f t="shared" si="3204"/>
        <v/>
      </c>
      <c r="AQ530" s="19" t="str">
        <f t="shared" si="3204"/>
        <v/>
      </c>
      <c r="AR530" s="19" t="str">
        <f t="shared" si="3204"/>
        <v/>
      </c>
      <c r="AS530" s="19" t="str">
        <f t="shared" si="3204"/>
        <v/>
      </c>
      <c r="AT530" s="19" t="str">
        <f t="shared" si="3204"/>
        <v/>
      </c>
      <c r="AU530" s="19" t="str">
        <f t="shared" si="3204"/>
        <v/>
      </c>
      <c r="AV530" s="19" t="str">
        <f t="shared" si="3204"/>
        <v/>
      </c>
      <c r="AW530" s="19" t="str">
        <f t="shared" si="3204"/>
        <v/>
      </c>
      <c r="AX530" s="19" t="str">
        <f t="shared" si="3204"/>
        <v/>
      </c>
      <c r="AY530" s="24">
        <f t="shared" si="3105"/>
        <v>0</v>
      </c>
      <c r="AZ530" s="19">
        <f t="shared" si="3106"/>
        <v>1</v>
      </c>
      <c r="BA530" s="19"/>
      <c r="BB530" s="19"/>
    </row>
    <row r="531" spans="1:54" ht="15.6">
      <c r="A531" s="1">
        <f>'Form Responses 1'!A734</f>
        <v>0</v>
      </c>
      <c r="B531" s="25">
        <f>'Form Responses 1'!B734</f>
        <v>0</v>
      </c>
      <c r="C531" s="25">
        <f>'Form Responses 1'!C734</f>
        <v>0</v>
      </c>
      <c r="D531" s="25">
        <f>'Form Responses 1'!D734</f>
        <v>0</v>
      </c>
      <c r="E531" s="513">
        <f>'Form Responses 1'!E734</f>
        <v>0</v>
      </c>
      <c r="F531" s="48">
        <f>'Form Responses 1'!F734</f>
        <v>0</v>
      </c>
      <c r="G531" s="25">
        <f>'Form Responses 1'!G734</f>
        <v>0</v>
      </c>
      <c r="H531" s="25"/>
      <c r="I531" s="25"/>
      <c r="J531" s="25"/>
      <c r="K531" s="25"/>
      <c r="L531" s="25"/>
      <c r="M531" s="25"/>
      <c r="N531" s="25"/>
      <c r="O531" s="19" t="str">
        <f t="shared" si="3095"/>
        <v/>
      </c>
      <c r="P531" s="20"/>
      <c r="Q531" s="20"/>
      <c r="R531" s="20"/>
      <c r="S531" s="20"/>
      <c r="T531" s="21" t="str">
        <f t="shared" ref="T531:U531" si="3205">IF(COUNTIF($F531,CONCATENATE("*",T$1,"*")),"Y",IF(COUNTIF($F531,CONCATENATE("*",$V$1,"*")),"Y",IF(COUNTIF($F531,CONCATENATE("*ALL EVENT DAYS - July 18*")),"Y","")))</f>
        <v/>
      </c>
      <c r="U531" s="21" t="str">
        <f t="shared" si="3205"/>
        <v/>
      </c>
      <c r="V531" s="21" t="str">
        <f t="shared" si="2740"/>
        <v/>
      </c>
      <c r="W531" s="21" t="str">
        <f t="shared" ref="W531:X531" si="3206">IF(COUNTIF($F531,CONCATENATE("*",W$1,"*")),"Y",IF(COUNTIF($F531,CONCATENATE("*",$O$1,"*")),"Y",IF(COUNTIF($F531,CONCATENATE("*",$Y$1,"*")),"Y",IF(COUNTIF($F531,CONCATENATE("*ALL EVENT*")),"Y",""))))</f>
        <v/>
      </c>
      <c r="X531" s="21" t="str">
        <f t="shared" si="3206"/>
        <v/>
      </c>
      <c r="Y531" s="21" t="str">
        <f t="shared" si="2742"/>
        <v/>
      </c>
      <c r="Z531" s="21" t="str">
        <f t="shared" ref="Z531:AA531" si="3207">IF(COUNTIF($F531,CONCATENATE("*",Z$1,"*")),"Y",IF(COUNTIF($F531,CONCATENATE("*",$O$1,"*")),"Y",IF(COUNTIF($F531,CONCATENATE("*",$AB$1,"*")),"Y",IF(COUNTIF($F531,CONCATENATE("*ALL EVENT*")),"Y",""))))</f>
        <v/>
      </c>
      <c r="AA531" s="21" t="str">
        <f t="shared" si="3207"/>
        <v/>
      </c>
      <c r="AB531" s="21" t="str">
        <f t="shared" si="3099"/>
        <v/>
      </c>
      <c r="AC531" s="21" t="str">
        <f t="shared" ref="AC531:AD531" si="3208">IF(COUNTIF($F531,CONCATENATE("*",AC$1,"*")),"Y",IF(COUNTIF($F531,CONCATENATE("*",$O$1,"*")),"Y",IF(COUNTIF($F531,CONCATENATE("*",$AE$1,"*")),"Y",IF(COUNTIF($F531,CONCATENATE("*ALL EVENT*")),"Y",""))))</f>
        <v/>
      </c>
      <c r="AD531" s="21" t="str">
        <f t="shared" si="3208"/>
        <v/>
      </c>
      <c r="AE531" s="19" t="str">
        <f t="shared" si="3101"/>
        <v/>
      </c>
      <c r="AF531" s="22">
        <f t="shared" si="3102"/>
        <v>0</v>
      </c>
      <c r="AG531" s="44"/>
      <c r="AH531" s="19" t="str">
        <f t="shared" ref="AH531:AX531" si="3209">IF(O531="Y",$AG531,"")</f>
        <v/>
      </c>
      <c r="AI531" s="19" t="str">
        <f t="shared" si="3209"/>
        <v/>
      </c>
      <c r="AJ531" s="19" t="str">
        <f t="shared" si="3209"/>
        <v/>
      </c>
      <c r="AK531" s="19" t="str">
        <f t="shared" si="3209"/>
        <v/>
      </c>
      <c r="AL531" s="19" t="str">
        <f t="shared" si="3209"/>
        <v/>
      </c>
      <c r="AM531" s="19" t="str">
        <f t="shared" si="3209"/>
        <v/>
      </c>
      <c r="AN531" s="19" t="str">
        <f t="shared" si="3209"/>
        <v/>
      </c>
      <c r="AO531" s="19" t="str">
        <f t="shared" si="3209"/>
        <v/>
      </c>
      <c r="AP531" s="19" t="str">
        <f t="shared" si="3209"/>
        <v/>
      </c>
      <c r="AQ531" s="19" t="str">
        <f t="shared" si="3209"/>
        <v/>
      </c>
      <c r="AR531" s="19" t="str">
        <f t="shared" si="3209"/>
        <v/>
      </c>
      <c r="AS531" s="19" t="str">
        <f t="shared" si="3209"/>
        <v/>
      </c>
      <c r="AT531" s="19" t="str">
        <f t="shared" si="3209"/>
        <v/>
      </c>
      <c r="AU531" s="19" t="str">
        <f t="shared" si="3209"/>
        <v/>
      </c>
      <c r="AV531" s="19" t="str">
        <f t="shared" si="3209"/>
        <v/>
      </c>
      <c r="AW531" s="19" t="str">
        <f t="shared" si="3209"/>
        <v/>
      </c>
      <c r="AX531" s="19" t="str">
        <f t="shared" si="3209"/>
        <v/>
      </c>
      <c r="AY531" s="24">
        <f t="shared" si="3105"/>
        <v>0</v>
      </c>
      <c r="AZ531" s="19">
        <f t="shared" si="3106"/>
        <v>1</v>
      </c>
      <c r="BA531" s="19"/>
      <c r="BB531" s="19"/>
    </row>
    <row r="532" spans="1:54" ht="15.6">
      <c r="A532" s="1">
        <f>'Form Responses 1'!A735</f>
        <v>0</v>
      </c>
      <c r="B532" s="25">
        <f>'Form Responses 1'!B735</f>
        <v>0</v>
      </c>
      <c r="C532" s="25">
        <f>'Form Responses 1'!C735</f>
        <v>0</v>
      </c>
      <c r="D532" s="25">
        <f>'Form Responses 1'!D735</f>
        <v>0</v>
      </c>
      <c r="E532" s="513">
        <f>'Form Responses 1'!E735</f>
        <v>0</v>
      </c>
      <c r="F532" s="48">
        <f>'Form Responses 1'!F735</f>
        <v>0</v>
      </c>
      <c r="G532" s="25">
        <f>'Form Responses 1'!G735</f>
        <v>0</v>
      </c>
      <c r="H532" s="25"/>
      <c r="I532" s="25"/>
      <c r="J532" s="25"/>
      <c r="K532" s="25"/>
      <c r="L532" s="25"/>
      <c r="M532" s="25"/>
      <c r="N532" s="25"/>
      <c r="O532" s="19" t="str">
        <f t="shared" si="3095"/>
        <v/>
      </c>
      <c r="P532" s="20"/>
      <c r="Q532" s="20"/>
      <c r="R532" s="20"/>
      <c r="S532" s="20"/>
      <c r="T532" s="21" t="str">
        <f t="shared" ref="T532:U532" si="3210">IF(COUNTIF($F532,CONCATENATE("*",T$1,"*")),"Y",IF(COUNTIF($F532,CONCATENATE("*",$V$1,"*")),"Y",IF(COUNTIF($F532,CONCATENATE("*ALL EVENT DAYS - July 18*")),"Y","")))</f>
        <v/>
      </c>
      <c r="U532" s="21" t="str">
        <f t="shared" si="3210"/>
        <v/>
      </c>
      <c r="V532" s="21" t="str">
        <f t="shared" si="2740"/>
        <v/>
      </c>
      <c r="W532" s="21" t="str">
        <f t="shared" ref="W532:X532" si="3211">IF(COUNTIF($F532,CONCATENATE("*",W$1,"*")),"Y",IF(COUNTIF($F532,CONCATENATE("*",$O$1,"*")),"Y",IF(COUNTIF($F532,CONCATENATE("*",$Y$1,"*")),"Y",IF(COUNTIF($F532,CONCATENATE("*ALL EVENT*")),"Y",""))))</f>
        <v/>
      </c>
      <c r="X532" s="21" t="str">
        <f t="shared" si="3211"/>
        <v/>
      </c>
      <c r="Y532" s="21" t="str">
        <f t="shared" si="2742"/>
        <v/>
      </c>
      <c r="Z532" s="21" t="str">
        <f t="shared" ref="Z532:AA532" si="3212">IF(COUNTIF($F532,CONCATENATE("*",Z$1,"*")),"Y",IF(COUNTIF($F532,CONCATENATE("*",$O$1,"*")),"Y",IF(COUNTIF($F532,CONCATENATE("*",$AB$1,"*")),"Y",IF(COUNTIF($F532,CONCATENATE("*ALL EVENT*")),"Y",""))))</f>
        <v/>
      </c>
      <c r="AA532" s="21" t="str">
        <f t="shared" si="3212"/>
        <v/>
      </c>
      <c r="AB532" s="21" t="str">
        <f t="shared" si="3099"/>
        <v/>
      </c>
      <c r="AC532" s="21" t="str">
        <f t="shared" ref="AC532:AD532" si="3213">IF(COUNTIF($F532,CONCATENATE("*",AC$1,"*")),"Y",IF(COUNTIF($F532,CONCATENATE("*",$O$1,"*")),"Y",IF(COUNTIF($F532,CONCATENATE("*",$AE$1,"*")),"Y",IF(COUNTIF($F532,CONCATENATE("*ALL EVENT*")),"Y",""))))</f>
        <v/>
      </c>
      <c r="AD532" s="21" t="str">
        <f t="shared" si="3213"/>
        <v/>
      </c>
      <c r="AE532" s="19" t="str">
        <f t="shared" si="3101"/>
        <v/>
      </c>
      <c r="AF532" s="22">
        <f t="shared" si="3102"/>
        <v>0</v>
      </c>
      <c r="AG532" s="44"/>
      <c r="AH532" s="19" t="str">
        <f t="shared" ref="AH532:AX532" si="3214">IF(O532="Y",$AG532,"")</f>
        <v/>
      </c>
      <c r="AI532" s="19" t="str">
        <f t="shared" si="3214"/>
        <v/>
      </c>
      <c r="AJ532" s="19" t="str">
        <f t="shared" si="3214"/>
        <v/>
      </c>
      <c r="AK532" s="19" t="str">
        <f t="shared" si="3214"/>
        <v/>
      </c>
      <c r="AL532" s="19" t="str">
        <f t="shared" si="3214"/>
        <v/>
      </c>
      <c r="AM532" s="19" t="str">
        <f t="shared" si="3214"/>
        <v/>
      </c>
      <c r="AN532" s="19" t="str">
        <f t="shared" si="3214"/>
        <v/>
      </c>
      <c r="AO532" s="19" t="str">
        <f t="shared" si="3214"/>
        <v/>
      </c>
      <c r="AP532" s="19" t="str">
        <f t="shared" si="3214"/>
        <v/>
      </c>
      <c r="AQ532" s="19" t="str">
        <f t="shared" si="3214"/>
        <v/>
      </c>
      <c r="AR532" s="19" t="str">
        <f t="shared" si="3214"/>
        <v/>
      </c>
      <c r="AS532" s="19" t="str">
        <f t="shared" si="3214"/>
        <v/>
      </c>
      <c r="AT532" s="19" t="str">
        <f t="shared" si="3214"/>
        <v/>
      </c>
      <c r="AU532" s="19" t="str">
        <f t="shared" si="3214"/>
        <v/>
      </c>
      <c r="AV532" s="19" t="str">
        <f t="shared" si="3214"/>
        <v/>
      </c>
      <c r="AW532" s="19" t="str">
        <f t="shared" si="3214"/>
        <v/>
      </c>
      <c r="AX532" s="19" t="str">
        <f t="shared" si="3214"/>
        <v/>
      </c>
      <c r="AY532" s="24">
        <f t="shared" si="3105"/>
        <v>0</v>
      </c>
      <c r="AZ532" s="19">
        <f t="shared" si="3106"/>
        <v>1</v>
      </c>
      <c r="BA532" s="19"/>
      <c r="BB532" s="19"/>
    </row>
    <row r="533" spans="1:54" ht="15.6">
      <c r="A533" s="1">
        <f>'Form Responses 1'!A736</f>
        <v>0</v>
      </c>
      <c r="B533" s="25">
        <f>'Form Responses 1'!B736</f>
        <v>0</v>
      </c>
      <c r="C533" s="25">
        <f>'Form Responses 1'!C736</f>
        <v>0</v>
      </c>
      <c r="D533" s="25">
        <f>'Form Responses 1'!D736</f>
        <v>0</v>
      </c>
      <c r="E533" s="513">
        <f>'Form Responses 1'!E736</f>
        <v>0</v>
      </c>
      <c r="F533" s="48">
        <f>'Form Responses 1'!F736</f>
        <v>0</v>
      </c>
      <c r="G533" s="25">
        <f>'Form Responses 1'!G736</f>
        <v>0</v>
      </c>
      <c r="H533" s="25"/>
      <c r="I533" s="25"/>
      <c r="J533" s="25"/>
      <c r="K533" s="25"/>
      <c r="L533" s="25"/>
      <c r="M533" s="25"/>
      <c r="N533" s="25"/>
      <c r="O533" s="19" t="str">
        <f t="shared" si="3095"/>
        <v/>
      </c>
      <c r="P533" s="20"/>
      <c r="Q533" s="20"/>
      <c r="R533" s="20"/>
      <c r="S533" s="20"/>
      <c r="T533" s="21" t="str">
        <f t="shared" ref="T533:U533" si="3215">IF(COUNTIF($F533,CONCATENATE("*",T$1,"*")),"Y",IF(COUNTIF($F533,CONCATENATE("*",$V$1,"*")),"Y",IF(COUNTIF($F533,CONCATENATE("*ALL EVENT DAYS - July 18*")),"Y","")))</f>
        <v/>
      </c>
      <c r="U533" s="21" t="str">
        <f t="shared" si="3215"/>
        <v/>
      </c>
      <c r="V533" s="21" t="str">
        <f t="shared" si="2740"/>
        <v/>
      </c>
      <c r="W533" s="21" t="str">
        <f t="shared" ref="W533:X533" si="3216">IF(COUNTIF($F533,CONCATENATE("*",W$1,"*")),"Y",IF(COUNTIF($F533,CONCATENATE("*",$O$1,"*")),"Y",IF(COUNTIF($F533,CONCATENATE("*",$Y$1,"*")),"Y",IF(COUNTIF($F533,CONCATENATE("*ALL EVENT*")),"Y",""))))</f>
        <v/>
      </c>
      <c r="X533" s="21" t="str">
        <f t="shared" si="3216"/>
        <v/>
      </c>
      <c r="Y533" s="21" t="str">
        <f t="shared" si="2742"/>
        <v/>
      </c>
      <c r="Z533" s="21" t="str">
        <f t="shared" ref="Z533:AA533" si="3217">IF(COUNTIF($F533,CONCATENATE("*",Z$1,"*")),"Y",IF(COUNTIF($F533,CONCATENATE("*",$O$1,"*")),"Y",IF(COUNTIF($F533,CONCATENATE("*",$AB$1,"*")),"Y",IF(COUNTIF($F533,CONCATENATE("*ALL EVENT*")),"Y",""))))</f>
        <v/>
      </c>
      <c r="AA533" s="21" t="str">
        <f t="shared" si="3217"/>
        <v/>
      </c>
      <c r="AB533" s="21" t="str">
        <f t="shared" si="3099"/>
        <v/>
      </c>
      <c r="AC533" s="21" t="str">
        <f t="shared" ref="AC533:AD533" si="3218">IF(COUNTIF($F533,CONCATENATE("*",AC$1,"*")),"Y",IF(COUNTIF($F533,CONCATENATE("*",$O$1,"*")),"Y",IF(COUNTIF($F533,CONCATENATE("*",$AE$1,"*")),"Y",IF(COUNTIF($F533,CONCATENATE("*ALL EVENT*")),"Y",""))))</f>
        <v/>
      </c>
      <c r="AD533" s="21" t="str">
        <f t="shared" si="3218"/>
        <v/>
      </c>
      <c r="AE533" s="19" t="str">
        <f t="shared" si="3101"/>
        <v/>
      </c>
      <c r="AF533" s="22">
        <f t="shared" si="3102"/>
        <v>0</v>
      </c>
      <c r="AG533" s="44"/>
      <c r="AH533" s="19" t="str">
        <f t="shared" ref="AH533:AX533" si="3219">IF(O533="Y",$AG533,"")</f>
        <v/>
      </c>
      <c r="AI533" s="19" t="str">
        <f t="shared" si="3219"/>
        <v/>
      </c>
      <c r="AJ533" s="19" t="str">
        <f t="shared" si="3219"/>
        <v/>
      </c>
      <c r="AK533" s="19" t="str">
        <f t="shared" si="3219"/>
        <v/>
      </c>
      <c r="AL533" s="19" t="str">
        <f t="shared" si="3219"/>
        <v/>
      </c>
      <c r="AM533" s="19" t="str">
        <f t="shared" si="3219"/>
        <v/>
      </c>
      <c r="AN533" s="19" t="str">
        <f t="shared" si="3219"/>
        <v/>
      </c>
      <c r="AO533" s="19" t="str">
        <f t="shared" si="3219"/>
        <v/>
      </c>
      <c r="AP533" s="19" t="str">
        <f t="shared" si="3219"/>
        <v/>
      </c>
      <c r="AQ533" s="19" t="str">
        <f t="shared" si="3219"/>
        <v/>
      </c>
      <c r="AR533" s="19" t="str">
        <f t="shared" si="3219"/>
        <v/>
      </c>
      <c r="AS533" s="19" t="str">
        <f t="shared" si="3219"/>
        <v/>
      </c>
      <c r="AT533" s="19" t="str">
        <f t="shared" si="3219"/>
        <v/>
      </c>
      <c r="AU533" s="19" t="str">
        <f t="shared" si="3219"/>
        <v/>
      </c>
      <c r="AV533" s="19" t="str">
        <f t="shared" si="3219"/>
        <v/>
      </c>
      <c r="AW533" s="19" t="str">
        <f t="shared" si="3219"/>
        <v/>
      </c>
      <c r="AX533" s="19" t="str">
        <f t="shared" si="3219"/>
        <v/>
      </c>
      <c r="AY533" s="24">
        <f t="shared" si="3105"/>
        <v>0</v>
      </c>
      <c r="AZ533" s="19">
        <f t="shared" si="3106"/>
        <v>1</v>
      </c>
      <c r="BA533" s="19"/>
      <c r="BB533" s="19"/>
    </row>
    <row r="534" spans="1:54" ht="15.6">
      <c r="A534" s="1">
        <f>'Form Responses 1'!A737</f>
        <v>0</v>
      </c>
      <c r="B534" s="25">
        <f>'Form Responses 1'!B737</f>
        <v>0</v>
      </c>
      <c r="C534" s="25">
        <f>'Form Responses 1'!C737</f>
        <v>0</v>
      </c>
      <c r="D534" s="25">
        <f>'Form Responses 1'!D737</f>
        <v>0</v>
      </c>
      <c r="E534" s="513">
        <f>'Form Responses 1'!E737</f>
        <v>0</v>
      </c>
      <c r="F534" s="48">
        <f>'Form Responses 1'!F737</f>
        <v>0</v>
      </c>
      <c r="G534" s="25">
        <f>'Form Responses 1'!G737</f>
        <v>0</v>
      </c>
      <c r="H534" s="25"/>
      <c r="I534" s="25"/>
      <c r="J534" s="25"/>
      <c r="K534" s="25"/>
      <c r="L534" s="25"/>
      <c r="M534" s="25"/>
      <c r="N534" s="25"/>
      <c r="O534" s="19" t="str">
        <f t="shared" si="3095"/>
        <v/>
      </c>
      <c r="P534" s="20"/>
      <c r="Q534" s="20"/>
      <c r="R534" s="20"/>
      <c r="S534" s="20"/>
      <c r="T534" s="21" t="str">
        <f t="shared" ref="T534:U534" si="3220">IF(COUNTIF($F534,CONCATENATE("*",T$1,"*")),"Y",IF(COUNTIF($F534,CONCATENATE("*",$V$1,"*")),"Y",IF(COUNTIF($F534,CONCATENATE("*ALL EVENT DAYS - July 18*")),"Y","")))</f>
        <v/>
      </c>
      <c r="U534" s="21" t="str">
        <f t="shared" si="3220"/>
        <v/>
      </c>
      <c r="V534" s="21" t="str">
        <f t="shared" si="2740"/>
        <v/>
      </c>
      <c r="W534" s="21" t="str">
        <f t="shared" ref="W534:X534" si="3221">IF(COUNTIF($F534,CONCATENATE("*",W$1,"*")),"Y",IF(COUNTIF($F534,CONCATENATE("*",$O$1,"*")),"Y",IF(COUNTIF($F534,CONCATENATE("*",$Y$1,"*")),"Y",IF(COUNTIF($F534,CONCATENATE("*ALL EVENT*")),"Y",""))))</f>
        <v/>
      </c>
      <c r="X534" s="21" t="str">
        <f t="shared" si="3221"/>
        <v/>
      </c>
      <c r="Y534" s="21" t="str">
        <f t="shared" si="2742"/>
        <v/>
      </c>
      <c r="Z534" s="21" t="str">
        <f t="shared" ref="Z534:AA534" si="3222">IF(COUNTIF($F534,CONCATENATE("*",Z$1,"*")),"Y",IF(COUNTIF($F534,CONCATENATE("*",$O$1,"*")),"Y",IF(COUNTIF($F534,CONCATENATE("*",$AB$1,"*")),"Y",IF(COUNTIF($F534,CONCATENATE("*ALL EVENT*")),"Y",""))))</f>
        <v/>
      </c>
      <c r="AA534" s="21" t="str">
        <f t="shared" si="3222"/>
        <v/>
      </c>
      <c r="AB534" s="21" t="str">
        <f t="shared" si="3099"/>
        <v/>
      </c>
      <c r="AC534" s="21" t="str">
        <f t="shared" ref="AC534:AD534" si="3223">IF(COUNTIF($F534,CONCATENATE("*",AC$1,"*")),"Y",IF(COUNTIF($F534,CONCATENATE("*",$O$1,"*")),"Y",IF(COUNTIF($F534,CONCATENATE("*",$AE$1,"*")),"Y",IF(COUNTIF($F534,CONCATENATE("*ALL EVENT*")),"Y",""))))</f>
        <v/>
      </c>
      <c r="AD534" s="21" t="str">
        <f t="shared" si="3223"/>
        <v/>
      </c>
      <c r="AE534" s="19" t="str">
        <f t="shared" si="3101"/>
        <v/>
      </c>
      <c r="AF534" s="22">
        <f t="shared" si="3102"/>
        <v>0</v>
      </c>
      <c r="AG534" s="44"/>
      <c r="AH534" s="19" t="str">
        <f t="shared" ref="AH534:AX534" si="3224">IF(O534="Y",$AG534,"")</f>
        <v/>
      </c>
      <c r="AI534" s="19" t="str">
        <f t="shared" si="3224"/>
        <v/>
      </c>
      <c r="AJ534" s="19" t="str">
        <f t="shared" si="3224"/>
        <v/>
      </c>
      <c r="AK534" s="19" t="str">
        <f t="shared" si="3224"/>
        <v/>
      </c>
      <c r="AL534" s="19" t="str">
        <f t="shared" si="3224"/>
        <v/>
      </c>
      <c r="AM534" s="19" t="str">
        <f t="shared" si="3224"/>
        <v/>
      </c>
      <c r="AN534" s="19" t="str">
        <f t="shared" si="3224"/>
        <v/>
      </c>
      <c r="AO534" s="19" t="str">
        <f t="shared" si="3224"/>
        <v/>
      </c>
      <c r="AP534" s="19" t="str">
        <f t="shared" si="3224"/>
        <v/>
      </c>
      <c r="AQ534" s="19" t="str">
        <f t="shared" si="3224"/>
        <v/>
      </c>
      <c r="AR534" s="19" t="str">
        <f t="shared" si="3224"/>
        <v/>
      </c>
      <c r="AS534" s="19" t="str">
        <f t="shared" si="3224"/>
        <v/>
      </c>
      <c r="AT534" s="19" t="str">
        <f t="shared" si="3224"/>
        <v/>
      </c>
      <c r="AU534" s="19" t="str">
        <f t="shared" si="3224"/>
        <v/>
      </c>
      <c r="AV534" s="19" t="str">
        <f t="shared" si="3224"/>
        <v/>
      </c>
      <c r="AW534" s="19" t="str">
        <f t="shared" si="3224"/>
        <v/>
      </c>
      <c r="AX534" s="19" t="str">
        <f t="shared" si="3224"/>
        <v/>
      </c>
      <c r="AY534" s="24">
        <f t="shared" si="3105"/>
        <v>0</v>
      </c>
      <c r="AZ534" s="19">
        <f t="shared" si="3106"/>
        <v>1</v>
      </c>
      <c r="BA534" s="19"/>
      <c r="BB534" s="19"/>
    </row>
    <row r="535" spans="1:54" ht="15.6">
      <c r="A535" s="1">
        <f>'Form Responses 1'!A738</f>
        <v>0</v>
      </c>
      <c r="B535" s="25">
        <f>'Form Responses 1'!B738</f>
        <v>0</v>
      </c>
      <c r="C535" s="25">
        <f>'Form Responses 1'!C738</f>
        <v>0</v>
      </c>
      <c r="D535" s="25">
        <f>'Form Responses 1'!D738</f>
        <v>0</v>
      </c>
      <c r="E535" s="513">
        <f>'Form Responses 1'!E738</f>
        <v>0</v>
      </c>
      <c r="F535" s="48">
        <f>'Form Responses 1'!F738</f>
        <v>0</v>
      </c>
      <c r="G535" s="25">
        <f>'Form Responses 1'!G738</f>
        <v>0</v>
      </c>
      <c r="H535" s="25"/>
      <c r="I535" s="25"/>
      <c r="J535" s="25"/>
      <c r="K535" s="25"/>
      <c r="L535" s="25"/>
      <c r="M535" s="25"/>
      <c r="N535" s="25"/>
      <c r="O535" s="19" t="str">
        <f t="shared" si="3095"/>
        <v/>
      </c>
      <c r="P535" s="20"/>
      <c r="Q535" s="20"/>
      <c r="R535" s="20"/>
      <c r="S535" s="20"/>
      <c r="T535" s="21" t="str">
        <f t="shared" ref="T535:U535" si="3225">IF(COUNTIF($F535,CONCATENATE("*",T$1,"*")),"Y",IF(COUNTIF($F535,CONCATENATE("*",$V$1,"*")),"Y",IF(COUNTIF($F535,CONCATENATE("*ALL EVENT DAYS - July 18*")),"Y","")))</f>
        <v/>
      </c>
      <c r="U535" s="21" t="str">
        <f t="shared" si="3225"/>
        <v/>
      </c>
      <c r="V535" s="21" t="str">
        <f t="shared" si="2740"/>
        <v/>
      </c>
      <c r="W535" s="21" t="str">
        <f t="shared" ref="W535:X535" si="3226">IF(COUNTIF($F535,CONCATENATE("*",W$1,"*")),"Y",IF(COUNTIF($F535,CONCATENATE("*",$O$1,"*")),"Y",IF(COUNTIF($F535,CONCATENATE("*",$Y$1,"*")),"Y",IF(COUNTIF($F535,CONCATENATE("*ALL EVENT*")),"Y",""))))</f>
        <v/>
      </c>
      <c r="X535" s="21" t="str">
        <f t="shared" si="3226"/>
        <v/>
      </c>
      <c r="Y535" s="21" t="str">
        <f t="shared" si="2742"/>
        <v/>
      </c>
      <c r="Z535" s="21" t="str">
        <f t="shared" ref="Z535:AA535" si="3227">IF(COUNTIF($F535,CONCATENATE("*",Z$1,"*")),"Y",IF(COUNTIF($F535,CONCATENATE("*",$O$1,"*")),"Y",IF(COUNTIF($F535,CONCATENATE("*",$AB$1,"*")),"Y",IF(COUNTIF($F535,CONCATENATE("*ALL EVENT*")),"Y",""))))</f>
        <v/>
      </c>
      <c r="AA535" s="21" t="str">
        <f t="shared" si="3227"/>
        <v/>
      </c>
      <c r="AB535" s="21" t="str">
        <f t="shared" si="3099"/>
        <v/>
      </c>
      <c r="AC535" s="21" t="str">
        <f t="shared" ref="AC535:AD535" si="3228">IF(COUNTIF($F535,CONCATENATE("*",AC$1,"*")),"Y",IF(COUNTIF($F535,CONCATENATE("*",$O$1,"*")),"Y",IF(COUNTIF($F535,CONCATENATE("*",$AE$1,"*")),"Y",IF(COUNTIF($F535,CONCATENATE("*ALL EVENT*")),"Y",""))))</f>
        <v/>
      </c>
      <c r="AD535" s="21" t="str">
        <f t="shared" si="3228"/>
        <v/>
      </c>
      <c r="AE535" s="19" t="str">
        <f t="shared" si="3101"/>
        <v/>
      </c>
      <c r="AF535" s="22">
        <f t="shared" si="3102"/>
        <v>0</v>
      </c>
      <c r="AG535" s="44"/>
      <c r="AH535" s="19" t="str">
        <f t="shared" ref="AH535:AX535" si="3229">IF(O535="Y",$AG535,"")</f>
        <v/>
      </c>
      <c r="AI535" s="19" t="str">
        <f t="shared" si="3229"/>
        <v/>
      </c>
      <c r="AJ535" s="19" t="str">
        <f t="shared" si="3229"/>
        <v/>
      </c>
      <c r="AK535" s="19" t="str">
        <f t="shared" si="3229"/>
        <v/>
      </c>
      <c r="AL535" s="19" t="str">
        <f t="shared" si="3229"/>
        <v/>
      </c>
      <c r="AM535" s="19" t="str">
        <f t="shared" si="3229"/>
        <v/>
      </c>
      <c r="AN535" s="19" t="str">
        <f t="shared" si="3229"/>
        <v/>
      </c>
      <c r="AO535" s="19" t="str">
        <f t="shared" si="3229"/>
        <v/>
      </c>
      <c r="AP535" s="19" t="str">
        <f t="shared" si="3229"/>
        <v/>
      </c>
      <c r="AQ535" s="19" t="str">
        <f t="shared" si="3229"/>
        <v/>
      </c>
      <c r="AR535" s="19" t="str">
        <f t="shared" si="3229"/>
        <v/>
      </c>
      <c r="AS535" s="19" t="str">
        <f t="shared" si="3229"/>
        <v/>
      </c>
      <c r="AT535" s="19" t="str">
        <f t="shared" si="3229"/>
        <v/>
      </c>
      <c r="AU535" s="19" t="str">
        <f t="shared" si="3229"/>
        <v/>
      </c>
      <c r="AV535" s="19" t="str">
        <f t="shared" si="3229"/>
        <v/>
      </c>
      <c r="AW535" s="19" t="str">
        <f t="shared" si="3229"/>
        <v/>
      </c>
      <c r="AX535" s="19" t="str">
        <f t="shared" si="3229"/>
        <v/>
      </c>
      <c r="AY535" s="24">
        <f t="shared" si="3105"/>
        <v>0</v>
      </c>
      <c r="AZ535" s="19">
        <f t="shared" si="3106"/>
        <v>1</v>
      </c>
      <c r="BA535" s="19"/>
      <c r="BB535" s="19"/>
    </row>
    <row r="536" spans="1:54" ht="15.6">
      <c r="A536" s="1">
        <f>'Form Responses 1'!A739</f>
        <v>0</v>
      </c>
      <c r="B536" s="25">
        <f>'Form Responses 1'!B739</f>
        <v>0</v>
      </c>
      <c r="C536" s="25">
        <f>'Form Responses 1'!C739</f>
        <v>0</v>
      </c>
      <c r="D536" s="25">
        <f>'Form Responses 1'!D739</f>
        <v>0</v>
      </c>
      <c r="E536" s="513">
        <f>'Form Responses 1'!E739</f>
        <v>0</v>
      </c>
      <c r="F536" s="48">
        <f>'Form Responses 1'!F739</f>
        <v>0</v>
      </c>
      <c r="G536" s="25">
        <f>'Form Responses 1'!G739</f>
        <v>0</v>
      </c>
      <c r="H536" s="25"/>
      <c r="I536" s="25"/>
      <c r="J536" s="25"/>
      <c r="K536" s="25"/>
      <c r="L536" s="25"/>
      <c r="M536" s="25"/>
      <c r="N536" s="25"/>
      <c r="O536" s="19" t="str">
        <f t="shared" si="3095"/>
        <v/>
      </c>
      <c r="P536" s="20"/>
      <c r="Q536" s="20"/>
      <c r="R536" s="20"/>
      <c r="S536" s="20"/>
      <c r="T536" s="21" t="str">
        <f t="shared" ref="T536:U536" si="3230">IF(COUNTIF($F536,CONCATENATE("*",T$1,"*")),"Y",IF(COUNTIF($F536,CONCATENATE("*",$V$1,"*")),"Y",IF(COUNTIF($F536,CONCATENATE("*ALL EVENT DAYS - July 18*")),"Y","")))</f>
        <v/>
      </c>
      <c r="U536" s="21" t="str">
        <f t="shared" si="3230"/>
        <v/>
      </c>
      <c r="V536" s="21" t="str">
        <f t="shared" si="2740"/>
        <v/>
      </c>
      <c r="W536" s="21" t="str">
        <f t="shared" ref="W536:X536" si="3231">IF(COUNTIF($F536,CONCATENATE("*",W$1,"*")),"Y",IF(COUNTIF($F536,CONCATENATE("*",$O$1,"*")),"Y",IF(COUNTIF($F536,CONCATENATE("*",$Y$1,"*")),"Y",IF(COUNTIF($F536,CONCATENATE("*ALL EVENT*")),"Y",""))))</f>
        <v/>
      </c>
      <c r="X536" s="21" t="str">
        <f t="shared" si="3231"/>
        <v/>
      </c>
      <c r="Y536" s="21" t="str">
        <f t="shared" si="2742"/>
        <v/>
      </c>
      <c r="Z536" s="21" t="str">
        <f t="shared" ref="Z536:AA536" si="3232">IF(COUNTIF($F536,CONCATENATE("*",Z$1,"*")),"Y",IF(COUNTIF($F536,CONCATENATE("*",$O$1,"*")),"Y",IF(COUNTIF($F536,CONCATENATE("*",$AB$1,"*")),"Y",IF(COUNTIF($F536,CONCATENATE("*ALL EVENT*")),"Y",""))))</f>
        <v/>
      </c>
      <c r="AA536" s="21" t="str">
        <f t="shared" si="3232"/>
        <v/>
      </c>
      <c r="AB536" s="21" t="str">
        <f t="shared" si="3099"/>
        <v/>
      </c>
      <c r="AC536" s="21" t="str">
        <f t="shared" ref="AC536:AD536" si="3233">IF(COUNTIF($F536,CONCATENATE("*",AC$1,"*")),"Y",IF(COUNTIF($F536,CONCATENATE("*",$O$1,"*")),"Y",IF(COUNTIF($F536,CONCATENATE("*",$AE$1,"*")),"Y",IF(COUNTIF($F536,CONCATENATE("*ALL EVENT*")),"Y",""))))</f>
        <v/>
      </c>
      <c r="AD536" s="21" t="str">
        <f t="shared" si="3233"/>
        <v/>
      </c>
      <c r="AE536" s="19" t="str">
        <f t="shared" si="3101"/>
        <v/>
      </c>
      <c r="AF536" s="22">
        <f t="shared" si="3102"/>
        <v>0</v>
      </c>
      <c r="AG536" s="44"/>
      <c r="AH536" s="19" t="str">
        <f t="shared" ref="AH536:AX536" si="3234">IF(O536="Y",$AG536,"")</f>
        <v/>
      </c>
      <c r="AI536" s="19" t="str">
        <f t="shared" si="3234"/>
        <v/>
      </c>
      <c r="AJ536" s="19" t="str">
        <f t="shared" si="3234"/>
        <v/>
      </c>
      <c r="AK536" s="19" t="str">
        <f t="shared" si="3234"/>
        <v/>
      </c>
      <c r="AL536" s="19" t="str">
        <f t="shared" si="3234"/>
        <v/>
      </c>
      <c r="AM536" s="19" t="str">
        <f t="shared" si="3234"/>
        <v/>
      </c>
      <c r="AN536" s="19" t="str">
        <f t="shared" si="3234"/>
        <v/>
      </c>
      <c r="AO536" s="19" t="str">
        <f t="shared" si="3234"/>
        <v/>
      </c>
      <c r="AP536" s="19" t="str">
        <f t="shared" si="3234"/>
        <v/>
      </c>
      <c r="AQ536" s="19" t="str">
        <f t="shared" si="3234"/>
        <v/>
      </c>
      <c r="AR536" s="19" t="str">
        <f t="shared" si="3234"/>
        <v/>
      </c>
      <c r="AS536" s="19" t="str">
        <f t="shared" si="3234"/>
        <v/>
      </c>
      <c r="AT536" s="19" t="str">
        <f t="shared" si="3234"/>
        <v/>
      </c>
      <c r="AU536" s="19" t="str">
        <f t="shared" si="3234"/>
        <v/>
      </c>
      <c r="AV536" s="19" t="str">
        <f t="shared" si="3234"/>
        <v/>
      </c>
      <c r="AW536" s="19" t="str">
        <f t="shared" si="3234"/>
        <v/>
      </c>
      <c r="AX536" s="19" t="str">
        <f t="shared" si="3234"/>
        <v/>
      </c>
      <c r="AY536" s="24">
        <f t="shared" si="3105"/>
        <v>0</v>
      </c>
      <c r="AZ536" s="19">
        <f t="shared" si="3106"/>
        <v>1</v>
      </c>
      <c r="BA536" s="19"/>
      <c r="BB536" s="19"/>
    </row>
    <row r="537" spans="1:54" ht="15.6">
      <c r="A537" s="1">
        <f>'Form Responses 1'!A740</f>
        <v>0</v>
      </c>
      <c r="B537" s="25">
        <f>'Form Responses 1'!B740</f>
        <v>0</v>
      </c>
      <c r="C537" s="25">
        <f>'Form Responses 1'!C740</f>
        <v>0</v>
      </c>
      <c r="D537" s="25">
        <f>'Form Responses 1'!D740</f>
        <v>0</v>
      </c>
      <c r="E537" s="513">
        <f>'Form Responses 1'!E740</f>
        <v>0</v>
      </c>
      <c r="F537" s="48">
        <f>'Form Responses 1'!F740</f>
        <v>0</v>
      </c>
      <c r="G537" s="25">
        <f>'Form Responses 1'!G740</f>
        <v>0</v>
      </c>
      <c r="H537" s="25"/>
      <c r="I537" s="25"/>
      <c r="J537" s="25"/>
      <c r="K537" s="25"/>
      <c r="L537" s="25"/>
      <c r="M537" s="25"/>
      <c r="N537" s="25"/>
      <c r="O537" s="19" t="str">
        <f t="shared" si="3095"/>
        <v/>
      </c>
      <c r="P537" s="20"/>
      <c r="Q537" s="20"/>
      <c r="R537" s="20"/>
      <c r="S537" s="20"/>
      <c r="T537" s="21" t="str">
        <f t="shared" ref="T537:U537" si="3235">IF(COUNTIF($F537,CONCATENATE("*",T$1,"*")),"Y",IF(COUNTIF($F537,CONCATENATE("*",$V$1,"*")),"Y",IF(COUNTIF($F537,CONCATENATE("*ALL EVENT DAYS - July 18*")),"Y","")))</f>
        <v/>
      </c>
      <c r="U537" s="21" t="str">
        <f t="shared" si="3235"/>
        <v/>
      </c>
      <c r="V537" s="21" t="str">
        <f t="shared" si="2740"/>
        <v/>
      </c>
      <c r="W537" s="21" t="str">
        <f t="shared" ref="W537:X537" si="3236">IF(COUNTIF($F537,CONCATENATE("*",W$1,"*")),"Y",IF(COUNTIF($F537,CONCATENATE("*",$O$1,"*")),"Y",IF(COUNTIF($F537,CONCATENATE("*",$Y$1,"*")),"Y",IF(COUNTIF($F537,CONCATENATE("*ALL EVENT*")),"Y",""))))</f>
        <v/>
      </c>
      <c r="X537" s="21" t="str">
        <f t="shared" si="3236"/>
        <v/>
      </c>
      <c r="Y537" s="21" t="str">
        <f t="shared" si="2742"/>
        <v/>
      </c>
      <c r="Z537" s="21" t="str">
        <f t="shared" ref="Z537:AA537" si="3237">IF(COUNTIF($F537,CONCATENATE("*",Z$1,"*")),"Y",IF(COUNTIF($F537,CONCATENATE("*",$O$1,"*")),"Y",IF(COUNTIF($F537,CONCATENATE("*",$AB$1,"*")),"Y",IF(COUNTIF($F537,CONCATENATE("*ALL EVENT*")),"Y",""))))</f>
        <v/>
      </c>
      <c r="AA537" s="21" t="str">
        <f t="shared" si="3237"/>
        <v/>
      </c>
      <c r="AB537" s="21" t="str">
        <f t="shared" si="3099"/>
        <v/>
      </c>
      <c r="AC537" s="21" t="str">
        <f t="shared" ref="AC537:AD537" si="3238">IF(COUNTIF($F537,CONCATENATE("*",AC$1,"*")),"Y",IF(COUNTIF($F537,CONCATENATE("*",$O$1,"*")),"Y",IF(COUNTIF($F537,CONCATENATE("*",$AE$1,"*")),"Y",IF(COUNTIF($F537,CONCATENATE("*ALL EVENT*")),"Y",""))))</f>
        <v/>
      </c>
      <c r="AD537" s="21" t="str">
        <f t="shared" si="3238"/>
        <v/>
      </c>
      <c r="AE537" s="19" t="str">
        <f t="shared" si="3101"/>
        <v/>
      </c>
      <c r="AF537" s="22">
        <f t="shared" si="3102"/>
        <v>0</v>
      </c>
      <c r="AG537" s="44"/>
      <c r="AH537" s="19" t="str">
        <f t="shared" ref="AH537:AX537" si="3239">IF(O537="Y",$AG537,"")</f>
        <v/>
      </c>
      <c r="AI537" s="19" t="str">
        <f t="shared" si="3239"/>
        <v/>
      </c>
      <c r="AJ537" s="19" t="str">
        <f t="shared" si="3239"/>
        <v/>
      </c>
      <c r="AK537" s="19" t="str">
        <f t="shared" si="3239"/>
        <v/>
      </c>
      <c r="AL537" s="19" t="str">
        <f t="shared" si="3239"/>
        <v/>
      </c>
      <c r="AM537" s="19" t="str">
        <f t="shared" si="3239"/>
        <v/>
      </c>
      <c r="AN537" s="19" t="str">
        <f t="shared" si="3239"/>
        <v/>
      </c>
      <c r="AO537" s="19" t="str">
        <f t="shared" si="3239"/>
        <v/>
      </c>
      <c r="AP537" s="19" t="str">
        <f t="shared" si="3239"/>
        <v/>
      </c>
      <c r="AQ537" s="19" t="str">
        <f t="shared" si="3239"/>
        <v/>
      </c>
      <c r="AR537" s="19" t="str">
        <f t="shared" si="3239"/>
        <v/>
      </c>
      <c r="AS537" s="19" t="str">
        <f t="shared" si="3239"/>
        <v/>
      </c>
      <c r="AT537" s="19" t="str">
        <f t="shared" si="3239"/>
        <v/>
      </c>
      <c r="AU537" s="19" t="str">
        <f t="shared" si="3239"/>
        <v/>
      </c>
      <c r="AV537" s="19" t="str">
        <f t="shared" si="3239"/>
        <v/>
      </c>
      <c r="AW537" s="19" t="str">
        <f t="shared" si="3239"/>
        <v/>
      </c>
      <c r="AX537" s="19" t="str">
        <f t="shared" si="3239"/>
        <v/>
      </c>
      <c r="AY537" s="24">
        <f t="shared" si="3105"/>
        <v>0</v>
      </c>
      <c r="AZ537" s="19">
        <f t="shared" si="3106"/>
        <v>1</v>
      </c>
      <c r="BA537" s="19"/>
      <c r="BB537" s="19"/>
    </row>
    <row r="538" spans="1:54" ht="15.6">
      <c r="A538" s="1">
        <f>'Form Responses 1'!A741</f>
        <v>0</v>
      </c>
      <c r="B538" s="25">
        <f>'Form Responses 1'!B741</f>
        <v>0</v>
      </c>
      <c r="C538" s="25">
        <f>'Form Responses 1'!C741</f>
        <v>0</v>
      </c>
      <c r="D538" s="25">
        <f>'Form Responses 1'!D741</f>
        <v>0</v>
      </c>
      <c r="E538" s="513">
        <f>'Form Responses 1'!E741</f>
        <v>0</v>
      </c>
      <c r="F538" s="48">
        <f>'Form Responses 1'!F741</f>
        <v>0</v>
      </c>
      <c r="G538" s="25">
        <f>'Form Responses 1'!G741</f>
        <v>0</v>
      </c>
      <c r="H538" s="25"/>
      <c r="I538" s="25"/>
      <c r="J538" s="25"/>
      <c r="K538" s="25"/>
      <c r="L538" s="25"/>
      <c r="M538" s="25"/>
      <c r="N538" s="25"/>
      <c r="O538" s="19" t="str">
        <f t="shared" si="3095"/>
        <v/>
      </c>
      <c r="P538" s="20"/>
      <c r="Q538" s="20"/>
      <c r="R538" s="20"/>
      <c r="S538" s="20"/>
      <c r="T538" s="21" t="str">
        <f t="shared" ref="T538:U538" si="3240">IF(COUNTIF($F538,CONCATENATE("*",T$1,"*")),"Y",IF(COUNTIF($F538,CONCATENATE("*",$V$1,"*")),"Y",IF(COUNTIF($F538,CONCATENATE("*ALL EVENT DAYS - July 18*")),"Y","")))</f>
        <v/>
      </c>
      <c r="U538" s="21" t="str">
        <f t="shared" si="3240"/>
        <v/>
      </c>
      <c r="V538" s="21" t="str">
        <f t="shared" si="2740"/>
        <v/>
      </c>
      <c r="W538" s="21" t="str">
        <f t="shared" ref="W538:X538" si="3241">IF(COUNTIF($F538,CONCATENATE("*",W$1,"*")),"Y",IF(COUNTIF($F538,CONCATENATE("*",$O$1,"*")),"Y",IF(COUNTIF($F538,CONCATENATE("*",$Y$1,"*")),"Y",IF(COUNTIF($F538,CONCATENATE("*ALL EVENT*")),"Y",""))))</f>
        <v/>
      </c>
      <c r="X538" s="21" t="str">
        <f t="shared" si="3241"/>
        <v/>
      </c>
      <c r="Y538" s="21" t="str">
        <f t="shared" si="2742"/>
        <v/>
      </c>
      <c r="Z538" s="21" t="str">
        <f t="shared" ref="Z538:AA538" si="3242">IF(COUNTIF($F538,CONCATENATE("*",Z$1,"*")),"Y",IF(COUNTIF($F538,CONCATENATE("*",$O$1,"*")),"Y",IF(COUNTIF($F538,CONCATENATE("*",$AB$1,"*")),"Y",IF(COUNTIF($F538,CONCATENATE("*ALL EVENT*")),"Y",""))))</f>
        <v/>
      </c>
      <c r="AA538" s="21" t="str">
        <f t="shared" si="3242"/>
        <v/>
      </c>
      <c r="AB538" s="21" t="str">
        <f t="shared" si="3099"/>
        <v/>
      </c>
      <c r="AC538" s="21" t="str">
        <f t="shared" ref="AC538:AD538" si="3243">IF(COUNTIF($F538,CONCATENATE("*",AC$1,"*")),"Y",IF(COUNTIF($F538,CONCATENATE("*",$O$1,"*")),"Y",IF(COUNTIF($F538,CONCATENATE("*",$AE$1,"*")),"Y",IF(COUNTIF($F538,CONCATENATE("*ALL EVENT*")),"Y",""))))</f>
        <v/>
      </c>
      <c r="AD538" s="21" t="str">
        <f t="shared" si="3243"/>
        <v/>
      </c>
      <c r="AE538" s="19" t="str">
        <f t="shared" si="3101"/>
        <v/>
      </c>
      <c r="AF538" s="22">
        <f t="shared" si="3102"/>
        <v>0</v>
      </c>
      <c r="AG538" s="44"/>
      <c r="AH538" s="19" t="str">
        <f t="shared" ref="AH538:AX538" si="3244">IF(O538="Y",$AG538,"")</f>
        <v/>
      </c>
      <c r="AI538" s="19" t="str">
        <f t="shared" si="3244"/>
        <v/>
      </c>
      <c r="AJ538" s="19" t="str">
        <f t="shared" si="3244"/>
        <v/>
      </c>
      <c r="AK538" s="19" t="str">
        <f t="shared" si="3244"/>
        <v/>
      </c>
      <c r="AL538" s="19" t="str">
        <f t="shared" si="3244"/>
        <v/>
      </c>
      <c r="AM538" s="19" t="str">
        <f t="shared" si="3244"/>
        <v/>
      </c>
      <c r="AN538" s="19" t="str">
        <f t="shared" si="3244"/>
        <v/>
      </c>
      <c r="AO538" s="19" t="str">
        <f t="shared" si="3244"/>
        <v/>
      </c>
      <c r="AP538" s="19" t="str">
        <f t="shared" si="3244"/>
        <v/>
      </c>
      <c r="AQ538" s="19" t="str">
        <f t="shared" si="3244"/>
        <v/>
      </c>
      <c r="AR538" s="19" t="str">
        <f t="shared" si="3244"/>
        <v/>
      </c>
      <c r="AS538" s="19" t="str">
        <f t="shared" si="3244"/>
        <v/>
      </c>
      <c r="AT538" s="19" t="str">
        <f t="shared" si="3244"/>
        <v/>
      </c>
      <c r="AU538" s="19" t="str">
        <f t="shared" si="3244"/>
        <v/>
      </c>
      <c r="AV538" s="19" t="str">
        <f t="shared" si="3244"/>
        <v/>
      </c>
      <c r="AW538" s="19" t="str">
        <f t="shared" si="3244"/>
        <v/>
      </c>
      <c r="AX538" s="19" t="str">
        <f t="shared" si="3244"/>
        <v/>
      </c>
      <c r="AY538" s="24">
        <f t="shared" si="3105"/>
        <v>0</v>
      </c>
      <c r="AZ538" s="19">
        <f t="shared" si="3106"/>
        <v>1</v>
      </c>
      <c r="BA538" s="19"/>
      <c r="BB538" s="19"/>
    </row>
    <row r="539" spans="1:54" ht="15.6">
      <c r="A539" s="1">
        <f>'Form Responses 1'!A742</f>
        <v>0</v>
      </c>
      <c r="B539" s="25">
        <f>'Form Responses 1'!B742</f>
        <v>0</v>
      </c>
      <c r="C539" s="25">
        <f>'Form Responses 1'!C742</f>
        <v>0</v>
      </c>
      <c r="D539" s="25">
        <f>'Form Responses 1'!D742</f>
        <v>0</v>
      </c>
      <c r="E539" s="513">
        <f>'Form Responses 1'!E742</f>
        <v>0</v>
      </c>
      <c r="F539" s="48">
        <f>'Form Responses 1'!F742</f>
        <v>0</v>
      </c>
      <c r="G539" s="25">
        <f>'Form Responses 1'!G742</f>
        <v>0</v>
      </c>
      <c r="H539" s="25"/>
      <c r="I539" s="25"/>
      <c r="J539" s="25"/>
      <c r="K539" s="25"/>
      <c r="L539" s="25"/>
      <c r="M539" s="25"/>
      <c r="N539" s="25"/>
      <c r="O539" s="19" t="str">
        <f t="shared" si="3095"/>
        <v/>
      </c>
      <c r="P539" s="20"/>
      <c r="Q539" s="20"/>
      <c r="R539" s="20"/>
      <c r="S539" s="20"/>
      <c r="T539" s="21" t="str">
        <f t="shared" ref="T539:U539" si="3245">IF(COUNTIF($F539,CONCATENATE("*",T$1,"*")),"Y",IF(COUNTIF($F539,CONCATENATE("*",$V$1,"*")),"Y",IF(COUNTIF($F539,CONCATENATE("*ALL EVENT DAYS - July 18*")),"Y","")))</f>
        <v/>
      </c>
      <c r="U539" s="21" t="str">
        <f t="shared" si="3245"/>
        <v/>
      </c>
      <c r="V539" s="21" t="str">
        <f t="shared" si="2740"/>
        <v/>
      </c>
      <c r="W539" s="21" t="str">
        <f t="shared" ref="W539:X539" si="3246">IF(COUNTIF($F539,CONCATENATE("*",W$1,"*")),"Y",IF(COUNTIF($F539,CONCATENATE("*",$O$1,"*")),"Y",IF(COUNTIF($F539,CONCATENATE("*",$Y$1,"*")),"Y",IF(COUNTIF($F539,CONCATENATE("*ALL EVENT*")),"Y",""))))</f>
        <v/>
      </c>
      <c r="X539" s="21" t="str">
        <f t="shared" si="3246"/>
        <v/>
      </c>
      <c r="Y539" s="21" t="str">
        <f t="shared" si="2742"/>
        <v/>
      </c>
      <c r="Z539" s="21" t="str">
        <f t="shared" ref="Z539:AA539" si="3247">IF(COUNTIF($F539,CONCATENATE("*",Z$1,"*")),"Y",IF(COUNTIF($F539,CONCATENATE("*",$O$1,"*")),"Y",IF(COUNTIF($F539,CONCATENATE("*",$AB$1,"*")),"Y",IF(COUNTIF($F539,CONCATENATE("*ALL EVENT*")),"Y",""))))</f>
        <v/>
      </c>
      <c r="AA539" s="21" t="str">
        <f t="shared" si="3247"/>
        <v/>
      </c>
      <c r="AB539" s="21" t="str">
        <f t="shared" si="3099"/>
        <v/>
      </c>
      <c r="AC539" s="21" t="str">
        <f t="shared" ref="AC539:AD539" si="3248">IF(COUNTIF($F539,CONCATENATE("*",AC$1,"*")),"Y",IF(COUNTIF($F539,CONCATENATE("*",$O$1,"*")),"Y",IF(COUNTIF($F539,CONCATENATE("*",$AE$1,"*")),"Y",IF(COUNTIF($F539,CONCATENATE("*ALL EVENT*")),"Y",""))))</f>
        <v/>
      </c>
      <c r="AD539" s="21" t="str">
        <f t="shared" si="3248"/>
        <v/>
      </c>
      <c r="AE539" s="19" t="str">
        <f t="shared" si="3101"/>
        <v/>
      </c>
      <c r="AF539" s="22">
        <f t="shared" si="3102"/>
        <v>0</v>
      </c>
      <c r="AG539" s="44"/>
      <c r="AH539" s="19" t="str">
        <f t="shared" ref="AH539:AX539" si="3249">IF(O539="Y",$AG539,"")</f>
        <v/>
      </c>
      <c r="AI539" s="19" t="str">
        <f t="shared" si="3249"/>
        <v/>
      </c>
      <c r="AJ539" s="19" t="str">
        <f t="shared" si="3249"/>
        <v/>
      </c>
      <c r="AK539" s="19" t="str">
        <f t="shared" si="3249"/>
        <v/>
      </c>
      <c r="AL539" s="19" t="str">
        <f t="shared" si="3249"/>
        <v/>
      </c>
      <c r="AM539" s="19" t="str">
        <f t="shared" si="3249"/>
        <v/>
      </c>
      <c r="AN539" s="19" t="str">
        <f t="shared" si="3249"/>
        <v/>
      </c>
      <c r="AO539" s="19" t="str">
        <f t="shared" si="3249"/>
        <v/>
      </c>
      <c r="AP539" s="19" t="str">
        <f t="shared" si="3249"/>
        <v/>
      </c>
      <c r="AQ539" s="19" t="str">
        <f t="shared" si="3249"/>
        <v/>
      </c>
      <c r="AR539" s="19" t="str">
        <f t="shared" si="3249"/>
        <v/>
      </c>
      <c r="AS539" s="19" t="str">
        <f t="shared" si="3249"/>
        <v/>
      </c>
      <c r="AT539" s="19" t="str">
        <f t="shared" si="3249"/>
        <v/>
      </c>
      <c r="AU539" s="19" t="str">
        <f t="shared" si="3249"/>
        <v/>
      </c>
      <c r="AV539" s="19" t="str">
        <f t="shared" si="3249"/>
        <v/>
      </c>
      <c r="AW539" s="19" t="str">
        <f t="shared" si="3249"/>
        <v/>
      </c>
      <c r="AX539" s="19" t="str">
        <f t="shared" si="3249"/>
        <v/>
      </c>
      <c r="AY539" s="24">
        <f t="shared" si="3105"/>
        <v>0</v>
      </c>
      <c r="AZ539" s="19">
        <f t="shared" si="3106"/>
        <v>1</v>
      </c>
      <c r="BA539" s="19"/>
      <c r="BB539" s="19"/>
    </row>
    <row r="540" spans="1:54" ht="15.6">
      <c r="A540" s="1">
        <f>'Form Responses 1'!A743</f>
        <v>0</v>
      </c>
      <c r="B540" s="25">
        <f>'Form Responses 1'!B743</f>
        <v>0</v>
      </c>
      <c r="C540" s="25">
        <f>'Form Responses 1'!C743</f>
        <v>0</v>
      </c>
      <c r="D540" s="25">
        <f>'Form Responses 1'!D743</f>
        <v>0</v>
      </c>
      <c r="E540" s="513">
        <f>'Form Responses 1'!E743</f>
        <v>0</v>
      </c>
      <c r="F540" s="48">
        <f>'Form Responses 1'!F743</f>
        <v>0</v>
      </c>
      <c r="G540" s="25">
        <f>'Form Responses 1'!G743</f>
        <v>0</v>
      </c>
      <c r="H540" s="25"/>
      <c r="I540" s="25"/>
      <c r="J540" s="25"/>
      <c r="K540" s="25"/>
      <c r="L540" s="25"/>
      <c r="M540" s="25"/>
      <c r="N540" s="25"/>
      <c r="O540" s="19" t="str">
        <f t="shared" si="3095"/>
        <v/>
      </c>
      <c r="P540" s="20"/>
      <c r="Q540" s="20"/>
      <c r="R540" s="20"/>
      <c r="S540" s="20"/>
      <c r="T540" s="21" t="str">
        <f t="shared" ref="T540:U540" si="3250">IF(COUNTIF($F540,CONCATENATE("*",T$1,"*")),"Y",IF(COUNTIF($F540,CONCATENATE("*",$V$1,"*")),"Y",IF(COUNTIF($F540,CONCATENATE("*ALL EVENT DAYS - July 18*")),"Y","")))</f>
        <v/>
      </c>
      <c r="U540" s="21" t="str">
        <f t="shared" si="3250"/>
        <v/>
      </c>
      <c r="V540" s="21" t="str">
        <f t="shared" si="2740"/>
        <v/>
      </c>
      <c r="W540" s="21" t="str">
        <f t="shared" ref="W540:X540" si="3251">IF(COUNTIF($F540,CONCATENATE("*",W$1,"*")),"Y",IF(COUNTIF($F540,CONCATENATE("*",$O$1,"*")),"Y",IF(COUNTIF($F540,CONCATENATE("*",$Y$1,"*")),"Y",IF(COUNTIF($F540,CONCATENATE("*ALL EVENT*")),"Y",""))))</f>
        <v/>
      </c>
      <c r="X540" s="21" t="str">
        <f t="shared" si="3251"/>
        <v/>
      </c>
      <c r="Y540" s="21" t="str">
        <f t="shared" si="2742"/>
        <v/>
      </c>
      <c r="Z540" s="21" t="str">
        <f t="shared" ref="Z540:AA540" si="3252">IF(COUNTIF($F540,CONCATENATE("*",Z$1,"*")),"Y",IF(COUNTIF($F540,CONCATENATE("*",$O$1,"*")),"Y",IF(COUNTIF($F540,CONCATENATE("*",$AB$1,"*")),"Y",IF(COUNTIF($F540,CONCATENATE("*ALL EVENT*")),"Y",""))))</f>
        <v/>
      </c>
      <c r="AA540" s="21" t="str">
        <f t="shared" si="3252"/>
        <v/>
      </c>
      <c r="AB540" s="21" t="str">
        <f t="shared" si="3099"/>
        <v/>
      </c>
      <c r="AC540" s="21" t="str">
        <f t="shared" ref="AC540:AD540" si="3253">IF(COUNTIF($F540,CONCATENATE("*",AC$1,"*")),"Y",IF(COUNTIF($F540,CONCATENATE("*",$O$1,"*")),"Y",IF(COUNTIF($F540,CONCATENATE("*",$AE$1,"*")),"Y",IF(COUNTIF($F540,CONCATENATE("*ALL EVENT*")),"Y",""))))</f>
        <v/>
      </c>
      <c r="AD540" s="21" t="str">
        <f t="shared" si="3253"/>
        <v/>
      </c>
      <c r="AE540" s="19" t="str">
        <f t="shared" si="3101"/>
        <v/>
      </c>
      <c r="AF540" s="22">
        <f t="shared" si="3102"/>
        <v>0</v>
      </c>
      <c r="AG540" s="44"/>
      <c r="AH540" s="19" t="str">
        <f t="shared" ref="AH540:AX540" si="3254">IF(O540="Y",$AG540,"")</f>
        <v/>
      </c>
      <c r="AI540" s="19" t="str">
        <f t="shared" si="3254"/>
        <v/>
      </c>
      <c r="AJ540" s="19" t="str">
        <f t="shared" si="3254"/>
        <v/>
      </c>
      <c r="AK540" s="19" t="str">
        <f t="shared" si="3254"/>
        <v/>
      </c>
      <c r="AL540" s="19" t="str">
        <f t="shared" si="3254"/>
        <v/>
      </c>
      <c r="AM540" s="19" t="str">
        <f t="shared" si="3254"/>
        <v/>
      </c>
      <c r="AN540" s="19" t="str">
        <f t="shared" si="3254"/>
        <v/>
      </c>
      <c r="AO540" s="19" t="str">
        <f t="shared" si="3254"/>
        <v/>
      </c>
      <c r="AP540" s="19" t="str">
        <f t="shared" si="3254"/>
        <v/>
      </c>
      <c r="AQ540" s="19" t="str">
        <f t="shared" si="3254"/>
        <v/>
      </c>
      <c r="AR540" s="19" t="str">
        <f t="shared" si="3254"/>
        <v/>
      </c>
      <c r="AS540" s="19" t="str">
        <f t="shared" si="3254"/>
        <v/>
      </c>
      <c r="AT540" s="19" t="str">
        <f t="shared" si="3254"/>
        <v/>
      </c>
      <c r="AU540" s="19" t="str">
        <f t="shared" si="3254"/>
        <v/>
      </c>
      <c r="AV540" s="19" t="str">
        <f t="shared" si="3254"/>
        <v/>
      </c>
      <c r="AW540" s="19" t="str">
        <f t="shared" si="3254"/>
        <v/>
      </c>
      <c r="AX540" s="19" t="str">
        <f t="shared" si="3254"/>
        <v/>
      </c>
      <c r="AY540" s="24">
        <f t="shared" si="3105"/>
        <v>0</v>
      </c>
      <c r="AZ540" s="19">
        <f t="shared" si="3106"/>
        <v>1</v>
      </c>
      <c r="BA540" s="19"/>
      <c r="BB540" s="19"/>
    </row>
    <row r="541" spans="1:54" ht="15.6">
      <c r="A541" s="1">
        <f>'Form Responses 1'!A744</f>
        <v>0</v>
      </c>
      <c r="B541" s="25">
        <f>'Form Responses 1'!B744</f>
        <v>0</v>
      </c>
      <c r="C541" s="25">
        <f>'Form Responses 1'!C744</f>
        <v>0</v>
      </c>
      <c r="D541" s="25">
        <f>'Form Responses 1'!D744</f>
        <v>0</v>
      </c>
      <c r="E541" s="513">
        <f>'Form Responses 1'!E744</f>
        <v>0</v>
      </c>
      <c r="F541" s="48">
        <f>'Form Responses 1'!F744</f>
        <v>0</v>
      </c>
      <c r="G541" s="25">
        <f>'Form Responses 1'!G744</f>
        <v>0</v>
      </c>
      <c r="H541" s="25"/>
      <c r="I541" s="25"/>
      <c r="J541" s="25"/>
      <c r="K541" s="25"/>
      <c r="L541" s="25"/>
      <c r="M541" s="25"/>
      <c r="N541" s="25"/>
      <c r="O541" s="19" t="str">
        <f t="shared" si="3095"/>
        <v/>
      </c>
      <c r="P541" s="20"/>
      <c r="Q541" s="20"/>
      <c r="R541" s="20"/>
      <c r="S541" s="20"/>
      <c r="T541" s="21" t="str">
        <f t="shared" ref="T541:U541" si="3255">IF(COUNTIF($F541,CONCATENATE("*",T$1,"*")),"Y",IF(COUNTIF($F541,CONCATENATE("*",$V$1,"*")),"Y",IF(COUNTIF($F541,CONCATENATE("*ALL EVENT DAYS - July 18*")),"Y","")))</f>
        <v/>
      </c>
      <c r="U541" s="21" t="str">
        <f t="shared" si="3255"/>
        <v/>
      </c>
      <c r="V541" s="21" t="str">
        <f t="shared" si="2740"/>
        <v/>
      </c>
      <c r="W541" s="21" t="str">
        <f t="shared" ref="W541:X541" si="3256">IF(COUNTIF($F541,CONCATENATE("*",W$1,"*")),"Y",IF(COUNTIF($F541,CONCATENATE("*",$O$1,"*")),"Y",IF(COUNTIF($F541,CONCATENATE("*",$Y$1,"*")),"Y",IF(COUNTIF($F541,CONCATENATE("*ALL EVENT*")),"Y",""))))</f>
        <v/>
      </c>
      <c r="X541" s="21" t="str">
        <f t="shared" si="3256"/>
        <v/>
      </c>
      <c r="Y541" s="21" t="str">
        <f t="shared" si="2742"/>
        <v/>
      </c>
      <c r="Z541" s="21" t="str">
        <f t="shared" ref="Z541:AA541" si="3257">IF(COUNTIF($F541,CONCATENATE("*",Z$1,"*")),"Y",IF(COUNTIF($F541,CONCATENATE("*",$O$1,"*")),"Y",IF(COUNTIF($F541,CONCATENATE("*",$AB$1,"*")),"Y",IF(COUNTIF($F541,CONCATENATE("*ALL EVENT*")),"Y",""))))</f>
        <v/>
      </c>
      <c r="AA541" s="21" t="str">
        <f t="shared" si="3257"/>
        <v/>
      </c>
      <c r="AB541" s="21" t="str">
        <f t="shared" si="3099"/>
        <v/>
      </c>
      <c r="AC541" s="21" t="str">
        <f t="shared" ref="AC541:AD541" si="3258">IF(COUNTIF($F541,CONCATENATE("*",AC$1,"*")),"Y",IF(COUNTIF($F541,CONCATENATE("*",$O$1,"*")),"Y",IF(COUNTIF($F541,CONCATENATE("*",$AE$1,"*")),"Y",IF(COUNTIF($F541,CONCATENATE("*ALL EVENT*")),"Y",""))))</f>
        <v/>
      </c>
      <c r="AD541" s="21" t="str">
        <f t="shared" si="3258"/>
        <v/>
      </c>
      <c r="AE541" s="19" t="str">
        <f t="shared" si="3101"/>
        <v/>
      </c>
      <c r="AF541" s="22">
        <f t="shared" si="3102"/>
        <v>0</v>
      </c>
      <c r="AG541" s="44"/>
      <c r="AH541" s="19" t="str">
        <f t="shared" ref="AH541:AX541" si="3259">IF(O541="Y",$AG541,"")</f>
        <v/>
      </c>
      <c r="AI541" s="19" t="str">
        <f t="shared" si="3259"/>
        <v/>
      </c>
      <c r="AJ541" s="19" t="str">
        <f t="shared" si="3259"/>
        <v/>
      </c>
      <c r="AK541" s="19" t="str">
        <f t="shared" si="3259"/>
        <v/>
      </c>
      <c r="AL541" s="19" t="str">
        <f t="shared" si="3259"/>
        <v/>
      </c>
      <c r="AM541" s="19" t="str">
        <f t="shared" si="3259"/>
        <v/>
      </c>
      <c r="AN541" s="19" t="str">
        <f t="shared" si="3259"/>
        <v/>
      </c>
      <c r="AO541" s="19" t="str">
        <f t="shared" si="3259"/>
        <v/>
      </c>
      <c r="AP541" s="19" t="str">
        <f t="shared" si="3259"/>
        <v/>
      </c>
      <c r="AQ541" s="19" t="str">
        <f t="shared" si="3259"/>
        <v/>
      </c>
      <c r="AR541" s="19" t="str">
        <f t="shared" si="3259"/>
        <v/>
      </c>
      <c r="AS541" s="19" t="str">
        <f t="shared" si="3259"/>
        <v/>
      </c>
      <c r="AT541" s="19" t="str">
        <f t="shared" si="3259"/>
        <v/>
      </c>
      <c r="AU541" s="19" t="str">
        <f t="shared" si="3259"/>
        <v/>
      </c>
      <c r="AV541" s="19" t="str">
        <f t="shared" si="3259"/>
        <v/>
      </c>
      <c r="AW541" s="19" t="str">
        <f t="shared" si="3259"/>
        <v/>
      </c>
      <c r="AX541" s="19" t="str">
        <f t="shared" si="3259"/>
        <v/>
      </c>
      <c r="AY541" s="24">
        <f t="shared" si="3105"/>
        <v>0</v>
      </c>
      <c r="AZ541" s="19">
        <f t="shared" si="3106"/>
        <v>1</v>
      </c>
      <c r="BA541" s="19"/>
      <c r="BB541" s="19"/>
    </row>
    <row r="542" spans="1:54" ht="15.6">
      <c r="A542" s="1">
        <f>'Form Responses 1'!A745</f>
        <v>0</v>
      </c>
      <c r="B542" s="25">
        <f>'Form Responses 1'!B745</f>
        <v>0</v>
      </c>
      <c r="C542" s="25">
        <f>'Form Responses 1'!C745</f>
        <v>0</v>
      </c>
      <c r="D542" s="25">
        <f>'Form Responses 1'!D745</f>
        <v>0</v>
      </c>
      <c r="E542" s="513">
        <f>'Form Responses 1'!E745</f>
        <v>0</v>
      </c>
      <c r="F542" s="48">
        <f>'Form Responses 1'!F745</f>
        <v>0</v>
      </c>
      <c r="G542" s="25">
        <f>'Form Responses 1'!G745</f>
        <v>0</v>
      </c>
      <c r="H542" s="25"/>
      <c r="I542" s="25"/>
      <c r="J542" s="25"/>
      <c r="K542" s="25"/>
      <c r="L542" s="25"/>
      <c r="M542" s="25"/>
      <c r="N542" s="25"/>
      <c r="O542" s="19" t="str">
        <f t="shared" si="3095"/>
        <v/>
      </c>
      <c r="P542" s="20"/>
      <c r="Q542" s="20"/>
      <c r="R542" s="20"/>
      <c r="S542" s="20"/>
      <c r="T542" s="21" t="str">
        <f t="shared" ref="T542:U542" si="3260">IF(COUNTIF($F542,CONCATENATE("*",T$1,"*")),"Y",IF(COUNTIF($F542,CONCATENATE("*",$V$1,"*")),"Y",IF(COUNTIF($F542,CONCATENATE("*ALL EVENT DAYS - July 18*")),"Y","")))</f>
        <v/>
      </c>
      <c r="U542" s="21" t="str">
        <f t="shared" si="3260"/>
        <v/>
      </c>
      <c r="V542" s="21" t="str">
        <f t="shared" si="2740"/>
        <v/>
      </c>
      <c r="W542" s="21" t="str">
        <f t="shared" ref="W542:X542" si="3261">IF(COUNTIF($F542,CONCATENATE("*",W$1,"*")),"Y",IF(COUNTIF($F542,CONCATENATE("*",$O$1,"*")),"Y",IF(COUNTIF($F542,CONCATENATE("*",$Y$1,"*")),"Y",IF(COUNTIF($F542,CONCATENATE("*ALL EVENT*")),"Y",""))))</f>
        <v/>
      </c>
      <c r="X542" s="21" t="str">
        <f t="shared" si="3261"/>
        <v/>
      </c>
      <c r="Y542" s="21" t="str">
        <f t="shared" si="2742"/>
        <v/>
      </c>
      <c r="Z542" s="21" t="str">
        <f t="shared" ref="Z542:AA542" si="3262">IF(COUNTIF($F542,CONCATENATE("*",Z$1,"*")),"Y",IF(COUNTIF($F542,CONCATENATE("*",$O$1,"*")),"Y",IF(COUNTIF($F542,CONCATENATE("*",$AB$1,"*")),"Y",IF(COUNTIF($F542,CONCATENATE("*ALL EVENT*")),"Y",""))))</f>
        <v/>
      </c>
      <c r="AA542" s="21" t="str">
        <f t="shared" si="3262"/>
        <v/>
      </c>
      <c r="AB542" s="21" t="str">
        <f t="shared" si="3099"/>
        <v/>
      </c>
      <c r="AC542" s="21" t="str">
        <f t="shared" ref="AC542:AD542" si="3263">IF(COUNTIF($F542,CONCATENATE("*",AC$1,"*")),"Y",IF(COUNTIF($F542,CONCATENATE("*",$O$1,"*")),"Y",IF(COUNTIF($F542,CONCATENATE("*",$AE$1,"*")),"Y",IF(COUNTIF($F542,CONCATENATE("*ALL EVENT*")),"Y",""))))</f>
        <v/>
      </c>
      <c r="AD542" s="21" t="str">
        <f t="shared" si="3263"/>
        <v/>
      </c>
      <c r="AE542" s="19" t="str">
        <f t="shared" si="3101"/>
        <v/>
      </c>
      <c r="AF542" s="22">
        <f t="shared" si="3102"/>
        <v>0</v>
      </c>
      <c r="AG542" s="44"/>
      <c r="AH542" s="19" t="str">
        <f t="shared" ref="AH542:AX542" si="3264">IF(O542="Y",$AG542,"")</f>
        <v/>
      </c>
      <c r="AI542" s="19" t="str">
        <f t="shared" si="3264"/>
        <v/>
      </c>
      <c r="AJ542" s="19" t="str">
        <f t="shared" si="3264"/>
        <v/>
      </c>
      <c r="AK542" s="19" t="str">
        <f t="shared" si="3264"/>
        <v/>
      </c>
      <c r="AL542" s="19" t="str">
        <f t="shared" si="3264"/>
        <v/>
      </c>
      <c r="AM542" s="19" t="str">
        <f t="shared" si="3264"/>
        <v/>
      </c>
      <c r="AN542" s="19" t="str">
        <f t="shared" si="3264"/>
        <v/>
      </c>
      <c r="AO542" s="19" t="str">
        <f t="shared" si="3264"/>
        <v/>
      </c>
      <c r="AP542" s="19" t="str">
        <f t="shared" si="3264"/>
        <v/>
      </c>
      <c r="AQ542" s="19" t="str">
        <f t="shared" si="3264"/>
        <v/>
      </c>
      <c r="AR542" s="19" t="str">
        <f t="shared" si="3264"/>
        <v/>
      </c>
      <c r="AS542" s="19" t="str">
        <f t="shared" si="3264"/>
        <v/>
      </c>
      <c r="AT542" s="19" t="str">
        <f t="shared" si="3264"/>
        <v/>
      </c>
      <c r="AU542" s="19" t="str">
        <f t="shared" si="3264"/>
        <v/>
      </c>
      <c r="AV542" s="19" t="str">
        <f t="shared" si="3264"/>
        <v/>
      </c>
      <c r="AW542" s="19" t="str">
        <f t="shared" si="3264"/>
        <v/>
      </c>
      <c r="AX542" s="19" t="str">
        <f t="shared" si="3264"/>
        <v/>
      </c>
      <c r="AY542" s="24">
        <f t="shared" si="3105"/>
        <v>0</v>
      </c>
      <c r="AZ542" s="19">
        <f t="shared" si="3106"/>
        <v>1</v>
      </c>
      <c r="BA542" s="19"/>
      <c r="BB542" s="19"/>
    </row>
    <row r="543" spans="1:54" ht="15.6">
      <c r="A543" s="1">
        <f>'Form Responses 1'!A746</f>
        <v>0</v>
      </c>
      <c r="B543" s="25">
        <f>'Form Responses 1'!B746</f>
        <v>0</v>
      </c>
      <c r="C543" s="25">
        <f>'Form Responses 1'!C746</f>
        <v>0</v>
      </c>
      <c r="D543" s="25">
        <f>'Form Responses 1'!D746</f>
        <v>0</v>
      </c>
      <c r="E543" s="513">
        <f>'Form Responses 1'!E746</f>
        <v>0</v>
      </c>
      <c r="F543" s="48">
        <f>'Form Responses 1'!F746</f>
        <v>0</v>
      </c>
      <c r="G543" s="25">
        <f>'Form Responses 1'!G746</f>
        <v>0</v>
      </c>
      <c r="H543" s="25"/>
      <c r="I543" s="25"/>
      <c r="J543" s="25"/>
      <c r="K543" s="25"/>
      <c r="L543" s="25"/>
      <c r="M543" s="25"/>
      <c r="N543" s="25"/>
      <c r="O543" s="19" t="str">
        <f t="shared" si="3095"/>
        <v/>
      </c>
      <c r="P543" s="20"/>
      <c r="Q543" s="20"/>
      <c r="R543" s="20"/>
      <c r="S543" s="20"/>
      <c r="T543" s="21" t="str">
        <f t="shared" ref="T543:U543" si="3265">IF(COUNTIF($F543,CONCATENATE("*",T$1,"*")),"Y",IF(COUNTIF($F543,CONCATENATE("*",$V$1,"*")),"Y",IF(COUNTIF($F543,CONCATENATE("*ALL EVENT DAYS - July 18*")),"Y","")))</f>
        <v/>
      </c>
      <c r="U543" s="21" t="str">
        <f t="shared" si="3265"/>
        <v/>
      </c>
      <c r="V543" s="21" t="str">
        <f t="shared" si="2740"/>
        <v/>
      </c>
      <c r="W543" s="21" t="str">
        <f t="shared" ref="W543:X543" si="3266">IF(COUNTIF($F543,CONCATENATE("*",W$1,"*")),"Y",IF(COUNTIF($F543,CONCATENATE("*",$O$1,"*")),"Y",IF(COUNTIF($F543,CONCATENATE("*",$Y$1,"*")),"Y",IF(COUNTIF($F543,CONCATENATE("*ALL EVENT*")),"Y",""))))</f>
        <v/>
      </c>
      <c r="X543" s="21" t="str">
        <f t="shared" si="3266"/>
        <v/>
      </c>
      <c r="Y543" s="21" t="str">
        <f t="shared" si="2742"/>
        <v/>
      </c>
      <c r="Z543" s="21" t="str">
        <f t="shared" ref="Z543:AA543" si="3267">IF(COUNTIF($F543,CONCATENATE("*",Z$1,"*")),"Y",IF(COUNTIF($F543,CONCATENATE("*",$O$1,"*")),"Y",IF(COUNTIF($F543,CONCATENATE("*",$AB$1,"*")),"Y",IF(COUNTIF($F543,CONCATENATE("*ALL EVENT*")),"Y",""))))</f>
        <v/>
      </c>
      <c r="AA543" s="21" t="str">
        <f t="shared" si="3267"/>
        <v/>
      </c>
      <c r="AB543" s="21" t="str">
        <f t="shared" si="3099"/>
        <v/>
      </c>
      <c r="AC543" s="21" t="str">
        <f t="shared" ref="AC543:AD543" si="3268">IF(COUNTIF($F543,CONCATENATE("*",AC$1,"*")),"Y",IF(COUNTIF($F543,CONCATENATE("*",$O$1,"*")),"Y",IF(COUNTIF($F543,CONCATENATE("*",$AE$1,"*")),"Y",IF(COUNTIF($F543,CONCATENATE("*ALL EVENT*")),"Y",""))))</f>
        <v/>
      </c>
      <c r="AD543" s="21" t="str">
        <f t="shared" si="3268"/>
        <v/>
      </c>
      <c r="AE543" s="19" t="str">
        <f t="shared" si="3101"/>
        <v/>
      </c>
      <c r="AF543" s="22">
        <f t="shared" si="3102"/>
        <v>0</v>
      </c>
      <c r="AG543" s="44"/>
      <c r="AH543" s="19" t="str">
        <f t="shared" ref="AH543:AX543" si="3269">IF(O543="Y",$AG543,"")</f>
        <v/>
      </c>
      <c r="AI543" s="19" t="str">
        <f t="shared" si="3269"/>
        <v/>
      </c>
      <c r="AJ543" s="19" t="str">
        <f t="shared" si="3269"/>
        <v/>
      </c>
      <c r="AK543" s="19" t="str">
        <f t="shared" si="3269"/>
        <v/>
      </c>
      <c r="AL543" s="19" t="str">
        <f t="shared" si="3269"/>
        <v/>
      </c>
      <c r="AM543" s="19" t="str">
        <f t="shared" si="3269"/>
        <v/>
      </c>
      <c r="AN543" s="19" t="str">
        <f t="shared" si="3269"/>
        <v/>
      </c>
      <c r="AO543" s="19" t="str">
        <f t="shared" si="3269"/>
        <v/>
      </c>
      <c r="AP543" s="19" t="str">
        <f t="shared" si="3269"/>
        <v/>
      </c>
      <c r="AQ543" s="19" t="str">
        <f t="shared" si="3269"/>
        <v/>
      </c>
      <c r="AR543" s="19" t="str">
        <f t="shared" si="3269"/>
        <v/>
      </c>
      <c r="AS543" s="19" t="str">
        <f t="shared" si="3269"/>
        <v/>
      </c>
      <c r="AT543" s="19" t="str">
        <f t="shared" si="3269"/>
        <v/>
      </c>
      <c r="AU543" s="19" t="str">
        <f t="shared" si="3269"/>
        <v/>
      </c>
      <c r="AV543" s="19" t="str">
        <f t="shared" si="3269"/>
        <v/>
      </c>
      <c r="AW543" s="19" t="str">
        <f t="shared" si="3269"/>
        <v/>
      </c>
      <c r="AX543" s="19" t="str">
        <f t="shared" si="3269"/>
        <v/>
      </c>
      <c r="AY543" s="24">
        <f t="shared" si="3105"/>
        <v>0</v>
      </c>
      <c r="AZ543" s="19">
        <f t="shared" si="3106"/>
        <v>1</v>
      </c>
      <c r="BA543" s="19"/>
      <c r="BB543" s="19"/>
    </row>
    <row r="544" spans="1:54" ht="15.6">
      <c r="A544" s="1">
        <f>'Form Responses 1'!A747</f>
        <v>0</v>
      </c>
      <c r="B544" s="25">
        <f>'Form Responses 1'!B747</f>
        <v>0</v>
      </c>
      <c r="C544" s="25">
        <f>'Form Responses 1'!C747</f>
        <v>0</v>
      </c>
      <c r="D544" s="25">
        <f>'Form Responses 1'!D747</f>
        <v>0</v>
      </c>
      <c r="E544" s="513">
        <f>'Form Responses 1'!E747</f>
        <v>0</v>
      </c>
      <c r="F544" s="48">
        <f>'Form Responses 1'!F747</f>
        <v>0</v>
      </c>
      <c r="G544" s="25">
        <f>'Form Responses 1'!G747</f>
        <v>0</v>
      </c>
      <c r="H544" s="25"/>
      <c r="I544" s="25"/>
      <c r="J544" s="25"/>
      <c r="K544" s="25"/>
      <c r="L544" s="25"/>
      <c r="M544" s="25"/>
      <c r="N544" s="25"/>
      <c r="O544" s="19" t="str">
        <f t="shared" si="3095"/>
        <v/>
      </c>
      <c r="P544" s="20"/>
      <c r="Q544" s="20"/>
      <c r="R544" s="20"/>
      <c r="S544" s="20"/>
      <c r="T544" s="21" t="str">
        <f t="shared" ref="T544:U544" si="3270">IF(COUNTIF($F544,CONCATENATE("*",T$1,"*")),"Y",IF(COUNTIF($F544,CONCATENATE("*",$V$1,"*")),"Y",IF(COUNTIF($F544,CONCATENATE("*ALL EVENT DAYS - July 18*")),"Y","")))</f>
        <v/>
      </c>
      <c r="U544" s="21" t="str">
        <f t="shared" si="3270"/>
        <v/>
      </c>
      <c r="V544" s="21" t="str">
        <f t="shared" si="2740"/>
        <v/>
      </c>
      <c r="W544" s="21" t="str">
        <f t="shared" ref="W544:X544" si="3271">IF(COUNTIF($F544,CONCATENATE("*",W$1,"*")),"Y",IF(COUNTIF($F544,CONCATENATE("*",$O$1,"*")),"Y",IF(COUNTIF($F544,CONCATENATE("*",$Y$1,"*")),"Y",IF(COUNTIF($F544,CONCATENATE("*ALL EVENT*")),"Y",""))))</f>
        <v/>
      </c>
      <c r="X544" s="21" t="str">
        <f t="shared" si="3271"/>
        <v/>
      </c>
      <c r="Y544" s="21" t="str">
        <f t="shared" si="2742"/>
        <v/>
      </c>
      <c r="Z544" s="21" t="str">
        <f t="shared" ref="Z544:AA544" si="3272">IF(COUNTIF($F544,CONCATENATE("*",Z$1,"*")),"Y",IF(COUNTIF($F544,CONCATENATE("*",$O$1,"*")),"Y",IF(COUNTIF($F544,CONCATENATE("*",$AB$1,"*")),"Y",IF(COUNTIF($F544,CONCATENATE("*ALL EVENT*")),"Y",""))))</f>
        <v/>
      </c>
      <c r="AA544" s="21" t="str">
        <f t="shared" si="3272"/>
        <v/>
      </c>
      <c r="AB544" s="21" t="str">
        <f t="shared" si="3099"/>
        <v/>
      </c>
      <c r="AC544" s="21" t="str">
        <f t="shared" ref="AC544:AD544" si="3273">IF(COUNTIF($F544,CONCATENATE("*",AC$1,"*")),"Y",IF(COUNTIF($F544,CONCATENATE("*",$O$1,"*")),"Y",IF(COUNTIF($F544,CONCATENATE("*",$AE$1,"*")),"Y",IF(COUNTIF($F544,CONCATENATE("*ALL EVENT*")),"Y",""))))</f>
        <v/>
      </c>
      <c r="AD544" s="21" t="str">
        <f t="shared" si="3273"/>
        <v/>
      </c>
      <c r="AE544" s="19" t="str">
        <f t="shared" si="3101"/>
        <v/>
      </c>
      <c r="AF544" s="22">
        <f t="shared" si="3102"/>
        <v>0</v>
      </c>
      <c r="AG544" s="44"/>
      <c r="AH544" s="19" t="str">
        <f t="shared" ref="AH544:AX544" si="3274">IF(O544="Y",$AG544,"")</f>
        <v/>
      </c>
      <c r="AI544" s="19" t="str">
        <f t="shared" si="3274"/>
        <v/>
      </c>
      <c r="AJ544" s="19" t="str">
        <f t="shared" si="3274"/>
        <v/>
      </c>
      <c r="AK544" s="19" t="str">
        <f t="shared" si="3274"/>
        <v/>
      </c>
      <c r="AL544" s="19" t="str">
        <f t="shared" si="3274"/>
        <v/>
      </c>
      <c r="AM544" s="19" t="str">
        <f t="shared" si="3274"/>
        <v/>
      </c>
      <c r="AN544" s="19" t="str">
        <f t="shared" si="3274"/>
        <v/>
      </c>
      <c r="AO544" s="19" t="str">
        <f t="shared" si="3274"/>
        <v/>
      </c>
      <c r="AP544" s="19" t="str">
        <f t="shared" si="3274"/>
        <v/>
      </c>
      <c r="AQ544" s="19" t="str">
        <f t="shared" si="3274"/>
        <v/>
      </c>
      <c r="AR544" s="19" t="str">
        <f t="shared" si="3274"/>
        <v/>
      </c>
      <c r="AS544" s="19" t="str">
        <f t="shared" si="3274"/>
        <v/>
      </c>
      <c r="AT544" s="19" t="str">
        <f t="shared" si="3274"/>
        <v/>
      </c>
      <c r="AU544" s="19" t="str">
        <f t="shared" si="3274"/>
        <v/>
      </c>
      <c r="AV544" s="19" t="str">
        <f t="shared" si="3274"/>
        <v/>
      </c>
      <c r="AW544" s="19" t="str">
        <f t="shared" si="3274"/>
        <v/>
      </c>
      <c r="AX544" s="19" t="str">
        <f t="shared" si="3274"/>
        <v/>
      </c>
      <c r="AY544" s="24">
        <f t="shared" si="3105"/>
        <v>0</v>
      </c>
      <c r="AZ544" s="19">
        <f t="shared" si="3106"/>
        <v>1</v>
      </c>
      <c r="BA544" s="19"/>
      <c r="BB544" s="19"/>
    </row>
    <row r="545" spans="1:54" ht="15.6">
      <c r="A545" s="1">
        <f>'Form Responses 1'!A748</f>
        <v>0</v>
      </c>
      <c r="B545" s="25">
        <f>'Form Responses 1'!B748</f>
        <v>0</v>
      </c>
      <c r="C545" s="25">
        <f>'Form Responses 1'!C748</f>
        <v>0</v>
      </c>
      <c r="D545" s="25">
        <f>'Form Responses 1'!D748</f>
        <v>0</v>
      </c>
      <c r="E545" s="513">
        <f>'Form Responses 1'!E748</f>
        <v>0</v>
      </c>
      <c r="F545" s="48">
        <f>'Form Responses 1'!F748</f>
        <v>0</v>
      </c>
      <c r="G545" s="25">
        <f>'Form Responses 1'!G748</f>
        <v>0</v>
      </c>
      <c r="H545" s="25"/>
      <c r="I545" s="25"/>
      <c r="J545" s="25"/>
      <c r="K545" s="25"/>
      <c r="L545" s="25"/>
      <c r="M545" s="25"/>
      <c r="N545" s="25"/>
      <c r="O545" s="19" t="str">
        <f t="shared" si="3095"/>
        <v/>
      </c>
      <c r="P545" s="20"/>
      <c r="Q545" s="20"/>
      <c r="R545" s="20"/>
      <c r="S545" s="20"/>
      <c r="T545" s="21" t="str">
        <f t="shared" ref="T545:U545" si="3275">IF(COUNTIF($F545,CONCATENATE("*",T$1,"*")),"Y",IF(COUNTIF($F545,CONCATENATE("*",$V$1,"*")),"Y",IF(COUNTIF($F545,CONCATENATE("*ALL EVENT DAYS - July 18*")),"Y","")))</f>
        <v/>
      </c>
      <c r="U545" s="21" t="str">
        <f t="shared" si="3275"/>
        <v/>
      </c>
      <c r="V545" s="21" t="str">
        <f t="shared" si="2740"/>
        <v/>
      </c>
      <c r="W545" s="21" t="str">
        <f t="shared" ref="W545:X545" si="3276">IF(COUNTIF($F545,CONCATENATE("*",W$1,"*")),"Y",IF(COUNTIF($F545,CONCATENATE("*",$O$1,"*")),"Y",IF(COUNTIF($F545,CONCATENATE("*",$Y$1,"*")),"Y",IF(COUNTIF($F545,CONCATENATE("*ALL EVENT*")),"Y",""))))</f>
        <v/>
      </c>
      <c r="X545" s="21" t="str">
        <f t="shared" si="3276"/>
        <v/>
      </c>
      <c r="Y545" s="21" t="str">
        <f t="shared" si="2742"/>
        <v/>
      </c>
      <c r="Z545" s="21" t="str">
        <f t="shared" ref="Z545:AA545" si="3277">IF(COUNTIF($F545,CONCATENATE("*",Z$1,"*")),"Y",IF(COUNTIF($F545,CONCATENATE("*",$O$1,"*")),"Y",IF(COUNTIF($F545,CONCATENATE("*",$AB$1,"*")),"Y",IF(COUNTIF($F545,CONCATENATE("*ALL EVENT*")),"Y",""))))</f>
        <v/>
      </c>
      <c r="AA545" s="21" t="str">
        <f t="shared" si="3277"/>
        <v/>
      </c>
      <c r="AB545" s="21" t="str">
        <f t="shared" si="3099"/>
        <v/>
      </c>
      <c r="AC545" s="21" t="str">
        <f t="shared" ref="AC545:AD545" si="3278">IF(COUNTIF($F545,CONCATENATE("*",AC$1,"*")),"Y",IF(COUNTIF($F545,CONCATENATE("*",$O$1,"*")),"Y",IF(COUNTIF($F545,CONCATENATE("*",$AE$1,"*")),"Y",IF(COUNTIF($F545,CONCATENATE("*ALL EVENT*")),"Y",""))))</f>
        <v/>
      </c>
      <c r="AD545" s="21" t="str">
        <f t="shared" si="3278"/>
        <v/>
      </c>
      <c r="AE545" s="19" t="str">
        <f t="shared" si="3101"/>
        <v/>
      </c>
      <c r="AF545" s="22">
        <f t="shared" si="3102"/>
        <v>0</v>
      </c>
      <c r="AG545" s="44"/>
      <c r="AH545" s="19" t="str">
        <f t="shared" ref="AH545:AX545" si="3279">IF(O545="Y",$AG545,"")</f>
        <v/>
      </c>
      <c r="AI545" s="19" t="str">
        <f t="shared" si="3279"/>
        <v/>
      </c>
      <c r="AJ545" s="19" t="str">
        <f t="shared" si="3279"/>
        <v/>
      </c>
      <c r="AK545" s="19" t="str">
        <f t="shared" si="3279"/>
        <v/>
      </c>
      <c r="AL545" s="19" t="str">
        <f t="shared" si="3279"/>
        <v/>
      </c>
      <c r="AM545" s="19" t="str">
        <f t="shared" si="3279"/>
        <v/>
      </c>
      <c r="AN545" s="19" t="str">
        <f t="shared" si="3279"/>
        <v/>
      </c>
      <c r="AO545" s="19" t="str">
        <f t="shared" si="3279"/>
        <v/>
      </c>
      <c r="AP545" s="19" t="str">
        <f t="shared" si="3279"/>
        <v/>
      </c>
      <c r="AQ545" s="19" t="str">
        <f t="shared" si="3279"/>
        <v/>
      </c>
      <c r="AR545" s="19" t="str">
        <f t="shared" si="3279"/>
        <v/>
      </c>
      <c r="AS545" s="19" t="str">
        <f t="shared" si="3279"/>
        <v/>
      </c>
      <c r="AT545" s="19" t="str">
        <f t="shared" si="3279"/>
        <v/>
      </c>
      <c r="AU545" s="19" t="str">
        <f t="shared" si="3279"/>
        <v/>
      </c>
      <c r="AV545" s="19" t="str">
        <f t="shared" si="3279"/>
        <v/>
      </c>
      <c r="AW545" s="19" t="str">
        <f t="shared" si="3279"/>
        <v/>
      </c>
      <c r="AX545" s="19" t="str">
        <f t="shared" si="3279"/>
        <v/>
      </c>
      <c r="AY545" s="24">
        <f t="shared" si="3105"/>
        <v>0</v>
      </c>
      <c r="AZ545" s="19">
        <f t="shared" si="3106"/>
        <v>1</v>
      </c>
      <c r="BA545" s="19"/>
      <c r="BB545" s="19"/>
    </row>
    <row r="546" spans="1:54" ht="15.6">
      <c r="A546" s="1">
        <f>'Form Responses 1'!A749</f>
        <v>0</v>
      </c>
      <c r="B546" s="25">
        <f>'Form Responses 1'!B749</f>
        <v>0</v>
      </c>
      <c r="C546" s="25">
        <f>'Form Responses 1'!C749</f>
        <v>0</v>
      </c>
      <c r="D546" s="25">
        <f>'Form Responses 1'!D749</f>
        <v>0</v>
      </c>
      <c r="E546" s="513">
        <f>'Form Responses 1'!E749</f>
        <v>0</v>
      </c>
      <c r="F546" s="48">
        <f>'Form Responses 1'!F749</f>
        <v>0</v>
      </c>
      <c r="G546" s="25">
        <f>'Form Responses 1'!G749</f>
        <v>0</v>
      </c>
      <c r="H546" s="25"/>
      <c r="I546" s="25"/>
      <c r="J546" s="25"/>
      <c r="K546" s="25"/>
      <c r="L546" s="25"/>
      <c r="M546" s="25"/>
      <c r="N546" s="25"/>
      <c r="O546" s="19" t="str">
        <f t="shared" si="3095"/>
        <v/>
      </c>
      <c r="P546" s="20"/>
      <c r="Q546" s="20"/>
      <c r="R546" s="20"/>
      <c r="S546" s="20"/>
      <c r="T546" s="21" t="str">
        <f t="shared" ref="T546:U546" si="3280">IF(COUNTIF($F546,CONCATENATE("*",T$1,"*")),"Y",IF(COUNTIF($F546,CONCATENATE("*",$V$1,"*")),"Y",IF(COUNTIF($F546,CONCATENATE("*ALL EVENT DAYS - July 18*")),"Y","")))</f>
        <v/>
      </c>
      <c r="U546" s="21" t="str">
        <f t="shared" si="3280"/>
        <v/>
      </c>
      <c r="V546" s="21" t="str">
        <f t="shared" si="2740"/>
        <v/>
      </c>
      <c r="W546" s="21" t="str">
        <f t="shared" ref="W546:X546" si="3281">IF(COUNTIF($F546,CONCATENATE("*",W$1,"*")),"Y",IF(COUNTIF($F546,CONCATENATE("*",$O$1,"*")),"Y",IF(COUNTIF($F546,CONCATENATE("*",$Y$1,"*")),"Y",IF(COUNTIF($F546,CONCATENATE("*ALL EVENT*")),"Y",""))))</f>
        <v/>
      </c>
      <c r="X546" s="21" t="str">
        <f t="shared" si="3281"/>
        <v/>
      </c>
      <c r="Y546" s="21" t="str">
        <f t="shared" si="2742"/>
        <v/>
      </c>
      <c r="Z546" s="21" t="str">
        <f t="shared" ref="Z546:AA546" si="3282">IF(COUNTIF($F546,CONCATENATE("*",Z$1,"*")),"Y",IF(COUNTIF($F546,CONCATENATE("*",$O$1,"*")),"Y",IF(COUNTIF($F546,CONCATENATE("*",$AB$1,"*")),"Y",IF(COUNTIF($F546,CONCATENATE("*ALL EVENT*")),"Y",""))))</f>
        <v/>
      </c>
      <c r="AA546" s="21" t="str">
        <f t="shared" si="3282"/>
        <v/>
      </c>
      <c r="AB546" s="21" t="str">
        <f t="shared" si="3099"/>
        <v/>
      </c>
      <c r="AC546" s="21" t="str">
        <f t="shared" ref="AC546:AD546" si="3283">IF(COUNTIF($F546,CONCATENATE("*",AC$1,"*")),"Y",IF(COUNTIF($F546,CONCATENATE("*",$O$1,"*")),"Y",IF(COUNTIF($F546,CONCATENATE("*",$AE$1,"*")),"Y",IF(COUNTIF($F546,CONCATENATE("*ALL EVENT*")),"Y",""))))</f>
        <v/>
      </c>
      <c r="AD546" s="21" t="str">
        <f t="shared" si="3283"/>
        <v/>
      </c>
      <c r="AE546" s="19" t="str">
        <f t="shared" si="3101"/>
        <v/>
      </c>
      <c r="AF546" s="22">
        <f t="shared" si="3102"/>
        <v>0</v>
      </c>
      <c r="AG546" s="44"/>
      <c r="AH546" s="19" t="str">
        <f t="shared" ref="AH546:AX546" si="3284">IF(O546="Y",$AG546,"")</f>
        <v/>
      </c>
      <c r="AI546" s="19" t="str">
        <f t="shared" si="3284"/>
        <v/>
      </c>
      <c r="AJ546" s="19" t="str">
        <f t="shared" si="3284"/>
        <v/>
      </c>
      <c r="AK546" s="19" t="str">
        <f t="shared" si="3284"/>
        <v/>
      </c>
      <c r="AL546" s="19" t="str">
        <f t="shared" si="3284"/>
        <v/>
      </c>
      <c r="AM546" s="19" t="str">
        <f t="shared" si="3284"/>
        <v/>
      </c>
      <c r="AN546" s="19" t="str">
        <f t="shared" si="3284"/>
        <v/>
      </c>
      <c r="AO546" s="19" t="str">
        <f t="shared" si="3284"/>
        <v/>
      </c>
      <c r="AP546" s="19" t="str">
        <f t="shared" si="3284"/>
        <v/>
      </c>
      <c r="AQ546" s="19" t="str">
        <f t="shared" si="3284"/>
        <v/>
      </c>
      <c r="AR546" s="19" t="str">
        <f t="shared" si="3284"/>
        <v/>
      </c>
      <c r="AS546" s="19" t="str">
        <f t="shared" si="3284"/>
        <v/>
      </c>
      <c r="AT546" s="19" t="str">
        <f t="shared" si="3284"/>
        <v/>
      </c>
      <c r="AU546" s="19" t="str">
        <f t="shared" si="3284"/>
        <v/>
      </c>
      <c r="AV546" s="19" t="str">
        <f t="shared" si="3284"/>
        <v/>
      </c>
      <c r="AW546" s="19" t="str">
        <f t="shared" si="3284"/>
        <v/>
      </c>
      <c r="AX546" s="19" t="str">
        <f t="shared" si="3284"/>
        <v/>
      </c>
      <c r="AY546" s="24">
        <f t="shared" si="3105"/>
        <v>0</v>
      </c>
      <c r="AZ546" s="19">
        <f t="shared" si="3106"/>
        <v>1</v>
      </c>
      <c r="BA546" s="19"/>
      <c r="BB546" s="19"/>
    </row>
    <row r="547" spans="1:54" ht="15.6">
      <c r="A547" s="1">
        <f>'Form Responses 1'!A750</f>
        <v>0</v>
      </c>
      <c r="B547" s="25">
        <f>'Form Responses 1'!B750</f>
        <v>0</v>
      </c>
      <c r="C547" s="25">
        <f>'Form Responses 1'!C750</f>
        <v>0</v>
      </c>
      <c r="D547" s="25">
        <f>'Form Responses 1'!D750</f>
        <v>0</v>
      </c>
      <c r="E547" s="513">
        <f>'Form Responses 1'!E750</f>
        <v>0</v>
      </c>
      <c r="F547" s="48">
        <f>'Form Responses 1'!F750</f>
        <v>0</v>
      </c>
      <c r="G547" s="25">
        <f>'Form Responses 1'!G750</f>
        <v>0</v>
      </c>
      <c r="H547" s="25"/>
      <c r="I547" s="25"/>
      <c r="J547" s="25"/>
      <c r="K547" s="25"/>
      <c r="L547" s="25"/>
      <c r="M547" s="25"/>
      <c r="N547" s="25"/>
      <c r="O547" s="19" t="str">
        <f t="shared" si="3095"/>
        <v/>
      </c>
      <c r="P547" s="20"/>
      <c r="Q547" s="20"/>
      <c r="R547" s="20"/>
      <c r="S547" s="20"/>
      <c r="T547" s="21" t="str">
        <f t="shared" ref="T547:U547" si="3285">IF(COUNTIF($F547,CONCATENATE("*",T$1,"*")),"Y",IF(COUNTIF($F547,CONCATENATE("*",$V$1,"*")),"Y",IF(COUNTIF($F547,CONCATENATE("*ALL EVENT DAYS - July 18*")),"Y","")))</f>
        <v/>
      </c>
      <c r="U547" s="21" t="str">
        <f t="shared" si="3285"/>
        <v/>
      </c>
      <c r="V547" s="21" t="str">
        <f t="shared" si="2740"/>
        <v/>
      </c>
      <c r="W547" s="21" t="str">
        <f t="shared" ref="W547:X547" si="3286">IF(COUNTIF($F547,CONCATENATE("*",W$1,"*")),"Y",IF(COUNTIF($F547,CONCATENATE("*",$O$1,"*")),"Y",IF(COUNTIF($F547,CONCATENATE("*",$Y$1,"*")),"Y",IF(COUNTIF($F547,CONCATENATE("*ALL EVENT*")),"Y",""))))</f>
        <v/>
      </c>
      <c r="X547" s="21" t="str">
        <f t="shared" si="3286"/>
        <v/>
      </c>
      <c r="Y547" s="21" t="str">
        <f t="shared" si="2742"/>
        <v/>
      </c>
      <c r="Z547" s="21" t="str">
        <f t="shared" ref="Z547:AA547" si="3287">IF(COUNTIF($F547,CONCATENATE("*",Z$1,"*")),"Y",IF(COUNTIF($F547,CONCATENATE("*",$O$1,"*")),"Y",IF(COUNTIF($F547,CONCATENATE("*",$AB$1,"*")),"Y",IF(COUNTIF($F547,CONCATENATE("*ALL EVENT*")),"Y",""))))</f>
        <v/>
      </c>
      <c r="AA547" s="21" t="str">
        <f t="shared" si="3287"/>
        <v/>
      </c>
      <c r="AB547" s="21" t="str">
        <f t="shared" si="3099"/>
        <v/>
      </c>
      <c r="AC547" s="21" t="str">
        <f t="shared" ref="AC547:AD547" si="3288">IF(COUNTIF($F547,CONCATENATE("*",AC$1,"*")),"Y",IF(COUNTIF($F547,CONCATENATE("*",$O$1,"*")),"Y",IF(COUNTIF($F547,CONCATENATE("*",$AE$1,"*")),"Y",IF(COUNTIF($F547,CONCATENATE("*ALL EVENT*")),"Y",""))))</f>
        <v/>
      </c>
      <c r="AD547" s="21" t="str">
        <f t="shared" si="3288"/>
        <v/>
      </c>
      <c r="AE547" s="19" t="str">
        <f t="shared" si="3101"/>
        <v/>
      </c>
      <c r="AF547" s="22">
        <f t="shared" si="3102"/>
        <v>0</v>
      </c>
      <c r="AG547" s="44"/>
      <c r="AH547" s="19" t="str">
        <f t="shared" ref="AH547:AX547" si="3289">IF(O547="Y",$AG547,"")</f>
        <v/>
      </c>
      <c r="AI547" s="19" t="str">
        <f t="shared" si="3289"/>
        <v/>
      </c>
      <c r="AJ547" s="19" t="str">
        <f t="shared" si="3289"/>
        <v/>
      </c>
      <c r="AK547" s="19" t="str">
        <f t="shared" si="3289"/>
        <v/>
      </c>
      <c r="AL547" s="19" t="str">
        <f t="shared" si="3289"/>
        <v/>
      </c>
      <c r="AM547" s="19" t="str">
        <f t="shared" si="3289"/>
        <v/>
      </c>
      <c r="AN547" s="19" t="str">
        <f t="shared" si="3289"/>
        <v/>
      </c>
      <c r="AO547" s="19" t="str">
        <f t="shared" si="3289"/>
        <v/>
      </c>
      <c r="AP547" s="19" t="str">
        <f t="shared" si="3289"/>
        <v/>
      </c>
      <c r="AQ547" s="19" t="str">
        <f t="shared" si="3289"/>
        <v/>
      </c>
      <c r="AR547" s="19" t="str">
        <f t="shared" si="3289"/>
        <v/>
      </c>
      <c r="AS547" s="19" t="str">
        <f t="shared" si="3289"/>
        <v/>
      </c>
      <c r="AT547" s="19" t="str">
        <f t="shared" si="3289"/>
        <v/>
      </c>
      <c r="AU547" s="19" t="str">
        <f t="shared" si="3289"/>
        <v/>
      </c>
      <c r="AV547" s="19" t="str">
        <f t="shared" si="3289"/>
        <v/>
      </c>
      <c r="AW547" s="19" t="str">
        <f t="shared" si="3289"/>
        <v/>
      </c>
      <c r="AX547" s="19" t="str">
        <f t="shared" si="3289"/>
        <v/>
      </c>
      <c r="AY547" s="24">
        <f t="shared" si="3105"/>
        <v>0</v>
      </c>
      <c r="AZ547" s="19">
        <f t="shared" si="3106"/>
        <v>1</v>
      </c>
      <c r="BA547" s="19"/>
      <c r="BB547" s="19"/>
    </row>
    <row r="548" spans="1:54" ht="15.6">
      <c r="A548" s="1">
        <f>'Form Responses 1'!A751</f>
        <v>0</v>
      </c>
      <c r="B548" s="25">
        <f>'Form Responses 1'!B751</f>
        <v>0</v>
      </c>
      <c r="C548" s="25">
        <f>'Form Responses 1'!C751</f>
        <v>0</v>
      </c>
      <c r="D548" s="25">
        <f>'Form Responses 1'!D751</f>
        <v>0</v>
      </c>
      <c r="E548" s="513">
        <f>'Form Responses 1'!E751</f>
        <v>0</v>
      </c>
      <c r="F548" s="48">
        <f>'Form Responses 1'!F751</f>
        <v>0</v>
      </c>
      <c r="G548" s="25">
        <f>'Form Responses 1'!G751</f>
        <v>0</v>
      </c>
      <c r="H548" s="25"/>
      <c r="I548" s="25"/>
      <c r="J548" s="25"/>
      <c r="K548" s="25"/>
      <c r="L548" s="25"/>
      <c r="M548" s="25"/>
      <c r="N548" s="25"/>
      <c r="O548" s="19" t="str">
        <f t="shared" si="3095"/>
        <v/>
      </c>
      <c r="P548" s="20"/>
      <c r="Q548" s="20"/>
      <c r="R548" s="20"/>
      <c r="S548" s="20"/>
      <c r="T548" s="21" t="str">
        <f t="shared" ref="T548:U548" si="3290">IF(COUNTIF($F548,CONCATENATE("*",T$1,"*")),"Y",IF(COUNTIF($F548,CONCATENATE("*",$V$1,"*")),"Y",IF(COUNTIF($F548,CONCATENATE("*ALL EVENT DAYS - July 18*")),"Y","")))</f>
        <v/>
      </c>
      <c r="U548" s="21" t="str">
        <f t="shared" si="3290"/>
        <v/>
      </c>
      <c r="V548" s="21" t="str">
        <f t="shared" si="2740"/>
        <v/>
      </c>
      <c r="W548" s="21" t="str">
        <f t="shared" ref="W548:X548" si="3291">IF(COUNTIF($F548,CONCATENATE("*",W$1,"*")),"Y",IF(COUNTIF($F548,CONCATENATE("*",$O$1,"*")),"Y",IF(COUNTIF($F548,CONCATENATE("*",$Y$1,"*")),"Y",IF(COUNTIF($F548,CONCATENATE("*ALL EVENT*")),"Y",""))))</f>
        <v/>
      </c>
      <c r="X548" s="21" t="str">
        <f t="shared" si="3291"/>
        <v/>
      </c>
      <c r="Y548" s="21" t="str">
        <f t="shared" si="2742"/>
        <v/>
      </c>
      <c r="Z548" s="21" t="str">
        <f t="shared" ref="Z548:AA548" si="3292">IF(COUNTIF($F548,CONCATENATE("*",Z$1,"*")),"Y",IF(COUNTIF($F548,CONCATENATE("*",$O$1,"*")),"Y",IF(COUNTIF($F548,CONCATENATE("*",$AB$1,"*")),"Y",IF(COUNTIF($F548,CONCATENATE("*ALL EVENT*")),"Y",""))))</f>
        <v/>
      </c>
      <c r="AA548" s="21" t="str">
        <f t="shared" si="3292"/>
        <v/>
      </c>
      <c r="AB548" s="21" t="str">
        <f t="shared" si="3099"/>
        <v/>
      </c>
      <c r="AC548" s="21" t="str">
        <f t="shared" ref="AC548:AD548" si="3293">IF(COUNTIF($F548,CONCATENATE("*",AC$1,"*")),"Y",IF(COUNTIF($F548,CONCATENATE("*",$O$1,"*")),"Y",IF(COUNTIF($F548,CONCATENATE("*",$AE$1,"*")),"Y",IF(COUNTIF($F548,CONCATENATE("*ALL EVENT*")),"Y",""))))</f>
        <v/>
      </c>
      <c r="AD548" s="21" t="str">
        <f t="shared" si="3293"/>
        <v/>
      </c>
      <c r="AE548" s="19" t="str">
        <f t="shared" si="3101"/>
        <v/>
      </c>
      <c r="AF548" s="22">
        <f t="shared" si="3102"/>
        <v>0</v>
      </c>
      <c r="AG548" s="44"/>
      <c r="AH548" s="19" t="str">
        <f t="shared" ref="AH548:AX548" si="3294">IF(O548="Y",$AG548,"")</f>
        <v/>
      </c>
      <c r="AI548" s="19" t="str">
        <f t="shared" si="3294"/>
        <v/>
      </c>
      <c r="AJ548" s="19" t="str">
        <f t="shared" si="3294"/>
        <v/>
      </c>
      <c r="AK548" s="19" t="str">
        <f t="shared" si="3294"/>
        <v/>
      </c>
      <c r="AL548" s="19" t="str">
        <f t="shared" si="3294"/>
        <v/>
      </c>
      <c r="AM548" s="19" t="str">
        <f t="shared" si="3294"/>
        <v/>
      </c>
      <c r="AN548" s="19" t="str">
        <f t="shared" si="3294"/>
        <v/>
      </c>
      <c r="AO548" s="19" t="str">
        <f t="shared" si="3294"/>
        <v/>
      </c>
      <c r="AP548" s="19" t="str">
        <f t="shared" si="3294"/>
        <v/>
      </c>
      <c r="AQ548" s="19" t="str">
        <f t="shared" si="3294"/>
        <v/>
      </c>
      <c r="AR548" s="19" t="str">
        <f t="shared" si="3294"/>
        <v/>
      </c>
      <c r="AS548" s="19" t="str">
        <f t="shared" si="3294"/>
        <v/>
      </c>
      <c r="AT548" s="19" t="str">
        <f t="shared" si="3294"/>
        <v/>
      </c>
      <c r="AU548" s="19" t="str">
        <f t="shared" si="3294"/>
        <v/>
      </c>
      <c r="AV548" s="19" t="str">
        <f t="shared" si="3294"/>
        <v/>
      </c>
      <c r="AW548" s="19" t="str">
        <f t="shared" si="3294"/>
        <v/>
      </c>
      <c r="AX548" s="19" t="str">
        <f t="shared" si="3294"/>
        <v/>
      </c>
      <c r="AY548" s="24">
        <f t="shared" si="3105"/>
        <v>0</v>
      </c>
      <c r="AZ548" s="19">
        <f t="shared" si="3106"/>
        <v>1</v>
      </c>
      <c r="BA548" s="19"/>
      <c r="BB548" s="19"/>
    </row>
    <row r="549" spans="1:54" ht="15.6">
      <c r="A549" s="1">
        <f>'Form Responses 1'!A752</f>
        <v>0</v>
      </c>
      <c r="B549" s="25">
        <f>'Form Responses 1'!B752</f>
        <v>0</v>
      </c>
      <c r="C549" s="25">
        <f>'Form Responses 1'!C752</f>
        <v>0</v>
      </c>
      <c r="D549" s="25">
        <f>'Form Responses 1'!D752</f>
        <v>0</v>
      </c>
      <c r="E549" s="513">
        <f>'Form Responses 1'!E752</f>
        <v>0</v>
      </c>
      <c r="F549" s="48">
        <f>'Form Responses 1'!F752</f>
        <v>0</v>
      </c>
      <c r="G549" s="25">
        <f>'Form Responses 1'!G752</f>
        <v>0</v>
      </c>
      <c r="H549" s="25"/>
      <c r="I549" s="25"/>
      <c r="J549" s="25"/>
      <c r="K549" s="25"/>
      <c r="L549" s="25"/>
      <c r="M549" s="25"/>
      <c r="N549" s="25"/>
      <c r="O549" s="19" t="str">
        <f t="shared" si="3095"/>
        <v/>
      </c>
      <c r="P549" s="20"/>
      <c r="Q549" s="20"/>
      <c r="R549" s="20"/>
      <c r="S549" s="20"/>
      <c r="T549" s="21" t="str">
        <f t="shared" ref="T549:U549" si="3295">IF(COUNTIF($F549,CONCATENATE("*",T$1,"*")),"Y",IF(COUNTIF($F549,CONCATENATE("*",$V$1,"*")),"Y",IF(COUNTIF($F549,CONCATENATE("*ALL EVENT DAYS - July 18*")),"Y","")))</f>
        <v/>
      </c>
      <c r="U549" s="21" t="str">
        <f t="shared" si="3295"/>
        <v/>
      </c>
      <c r="V549" s="21" t="str">
        <f t="shared" si="2740"/>
        <v/>
      </c>
      <c r="W549" s="21" t="str">
        <f t="shared" ref="W549:X549" si="3296">IF(COUNTIF($F549,CONCATENATE("*",W$1,"*")),"Y",IF(COUNTIF($F549,CONCATENATE("*",$O$1,"*")),"Y",IF(COUNTIF($F549,CONCATENATE("*",$Y$1,"*")),"Y",IF(COUNTIF($F549,CONCATENATE("*ALL EVENT*")),"Y",""))))</f>
        <v/>
      </c>
      <c r="X549" s="21" t="str">
        <f t="shared" si="3296"/>
        <v/>
      </c>
      <c r="Y549" s="21" t="str">
        <f t="shared" si="2742"/>
        <v/>
      </c>
      <c r="Z549" s="21" t="str">
        <f t="shared" ref="Z549:AA549" si="3297">IF(COUNTIF($F549,CONCATENATE("*",Z$1,"*")),"Y",IF(COUNTIF($F549,CONCATENATE("*",$O$1,"*")),"Y",IF(COUNTIF($F549,CONCATENATE("*",$AB$1,"*")),"Y",IF(COUNTIF($F549,CONCATENATE("*ALL EVENT*")),"Y",""))))</f>
        <v/>
      </c>
      <c r="AA549" s="21" t="str">
        <f t="shared" si="3297"/>
        <v/>
      </c>
      <c r="AB549" s="21" t="str">
        <f t="shared" si="3099"/>
        <v/>
      </c>
      <c r="AC549" s="21" t="str">
        <f t="shared" ref="AC549:AD549" si="3298">IF(COUNTIF($F549,CONCATENATE("*",AC$1,"*")),"Y",IF(COUNTIF($F549,CONCATENATE("*",$O$1,"*")),"Y",IF(COUNTIF($F549,CONCATENATE("*",$AE$1,"*")),"Y",IF(COUNTIF($F549,CONCATENATE("*ALL EVENT*")),"Y",""))))</f>
        <v/>
      </c>
      <c r="AD549" s="21" t="str">
        <f t="shared" si="3298"/>
        <v/>
      </c>
      <c r="AE549" s="19" t="str">
        <f t="shared" si="3101"/>
        <v/>
      </c>
      <c r="AF549" s="22">
        <f t="shared" si="3102"/>
        <v>0</v>
      </c>
      <c r="AG549" s="44"/>
      <c r="AH549" s="19" t="str">
        <f t="shared" ref="AH549:AX549" si="3299">IF(O549="Y",$AG549,"")</f>
        <v/>
      </c>
      <c r="AI549" s="19" t="str">
        <f t="shared" si="3299"/>
        <v/>
      </c>
      <c r="AJ549" s="19" t="str">
        <f t="shared" si="3299"/>
        <v/>
      </c>
      <c r="AK549" s="19" t="str">
        <f t="shared" si="3299"/>
        <v/>
      </c>
      <c r="AL549" s="19" t="str">
        <f t="shared" si="3299"/>
        <v/>
      </c>
      <c r="AM549" s="19" t="str">
        <f t="shared" si="3299"/>
        <v/>
      </c>
      <c r="AN549" s="19" t="str">
        <f t="shared" si="3299"/>
        <v/>
      </c>
      <c r="AO549" s="19" t="str">
        <f t="shared" si="3299"/>
        <v/>
      </c>
      <c r="AP549" s="19" t="str">
        <f t="shared" si="3299"/>
        <v/>
      </c>
      <c r="AQ549" s="19" t="str">
        <f t="shared" si="3299"/>
        <v/>
      </c>
      <c r="AR549" s="19" t="str">
        <f t="shared" si="3299"/>
        <v/>
      </c>
      <c r="AS549" s="19" t="str">
        <f t="shared" si="3299"/>
        <v/>
      </c>
      <c r="AT549" s="19" t="str">
        <f t="shared" si="3299"/>
        <v/>
      </c>
      <c r="AU549" s="19" t="str">
        <f t="shared" si="3299"/>
        <v/>
      </c>
      <c r="AV549" s="19" t="str">
        <f t="shared" si="3299"/>
        <v/>
      </c>
      <c r="AW549" s="19" t="str">
        <f t="shared" si="3299"/>
        <v/>
      </c>
      <c r="AX549" s="19" t="str">
        <f t="shared" si="3299"/>
        <v/>
      </c>
      <c r="AY549" s="24">
        <f t="shared" si="3105"/>
        <v>0</v>
      </c>
      <c r="AZ549" s="19">
        <f t="shared" si="3106"/>
        <v>1</v>
      </c>
      <c r="BA549" s="19"/>
      <c r="BB549" s="19"/>
    </row>
    <row r="550" spans="1:54" ht="15.6">
      <c r="A550" s="1">
        <f>'Form Responses 1'!A753</f>
        <v>0</v>
      </c>
      <c r="B550" s="25">
        <f>'Form Responses 1'!B753</f>
        <v>0</v>
      </c>
      <c r="C550" s="25">
        <f>'Form Responses 1'!C753</f>
        <v>0</v>
      </c>
      <c r="D550" s="25">
        <f>'Form Responses 1'!D753</f>
        <v>0</v>
      </c>
      <c r="E550" s="513">
        <f>'Form Responses 1'!E753</f>
        <v>0</v>
      </c>
      <c r="F550" s="48">
        <f>'Form Responses 1'!F753</f>
        <v>0</v>
      </c>
      <c r="G550" s="25">
        <f>'Form Responses 1'!G753</f>
        <v>0</v>
      </c>
      <c r="H550" s="25"/>
      <c r="I550" s="25"/>
      <c r="J550" s="25"/>
      <c r="K550" s="25"/>
      <c r="L550" s="25"/>
      <c r="M550" s="25"/>
      <c r="N550" s="25"/>
      <c r="O550" s="19" t="str">
        <f t="shared" si="3095"/>
        <v/>
      </c>
      <c r="P550" s="20"/>
      <c r="Q550" s="20"/>
      <c r="R550" s="20"/>
      <c r="S550" s="20"/>
      <c r="T550" s="21" t="str">
        <f t="shared" ref="T550:U550" si="3300">IF(COUNTIF($F550,CONCATENATE("*",T$1,"*")),"Y",IF(COUNTIF($F550,CONCATENATE("*",$V$1,"*")),"Y",IF(COUNTIF($F550,CONCATENATE("*ALL EVENT DAYS - July 18*")),"Y","")))</f>
        <v/>
      </c>
      <c r="U550" s="21" t="str">
        <f t="shared" si="3300"/>
        <v/>
      </c>
      <c r="V550" s="21" t="str">
        <f t="shared" si="2740"/>
        <v/>
      </c>
      <c r="W550" s="21" t="str">
        <f t="shared" ref="W550:X550" si="3301">IF(COUNTIF($F550,CONCATENATE("*",W$1,"*")),"Y",IF(COUNTIF($F550,CONCATENATE("*",$O$1,"*")),"Y",IF(COUNTIF($F550,CONCATENATE("*",$Y$1,"*")),"Y",IF(COUNTIF($F550,CONCATENATE("*ALL EVENT*")),"Y",""))))</f>
        <v/>
      </c>
      <c r="X550" s="21" t="str">
        <f t="shared" si="3301"/>
        <v/>
      </c>
      <c r="Y550" s="21" t="str">
        <f t="shared" si="2742"/>
        <v/>
      </c>
      <c r="Z550" s="21" t="str">
        <f t="shared" ref="Z550:AA550" si="3302">IF(COUNTIF($F550,CONCATENATE("*",Z$1,"*")),"Y",IF(COUNTIF($F550,CONCATENATE("*",$O$1,"*")),"Y",IF(COUNTIF($F550,CONCATENATE("*",$AB$1,"*")),"Y",IF(COUNTIF($F550,CONCATENATE("*ALL EVENT*")),"Y",""))))</f>
        <v/>
      </c>
      <c r="AA550" s="21" t="str">
        <f t="shared" si="3302"/>
        <v/>
      </c>
      <c r="AB550" s="21" t="str">
        <f t="shared" si="3099"/>
        <v/>
      </c>
      <c r="AC550" s="21" t="str">
        <f t="shared" ref="AC550:AD550" si="3303">IF(COUNTIF($F550,CONCATENATE("*",AC$1,"*")),"Y",IF(COUNTIF($F550,CONCATENATE("*",$O$1,"*")),"Y",IF(COUNTIF($F550,CONCATENATE("*",$AE$1,"*")),"Y",IF(COUNTIF($F550,CONCATENATE("*ALL EVENT*")),"Y",""))))</f>
        <v/>
      </c>
      <c r="AD550" s="21" t="str">
        <f t="shared" si="3303"/>
        <v/>
      </c>
      <c r="AE550" s="19" t="str">
        <f t="shared" si="3101"/>
        <v/>
      </c>
      <c r="AF550" s="22">
        <f t="shared" si="3102"/>
        <v>0</v>
      </c>
      <c r="AG550" s="44"/>
      <c r="AH550" s="19" t="str">
        <f t="shared" ref="AH550:AX550" si="3304">IF(O550="Y",$AG550,"")</f>
        <v/>
      </c>
      <c r="AI550" s="19" t="str">
        <f t="shared" si="3304"/>
        <v/>
      </c>
      <c r="AJ550" s="19" t="str">
        <f t="shared" si="3304"/>
        <v/>
      </c>
      <c r="AK550" s="19" t="str">
        <f t="shared" si="3304"/>
        <v/>
      </c>
      <c r="AL550" s="19" t="str">
        <f t="shared" si="3304"/>
        <v/>
      </c>
      <c r="AM550" s="19" t="str">
        <f t="shared" si="3304"/>
        <v/>
      </c>
      <c r="AN550" s="19" t="str">
        <f t="shared" si="3304"/>
        <v/>
      </c>
      <c r="AO550" s="19" t="str">
        <f t="shared" si="3304"/>
        <v/>
      </c>
      <c r="AP550" s="19" t="str">
        <f t="shared" si="3304"/>
        <v/>
      </c>
      <c r="AQ550" s="19" t="str">
        <f t="shared" si="3304"/>
        <v/>
      </c>
      <c r="AR550" s="19" t="str">
        <f t="shared" si="3304"/>
        <v/>
      </c>
      <c r="AS550" s="19" t="str">
        <f t="shared" si="3304"/>
        <v/>
      </c>
      <c r="AT550" s="19" t="str">
        <f t="shared" si="3304"/>
        <v/>
      </c>
      <c r="AU550" s="19" t="str">
        <f t="shared" si="3304"/>
        <v/>
      </c>
      <c r="AV550" s="19" t="str">
        <f t="shared" si="3304"/>
        <v/>
      </c>
      <c r="AW550" s="19" t="str">
        <f t="shared" si="3304"/>
        <v/>
      </c>
      <c r="AX550" s="19" t="str">
        <f t="shared" si="3304"/>
        <v/>
      </c>
      <c r="AY550" s="24">
        <f t="shared" si="3105"/>
        <v>0</v>
      </c>
      <c r="AZ550" s="19">
        <f t="shared" si="3106"/>
        <v>1</v>
      </c>
      <c r="BA550" s="19"/>
      <c r="BB550" s="19"/>
    </row>
    <row r="551" spans="1:54" ht="15.6">
      <c r="A551" s="1">
        <f>'Form Responses 1'!A754</f>
        <v>0</v>
      </c>
      <c r="B551" s="25">
        <f>'Form Responses 1'!B754</f>
        <v>0</v>
      </c>
      <c r="C551" s="25">
        <f>'Form Responses 1'!C754</f>
        <v>0</v>
      </c>
      <c r="D551" s="25">
        <f>'Form Responses 1'!D754</f>
        <v>0</v>
      </c>
      <c r="E551" s="513">
        <f>'Form Responses 1'!E754</f>
        <v>0</v>
      </c>
      <c r="F551" s="48">
        <f>'Form Responses 1'!F754</f>
        <v>0</v>
      </c>
      <c r="G551" s="25">
        <f>'Form Responses 1'!G754</f>
        <v>0</v>
      </c>
      <c r="H551" s="25"/>
      <c r="I551" s="25"/>
      <c r="J551" s="25"/>
      <c r="K551" s="25"/>
      <c r="L551" s="25"/>
      <c r="M551" s="25"/>
      <c r="N551" s="25"/>
      <c r="O551" s="19" t="str">
        <f t="shared" si="3095"/>
        <v/>
      </c>
      <c r="P551" s="20"/>
      <c r="Q551" s="20"/>
      <c r="R551" s="20"/>
      <c r="S551" s="20"/>
      <c r="T551" s="21" t="str">
        <f t="shared" ref="T551:U551" si="3305">IF(COUNTIF($F551,CONCATENATE("*",T$1,"*")),"Y",IF(COUNTIF($F551,CONCATENATE("*",$V$1,"*")),"Y",IF(COUNTIF($F551,CONCATENATE("*ALL EVENT DAYS - July 18*")),"Y","")))</f>
        <v/>
      </c>
      <c r="U551" s="21" t="str">
        <f t="shared" si="3305"/>
        <v/>
      </c>
      <c r="V551" s="21" t="str">
        <f t="shared" si="2740"/>
        <v/>
      </c>
      <c r="W551" s="21" t="str">
        <f t="shared" ref="W551:X551" si="3306">IF(COUNTIF($F551,CONCATENATE("*",W$1,"*")),"Y",IF(COUNTIF($F551,CONCATENATE("*",$O$1,"*")),"Y",IF(COUNTIF($F551,CONCATENATE("*",$Y$1,"*")),"Y",IF(COUNTIF($F551,CONCATENATE("*ALL EVENT*")),"Y",""))))</f>
        <v/>
      </c>
      <c r="X551" s="21" t="str">
        <f t="shared" si="3306"/>
        <v/>
      </c>
      <c r="Y551" s="21" t="str">
        <f t="shared" si="2742"/>
        <v/>
      </c>
      <c r="Z551" s="21" t="str">
        <f t="shared" ref="Z551:AA551" si="3307">IF(COUNTIF($F551,CONCATENATE("*",Z$1,"*")),"Y",IF(COUNTIF($F551,CONCATENATE("*",$O$1,"*")),"Y",IF(COUNTIF($F551,CONCATENATE("*",$AB$1,"*")),"Y",IF(COUNTIF($F551,CONCATENATE("*ALL EVENT*")),"Y",""))))</f>
        <v/>
      </c>
      <c r="AA551" s="21" t="str">
        <f t="shared" si="3307"/>
        <v/>
      </c>
      <c r="AB551" s="21" t="str">
        <f t="shared" si="3099"/>
        <v/>
      </c>
      <c r="AC551" s="21" t="str">
        <f t="shared" ref="AC551:AD551" si="3308">IF(COUNTIF($F551,CONCATENATE("*",AC$1,"*")),"Y",IF(COUNTIF($F551,CONCATENATE("*",$O$1,"*")),"Y",IF(COUNTIF($F551,CONCATENATE("*",$AE$1,"*")),"Y",IF(COUNTIF($F551,CONCATENATE("*ALL EVENT*")),"Y",""))))</f>
        <v/>
      </c>
      <c r="AD551" s="21" t="str">
        <f t="shared" si="3308"/>
        <v/>
      </c>
      <c r="AE551" s="19" t="str">
        <f t="shared" si="3101"/>
        <v/>
      </c>
      <c r="AF551" s="22">
        <f t="shared" si="3102"/>
        <v>0</v>
      </c>
      <c r="AG551" s="44"/>
      <c r="AH551" s="19" t="str">
        <f t="shared" ref="AH551:AX551" si="3309">IF(O551="Y",$AG551,"")</f>
        <v/>
      </c>
      <c r="AI551" s="19" t="str">
        <f t="shared" si="3309"/>
        <v/>
      </c>
      <c r="AJ551" s="19" t="str">
        <f t="shared" si="3309"/>
        <v/>
      </c>
      <c r="AK551" s="19" t="str">
        <f t="shared" si="3309"/>
        <v/>
      </c>
      <c r="AL551" s="19" t="str">
        <f t="shared" si="3309"/>
        <v/>
      </c>
      <c r="AM551" s="19" t="str">
        <f t="shared" si="3309"/>
        <v/>
      </c>
      <c r="AN551" s="19" t="str">
        <f t="shared" si="3309"/>
        <v/>
      </c>
      <c r="AO551" s="19" t="str">
        <f t="shared" si="3309"/>
        <v/>
      </c>
      <c r="AP551" s="19" t="str">
        <f t="shared" si="3309"/>
        <v/>
      </c>
      <c r="AQ551" s="19" t="str">
        <f t="shared" si="3309"/>
        <v/>
      </c>
      <c r="AR551" s="19" t="str">
        <f t="shared" si="3309"/>
        <v/>
      </c>
      <c r="AS551" s="19" t="str">
        <f t="shared" si="3309"/>
        <v/>
      </c>
      <c r="AT551" s="19" t="str">
        <f t="shared" si="3309"/>
        <v/>
      </c>
      <c r="AU551" s="19" t="str">
        <f t="shared" si="3309"/>
        <v/>
      </c>
      <c r="AV551" s="19" t="str">
        <f t="shared" si="3309"/>
        <v/>
      </c>
      <c r="AW551" s="19" t="str">
        <f t="shared" si="3309"/>
        <v/>
      </c>
      <c r="AX551" s="19" t="str">
        <f t="shared" si="3309"/>
        <v/>
      </c>
      <c r="AY551" s="24">
        <f t="shared" si="3105"/>
        <v>0</v>
      </c>
      <c r="AZ551" s="19">
        <f t="shared" si="3106"/>
        <v>1</v>
      </c>
      <c r="BA551" s="19"/>
      <c r="BB551" s="19"/>
    </row>
    <row r="552" spans="1:54" ht="15.6">
      <c r="A552" s="1">
        <f>'Form Responses 1'!A755</f>
        <v>0</v>
      </c>
      <c r="B552" s="25">
        <f>'Form Responses 1'!B755</f>
        <v>0</v>
      </c>
      <c r="C552" s="25">
        <f>'Form Responses 1'!C755</f>
        <v>0</v>
      </c>
      <c r="D552" s="25">
        <f>'Form Responses 1'!D755</f>
        <v>0</v>
      </c>
      <c r="E552" s="513">
        <f>'Form Responses 1'!E755</f>
        <v>0</v>
      </c>
      <c r="F552" s="48">
        <f>'Form Responses 1'!F755</f>
        <v>0</v>
      </c>
      <c r="G552" s="25">
        <f>'Form Responses 1'!G755</f>
        <v>0</v>
      </c>
      <c r="H552" s="25"/>
      <c r="I552" s="25"/>
      <c r="J552" s="25"/>
      <c r="K552" s="25"/>
      <c r="L552" s="25"/>
      <c r="M552" s="25"/>
      <c r="N552" s="25"/>
      <c r="O552" s="19" t="str">
        <f t="shared" si="3095"/>
        <v/>
      </c>
      <c r="P552" s="20"/>
      <c r="Q552" s="20"/>
      <c r="R552" s="20"/>
      <c r="S552" s="20"/>
      <c r="T552" s="21" t="str">
        <f t="shared" ref="T552:U552" si="3310">IF(COUNTIF($F552,CONCATENATE("*",T$1,"*")),"Y",IF(COUNTIF($F552,CONCATENATE("*",$V$1,"*")),"Y",IF(COUNTIF($F552,CONCATENATE("*ALL EVENT DAYS - July 18*")),"Y","")))</f>
        <v/>
      </c>
      <c r="U552" s="21" t="str">
        <f t="shared" si="3310"/>
        <v/>
      </c>
      <c r="V552" s="21" t="str">
        <f t="shared" si="2740"/>
        <v/>
      </c>
      <c r="W552" s="21" t="str">
        <f t="shared" ref="W552:X552" si="3311">IF(COUNTIF($F552,CONCATENATE("*",W$1,"*")),"Y",IF(COUNTIF($F552,CONCATENATE("*",$O$1,"*")),"Y",IF(COUNTIF($F552,CONCATENATE("*",$Y$1,"*")),"Y",IF(COUNTIF($F552,CONCATENATE("*ALL EVENT*")),"Y",""))))</f>
        <v/>
      </c>
      <c r="X552" s="21" t="str">
        <f t="shared" si="3311"/>
        <v/>
      </c>
      <c r="Y552" s="21" t="str">
        <f t="shared" si="2742"/>
        <v/>
      </c>
      <c r="Z552" s="21" t="str">
        <f t="shared" ref="Z552:AA552" si="3312">IF(COUNTIF($F552,CONCATENATE("*",Z$1,"*")),"Y",IF(COUNTIF($F552,CONCATENATE("*",$O$1,"*")),"Y",IF(COUNTIF($F552,CONCATENATE("*",$AB$1,"*")),"Y",IF(COUNTIF($F552,CONCATENATE("*ALL EVENT*")),"Y",""))))</f>
        <v/>
      </c>
      <c r="AA552" s="21" t="str">
        <f t="shared" si="3312"/>
        <v/>
      </c>
      <c r="AB552" s="21" t="str">
        <f t="shared" si="3099"/>
        <v/>
      </c>
      <c r="AC552" s="21" t="str">
        <f t="shared" ref="AC552:AD552" si="3313">IF(COUNTIF($F552,CONCATENATE("*",AC$1,"*")),"Y",IF(COUNTIF($F552,CONCATENATE("*",$O$1,"*")),"Y",IF(COUNTIF($F552,CONCATENATE("*",$AE$1,"*")),"Y",IF(COUNTIF($F552,CONCATENATE("*ALL EVENT*")),"Y",""))))</f>
        <v/>
      </c>
      <c r="AD552" s="21" t="str">
        <f t="shared" si="3313"/>
        <v/>
      </c>
      <c r="AE552" s="19" t="str">
        <f t="shared" si="3101"/>
        <v/>
      </c>
      <c r="AF552" s="22">
        <f t="shared" si="3102"/>
        <v>0</v>
      </c>
      <c r="AG552" s="44"/>
      <c r="AH552" s="19" t="str">
        <f t="shared" ref="AH552:AX552" si="3314">IF(O552="Y",$AG552,"")</f>
        <v/>
      </c>
      <c r="AI552" s="19" t="str">
        <f t="shared" si="3314"/>
        <v/>
      </c>
      <c r="AJ552" s="19" t="str">
        <f t="shared" si="3314"/>
        <v/>
      </c>
      <c r="AK552" s="19" t="str">
        <f t="shared" si="3314"/>
        <v/>
      </c>
      <c r="AL552" s="19" t="str">
        <f t="shared" si="3314"/>
        <v/>
      </c>
      <c r="AM552" s="19" t="str">
        <f t="shared" si="3314"/>
        <v/>
      </c>
      <c r="AN552" s="19" t="str">
        <f t="shared" si="3314"/>
        <v/>
      </c>
      <c r="AO552" s="19" t="str">
        <f t="shared" si="3314"/>
        <v/>
      </c>
      <c r="AP552" s="19" t="str">
        <f t="shared" si="3314"/>
        <v/>
      </c>
      <c r="AQ552" s="19" t="str">
        <f t="shared" si="3314"/>
        <v/>
      </c>
      <c r="AR552" s="19" t="str">
        <f t="shared" si="3314"/>
        <v/>
      </c>
      <c r="AS552" s="19" t="str">
        <f t="shared" si="3314"/>
        <v/>
      </c>
      <c r="AT552" s="19" t="str">
        <f t="shared" si="3314"/>
        <v/>
      </c>
      <c r="AU552" s="19" t="str">
        <f t="shared" si="3314"/>
        <v/>
      </c>
      <c r="AV552" s="19" t="str">
        <f t="shared" si="3314"/>
        <v/>
      </c>
      <c r="AW552" s="19" t="str">
        <f t="shared" si="3314"/>
        <v/>
      </c>
      <c r="AX552" s="19" t="str">
        <f t="shared" si="3314"/>
        <v/>
      </c>
      <c r="AY552" s="24">
        <f t="shared" si="3105"/>
        <v>0</v>
      </c>
      <c r="AZ552" s="19">
        <f t="shared" si="3106"/>
        <v>1</v>
      </c>
      <c r="BA552" s="19"/>
      <c r="BB552" s="19"/>
    </row>
    <row r="553" spans="1:54" ht="15.6">
      <c r="A553" s="1">
        <f>'Form Responses 1'!A756</f>
        <v>0</v>
      </c>
      <c r="B553" s="25">
        <f>'Form Responses 1'!B756</f>
        <v>0</v>
      </c>
      <c r="C553" s="25">
        <f>'Form Responses 1'!C756</f>
        <v>0</v>
      </c>
      <c r="D553" s="25">
        <f>'Form Responses 1'!D756</f>
        <v>0</v>
      </c>
      <c r="E553" s="513">
        <f>'Form Responses 1'!E756</f>
        <v>0</v>
      </c>
      <c r="F553" s="48">
        <f>'Form Responses 1'!F756</f>
        <v>0</v>
      </c>
      <c r="G553" s="25">
        <f>'Form Responses 1'!G756</f>
        <v>0</v>
      </c>
      <c r="H553" s="25"/>
      <c r="I553" s="25"/>
      <c r="J553" s="25"/>
      <c r="K553" s="25"/>
      <c r="L553" s="25"/>
      <c r="M553" s="25"/>
      <c r="N553" s="25"/>
      <c r="O553" s="19" t="str">
        <f t="shared" si="3095"/>
        <v/>
      </c>
      <c r="P553" s="20"/>
      <c r="Q553" s="20"/>
      <c r="R553" s="20"/>
      <c r="S553" s="20"/>
      <c r="T553" s="21" t="str">
        <f t="shared" ref="T553:U553" si="3315">IF(COUNTIF($F553,CONCATENATE("*",T$1,"*")),"Y",IF(COUNTIF($F553,CONCATENATE("*",$V$1,"*")),"Y",IF(COUNTIF($F553,CONCATENATE("*ALL EVENT DAYS - July 18*")),"Y","")))</f>
        <v/>
      </c>
      <c r="U553" s="21" t="str">
        <f t="shared" si="3315"/>
        <v/>
      </c>
      <c r="V553" s="21" t="str">
        <f t="shared" si="2740"/>
        <v/>
      </c>
      <c r="W553" s="21" t="str">
        <f t="shared" ref="W553:X553" si="3316">IF(COUNTIF($F553,CONCATENATE("*",W$1,"*")),"Y",IF(COUNTIF($F553,CONCATENATE("*",$O$1,"*")),"Y",IF(COUNTIF($F553,CONCATENATE("*",$Y$1,"*")),"Y",IF(COUNTIF($F553,CONCATENATE("*ALL EVENT*")),"Y",""))))</f>
        <v/>
      </c>
      <c r="X553" s="21" t="str">
        <f t="shared" si="3316"/>
        <v/>
      </c>
      <c r="Y553" s="21" t="str">
        <f t="shared" si="2742"/>
        <v/>
      </c>
      <c r="Z553" s="21" t="str">
        <f t="shared" ref="Z553:AA553" si="3317">IF(COUNTIF($F553,CONCATENATE("*",Z$1,"*")),"Y",IF(COUNTIF($F553,CONCATENATE("*",$O$1,"*")),"Y",IF(COUNTIF($F553,CONCATENATE("*",$AB$1,"*")),"Y",IF(COUNTIF($F553,CONCATENATE("*ALL EVENT*")),"Y",""))))</f>
        <v/>
      </c>
      <c r="AA553" s="21" t="str">
        <f t="shared" si="3317"/>
        <v/>
      </c>
      <c r="AB553" s="21" t="str">
        <f t="shared" si="3099"/>
        <v/>
      </c>
      <c r="AC553" s="21" t="str">
        <f t="shared" ref="AC553:AD553" si="3318">IF(COUNTIF($F553,CONCATENATE("*",AC$1,"*")),"Y",IF(COUNTIF($F553,CONCATENATE("*",$O$1,"*")),"Y",IF(COUNTIF($F553,CONCATENATE("*",$AE$1,"*")),"Y",IF(COUNTIF($F553,CONCATENATE("*ALL EVENT*")),"Y",""))))</f>
        <v/>
      </c>
      <c r="AD553" s="21" t="str">
        <f t="shared" si="3318"/>
        <v/>
      </c>
      <c r="AE553" s="19" t="str">
        <f t="shared" si="3101"/>
        <v/>
      </c>
      <c r="AF553" s="22">
        <f t="shared" si="3102"/>
        <v>0</v>
      </c>
      <c r="AG553" s="44"/>
      <c r="AH553" s="19" t="str">
        <f t="shared" ref="AH553:AX553" si="3319">IF(O553="Y",$AG553,"")</f>
        <v/>
      </c>
      <c r="AI553" s="19" t="str">
        <f t="shared" si="3319"/>
        <v/>
      </c>
      <c r="AJ553" s="19" t="str">
        <f t="shared" si="3319"/>
        <v/>
      </c>
      <c r="AK553" s="19" t="str">
        <f t="shared" si="3319"/>
        <v/>
      </c>
      <c r="AL553" s="19" t="str">
        <f t="shared" si="3319"/>
        <v/>
      </c>
      <c r="AM553" s="19" t="str">
        <f t="shared" si="3319"/>
        <v/>
      </c>
      <c r="AN553" s="19" t="str">
        <f t="shared" si="3319"/>
        <v/>
      </c>
      <c r="AO553" s="19" t="str">
        <f t="shared" si="3319"/>
        <v/>
      </c>
      <c r="AP553" s="19" t="str">
        <f t="shared" si="3319"/>
        <v/>
      </c>
      <c r="AQ553" s="19" t="str">
        <f t="shared" si="3319"/>
        <v/>
      </c>
      <c r="AR553" s="19" t="str">
        <f t="shared" si="3319"/>
        <v/>
      </c>
      <c r="AS553" s="19" t="str">
        <f t="shared" si="3319"/>
        <v/>
      </c>
      <c r="AT553" s="19" t="str">
        <f t="shared" si="3319"/>
        <v/>
      </c>
      <c r="AU553" s="19" t="str">
        <f t="shared" si="3319"/>
        <v/>
      </c>
      <c r="AV553" s="19" t="str">
        <f t="shared" si="3319"/>
        <v/>
      </c>
      <c r="AW553" s="19" t="str">
        <f t="shared" si="3319"/>
        <v/>
      </c>
      <c r="AX553" s="19" t="str">
        <f t="shared" si="3319"/>
        <v/>
      </c>
      <c r="AY553" s="24">
        <f t="shared" si="3105"/>
        <v>0</v>
      </c>
      <c r="AZ553" s="19">
        <f t="shared" si="3106"/>
        <v>1</v>
      </c>
      <c r="BA553" s="19"/>
      <c r="BB553" s="19"/>
    </row>
    <row r="554" spans="1:54" ht="15.6">
      <c r="A554" s="1">
        <f>'Form Responses 1'!A757</f>
        <v>0</v>
      </c>
      <c r="B554" s="25">
        <f>'Form Responses 1'!B757</f>
        <v>0</v>
      </c>
      <c r="C554" s="25">
        <f>'Form Responses 1'!C757</f>
        <v>0</v>
      </c>
      <c r="D554" s="25">
        <f>'Form Responses 1'!D757</f>
        <v>0</v>
      </c>
      <c r="E554" s="513">
        <f>'Form Responses 1'!E757</f>
        <v>0</v>
      </c>
      <c r="F554" s="48">
        <f>'Form Responses 1'!F757</f>
        <v>0</v>
      </c>
      <c r="G554" s="25">
        <f>'Form Responses 1'!G757</f>
        <v>0</v>
      </c>
      <c r="H554" s="25"/>
      <c r="I554" s="25"/>
      <c r="J554" s="25"/>
      <c r="K554" s="25"/>
      <c r="L554" s="25"/>
      <c r="M554" s="25"/>
      <c r="N554" s="25"/>
      <c r="O554" s="19" t="str">
        <f t="shared" si="3095"/>
        <v/>
      </c>
      <c r="P554" s="20"/>
      <c r="Q554" s="20"/>
      <c r="R554" s="20"/>
      <c r="S554" s="20"/>
      <c r="T554" s="21" t="str">
        <f t="shared" ref="T554:U554" si="3320">IF(COUNTIF($F554,CONCATENATE("*",T$1,"*")),"Y",IF(COUNTIF($F554,CONCATENATE("*",$V$1,"*")),"Y",IF(COUNTIF($F554,CONCATENATE("*ALL EVENT DAYS - July 18*")),"Y","")))</f>
        <v/>
      </c>
      <c r="U554" s="21" t="str">
        <f t="shared" si="3320"/>
        <v/>
      </c>
      <c r="V554" s="21" t="str">
        <f t="shared" si="2740"/>
        <v/>
      </c>
      <c r="W554" s="21" t="str">
        <f t="shared" ref="W554:X554" si="3321">IF(COUNTIF($F554,CONCATENATE("*",W$1,"*")),"Y",IF(COUNTIF($F554,CONCATENATE("*",$O$1,"*")),"Y",IF(COUNTIF($F554,CONCATENATE("*",$Y$1,"*")),"Y",IF(COUNTIF($F554,CONCATENATE("*ALL EVENT*")),"Y",""))))</f>
        <v/>
      </c>
      <c r="X554" s="21" t="str">
        <f t="shared" si="3321"/>
        <v/>
      </c>
      <c r="Y554" s="21" t="str">
        <f t="shared" si="2742"/>
        <v/>
      </c>
      <c r="Z554" s="21" t="str">
        <f t="shared" ref="Z554:AA554" si="3322">IF(COUNTIF($F554,CONCATENATE("*",Z$1,"*")),"Y",IF(COUNTIF($F554,CONCATENATE("*",$O$1,"*")),"Y",IF(COUNTIF($F554,CONCATENATE("*",$AB$1,"*")),"Y",IF(COUNTIF($F554,CONCATENATE("*ALL EVENT*")),"Y",""))))</f>
        <v/>
      </c>
      <c r="AA554" s="21" t="str">
        <f t="shared" si="3322"/>
        <v/>
      </c>
      <c r="AB554" s="21" t="str">
        <f t="shared" si="3099"/>
        <v/>
      </c>
      <c r="AC554" s="21" t="str">
        <f t="shared" ref="AC554:AD554" si="3323">IF(COUNTIF($F554,CONCATENATE("*",AC$1,"*")),"Y",IF(COUNTIF($F554,CONCATENATE("*",$O$1,"*")),"Y",IF(COUNTIF($F554,CONCATENATE("*",$AE$1,"*")),"Y",IF(COUNTIF($F554,CONCATENATE("*ALL EVENT*")),"Y",""))))</f>
        <v/>
      </c>
      <c r="AD554" s="21" t="str">
        <f t="shared" si="3323"/>
        <v/>
      </c>
      <c r="AE554" s="19" t="str">
        <f t="shared" si="3101"/>
        <v/>
      </c>
      <c r="AF554" s="22">
        <f t="shared" si="3102"/>
        <v>0</v>
      </c>
      <c r="AG554" s="44"/>
      <c r="AH554" s="19" t="str">
        <f t="shared" ref="AH554:AX554" si="3324">IF(O554="Y",$AG554,"")</f>
        <v/>
      </c>
      <c r="AI554" s="19" t="str">
        <f t="shared" si="3324"/>
        <v/>
      </c>
      <c r="AJ554" s="19" t="str">
        <f t="shared" si="3324"/>
        <v/>
      </c>
      <c r="AK554" s="19" t="str">
        <f t="shared" si="3324"/>
        <v/>
      </c>
      <c r="AL554" s="19" t="str">
        <f t="shared" si="3324"/>
        <v/>
      </c>
      <c r="AM554" s="19" t="str">
        <f t="shared" si="3324"/>
        <v/>
      </c>
      <c r="AN554" s="19" t="str">
        <f t="shared" si="3324"/>
        <v/>
      </c>
      <c r="AO554" s="19" t="str">
        <f t="shared" si="3324"/>
        <v/>
      </c>
      <c r="AP554" s="19" t="str">
        <f t="shared" si="3324"/>
        <v/>
      </c>
      <c r="AQ554" s="19" t="str">
        <f t="shared" si="3324"/>
        <v/>
      </c>
      <c r="AR554" s="19" t="str">
        <f t="shared" si="3324"/>
        <v/>
      </c>
      <c r="AS554" s="19" t="str">
        <f t="shared" si="3324"/>
        <v/>
      </c>
      <c r="AT554" s="19" t="str">
        <f t="shared" si="3324"/>
        <v/>
      </c>
      <c r="AU554" s="19" t="str">
        <f t="shared" si="3324"/>
        <v/>
      </c>
      <c r="AV554" s="19" t="str">
        <f t="shared" si="3324"/>
        <v/>
      </c>
      <c r="AW554" s="19" t="str">
        <f t="shared" si="3324"/>
        <v/>
      </c>
      <c r="AX554" s="19" t="str">
        <f t="shared" si="3324"/>
        <v/>
      </c>
      <c r="AY554" s="24">
        <f t="shared" si="3105"/>
        <v>0</v>
      </c>
      <c r="AZ554" s="19">
        <f t="shared" si="3106"/>
        <v>1</v>
      </c>
      <c r="BA554" s="19"/>
      <c r="BB554" s="19"/>
    </row>
    <row r="555" spans="1:54" ht="15.6">
      <c r="A555" s="1">
        <f>'Form Responses 1'!A758</f>
        <v>0</v>
      </c>
      <c r="B555" s="25">
        <f>'Form Responses 1'!B758</f>
        <v>0</v>
      </c>
      <c r="C555" s="25">
        <f>'Form Responses 1'!C758</f>
        <v>0</v>
      </c>
      <c r="D555" s="25">
        <f>'Form Responses 1'!D758</f>
        <v>0</v>
      </c>
      <c r="E555" s="513">
        <f>'Form Responses 1'!E758</f>
        <v>0</v>
      </c>
      <c r="F555" s="48">
        <f>'Form Responses 1'!F758</f>
        <v>0</v>
      </c>
      <c r="G555" s="25">
        <f>'Form Responses 1'!G758</f>
        <v>0</v>
      </c>
      <c r="H555" s="25"/>
      <c r="I555" s="25"/>
      <c r="J555" s="25"/>
      <c r="K555" s="25"/>
      <c r="L555" s="25"/>
      <c r="M555" s="25"/>
      <c r="N555" s="25"/>
      <c r="O555" s="19" t="str">
        <f t="shared" si="3095"/>
        <v/>
      </c>
      <c r="P555" s="20"/>
      <c r="Q555" s="20"/>
      <c r="R555" s="20"/>
      <c r="S555" s="20"/>
      <c r="T555" s="21" t="str">
        <f t="shared" ref="T555:U555" si="3325">IF(COUNTIF($F555,CONCATENATE("*",T$1,"*")),"Y",IF(COUNTIF($F555,CONCATENATE("*",$V$1,"*")),"Y",IF(COUNTIF($F555,CONCATENATE("*ALL EVENT DAYS - July 18*")),"Y","")))</f>
        <v/>
      </c>
      <c r="U555" s="21" t="str">
        <f t="shared" si="3325"/>
        <v/>
      </c>
      <c r="V555" s="21" t="str">
        <f t="shared" si="2740"/>
        <v/>
      </c>
      <c r="W555" s="21" t="str">
        <f t="shared" ref="W555:X555" si="3326">IF(COUNTIF($F555,CONCATENATE("*",W$1,"*")),"Y",IF(COUNTIF($F555,CONCATENATE("*",$O$1,"*")),"Y",IF(COUNTIF($F555,CONCATENATE("*",$Y$1,"*")),"Y",IF(COUNTIF($F555,CONCATENATE("*ALL EVENT*")),"Y",""))))</f>
        <v/>
      </c>
      <c r="X555" s="21" t="str">
        <f t="shared" si="3326"/>
        <v/>
      </c>
      <c r="Y555" s="21" t="str">
        <f t="shared" si="2742"/>
        <v/>
      </c>
      <c r="Z555" s="21" t="str">
        <f t="shared" ref="Z555:AA555" si="3327">IF(COUNTIF($F555,CONCATENATE("*",Z$1,"*")),"Y",IF(COUNTIF($F555,CONCATENATE("*",$O$1,"*")),"Y",IF(COUNTIF($F555,CONCATENATE("*",$AB$1,"*")),"Y",IF(COUNTIF($F555,CONCATENATE("*ALL EVENT*")),"Y",""))))</f>
        <v/>
      </c>
      <c r="AA555" s="21" t="str">
        <f t="shared" si="3327"/>
        <v/>
      </c>
      <c r="AB555" s="21" t="str">
        <f t="shared" si="3099"/>
        <v/>
      </c>
      <c r="AC555" s="21" t="str">
        <f t="shared" ref="AC555:AD555" si="3328">IF(COUNTIF($F555,CONCATENATE("*",AC$1,"*")),"Y",IF(COUNTIF($F555,CONCATENATE("*",$O$1,"*")),"Y",IF(COUNTIF($F555,CONCATENATE("*",$AE$1,"*")),"Y",IF(COUNTIF($F555,CONCATENATE("*ALL EVENT*")),"Y",""))))</f>
        <v/>
      </c>
      <c r="AD555" s="21" t="str">
        <f t="shared" si="3328"/>
        <v/>
      </c>
      <c r="AE555" s="19" t="str">
        <f t="shared" si="3101"/>
        <v/>
      </c>
      <c r="AF555" s="22">
        <f t="shared" si="3102"/>
        <v>0</v>
      </c>
      <c r="AG555" s="44"/>
      <c r="AH555" s="19" t="str">
        <f t="shared" ref="AH555:AX555" si="3329">IF(O555="Y",$AG555,"")</f>
        <v/>
      </c>
      <c r="AI555" s="19" t="str">
        <f t="shared" si="3329"/>
        <v/>
      </c>
      <c r="AJ555" s="19" t="str">
        <f t="shared" si="3329"/>
        <v/>
      </c>
      <c r="AK555" s="19" t="str">
        <f t="shared" si="3329"/>
        <v/>
      </c>
      <c r="AL555" s="19" t="str">
        <f t="shared" si="3329"/>
        <v/>
      </c>
      <c r="AM555" s="19" t="str">
        <f t="shared" si="3329"/>
        <v/>
      </c>
      <c r="AN555" s="19" t="str">
        <f t="shared" si="3329"/>
        <v/>
      </c>
      <c r="AO555" s="19" t="str">
        <f t="shared" si="3329"/>
        <v/>
      </c>
      <c r="AP555" s="19" t="str">
        <f t="shared" si="3329"/>
        <v/>
      </c>
      <c r="AQ555" s="19" t="str">
        <f t="shared" si="3329"/>
        <v/>
      </c>
      <c r="AR555" s="19" t="str">
        <f t="shared" si="3329"/>
        <v/>
      </c>
      <c r="AS555" s="19" t="str">
        <f t="shared" si="3329"/>
        <v/>
      </c>
      <c r="AT555" s="19" t="str">
        <f t="shared" si="3329"/>
        <v/>
      </c>
      <c r="AU555" s="19" t="str">
        <f t="shared" si="3329"/>
        <v/>
      </c>
      <c r="AV555" s="19" t="str">
        <f t="shared" si="3329"/>
        <v/>
      </c>
      <c r="AW555" s="19" t="str">
        <f t="shared" si="3329"/>
        <v/>
      </c>
      <c r="AX555" s="19" t="str">
        <f t="shared" si="3329"/>
        <v/>
      </c>
      <c r="AY555" s="24">
        <f t="shared" si="3105"/>
        <v>0</v>
      </c>
      <c r="AZ555" s="19">
        <f t="shared" si="3106"/>
        <v>1</v>
      </c>
      <c r="BA555" s="19"/>
      <c r="BB555" s="19"/>
    </row>
    <row r="556" spans="1:54" ht="15.6">
      <c r="A556" s="1">
        <f>'Form Responses 1'!A759</f>
        <v>0</v>
      </c>
      <c r="B556" s="25">
        <f>'Form Responses 1'!B759</f>
        <v>0</v>
      </c>
      <c r="C556" s="25">
        <f>'Form Responses 1'!C759</f>
        <v>0</v>
      </c>
      <c r="D556" s="25">
        <f>'Form Responses 1'!D759</f>
        <v>0</v>
      </c>
      <c r="E556" s="513">
        <f>'Form Responses 1'!E759</f>
        <v>0</v>
      </c>
      <c r="F556" s="48">
        <f>'Form Responses 1'!F759</f>
        <v>0</v>
      </c>
      <c r="G556" s="25">
        <f>'Form Responses 1'!G759</f>
        <v>0</v>
      </c>
      <c r="H556" s="25"/>
      <c r="I556" s="25"/>
      <c r="J556" s="25"/>
      <c r="K556" s="25"/>
      <c r="L556" s="25"/>
      <c r="M556" s="25"/>
      <c r="N556" s="25"/>
      <c r="O556" s="19" t="str">
        <f t="shared" si="3095"/>
        <v/>
      </c>
      <c r="P556" s="20"/>
      <c r="Q556" s="20"/>
      <c r="R556" s="20"/>
      <c r="S556" s="20"/>
      <c r="T556" s="21" t="str">
        <f t="shared" ref="T556:U556" si="3330">IF(COUNTIF($F556,CONCATENATE("*",T$1,"*")),"Y",IF(COUNTIF($F556,CONCATENATE("*",$V$1,"*")),"Y",IF(COUNTIF($F556,CONCATENATE("*ALL EVENT DAYS - July 18*")),"Y","")))</f>
        <v/>
      </c>
      <c r="U556" s="21" t="str">
        <f t="shared" si="3330"/>
        <v/>
      </c>
      <c r="V556" s="21" t="str">
        <f t="shared" si="2740"/>
        <v/>
      </c>
      <c r="W556" s="21" t="str">
        <f t="shared" ref="W556:X556" si="3331">IF(COUNTIF($F556,CONCATENATE("*",W$1,"*")),"Y",IF(COUNTIF($F556,CONCATENATE("*",$O$1,"*")),"Y",IF(COUNTIF($F556,CONCATENATE("*",$Y$1,"*")),"Y",IF(COUNTIF($F556,CONCATENATE("*ALL EVENT*")),"Y",""))))</f>
        <v/>
      </c>
      <c r="X556" s="21" t="str">
        <f t="shared" si="3331"/>
        <v/>
      </c>
      <c r="Y556" s="21" t="str">
        <f t="shared" si="2742"/>
        <v/>
      </c>
      <c r="Z556" s="21" t="str">
        <f t="shared" ref="Z556:AA556" si="3332">IF(COUNTIF($F556,CONCATENATE("*",Z$1,"*")),"Y",IF(COUNTIF($F556,CONCATENATE("*",$O$1,"*")),"Y",IF(COUNTIF($F556,CONCATENATE("*",$AB$1,"*")),"Y",IF(COUNTIF($F556,CONCATENATE("*ALL EVENT*")),"Y",""))))</f>
        <v/>
      </c>
      <c r="AA556" s="21" t="str">
        <f t="shared" si="3332"/>
        <v/>
      </c>
      <c r="AB556" s="21" t="str">
        <f t="shared" si="3099"/>
        <v/>
      </c>
      <c r="AC556" s="21" t="str">
        <f t="shared" ref="AC556:AD556" si="3333">IF(COUNTIF($F556,CONCATENATE("*",AC$1,"*")),"Y",IF(COUNTIF($F556,CONCATENATE("*",$O$1,"*")),"Y",IF(COUNTIF($F556,CONCATENATE("*",$AE$1,"*")),"Y",IF(COUNTIF($F556,CONCATENATE("*ALL EVENT*")),"Y",""))))</f>
        <v/>
      </c>
      <c r="AD556" s="21" t="str">
        <f t="shared" si="3333"/>
        <v/>
      </c>
      <c r="AE556" s="19" t="str">
        <f t="shared" si="3101"/>
        <v/>
      </c>
      <c r="AF556" s="22">
        <f t="shared" si="3102"/>
        <v>0</v>
      </c>
      <c r="AG556" s="44"/>
      <c r="AH556" s="19" t="str">
        <f t="shared" ref="AH556:AX556" si="3334">IF(O556="Y",$AG556,"")</f>
        <v/>
      </c>
      <c r="AI556" s="19" t="str">
        <f t="shared" si="3334"/>
        <v/>
      </c>
      <c r="AJ556" s="19" t="str">
        <f t="shared" si="3334"/>
        <v/>
      </c>
      <c r="AK556" s="19" t="str">
        <f t="shared" si="3334"/>
        <v/>
      </c>
      <c r="AL556" s="19" t="str">
        <f t="shared" si="3334"/>
        <v/>
      </c>
      <c r="AM556" s="19" t="str">
        <f t="shared" si="3334"/>
        <v/>
      </c>
      <c r="AN556" s="19" t="str">
        <f t="shared" si="3334"/>
        <v/>
      </c>
      <c r="AO556" s="19" t="str">
        <f t="shared" si="3334"/>
        <v/>
      </c>
      <c r="AP556" s="19" t="str">
        <f t="shared" si="3334"/>
        <v/>
      </c>
      <c r="AQ556" s="19" t="str">
        <f t="shared" si="3334"/>
        <v/>
      </c>
      <c r="AR556" s="19" t="str">
        <f t="shared" si="3334"/>
        <v/>
      </c>
      <c r="AS556" s="19" t="str">
        <f t="shared" si="3334"/>
        <v/>
      </c>
      <c r="AT556" s="19" t="str">
        <f t="shared" si="3334"/>
        <v/>
      </c>
      <c r="AU556" s="19" t="str">
        <f t="shared" si="3334"/>
        <v/>
      </c>
      <c r="AV556" s="19" t="str">
        <f t="shared" si="3334"/>
        <v/>
      </c>
      <c r="AW556" s="19" t="str">
        <f t="shared" si="3334"/>
        <v/>
      </c>
      <c r="AX556" s="19" t="str">
        <f t="shared" si="3334"/>
        <v/>
      </c>
      <c r="AY556" s="24">
        <f t="shared" si="3105"/>
        <v>0</v>
      </c>
      <c r="AZ556" s="19">
        <f t="shared" si="3106"/>
        <v>1</v>
      </c>
      <c r="BA556" s="19"/>
      <c r="BB556" s="19"/>
    </row>
    <row r="557" spans="1:54" ht="15.6">
      <c r="A557" s="1">
        <f>'Form Responses 1'!A760</f>
        <v>0</v>
      </c>
      <c r="B557" s="25">
        <f>'Form Responses 1'!B760</f>
        <v>0</v>
      </c>
      <c r="C557" s="25">
        <f>'Form Responses 1'!C760</f>
        <v>0</v>
      </c>
      <c r="D557" s="25">
        <f>'Form Responses 1'!D760</f>
        <v>0</v>
      </c>
      <c r="E557" s="513">
        <f>'Form Responses 1'!E760</f>
        <v>0</v>
      </c>
      <c r="F557" s="48">
        <f>'Form Responses 1'!F760</f>
        <v>0</v>
      </c>
      <c r="G557" s="25">
        <f>'Form Responses 1'!G760</f>
        <v>0</v>
      </c>
      <c r="H557" s="25"/>
      <c r="I557" s="25"/>
      <c r="J557" s="25"/>
      <c r="K557" s="25"/>
      <c r="L557" s="25"/>
      <c r="M557" s="25"/>
      <c r="N557" s="25"/>
      <c r="O557" s="19" t="str">
        <f t="shared" si="3095"/>
        <v/>
      </c>
      <c r="P557" s="20"/>
      <c r="Q557" s="20"/>
      <c r="R557" s="20"/>
      <c r="S557" s="20"/>
      <c r="T557" s="21" t="str">
        <f t="shared" ref="T557:U557" si="3335">IF(COUNTIF($F557,CONCATENATE("*",T$1,"*")),"Y",IF(COUNTIF($F557,CONCATENATE("*",$V$1,"*")),"Y",IF(COUNTIF($F557,CONCATENATE("*ALL EVENT DAYS - July 18*")),"Y","")))</f>
        <v/>
      </c>
      <c r="U557" s="21" t="str">
        <f t="shared" si="3335"/>
        <v/>
      </c>
      <c r="V557" s="21" t="str">
        <f t="shared" si="2740"/>
        <v/>
      </c>
      <c r="W557" s="21" t="str">
        <f t="shared" ref="W557:X557" si="3336">IF(COUNTIF($F557,CONCATENATE("*",W$1,"*")),"Y",IF(COUNTIF($F557,CONCATENATE("*",$O$1,"*")),"Y",IF(COUNTIF($F557,CONCATENATE("*",$Y$1,"*")),"Y",IF(COUNTIF($F557,CONCATENATE("*ALL EVENT*")),"Y",""))))</f>
        <v/>
      </c>
      <c r="X557" s="21" t="str">
        <f t="shared" si="3336"/>
        <v/>
      </c>
      <c r="Y557" s="21" t="str">
        <f t="shared" si="2742"/>
        <v/>
      </c>
      <c r="Z557" s="21" t="str">
        <f t="shared" ref="Z557:AA557" si="3337">IF(COUNTIF($F557,CONCATENATE("*",Z$1,"*")),"Y",IF(COUNTIF($F557,CONCATENATE("*",$O$1,"*")),"Y",IF(COUNTIF($F557,CONCATENATE("*",$AB$1,"*")),"Y",IF(COUNTIF($F557,CONCATENATE("*ALL EVENT*")),"Y",""))))</f>
        <v/>
      </c>
      <c r="AA557" s="21" t="str">
        <f t="shared" si="3337"/>
        <v/>
      </c>
      <c r="AB557" s="21" t="str">
        <f t="shared" si="3099"/>
        <v/>
      </c>
      <c r="AC557" s="21" t="str">
        <f t="shared" ref="AC557:AD557" si="3338">IF(COUNTIF($F557,CONCATENATE("*",AC$1,"*")),"Y",IF(COUNTIF($F557,CONCATENATE("*",$O$1,"*")),"Y",IF(COUNTIF($F557,CONCATENATE("*",$AE$1,"*")),"Y",IF(COUNTIF($F557,CONCATENATE("*ALL EVENT*")),"Y",""))))</f>
        <v/>
      </c>
      <c r="AD557" s="21" t="str">
        <f t="shared" si="3338"/>
        <v/>
      </c>
      <c r="AE557" s="19" t="str">
        <f t="shared" si="3101"/>
        <v/>
      </c>
      <c r="AF557" s="22">
        <f t="shared" si="3102"/>
        <v>0</v>
      </c>
      <c r="AG557" s="44"/>
      <c r="AH557" s="19" t="str">
        <f t="shared" ref="AH557:AX557" si="3339">IF(O557="Y",$AG557,"")</f>
        <v/>
      </c>
      <c r="AI557" s="19" t="str">
        <f t="shared" si="3339"/>
        <v/>
      </c>
      <c r="AJ557" s="19" t="str">
        <f t="shared" si="3339"/>
        <v/>
      </c>
      <c r="AK557" s="19" t="str">
        <f t="shared" si="3339"/>
        <v/>
      </c>
      <c r="AL557" s="19" t="str">
        <f t="shared" si="3339"/>
        <v/>
      </c>
      <c r="AM557" s="19" t="str">
        <f t="shared" si="3339"/>
        <v/>
      </c>
      <c r="AN557" s="19" t="str">
        <f t="shared" si="3339"/>
        <v/>
      </c>
      <c r="AO557" s="19" t="str">
        <f t="shared" si="3339"/>
        <v/>
      </c>
      <c r="AP557" s="19" t="str">
        <f t="shared" si="3339"/>
        <v/>
      </c>
      <c r="AQ557" s="19" t="str">
        <f t="shared" si="3339"/>
        <v/>
      </c>
      <c r="AR557" s="19" t="str">
        <f t="shared" si="3339"/>
        <v/>
      </c>
      <c r="AS557" s="19" t="str">
        <f t="shared" si="3339"/>
        <v/>
      </c>
      <c r="AT557" s="19" t="str">
        <f t="shared" si="3339"/>
        <v/>
      </c>
      <c r="AU557" s="19" t="str">
        <f t="shared" si="3339"/>
        <v/>
      </c>
      <c r="AV557" s="19" t="str">
        <f t="shared" si="3339"/>
        <v/>
      </c>
      <c r="AW557" s="19" t="str">
        <f t="shared" si="3339"/>
        <v/>
      </c>
      <c r="AX557" s="19" t="str">
        <f t="shared" si="3339"/>
        <v/>
      </c>
      <c r="AY557" s="24">
        <f t="shared" si="3105"/>
        <v>0</v>
      </c>
      <c r="AZ557" s="19">
        <f t="shared" si="3106"/>
        <v>1</v>
      </c>
      <c r="BA557" s="19"/>
      <c r="BB557" s="19"/>
    </row>
    <row r="558" spans="1:54" ht="15.6">
      <c r="A558" s="1">
        <f>'Form Responses 1'!A761</f>
        <v>0</v>
      </c>
      <c r="B558" s="25">
        <f>'Form Responses 1'!B761</f>
        <v>0</v>
      </c>
      <c r="C558" s="25">
        <f>'Form Responses 1'!C761</f>
        <v>0</v>
      </c>
      <c r="D558" s="25">
        <f>'Form Responses 1'!D761</f>
        <v>0</v>
      </c>
      <c r="E558" s="513">
        <f>'Form Responses 1'!E761</f>
        <v>0</v>
      </c>
      <c r="F558" s="48">
        <f>'Form Responses 1'!F761</f>
        <v>0</v>
      </c>
      <c r="G558" s="25">
        <f>'Form Responses 1'!G761</f>
        <v>0</v>
      </c>
      <c r="H558" s="25"/>
      <c r="I558" s="25"/>
      <c r="J558" s="25"/>
      <c r="K558" s="25"/>
      <c r="L558" s="25"/>
      <c r="M558" s="25"/>
      <c r="N558" s="25"/>
      <c r="O558" s="19" t="str">
        <f t="shared" si="3095"/>
        <v/>
      </c>
      <c r="P558" s="20"/>
      <c r="Q558" s="20"/>
      <c r="R558" s="20"/>
      <c r="S558" s="20"/>
      <c r="T558" s="21" t="str">
        <f t="shared" ref="T558:U558" si="3340">IF(COUNTIF($F558,CONCATENATE("*",T$1,"*")),"Y",IF(COUNTIF($F558,CONCATENATE("*",$V$1,"*")),"Y",IF(COUNTIF($F558,CONCATENATE("*ALL EVENT DAYS - July 18*")),"Y","")))</f>
        <v/>
      </c>
      <c r="U558" s="21" t="str">
        <f t="shared" si="3340"/>
        <v/>
      </c>
      <c r="V558" s="21" t="str">
        <f t="shared" si="2740"/>
        <v/>
      </c>
      <c r="W558" s="21" t="str">
        <f t="shared" ref="W558:X558" si="3341">IF(COUNTIF($F558,CONCATENATE("*",W$1,"*")),"Y",IF(COUNTIF($F558,CONCATENATE("*",$O$1,"*")),"Y",IF(COUNTIF($F558,CONCATENATE("*",$Y$1,"*")),"Y",IF(COUNTIF($F558,CONCATENATE("*ALL EVENT*")),"Y",""))))</f>
        <v/>
      </c>
      <c r="X558" s="21" t="str">
        <f t="shared" si="3341"/>
        <v/>
      </c>
      <c r="Y558" s="21" t="str">
        <f t="shared" si="2742"/>
        <v/>
      </c>
      <c r="Z558" s="21" t="str">
        <f t="shared" ref="Z558:AA558" si="3342">IF(COUNTIF($F558,CONCATENATE("*",Z$1,"*")),"Y",IF(COUNTIF($F558,CONCATENATE("*",$O$1,"*")),"Y",IF(COUNTIF($F558,CONCATENATE("*",$AB$1,"*")),"Y",IF(COUNTIF($F558,CONCATENATE("*ALL EVENT*")),"Y",""))))</f>
        <v/>
      </c>
      <c r="AA558" s="21" t="str">
        <f t="shared" si="3342"/>
        <v/>
      </c>
      <c r="AB558" s="21" t="str">
        <f t="shared" si="3099"/>
        <v/>
      </c>
      <c r="AC558" s="21" t="str">
        <f t="shared" ref="AC558:AD558" si="3343">IF(COUNTIF($F558,CONCATENATE("*",AC$1,"*")),"Y",IF(COUNTIF($F558,CONCATENATE("*",$O$1,"*")),"Y",IF(COUNTIF($F558,CONCATENATE("*",$AE$1,"*")),"Y",IF(COUNTIF($F558,CONCATENATE("*ALL EVENT*")),"Y",""))))</f>
        <v/>
      </c>
      <c r="AD558" s="21" t="str">
        <f t="shared" si="3343"/>
        <v/>
      </c>
      <c r="AE558" s="19" t="str">
        <f t="shared" si="3101"/>
        <v/>
      </c>
      <c r="AF558" s="22">
        <f t="shared" si="3102"/>
        <v>0</v>
      </c>
      <c r="AG558" s="44"/>
      <c r="AH558" s="19" t="str">
        <f t="shared" ref="AH558:AX558" si="3344">IF(O558="Y",$AG558,"")</f>
        <v/>
      </c>
      <c r="AI558" s="19" t="str">
        <f t="shared" si="3344"/>
        <v/>
      </c>
      <c r="AJ558" s="19" t="str">
        <f t="shared" si="3344"/>
        <v/>
      </c>
      <c r="AK558" s="19" t="str">
        <f t="shared" si="3344"/>
        <v/>
      </c>
      <c r="AL558" s="19" t="str">
        <f t="shared" si="3344"/>
        <v/>
      </c>
      <c r="AM558" s="19" t="str">
        <f t="shared" si="3344"/>
        <v/>
      </c>
      <c r="AN558" s="19" t="str">
        <f t="shared" si="3344"/>
        <v/>
      </c>
      <c r="AO558" s="19" t="str">
        <f t="shared" si="3344"/>
        <v/>
      </c>
      <c r="AP558" s="19" t="str">
        <f t="shared" si="3344"/>
        <v/>
      </c>
      <c r="AQ558" s="19" t="str">
        <f t="shared" si="3344"/>
        <v/>
      </c>
      <c r="AR558" s="19" t="str">
        <f t="shared" si="3344"/>
        <v/>
      </c>
      <c r="AS558" s="19" t="str">
        <f t="shared" si="3344"/>
        <v/>
      </c>
      <c r="AT558" s="19" t="str">
        <f t="shared" si="3344"/>
        <v/>
      </c>
      <c r="AU558" s="19" t="str">
        <f t="shared" si="3344"/>
        <v/>
      </c>
      <c r="AV558" s="19" t="str">
        <f t="shared" si="3344"/>
        <v/>
      </c>
      <c r="AW558" s="19" t="str">
        <f t="shared" si="3344"/>
        <v/>
      </c>
      <c r="AX558" s="19" t="str">
        <f t="shared" si="3344"/>
        <v/>
      </c>
      <c r="AY558" s="24">
        <f t="shared" si="3105"/>
        <v>0</v>
      </c>
      <c r="AZ558" s="19">
        <f t="shared" si="3106"/>
        <v>1</v>
      </c>
      <c r="BA558" s="19"/>
      <c r="BB558" s="19"/>
    </row>
    <row r="559" spans="1:54" ht="15.6">
      <c r="A559" s="1">
        <f>'Form Responses 1'!A762</f>
        <v>0</v>
      </c>
      <c r="B559" s="25">
        <f>'Form Responses 1'!B762</f>
        <v>0</v>
      </c>
      <c r="C559" s="25">
        <f>'Form Responses 1'!C762</f>
        <v>0</v>
      </c>
      <c r="D559" s="25">
        <f>'Form Responses 1'!D762</f>
        <v>0</v>
      </c>
      <c r="E559" s="513">
        <f>'Form Responses 1'!E762</f>
        <v>0</v>
      </c>
      <c r="F559" s="48">
        <f>'Form Responses 1'!F762</f>
        <v>0</v>
      </c>
      <c r="G559" s="25">
        <f>'Form Responses 1'!G762</f>
        <v>0</v>
      </c>
      <c r="H559" s="25"/>
      <c r="I559" s="25"/>
      <c r="J559" s="25"/>
      <c r="K559" s="25"/>
      <c r="L559" s="25"/>
      <c r="M559" s="25"/>
      <c r="N559" s="25"/>
      <c r="O559" s="19" t="str">
        <f t="shared" si="3095"/>
        <v/>
      </c>
      <c r="P559" s="20"/>
      <c r="Q559" s="20"/>
      <c r="R559" s="20"/>
      <c r="S559" s="20"/>
      <c r="T559" s="21" t="str">
        <f t="shared" ref="T559:U559" si="3345">IF(COUNTIF($F559,CONCATENATE("*",T$1,"*")),"Y",IF(COUNTIF($F559,CONCATENATE("*",$V$1,"*")),"Y",IF(COUNTIF($F559,CONCATENATE("*ALL EVENT DAYS - July 18*")),"Y","")))</f>
        <v/>
      </c>
      <c r="U559" s="21" t="str">
        <f t="shared" si="3345"/>
        <v/>
      </c>
      <c r="V559" s="21" t="str">
        <f t="shared" si="2740"/>
        <v/>
      </c>
      <c r="W559" s="21" t="str">
        <f t="shared" ref="W559:X559" si="3346">IF(COUNTIF($F559,CONCATENATE("*",W$1,"*")),"Y",IF(COUNTIF($F559,CONCATENATE("*",$O$1,"*")),"Y",IF(COUNTIF($F559,CONCATENATE("*",$Y$1,"*")),"Y",IF(COUNTIF($F559,CONCATENATE("*ALL EVENT*")),"Y",""))))</f>
        <v/>
      </c>
      <c r="X559" s="21" t="str">
        <f t="shared" si="3346"/>
        <v/>
      </c>
      <c r="Y559" s="21" t="str">
        <f t="shared" si="2742"/>
        <v/>
      </c>
      <c r="Z559" s="21" t="str">
        <f t="shared" ref="Z559:AA559" si="3347">IF(COUNTIF($F559,CONCATENATE("*",Z$1,"*")),"Y",IF(COUNTIF($F559,CONCATENATE("*",$O$1,"*")),"Y",IF(COUNTIF($F559,CONCATENATE("*",$AB$1,"*")),"Y",IF(COUNTIF($F559,CONCATENATE("*ALL EVENT*")),"Y",""))))</f>
        <v/>
      </c>
      <c r="AA559" s="21" t="str">
        <f t="shared" si="3347"/>
        <v/>
      </c>
      <c r="AB559" s="21" t="str">
        <f t="shared" si="3099"/>
        <v/>
      </c>
      <c r="AC559" s="21" t="str">
        <f t="shared" ref="AC559:AD559" si="3348">IF(COUNTIF($F559,CONCATENATE("*",AC$1,"*")),"Y",IF(COUNTIF($F559,CONCATENATE("*",$O$1,"*")),"Y",IF(COUNTIF($F559,CONCATENATE("*",$AE$1,"*")),"Y",IF(COUNTIF($F559,CONCATENATE("*ALL EVENT*")),"Y",""))))</f>
        <v/>
      </c>
      <c r="AD559" s="21" t="str">
        <f t="shared" si="3348"/>
        <v/>
      </c>
      <c r="AE559" s="19" t="str">
        <f t="shared" si="3101"/>
        <v/>
      </c>
      <c r="AF559" s="22">
        <f t="shared" si="3102"/>
        <v>0</v>
      </c>
      <c r="AG559" s="44"/>
      <c r="AH559" s="19" t="str">
        <f t="shared" ref="AH559:AX559" si="3349">IF(O559="Y",$AG559,"")</f>
        <v/>
      </c>
      <c r="AI559" s="19" t="str">
        <f t="shared" si="3349"/>
        <v/>
      </c>
      <c r="AJ559" s="19" t="str">
        <f t="shared" si="3349"/>
        <v/>
      </c>
      <c r="AK559" s="19" t="str">
        <f t="shared" si="3349"/>
        <v/>
      </c>
      <c r="AL559" s="19" t="str">
        <f t="shared" si="3349"/>
        <v/>
      </c>
      <c r="AM559" s="19" t="str">
        <f t="shared" si="3349"/>
        <v/>
      </c>
      <c r="AN559" s="19" t="str">
        <f t="shared" si="3349"/>
        <v/>
      </c>
      <c r="AO559" s="19" t="str">
        <f t="shared" si="3349"/>
        <v/>
      </c>
      <c r="AP559" s="19" t="str">
        <f t="shared" si="3349"/>
        <v/>
      </c>
      <c r="AQ559" s="19" t="str">
        <f t="shared" si="3349"/>
        <v/>
      </c>
      <c r="AR559" s="19" t="str">
        <f t="shared" si="3349"/>
        <v/>
      </c>
      <c r="AS559" s="19" t="str">
        <f t="shared" si="3349"/>
        <v/>
      </c>
      <c r="AT559" s="19" t="str">
        <f t="shared" si="3349"/>
        <v/>
      </c>
      <c r="AU559" s="19" t="str">
        <f t="shared" si="3349"/>
        <v/>
      </c>
      <c r="AV559" s="19" t="str">
        <f t="shared" si="3349"/>
        <v/>
      </c>
      <c r="AW559" s="19" t="str">
        <f t="shared" si="3349"/>
        <v/>
      </c>
      <c r="AX559" s="19" t="str">
        <f t="shared" si="3349"/>
        <v/>
      </c>
      <c r="AY559" s="24">
        <f t="shared" si="3105"/>
        <v>0</v>
      </c>
      <c r="AZ559" s="19">
        <f t="shared" si="3106"/>
        <v>1</v>
      </c>
      <c r="BA559" s="19"/>
      <c r="BB559" s="19"/>
    </row>
    <row r="560" spans="1:54" ht="15.6">
      <c r="A560" s="1">
        <f>'Form Responses 1'!A763</f>
        <v>0</v>
      </c>
      <c r="B560" s="25">
        <f>'Form Responses 1'!B763</f>
        <v>0</v>
      </c>
      <c r="C560" s="25">
        <f>'Form Responses 1'!C763</f>
        <v>0</v>
      </c>
      <c r="D560" s="25">
        <f>'Form Responses 1'!D763</f>
        <v>0</v>
      </c>
      <c r="E560" s="513">
        <f>'Form Responses 1'!E763</f>
        <v>0</v>
      </c>
      <c r="F560" s="48">
        <f>'Form Responses 1'!F763</f>
        <v>0</v>
      </c>
      <c r="G560" s="25">
        <f>'Form Responses 1'!G763</f>
        <v>0</v>
      </c>
      <c r="H560" s="25"/>
      <c r="I560" s="25"/>
      <c r="J560" s="25"/>
      <c r="K560" s="25"/>
      <c r="L560" s="25"/>
      <c r="M560" s="25"/>
      <c r="N560" s="25"/>
      <c r="O560" s="19" t="str">
        <f t="shared" si="3095"/>
        <v/>
      </c>
      <c r="P560" s="20"/>
      <c r="Q560" s="20"/>
      <c r="R560" s="20"/>
      <c r="S560" s="20"/>
      <c r="T560" s="21" t="str">
        <f t="shared" ref="T560:U560" si="3350">IF(COUNTIF($F560,CONCATENATE("*",T$1,"*")),"Y",IF(COUNTIF($F560,CONCATENATE("*",$V$1,"*")),"Y",IF(COUNTIF($F560,CONCATENATE("*ALL EVENT DAYS - July 18*")),"Y","")))</f>
        <v/>
      </c>
      <c r="U560" s="21" t="str">
        <f t="shared" si="3350"/>
        <v/>
      </c>
      <c r="V560" s="21" t="str">
        <f t="shared" si="2740"/>
        <v/>
      </c>
      <c r="W560" s="21" t="str">
        <f t="shared" ref="W560:X560" si="3351">IF(COUNTIF($F560,CONCATENATE("*",W$1,"*")),"Y",IF(COUNTIF($F560,CONCATENATE("*",$O$1,"*")),"Y",IF(COUNTIF($F560,CONCATENATE("*",$Y$1,"*")),"Y",IF(COUNTIF($F560,CONCATENATE("*ALL EVENT*")),"Y",""))))</f>
        <v/>
      </c>
      <c r="X560" s="21" t="str">
        <f t="shared" si="3351"/>
        <v/>
      </c>
      <c r="Y560" s="21" t="str">
        <f t="shared" si="2742"/>
        <v/>
      </c>
      <c r="Z560" s="21" t="str">
        <f t="shared" ref="Z560:AA560" si="3352">IF(COUNTIF($F560,CONCATENATE("*",Z$1,"*")),"Y",IF(COUNTIF($F560,CONCATENATE("*",$O$1,"*")),"Y",IF(COUNTIF($F560,CONCATENATE("*",$AB$1,"*")),"Y",IF(COUNTIF($F560,CONCATENATE("*ALL EVENT*")),"Y",""))))</f>
        <v/>
      </c>
      <c r="AA560" s="21" t="str">
        <f t="shared" si="3352"/>
        <v/>
      </c>
      <c r="AB560" s="21" t="str">
        <f t="shared" si="3099"/>
        <v/>
      </c>
      <c r="AC560" s="21" t="str">
        <f t="shared" ref="AC560:AD560" si="3353">IF(COUNTIF($F560,CONCATENATE("*",AC$1,"*")),"Y",IF(COUNTIF($F560,CONCATENATE("*",$O$1,"*")),"Y",IF(COUNTIF($F560,CONCATENATE("*",$AE$1,"*")),"Y",IF(COUNTIF($F560,CONCATENATE("*ALL EVENT*")),"Y",""))))</f>
        <v/>
      </c>
      <c r="AD560" s="21" t="str">
        <f t="shared" si="3353"/>
        <v/>
      </c>
      <c r="AE560" s="19" t="str">
        <f t="shared" si="3101"/>
        <v/>
      </c>
      <c r="AF560" s="22">
        <f t="shared" si="3102"/>
        <v>0</v>
      </c>
      <c r="AG560" s="44"/>
      <c r="AH560" s="19" t="str">
        <f t="shared" ref="AH560:AX560" si="3354">IF(O560="Y",$AG560,"")</f>
        <v/>
      </c>
      <c r="AI560" s="19" t="str">
        <f t="shared" si="3354"/>
        <v/>
      </c>
      <c r="AJ560" s="19" t="str">
        <f t="shared" si="3354"/>
        <v/>
      </c>
      <c r="AK560" s="19" t="str">
        <f t="shared" si="3354"/>
        <v/>
      </c>
      <c r="AL560" s="19" t="str">
        <f t="shared" si="3354"/>
        <v/>
      </c>
      <c r="AM560" s="19" t="str">
        <f t="shared" si="3354"/>
        <v/>
      </c>
      <c r="AN560" s="19" t="str">
        <f t="shared" si="3354"/>
        <v/>
      </c>
      <c r="AO560" s="19" t="str">
        <f t="shared" si="3354"/>
        <v/>
      </c>
      <c r="AP560" s="19" t="str">
        <f t="shared" si="3354"/>
        <v/>
      </c>
      <c r="AQ560" s="19" t="str">
        <f t="shared" si="3354"/>
        <v/>
      </c>
      <c r="AR560" s="19" t="str">
        <f t="shared" si="3354"/>
        <v/>
      </c>
      <c r="AS560" s="19" t="str">
        <f t="shared" si="3354"/>
        <v/>
      </c>
      <c r="AT560" s="19" t="str">
        <f t="shared" si="3354"/>
        <v/>
      </c>
      <c r="AU560" s="19" t="str">
        <f t="shared" si="3354"/>
        <v/>
      </c>
      <c r="AV560" s="19" t="str">
        <f t="shared" si="3354"/>
        <v/>
      </c>
      <c r="AW560" s="19" t="str">
        <f t="shared" si="3354"/>
        <v/>
      </c>
      <c r="AX560" s="19" t="str">
        <f t="shared" si="3354"/>
        <v/>
      </c>
      <c r="AY560" s="24">
        <f t="shared" si="3105"/>
        <v>0</v>
      </c>
      <c r="AZ560" s="19">
        <f t="shared" si="3106"/>
        <v>1</v>
      </c>
      <c r="BA560" s="19"/>
      <c r="BB560" s="19"/>
    </row>
    <row r="561" spans="1:54" ht="15.6">
      <c r="A561" s="1">
        <f>'Form Responses 1'!A764</f>
        <v>0</v>
      </c>
      <c r="B561" s="25">
        <f>'Form Responses 1'!B764</f>
        <v>0</v>
      </c>
      <c r="C561" s="25">
        <f>'Form Responses 1'!C764</f>
        <v>0</v>
      </c>
      <c r="D561" s="25">
        <f>'Form Responses 1'!D764</f>
        <v>0</v>
      </c>
      <c r="E561" s="513">
        <f>'Form Responses 1'!E764</f>
        <v>0</v>
      </c>
      <c r="F561" s="48">
        <f>'Form Responses 1'!F764</f>
        <v>0</v>
      </c>
      <c r="G561" s="25">
        <f>'Form Responses 1'!G764</f>
        <v>0</v>
      </c>
      <c r="H561" s="25"/>
      <c r="I561" s="25"/>
      <c r="J561" s="25"/>
      <c r="K561" s="25"/>
      <c r="L561" s="25"/>
      <c r="M561" s="25"/>
      <c r="N561" s="25"/>
      <c r="O561" s="19" t="str">
        <f t="shared" si="3095"/>
        <v/>
      </c>
      <c r="P561" s="20"/>
      <c r="Q561" s="20"/>
      <c r="R561" s="20"/>
      <c r="S561" s="20"/>
      <c r="T561" s="21" t="str">
        <f t="shared" ref="T561:U561" si="3355">IF(COUNTIF($F561,CONCATENATE("*",T$1,"*")),"Y",IF(COUNTIF($F561,CONCATENATE("*",$V$1,"*")),"Y",IF(COUNTIF($F561,CONCATENATE("*ALL EVENT DAYS - July 18*")),"Y","")))</f>
        <v/>
      </c>
      <c r="U561" s="21" t="str">
        <f t="shared" si="3355"/>
        <v/>
      </c>
      <c r="V561" s="21" t="str">
        <f t="shared" si="2740"/>
        <v/>
      </c>
      <c r="W561" s="21" t="str">
        <f t="shared" ref="W561:X561" si="3356">IF(COUNTIF($F561,CONCATENATE("*",W$1,"*")),"Y",IF(COUNTIF($F561,CONCATENATE("*",$O$1,"*")),"Y",IF(COUNTIF($F561,CONCATENATE("*",$Y$1,"*")),"Y",IF(COUNTIF($F561,CONCATENATE("*ALL EVENT*")),"Y",""))))</f>
        <v/>
      </c>
      <c r="X561" s="21" t="str">
        <f t="shared" si="3356"/>
        <v/>
      </c>
      <c r="Y561" s="21" t="str">
        <f t="shared" si="2742"/>
        <v/>
      </c>
      <c r="Z561" s="21" t="str">
        <f t="shared" ref="Z561:AA561" si="3357">IF(COUNTIF($F561,CONCATENATE("*",Z$1,"*")),"Y",IF(COUNTIF($F561,CONCATENATE("*",$O$1,"*")),"Y",IF(COUNTIF($F561,CONCATENATE("*",$AB$1,"*")),"Y",IF(COUNTIF($F561,CONCATENATE("*ALL EVENT*")),"Y",""))))</f>
        <v/>
      </c>
      <c r="AA561" s="21" t="str">
        <f t="shared" si="3357"/>
        <v/>
      </c>
      <c r="AB561" s="21" t="str">
        <f t="shared" si="3099"/>
        <v/>
      </c>
      <c r="AC561" s="21" t="str">
        <f t="shared" ref="AC561:AD561" si="3358">IF(COUNTIF($F561,CONCATENATE("*",AC$1,"*")),"Y",IF(COUNTIF($F561,CONCATENATE("*",$O$1,"*")),"Y",IF(COUNTIF($F561,CONCATENATE("*",$AE$1,"*")),"Y",IF(COUNTIF($F561,CONCATENATE("*ALL EVENT*")),"Y",""))))</f>
        <v/>
      </c>
      <c r="AD561" s="21" t="str">
        <f t="shared" si="3358"/>
        <v/>
      </c>
      <c r="AE561" s="19" t="str">
        <f t="shared" si="3101"/>
        <v/>
      </c>
      <c r="AF561" s="22">
        <f t="shared" si="3102"/>
        <v>0</v>
      </c>
      <c r="AG561" s="44"/>
      <c r="AH561" s="19" t="str">
        <f t="shared" ref="AH561:AX561" si="3359">IF(O561="Y",$AG561,"")</f>
        <v/>
      </c>
      <c r="AI561" s="19" t="str">
        <f t="shared" si="3359"/>
        <v/>
      </c>
      <c r="AJ561" s="19" t="str">
        <f t="shared" si="3359"/>
        <v/>
      </c>
      <c r="AK561" s="19" t="str">
        <f t="shared" si="3359"/>
        <v/>
      </c>
      <c r="AL561" s="19" t="str">
        <f t="shared" si="3359"/>
        <v/>
      </c>
      <c r="AM561" s="19" t="str">
        <f t="shared" si="3359"/>
        <v/>
      </c>
      <c r="AN561" s="19" t="str">
        <f t="shared" si="3359"/>
        <v/>
      </c>
      <c r="AO561" s="19" t="str">
        <f t="shared" si="3359"/>
        <v/>
      </c>
      <c r="AP561" s="19" t="str">
        <f t="shared" si="3359"/>
        <v/>
      </c>
      <c r="AQ561" s="19" t="str">
        <f t="shared" si="3359"/>
        <v/>
      </c>
      <c r="AR561" s="19" t="str">
        <f t="shared" si="3359"/>
        <v/>
      </c>
      <c r="AS561" s="19" t="str">
        <f t="shared" si="3359"/>
        <v/>
      </c>
      <c r="AT561" s="19" t="str">
        <f t="shared" si="3359"/>
        <v/>
      </c>
      <c r="AU561" s="19" t="str">
        <f t="shared" si="3359"/>
        <v/>
      </c>
      <c r="AV561" s="19" t="str">
        <f t="shared" si="3359"/>
        <v/>
      </c>
      <c r="AW561" s="19" t="str">
        <f t="shared" si="3359"/>
        <v/>
      </c>
      <c r="AX561" s="19" t="str">
        <f t="shared" si="3359"/>
        <v/>
      </c>
      <c r="AY561" s="24">
        <f t="shared" si="3105"/>
        <v>0</v>
      </c>
      <c r="AZ561" s="19">
        <f t="shared" si="3106"/>
        <v>1</v>
      </c>
      <c r="BA561" s="19"/>
      <c r="BB561" s="19"/>
    </row>
    <row r="562" spans="1:54" ht="15.6">
      <c r="A562" s="1">
        <f>'Form Responses 1'!A765</f>
        <v>0</v>
      </c>
      <c r="B562" s="25">
        <f>'Form Responses 1'!B765</f>
        <v>0</v>
      </c>
      <c r="C562" s="25">
        <f>'Form Responses 1'!C765</f>
        <v>0</v>
      </c>
      <c r="D562" s="25">
        <f>'Form Responses 1'!D765</f>
        <v>0</v>
      </c>
      <c r="E562" s="513">
        <f>'Form Responses 1'!E765</f>
        <v>0</v>
      </c>
      <c r="F562" s="48">
        <f>'Form Responses 1'!F765</f>
        <v>0</v>
      </c>
      <c r="G562" s="25">
        <f>'Form Responses 1'!G765</f>
        <v>0</v>
      </c>
      <c r="H562" s="25"/>
      <c r="I562" s="25"/>
      <c r="J562" s="25"/>
      <c r="K562" s="25"/>
      <c r="L562" s="25"/>
      <c r="M562" s="25"/>
      <c r="N562" s="25"/>
      <c r="O562" s="19" t="str">
        <f t="shared" si="3095"/>
        <v/>
      </c>
      <c r="P562" s="20"/>
      <c r="Q562" s="20"/>
      <c r="R562" s="20"/>
      <c r="S562" s="20"/>
      <c r="T562" s="21" t="str">
        <f t="shared" ref="T562:U562" si="3360">IF(COUNTIF($F562,CONCATENATE("*",T$1,"*")),"Y",IF(COUNTIF($F562,CONCATENATE("*",$V$1,"*")),"Y",IF(COUNTIF($F562,CONCATENATE("*ALL EVENT DAYS - July 18*")),"Y","")))</f>
        <v/>
      </c>
      <c r="U562" s="21" t="str">
        <f t="shared" si="3360"/>
        <v/>
      </c>
      <c r="V562" s="21" t="str">
        <f t="shared" si="2740"/>
        <v/>
      </c>
      <c r="W562" s="21" t="str">
        <f t="shared" ref="W562:X562" si="3361">IF(COUNTIF($F562,CONCATENATE("*",W$1,"*")),"Y",IF(COUNTIF($F562,CONCATENATE("*",$O$1,"*")),"Y",IF(COUNTIF($F562,CONCATENATE("*",$Y$1,"*")),"Y",IF(COUNTIF($F562,CONCATENATE("*ALL EVENT*")),"Y",""))))</f>
        <v/>
      </c>
      <c r="X562" s="21" t="str">
        <f t="shared" si="3361"/>
        <v/>
      </c>
      <c r="Y562" s="21" t="str">
        <f t="shared" si="2742"/>
        <v/>
      </c>
      <c r="Z562" s="21" t="str">
        <f t="shared" ref="Z562:AA562" si="3362">IF(COUNTIF($F562,CONCATENATE("*",Z$1,"*")),"Y",IF(COUNTIF($F562,CONCATENATE("*",$O$1,"*")),"Y",IF(COUNTIF($F562,CONCATENATE("*",$AB$1,"*")),"Y",IF(COUNTIF($F562,CONCATENATE("*ALL EVENT*")),"Y",""))))</f>
        <v/>
      </c>
      <c r="AA562" s="21" t="str">
        <f t="shared" si="3362"/>
        <v/>
      </c>
      <c r="AB562" s="21" t="str">
        <f t="shared" si="3099"/>
        <v/>
      </c>
      <c r="AC562" s="21" t="str">
        <f t="shared" ref="AC562:AD562" si="3363">IF(COUNTIF($F562,CONCATENATE("*",AC$1,"*")),"Y",IF(COUNTIF($F562,CONCATENATE("*",$O$1,"*")),"Y",IF(COUNTIF($F562,CONCATENATE("*",$AE$1,"*")),"Y",IF(COUNTIF($F562,CONCATENATE("*ALL EVENT*")),"Y",""))))</f>
        <v/>
      </c>
      <c r="AD562" s="21" t="str">
        <f t="shared" si="3363"/>
        <v/>
      </c>
      <c r="AE562" s="19" t="str">
        <f t="shared" si="3101"/>
        <v/>
      </c>
      <c r="AF562" s="22">
        <f t="shared" si="3102"/>
        <v>0</v>
      </c>
      <c r="AG562" s="44"/>
      <c r="AH562" s="19" t="str">
        <f t="shared" ref="AH562:AX562" si="3364">IF(O562="Y",$AG562,"")</f>
        <v/>
      </c>
      <c r="AI562" s="19" t="str">
        <f t="shared" si="3364"/>
        <v/>
      </c>
      <c r="AJ562" s="19" t="str">
        <f t="shared" si="3364"/>
        <v/>
      </c>
      <c r="AK562" s="19" t="str">
        <f t="shared" si="3364"/>
        <v/>
      </c>
      <c r="AL562" s="19" t="str">
        <f t="shared" si="3364"/>
        <v/>
      </c>
      <c r="AM562" s="19" t="str">
        <f t="shared" si="3364"/>
        <v/>
      </c>
      <c r="AN562" s="19" t="str">
        <f t="shared" si="3364"/>
        <v/>
      </c>
      <c r="AO562" s="19" t="str">
        <f t="shared" si="3364"/>
        <v/>
      </c>
      <c r="AP562" s="19" t="str">
        <f t="shared" si="3364"/>
        <v/>
      </c>
      <c r="AQ562" s="19" t="str">
        <f t="shared" si="3364"/>
        <v/>
      </c>
      <c r="AR562" s="19" t="str">
        <f t="shared" si="3364"/>
        <v/>
      </c>
      <c r="AS562" s="19" t="str">
        <f t="shared" si="3364"/>
        <v/>
      </c>
      <c r="AT562" s="19" t="str">
        <f t="shared" si="3364"/>
        <v/>
      </c>
      <c r="AU562" s="19" t="str">
        <f t="shared" si="3364"/>
        <v/>
      </c>
      <c r="AV562" s="19" t="str">
        <f t="shared" si="3364"/>
        <v/>
      </c>
      <c r="AW562" s="19" t="str">
        <f t="shared" si="3364"/>
        <v/>
      </c>
      <c r="AX562" s="19" t="str">
        <f t="shared" si="3364"/>
        <v/>
      </c>
      <c r="AY562" s="24">
        <f t="shared" si="3105"/>
        <v>0</v>
      </c>
      <c r="AZ562" s="19">
        <f t="shared" si="3106"/>
        <v>1</v>
      </c>
      <c r="BA562" s="19"/>
      <c r="BB562" s="19"/>
    </row>
    <row r="563" spans="1:54" ht="15.6">
      <c r="A563" s="1">
        <f>'Form Responses 1'!A766</f>
        <v>0</v>
      </c>
      <c r="B563" s="25">
        <f>'Form Responses 1'!B766</f>
        <v>0</v>
      </c>
      <c r="C563" s="25">
        <f>'Form Responses 1'!C766</f>
        <v>0</v>
      </c>
      <c r="D563" s="25">
        <f>'Form Responses 1'!D766</f>
        <v>0</v>
      </c>
      <c r="E563" s="513">
        <f>'Form Responses 1'!E766</f>
        <v>0</v>
      </c>
      <c r="F563" s="48">
        <f>'Form Responses 1'!F766</f>
        <v>0</v>
      </c>
      <c r="G563" s="25">
        <f>'Form Responses 1'!G766</f>
        <v>0</v>
      </c>
      <c r="H563" s="25"/>
      <c r="I563" s="25"/>
      <c r="J563" s="25"/>
      <c r="K563" s="25"/>
      <c r="L563" s="25"/>
      <c r="M563" s="25"/>
      <c r="N563" s="25"/>
      <c r="O563" s="19" t="str">
        <f t="shared" si="3095"/>
        <v/>
      </c>
      <c r="P563" s="20"/>
      <c r="Q563" s="20"/>
      <c r="R563" s="20"/>
      <c r="S563" s="20"/>
      <c r="T563" s="21" t="str">
        <f t="shared" ref="T563:U563" si="3365">IF(COUNTIF($F563,CONCATENATE("*",T$1,"*")),"Y",IF(COUNTIF($F563,CONCATENATE("*",$V$1,"*")),"Y",IF(COUNTIF($F563,CONCATENATE("*ALL EVENT DAYS - July 18*")),"Y","")))</f>
        <v/>
      </c>
      <c r="U563" s="21" t="str">
        <f t="shared" si="3365"/>
        <v/>
      </c>
      <c r="V563" s="21" t="str">
        <f t="shared" si="2740"/>
        <v/>
      </c>
      <c r="W563" s="21" t="str">
        <f t="shared" ref="W563:X563" si="3366">IF(COUNTIF($F563,CONCATENATE("*",W$1,"*")),"Y",IF(COUNTIF($F563,CONCATENATE("*",$O$1,"*")),"Y",IF(COUNTIF($F563,CONCATENATE("*",$Y$1,"*")),"Y",IF(COUNTIF($F563,CONCATENATE("*ALL EVENT*")),"Y",""))))</f>
        <v/>
      </c>
      <c r="X563" s="21" t="str">
        <f t="shared" si="3366"/>
        <v/>
      </c>
      <c r="Y563" s="21" t="str">
        <f t="shared" si="2742"/>
        <v/>
      </c>
      <c r="Z563" s="21" t="str">
        <f t="shared" ref="Z563:AA563" si="3367">IF(COUNTIF($F563,CONCATENATE("*",Z$1,"*")),"Y",IF(COUNTIF($F563,CONCATENATE("*",$O$1,"*")),"Y",IF(COUNTIF($F563,CONCATENATE("*",$AB$1,"*")),"Y",IF(COUNTIF($F563,CONCATENATE("*ALL EVENT*")),"Y",""))))</f>
        <v/>
      </c>
      <c r="AA563" s="21" t="str">
        <f t="shared" si="3367"/>
        <v/>
      </c>
      <c r="AB563" s="21" t="str">
        <f t="shared" si="3099"/>
        <v/>
      </c>
      <c r="AC563" s="21" t="str">
        <f t="shared" ref="AC563:AD563" si="3368">IF(COUNTIF($F563,CONCATENATE("*",AC$1,"*")),"Y",IF(COUNTIF($F563,CONCATENATE("*",$O$1,"*")),"Y",IF(COUNTIF($F563,CONCATENATE("*",$AE$1,"*")),"Y",IF(COUNTIF($F563,CONCATENATE("*ALL EVENT*")),"Y",""))))</f>
        <v/>
      </c>
      <c r="AD563" s="21" t="str">
        <f t="shared" si="3368"/>
        <v/>
      </c>
      <c r="AE563" s="19" t="str">
        <f t="shared" si="3101"/>
        <v/>
      </c>
      <c r="AF563" s="22">
        <f t="shared" si="3102"/>
        <v>0</v>
      </c>
      <c r="AG563" s="44"/>
      <c r="AH563" s="19" t="str">
        <f t="shared" ref="AH563:AX563" si="3369">IF(O563="Y",$AG563,"")</f>
        <v/>
      </c>
      <c r="AI563" s="19" t="str">
        <f t="shared" si="3369"/>
        <v/>
      </c>
      <c r="AJ563" s="19" t="str">
        <f t="shared" si="3369"/>
        <v/>
      </c>
      <c r="AK563" s="19" t="str">
        <f t="shared" si="3369"/>
        <v/>
      </c>
      <c r="AL563" s="19" t="str">
        <f t="shared" si="3369"/>
        <v/>
      </c>
      <c r="AM563" s="19" t="str">
        <f t="shared" si="3369"/>
        <v/>
      </c>
      <c r="AN563" s="19" t="str">
        <f t="shared" si="3369"/>
        <v/>
      </c>
      <c r="AO563" s="19" t="str">
        <f t="shared" si="3369"/>
        <v/>
      </c>
      <c r="AP563" s="19" t="str">
        <f t="shared" si="3369"/>
        <v/>
      </c>
      <c r="AQ563" s="19" t="str">
        <f t="shared" si="3369"/>
        <v/>
      </c>
      <c r="AR563" s="19" t="str">
        <f t="shared" si="3369"/>
        <v/>
      </c>
      <c r="AS563" s="19" t="str">
        <f t="shared" si="3369"/>
        <v/>
      </c>
      <c r="AT563" s="19" t="str">
        <f t="shared" si="3369"/>
        <v/>
      </c>
      <c r="AU563" s="19" t="str">
        <f t="shared" si="3369"/>
        <v/>
      </c>
      <c r="AV563" s="19" t="str">
        <f t="shared" si="3369"/>
        <v/>
      </c>
      <c r="AW563" s="19" t="str">
        <f t="shared" si="3369"/>
        <v/>
      </c>
      <c r="AX563" s="19" t="str">
        <f t="shared" si="3369"/>
        <v/>
      </c>
      <c r="AY563" s="24">
        <f t="shared" si="3105"/>
        <v>0</v>
      </c>
      <c r="AZ563" s="19">
        <f t="shared" si="3106"/>
        <v>1</v>
      </c>
      <c r="BA563" s="19"/>
      <c r="BB563" s="19"/>
    </row>
    <row r="564" spans="1:54" ht="15.6">
      <c r="A564" s="1">
        <f>'Form Responses 1'!A767</f>
        <v>0</v>
      </c>
      <c r="B564" s="25">
        <f>'Form Responses 1'!B767</f>
        <v>0</v>
      </c>
      <c r="C564" s="25">
        <f>'Form Responses 1'!C767</f>
        <v>0</v>
      </c>
      <c r="D564" s="25">
        <f>'Form Responses 1'!D767</f>
        <v>0</v>
      </c>
      <c r="E564" s="513">
        <f>'Form Responses 1'!E767</f>
        <v>0</v>
      </c>
      <c r="F564" s="48">
        <f>'Form Responses 1'!F767</f>
        <v>0</v>
      </c>
      <c r="G564" s="25">
        <f>'Form Responses 1'!G767</f>
        <v>0</v>
      </c>
      <c r="H564" s="25"/>
      <c r="I564" s="25"/>
      <c r="J564" s="25"/>
      <c r="K564" s="25"/>
      <c r="L564" s="25"/>
      <c r="M564" s="25"/>
      <c r="N564" s="25"/>
      <c r="O564" s="19" t="str">
        <f t="shared" si="3095"/>
        <v/>
      </c>
      <c r="P564" s="20"/>
      <c r="Q564" s="20"/>
      <c r="R564" s="20"/>
      <c r="S564" s="20"/>
      <c r="T564" s="21" t="str">
        <f t="shared" ref="T564:U564" si="3370">IF(COUNTIF($F564,CONCATENATE("*",T$1,"*")),"Y",IF(COUNTIF($F564,CONCATENATE("*",$V$1,"*")),"Y",IF(COUNTIF($F564,CONCATENATE("*ALL EVENT DAYS - July 18*")),"Y","")))</f>
        <v/>
      </c>
      <c r="U564" s="21" t="str">
        <f t="shared" si="3370"/>
        <v/>
      </c>
      <c r="V564" s="21" t="str">
        <f t="shared" si="2740"/>
        <v/>
      </c>
      <c r="W564" s="21" t="str">
        <f t="shared" ref="W564:X564" si="3371">IF(COUNTIF($F564,CONCATENATE("*",W$1,"*")),"Y",IF(COUNTIF($F564,CONCATENATE("*",$O$1,"*")),"Y",IF(COUNTIF($F564,CONCATENATE("*",$Y$1,"*")),"Y",IF(COUNTIF($F564,CONCATENATE("*ALL EVENT*")),"Y",""))))</f>
        <v/>
      </c>
      <c r="X564" s="21" t="str">
        <f t="shared" si="3371"/>
        <v/>
      </c>
      <c r="Y564" s="21" t="str">
        <f t="shared" si="2742"/>
        <v/>
      </c>
      <c r="Z564" s="21" t="str">
        <f t="shared" ref="Z564:AA564" si="3372">IF(COUNTIF($F564,CONCATENATE("*",Z$1,"*")),"Y",IF(COUNTIF($F564,CONCATENATE("*",$O$1,"*")),"Y",IF(COUNTIF($F564,CONCATENATE("*",$AB$1,"*")),"Y",IF(COUNTIF($F564,CONCATENATE("*ALL EVENT*")),"Y",""))))</f>
        <v/>
      </c>
      <c r="AA564" s="21" t="str">
        <f t="shared" si="3372"/>
        <v/>
      </c>
      <c r="AB564" s="21" t="str">
        <f t="shared" si="3099"/>
        <v/>
      </c>
      <c r="AC564" s="21" t="str">
        <f t="shared" ref="AC564:AD564" si="3373">IF(COUNTIF($F564,CONCATENATE("*",AC$1,"*")),"Y",IF(COUNTIF($F564,CONCATENATE("*",$O$1,"*")),"Y",IF(COUNTIF($F564,CONCATENATE("*",$AE$1,"*")),"Y",IF(COUNTIF($F564,CONCATENATE("*ALL EVENT*")),"Y",""))))</f>
        <v/>
      </c>
      <c r="AD564" s="21" t="str">
        <f t="shared" si="3373"/>
        <v/>
      </c>
      <c r="AE564" s="19" t="str">
        <f t="shared" si="3101"/>
        <v/>
      </c>
      <c r="AF564" s="22">
        <f t="shared" si="3102"/>
        <v>0</v>
      </c>
      <c r="AG564" s="44"/>
      <c r="AH564" s="19" t="str">
        <f t="shared" ref="AH564:AX564" si="3374">IF(O564="Y",$AG564,"")</f>
        <v/>
      </c>
      <c r="AI564" s="19" t="str">
        <f t="shared" si="3374"/>
        <v/>
      </c>
      <c r="AJ564" s="19" t="str">
        <f t="shared" si="3374"/>
        <v/>
      </c>
      <c r="AK564" s="19" t="str">
        <f t="shared" si="3374"/>
        <v/>
      </c>
      <c r="AL564" s="19" t="str">
        <f t="shared" si="3374"/>
        <v/>
      </c>
      <c r="AM564" s="19" t="str">
        <f t="shared" si="3374"/>
        <v/>
      </c>
      <c r="AN564" s="19" t="str">
        <f t="shared" si="3374"/>
        <v/>
      </c>
      <c r="AO564" s="19" t="str">
        <f t="shared" si="3374"/>
        <v/>
      </c>
      <c r="AP564" s="19" t="str">
        <f t="shared" si="3374"/>
        <v/>
      </c>
      <c r="AQ564" s="19" t="str">
        <f t="shared" si="3374"/>
        <v/>
      </c>
      <c r="AR564" s="19" t="str">
        <f t="shared" si="3374"/>
        <v/>
      </c>
      <c r="AS564" s="19" t="str">
        <f t="shared" si="3374"/>
        <v/>
      </c>
      <c r="AT564" s="19" t="str">
        <f t="shared" si="3374"/>
        <v/>
      </c>
      <c r="AU564" s="19" t="str">
        <f t="shared" si="3374"/>
        <v/>
      </c>
      <c r="AV564" s="19" t="str">
        <f t="shared" si="3374"/>
        <v/>
      </c>
      <c r="AW564" s="19" t="str">
        <f t="shared" si="3374"/>
        <v/>
      </c>
      <c r="AX564" s="19" t="str">
        <f t="shared" si="3374"/>
        <v/>
      </c>
      <c r="AY564" s="24">
        <f t="shared" si="3105"/>
        <v>0</v>
      </c>
      <c r="AZ564" s="19">
        <f t="shared" si="3106"/>
        <v>1</v>
      </c>
      <c r="BA564" s="19"/>
      <c r="BB564" s="19"/>
    </row>
    <row r="565" spans="1:54" ht="15.6">
      <c r="A565" s="1">
        <f>'Form Responses 1'!A768</f>
        <v>0</v>
      </c>
      <c r="B565" s="25">
        <f>'Form Responses 1'!B768</f>
        <v>0</v>
      </c>
      <c r="C565" s="25">
        <f>'Form Responses 1'!C768</f>
        <v>0</v>
      </c>
      <c r="D565" s="25">
        <f>'Form Responses 1'!D768</f>
        <v>0</v>
      </c>
      <c r="E565" s="513">
        <f>'Form Responses 1'!E768</f>
        <v>0</v>
      </c>
      <c r="F565" s="48">
        <f>'Form Responses 1'!F768</f>
        <v>0</v>
      </c>
      <c r="G565" s="25">
        <f>'Form Responses 1'!G768</f>
        <v>0</v>
      </c>
      <c r="H565" s="25"/>
      <c r="I565" s="25"/>
      <c r="J565" s="25"/>
      <c r="K565" s="25"/>
      <c r="L565" s="25"/>
      <c r="M565" s="25"/>
      <c r="N565" s="25"/>
      <c r="O565" s="19" t="str">
        <f t="shared" si="3095"/>
        <v/>
      </c>
      <c r="P565" s="20"/>
      <c r="Q565" s="20"/>
      <c r="R565" s="20"/>
      <c r="S565" s="20"/>
      <c r="T565" s="21" t="str">
        <f t="shared" ref="T565:U565" si="3375">IF(COUNTIF($F565,CONCATENATE("*",T$1,"*")),"Y",IF(COUNTIF($F565,CONCATENATE("*",$V$1,"*")),"Y",IF(COUNTIF($F565,CONCATENATE("*ALL EVENT DAYS - July 18*")),"Y","")))</f>
        <v/>
      </c>
      <c r="U565" s="21" t="str">
        <f t="shared" si="3375"/>
        <v/>
      </c>
      <c r="V565" s="21" t="str">
        <f t="shared" si="2740"/>
        <v/>
      </c>
      <c r="W565" s="21" t="str">
        <f t="shared" ref="W565:X565" si="3376">IF(COUNTIF($F565,CONCATENATE("*",W$1,"*")),"Y",IF(COUNTIF($F565,CONCATENATE("*",$O$1,"*")),"Y",IF(COUNTIF($F565,CONCATENATE("*",$Y$1,"*")),"Y",IF(COUNTIF($F565,CONCATENATE("*ALL EVENT*")),"Y",""))))</f>
        <v/>
      </c>
      <c r="X565" s="21" t="str">
        <f t="shared" si="3376"/>
        <v/>
      </c>
      <c r="Y565" s="21" t="str">
        <f t="shared" si="2742"/>
        <v/>
      </c>
      <c r="Z565" s="21" t="str">
        <f t="shared" ref="Z565:AA565" si="3377">IF(COUNTIF($F565,CONCATENATE("*",Z$1,"*")),"Y",IF(COUNTIF($F565,CONCATENATE("*",$O$1,"*")),"Y",IF(COUNTIF($F565,CONCATENATE("*",$AB$1,"*")),"Y",IF(COUNTIF($F565,CONCATENATE("*ALL EVENT*")),"Y",""))))</f>
        <v/>
      </c>
      <c r="AA565" s="21" t="str">
        <f t="shared" si="3377"/>
        <v/>
      </c>
      <c r="AB565" s="21" t="str">
        <f t="shared" si="3099"/>
        <v/>
      </c>
      <c r="AC565" s="21" t="str">
        <f t="shared" ref="AC565:AD565" si="3378">IF(COUNTIF($F565,CONCATENATE("*",AC$1,"*")),"Y",IF(COUNTIF($F565,CONCATENATE("*",$O$1,"*")),"Y",IF(COUNTIF($F565,CONCATENATE("*",$AE$1,"*")),"Y",IF(COUNTIF($F565,CONCATENATE("*ALL EVENT*")),"Y",""))))</f>
        <v/>
      </c>
      <c r="AD565" s="21" t="str">
        <f t="shared" si="3378"/>
        <v/>
      </c>
      <c r="AE565" s="19" t="str">
        <f t="shared" si="3101"/>
        <v/>
      </c>
      <c r="AF565" s="22">
        <f t="shared" si="3102"/>
        <v>0</v>
      </c>
      <c r="AG565" s="44"/>
      <c r="AH565" s="19" t="str">
        <f t="shared" ref="AH565:AX565" si="3379">IF(O565="Y",$AG565,"")</f>
        <v/>
      </c>
      <c r="AI565" s="19" t="str">
        <f t="shared" si="3379"/>
        <v/>
      </c>
      <c r="AJ565" s="19" t="str">
        <f t="shared" si="3379"/>
        <v/>
      </c>
      <c r="AK565" s="19" t="str">
        <f t="shared" si="3379"/>
        <v/>
      </c>
      <c r="AL565" s="19" t="str">
        <f t="shared" si="3379"/>
        <v/>
      </c>
      <c r="AM565" s="19" t="str">
        <f t="shared" si="3379"/>
        <v/>
      </c>
      <c r="AN565" s="19" t="str">
        <f t="shared" si="3379"/>
        <v/>
      </c>
      <c r="AO565" s="19" t="str">
        <f t="shared" si="3379"/>
        <v/>
      </c>
      <c r="AP565" s="19" t="str">
        <f t="shared" si="3379"/>
        <v/>
      </c>
      <c r="AQ565" s="19" t="str">
        <f t="shared" si="3379"/>
        <v/>
      </c>
      <c r="AR565" s="19" t="str">
        <f t="shared" si="3379"/>
        <v/>
      </c>
      <c r="AS565" s="19" t="str">
        <f t="shared" si="3379"/>
        <v/>
      </c>
      <c r="AT565" s="19" t="str">
        <f t="shared" si="3379"/>
        <v/>
      </c>
      <c r="AU565" s="19" t="str">
        <f t="shared" si="3379"/>
        <v/>
      </c>
      <c r="AV565" s="19" t="str">
        <f t="shared" si="3379"/>
        <v/>
      </c>
      <c r="AW565" s="19" t="str">
        <f t="shared" si="3379"/>
        <v/>
      </c>
      <c r="AX565" s="19" t="str">
        <f t="shared" si="3379"/>
        <v/>
      </c>
      <c r="AY565" s="24">
        <f t="shared" si="3105"/>
        <v>0</v>
      </c>
      <c r="AZ565" s="19">
        <f t="shared" si="3106"/>
        <v>1</v>
      </c>
      <c r="BA565" s="19"/>
      <c r="BB565" s="19"/>
    </row>
    <row r="566" spans="1:54" ht="15.6">
      <c r="A566" s="1">
        <f>'Form Responses 1'!A769</f>
        <v>0</v>
      </c>
      <c r="B566" s="25">
        <f>'Form Responses 1'!B769</f>
        <v>0</v>
      </c>
      <c r="C566" s="25">
        <f>'Form Responses 1'!C769</f>
        <v>0</v>
      </c>
      <c r="D566" s="25">
        <f>'Form Responses 1'!D769</f>
        <v>0</v>
      </c>
      <c r="E566" s="513">
        <f>'Form Responses 1'!E769</f>
        <v>0</v>
      </c>
      <c r="F566" s="48">
        <f>'Form Responses 1'!F769</f>
        <v>0</v>
      </c>
      <c r="G566" s="25">
        <f>'Form Responses 1'!G769</f>
        <v>0</v>
      </c>
      <c r="H566" s="25"/>
      <c r="I566" s="25"/>
      <c r="J566" s="25"/>
      <c r="K566" s="25"/>
      <c r="L566" s="25"/>
      <c r="M566" s="25"/>
      <c r="N566" s="25"/>
      <c r="O566" s="19" t="str">
        <f t="shared" si="3095"/>
        <v/>
      </c>
      <c r="P566" s="20"/>
      <c r="Q566" s="20"/>
      <c r="R566" s="20"/>
      <c r="S566" s="20"/>
      <c r="T566" s="21" t="str">
        <f t="shared" ref="T566:U566" si="3380">IF(COUNTIF($F566,CONCATENATE("*",T$1,"*")),"Y",IF(COUNTIF($F566,CONCATENATE("*",$V$1,"*")),"Y",IF(COUNTIF($F566,CONCATENATE("*ALL EVENT DAYS - July 18*")),"Y","")))</f>
        <v/>
      </c>
      <c r="U566" s="21" t="str">
        <f t="shared" si="3380"/>
        <v/>
      </c>
      <c r="V566" s="21" t="str">
        <f t="shared" si="2740"/>
        <v/>
      </c>
      <c r="W566" s="21" t="str">
        <f t="shared" ref="W566:X566" si="3381">IF(COUNTIF($F566,CONCATENATE("*",W$1,"*")),"Y",IF(COUNTIF($F566,CONCATENATE("*",$O$1,"*")),"Y",IF(COUNTIF($F566,CONCATENATE("*",$Y$1,"*")),"Y",IF(COUNTIF($F566,CONCATENATE("*ALL EVENT*")),"Y",""))))</f>
        <v/>
      </c>
      <c r="X566" s="21" t="str">
        <f t="shared" si="3381"/>
        <v/>
      </c>
      <c r="Y566" s="21" t="str">
        <f t="shared" si="2742"/>
        <v/>
      </c>
      <c r="Z566" s="21" t="str">
        <f t="shared" ref="Z566:AA566" si="3382">IF(COUNTIF($F566,CONCATENATE("*",Z$1,"*")),"Y",IF(COUNTIF($F566,CONCATENATE("*",$O$1,"*")),"Y",IF(COUNTIF($F566,CONCATENATE("*",$AB$1,"*")),"Y",IF(COUNTIF($F566,CONCATENATE("*ALL EVENT*")),"Y",""))))</f>
        <v/>
      </c>
      <c r="AA566" s="21" t="str">
        <f t="shared" si="3382"/>
        <v/>
      </c>
      <c r="AB566" s="21" t="str">
        <f t="shared" si="3099"/>
        <v/>
      </c>
      <c r="AC566" s="21" t="str">
        <f t="shared" ref="AC566:AD566" si="3383">IF(COUNTIF($F566,CONCATENATE("*",AC$1,"*")),"Y",IF(COUNTIF($F566,CONCATENATE("*",$O$1,"*")),"Y",IF(COUNTIF($F566,CONCATENATE("*",$AE$1,"*")),"Y",IF(COUNTIF($F566,CONCATENATE("*ALL EVENT*")),"Y",""))))</f>
        <v/>
      </c>
      <c r="AD566" s="21" t="str">
        <f t="shared" si="3383"/>
        <v/>
      </c>
      <c r="AE566" s="19" t="str">
        <f t="shared" si="3101"/>
        <v/>
      </c>
      <c r="AF566" s="22">
        <f t="shared" si="3102"/>
        <v>0</v>
      </c>
      <c r="AG566" s="44"/>
      <c r="AH566" s="19" t="str">
        <f t="shared" ref="AH566:AX566" si="3384">IF(O566="Y",$AG566,"")</f>
        <v/>
      </c>
      <c r="AI566" s="19" t="str">
        <f t="shared" si="3384"/>
        <v/>
      </c>
      <c r="AJ566" s="19" t="str">
        <f t="shared" si="3384"/>
        <v/>
      </c>
      <c r="AK566" s="19" t="str">
        <f t="shared" si="3384"/>
        <v/>
      </c>
      <c r="AL566" s="19" t="str">
        <f t="shared" si="3384"/>
        <v/>
      </c>
      <c r="AM566" s="19" t="str">
        <f t="shared" si="3384"/>
        <v/>
      </c>
      <c r="AN566" s="19" t="str">
        <f t="shared" si="3384"/>
        <v/>
      </c>
      <c r="AO566" s="19" t="str">
        <f t="shared" si="3384"/>
        <v/>
      </c>
      <c r="AP566" s="19" t="str">
        <f t="shared" si="3384"/>
        <v/>
      </c>
      <c r="AQ566" s="19" t="str">
        <f t="shared" si="3384"/>
        <v/>
      </c>
      <c r="AR566" s="19" t="str">
        <f t="shared" si="3384"/>
        <v/>
      </c>
      <c r="AS566" s="19" t="str">
        <f t="shared" si="3384"/>
        <v/>
      </c>
      <c r="AT566" s="19" t="str">
        <f t="shared" si="3384"/>
        <v/>
      </c>
      <c r="AU566" s="19" t="str">
        <f t="shared" si="3384"/>
        <v/>
      </c>
      <c r="AV566" s="19" t="str">
        <f t="shared" si="3384"/>
        <v/>
      </c>
      <c r="AW566" s="19" t="str">
        <f t="shared" si="3384"/>
        <v/>
      </c>
      <c r="AX566" s="19" t="str">
        <f t="shared" si="3384"/>
        <v/>
      </c>
      <c r="AY566" s="24">
        <f t="shared" si="3105"/>
        <v>0</v>
      </c>
      <c r="AZ566" s="19">
        <f t="shared" si="3106"/>
        <v>1</v>
      </c>
      <c r="BA566" s="19"/>
      <c r="BB566" s="19"/>
    </row>
    <row r="567" spans="1:54" ht="15.6">
      <c r="A567" s="1">
        <f>'Form Responses 1'!A770</f>
        <v>0</v>
      </c>
      <c r="B567" s="25">
        <f>'Form Responses 1'!B770</f>
        <v>0</v>
      </c>
      <c r="C567" s="25">
        <f>'Form Responses 1'!C770</f>
        <v>0</v>
      </c>
      <c r="D567" s="25">
        <f>'Form Responses 1'!D770</f>
        <v>0</v>
      </c>
      <c r="E567" s="513">
        <f>'Form Responses 1'!E770</f>
        <v>0</v>
      </c>
      <c r="F567" s="48">
        <f>'Form Responses 1'!F770</f>
        <v>0</v>
      </c>
      <c r="G567" s="25">
        <f>'Form Responses 1'!G770</f>
        <v>0</v>
      </c>
      <c r="H567" s="25"/>
      <c r="I567" s="25"/>
      <c r="J567" s="25"/>
      <c r="K567" s="25"/>
      <c r="L567" s="25"/>
      <c r="M567" s="25"/>
      <c r="N567" s="25"/>
      <c r="O567" s="19" t="str">
        <f t="shared" si="3095"/>
        <v/>
      </c>
      <c r="P567" s="20"/>
      <c r="Q567" s="20"/>
      <c r="R567" s="20"/>
      <c r="S567" s="20"/>
      <c r="T567" s="21" t="str">
        <f t="shared" ref="T567:U567" si="3385">IF(COUNTIF($F567,CONCATENATE("*",T$1,"*")),"Y",IF(COUNTIF($F567,CONCATENATE("*",$V$1,"*")),"Y",IF(COUNTIF($F567,CONCATENATE("*ALL EVENT DAYS - July 18*")),"Y","")))</f>
        <v/>
      </c>
      <c r="U567" s="21" t="str">
        <f t="shared" si="3385"/>
        <v/>
      </c>
      <c r="V567" s="21" t="str">
        <f t="shared" si="2740"/>
        <v/>
      </c>
      <c r="W567" s="21" t="str">
        <f t="shared" ref="W567:X567" si="3386">IF(COUNTIF($F567,CONCATENATE("*",W$1,"*")),"Y",IF(COUNTIF($F567,CONCATENATE("*",$O$1,"*")),"Y",IF(COUNTIF($F567,CONCATENATE("*",$Y$1,"*")),"Y",IF(COUNTIF($F567,CONCATENATE("*ALL EVENT*")),"Y",""))))</f>
        <v/>
      </c>
      <c r="X567" s="21" t="str">
        <f t="shared" si="3386"/>
        <v/>
      </c>
      <c r="Y567" s="21" t="str">
        <f t="shared" si="2742"/>
        <v/>
      </c>
      <c r="Z567" s="21" t="str">
        <f t="shared" ref="Z567:AA567" si="3387">IF(COUNTIF($F567,CONCATENATE("*",Z$1,"*")),"Y",IF(COUNTIF($F567,CONCATENATE("*",$O$1,"*")),"Y",IF(COUNTIF($F567,CONCATENATE("*",$AB$1,"*")),"Y",IF(COUNTIF($F567,CONCATENATE("*ALL EVENT*")),"Y",""))))</f>
        <v/>
      </c>
      <c r="AA567" s="21" t="str">
        <f t="shared" si="3387"/>
        <v/>
      </c>
      <c r="AB567" s="21" t="str">
        <f t="shared" si="3099"/>
        <v/>
      </c>
      <c r="AC567" s="21" t="str">
        <f t="shared" ref="AC567:AD567" si="3388">IF(COUNTIF($F567,CONCATENATE("*",AC$1,"*")),"Y",IF(COUNTIF($F567,CONCATENATE("*",$O$1,"*")),"Y",IF(COUNTIF($F567,CONCATENATE("*",$AE$1,"*")),"Y",IF(COUNTIF($F567,CONCATENATE("*ALL EVENT*")),"Y",""))))</f>
        <v/>
      </c>
      <c r="AD567" s="21" t="str">
        <f t="shared" si="3388"/>
        <v/>
      </c>
      <c r="AE567" s="19" t="str">
        <f t="shared" si="3101"/>
        <v/>
      </c>
      <c r="AF567" s="22">
        <f t="shared" si="3102"/>
        <v>0</v>
      </c>
      <c r="AG567" s="44"/>
      <c r="AH567" s="19" t="str">
        <f t="shared" ref="AH567:AX567" si="3389">IF(O567="Y",$AG567,"")</f>
        <v/>
      </c>
      <c r="AI567" s="19" t="str">
        <f t="shared" si="3389"/>
        <v/>
      </c>
      <c r="AJ567" s="19" t="str">
        <f t="shared" si="3389"/>
        <v/>
      </c>
      <c r="AK567" s="19" t="str">
        <f t="shared" si="3389"/>
        <v/>
      </c>
      <c r="AL567" s="19" t="str">
        <f t="shared" si="3389"/>
        <v/>
      </c>
      <c r="AM567" s="19" t="str">
        <f t="shared" si="3389"/>
        <v/>
      </c>
      <c r="AN567" s="19" t="str">
        <f t="shared" si="3389"/>
        <v/>
      </c>
      <c r="AO567" s="19" t="str">
        <f t="shared" si="3389"/>
        <v/>
      </c>
      <c r="AP567" s="19" t="str">
        <f t="shared" si="3389"/>
        <v/>
      </c>
      <c r="AQ567" s="19" t="str">
        <f t="shared" si="3389"/>
        <v/>
      </c>
      <c r="AR567" s="19" t="str">
        <f t="shared" si="3389"/>
        <v/>
      </c>
      <c r="AS567" s="19" t="str">
        <f t="shared" si="3389"/>
        <v/>
      </c>
      <c r="AT567" s="19" t="str">
        <f t="shared" si="3389"/>
        <v/>
      </c>
      <c r="AU567" s="19" t="str">
        <f t="shared" si="3389"/>
        <v/>
      </c>
      <c r="AV567" s="19" t="str">
        <f t="shared" si="3389"/>
        <v/>
      </c>
      <c r="AW567" s="19" t="str">
        <f t="shared" si="3389"/>
        <v/>
      </c>
      <c r="AX567" s="19" t="str">
        <f t="shared" si="3389"/>
        <v/>
      </c>
      <c r="AY567" s="24">
        <f t="shared" si="3105"/>
        <v>0</v>
      </c>
      <c r="AZ567" s="19">
        <f t="shared" si="3106"/>
        <v>1</v>
      </c>
      <c r="BA567" s="19"/>
      <c r="BB567" s="19"/>
    </row>
    <row r="568" spans="1:54" ht="15.6">
      <c r="A568" s="1">
        <f>'Form Responses 1'!A771</f>
        <v>0</v>
      </c>
      <c r="B568" s="25">
        <f>'Form Responses 1'!B771</f>
        <v>0</v>
      </c>
      <c r="C568" s="25">
        <f>'Form Responses 1'!C771</f>
        <v>0</v>
      </c>
      <c r="D568" s="25">
        <f>'Form Responses 1'!D771</f>
        <v>0</v>
      </c>
      <c r="E568" s="513">
        <f>'Form Responses 1'!E771</f>
        <v>0</v>
      </c>
      <c r="F568" s="48">
        <f>'Form Responses 1'!F771</f>
        <v>0</v>
      </c>
      <c r="G568" s="25">
        <f>'Form Responses 1'!G771</f>
        <v>0</v>
      </c>
      <c r="H568" s="25"/>
      <c r="I568" s="25"/>
      <c r="J568" s="25"/>
      <c r="K568" s="25"/>
      <c r="L568" s="25"/>
      <c r="M568" s="25"/>
      <c r="N568" s="25"/>
      <c r="O568" s="19" t="str">
        <f t="shared" si="3095"/>
        <v/>
      </c>
      <c r="P568" s="20"/>
      <c r="Q568" s="20"/>
      <c r="R568" s="20"/>
      <c r="S568" s="20"/>
      <c r="T568" s="21" t="str">
        <f t="shared" ref="T568:U568" si="3390">IF(COUNTIF($F568,CONCATENATE("*",T$1,"*")),"Y",IF(COUNTIF($F568,CONCATENATE("*",$V$1,"*")),"Y",IF(COUNTIF($F568,CONCATENATE("*ALL EVENT DAYS - July 18*")),"Y","")))</f>
        <v/>
      </c>
      <c r="U568" s="21" t="str">
        <f t="shared" si="3390"/>
        <v/>
      </c>
      <c r="V568" s="21" t="str">
        <f t="shared" si="2740"/>
        <v/>
      </c>
      <c r="W568" s="21" t="str">
        <f t="shared" ref="W568:X568" si="3391">IF(COUNTIF($F568,CONCATENATE("*",W$1,"*")),"Y",IF(COUNTIF($F568,CONCATENATE("*",$O$1,"*")),"Y",IF(COUNTIF($F568,CONCATENATE("*",$Y$1,"*")),"Y",IF(COUNTIF($F568,CONCATENATE("*ALL EVENT*")),"Y",""))))</f>
        <v/>
      </c>
      <c r="X568" s="21" t="str">
        <f t="shared" si="3391"/>
        <v/>
      </c>
      <c r="Y568" s="21" t="str">
        <f t="shared" si="2742"/>
        <v/>
      </c>
      <c r="Z568" s="21" t="str">
        <f t="shared" ref="Z568:AA568" si="3392">IF(COUNTIF($F568,CONCATENATE("*",Z$1,"*")),"Y",IF(COUNTIF($F568,CONCATENATE("*",$O$1,"*")),"Y",IF(COUNTIF($F568,CONCATENATE("*",$AB$1,"*")),"Y",IF(COUNTIF($F568,CONCATENATE("*ALL EVENT*")),"Y",""))))</f>
        <v/>
      </c>
      <c r="AA568" s="21" t="str">
        <f t="shared" si="3392"/>
        <v/>
      </c>
      <c r="AB568" s="21" t="str">
        <f t="shared" si="3099"/>
        <v/>
      </c>
      <c r="AC568" s="21" t="str">
        <f t="shared" ref="AC568:AD568" si="3393">IF(COUNTIF($F568,CONCATENATE("*",AC$1,"*")),"Y",IF(COUNTIF($F568,CONCATENATE("*",$O$1,"*")),"Y",IF(COUNTIF($F568,CONCATENATE("*",$AE$1,"*")),"Y",IF(COUNTIF($F568,CONCATENATE("*ALL EVENT*")),"Y",""))))</f>
        <v/>
      </c>
      <c r="AD568" s="21" t="str">
        <f t="shared" si="3393"/>
        <v/>
      </c>
      <c r="AE568" s="19" t="str">
        <f t="shared" si="3101"/>
        <v/>
      </c>
      <c r="AF568" s="22">
        <f t="shared" si="3102"/>
        <v>0</v>
      </c>
      <c r="AG568" s="44"/>
      <c r="AH568" s="19" t="str">
        <f t="shared" ref="AH568:AX568" si="3394">IF(O568="Y",$AG568,"")</f>
        <v/>
      </c>
      <c r="AI568" s="19" t="str">
        <f t="shared" si="3394"/>
        <v/>
      </c>
      <c r="AJ568" s="19" t="str">
        <f t="shared" si="3394"/>
        <v/>
      </c>
      <c r="AK568" s="19" t="str">
        <f t="shared" si="3394"/>
        <v/>
      </c>
      <c r="AL568" s="19" t="str">
        <f t="shared" si="3394"/>
        <v/>
      </c>
      <c r="AM568" s="19" t="str">
        <f t="shared" si="3394"/>
        <v/>
      </c>
      <c r="AN568" s="19" t="str">
        <f t="shared" si="3394"/>
        <v/>
      </c>
      <c r="AO568" s="19" t="str">
        <f t="shared" si="3394"/>
        <v/>
      </c>
      <c r="AP568" s="19" t="str">
        <f t="shared" si="3394"/>
        <v/>
      </c>
      <c r="AQ568" s="19" t="str">
        <f t="shared" si="3394"/>
        <v/>
      </c>
      <c r="AR568" s="19" t="str">
        <f t="shared" si="3394"/>
        <v/>
      </c>
      <c r="AS568" s="19" t="str">
        <f t="shared" si="3394"/>
        <v/>
      </c>
      <c r="AT568" s="19" t="str">
        <f t="shared" si="3394"/>
        <v/>
      </c>
      <c r="AU568" s="19" t="str">
        <f t="shared" si="3394"/>
        <v/>
      </c>
      <c r="AV568" s="19" t="str">
        <f t="shared" si="3394"/>
        <v/>
      </c>
      <c r="AW568" s="19" t="str">
        <f t="shared" si="3394"/>
        <v/>
      </c>
      <c r="AX568" s="19" t="str">
        <f t="shared" si="3394"/>
        <v/>
      </c>
      <c r="AY568" s="24">
        <f t="shared" si="3105"/>
        <v>0</v>
      </c>
      <c r="AZ568" s="19">
        <f t="shared" si="3106"/>
        <v>1</v>
      </c>
      <c r="BA568" s="19"/>
      <c r="BB568" s="19"/>
    </row>
    <row r="569" spans="1:54" ht="15.6">
      <c r="A569" s="1">
        <f>'Form Responses 1'!A772</f>
        <v>0</v>
      </c>
      <c r="B569" s="25">
        <f>'Form Responses 1'!B772</f>
        <v>0</v>
      </c>
      <c r="C569" s="25">
        <f>'Form Responses 1'!C772</f>
        <v>0</v>
      </c>
      <c r="D569" s="25">
        <f>'Form Responses 1'!D772</f>
        <v>0</v>
      </c>
      <c r="E569" s="513">
        <f>'Form Responses 1'!E772</f>
        <v>0</v>
      </c>
      <c r="F569" s="48">
        <f>'Form Responses 1'!F772</f>
        <v>0</v>
      </c>
      <c r="G569" s="25">
        <f>'Form Responses 1'!G772</f>
        <v>0</v>
      </c>
      <c r="H569" s="25"/>
      <c r="I569" s="25"/>
      <c r="J569" s="25"/>
      <c r="K569" s="25"/>
      <c r="L569" s="25"/>
      <c r="M569" s="25"/>
      <c r="N569" s="25"/>
      <c r="O569" s="19" t="str">
        <f t="shared" si="3095"/>
        <v/>
      </c>
      <c r="P569" s="20"/>
      <c r="Q569" s="20"/>
      <c r="R569" s="20"/>
      <c r="S569" s="20"/>
      <c r="T569" s="21" t="str">
        <f t="shared" ref="T569:U569" si="3395">IF(COUNTIF($F569,CONCATENATE("*",T$1,"*")),"Y",IF(COUNTIF($F569,CONCATENATE("*",$V$1,"*")),"Y",IF(COUNTIF($F569,CONCATENATE("*ALL EVENT DAYS - July 18*")),"Y","")))</f>
        <v/>
      </c>
      <c r="U569" s="21" t="str">
        <f t="shared" si="3395"/>
        <v/>
      </c>
      <c r="V569" s="21" t="str">
        <f t="shared" si="2740"/>
        <v/>
      </c>
      <c r="W569" s="21" t="str">
        <f t="shared" ref="W569:X569" si="3396">IF(COUNTIF($F569,CONCATENATE("*",W$1,"*")),"Y",IF(COUNTIF($F569,CONCATENATE("*",$O$1,"*")),"Y",IF(COUNTIF($F569,CONCATENATE("*",$Y$1,"*")),"Y",IF(COUNTIF($F569,CONCATENATE("*ALL EVENT*")),"Y",""))))</f>
        <v/>
      </c>
      <c r="X569" s="21" t="str">
        <f t="shared" si="3396"/>
        <v/>
      </c>
      <c r="Y569" s="21" t="str">
        <f t="shared" si="2742"/>
        <v/>
      </c>
      <c r="Z569" s="21" t="str">
        <f t="shared" ref="Z569:AA569" si="3397">IF(COUNTIF($F569,CONCATENATE("*",Z$1,"*")),"Y",IF(COUNTIF($F569,CONCATENATE("*",$O$1,"*")),"Y",IF(COUNTIF($F569,CONCATENATE("*",$AB$1,"*")),"Y",IF(COUNTIF($F569,CONCATENATE("*ALL EVENT*")),"Y",""))))</f>
        <v/>
      </c>
      <c r="AA569" s="21" t="str">
        <f t="shared" si="3397"/>
        <v/>
      </c>
      <c r="AB569" s="21" t="str">
        <f t="shared" si="3099"/>
        <v/>
      </c>
      <c r="AC569" s="21" t="str">
        <f t="shared" ref="AC569:AD569" si="3398">IF(COUNTIF($F569,CONCATENATE("*",AC$1,"*")),"Y",IF(COUNTIF($F569,CONCATENATE("*",$O$1,"*")),"Y",IF(COUNTIF($F569,CONCATENATE("*",$AE$1,"*")),"Y",IF(COUNTIF($F569,CONCATENATE("*ALL EVENT*")),"Y",""))))</f>
        <v/>
      </c>
      <c r="AD569" s="21" t="str">
        <f t="shared" si="3398"/>
        <v/>
      </c>
      <c r="AE569" s="19" t="str">
        <f t="shared" si="3101"/>
        <v/>
      </c>
      <c r="AF569" s="22">
        <f t="shared" si="3102"/>
        <v>0</v>
      </c>
      <c r="AG569" s="44"/>
      <c r="AH569" s="19" t="str">
        <f t="shared" ref="AH569:AX569" si="3399">IF(O569="Y",$AG569,"")</f>
        <v/>
      </c>
      <c r="AI569" s="19" t="str">
        <f t="shared" si="3399"/>
        <v/>
      </c>
      <c r="AJ569" s="19" t="str">
        <f t="shared" si="3399"/>
        <v/>
      </c>
      <c r="AK569" s="19" t="str">
        <f t="shared" si="3399"/>
        <v/>
      </c>
      <c r="AL569" s="19" t="str">
        <f t="shared" si="3399"/>
        <v/>
      </c>
      <c r="AM569" s="19" t="str">
        <f t="shared" si="3399"/>
        <v/>
      </c>
      <c r="AN569" s="19" t="str">
        <f t="shared" si="3399"/>
        <v/>
      </c>
      <c r="AO569" s="19" t="str">
        <f t="shared" si="3399"/>
        <v/>
      </c>
      <c r="AP569" s="19" t="str">
        <f t="shared" si="3399"/>
        <v/>
      </c>
      <c r="AQ569" s="19" t="str">
        <f t="shared" si="3399"/>
        <v/>
      </c>
      <c r="AR569" s="19" t="str">
        <f t="shared" si="3399"/>
        <v/>
      </c>
      <c r="AS569" s="19" t="str">
        <f t="shared" si="3399"/>
        <v/>
      </c>
      <c r="AT569" s="19" t="str">
        <f t="shared" si="3399"/>
        <v/>
      </c>
      <c r="AU569" s="19" t="str">
        <f t="shared" si="3399"/>
        <v/>
      </c>
      <c r="AV569" s="19" t="str">
        <f t="shared" si="3399"/>
        <v/>
      </c>
      <c r="AW569" s="19" t="str">
        <f t="shared" si="3399"/>
        <v/>
      </c>
      <c r="AX569" s="19" t="str">
        <f t="shared" si="3399"/>
        <v/>
      </c>
      <c r="AY569" s="24">
        <f t="shared" si="3105"/>
        <v>0</v>
      </c>
      <c r="AZ569" s="19">
        <f t="shared" si="3106"/>
        <v>1</v>
      </c>
      <c r="BA569" s="19"/>
      <c r="BB569" s="19"/>
    </row>
    <row r="570" spans="1:54" ht="15.6">
      <c r="A570" s="1">
        <f>'Form Responses 1'!A773</f>
        <v>0</v>
      </c>
      <c r="B570" s="25">
        <f>'Form Responses 1'!B773</f>
        <v>0</v>
      </c>
      <c r="C570" s="25">
        <f>'Form Responses 1'!C773</f>
        <v>0</v>
      </c>
      <c r="D570" s="25">
        <f>'Form Responses 1'!D773</f>
        <v>0</v>
      </c>
      <c r="E570" s="513">
        <f>'Form Responses 1'!E773</f>
        <v>0</v>
      </c>
      <c r="F570" s="48">
        <f>'Form Responses 1'!F773</f>
        <v>0</v>
      </c>
      <c r="G570" s="25">
        <f>'Form Responses 1'!G773</f>
        <v>0</v>
      </c>
      <c r="H570" s="25"/>
      <c r="I570" s="25"/>
      <c r="J570" s="25"/>
      <c r="K570" s="25"/>
      <c r="L570" s="25"/>
      <c r="M570" s="25"/>
      <c r="N570" s="25"/>
      <c r="O570" s="19" t="str">
        <f t="shared" si="3095"/>
        <v/>
      </c>
      <c r="P570" s="20"/>
      <c r="Q570" s="20"/>
      <c r="R570" s="20"/>
      <c r="S570" s="20"/>
      <c r="T570" s="21" t="str">
        <f t="shared" ref="T570:U570" si="3400">IF(COUNTIF($F570,CONCATENATE("*",T$1,"*")),"Y",IF(COUNTIF($F570,CONCATENATE("*",$V$1,"*")),"Y",IF(COUNTIF($F570,CONCATENATE("*ALL EVENT DAYS - July 18*")),"Y","")))</f>
        <v/>
      </c>
      <c r="U570" s="21" t="str">
        <f t="shared" si="3400"/>
        <v/>
      </c>
      <c r="V570" s="21" t="str">
        <f t="shared" si="2740"/>
        <v/>
      </c>
      <c r="W570" s="21" t="str">
        <f t="shared" ref="W570:X570" si="3401">IF(COUNTIF($F570,CONCATENATE("*",W$1,"*")),"Y",IF(COUNTIF($F570,CONCATENATE("*",$O$1,"*")),"Y",IF(COUNTIF($F570,CONCATENATE("*",$Y$1,"*")),"Y",IF(COUNTIF($F570,CONCATENATE("*ALL EVENT*")),"Y",""))))</f>
        <v/>
      </c>
      <c r="X570" s="21" t="str">
        <f t="shared" si="3401"/>
        <v/>
      </c>
      <c r="Y570" s="21" t="str">
        <f t="shared" si="2742"/>
        <v/>
      </c>
      <c r="Z570" s="21" t="str">
        <f t="shared" ref="Z570:AA570" si="3402">IF(COUNTIF($F570,CONCATENATE("*",Z$1,"*")),"Y",IF(COUNTIF($F570,CONCATENATE("*",$O$1,"*")),"Y",IF(COUNTIF($F570,CONCATENATE("*",$AB$1,"*")),"Y",IF(COUNTIF($F570,CONCATENATE("*ALL EVENT*")),"Y",""))))</f>
        <v/>
      </c>
      <c r="AA570" s="21" t="str">
        <f t="shared" si="3402"/>
        <v/>
      </c>
      <c r="AB570" s="21" t="str">
        <f t="shared" si="3099"/>
        <v/>
      </c>
      <c r="AC570" s="21" t="str">
        <f t="shared" ref="AC570:AD570" si="3403">IF(COUNTIF($F570,CONCATENATE("*",AC$1,"*")),"Y",IF(COUNTIF($F570,CONCATENATE("*",$O$1,"*")),"Y",IF(COUNTIF($F570,CONCATENATE("*",$AE$1,"*")),"Y",IF(COUNTIF($F570,CONCATENATE("*ALL EVENT*")),"Y",""))))</f>
        <v/>
      </c>
      <c r="AD570" s="21" t="str">
        <f t="shared" si="3403"/>
        <v/>
      </c>
      <c r="AE570" s="19" t="str">
        <f t="shared" si="3101"/>
        <v/>
      </c>
      <c r="AF570" s="22">
        <f t="shared" si="3102"/>
        <v>0</v>
      </c>
      <c r="AG570" s="44"/>
      <c r="AH570" s="19" t="str">
        <f t="shared" ref="AH570:AX570" si="3404">IF(O570="Y",$AG570,"")</f>
        <v/>
      </c>
      <c r="AI570" s="19" t="str">
        <f t="shared" si="3404"/>
        <v/>
      </c>
      <c r="AJ570" s="19" t="str">
        <f t="shared" si="3404"/>
        <v/>
      </c>
      <c r="AK570" s="19" t="str">
        <f t="shared" si="3404"/>
        <v/>
      </c>
      <c r="AL570" s="19" t="str">
        <f t="shared" si="3404"/>
        <v/>
      </c>
      <c r="AM570" s="19" t="str">
        <f t="shared" si="3404"/>
        <v/>
      </c>
      <c r="AN570" s="19" t="str">
        <f t="shared" si="3404"/>
        <v/>
      </c>
      <c r="AO570" s="19" t="str">
        <f t="shared" si="3404"/>
        <v/>
      </c>
      <c r="AP570" s="19" t="str">
        <f t="shared" si="3404"/>
        <v/>
      </c>
      <c r="AQ570" s="19" t="str">
        <f t="shared" si="3404"/>
        <v/>
      </c>
      <c r="AR570" s="19" t="str">
        <f t="shared" si="3404"/>
        <v/>
      </c>
      <c r="AS570" s="19" t="str">
        <f t="shared" si="3404"/>
        <v/>
      </c>
      <c r="AT570" s="19" t="str">
        <f t="shared" si="3404"/>
        <v/>
      </c>
      <c r="AU570" s="19" t="str">
        <f t="shared" si="3404"/>
        <v/>
      </c>
      <c r="AV570" s="19" t="str">
        <f t="shared" si="3404"/>
        <v/>
      </c>
      <c r="AW570" s="19" t="str">
        <f t="shared" si="3404"/>
        <v/>
      </c>
      <c r="AX570" s="19" t="str">
        <f t="shared" si="3404"/>
        <v/>
      </c>
      <c r="AY570" s="24">
        <f t="shared" si="3105"/>
        <v>0</v>
      </c>
      <c r="AZ570" s="19">
        <f t="shared" si="3106"/>
        <v>1</v>
      </c>
      <c r="BA570" s="19"/>
      <c r="BB570" s="19"/>
    </row>
    <row r="571" spans="1:54" ht="15.6">
      <c r="A571" s="1">
        <f>'Form Responses 1'!A774</f>
        <v>0</v>
      </c>
      <c r="B571" s="25">
        <f>'Form Responses 1'!B774</f>
        <v>0</v>
      </c>
      <c r="C571" s="25">
        <f>'Form Responses 1'!C774</f>
        <v>0</v>
      </c>
      <c r="D571" s="25">
        <f>'Form Responses 1'!D774</f>
        <v>0</v>
      </c>
      <c r="E571" s="513">
        <f>'Form Responses 1'!E774</f>
        <v>0</v>
      </c>
      <c r="F571" s="48">
        <f>'Form Responses 1'!F774</f>
        <v>0</v>
      </c>
      <c r="G571" s="25">
        <f>'Form Responses 1'!G774</f>
        <v>0</v>
      </c>
      <c r="H571" s="25"/>
      <c r="I571" s="25"/>
      <c r="J571" s="25"/>
      <c r="K571" s="25"/>
      <c r="L571" s="25"/>
      <c r="M571" s="25"/>
      <c r="N571" s="25"/>
      <c r="O571" s="19" t="str">
        <f t="shared" si="3095"/>
        <v/>
      </c>
      <c r="P571" s="20"/>
      <c r="Q571" s="20"/>
      <c r="R571" s="20"/>
      <c r="S571" s="20"/>
      <c r="T571" s="21" t="str">
        <f t="shared" ref="T571:U571" si="3405">IF(COUNTIF($F571,CONCATENATE("*",T$1,"*")),"Y",IF(COUNTIF($F571,CONCATENATE("*",$V$1,"*")),"Y",IF(COUNTIF($F571,CONCATENATE("*ALL EVENT DAYS - July 18*")),"Y","")))</f>
        <v/>
      </c>
      <c r="U571" s="21" t="str">
        <f t="shared" si="3405"/>
        <v/>
      </c>
      <c r="V571" s="21" t="str">
        <f t="shared" si="2740"/>
        <v/>
      </c>
      <c r="W571" s="21" t="str">
        <f t="shared" ref="W571:X571" si="3406">IF(COUNTIF($F571,CONCATENATE("*",W$1,"*")),"Y",IF(COUNTIF($F571,CONCATENATE("*",$O$1,"*")),"Y",IF(COUNTIF($F571,CONCATENATE("*",$Y$1,"*")),"Y",IF(COUNTIF($F571,CONCATENATE("*ALL EVENT*")),"Y",""))))</f>
        <v/>
      </c>
      <c r="X571" s="21" t="str">
        <f t="shared" si="3406"/>
        <v/>
      </c>
      <c r="Y571" s="21" t="str">
        <f t="shared" si="2742"/>
        <v/>
      </c>
      <c r="Z571" s="21" t="str">
        <f t="shared" ref="Z571:AA571" si="3407">IF(COUNTIF($F571,CONCATENATE("*",Z$1,"*")),"Y",IF(COUNTIF($F571,CONCATENATE("*",$O$1,"*")),"Y",IF(COUNTIF($F571,CONCATENATE("*",$AB$1,"*")),"Y",IF(COUNTIF($F571,CONCATENATE("*ALL EVENT*")),"Y",""))))</f>
        <v/>
      </c>
      <c r="AA571" s="21" t="str">
        <f t="shared" si="3407"/>
        <v/>
      </c>
      <c r="AB571" s="21" t="str">
        <f t="shared" si="3099"/>
        <v/>
      </c>
      <c r="AC571" s="21" t="str">
        <f t="shared" ref="AC571:AD571" si="3408">IF(COUNTIF($F571,CONCATENATE("*",AC$1,"*")),"Y",IF(COUNTIF($F571,CONCATENATE("*",$O$1,"*")),"Y",IF(COUNTIF($F571,CONCATENATE("*",$AE$1,"*")),"Y",IF(COUNTIF($F571,CONCATENATE("*ALL EVENT*")),"Y",""))))</f>
        <v/>
      </c>
      <c r="AD571" s="21" t="str">
        <f t="shared" si="3408"/>
        <v/>
      </c>
      <c r="AE571" s="19" t="str">
        <f t="shared" si="3101"/>
        <v/>
      </c>
      <c r="AF571" s="22">
        <f t="shared" si="3102"/>
        <v>0</v>
      </c>
      <c r="AG571" s="44"/>
      <c r="AH571" s="19" t="str">
        <f t="shared" ref="AH571:AX571" si="3409">IF(O571="Y",$AG571,"")</f>
        <v/>
      </c>
      <c r="AI571" s="19" t="str">
        <f t="shared" si="3409"/>
        <v/>
      </c>
      <c r="AJ571" s="19" t="str">
        <f t="shared" si="3409"/>
        <v/>
      </c>
      <c r="AK571" s="19" t="str">
        <f t="shared" si="3409"/>
        <v/>
      </c>
      <c r="AL571" s="19" t="str">
        <f t="shared" si="3409"/>
        <v/>
      </c>
      <c r="AM571" s="19" t="str">
        <f t="shared" si="3409"/>
        <v/>
      </c>
      <c r="AN571" s="19" t="str">
        <f t="shared" si="3409"/>
        <v/>
      </c>
      <c r="AO571" s="19" t="str">
        <f t="shared" si="3409"/>
        <v/>
      </c>
      <c r="AP571" s="19" t="str">
        <f t="shared" si="3409"/>
        <v/>
      </c>
      <c r="AQ571" s="19" t="str">
        <f t="shared" si="3409"/>
        <v/>
      </c>
      <c r="AR571" s="19" t="str">
        <f t="shared" si="3409"/>
        <v/>
      </c>
      <c r="AS571" s="19" t="str">
        <f t="shared" si="3409"/>
        <v/>
      </c>
      <c r="AT571" s="19" t="str">
        <f t="shared" si="3409"/>
        <v/>
      </c>
      <c r="AU571" s="19" t="str">
        <f t="shared" si="3409"/>
        <v/>
      </c>
      <c r="AV571" s="19" t="str">
        <f t="shared" si="3409"/>
        <v/>
      </c>
      <c r="AW571" s="19" t="str">
        <f t="shared" si="3409"/>
        <v/>
      </c>
      <c r="AX571" s="19" t="str">
        <f t="shared" si="3409"/>
        <v/>
      </c>
      <c r="AY571" s="24">
        <f t="shared" si="3105"/>
        <v>0</v>
      </c>
      <c r="AZ571" s="19">
        <f t="shared" si="3106"/>
        <v>1</v>
      </c>
      <c r="BA571" s="19"/>
      <c r="BB571" s="19"/>
    </row>
    <row r="572" spans="1:54" ht="15.6">
      <c r="A572" s="1">
        <f>'Form Responses 1'!A775</f>
        <v>0</v>
      </c>
      <c r="B572" s="25">
        <f>'Form Responses 1'!B775</f>
        <v>0</v>
      </c>
      <c r="C572" s="25">
        <f>'Form Responses 1'!C775</f>
        <v>0</v>
      </c>
      <c r="D572" s="25">
        <f>'Form Responses 1'!D775</f>
        <v>0</v>
      </c>
      <c r="E572" s="513">
        <f>'Form Responses 1'!E775</f>
        <v>0</v>
      </c>
      <c r="F572" s="48">
        <f>'Form Responses 1'!F775</f>
        <v>0</v>
      </c>
      <c r="G572" s="25">
        <f>'Form Responses 1'!G775</f>
        <v>0</v>
      </c>
      <c r="H572" s="25"/>
      <c r="I572" s="25"/>
      <c r="J572" s="25"/>
      <c r="K572" s="25"/>
      <c r="L572" s="25"/>
      <c r="M572" s="25"/>
      <c r="N572" s="25"/>
      <c r="O572" s="19" t="str">
        <f t="shared" si="3095"/>
        <v/>
      </c>
      <c r="P572" s="20"/>
      <c r="Q572" s="20"/>
      <c r="R572" s="20"/>
      <c r="S572" s="20"/>
      <c r="T572" s="21" t="str">
        <f t="shared" ref="T572:U572" si="3410">IF(COUNTIF($F572,CONCATENATE("*",T$1,"*")),"Y",IF(COUNTIF($F572,CONCATENATE("*",$V$1,"*")),"Y",IF(COUNTIF($F572,CONCATENATE("*ALL EVENT DAYS - July 18*")),"Y","")))</f>
        <v/>
      </c>
      <c r="U572" s="21" t="str">
        <f t="shared" si="3410"/>
        <v/>
      </c>
      <c r="V572" s="21" t="str">
        <f t="shared" si="2740"/>
        <v/>
      </c>
      <c r="W572" s="21" t="str">
        <f t="shared" ref="W572:X572" si="3411">IF(COUNTIF($F572,CONCATENATE("*",W$1,"*")),"Y",IF(COUNTIF($F572,CONCATENATE("*",$O$1,"*")),"Y",IF(COUNTIF($F572,CONCATENATE("*",$Y$1,"*")),"Y",IF(COUNTIF($F572,CONCATENATE("*ALL EVENT*")),"Y",""))))</f>
        <v/>
      </c>
      <c r="X572" s="21" t="str">
        <f t="shared" si="3411"/>
        <v/>
      </c>
      <c r="Y572" s="21" t="str">
        <f t="shared" si="2742"/>
        <v/>
      </c>
      <c r="Z572" s="21" t="str">
        <f t="shared" ref="Z572:AA572" si="3412">IF(COUNTIF($F572,CONCATENATE("*",Z$1,"*")),"Y",IF(COUNTIF($F572,CONCATENATE("*",$O$1,"*")),"Y",IF(COUNTIF($F572,CONCATENATE("*",$AB$1,"*")),"Y",IF(COUNTIF($F572,CONCATENATE("*ALL EVENT*")),"Y",""))))</f>
        <v/>
      </c>
      <c r="AA572" s="21" t="str">
        <f t="shared" si="3412"/>
        <v/>
      </c>
      <c r="AB572" s="21" t="str">
        <f t="shared" si="3099"/>
        <v/>
      </c>
      <c r="AC572" s="21" t="str">
        <f t="shared" ref="AC572:AD572" si="3413">IF(COUNTIF($F572,CONCATENATE("*",AC$1,"*")),"Y",IF(COUNTIF($F572,CONCATENATE("*",$O$1,"*")),"Y",IF(COUNTIF($F572,CONCATENATE("*",$AE$1,"*")),"Y",IF(COUNTIF($F572,CONCATENATE("*ALL EVENT*")),"Y",""))))</f>
        <v/>
      </c>
      <c r="AD572" s="21" t="str">
        <f t="shared" si="3413"/>
        <v/>
      </c>
      <c r="AE572" s="19" t="str">
        <f t="shared" si="3101"/>
        <v/>
      </c>
      <c r="AF572" s="22">
        <f t="shared" si="3102"/>
        <v>0</v>
      </c>
      <c r="AG572" s="44"/>
      <c r="AH572" s="19" t="str">
        <f t="shared" ref="AH572:AX572" si="3414">IF(O572="Y",$AG572,"")</f>
        <v/>
      </c>
      <c r="AI572" s="19" t="str">
        <f t="shared" si="3414"/>
        <v/>
      </c>
      <c r="AJ572" s="19" t="str">
        <f t="shared" si="3414"/>
        <v/>
      </c>
      <c r="AK572" s="19" t="str">
        <f t="shared" si="3414"/>
        <v/>
      </c>
      <c r="AL572" s="19" t="str">
        <f t="shared" si="3414"/>
        <v/>
      </c>
      <c r="AM572" s="19" t="str">
        <f t="shared" si="3414"/>
        <v/>
      </c>
      <c r="AN572" s="19" t="str">
        <f t="shared" si="3414"/>
        <v/>
      </c>
      <c r="AO572" s="19" t="str">
        <f t="shared" si="3414"/>
        <v/>
      </c>
      <c r="AP572" s="19" t="str">
        <f t="shared" si="3414"/>
        <v/>
      </c>
      <c r="AQ572" s="19" t="str">
        <f t="shared" si="3414"/>
        <v/>
      </c>
      <c r="AR572" s="19" t="str">
        <f t="shared" si="3414"/>
        <v/>
      </c>
      <c r="AS572" s="19" t="str">
        <f t="shared" si="3414"/>
        <v/>
      </c>
      <c r="AT572" s="19" t="str">
        <f t="shared" si="3414"/>
        <v/>
      </c>
      <c r="AU572" s="19" t="str">
        <f t="shared" si="3414"/>
        <v/>
      </c>
      <c r="AV572" s="19" t="str">
        <f t="shared" si="3414"/>
        <v/>
      </c>
      <c r="AW572" s="19" t="str">
        <f t="shared" si="3414"/>
        <v/>
      </c>
      <c r="AX572" s="19" t="str">
        <f t="shared" si="3414"/>
        <v/>
      </c>
      <c r="AY572" s="24">
        <f t="shared" si="3105"/>
        <v>0</v>
      </c>
      <c r="AZ572" s="19">
        <f t="shared" si="3106"/>
        <v>1</v>
      </c>
      <c r="BA572" s="19"/>
      <c r="BB572" s="19"/>
    </row>
    <row r="573" spans="1:54" ht="15.6">
      <c r="A573" s="1">
        <f>'Form Responses 1'!A776</f>
        <v>0</v>
      </c>
      <c r="B573" s="25">
        <f>'Form Responses 1'!B776</f>
        <v>0</v>
      </c>
      <c r="C573" s="25">
        <f>'Form Responses 1'!C776</f>
        <v>0</v>
      </c>
      <c r="D573" s="25">
        <f>'Form Responses 1'!D776</f>
        <v>0</v>
      </c>
      <c r="E573" s="513">
        <f>'Form Responses 1'!E776</f>
        <v>0</v>
      </c>
      <c r="F573" s="48">
        <f>'Form Responses 1'!F776</f>
        <v>0</v>
      </c>
      <c r="G573" s="25">
        <f>'Form Responses 1'!G776</f>
        <v>0</v>
      </c>
      <c r="H573" s="25"/>
      <c r="I573" s="25"/>
      <c r="J573" s="25"/>
      <c r="K573" s="25"/>
      <c r="L573" s="25"/>
      <c r="M573" s="25"/>
      <c r="N573" s="25"/>
      <c r="O573" s="19" t="str">
        <f t="shared" si="3095"/>
        <v/>
      </c>
      <c r="P573" s="20"/>
      <c r="Q573" s="20"/>
      <c r="R573" s="20"/>
      <c r="S573" s="20"/>
      <c r="T573" s="21" t="str">
        <f t="shared" ref="T573:U573" si="3415">IF(COUNTIF($F573,CONCATENATE("*",T$1,"*")),"Y",IF(COUNTIF($F573,CONCATENATE("*",$V$1,"*")),"Y",IF(COUNTIF($F573,CONCATENATE("*ALL EVENT DAYS - July 18*")),"Y","")))</f>
        <v/>
      </c>
      <c r="U573" s="21" t="str">
        <f t="shared" si="3415"/>
        <v/>
      </c>
      <c r="V573" s="21" t="str">
        <f t="shared" si="2740"/>
        <v/>
      </c>
      <c r="W573" s="21" t="str">
        <f t="shared" ref="W573:X573" si="3416">IF(COUNTIF($F573,CONCATENATE("*",W$1,"*")),"Y",IF(COUNTIF($F573,CONCATENATE("*",$O$1,"*")),"Y",IF(COUNTIF($F573,CONCATENATE("*",$Y$1,"*")),"Y",IF(COUNTIF($F573,CONCATENATE("*ALL EVENT*")),"Y",""))))</f>
        <v/>
      </c>
      <c r="X573" s="21" t="str">
        <f t="shared" si="3416"/>
        <v/>
      </c>
      <c r="Y573" s="21" t="str">
        <f t="shared" si="2742"/>
        <v/>
      </c>
      <c r="Z573" s="21" t="str">
        <f t="shared" ref="Z573:AA573" si="3417">IF(COUNTIF($F573,CONCATENATE("*",Z$1,"*")),"Y",IF(COUNTIF($F573,CONCATENATE("*",$O$1,"*")),"Y",IF(COUNTIF($F573,CONCATENATE("*",$AB$1,"*")),"Y",IF(COUNTIF($F573,CONCATENATE("*ALL EVENT*")),"Y",""))))</f>
        <v/>
      </c>
      <c r="AA573" s="21" t="str">
        <f t="shared" si="3417"/>
        <v/>
      </c>
      <c r="AB573" s="21" t="str">
        <f t="shared" si="3099"/>
        <v/>
      </c>
      <c r="AC573" s="21" t="str">
        <f t="shared" ref="AC573:AD573" si="3418">IF(COUNTIF($F573,CONCATENATE("*",AC$1,"*")),"Y",IF(COUNTIF($F573,CONCATENATE("*",$O$1,"*")),"Y",IF(COUNTIF($F573,CONCATENATE("*",$AE$1,"*")),"Y",IF(COUNTIF($F573,CONCATENATE("*ALL EVENT*")),"Y",""))))</f>
        <v/>
      </c>
      <c r="AD573" s="21" t="str">
        <f t="shared" si="3418"/>
        <v/>
      </c>
      <c r="AE573" s="19" t="str">
        <f t="shared" si="3101"/>
        <v/>
      </c>
      <c r="AF573" s="22">
        <f t="shared" si="3102"/>
        <v>0</v>
      </c>
      <c r="AG573" s="44"/>
      <c r="AH573" s="19" t="str">
        <f t="shared" ref="AH573:AX573" si="3419">IF(O573="Y",$AG573,"")</f>
        <v/>
      </c>
      <c r="AI573" s="19" t="str">
        <f t="shared" si="3419"/>
        <v/>
      </c>
      <c r="AJ573" s="19" t="str">
        <f t="shared" si="3419"/>
        <v/>
      </c>
      <c r="AK573" s="19" t="str">
        <f t="shared" si="3419"/>
        <v/>
      </c>
      <c r="AL573" s="19" t="str">
        <f t="shared" si="3419"/>
        <v/>
      </c>
      <c r="AM573" s="19" t="str">
        <f t="shared" si="3419"/>
        <v/>
      </c>
      <c r="AN573" s="19" t="str">
        <f t="shared" si="3419"/>
        <v/>
      </c>
      <c r="AO573" s="19" t="str">
        <f t="shared" si="3419"/>
        <v/>
      </c>
      <c r="AP573" s="19" t="str">
        <f t="shared" si="3419"/>
        <v/>
      </c>
      <c r="AQ573" s="19" t="str">
        <f t="shared" si="3419"/>
        <v/>
      </c>
      <c r="AR573" s="19" t="str">
        <f t="shared" si="3419"/>
        <v/>
      </c>
      <c r="AS573" s="19" t="str">
        <f t="shared" si="3419"/>
        <v/>
      </c>
      <c r="AT573" s="19" t="str">
        <f t="shared" si="3419"/>
        <v/>
      </c>
      <c r="AU573" s="19" t="str">
        <f t="shared" si="3419"/>
        <v/>
      </c>
      <c r="AV573" s="19" t="str">
        <f t="shared" si="3419"/>
        <v/>
      </c>
      <c r="AW573" s="19" t="str">
        <f t="shared" si="3419"/>
        <v/>
      </c>
      <c r="AX573" s="19" t="str">
        <f t="shared" si="3419"/>
        <v/>
      </c>
      <c r="AY573" s="24">
        <f t="shared" si="3105"/>
        <v>0</v>
      </c>
      <c r="AZ573" s="19">
        <f t="shared" si="3106"/>
        <v>1</v>
      </c>
      <c r="BA573" s="19"/>
      <c r="BB573" s="19"/>
    </row>
    <row r="574" spans="1:54" ht="15.6">
      <c r="A574" s="1">
        <f>'Form Responses 1'!A777</f>
        <v>0</v>
      </c>
      <c r="B574" s="25">
        <f>'Form Responses 1'!B777</f>
        <v>0</v>
      </c>
      <c r="C574" s="25">
        <f>'Form Responses 1'!C777</f>
        <v>0</v>
      </c>
      <c r="D574" s="25">
        <f>'Form Responses 1'!D777</f>
        <v>0</v>
      </c>
      <c r="E574" s="513">
        <f>'Form Responses 1'!E777</f>
        <v>0</v>
      </c>
      <c r="F574" s="48">
        <f>'Form Responses 1'!F777</f>
        <v>0</v>
      </c>
      <c r="G574" s="25">
        <f>'Form Responses 1'!G777</f>
        <v>0</v>
      </c>
      <c r="H574" s="25"/>
      <c r="I574" s="25"/>
      <c r="J574" s="25"/>
      <c r="K574" s="25"/>
      <c r="L574" s="25"/>
      <c r="M574" s="25"/>
      <c r="N574" s="25"/>
      <c r="O574" s="19" t="str">
        <f t="shared" si="3095"/>
        <v/>
      </c>
      <c r="P574" s="20"/>
      <c r="Q574" s="20"/>
      <c r="R574" s="20"/>
      <c r="S574" s="20"/>
      <c r="T574" s="21" t="str">
        <f t="shared" ref="T574:U574" si="3420">IF(COUNTIF($F574,CONCATENATE("*",T$1,"*")),"Y",IF(COUNTIF($F574,CONCATENATE("*",$V$1,"*")),"Y",IF(COUNTIF($F574,CONCATENATE("*ALL EVENT DAYS - July 18*")),"Y","")))</f>
        <v/>
      </c>
      <c r="U574" s="21" t="str">
        <f t="shared" si="3420"/>
        <v/>
      </c>
      <c r="V574" s="21" t="str">
        <f t="shared" si="2740"/>
        <v/>
      </c>
      <c r="W574" s="21" t="str">
        <f t="shared" ref="W574:X574" si="3421">IF(COUNTIF($F574,CONCATENATE("*",W$1,"*")),"Y",IF(COUNTIF($F574,CONCATENATE("*",$O$1,"*")),"Y",IF(COUNTIF($F574,CONCATENATE("*",$Y$1,"*")),"Y",IF(COUNTIF($F574,CONCATENATE("*ALL EVENT*")),"Y",""))))</f>
        <v/>
      </c>
      <c r="X574" s="21" t="str">
        <f t="shared" si="3421"/>
        <v/>
      </c>
      <c r="Y574" s="21" t="str">
        <f t="shared" si="2742"/>
        <v/>
      </c>
      <c r="Z574" s="21" t="str">
        <f t="shared" ref="Z574:AA574" si="3422">IF(COUNTIF($F574,CONCATENATE("*",Z$1,"*")),"Y",IF(COUNTIF($F574,CONCATENATE("*",$O$1,"*")),"Y",IF(COUNTIF($F574,CONCATENATE("*",$AB$1,"*")),"Y",IF(COUNTIF($F574,CONCATENATE("*ALL EVENT*")),"Y",""))))</f>
        <v/>
      </c>
      <c r="AA574" s="21" t="str">
        <f t="shared" si="3422"/>
        <v/>
      </c>
      <c r="AB574" s="21" t="str">
        <f t="shared" si="3099"/>
        <v/>
      </c>
      <c r="AC574" s="21" t="str">
        <f t="shared" ref="AC574:AD574" si="3423">IF(COUNTIF($F574,CONCATENATE("*",AC$1,"*")),"Y",IF(COUNTIF($F574,CONCATENATE("*",$O$1,"*")),"Y",IF(COUNTIF($F574,CONCATENATE("*",$AE$1,"*")),"Y",IF(COUNTIF($F574,CONCATENATE("*ALL EVENT*")),"Y",""))))</f>
        <v/>
      </c>
      <c r="AD574" s="21" t="str">
        <f t="shared" si="3423"/>
        <v/>
      </c>
      <c r="AE574" s="19" t="str">
        <f t="shared" si="3101"/>
        <v/>
      </c>
      <c r="AF574" s="22">
        <f t="shared" si="3102"/>
        <v>0</v>
      </c>
      <c r="AG574" s="44"/>
      <c r="AH574" s="19" t="str">
        <f t="shared" ref="AH574:AX574" si="3424">IF(O574="Y",$AG574,"")</f>
        <v/>
      </c>
      <c r="AI574" s="19" t="str">
        <f t="shared" si="3424"/>
        <v/>
      </c>
      <c r="AJ574" s="19" t="str">
        <f t="shared" si="3424"/>
        <v/>
      </c>
      <c r="AK574" s="19" t="str">
        <f t="shared" si="3424"/>
        <v/>
      </c>
      <c r="AL574" s="19" t="str">
        <f t="shared" si="3424"/>
        <v/>
      </c>
      <c r="AM574" s="19" t="str">
        <f t="shared" si="3424"/>
        <v/>
      </c>
      <c r="AN574" s="19" t="str">
        <f t="shared" si="3424"/>
        <v/>
      </c>
      <c r="AO574" s="19" t="str">
        <f t="shared" si="3424"/>
        <v/>
      </c>
      <c r="AP574" s="19" t="str">
        <f t="shared" si="3424"/>
        <v/>
      </c>
      <c r="AQ574" s="19" t="str">
        <f t="shared" si="3424"/>
        <v/>
      </c>
      <c r="AR574" s="19" t="str">
        <f t="shared" si="3424"/>
        <v/>
      </c>
      <c r="AS574" s="19" t="str">
        <f t="shared" si="3424"/>
        <v/>
      </c>
      <c r="AT574" s="19" t="str">
        <f t="shared" si="3424"/>
        <v/>
      </c>
      <c r="AU574" s="19" t="str">
        <f t="shared" si="3424"/>
        <v/>
      </c>
      <c r="AV574" s="19" t="str">
        <f t="shared" si="3424"/>
        <v/>
      </c>
      <c r="AW574" s="19" t="str">
        <f t="shared" si="3424"/>
        <v/>
      </c>
      <c r="AX574" s="19" t="str">
        <f t="shared" si="3424"/>
        <v/>
      </c>
      <c r="AY574" s="24">
        <f t="shared" si="3105"/>
        <v>0</v>
      </c>
      <c r="AZ574" s="19">
        <f t="shared" si="3106"/>
        <v>1</v>
      </c>
      <c r="BA574" s="19"/>
      <c r="BB574" s="19"/>
    </row>
    <row r="575" spans="1:54" ht="15.6">
      <c r="A575" s="1">
        <f>'Form Responses 1'!A778</f>
        <v>0</v>
      </c>
      <c r="B575" s="25">
        <f>'Form Responses 1'!B778</f>
        <v>0</v>
      </c>
      <c r="C575" s="25">
        <f>'Form Responses 1'!C778</f>
        <v>0</v>
      </c>
      <c r="D575" s="25">
        <f>'Form Responses 1'!D778</f>
        <v>0</v>
      </c>
      <c r="E575" s="513">
        <f>'Form Responses 1'!E778</f>
        <v>0</v>
      </c>
      <c r="F575" s="48">
        <f>'Form Responses 1'!F778</f>
        <v>0</v>
      </c>
      <c r="G575" s="25">
        <f>'Form Responses 1'!G778</f>
        <v>0</v>
      </c>
      <c r="H575" s="25"/>
      <c r="I575" s="25"/>
      <c r="J575" s="25"/>
      <c r="K575" s="25"/>
      <c r="L575" s="25"/>
      <c r="M575" s="25"/>
      <c r="N575" s="25"/>
      <c r="O575" s="19" t="str">
        <f t="shared" si="3095"/>
        <v/>
      </c>
      <c r="P575" s="20"/>
      <c r="Q575" s="20"/>
      <c r="R575" s="20"/>
      <c r="S575" s="20"/>
      <c r="T575" s="21" t="str">
        <f t="shared" ref="T575:U575" si="3425">IF(COUNTIF($F575,CONCATENATE("*",T$1,"*")),"Y",IF(COUNTIF($F575,CONCATENATE("*",$V$1,"*")),"Y",IF(COUNTIF($F575,CONCATENATE("*ALL EVENT DAYS - July 18*")),"Y","")))</f>
        <v/>
      </c>
      <c r="U575" s="21" t="str">
        <f t="shared" si="3425"/>
        <v/>
      </c>
      <c r="V575" s="21" t="str">
        <f t="shared" si="2740"/>
        <v/>
      </c>
      <c r="W575" s="21" t="str">
        <f t="shared" ref="W575:X575" si="3426">IF(COUNTIF($F575,CONCATENATE("*",W$1,"*")),"Y",IF(COUNTIF($F575,CONCATENATE("*",$O$1,"*")),"Y",IF(COUNTIF($F575,CONCATENATE("*",$Y$1,"*")),"Y",IF(COUNTIF($F575,CONCATENATE("*ALL EVENT*")),"Y",""))))</f>
        <v/>
      </c>
      <c r="X575" s="21" t="str">
        <f t="shared" si="3426"/>
        <v/>
      </c>
      <c r="Y575" s="21" t="str">
        <f t="shared" si="2742"/>
        <v/>
      </c>
      <c r="Z575" s="21" t="str">
        <f t="shared" ref="Z575:AA575" si="3427">IF(COUNTIF($F575,CONCATENATE("*",Z$1,"*")),"Y",IF(COUNTIF($F575,CONCATENATE("*",$O$1,"*")),"Y",IF(COUNTIF($F575,CONCATENATE("*",$AB$1,"*")),"Y",IF(COUNTIF($F575,CONCATENATE("*ALL EVENT*")),"Y",""))))</f>
        <v/>
      </c>
      <c r="AA575" s="21" t="str">
        <f t="shared" si="3427"/>
        <v/>
      </c>
      <c r="AB575" s="21" t="str">
        <f t="shared" si="3099"/>
        <v/>
      </c>
      <c r="AC575" s="21" t="str">
        <f t="shared" ref="AC575:AD575" si="3428">IF(COUNTIF($F575,CONCATENATE("*",AC$1,"*")),"Y",IF(COUNTIF($F575,CONCATENATE("*",$O$1,"*")),"Y",IF(COUNTIF($F575,CONCATENATE("*",$AE$1,"*")),"Y",IF(COUNTIF($F575,CONCATENATE("*ALL EVENT*")),"Y",""))))</f>
        <v/>
      </c>
      <c r="AD575" s="21" t="str">
        <f t="shared" si="3428"/>
        <v/>
      </c>
      <c r="AE575" s="19" t="str">
        <f t="shared" si="3101"/>
        <v/>
      </c>
      <c r="AF575" s="22">
        <f t="shared" si="3102"/>
        <v>0</v>
      </c>
      <c r="AG575" s="44"/>
      <c r="AH575" s="19" t="str">
        <f t="shared" ref="AH575:AX575" si="3429">IF(O575="Y",$AG575,"")</f>
        <v/>
      </c>
      <c r="AI575" s="19" t="str">
        <f t="shared" si="3429"/>
        <v/>
      </c>
      <c r="AJ575" s="19" t="str">
        <f t="shared" si="3429"/>
        <v/>
      </c>
      <c r="AK575" s="19" t="str">
        <f t="shared" si="3429"/>
        <v/>
      </c>
      <c r="AL575" s="19" t="str">
        <f t="shared" si="3429"/>
        <v/>
      </c>
      <c r="AM575" s="19" t="str">
        <f t="shared" si="3429"/>
        <v/>
      </c>
      <c r="AN575" s="19" t="str">
        <f t="shared" si="3429"/>
        <v/>
      </c>
      <c r="AO575" s="19" t="str">
        <f t="shared" si="3429"/>
        <v/>
      </c>
      <c r="AP575" s="19" t="str">
        <f t="shared" si="3429"/>
        <v/>
      </c>
      <c r="AQ575" s="19" t="str">
        <f t="shared" si="3429"/>
        <v/>
      </c>
      <c r="AR575" s="19" t="str">
        <f t="shared" si="3429"/>
        <v/>
      </c>
      <c r="AS575" s="19" t="str">
        <f t="shared" si="3429"/>
        <v/>
      </c>
      <c r="AT575" s="19" t="str">
        <f t="shared" si="3429"/>
        <v/>
      </c>
      <c r="AU575" s="19" t="str">
        <f t="shared" si="3429"/>
        <v/>
      </c>
      <c r="AV575" s="19" t="str">
        <f t="shared" si="3429"/>
        <v/>
      </c>
      <c r="AW575" s="19" t="str">
        <f t="shared" si="3429"/>
        <v/>
      </c>
      <c r="AX575" s="19" t="str">
        <f t="shared" si="3429"/>
        <v/>
      </c>
      <c r="AY575" s="24">
        <f t="shared" si="3105"/>
        <v>0</v>
      </c>
      <c r="AZ575" s="19">
        <f t="shared" si="3106"/>
        <v>1</v>
      </c>
      <c r="BA575" s="19"/>
      <c r="BB575" s="19"/>
    </row>
    <row r="576" spans="1:54" ht="15.6">
      <c r="A576" s="1">
        <f>'Form Responses 1'!A779</f>
        <v>0</v>
      </c>
      <c r="B576" s="25">
        <f>'Form Responses 1'!B779</f>
        <v>0</v>
      </c>
      <c r="C576" s="25">
        <f>'Form Responses 1'!C779</f>
        <v>0</v>
      </c>
      <c r="D576" s="25">
        <f>'Form Responses 1'!D779</f>
        <v>0</v>
      </c>
      <c r="E576" s="513">
        <f>'Form Responses 1'!E779</f>
        <v>0</v>
      </c>
      <c r="F576" s="48">
        <f>'Form Responses 1'!F779</f>
        <v>0</v>
      </c>
      <c r="G576" s="25">
        <f>'Form Responses 1'!G779</f>
        <v>0</v>
      </c>
      <c r="H576" s="25"/>
      <c r="I576" s="25"/>
      <c r="J576" s="25"/>
      <c r="K576" s="25"/>
      <c r="L576" s="25"/>
      <c r="M576" s="25"/>
      <c r="N576" s="25"/>
      <c r="O576" s="19" t="str">
        <f t="shared" si="3095"/>
        <v/>
      </c>
      <c r="P576" s="20"/>
      <c r="Q576" s="20"/>
      <c r="R576" s="20"/>
      <c r="S576" s="20"/>
      <c r="T576" s="21" t="str">
        <f t="shared" ref="T576:U576" si="3430">IF(COUNTIF($F576,CONCATENATE("*",T$1,"*")),"Y",IF(COUNTIF($F576,CONCATENATE("*",$V$1,"*")),"Y",IF(COUNTIF($F576,CONCATENATE("*ALL EVENT DAYS - July 18*")),"Y","")))</f>
        <v/>
      </c>
      <c r="U576" s="21" t="str">
        <f t="shared" si="3430"/>
        <v/>
      </c>
      <c r="V576" s="21" t="str">
        <f t="shared" si="2740"/>
        <v/>
      </c>
      <c r="W576" s="21" t="str">
        <f t="shared" ref="W576:X576" si="3431">IF(COUNTIF($F576,CONCATENATE("*",W$1,"*")),"Y",IF(COUNTIF($F576,CONCATENATE("*",$O$1,"*")),"Y",IF(COUNTIF($F576,CONCATENATE("*",$Y$1,"*")),"Y",IF(COUNTIF($F576,CONCATENATE("*ALL EVENT*")),"Y",""))))</f>
        <v/>
      </c>
      <c r="X576" s="21" t="str">
        <f t="shared" si="3431"/>
        <v/>
      </c>
      <c r="Y576" s="21" t="str">
        <f t="shared" si="2742"/>
        <v/>
      </c>
      <c r="Z576" s="21" t="str">
        <f t="shared" ref="Z576:AA576" si="3432">IF(COUNTIF($F576,CONCATENATE("*",Z$1,"*")),"Y",IF(COUNTIF($F576,CONCATENATE("*",$O$1,"*")),"Y",IF(COUNTIF($F576,CONCATENATE("*",$AB$1,"*")),"Y",IF(COUNTIF($F576,CONCATENATE("*ALL EVENT*")),"Y",""))))</f>
        <v/>
      </c>
      <c r="AA576" s="21" t="str">
        <f t="shared" si="3432"/>
        <v/>
      </c>
      <c r="AB576" s="21" t="str">
        <f t="shared" si="3099"/>
        <v/>
      </c>
      <c r="AC576" s="21" t="str">
        <f t="shared" ref="AC576:AD576" si="3433">IF(COUNTIF($F576,CONCATENATE("*",AC$1,"*")),"Y",IF(COUNTIF($F576,CONCATENATE("*",$O$1,"*")),"Y",IF(COUNTIF($F576,CONCATENATE("*",$AE$1,"*")),"Y",IF(COUNTIF($F576,CONCATENATE("*ALL EVENT*")),"Y",""))))</f>
        <v/>
      </c>
      <c r="AD576" s="21" t="str">
        <f t="shared" si="3433"/>
        <v/>
      </c>
      <c r="AE576" s="19" t="str">
        <f t="shared" si="3101"/>
        <v/>
      </c>
      <c r="AF576" s="22">
        <f t="shared" si="3102"/>
        <v>0</v>
      </c>
      <c r="AG576" s="44"/>
      <c r="AH576" s="19" t="str">
        <f t="shared" ref="AH576:AX576" si="3434">IF(O576="Y",$AG576,"")</f>
        <v/>
      </c>
      <c r="AI576" s="19" t="str">
        <f t="shared" si="3434"/>
        <v/>
      </c>
      <c r="AJ576" s="19" t="str">
        <f t="shared" si="3434"/>
        <v/>
      </c>
      <c r="AK576" s="19" t="str">
        <f t="shared" si="3434"/>
        <v/>
      </c>
      <c r="AL576" s="19" t="str">
        <f t="shared" si="3434"/>
        <v/>
      </c>
      <c r="AM576" s="19" t="str">
        <f t="shared" si="3434"/>
        <v/>
      </c>
      <c r="AN576" s="19" t="str">
        <f t="shared" si="3434"/>
        <v/>
      </c>
      <c r="AO576" s="19" t="str">
        <f t="shared" si="3434"/>
        <v/>
      </c>
      <c r="AP576" s="19" t="str">
        <f t="shared" si="3434"/>
        <v/>
      </c>
      <c r="AQ576" s="19" t="str">
        <f t="shared" si="3434"/>
        <v/>
      </c>
      <c r="AR576" s="19" t="str">
        <f t="shared" si="3434"/>
        <v/>
      </c>
      <c r="AS576" s="19" t="str">
        <f t="shared" si="3434"/>
        <v/>
      </c>
      <c r="AT576" s="19" t="str">
        <f t="shared" si="3434"/>
        <v/>
      </c>
      <c r="AU576" s="19" t="str">
        <f t="shared" si="3434"/>
        <v/>
      </c>
      <c r="AV576" s="19" t="str">
        <f t="shared" si="3434"/>
        <v/>
      </c>
      <c r="AW576" s="19" t="str">
        <f t="shared" si="3434"/>
        <v/>
      </c>
      <c r="AX576" s="19" t="str">
        <f t="shared" si="3434"/>
        <v/>
      </c>
      <c r="AY576" s="24">
        <f t="shared" si="3105"/>
        <v>0</v>
      </c>
      <c r="AZ576" s="19">
        <f t="shared" si="3106"/>
        <v>1</v>
      </c>
      <c r="BA576" s="19"/>
      <c r="BB576" s="19"/>
    </row>
    <row r="577" spans="1:54" ht="15.6">
      <c r="A577" s="1">
        <f>'Form Responses 1'!A780</f>
        <v>0</v>
      </c>
      <c r="B577" s="25">
        <f>'Form Responses 1'!B780</f>
        <v>0</v>
      </c>
      <c r="C577" s="25">
        <f>'Form Responses 1'!C780</f>
        <v>0</v>
      </c>
      <c r="D577" s="25">
        <f>'Form Responses 1'!D780</f>
        <v>0</v>
      </c>
      <c r="E577" s="513">
        <f>'Form Responses 1'!E780</f>
        <v>0</v>
      </c>
      <c r="F577" s="48">
        <f>'Form Responses 1'!F780</f>
        <v>0</v>
      </c>
      <c r="G577" s="25">
        <f>'Form Responses 1'!G780</f>
        <v>0</v>
      </c>
      <c r="H577" s="25"/>
      <c r="I577" s="25"/>
      <c r="J577" s="25"/>
      <c r="K577" s="25"/>
      <c r="L577" s="25"/>
      <c r="M577" s="25"/>
      <c r="N577" s="25"/>
      <c r="O577" s="19" t="str">
        <f t="shared" si="3095"/>
        <v/>
      </c>
      <c r="P577" s="20"/>
      <c r="Q577" s="20"/>
      <c r="R577" s="20"/>
      <c r="S577" s="20"/>
      <c r="T577" s="21" t="str">
        <f t="shared" ref="T577:U577" si="3435">IF(COUNTIF($F577,CONCATENATE("*",T$1,"*")),"Y",IF(COUNTIF($F577,CONCATENATE("*",$V$1,"*")),"Y",IF(COUNTIF($F577,CONCATENATE("*ALL EVENT DAYS - July 18*")),"Y","")))</f>
        <v/>
      </c>
      <c r="U577" s="21" t="str">
        <f t="shared" si="3435"/>
        <v/>
      </c>
      <c r="V577" s="21" t="str">
        <f t="shared" si="2740"/>
        <v/>
      </c>
      <c r="W577" s="21" t="str">
        <f t="shared" ref="W577:X577" si="3436">IF(COUNTIF($F577,CONCATENATE("*",W$1,"*")),"Y",IF(COUNTIF($F577,CONCATENATE("*",$O$1,"*")),"Y",IF(COUNTIF($F577,CONCATENATE("*",$Y$1,"*")),"Y",IF(COUNTIF($F577,CONCATENATE("*ALL EVENT*")),"Y",""))))</f>
        <v/>
      </c>
      <c r="X577" s="21" t="str">
        <f t="shared" si="3436"/>
        <v/>
      </c>
      <c r="Y577" s="21" t="str">
        <f t="shared" si="2742"/>
        <v/>
      </c>
      <c r="Z577" s="21" t="str">
        <f t="shared" ref="Z577:AA577" si="3437">IF(COUNTIF($F577,CONCATENATE("*",Z$1,"*")),"Y",IF(COUNTIF($F577,CONCATENATE("*",$O$1,"*")),"Y",IF(COUNTIF($F577,CONCATENATE("*",$AB$1,"*")),"Y",IF(COUNTIF($F577,CONCATENATE("*ALL EVENT*")),"Y",""))))</f>
        <v/>
      </c>
      <c r="AA577" s="21" t="str">
        <f t="shared" si="3437"/>
        <v/>
      </c>
      <c r="AB577" s="21" t="str">
        <f t="shared" si="3099"/>
        <v/>
      </c>
      <c r="AC577" s="21" t="str">
        <f t="shared" ref="AC577:AD577" si="3438">IF(COUNTIF($F577,CONCATENATE("*",AC$1,"*")),"Y",IF(COUNTIF($F577,CONCATENATE("*",$O$1,"*")),"Y",IF(COUNTIF($F577,CONCATENATE("*",$AE$1,"*")),"Y",IF(COUNTIF($F577,CONCATENATE("*ALL EVENT*")),"Y",""))))</f>
        <v/>
      </c>
      <c r="AD577" s="21" t="str">
        <f t="shared" si="3438"/>
        <v/>
      </c>
      <c r="AE577" s="19" t="str">
        <f t="shared" si="3101"/>
        <v/>
      </c>
      <c r="AF577" s="22">
        <f t="shared" si="3102"/>
        <v>0</v>
      </c>
      <c r="AG577" s="44"/>
      <c r="AH577" s="19" t="str">
        <f t="shared" ref="AH577:AX577" si="3439">IF(O577="Y",$AG577,"")</f>
        <v/>
      </c>
      <c r="AI577" s="19" t="str">
        <f t="shared" si="3439"/>
        <v/>
      </c>
      <c r="AJ577" s="19" t="str">
        <f t="shared" si="3439"/>
        <v/>
      </c>
      <c r="AK577" s="19" t="str">
        <f t="shared" si="3439"/>
        <v/>
      </c>
      <c r="AL577" s="19" t="str">
        <f t="shared" si="3439"/>
        <v/>
      </c>
      <c r="AM577" s="19" t="str">
        <f t="shared" si="3439"/>
        <v/>
      </c>
      <c r="AN577" s="19" t="str">
        <f t="shared" si="3439"/>
        <v/>
      </c>
      <c r="AO577" s="19" t="str">
        <f t="shared" si="3439"/>
        <v/>
      </c>
      <c r="AP577" s="19" t="str">
        <f t="shared" si="3439"/>
        <v/>
      </c>
      <c r="AQ577" s="19" t="str">
        <f t="shared" si="3439"/>
        <v/>
      </c>
      <c r="AR577" s="19" t="str">
        <f t="shared" si="3439"/>
        <v/>
      </c>
      <c r="AS577" s="19" t="str">
        <f t="shared" si="3439"/>
        <v/>
      </c>
      <c r="AT577" s="19" t="str">
        <f t="shared" si="3439"/>
        <v/>
      </c>
      <c r="AU577" s="19" t="str">
        <f t="shared" si="3439"/>
        <v/>
      </c>
      <c r="AV577" s="19" t="str">
        <f t="shared" si="3439"/>
        <v/>
      </c>
      <c r="AW577" s="19" t="str">
        <f t="shared" si="3439"/>
        <v/>
      </c>
      <c r="AX577" s="19" t="str">
        <f t="shared" si="3439"/>
        <v/>
      </c>
      <c r="AY577" s="24">
        <f t="shared" si="3105"/>
        <v>0</v>
      </c>
      <c r="AZ577" s="19">
        <f t="shared" si="3106"/>
        <v>1</v>
      </c>
      <c r="BA577" s="19"/>
      <c r="BB577" s="19"/>
    </row>
    <row r="578" spans="1:54" ht="15.6">
      <c r="A578" s="1">
        <f>'Form Responses 1'!A781</f>
        <v>0</v>
      </c>
      <c r="B578" s="25">
        <f>'Form Responses 1'!B781</f>
        <v>0</v>
      </c>
      <c r="C578" s="25">
        <f>'Form Responses 1'!C781</f>
        <v>0</v>
      </c>
      <c r="D578" s="25">
        <f>'Form Responses 1'!D781</f>
        <v>0</v>
      </c>
      <c r="E578" s="513">
        <f>'Form Responses 1'!E781</f>
        <v>0</v>
      </c>
      <c r="F578" s="48">
        <f>'Form Responses 1'!F781</f>
        <v>0</v>
      </c>
      <c r="G578" s="25">
        <f>'Form Responses 1'!G781</f>
        <v>0</v>
      </c>
      <c r="H578" s="25"/>
      <c r="I578" s="25"/>
      <c r="J578" s="25"/>
      <c r="K578" s="25"/>
      <c r="L578" s="25"/>
      <c r="M578" s="25"/>
      <c r="N578" s="25"/>
      <c r="O578" s="19" t="str">
        <f t="shared" si="3095"/>
        <v/>
      </c>
      <c r="P578" s="20"/>
      <c r="Q578" s="20"/>
      <c r="R578" s="20"/>
      <c r="S578" s="20"/>
      <c r="T578" s="21" t="str">
        <f t="shared" ref="T578:U578" si="3440">IF(COUNTIF($F578,CONCATENATE("*",T$1,"*")),"Y",IF(COUNTIF($F578,CONCATENATE("*",$V$1,"*")),"Y",IF(COUNTIF($F578,CONCATENATE("*ALL EVENT DAYS - July 18*")),"Y","")))</f>
        <v/>
      </c>
      <c r="U578" s="21" t="str">
        <f t="shared" si="3440"/>
        <v/>
      </c>
      <c r="V578" s="21" t="str">
        <f t="shared" si="2740"/>
        <v/>
      </c>
      <c r="W578" s="21" t="str">
        <f t="shared" ref="W578:X578" si="3441">IF(COUNTIF($F578,CONCATENATE("*",W$1,"*")),"Y",IF(COUNTIF($F578,CONCATENATE("*",$O$1,"*")),"Y",IF(COUNTIF($F578,CONCATENATE("*",$Y$1,"*")),"Y",IF(COUNTIF($F578,CONCATENATE("*ALL EVENT*")),"Y",""))))</f>
        <v/>
      </c>
      <c r="X578" s="21" t="str">
        <f t="shared" si="3441"/>
        <v/>
      </c>
      <c r="Y578" s="21" t="str">
        <f t="shared" si="2742"/>
        <v/>
      </c>
      <c r="Z578" s="21" t="str">
        <f t="shared" ref="Z578:AA578" si="3442">IF(COUNTIF($F578,CONCATENATE("*",Z$1,"*")),"Y",IF(COUNTIF($F578,CONCATENATE("*",$O$1,"*")),"Y",IF(COUNTIF($F578,CONCATENATE("*",$AB$1,"*")),"Y",IF(COUNTIF($F578,CONCATENATE("*ALL EVENT*")),"Y",""))))</f>
        <v/>
      </c>
      <c r="AA578" s="21" t="str">
        <f t="shared" si="3442"/>
        <v/>
      </c>
      <c r="AB578" s="21" t="str">
        <f t="shared" si="3099"/>
        <v/>
      </c>
      <c r="AC578" s="21" t="str">
        <f t="shared" ref="AC578:AD578" si="3443">IF(COUNTIF($F578,CONCATENATE("*",AC$1,"*")),"Y",IF(COUNTIF($F578,CONCATENATE("*",$O$1,"*")),"Y",IF(COUNTIF($F578,CONCATENATE("*",$AE$1,"*")),"Y",IF(COUNTIF($F578,CONCATENATE("*ALL EVENT*")),"Y",""))))</f>
        <v/>
      </c>
      <c r="AD578" s="21" t="str">
        <f t="shared" si="3443"/>
        <v/>
      </c>
      <c r="AE578" s="19" t="str">
        <f t="shared" si="3101"/>
        <v/>
      </c>
      <c r="AF578" s="22">
        <f t="shared" si="3102"/>
        <v>0</v>
      </c>
      <c r="AG578" s="44"/>
      <c r="AH578" s="19" t="str">
        <f t="shared" ref="AH578:AX578" si="3444">IF(O578="Y",$AG578,"")</f>
        <v/>
      </c>
      <c r="AI578" s="19" t="str">
        <f t="shared" si="3444"/>
        <v/>
      </c>
      <c r="AJ578" s="19" t="str">
        <f t="shared" si="3444"/>
        <v/>
      </c>
      <c r="AK578" s="19" t="str">
        <f t="shared" si="3444"/>
        <v/>
      </c>
      <c r="AL578" s="19" t="str">
        <f t="shared" si="3444"/>
        <v/>
      </c>
      <c r="AM578" s="19" t="str">
        <f t="shared" si="3444"/>
        <v/>
      </c>
      <c r="AN578" s="19" t="str">
        <f t="shared" si="3444"/>
        <v/>
      </c>
      <c r="AO578" s="19" t="str">
        <f t="shared" si="3444"/>
        <v/>
      </c>
      <c r="AP578" s="19" t="str">
        <f t="shared" si="3444"/>
        <v/>
      </c>
      <c r="AQ578" s="19" t="str">
        <f t="shared" si="3444"/>
        <v/>
      </c>
      <c r="AR578" s="19" t="str">
        <f t="shared" si="3444"/>
        <v/>
      </c>
      <c r="AS578" s="19" t="str">
        <f t="shared" si="3444"/>
        <v/>
      </c>
      <c r="AT578" s="19" t="str">
        <f t="shared" si="3444"/>
        <v/>
      </c>
      <c r="AU578" s="19" t="str">
        <f t="shared" si="3444"/>
        <v/>
      </c>
      <c r="AV578" s="19" t="str">
        <f t="shared" si="3444"/>
        <v/>
      </c>
      <c r="AW578" s="19" t="str">
        <f t="shared" si="3444"/>
        <v/>
      </c>
      <c r="AX578" s="19" t="str">
        <f t="shared" si="3444"/>
        <v/>
      </c>
      <c r="AY578" s="24">
        <f t="shared" si="3105"/>
        <v>0</v>
      </c>
      <c r="AZ578" s="19">
        <f t="shared" si="3106"/>
        <v>1</v>
      </c>
      <c r="BA578" s="19"/>
      <c r="BB578" s="19"/>
    </row>
    <row r="579" spans="1:54" ht="15.6">
      <c r="A579" s="1">
        <f>'Form Responses 1'!A782</f>
        <v>0</v>
      </c>
      <c r="B579" s="25">
        <f>'Form Responses 1'!B782</f>
        <v>0</v>
      </c>
      <c r="C579" s="25">
        <f>'Form Responses 1'!C782</f>
        <v>0</v>
      </c>
      <c r="D579" s="25">
        <f>'Form Responses 1'!D782</f>
        <v>0</v>
      </c>
      <c r="E579" s="513">
        <f>'Form Responses 1'!E782</f>
        <v>0</v>
      </c>
      <c r="F579" s="48">
        <f>'Form Responses 1'!F782</f>
        <v>0</v>
      </c>
      <c r="G579" s="25">
        <f>'Form Responses 1'!G782</f>
        <v>0</v>
      </c>
      <c r="H579" s="25"/>
      <c r="I579" s="25"/>
      <c r="J579" s="25"/>
      <c r="K579" s="25"/>
      <c r="L579" s="25"/>
      <c r="M579" s="25"/>
      <c r="N579" s="25"/>
      <c r="O579" s="19" t="str">
        <f t="shared" si="3095"/>
        <v/>
      </c>
      <c r="P579" s="20"/>
      <c r="Q579" s="20"/>
      <c r="R579" s="20"/>
      <c r="S579" s="20"/>
      <c r="T579" s="21" t="str">
        <f t="shared" ref="T579:U579" si="3445">IF(COUNTIF($F579,CONCATENATE("*",T$1,"*")),"Y",IF(COUNTIF($F579,CONCATENATE("*",$V$1,"*")),"Y",IF(COUNTIF($F579,CONCATENATE("*ALL EVENT DAYS - July 18*")),"Y","")))</f>
        <v/>
      </c>
      <c r="U579" s="21" t="str">
        <f t="shared" si="3445"/>
        <v/>
      </c>
      <c r="V579" s="21" t="str">
        <f t="shared" si="2740"/>
        <v/>
      </c>
      <c r="W579" s="21" t="str">
        <f t="shared" ref="W579:X579" si="3446">IF(COUNTIF($F579,CONCATENATE("*",W$1,"*")),"Y",IF(COUNTIF($F579,CONCATENATE("*",$O$1,"*")),"Y",IF(COUNTIF($F579,CONCATENATE("*",$Y$1,"*")),"Y",IF(COUNTIF($F579,CONCATENATE("*ALL EVENT*")),"Y",""))))</f>
        <v/>
      </c>
      <c r="X579" s="21" t="str">
        <f t="shared" si="3446"/>
        <v/>
      </c>
      <c r="Y579" s="21" t="str">
        <f t="shared" si="2742"/>
        <v/>
      </c>
      <c r="Z579" s="21" t="str">
        <f t="shared" ref="Z579:AA579" si="3447">IF(COUNTIF($F579,CONCATENATE("*",Z$1,"*")),"Y",IF(COUNTIF($F579,CONCATENATE("*",$O$1,"*")),"Y",IF(COUNTIF($F579,CONCATENATE("*",$AB$1,"*")),"Y",IF(COUNTIF($F579,CONCATENATE("*ALL EVENT*")),"Y",""))))</f>
        <v/>
      </c>
      <c r="AA579" s="21" t="str">
        <f t="shared" si="3447"/>
        <v/>
      </c>
      <c r="AB579" s="21" t="str">
        <f t="shared" si="3099"/>
        <v/>
      </c>
      <c r="AC579" s="21" t="str">
        <f t="shared" ref="AC579:AD579" si="3448">IF(COUNTIF($F579,CONCATENATE("*",AC$1,"*")),"Y",IF(COUNTIF($F579,CONCATENATE("*",$O$1,"*")),"Y",IF(COUNTIF($F579,CONCATENATE("*",$AE$1,"*")),"Y",IF(COUNTIF($F579,CONCATENATE("*ALL EVENT*")),"Y",""))))</f>
        <v/>
      </c>
      <c r="AD579" s="21" t="str">
        <f t="shared" si="3448"/>
        <v/>
      </c>
      <c r="AE579" s="19" t="str">
        <f t="shared" si="3101"/>
        <v/>
      </c>
      <c r="AF579" s="22">
        <f t="shared" si="3102"/>
        <v>0</v>
      </c>
      <c r="AG579" s="44"/>
      <c r="AH579" s="19" t="str">
        <f t="shared" ref="AH579:AX579" si="3449">IF(O579="Y",$AG579,"")</f>
        <v/>
      </c>
      <c r="AI579" s="19" t="str">
        <f t="shared" si="3449"/>
        <v/>
      </c>
      <c r="AJ579" s="19" t="str">
        <f t="shared" si="3449"/>
        <v/>
      </c>
      <c r="AK579" s="19" t="str">
        <f t="shared" si="3449"/>
        <v/>
      </c>
      <c r="AL579" s="19" t="str">
        <f t="shared" si="3449"/>
        <v/>
      </c>
      <c r="AM579" s="19" t="str">
        <f t="shared" si="3449"/>
        <v/>
      </c>
      <c r="AN579" s="19" t="str">
        <f t="shared" si="3449"/>
        <v/>
      </c>
      <c r="AO579" s="19" t="str">
        <f t="shared" si="3449"/>
        <v/>
      </c>
      <c r="AP579" s="19" t="str">
        <f t="shared" si="3449"/>
        <v/>
      </c>
      <c r="AQ579" s="19" t="str">
        <f t="shared" si="3449"/>
        <v/>
      </c>
      <c r="AR579" s="19" t="str">
        <f t="shared" si="3449"/>
        <v/>
      </c>
      <c r="AS579" s="19" t="str">
        <f t="shared" si="3449"/>
        <v/>
      </c>
      <c r="AT579" s="19" t="str">
        <f t="shared" si="3449"/>
        <v/>
      </c>
      <c r="AU579" s="19" t="str">
        <f t="shared" si="3449"/>
        <v/>
      </c>
      <c r="AV579" s="19" t="str">
        <f t="shared" si="3449"/>
        <v/>
      </c>
      <c r="AW579" s="19" t="str">
        <f t="shared" si="3449"/>
        <v/>
      </c>
      <c r="AX579" s="19" t="str">
        <f t="shared" si="3449"/>
        <v/>
      </c>
      <c r="AY579" s="24">
        <f t="shared" si="3105"/>
        <v>0</v>
      </c>
      <c r="AZ579" s="19">
        <f t="shared" si="3106"/>
        <v>1</v>
      </c>
      <c r="BA579" s="19"/>
      <c r="BB579" s="19"/>
    </row>
    <row r="580" spans="1:54" ht="15.6">
      <c r="A580" s="1">
        <f>'Form Responses 1'!A783</f>
        <v>0</v>
      </c>
      <c r="B580" s="25">
        <f>'Form Responses 1'!B783</f>
        <v>0</v>
      </c>
      <c r="C580" s="25">
        <f>'Form Responses 1'!C783</f>
        <v>0</v>
      </c>
      <c r="D580" s="25">
        <f>'Form Responses 1'!D783</f>
        <v>0</v>
      </c>
      <c r="E580" s="513">
        <f>'Form Responses 1'!E783</f>
        <v>0</v>
      </c>
      <c r="F580" s="48">
        <f>'Form Responses 1'!F783</f>
        <v>0</v>
      </c>
      <c r="G580" s="25">
        <f>'Form Responses 1'!G783</f>
        <v>0</v>
      </c>
      <c r="H580" s="25"/>
      <c r="I580" s="25"/>
      <c r="J580" s="25"/>
      <c r="K580" s="25"/>
      <c r="L580" s="25"/>
      <c r="M580" s="25"/>
      <c r="N580" s="25"/>
      <c r="O580" s="19" t="str">
        <f t="shared" si="3095"/>
        <v/>
      </c>
      <c r="P580" s="20"/>
      <c r="Q580" s="20"/>
      <c r="R580" s="20"/>
      <c r="S580" s="20"/>
      <c r="T580" s="21" t="str">
        <f t="shared" ref="T580:U580" si="3450">IF(COUNTIF($F580,CONCATENATE("*",T$1,"*")),"Y",IF(COUNTIF($F580,CONCATENATE("*",$V$1,"*")),"Y",IF(COUNTIF($F580,CONCATENATE("*ALL EVENT DAYS - July 18*")),"Y","")))</f>
        <v/>
      </c>
      <c r="U580" s="21" t="str">
        <f t="shared" si="3450"/>
        <v/>
      </c>
      <c r="V580" s="21" t="str">
        <f t="shared" si="2740"/>
        <v/>
      </c>
      <c r="W580" s="21" t="str">
        <f t="shared" ref="W580:X580" si="3451">IF(COUNTIF($F580,CONCATENATE("*",W$1,"*")),"Y",IF(COUNTIF($F580,CONCATENATE("*",$O$1,"*")),"Y",IF(COUNTIF($F580,CONCATENATE("*",$Y$1,"*")),"Y",IF(COUNTIF($F580,CONCATENATE("*ALL EVENT*")),"Y",""))))</f>
        <v/>
      </c>
      <c r="X580" s="21" t="str">
        <f t="shared" si="3451"/>
        <v/>
      </c>
      <c r="Y580" s="21" t="str">
        <f t="shared" si="2742"/>
        <v/>
      </c>
      <c r="Z580" s="21" t="str">
        <f t="shared" ref="Z580:AA580" si="3452">IF(COUNTIF($F580,CONCATENATE("*",Z$1,"*")),"Y",IF(COUNTIF($F580,CONCATENATE("*",$O$1,"*")),"Y",IF(COUNTIF($F580,CONCATENATE("*",$AB$1,"*")),"Y",IF(COUNTIF($F580,CONCATENATE("*ALL EVENT*")),"Y",""))))</f>
        <v/>
      </c>
      <c r="AA580" s="21" t="str">
        <f t="shared" si="3452"/>
        <v/>
      </c>
      <c r="AB580" s="21" t="str">
        <f t="shared" si="3099"/>
        <v/>
      </c>
      <c r="AC580" s="21" t="str">
        <f t="shared" ref="AC580:AD580" si="3453">IF(COUNTIF($F580,CONCATENATE("*",AC$1,"*")),"Y",IF(COUNTIF($F580,CONCATENATE("*",$O$1,"*")),"Y",IF(COUNTIF($F580,CONCATENATE("*",$AE$1,"*")),"Y",IF(COUNTIF($F580,CONCATENATE("*ALL EVENT*")),"Y",""))))</f>
        <v/>
      </c>
      <c r="AD580" s="21" t="str">
        <f t="shared" si="3453"/>
        <v/>
      </c>
      <c r="AE580" s="19" t="str">
        <f t="shared" si="3101"/>
        <v/>
      </c>
      <c r="AF580" s="22">
        <f t="shared" si="3102"/>
        <v>0</v>
      </c>
      <c r="AG580" s="44"/>
      <c r="AH580" s="19" t="str">
        <f t="shared" ref="AH580:AX580" si="3454">IF(O580="Y",$AG580,"")</f>
        <v/>
      </c>
      <c r="AI580" s="19" t="str">
        <f t="shared" si="3454"/>
        <v/>
      </c>
      <c r="AJ580" s="19" t="str">
        <f t="shared" si="3454"/>
        <v/>
      </c>
      <c r="AK580" s="19" t="str">
        <f t="shared" si="3454"/>
        <v/>
      </c>
      <c r="AL580" s="19" t="str">
        <f t="shared" si="3454"/>
        <v/>
      </c>
      <c r="AM580" s="19" t="str">
        <f t="shared" si="3454"/>
        <v/>
      </c>
      <c r="AN580" s="19" t="str">
        <f t="shared" si="3454"/>
        <v/>
      </c>
      <c r="AO580" s="19" t="str">
        <f t="shared" si="3454"/>
        <v/>
      </c>
      <c r="AP580" s="19" t="str">
        <f t="shared" si="3454"/>
        <v/>
      </c>
      <c r="AQ580" s="19" t="str">
        <f t="shared" si="3454"/>
        <v/>
      </c>
      <c r="AR580" s="19" t="str">
        <f t="shared" si="3454"/>
        <v/>
      </c>
      <c r="AS580" s="19" t="str">
        <f t="shared" si="3454"/>
        <v/>
      </c>
      <c r="AT580" s="19" t="str">
        <f t="shared" si="3454"/>
        <v/>
      </c>
      <c r="AU580" s="19" t="str">
        <f t="shared" si="3454"/>
        <v/>
      </c>
      <c r="AV580" s="19" t="str">
        <f t="shared" si="3454"/>
        <v/>
      </c>
      <c r="AW580" s="19" t="str">
        <f t="shared" si="3454"/>
        <v/>
      </c>
      <c r="AX580" s="19" t="str">
        <f t="shared" si="3454"/>
        <v/>
      </c>
      <c r="AY580" s="24">
        <f t="shared" si="3105"/>
        <v>0</v>
      </c>
      <c r="AZ580" s="19">
        <f t="shared" si="3106"/>
        <v>1</v>
      </c>
      <c r="BA580" s="19"/>
      <c r="BB580" s="19"/>
    </row>
    <row r="581" spans="1:54" ht="15.6">
      <c r="A581" s="1">
        <f>'Form Responses 1'!A784</f>
        <v>0</v>
      </c>
      <c r="B581" s="25">
        <f>'Form Responses 1'!B784</f>
        <v>0</v>
      </c>
      <c r="C581" s="25">
        <f>'Form Responses 1'!C784</f>
        <v>0</v>
      </c>
      <c r="D581" s="25">
        <f>'Form Responses 1'!D784</f>
        <v>0</v>
      </c>
      <c r="E581" s="513">
        <f>'Form Responses 1'!E784</f>
        <v>0</v>
      </c>
      <c r="F581" s="48">
        <f>'Form Responses 1'!F784</f>
        <v>0</v>
      </c>
      <c r="G581" s="25">
        <f>'Form Responses 1'!G784</f>
        <v>0</v>
      </c>
      <c r="H581" s="25"/>
      <c r="I581" s="25"/>
      <c r="J581" s="25"/>
      <c r="K581" s="25"/>
      <c r="L581" s="25"/>
      <c r="M581" s="25"/>
      <c r="N581" s="25"/>
      <c r="O581" s="19" t="str">
        <f t="shared" si="3095"/>
        <v/>
      </c>
      <c r="P581" s="20"/>
      <c r="Q581" s="20"/>
      <c r="R581" s="20"/>
      <c r="S581" s="20"/>
      <c r="T581" s="21" t="str">
        <f t="shared" ref="T581:U581" si="3455">IF(COUNTIF($F581,CONCATENATE("*",T$1,"*")),"Y",IF(COUNTIF($F581,CONCATENATE("*",$V$1,"*")),"Y",IF(COUNTIF($F581,CONCATENATE("*ALL EVENT DAYS - July 18*")),"Y","")))</f>
        <v/>
      </c>
      <c r="U581" s="21" t="str">
        <f t="shared" si="3455"/>
        <v/>
      </c>
      <c r="V581" s="21" t="str">
        <f t="shared" si="2740"/>
        <v/>
      </c>
      <c r="W581" s="21" t="str">
        <f t="shared" ref="W581:X581" si="3456">IF(COUNTIF($F581,CONCATENATE("*",W$1,"*")),"Y",IF(COUNTIF($F581,CONCATENATE("*",$O$1,"*")),"Y",IF(COUNTIF($F581,CONCATENATE("*",$Y$1,"*")),"Y",IF(COUNTIF($F581,CONCATENATE("*ALL EVENT*")),"Y",""))))</f>
        <v/>
      </c>
      <c r="X581" s="21" t="str">
        <f t="shared" si="3456"/>
        <v/>
      </c>
      <c r="Y581" s="21" t="str">
        <f t="shared" si="2742"/>
        <v/>
      </c>
      <c r="Z581" s="21" t="str">
        <f t="shared" ref="Z581:AA581" si="3457">IF(COUNTIF($F581,CONCATENATE("*",Z$1,"*")),"Y",IF(COUNTIF($F581,CONCATENATE("*",$O$1,"*")),"Y",IF(COUNTIF($F581,CONCATENATE("*",$AB$1,"*")),"Y",IF(COUNTIF($F581,CONCATENATE("*ALL EVENT*")),"Y",""))))</f>
        <v/>
      </c>
      <c r="AA581" s="21" t="str">
        <f t="shared" si="3457"/>
        <v/>
      </c>
      <c r="AB581" s="21" t="str">
        <f t="shared" si="3099"/>
        <v/>
      </c>
      <c r="AC581" s="21" t="str">
        <f t="shared" ref="AC581:AD581" si="3458">IF(COUNTIF($F581,CONCATENATE("*",AC$1,"*")),"Y",IF(COUNTIF($F581,CONCATENATE("*",$O$1,"*")),"Y",IF(COUNTIF($F581,CONCATENATE("*",$AE$1,"*")),"Y",IF(COUNTIF($F581,CONCATENATE("*ALL EVENT*")),"Y",""))))</f>
        <v/>
      </c>
      <c r="AD581" s="21" t="str">
        <f t="shared" si="3458"/>
        <v/>
      </c>
      <c r="AE581" s="19" t="str">
        <f t="shared" si="3101"/>
        <v/>
      </c>
      <c r="AF581" s="22">
        <f t="shared" si="3102"/>
        <v>0</v>
      </c>
      <c r="AG581" s="44"/>
      <c r="AH581" s="19" t="str">
        <f t="shared" ref="AH581:AX581" si="3459">IF(O581="Y",$AG581,"")</f>
        <v/>
      </c>
      <c r="AI581" s="19" t="str">
        <f t="shared" si="3459"/>
        <v/>
      </c>
      <c r="AJ581" s="19" t="str">
        <f t="shared" si="3459"/>
        <v/>
      </c>
      <c r="AK581" s="19" t="str">
        <f t="shared" si="3459"/>
        <v/>
      </c>
      <c r="AL581" s="19" t="str">
        <f t="shared" si="3459"/>
        <v/>
      </c>
      <c r="AM581" s="19" t="str">
        <f t="shared" si="3459"/>
        <v/>
      </c>
      <c r="AN581" s="19" t="str">
        <f t="shared" si="3459"/>
        <v/>
      </c>
      <c r="AO581" s="19" t="str">
        <f t="shared" si="3459"/>
        <v/>
      </c>
      <c r="AP581" s="19" t="str">
        <f t="shared" si="3459"/>
        <v/>
      </c>
      <c r="AQ581" s="19" t="str">
        <f t="shared" si="3459"/>
        <v/>
      </c>
      <c r="AR581" s="19" t="str">
        <f t="shared" si="3459"/>
        <v/>
      </c>
      <c r="AS581" s="19" t="str">
        <f t="shared" si="3459"/>
        <v/>
      </c>
      <c r="AT581" s="19" t="str">
        <f t="shared" si="3459"/>
        <v/>
      </c>
      <c r="AU581" s="19" t="str">
        <f t="shared" si="3459"/>
        <v/>
      </c>
      <c r="AV581" s="19" t="str">
        <f t="shared" si="3459"/>
        <v/>
      </c>
      <c r="AW581" s="19" t="str">
        <f t="shared" si="3459"/>
        <v/>
      </c>
      <c r="AX581" s="19" t="str">
        <f t="shared" si="3459"/>
        <v/>
      </c>
      <c r="AY581" s="24">
        <f t="shared" si="3105"/>
        <v>0</v>
      </c>
      <c r="AZ581" s="19">
        <f t="shared" si="3106"/>
        <v>1</v>
      </c>
      <c r="BA581" s="19"/>
      <c r="BB581" s="19"/>
    </row>
    <row r="582" spans="1:54" ht="15.6">
      <c r="A582" s="1">
        <f>'Form Responses 1'!A785</f>
        <v>0</v>
      </c>
      <c r="B582" s="25">
        <f>'Form Responses 1'!B785</f>
        <v>0</v>
      </c>
      <c r="C582" s="25">
        <f>'Form Responses 1'!C785</f>
        <v>0</v>
      </c>
      <c r="D582" s="25">
        <f>'Form Responses 1'!D785</f>
        <v>0</v>
      </c>
      <c r="E582" s="513">
        <f>'Form Responses 1'!E785</f>
        <v>0</v>
      </c>
      <c r="F582" s="48">
        <f>'Form Responses 1'!F785</f>
        <v>0</v>
      </c>
      <c r="G582" s="25">
        <f>'Form Responses 1'!G785</f>
        <v>0</v>
      </c>
      <c r="H582" s="25"/>
      <c r="I582" s="25"/>
      <c r="J582" s="25"/>
      <c r="K582" s="25"/>
      <c r="L582" s="25"/>
      <c r="M582" s="25"/>
      <c r="N582" s="25"/>
      <c r="O582" s="19" t="str">
        <f t="shared" si="3095"/>
        <v/>
      </c>
      <c r="P582" s="20"/>
      <c r="Q582" s="20"/>
      <c r="R582" s="20"/>
      <c r="S582" s="20"/>
      <c r="T582" s="21" t="str">
        <f t="shared" ref="T582:U582" si="3460">IF(COUNTIF($F582,CONCATENATE("*",T$1,"*")),"Y",IF(COUNTIF($F582,CONCATENATE("*",$V$1,"*")),"Y",IF(COUNTIF($F582,CONCATENATE("*ALL EVENT DAYS - July 18*")),"Y","")))</f>
        <v/>
      </c>
      <c r="U582" s="21" t="str">
        <f t="shared" si="3460"/>
        <v/>
      </c>
      <c r="V582" s="21" t="str">
        <f t="shared" si="2740"/>
        <v/>
      </c>
      <c r="W582" s="21" t="str">
        <f t="shared" ref="W582:X582" si="3461">IF(COUNTIF($F582,CONCATENATE("*",W$1,"*")),"Y",IF(COUNTIF($F582,CONCATENATE("*",$O$1,"*")),"Y",IF(COUNTIF($F582,CONCATENATE("*",$Y$1,"*")),"Y",IF(COUNTIF($F582,CONCATENATE("*ALL EVENT*")),"Y",""))))</f>
        <v/>
      </c>
      <c r="X582" s="21" t="str">
        <f t="shared" si="3461"/>
        <v/>
      </c>
      <c r="Y582" s="21" t="str">
        <f t="shared" si="2742"/>
        <v/>
      </c>
      <c r="Z582" s="21" t="str">
        <f t="shared" ref="Z582:AA582" si="3462">IF(COUNTIF($F582,CONCATENATE("*",Z$1,"*")),"Y",IF(COUNTIF($F582,CONCATENATE("*",$O$1,"*")),"Y",IF(COUNTIF($F582,CONCATENATE("*",$AB$1,"*")),"Y",IF(COUNTIF($F582,CONCATENATE("*ALL EVENT*")),"Y",""))))</f>
        <v/>
      </c>
      <c r="AA582" s="21" t="str">
        <f t="shared" si="3462"/>
        <v/>
      </c>
      <c r="AB582" s="21" t="str">
        <f t="shared" si="3099"/>
        <v/>
      </c>
      <c r="AC582" s="21" t="str">
        <f t="shared" ref="AC582:AD582" si="3463">IF(COUNTIF($F582,CONCATENATE("*",AC$1,"*")),"Y",IF(COUNTIF($F582,CONCATENATE("*",$O$1,"*")),"Y",IF(COUNTIF($F582,CONCATENATE("*",$AE$1,"*")),"Y",IF(COUNTIF($F582,CONCATENATE("*ALL EVENT*")),"Y",""))))</f>
        <v/>
      </c>
      <c r="AD582" s="21" t="str">
        <f t="shared" si="3463"/>
        <v/>
      </c>
      <c r="AE582" s="19" t="str">
        <f t="shared" si="3101"/>
        <v/>
      </c>
      <c r="AF582" s="22">
        <f t="shared" si="3102"/>
        <v>0</v>
      </c>
      <c r="AG582" s="44"/>
      <c r="AH582" s="19" t="str">
        <f t="shared" ref="AH582:AX582" si="3464">IF(O582="Y",$AG582,"")</f>
        <v/>
      </c>
      <c r="AI582" s="19" t="str">
        <f t="shared" si="3464"/>
        <v/>
      </c>
      <c r="AJ582" s="19" t="str">
        <f t="shared" si="3464"/>
        <v/>
      </c>
      <c r="AK582" s="19" t="str">
        <f t="shared" si="3464"/>
        <v/>
      </c>
      <c r="AL582" s="19" t="str">
        <f t="shared" si="3464"/>
        <v/>
      </c>
      <c r="AM582" s="19" t="str">
        <f t="shared" si="3464"/>
        <v/>
      </c>
      <c r="AN582" s="19" t="str">
        <f t="shared" si="3464"/>
        <v/>
      </c>
      <c r="AO582" s="19" t="str">
        <f t="shared" si="3464"/>
        <v/>
      </c>
      <c r="AP582" s="19" t="str">
        <f t="shared" si="3464"/>
        <v/>
      </c>
      <c r="AQ582" s="19" t="str">
        <f t="shared" si="3464"/>
        <v/>
      </c>
      <c r="AR582" s="19" t="str">
        <f t="shared" si="3464"/>
        <v/>
      </c>
      <c r="AS582" s="19" t="str">
        <f t="shared" si="3464"/>
        <v/>
      </c>
      <c r="AT582" s="19" t="str">
        <f t="shared" si="3464"/>
        <v/>
      </c>
      <c r="AU582" s="19" t="str">
        <f t="shared" si="3464"/>
        <v/>
      </c>
      <c r="AV582" s="19" t="str">
        <f t="shared" si="3464"/>
        <v/>
      </c>
      <c r="AW582" s="19" t="str">
        <f t="shared" si="3464"/>
        <v/>
      </c>
      <c r="AX582" s="19" t="str">
        <f t="shared" si="3464"/>
        <v/>
      </c>
      <c r="AY582" s="24">
        <f t="shared" si="3105"/>
        <v>0</v>
      </c>
      <c r="AZ582" s="19">
        <f t="shared" si="3106"/>
        <v>1</v>
      </c>
      <c r="BA582" s="19"/>
      <c r="BB582" s="19"/>
    </row>
    <row r="583" spans="1:54" ht="15.6">
      <c r="A583" s="1">
        <f>'Form Responses 1'!A786</f>
        <v>0</v>
      </c>
      <c r="B583" s="25">
        <f>'Form Responses 1'!B786</f>
        <v>0</v>
      </c>
      <c r="C583" s="25">
        <f>'Form Responses 1'!C786</f>
        <v>0</v>
      </c>
      <c r="D583" s="25">
        <f>'Form Responses 1'!D786</f>
        <v>0</v>
      </c>
      <c r="E583" s="513">
        <f>'Form Responses 1'!E786</f>
        <v>0</v>
      </c>
      <c r="F583" s="48">
        <f>'Form Responses 1'!F786</f>
        <v>0</v>
      </c>
      <c r="G583" s="25">
        <f>'Form Responses 1'!G786</f>
        <v>0</v>
      </c>
      <c r="H583" s="25"/>
      <c r="I583" s="25"/>
      <c r="J583" s="25"/>
      <c r="K583" s="25"/>
      <c r="L583" s="25"/>
      <c r="M583" s="25"/>
      <c r="N583" s="25"/>
      <c r="O583" s="19" t="str">
        <f t="shared" si="3095"/>
        <v/>
      </c>
      <c r="P583" s="20"/>
      <c r="Q583" s="20"/>
      <c r="R583" s="20"/>
      <c r="S583" s="20"/>
      <c r="T583" s="21" t="str">
        <f t="shared" ref="T583:U583" si="3465">IF(COUNTIF($F583,CONCATENATE("*",T$1,"*")),"Y",IF(COUNTIF($F583,CONCATENATE("*",$V$1,"*")),"Y",IF(COUNTIF($F583,CONCATENATE("*ALL EVENT DAYS - July 18*")),"Y","")))</f>
        <v/>
      </c>
      <c r="U583" s="21" t="str">
        <f t="shared" si="3465"/>
        <v/>
      </c>
      <c r="V583" s="21" t="str">
        <f t="shared" si="2740"/>
        <v/>
      </c>
      <c r="W583" s="21" t="str">
        <f t="shared" ref="W583:X583" si="3466">IF(COUNTIF($F583,CONCATENATE("*",W$1,"*")),"Y",IF(COUNTIF($F583,CONCATENATE("*",$O$1,"*")),"Y",IF(COUNTIF($F583,CONCATENATE("*",$Y$1,"*")),"Y",IF(COUNTIF($F583,CONCATENATE("*ALL EVENT*")),"Y",""))))</f>
        <v/>
      </c>
      <c r="X583" s="21" t="str">
        <f t="shared" si="3466"/>
        <v/>
      </c>
      <c r="Y583" s="21" t="str">
        <f t="shared" si="2742"/>
        <v/>
      </c>
      <c r="Z583" s="21" t="str">
        <f t="shared" ref="Z583:AA583" si="3467">IF(COUNTIF($F583,CONCATENATE("*",Z$1,"*")),"Y",IF(COUNTIF($F583,CONCATENATE("*",$O$1,"*")),"Y",IF(COUNTIF($F583,CONCATENATE("*",$AB$1,"*")),"Y",IF(COUNTIF($F583,CONCATENATE("*ALL EVENT*")),"Y",""))))</f>
        <v/>
      </c>
      <c r="AA583" s="21" t="str">
        <f t="shared" si="3467"/>
        <v/>
      </c>
      <c r="AB583" s="21" t="str">
        <f t="shared" si="3099"/>
        <v/>
      </c>
      <c r="AC583" s="21" t="str">
        <f t="shared" ref="AC583:AD583" si="3468">IF(COUNTIF($F583,CONCATENATE("*",AC$1,"*")),"Y",IF(COUNTIF($F583,CONCATENATE("*",$O$1,"*")),"Y",IF(COUNTIF($F583,CONCATENATE("*",$AE$1,"*")),"Y",IF(COUNTIF($F583,CONCATENATE("*ALL EVENT*")),"Y",""))))</f>
        <v/>
      </c>
      <c r="AD583" s="21" t="str">
        <f t="shared" si="3468"/>
        <v/>
      </c>
      <c r="AE583" s="19" t="str">
        <f t="shared" si="3101"/>
        <v/>
      </c>
      <c r="AF583" s="22">
        <f t="shared" si="3102"/>
        <v>0</v>
      </c>
      <c r="AG583" s="44"/>
      <c r="AH583" s="19" t="str">
        <f t="shared" ref="AH583:AX583" si="3469">IF(O583="Y",$AG583,"")</f>
        <v/>
      </c>
      <c r="AI583" s="19" t="str">
        <f t="shared" si="3469"/>
        <v/>
      </c>
      <c r="AJ583" s="19" t="str">
        <f t="shared" si="3469"/>
        <v/>
      </c>
      <c r="AK583" s="19" t="str">
        <f t="shared" si="3469"/>
        <v/>
      </c>
      <c r="AL583" s="19" t="str">
        <f t="shared" si="3469"/>
        <v/>
      </c>
      <c r="AM583" s="19" t="str">
        <f t="shared" si="3469"/>
        <v/>
      </c>
      <c r="AN583" s="19" t="str">
        <f t="shared" si="3469"/>
        <v/>
      </c>
      <c r="AO583" s="19" t="str">
        <f t="shared" si="3469"/>
        <v/>
      </c>
      <c r="AP583" s="19" t="str">
        <f t="shared" si="3469"/>
        <v/>
      </c>
      <c r="AQ583" s="19" t="str">
        <f t="shared" si="3469"/>
        <v/>
      </c>
      <c r="AR583" s="19" t="str">
        <f t="shared" si="3469"/>
        <v/>
      </c>
      <c r="AS583" s="19" t="str">
        <f t="shared" si="3469"/>
        <v/>
      </c>
      <c r="AT583" s="19" t="str">
        <f t="shared" si="3469"/>
        <v/>
      </c>
      <c r="AU583" s="19" t="str">
        <f t="shared" si="3469"/>
        <v/>
      </c>
      <c r="AV583" s="19" t="str">
        <f t="shared" si="3469"/>
        <v/>
      </c>
      <c r="AW583" s="19" t="str">
        <f t="shared" si="3469"/>
        <v/>
      </c>
      <c r="AX583" s="19" t="str">
        <f t="shared" si="3469"/>
        <v/>
      </c>
      <c r="AY583" s="24">
        <f t="shared" si="3105"/>
        <v>0</v>
      </c>
      <c r="AZ583" s="19">
        <f t="shared" si="3106"/>
        <v>1</v>
      </c>
      <c r="BA583" s="19"/>
      <c r="BB583" s="19"/>
    </row>
    <row r="584" spans="1:54" ht="15.6">
      <c r="A584" s="1">
        <f>'Form Responses 1'!A787</f>
        <v>0</v>
      </c>
      <c r="B584" s="25">
        <f>'Form Responses 1'!B787</f>
        <v>0</v>
      </c>
      <c r="C584" s="25">
        <f>'Form Responses 1'!C787</f>
        <v>0</v>
      </c>
      <c r="D584" s="25">
        <f>'Form Responses 1'!D787</f>
        <v>0</v>
      </c>
      <c r="E584" s="513">
        <f>'Form Responses 1'!E787</f>
        <v>0</v>
      </c>
      <c r="F584" s="48">
        <f>'Form Responses 1'!F787</f>
        <v>0</v>
      </c>
      <c r="G584" s="25">
        <f>'Form Responses 1'!G787</f>
        <v>0</v>
      </c>
      <c r="H584" s="25"/>
      <c r="I584" s="25"/>
      <c r="J584" s="25"/>
      <c r="K584" s="25"/>
      <c r="L584" s="25"/>
      <c r="M584" s="25"/>
      <c r="N584" s="25"/>
      <c r="O584" s="19" t="str">
        <f t="shared" si="3095"/>
        <v/>
      </c>
      <c r="P584" s="20"/>
      <c r="Q584" s="20"/>
      <c r="R584" s="20"/>
      <c r="S584" s="20"/>
      <c r="T584" s="21" t="str">
        <f t="shared" ref="T584:U584" si="3470">IF(COUNTIF($F584,CONCATENATE("*",T$1,"*")),"Y",IF(COUNTIF($F584,CONCATENATE("*",$V$1,"*")),"Y",IF(COUNTIF($F584,CONCATENATE("*ALL EVENT DAYS - July 18*")),"Y","")))</f>
        <v/>
      </c>
      <c r="U584" s="21" t="str">
        <f t="shared" si="3470"/>
        <v/>
      </c>
      <c r="V584" s="21" t="str">
        <f t="shared" si="2740"/>
        <v/>
      </c>
      <c r="W584" s="21" t="str">
        <f t="shared" ref="W584:X584" si="3471">IF(COUNTIF($F584,CONCATENATE("*",W$1,"*")),"Y",IF(COUNTIF($F584,CONCATENATE("*",$O$1,"*")),"Y",IF(COUNTIF($F584,CONCATENATE("*",$Y$1,"*")),"Y",IF(COUNTIF($F584,CONCATENATE("*ALL EVENT*")),"Y",""))))</f>
        <v/>
      </c>
      <c r="X584" s="21" t="str">
        <f t="shared" si="3471"/>
        <v/>
      </c>
      <c r="Y584" s="21" t="str">
        <f t="shared" si="2742"/>
        <v/>
      </c>
      <c r="Z584" s="21" t="str">
        <f t="shared" ref="Z584:AA584" si="3472">IF(COUNTIF($F584,CONCATENATE("*",Z$1,"*")),"Y",IF(COUNTIF($F584,CONCATENATE("*",$O$1,"*")),"Y",IF(COUNTIF($F584,CONCATENATE("*",$AB$1,"*")),"Y",IF(COUNTIF($F584,CONCATENATE("*ALL EVENT*")),"Y",""))))</f>
        <v/>
      </c>
      <c r="AA584" s="21" t="str">
        <f t="shared" si="3472"/>
        <v/>
      </c>
      <c r="AB584" s="21" t="str">
        <f t="shared" si="3099"/>
        <v/>
      </c>
      <c r="AC584" s="21" t="str">
        <f t="shared" ref="AC584:AD584" si="3473">IF(COUNTIF($F584,CONCATENATE("*",AC$1,"*")),"Y",IF(COUNTIF($F584,CONCATENATE("*",$O$1,"*")),"Y",IF(COUNTIF($F584,CONCATENATE("*",$AE$1,"*")),"Y",IF(COUNTIF($F584,CONCATENATE("*ALL EVENT*")),"Y",""))))</f>
        <v/>
      </c>
      <c r="AD584" s="21" t="str">
        <f t="shared" si="3473"/>
        <v/>
      </c>
      <c r="AE584" s="19" t="str">
        <f t="shared" si="3101"/>
        <v/>
      </c>
      <c r="AF584" s="22">
        <f t="shared" si="3102"/>
        <v>0</v>
      </c>
      <c r="AG584" s="44"/>
      <c r="AH584" s="19" t="str">
        <f t="shared" ref="AH584:AX584" si="3474">IF(O584="Y",$AG584,"")</f>
        <v/>
      </c>
      <c r="AI584" s="19" t="str">
        <f t="shared" si="3474"/>
        <v/>
      </c>
      <c r="AJ584" s="19" t="str">
        <f t="shared" si="3474"/>
        <v/>
      </c>
      <c r="AK584" s="19" t="str">
        <f t="shared" si="3474"/>
        <v/>
      </c>
      <c r="AL584" s="19" t="str">
        <f t="shared" si="3474"/>
        <v/>
      </c>
      <c r="AM584" s="19" t="str">
        <f t="shared" si="3474"/>
        <v/>
      </c>
      <c r="AN584" s="19" t="str">
        <f t="shared" si="3474"/>
        <v/>
      </c>
      <c r="AO584" s="19" t="str">
        <f t="shared" si="3474"/>
        <v/>
      </c>
      <c r="AP584" s="19" t="str">
        <f t="shared" si="3474"/>
        <v/>
      </c>
      <c r="AQ584" s="19" t="str">
        <f t="shared" si="3474"/>
        <v/>
      </c>
      <c r="AR584" s="19" t="str">
        <f t="shared" si="3474"/>
        <v/>
      </c>
      <c r="AS584" s="19" t="str">
        <f t="shared" si="3474"/>
        <v/>
      </c>
      <c r="AT584" s="19" t="str">
        <f t="shared" si="3474"/>
        <v/>
      </c>
      <c r="AU584" s="19" t="str">
        <f t="shared" si="3474"/>
        <v/>
      </c>
      <c r="AV584" s="19" t="str">
        <f t="shared" si="3474"/>
        <v/>
      </c>
      <c r="AW584" s="19" t="str">
        <f t="shared" si="3474"/>
        <v/>
      </c>
      <c r="AX584" s="19" t="str">
        <f t="shared" si="3474"/>
        <v/>
      </c>
      <c r="AY584" s="24">
        <f t="shared" si="3105"/>
        <v>0</v>
      </c>
      <c r="AZ584" s="19">
        <f t="shared" si="3106"/>
        <v>1</v>
      </c>
      <c r="BA584" s="19"/>
      <c r="BB584" s="19"/>
    </row>
    <row r="585" spans="1:54" ht="15.6">
      <c r="A585" s="1">
        <f>'Form Responses 1'!A788</f>
        <v>0</v>
      </c>
      <c r="B585" s="25">
        <f>'Form Responses 1'!B788</f>
        <v>0</v>
      </c>
      <c r="C585" s="25">
        <f>'Form Responses 1'!C788</f>
        <v>0</v>
      </c>
      <c r="D585" s="25">
        <f>'Form Responses 1'!D788</f>
        <v>0</v>
      </c>
      <c r="E585" s="513">
        <f>'Form Responses 1'!E788</f>
        <v>0</v>
      </c>
      <c r="F585" s="48">
        <f>'Form Responses 1'!F788</f>
        <v>0</v>
      </c>
      <c r="G585" s="25">
        <f>'Form Responses 1'!G788</f>
        <v>0</v>
      </c>
      <c r="H585" s="25"/>
      <c r="I585" s="25"/>
      <c r="J585" s="25"/>
      <c r="K585" s="25"/>
      <c r="L585" s="25"/>
      <c r="M585" s="25"/>
      <c r="N585" s="25"/>
      <c r="O585" s="19" t="str">
        <f t="shared" si="3095"/>
        <v/>
      </c>
      <c r="P585" s="20"/>
      <c r="Q585" s="20"/>
      <c r="R585" s="20"/>
      <c r="S585" s="20"/>
      <c r="T585" s="21" t="str">
        <f t="shared" ref="T585:U585" si="3475">IF(COUNTIF($F585,CONCATENATE("*",T$1,"*")),"Y",IF(COUNTIF($F585,CONCATENATE("*",$V$1,"*")),"Y",IF(COUNTIF($F585,CONCATENATE("*ALL EVENT DAYS - July 18*")),"Y","")))</f>
        <v/>
      </c>
      <c r="U585" s="21" t="str">
        <f t="shared" si="3475"/>
        <v/>
      </c>
      <c r="V585" s="21" t="str">
        <f t="shared" si="2740"/>
        <v/>
      </c>
      <c r="W585" s="21" t="str">
        <f t="shared" ref="W585:X585" si="3476">IF(COUNTIF($F585,CONCATENATE("*",W$1,"*")),"Y",IF(COUNTIF($F585,CONCATENATE("*",$O$1,"*")),"Y",IF(COUNTIF($F585,CONCATENATE("*",$Y$1,"*")),"Y",IF(COUNTIF($F585,CONCATENATE("*ALL EVENT*")),"Y",""))))</f>
        <v/>
      </c>
      <c r="X585" s="21" t="str">
        <f t="shared" si="3476"/>
        <v/>
      </c>
      <c r="Y585" s="21" t="str">
        <f t="shared" si="2742"/>
        <v/>
      </c>
      <c r="Z585" s="21" t="str">
        <f t="shared" ref="Z585:AA585" si="3477">IF(COUNTIF($F585,CONCATENATE("*",Z$1,"*")),"Y",IF(COUNTIF($F585,CONCATENATE("*",$O$1,"*")),"Y",IF(COUNTIF($F585,CONCATENATE("*",$AB$1,"*")),"Y",IF(COUNTIF($F585,CONCATENATE("*ALL EVENT*")),"Y",""))))</f>
        <v/>
      </c>
      <c r="AA585" s="21" t="str">
        <f t="shared" si="3477"/>
        <v/>
      </c>
      <c r="AB585" s="21" t="str">
        <f t="shared" si="3099"/>
        <v/>
      </c>
      <c r="AC585" s="21" t="str">
        <f t="shared" ref="AC585:AD585" si="3478">IF(COUNTIF($F585,CONCATENATE("*",AC$1,"*")),"Y",IF(COUNTIF($F585,CONCATENATE("*",$O$1,"*")),"Y",IF(COUNTIF($F585,CONCATENATE("*",$AE$1,"*")),"Y",IF(COUNTIF($F585,CONCATENATE("*ALL EVENT*")),"Y",""))))</f>
        <v/>
      </c>
      <c r="AD585" s="21" t="str">
        <f t="shared" si="3478"/>
        <v/>
      </c>
      <c r="AE585" s="19" t="str">
        <f t="shared" si="3101"/>
        <v/>
      </c>
      <c r="AF585" s="22">
        <f t="shared" si="3102"/>
        <v>0</v>
      </c>
      <c r="AG585" s="44"/>
      <c r="AH585" s="19" t="str">
        <f t="shared" ref="AH585:AX585" si="3479">IF(O585="Y",$AG585,"")</f>
        <v/>
      </c>
      <c r="AI585" s="19" t="str">
        <f t="shared" si="3479"/>
        <v/>
      </c>
      <c r="AJ585" s="19" t="str">
        <f t="shared" si="3479"/>
        <v/>
      </c>
      <c r="AK585" s="19" t="str">
        <f t="shared" si="3479"/>
        <v/>
      </c>
      <c r="AL585" s="19" t="str">
        <f t="shared" si="3479"/>
        <v/>
      </c>
      <c r="AM585" s="19" t="str">
        <f t="shared" si="3479"/>
        <v/>
      </c>
      <c r="AN585" s="19" t="str">
        <f t="shared" si="3479"/>
        <v/>
      </c>
      <c r="AO585" s="19" t="str">
        <f t="shared" si="3479"/>
        <v/>
      </c>
      <c r="AP585" s="19" t="str">
        <f t="shared" si="3479"/>
        <v/>
      </c>
      <c r="AQ585" s="19" t="str">
        <f t="shared" si="3479"/>
        <v/>
      </c>
      <c r="AR585" s="19" t="str">
        <f t="shared" si="3479"/>
        <v/>
      </c>
      <c r="AS585" s="19" t="str">
        <f t="shared" si="3479"/>
        <v/>
      </c>
      <c r="AT585" s="19" t="str">
        <f t="shared" si="3479"/>
        <v/>
      </c>
      <c r="AU585" s="19" t="str">
        <f t="shared" si="3479"/>
        <v/>
      </c>
      <c r="AV585" s="19" t="str">
        <f t="shared" si="3479"/>
        <v/>
      </c>
      <c r="AW585" s="19" t="str">
        <f t="shared" si="3479"/>
        <v/>
      </c>
      <c r="AX585" s="19" t="str">
        <f t="shared" si="3479"/>
        <v/>
      </c>
      <c r="AY585" s="24">
        <f t="shared" si="3105"/>
        <v>0</v>
      </c>
      <c r="AZ585" s="19">
        <f t="shared" si="3106"/>
        <v>1</v>
      </c>
      <c r="BA585" s="19"/>
      <c r="BB585" s="19"/>
    </row>
    <row r="586" spans="1:54" ht="15.6">
      <c r="A586" s="1">
        <f>'Form Responses 1'!A789</f>
        <v>0</v>
      </c>
      <c r="B586" s="25">
        <f>'Form Responses 1'!B789</f>
        <v>0</v>
      </c>
      <c r="C586" s="25">
        <f>'Form Responses 1'!C789</f>
        <v>0</v>
      </c>
      <c r="D586" s="25">
        <f>'Form Responses 1'!D789</f>
        <v>0</v>
      </c>
      <c r="E586" s="513">
        <f>'Form Responses 1'!E789</f>
        <v>0</v>
      </c>
      <c r="F586" s="48">
        <f>'Form Responses 1'!F789</f>
        <v>0</v>
      </c>
      <c r="G586" s="25">
        <f>'Form Responses 1'!G789</f>
        <v>0</v>
      </c>
      <c r="H586" s="25"/>
      <c r="I586" s="25"/>
      <c r="J586" s="25"/>
      <c r="K586" s="25"/>
      <c r="L586" s="25"/>
      <c r="M586" s="25"/>
      <c r="N586" s="25"/>
      <c r="O586" s="19" t="str">
        <f t="shared" si="3095"/>
        <v/>
      </c>
      <c r="P586" s="20"/>
      <c r="Q586" s="20"/>
      <c r="R586" s="20"/>
      <c r="S586" s="20"/>
      <c r="T586" s="21" t="str">
        <f t="shared" ref="T586:U586" si="3480">IF(COUNTIF($F586,CONCATENATE("*",T$1,"*")),"Y",IF(COUNTIF($F586,CONCATENATE("*",$V$1,"*")),"Y",IF(COUNTIF($F586,CONCATENATE("*ALL EVENT DAYS - July 18*")),"Y","")))</f>
        <v/>
      </c>
      <c r="U586" s="21" t="str">
        <f t="shared" si="3480"/>
        <v/>
      </c>
      <c r="V586" s="21" t="str">
        <f t="shared" si="2740"/>
        <v/>
      </c>
      <c r="W586" s="21" t="str">
        <f t="shared" ref="W586:X586" si="3481">IF(COUNTIF($F586,CONCATENATE("*",W$1,"*")),"Y",IF(COUNTIF($F586,CONCATENATE("*",$O$1,"*")),"Y",IF(COUNTIF($F586,CONCATENATE("*",$Y$1,"*")),"Y",IF(COUNTIF($F586,CONCATENATE("*ALL EVENT*")),"Y",""))))</f>
        <v/>
      </c>
      <c r="X586" s="21" t="str">
        <f t="shared" si="3481"/>
        <v/>
      </c>
      <c r="Y586" s="21" t="str">
        <f t="shared" si="2742"/>
        <v/>
      </c>
      <c r="Z586" s="21" t="str">
        <f t="shared" ref="Z586:AA586" si="3482">IF(COUNTIF($F586,CONCATENATE("*",Z$1,"*")),"Y",IF(COUNTIF($F586,CONCATENATE("*",$O$1,"*")),"Y",IF(COUNTIF($F586,CONCATENATE("*",$AB$1,"*")),"Y",IF(COUNTIF($F586,CONCATENATE("*ALL EVENT*")),"Y",""))))</f>
        <v/>
      </c>
      <c r="AA586" s="21" t="str">
        <f t="shared" si="3482"/>
        <v/>
      </c>
      <c r="AB586" s="21" t="str">
        <f t="shared" si="3099"/>
        <v/>
      </c>
      <c r="AC586" s="21" t="str">
        <f t="shared" ref="AC586:AD586" si="3483">IF(COUNTIF($F586,CONCATENATE("*",AC$1,"*")),"Y",IF(COUNTIF($F586,CONCATENATE("*",$O$1,"*")),"Y",IF(COUNTIF($F586,CONCATENATE("*",$AE$1,"*")),"Y",IF(COUNTIF($F586,CONCATENATE("*ALL EVENT*")),"Y",""))))</f>
        <v/>
      </c>
      <c r="AD586" s="21" t="str">
        <f t="shared" si="3483"/>
        <v/>
      </c>
      <c r="AE586" s="19" t="str">
        <f t="shared" si="3101"/>
        <v/>
      </c>
      <c r="AF586" s="22">
        <f t="shared" si="3102"/>
        <v>0</v>
      </c>
      <c r="AG586" s="44"/>
      <c r="AH586" s="19" t="str">
        <f t="shared" ref="AH586:AX586" si="3484">IF(O586="Y",$AG586,"")</f>
        <v/>
      </c>
      <c r="AI586" s="19" t="str">
        <f t="shared" si="3484"/>
        <v/>
      </c>
      <c r="AJ586" s="19" t="str">
        <f t="shared" si="3484"/>
        <v/>
      </c>
      <c r="AK586" s="19" t="str">
        <f t="shared" si="3484"/>
        <v/>
      </c>
      <c r="AL586" s="19" t="str">
        <f t="shared" si="3484"/>
        <v/>
      </c>
      <c r="AM586" s="19" t="str">
        <f t="shared" si="3484"/>
        <v/>
      </c>
      <c r="AN586" s="19" t="str">
        <f t="shared" si="3484"/>
        <v/>
      </c>
      <c r="AO586" s="19" t="str">
        <f t="shared" si="3484"/>
        <v/>
      </c>
      <c r="AP586" s="19" t="str">
        <f t="shared" si="3484"/>
        <v/>
      </c>
      <c r="AQ586" s="19" t="str">
        <f t="shared" si="3484"/>
        <v/>
      </c>
      <c r="AR586" s="19" t="str">
        <f t="shared" si="3484"/>
        <v/>
      </c>
      <c r="AS586" s="19" t="str">
        <f t="shared" si="3484"/>
        <v/>
      </c>
      <c r="AT586" s="19" t="str">
        <f t="shared" si="3484"/>
        <v/>
      </c>
      <c r="AU586" s="19" t="str">
        <f t="shared" si="3484"/>
        <v/>
      </c>
      <c r="AV586" s="19" t="str">
        <f t="shared" si="3484"/>
        <v/>
      </c>
      <c r="AW586" s="19" t="str">
        <f t="shared" si="3484"/>
        <v/>
      </c>
      <c r="AX586" s="19" t="str">
        <f t="shared" si="3484"/>
        <v/>
      </c>
      <c r="AY586" s="24">
        <f t="shared" si="3105"/>
        <v>0</v>
      </c>
      <c r="AZ586" s="19">
        <f t="shared" si="3106"/>
        <v>1</v>
      </c>
      <c r="BA586" s="19"/>
      <c r="BB586" s="19"/>
    </row>
    <row r="587" spans="1:54" ht="15.6">
      <c r="A587" s="1">
        <f>'Form Responses 1'!A790</f>
        <v>0</v>
      </c>
      <c r="B587" s="25">
        <f>'Form Responses 1'!B790</f>
        <v>0</v>
      </c>
      <c r="C587" s="25">
        <f>'Form Responses 1'!C790</f>
        <v>0</v>
      </c>
      <c r="D587" s="25">
        <f>'Form Responses 1'!D790</f>
        <v>0</v>
      </c>
      <c r="E587" s="513">
        <f>'Form Responses 1'!E790</f>
        <v>0</v>
      </c>
      <c r="F587" s="48">
        <f>'Form Responses 1'!F790</f>
        <v>0</v>
      </c>
      <c r="G587" s="25">
        <f>'Form Responses 1'!G790</f>
        <v>0</v>
      </c>
      <c r="H587" s="25"/>
      <c r="I587" s="25"/>
      <c r="J587" s="25"/>
      <c r="K587" s="25"/>
      <c r="L587" s="25"/>
      <c r="M587" s="25"/>
      <c r="N587" s="25"/>
      <c r="O587" s="19" t="str">
        <f t="shared" si="3095"/>
        <v/>
      </c>
      <c r="P587" s="20"/>
      <c r="Q587" s="20"/>
      <c r="R587" s="20"/>
      <c r="S587" s="20"/>
      <c r="T587" s="21" t="str">
        <f t="shared" ref="T587:U587" si="3485">IF(COUNTIF($F587,CONCATENATE("*",T$1,"*")),"Y",IF(COUNTIF($F587,CONCATENATE("*",$V$1,"*")),"Y",IF(COUNTIF($F587,CONCATENATE("*ALL EVENT DAYS - July 18*")),"Y","")))</f>
        <v/>
      </c>
      <c r="U587" s="21" t="str">
        <f t="shared" si="3485"/>
        <v/>
      </c>
      <c r="V587" s="21" t="str">
        <f t="shared" si="2740"/>
        <v/>
      </c>
      <c r="W587" s="21" t="str">
        <f t="shared" ref="W587:X587" si="3486">IF(COUNTIF($F587,CONCATENATE("*",W$1,"*")),"Y",IF(COUNTIF($F587,CONCATENATE("*",$O$1,"*")),"Y",IF(COUNTIF($F587,CONCATENATE("*",$Y$1,"*")),"Y",IF(COUNTIF($F587,CONCATENATE("*ALL EVENT*")),"Y",""))))</f>
        <v/>
      </c>
      <c r="X587" s="21" t="str">
        <f t="shared" si="3486"/>
        <v/>
      </c>
      <c r="Y587" s="21" t="str">
        <f t="shared" si="2742"/>
        <v/>
      </c>
      <c r="Z587" s="21" t="str">
        <f t="shared" ref="Z587:AA587" si="3487">IF(COUNTIF($F587,CONCATENATE("*",Z$1,"*")),"Y",IF(COUNTIF($F587,CONCATENATE("*",$O$1,"*")),"Y",IF(COUNTIF($F587,CONCATENATE("*",$AB$1,"*")),"Y",IF(COUNTIF($F587,CONCATENATE("*ALL EVENT*")),"Y",""))))</f>
        <v/>
      </c>
      <c r="AA587" s="21" t="str">
        <f t="shared" si="3487"/>
        <v/>
      </c>
      <c r="AB587" s="21" t="str">
        <f t="shared" si="3099"/>
        <v/>
      </c>
      <c r="AC587" s="21" t="str">
        <f t="shared" ref="AC587:AD587" si="3488">IF(COUNTIF($F587,CONCATENATE("*",AC$1,"*")),"Y",IF(COUNTIF($F587,CONCATENATE("*",$O$1,"*")),"Y",IF(COUNTIF($F587,CONCATENATE("*",$AE$1,"*")),"Y",IF(COUNTIF($F587,CONCATENATE("*ALL EVENT*")),"Y",""))))</f>
        <v/>
      </c>
      <c r="AD587" s="21" t="str">
        <f t="shared" si="3488"/>
        <v/>
      </c>
      <c r="AE587" s="19" t="str">
        <f t="shared" si="3101"/>
        <v/>
      </c>
      <c r="AF587" s="22">
        <f t="shared" si="3102"/>
        <v>0</v>
      </c>
      <c r="AG587" s="44"/>
      <c r="AH587" s="19" t="str">
        <f t="shared" ref="AH587:AX587" si="3489">IF(O587="Y",$AG587,"")</f>
        <v/>
      </c>
      <c r="AI587" s="19" t="str">
        <f t="shared" si="3489"/>
        <v/>
      </c>
      <c r="AJ587" s="19" t="str">
        <f t="shared" si="3489"/>
        <v/>
      </c>
      <c r="AK587" s="19" t="str">
        <f t="shared" si="3489"/>
        <v/>
      </c>
      <c r="AL587" s="19" t="str">
        <f t="shared" si="3489"/>
        <v/>
      </c>
      <c r="AM587" s="19" t="str">
        <f t="shared" si="3489"/>
        <v/>
      </c>
      <c r="AN587" s="19" t="str">
        <f t="shared" si="3489"/>
        <v/>
      </c>
      <c r="AO587" s="19" t="str">
        <f t="shared" si="3489"/>
        <v/>
      </c>
      <c r="AP587" s="19" t="str">
        <f t="shared" si="3489"/>
        <v/>
      </c>
      <c r="AQ587" s="19" t="str">
        <f t="shared" si="3489"/>
        <v/>
      </c>
      <c r="AR587" s="19" t="str">
        <f t="shared" si="3489"/>
        <v/>
      </c>
      <c r="AS587" s="19" t="str">
        <f t="shared" si="3489"/>
        <v/>
      </c>
      <c r="AT587" s="19" t="str">
        <f t="shared" si="3489"/>
        <v/>
      </c>
      <c r="AU587" s="19" t="str">
        <f t="shared" si="3489"/>
        <v/>
      </c>
      <c r="AV587" s="19" t="str">
        <f t="shared" si="3489"/>
        <v/>
      </c>
      <c r="AW587" s="19" t="str">
        <f t="shared" si="3489"/>
        <v/>
      </c>
      <c r="AX587" s="19" t="str">
        <f t="shared" si="3489"/>
        <v/>
      </c>
      <c r="AY587" s="24">
        <f t="shared" si="3105"/>
        <v>0</v>
      </c>
      <c r="AZ587" s="19">
        <f t="shared" si="3106"/>
        <v>1</v>
      </c>
      <c r="BA587" s="19"/>
      <c r="BB587" s="19"/>
    </row>
    <row r="588" spans="1:54" ht="15.6">
      <c r="A588" s="1">
        <f>'Form Responses 1'!A791</f>
        <v>0</v>
      </c>
      <c r="B588" s="25">
        <f>'Form Responses 1'!B791</f>
        <v>0</v>
      </c>
      <c r="C588" s="25">
        <f>'Form Responses 1'!C791</f>
        <v>0</v>
      </c>
      <c r="D588" s="25">
        <f>'Form Responses 1'!D791</f>
        <v>0</v>
      </c>
      <c r="E588" s="513">
        <f>'Form Responses 1'!E791</f>
        <v>0</v>
      </c>
      <c r="F588" s="48">
        <f>'Form Responses 1'!F791</f>
        <v>0</v>
      </c>
      <c r="G588" s="25">
        <f>'Form Responses 1'!G791</f>
        <v>0</v>
      </c>
      <c r="H588" s="25"/>
      <c r="I588" s="25"/>
      <c r="J588" s="25"/>
      <c r="K588" s="25"/>
      <c r="L588" s="25"/>
      <c r="M588" s="25"/>
      <c r="N588" s="25"/>
      <c r="O588" s="19" t="str">
        <f t="shared" si="3095"/>
        <v/>
      </c>
      <c r="P588" s="20"/>
      <c r="Q588" s="20"/>
      <c r="R588" s="20"/>
      <c r="S588" s="20"/>
      <c r="T588" s="21" t="str">
        <f t="shared" ref="T588:U588" si="3490">IF(COUNTIF($F588,CONCATENATE("*",T$1,"*")),"Y",IF(COUNTIF($F588,CONCATENATE("*",$V$1,"*")),"Y",IF(COUNTIF($F588,CONCATENATE("*ALL EVENT DAYS - July 18*")),"Y","")))</f>
        <v/>
      </c>
      <c r="U588" s="21" t="str">
        <f t="shared" si="3490"/>
        <v/>
      </c>
      <c r="V588" s="21" t="str">
        <f t="shared" si="2740"/>
        <v/>
      </c>
      <c r="W588" s="21" t="str">
        <f t="shared" ref="W588:X588" si="3491">IF(COUNTIF($F588,CONCATENATE("*",W$1,"*")),"Y",IF(COUNTIF($F588,CONCATENATE("*",$O$1,"*")),"Y",IF(COUNTIF($F588,CONCATENATE("*",$Y$1,"*")),"Y",IF(COUNTIF($F588,CONCATENATE("*ALL EVENT*")),"Y",""))))</f>
        <v/>
      </c>
      <c r="X588" s="21" t="str">
        <f t="shared" si="3491"/>
        <v/>
      </c>
      <c r="Y588" s="21" t="str">
        <f t="shared" si="2742"/>
        <v/>
      </c>
      <c r="Z588" s="21" t="str">
        <f t="shared" ref="Z588:AA588" si="3492">IF(COUNTIF($F588,CONCATENATE("*",Z$1,"*")),"Y",IF(COUNTIF($F588,CONCATENATE("*",$O$1,"*")),"Y",IF(COUNTIF($F588,CONCATENATE("*",$AB$1,"*")),"Y",IF(COUNTIF($F588,CONCATENATE("*ALL EVENT*")),"Y",""))))</f>
        <v/>
      </c>
      <c r="AA588" s="21" t="str">
        <f t="shared" si="3492"/>
        <v/>
      </c>
      <c r="AB588" s="21" t="str">
        <f t="shared" si="3099"/>
        <v/>
      </c>
      <c r="AC588" s="21" t="str">
        <f t="shared" ref="AC588:AD588" si="3493">IF(COUNTIF($F588,CONCATENATE("*",AC$1,"*")),"Y",IF(COUNTIF($F588,CONCATENATE("*",$O$1,"*")),"Y",IF(COUNTIF($F588,CONCATENATE("*",$AE$1,"*")),"Y",IF(COUNTIF($F588,CONCATENATE("*ALL EVENT*")),"Y",""))))</f>
        <v/>
      </c>
      <c r="AD588" s="21" t="str">
        <f t="shared" si="3493"/>
        <v/>
      </c>
      <c r="AE588" s="19" t="str">
        <f t="shared" si="3101"/>
        <v/>
      </c>
      <c r="AF588" s="22">
        <f t="shared" si="3102"/>
        <v>0</v>
      </c>
      <c r="AG588" s="44"/>
      <c r="AH588" s="19" t="str">
        <f t="shared" ref="AH588:AX588" si="3494">IF(O588="Y",$AG588,"")</f>
        <v/>
      </c>
      <c r="AI588" s="19" t="str">
        <f t="shared" si="3494"/>
        <v/>
      </c>
      <c r="AJ588" s="19" t="str">
        <f t="shared" si="3494"/>
        <v/>
      </c>
      <c r="AK588" s="19" t="str">
        <f t="shared" si="3494"/>
        <v/>
      </c>
      <c r="AL588" s="19" t="str">
        <f t="shared" si="3494"/>
        <v/>
      </c>
      <c r="AM588" s="19" t="str">
        <f t="shared" si="3494"/>
        <v/>
      </c>
      <c r="AN588" s="19" t="str">
        <f t="shared" si="3494"/>
        <v/>
      </c>
      <c r="AO588" s="19" t="str">
        <f t="shared" si="3494"/>
        <v/>
      </c>
      <c r="AP588" s="19" t="str">
        <f t="shared" si="3494"/>
        <v/>
      </c>
      <c r="AQ588" s="19" t="str">
        <f t="shared" si="3494"/>
        <v/>
      </c>
      <c r="AR588" s="19" t="str">
        <f t="shared" si="3494"/>
        <v/>
      </c>
      <c r="AS588" s="19" t="str">
        <f t="shared" si="3494"/>
        <v/>
      </c>
      <c r="AT588" s="19" t="str">
        <f t="shared" si="3494"/>
        <v/>
      </c>
      <c r="AU588" s="19" t="str">
        <f t="shared" si="3494"/>
        <v/>
      </c>
      <c r="AV588" s="19" t="str">
        <f t="shared" si="3494"/>
        <v/>
      </c>
      <c r="AW588" s="19" t="str">
        <f t="shared" si="3494"/>
        <v/>
      </c>
      <c r="AX588" s="19" t="str">
        <f t="shared" si="3494"/>
        <v/>
      </c>
      <c r="AY588" s="24">
        <f t="shared" si="3105"/>
        <v>0</v>
      </c>
      <c r="AZ588" s="19">
        <f t="shared" si="3106"/>
        <v>1</v>
      </c>
      <c r="BA588" s="19"/>
      <c r="BB588" s="19"/>
    </row>
    <row r="589" spans="1:54" ht="15.6">
      <c r="A589" s="1">
        <f>'Form Responses 1'!A792</f>
        <v>0</v>
      </c>
      <c r="B589" s="25">
        <f>'Form Responses 1'!B792</f>
        <v>0</v>
      </c>
      <c r="C589" s="25">
        <f>'Form Responses 1'!C792</f>
        <v>0</v>
      </c>
      <c r="D589" s="25">
        <f>'Form Responses 1'!D792</f>
        <v>0</v>
      </c>
      <c r="E589" s="513">
        <f>'Form Responses 1'!E792</f>
        <v>0</v>
      </c>
      <c r="F589" s="48">
        <f>'Form Responses 1'!F792</f>
        <v>0</v>
      </c>
      <c r="G589" s="25">
        <f>'Form Responses 1'!G792</f>
        <v>0</v>
      </c>
      <c r="H589" s="25"/>
      <c r="I589" s="25"/>
      <c r="J589" s="25"/>
      <c r="K589" s="25"/>
      <c r="L589" s="25"/>
      <c r="M589" s="25"/>
      <c r="N589" s="25"/>
      <c r="O589" s="19" t="str">
        <f t="shared" si="3095"/>
        <v/>
      </c>
      <c r="P589" s="20"/>
      <c r="Q589" s="20"/>
      <c r="R589" s="20"/>
      <c r="S589" s="20"/>
      <c r="T589" s="21" t="str">
        <f t="shared" ref="T589:U589" si="3495">IF(COUNTIF($F589,CONCATENATE("*",T$1,"*")),"Y",IF(COUNTIF($F589,CONCATENATE("*",$V$1,"*")),"Y",IF(COUNTIF($F589,CONCATENATE("*ALL EVENT DAYS - July 18*")),"Y","")))</f>
        <v/>
      </c>
      <c r="U589" s="21" t="str">
        <f t="shared" si="3495"/>
        <v/>
      </c>
      <c r="V589" s="21" t="str">
        <f t="shared" si="2740"/>
        <v/>
      </c>
      <c r="W589" s="21" t="str">
        <f t="shared" ref="W589:X589" si="3496">IF(COUNTIF($F589,CONCATENATE("*",W$1,"*")),"Y",IF(COUNTIF($F589,CONCATENATE("*",$O$1,"*")),"Y",IF(COUNTIF($F589,CONCATENATE("*",$Y$1,"*")),"Y",IF(COUNTIF($F589,CONCATENATE("*ALL EVENT*")),"Y",""))))</f>
        <v/>
      </c>
      <c r="X589" s="21" t="str">
        <f t="shared" si="3496"/>
        <v/>
      </c>
      <c r="Y589" s="21" t="str">
        <f t="shared" si="2742"/>
        <v/>
      </c>
      <c r="Z589" s="21" t="str">
        <f t="shared" ref="Z589:AA589" si="3497">IF(COUNTIF($F589,CONCATENATE("*",Z$1,"*")),"Y",IF(COUNTIF($F589,CONCATENATE("*",$O$1,"*")),"Y",IF(COUNTIF($F589,CONCATENATE("*",$AB$1,"*")),"Y",IF(COUNTIF($F589,CONCATENATE("*ALL EVENT*")),"Y",""))))</f>
        <v/>
      </c>
      <c r="AA589" s="21" t="str">
        <f t="shared" si="3497"/>
        <v/>
      </c>
      <c r="AB589" s="21" t="str">
        <f t="shared" si="3099"/>
        <v/>
      </c>
      <c r="AC589" s="21" t="str">
        <f t="shared" ref="AC589:AD589" si="3498">IF(COUNTIF($F589,CONCATENATE("*",AC$1,"*")),"Y",IF(COUNTIF($F589,CONCATENATE("*",$O$1,"*")),"Y",IF(COUNTIF($F589,CONCATENATE("*",$AE$1,"*")),"Y",IF(COUNTIF($F589,CONCATENATE("*ALL EVENT*")),"Y",""))))</f>
        <v/>
      </c>
      <c r="AD589" s="21" t="str">
        <f t="shared" si="3498"/>
        <v/>
      </c>
      <c r="AE589" s="19" t="str">
        <f t="shared" si="3101"/>
        <v/>
      </c>
      <c r="AF589" s="22">
        <f t="shared" si="3102"/>
        <v>0</v>
      </c>
      <c r="AG589" s="44"/>
      <c r="AH589" s="19" t="str">
        <f t="shared" ref="AH589:AX589" si="3499">IF(O589="Y",$AG589,"")</f>
        <v/>
      </c>
      <c r="AI589" s="19" t="str">
        <f t="shared" si="3499"/>
        <v/>
      </c>
      <c r="AJ589" s="19" t="str">
        <f t="shared" si="3499"/>
        <v/>
      </c>
      <c r="AK589" s="19" t="str">
        <f t="shared" si="3499"/>
        <v/>
      </c>
      <c r="AL589" s="19" t="str">
        <f t="shared" si="3499"/>
        <v/>
      </c>
      <c r="AM589" s="19" t="str">
        <f t="shared" si="3499"/>
        <v/>
      </c>
      <c r="AN589" s="19" t="str">
        <f t="shared" si="3499"/>
        <v/>
      </c>
      <c r="AO589" s="19" t="str">
        <f t="shared" si="3499"/>
        <v/>
      </c>
      <c r="AP589" s="19" t="str">
        <f t="shared" si="3499"/>
        <v/>
      </c>
      <c r="AQ589" s="19" t="str">
        <f t="shared" si="3499"/>
        <v/>
      </c>
      <c r="AR589" s="19" t="str">
        <f t="shared" si="3499"/>
        <v/>
      </c>
      <c r="AS589" s="19" t="str">
        <f t="shared" si="3499"/>
        <v/>
      </c>
      <c r="AT589" s="19" t="str">
        <f t="shared" si="3499"/>
        <v/>
      </c>
      <c r="AU589" s="19" t="str">
        <f t="shared" si="3499"/>
        <v/>
      </c>
      <c r="AV589" s="19" t="str">
        <f t="shared" si="3499"/>
        <v/>
      </c>
      <c r="AW589" s="19" t="str">
        <f t="shared" si="3499"/>
        <v/>
      </c>
      <c r="AX589" s="19" t="str">
        <f t="shared" si="3499"/>
        <v/>
      </c>
      <c r="AY589" s="24">
        <f t="shared" si="3105"/>
        <v>0</v>
      </c>
      <c r="AZ589" s="19">
        <f t="shared" si="3106"/>
        <v>1</v>
      </c>
      <c r="BA589" s="19"/>
      <c r="BB589" s="19"/>
    </row>
    <row r="590" spans="1:54" ht="15.6">
      <c r="A590" s="1">
        <f>'Form Responses 1'!A793</f>
        <v>0</v>
      </c>
      <c r="B590" s="49" t="s">
        <v>1780</v>
      </c>
      <c r="C590" s="50" t="s">
        <v>433</v>
      </c>
      <c r="D590" s="49" t="s">
        <v>1781</v>
      </c>
      <c r="E590" s="514">
        <v>6096106362</v>
      </c>
      <c r="F590" s="51"/>
      <c r="G590" s="49" t="s">
        <v>1782</v>
      </c>
      <c r="H590" s="52"/>
      <c r="I590" s="52"/>
      <c r="J590" s="53"/>
      <c r="K590" s="53"/>
      <c r="L590" s="53"/>
      <c r="M590" s="53"/>
      <c r="N590" s="53" t="s">
        <v>1727</v>
      </c>
      <c r="O590" s="53"/>
      <c r="P590" s="20" t="s">
        <v>979</v>
      </c>
      <c r="Q590" s="20" t="s">
        <v>979</v>
      </c>
      <c r="R590" s="20" t="s">
        <v>979</v>
      </c>
      <c r="S590" s="20" t="s">
        <v>979</v>
      </c>
      <c r="T590" s="20" t="s">
        <v>979</v>
      </c>
      <c r="U590" s="20" t="s">
        <v>979</v>
      </c>
      <c r="V590" s="27" t="s">
        <v>979</v>
      </c>
      <c r="W590" s="27" t="s">
        <v>979</v>
      </c>
      <c r="X590" s="27" t="s">
        <v>979</v>
      </c>
      <c r="Y590" s="27" t="s">
        <v>979</v>
      </c>
      <c r="Z590" s="27" t="s">
        <v>979</v>
      </c>
      <c r="AA590" s="27" t="s">
        <v>979</v>
      </c>
      <c r="AB590" s="27" t="s">
        <v>979</v>
      </c>
      <c r="AC590" s="27" t="s">
        <v>979</v>
      </c>
      <c r="AD590" s="27" t="s">
        <v>979</v>
      </c>
      <c r="AE590" s="27" t="s">
        <v>979</v>
      </c>
      <c r="AF590" s="22">
        <f t="shared" si="3102"/>
        <v>12</v>
      </c>
      <c r="AG590" s="54" t="s">
        <v>1732</v>
      </c>
      <c r="AH590" s="19" t="str">
        <f t="shared" ref="AH590:AJ590" si="3500">IF(O590="Y",$AG590,"")</f>
        <v/>
      </c>
      <c r="AI590" s="19" t="str">
        <f t="shared" si="3500"/>
        <v>Maha Prasad</v>
      </c>
      <c r="AJ590" s="19" t="str">
        <f t="shared" si="3500"/>
        <v>Maha Prasad</v>
      </c>
      <c r="AK590" s="19" t="s">
        <v>1750</v>
      </c>
      <c r="AL590" s="19" t="s">
        <v>1744</v>
      </c>
      <c r="AM590" s="19" t="s">
        <v>1744</v>
      </c>
      <c r="AN590" s="19" t="str">
        <f t="shared" ref="AN590:AR590" si="3501">IF(U590="Y",$AG590,"")</f>
        <v>Maha Prasad</v>
      </c>
      <c r="AO590" s="19" t="str">
        <f t="shared" si="3501"/>
        <v>Maha Prasad</v>
      </c>
      <c r="AP590" s="19" t="str">
        <f t="shared" si="3501"/>
        <v>Maha Prasad</v>
      </c>
      <c r="AQ590" s="19" t="str">
        <f t="shared" si="3501"/>
        <v>Maha Prasad</v>
      </c>
      <c r="AR590" s="19" t="str">
        <f t="shared" si="3501"/>
        <v>Maha Prasad</v>
      </c>
      <c r="AS590" s="19" t="s">
        <v>1737</v>
      </c>
      <c r="AT590" s="19" t="s">
        <v>1737</v>
      </c>
      <c r="AU590" s="19" t="str">
        <f>IF(AB590="Y",$AG590,"")</f>
        <v>Maha Prasad</v>
      </c>
      <c r="AV590" s="19" t="s">
        <v>1737</v>
      </c>
      <c r="AW590" s="19" t="s">
        <v>1737</v>
      </c>
      <c r="AX590" s="19" t="str">
        <f>IF(AE590="Y",$AG590,"")</f>
        <v>Maha Prasad</v>
      </c>
      <c r="AY590" s="24">
        <f t="shared" si="3105"/>
        <v>2</v>
      </c>
      <c r="AZ590" s="19">
        <f t="shared" si="3106"/>
        <v>2</v>
      </c>
      <c r="BA590" s="19" t="s">
        <v>1729</v>
      </c>
      <c r="BB590" s="19"/>
    </row>
    <row r="591" spans="1:54" ht="15.6">
      <c r="A591" s="1">
        <f>'Form Responses 1'!A795</f>
        <v>0</v>
      </c>
      <c r="B591" s="55" t="s">
        <v>1783</v>
      </c>
      <c r="C591" s="55" t="s">
        <v>1784</v>
      </c>
      <c r="D591" s="55" t="s">
        <v>1785</v>
      </c>
      <c r="E591" s="515" t="s">
        <v>1786</v>
      </c>
      <c r="F591" s="56"/>
      <c r="G591" s="55" t="s">
        <v>1787</v>
      </c>
      <c r="H591" s="55"/>
      <c r="I591" s="55"/>
      <c r="J591" s="55"/>
      <c r="K591" s="55"/>
      <c r="L591" s="55"/>
      <c r="M591" s="55"/>
      <c r="N591" s="55" t="s">
        <v>1731</v>
      </c>
      <c r="O591" s="55"/>
      <c r="P591" s="20"/>
      <c r="Q591" s="20"/>
      <c r="R591" s="20"/>
      <c r="S591" s="20" t="s">
        <v>979</v>
      </c>
      <c r="T591" s="20"/>
      <c r="U591" s="20"/>
      <c r="V591" s="55"/>
      <c r="W591" s="55" t="s">
        <v>979</v>
      </c>
      <c r="X591" s="55"/>
      <c r="Y591" s="55"/>
      <c r="Z591" s="55" t="s">
        <v>979</v>
      </c>
      <c r="AA591" s="55"/>
      <c r="AB591" s="55"/>
      <c r="AC591" s="52"/>
      <c r="AD591" s="55"/>
      <c r="AE591" s="55"/>
      <c r="AF591" s="22">
        <f t="shared" si="3102"/>
        <v>3</v>
      </c>
      <c r="AG591" s="54" t="s">
        <v>1732</v>
      </c>
      <c r="AH591" s="19" t="str">
        <f t="shared" ref="AH591:AH782" si="3502">IF(O591="Y",$AG591,"")</f>
        <v/>
      </c>
      <c r="AI591" s="19"/>
      <c r="AJ591" s="19"/>
      <c r="AK591" s="19"/>
      <c r="AL591" s="19" t="s">
        <v>1744</v>
      </c>
      <c r="AM591" s="19" t="s">
        <v>1738</v>
      </c>
      <c r="AN591" s="19"/>
      <c r="AO591" s="19"/>
      <c r="AP591" s="19" t="s">
        <v>1737</v>
      </c>
      <c r="AQ591" s="19" t="str">
        <f t="shared" ref="AQ591:AR591" si="3503">IF(X591="Y",$AG591,"")</f>
        <v/>
      </c>
      <c r="AR591" s="19" t="str">
        <f t="shared" si="3503"/>
        <v/>
      </c>
      <c r="AS591" s="19" t="s">
        <v>1737</v>
      </c>
      <c r="AT591" s="19" t="str">
        <f t="shared" ref="AT591:AX591" si="3504">IF(AA591="Y",$AG591,"")</f>
        <v/>
      </c>
      <c r="AU591" s="19" t="str">
        <f t="shared" si="3504"/>
        <v/>
      </c>
      <c r="AV591" s="19" t="str">
        <f t="shared" si="3504"/>
        <v/>
      </c>
      <c r="AW591" s="19" t="str">
        <f t="shared" si="3504"/>
        <v/>
      </c>
      <c r="AX591" s="19" t="str">
        <f t="shared" si="3504"/>
        <v/>
      </c>
      <c r="AY591" s="24">
        <f t="shared" si="3105"/>
        <v>1</v>
      </c>
      <c r="AZ591" s="19">
        <f t="shared" si="3106"/>
        <v>1</v>
      </c>
      <c r="BA591" s="19" t="s">
        <v>1740</v>
      </c>
      <c r="BB591" s="19"/>
    </row>
    <row r="592" spans="1:54" ht="15.6">
      <c r="A592" s="1">
        <f>'Form Responses 1'!A796</f>
        <v>0</v>
      </c>
      <c r="B592" s="55" t="s">
        <v>1788</v>
      </c>
      <c r="C592" s="55" t="s">
        <v>1789</v>
      </c>
      <c r="D592" s="55" t="s">
        <v>1790</v>
      </c>
      <c r="E592" s="515">
        <v>9084207986</v>
      </c>
      <c r="F592" s="56"/>
      <c r="G592" s="55" t="s">
        <v>1782</v>
      </c>
      <c r="H592" s="55"/>
      <c r="I592" s="55"/>
      <c r="J592" s="55"/>
      <c r="K592" s="55"/>
      <c r="L592" s="55"/>
      <c r="M592" s="55"/>
      <c r="N592" s="55" t="s">
        <v>1731</v>
      </c>
      <c r="O592" s="55"/>
      <c r="P592" s="20"/>
      <c r="Q592" s="20"/>
      <c r="R592" s="20"/>
      <c r="S592" s="20" t="s">
        <v>979</v>
      </c>
      <c r="T592" s="20"/>
      <c r="U592" s="20"/>
      <c r="V592" s="55"/>
      <c r="W592" s="55" t="s">
        <v>979</v>
      </c>
      <c r="X592" s="55" t="s">
        <v>979</v>
      </c>
      <c r="Y592" s="55"/>
      <c r="Z592" s="55" t="s">
        <v>979</v>
      </c>
      <c r="AA592" s="55" t="s">
        <v>979</v>
      </c>
      <c r="AB592" s="55"/>
      <c r="AC592" s="27" t="s">
        <v>979</v>
      </c>
      <c r="AD592" s="55" t="s">
        <v>979</v>
      </c>
      <c r="AE592" s="55"/>
      <c r="AF592" s="22">
        <f t="shared" si="3102"/>
        <v>7</v>
      </c>
      <c r="AG592" s="54" t="s">
        <v>1732</v>
      </c>
      <c r="AH592" s="19" t="str">
        <f t="shared" si="3502"/>
        <v/>
      </c>
      <c r="AI592" s="19"/>
      <c r="AJ592" s="19"/>
      <c r="AK592" s="19"/>
      <c r="AL592" s="19" t="s">
        <v>1744</v>
      </c>
      <c r="AM592" s="19" t="s">
        <v>1744</v>
      </c>
      <c r="AN592" s="19"/>
      <c r="AO592" s="19"/>
      <c r="AP592" s="19" t="s">
        <v>1737</v>
      </c>
      <c r="AQ592" s="19" t="s">
        <v>1737</v>
      </c>
      <c r="AR592" s="19" t="str">
        <f t="shared" ref="AR592:AR599" si="3505">IF(Y592="Y",$AG592,"")</f>
        <v/>
      </c>
      <c r="AS592" s="19" t="s">
        <v>1737</v>
      </c>
      <c r="AT592" s="19" t="s">
        <v>1737</v>
      </c>
      <c r="AU592" s="19" t="str">
        <f>IF(AB592="Y",$AG592,"")</f>
        <v/>
      </c>
      <c r="AV592" s="19" t="s">
        <v>1737</v>
      </c>
      <c r="AW592" s="19" t="s">
        <v>1737</v>
      </c>
      <c r="AX592" s="19" t="str">
        <f>IF(AE592="Y",$AG592,"")</f>
        <v/>
      </c>
      <c r="AY592" s="24">
        <f t="shared" si="3105"/>
        <v>2</v>
      </c>
      <c r="AZ592" s="19">
        <f t="shared" si="3106"/>
        <v>1</v>
      </c>
      <c r="BA592" s="19" t="s">
        <v>1740</v>
      </c>
      <c r="BB592" s="19"/>
    </row>
    <row r="593" spans="1:54" ht="15.6">
      <c r="A593" s="1">
        <f>'Form Responses 1'!A797</f>
        <v>0</v>
      </c>
      <c r="B593" s="55" t="s">
        <v>1791</v>
      </c>
      <c r="C593" s="55" t="s">
        <v>1792</v>
      </c>
      <c r="D593" s="55" t="s">
        <v>1793</v>
      </c>
      <c r="E593" s="515">
        <v>6466325422</v>
      </c>
      <c r="F593" s="56"/>
      <c r="G593" s="55" t="s">
        <v>1782</v>
      </c>
      <c r="H593" s="55"/>
      <c r="I593" s="55"/>
      <c r="J593" s="55"/>
      <c r="K593" s="55"/>
      <c r="L593" s="55"/>
      <c r="M593" s="55"/>
      <c r="N593" s="55" t="s">
        <v>1727</v>
      </c>
      <c r="O593" s="55"/>
      <c r="P593" s="20"/>
      <c r="Q593" s="20"/>
      <c r="R593" s="20"/>
      <c r="S593" s="20" t="s">
        <v>979</v>
      </c>
      <c r="T593" s="20"/>
      <c r="U593" s="20"/>
      <c r="V593" s="55"/>
      <c r="W593" s="55" t="s">
        <v>979</v>
      </c>
      <c r="X593" s="55" t="s">
        <v>979</v>
      </c>
      <c r="Y593" s="55"/>
      <c r="Z593" s="55" t="s">
        <v>979</v>
      </c>
      <c r="AA593" s="55"/>
      <c r="AB593" s="55"/>
      <c r="AC593" s="52"/>
      <c r="AD593" s="55"/>
      <c r="AE593" s="55"/>
      <c r="AF593" s="22">
        <f t="shared" si="3102"/>
        <v>4</v>
      </c>
      <c r="AG593" s="54" t="s">
        <v>1732</v>
      </c>
      <c r="AH593" s="19" t="str">
        <f t="shared" si="3502"/>
        <v/>
      </c>
      <c r="AI593" s="19"/>
      <c r="AJ593" s="19"/>
      <c r="AK593" s="19"/>
      <c r="AL593" s="19" t="s">
        <v>1744</v>
      </c>
      <c r="AM593" s="19" t="s">
        <v>1744</v>
      </c>
      <c r="AN593" s="19"/>
      <c r="AO593" s="19"/>
      <c r="AP593" s="19" t="s">
        <v>1737</v>
      </c>
      <c r="AQ593" s="19" t="s">
        <v>1737</v>
      </c>
      <c r="AR593" s="19" t="str">
        <f t="shared" si="3505"/>
        <v/>
      </c>
      <c r="AS593" s="19" t="s">
        <v>1737</v>
      </c>
      <c r="AT593" s="19" t="str">
        <f t="shared" ref="AT593:AX593" si="3506">IF(AA593="Y",$AG593,"")</f>
        <v/>
      </c>
      <c r="AU593" s="19" t="str">
        <f t="shared" si="3506"/>
        <v/>
      </c>
      <c r="AV593" s="19" t="str">
        <f t="shared" si="3506"/>
        <v/>
      </c>
      <c r="AW593" s="19" t="str">
        <f t="shared" si="3506"/>
        <v/>
      </c>
      <c r="AX593" s="19" t="str">
        <f t="shared" si="3506"/>
        <v/>
      </c>
      <c r="AY593" s="24">
        <f t="shared" si="3105"/>
        <v>1</v>
      </c>
      <c r="AZ593" s="19">
        <f t="shared" si="3106"/>
        <v>1</v>
      </c>
      <c r="BA593" s="19" t="s">
        <v>1740</v>
      </c>
      <c r="BB593" s="19"/>
    </row>
    <row r="594" spans="1:54" ht="15.6">
      <c r="A594" s="1">
        <f>'Form Responses 1'!A798</f>
        <v>0</v>
      </c>
      <c r="B594" s="55" t="s">
        <v>1794</v>
      </c>
      <c r="C594" s="55" t="s">
        <v>1795</v>
      </c>
      <c r="D594" s="55" t="s">
        <v>1785</v>
      </c>
      <c r="E594" s="515">
        <v>2014560942</v>
      </c>
      <c r="F594" s="56"/>
      <c r="G594" s="55" t="s">
        <v>1787</v>
      </c>
      <c r="H594" s="55"/>
      <c r="I594" s="55"/>
      <c r="J594" s="55"/>
      <c r="K594" s="55"/>
      <c r="L594" s="55"/>
      <c r="M594" s="55"/>
      <c r="N594" s="55" t="s">
        <v>1731</v>
      </c>
      <c r="O594" s="55"/>
      <c r="P594" s="20"/>
      <c r="Q594" s="20"/>
      <c r="R594" s="20"/>
      <c r="S594" s="20" t="s">
        <v>979</v>
      </c>
      <c r="T594" s="20"/>
      <c r="U594" s="20"/>
      <c r="V594" s="55"/>
      <c r="W594" s="55"/>
      <c r="X594" s="55" t="s">
        <v>979</v>
      </c>
      <c r="Y594" s="55"/>
      <c r="Z594" s="55" t="s">
        <v>979</v>
      </c>
      <c r="AA594" s="55" t="s">
        <v>979</v>
      </c>
      <c r="AB594" s="55"/>
      <c r="AC594" s="52"/>
      <c r="AD594" s="55"/>
      <c r="AE594" s="55"/>
      <c r="AF594" s="22">
        <f t="shared" si="3102"/>
        <v>4</v>
      </c>
      <c r="AG594" s="54" t="s">
        <v>1732</v>
      </c>
      <c r="AH594" s="19" t="str">
        <f t="shared" si="3502"/>
        <v/>
      </c>
      <c r="AI594" s="19"/>
      <c r="AJ594" s="19"/>
      <c r="AK594" s="19"/>
      <c r="AL594" s="19" t="s">
        <v>1744</v>
      </c>
      <c r="AM594" s="19" t="s">
        <v>1738</v>
      </c>
      <c r="AN594" s="19"/>
      <c r="AO594" s="19"/>
      <c r="AP594" s="19" t="str">
        <f>IF(W594="Y",$AG594,"")</f>
        <v/>
      </c>
      <c r="AQ594" s="19" t="s">
        <v>1737</v>
      </c>
      <c r="AR594" s="19" t="str">
        <f t="shared" si="3505"/>
        <v/>
      </c>
      <c r="AS594" s="19" t="s">
        <v>1737</v>
      </c>
      <c r="AT594" s="19" t="s">
        <v>1737</v>
      </c>
      <c r="AU594" s="19" t="str">
        <f t="shared" ref="AU594:AX594" si="3507">IF(AB594="Y",$AG594,"")</f>
        <v/>
      </c>
      <c r="AV594" s="19" t="str">
        <f t="shared" si="3507"/>
        <v/>
      </c>
      <c r="AW594" s="19" t="str">
        <f t="shared" si="3507"/>
        <v/>
      </c>
      <c r="AX594" s="19" t="str">
        <f t="shared" si="3507"/>
        <v/>
      </c>
      <c r="AY594" s="24">
        <f t="shared" si="3105"/>
        <v>1</v>
      </c>
      <c r="AZ594" s="19">
        <f t="shared" si="3106"/>
        <v>1</v>
      </c>
      <c r="BA594" s="19" t="s">
        <v>1740</v>
      </c>
      <c r="BB594" s="19"/>
    </row>
    <row r="595" spans="1:54" ht="15.6">
      <c r="A595" s="1">
        <f>'Form Responses 1'!A799</f>
        <v>0</v>
      </c>
      <c r="B595" s="55" t="s">
        <v>1796</v>
      </c>
      <c r="C595" s="55" t="s">
        <v>1398</v>
      </c>
      <c r="D595" s="55" t="s">
        <v>1797</v>
      </c>
      <c r="E595" s="515">
        <v>6092130748</v>
      </c>
      <c r="F595" s="56"/>
      <c r="G595" s="55" t="s">
        <v>1782</v>
      </c>
      <c r="H595" s="55"/>
      <c r="I595" s="55"/>
      <c r="J595" s="55"/>
      <c r="K595" s="55"/>
      <c r="L595" s="55"/>
      <c r="M595" s="55"/>
      <c r="N595" s="55" t="s">
        <v>1731</v>
      </c>
      <c r="O595" s="55"/>
      <c r="P595" s="20" t="s">
        <v>979</v>
      </c>
      <c r="Q595" s="20" t="s">
        <v>979</v>
      </c>
      <c r="R595" s="20" t="s">
        <v>979</v>
      </c>
      <c r="S595" s="20" t="s">
        <v>979</v>
      </c>
      <c r="T595" s="20" t="s">
        <v>979</v>
      </c>
      <c r="U595" s="20" t="s">
        <v>979</v>
      </c>
      <c r="V595" s="55"/>
      <c r="W595" s="55" t="s">
        <v>979</v>
      </c>
      <c r="X595" s="55" t="s">
        <v>979</v>
      </c>
      <c r="Y595" s="55"/>
      <c r="Z595" s="55" t="s">
        <v>979</v>
      </c>
      <c r="AA595" s="55" t="s">
        <v>979</v>
      </c>
      <c r="AB595" s="55"/>
      <c r="AC595" s="27" t="s">
        <v>979</v>
      </c>
      <c r="AD595" s="55" t="s">
        <v>979</v>
      </c>
      <c r="AE595" s="55"/>
      <c r="AF595" s="22">
        <f t="shared" si="3102"/>
        <v>12</v>
      </c>
      <c r="AG595" s="54" t="s">
        <v>1732</v>
      </c>
      <c r="AH595" s="19" t="str">
        <f t="shared" si="3502"/>
        <v/>
      </c>
      <c r="AI595" s="19"/>
      <c r="AJ595" s="19"/>
      <c r="AK595" s="19"/>
      <c r="AL595" s="19" t="s">
        <v>1744</v>
      </c>
      <c r="AM595" s="19" t="s">
        <v>1744</v>
      </c>
      <c r="AN595" s="19"/>
      <c r="AO595" s="19"/>
      <c r="AP595" s="19" t="s">
        <v>1737</v>
      </c>
      <c r="AQ595" s="19" t="s">
        <v>1737</v>
      </c>
      <c r="AR595" s="19" t="str">
        <f t="shared" si="3505"/>
        <v/>
      </c>
      <c r="AS595" s="19" t="s">
        <v>1737</v>
      </c>
      <c r="AT595" s="19" t="s">
        <v>1737</v>
      </c>
      <c r="AU595" s="19" t="str">
        <f t="shared" ref="AU595:AU599" si="3508">IF(AB595="Y",$AG595,"")</f>
        <v/>
      </c>
      <c r="AV595" s="19" t="s">
        <v>1737</v>
      </c>
      <c r="AW595" s="19" t="s">
        <v>1737</v>
      </c>
      <c r="AX595" s="19" t="str">
        <f t="shared" ref="AX595:AX596" si="3509">IF(AE595="Y",$AG595,"")</f>
        <v/>
      </c>
      <c r="AY595" s="24">
        <f t="shared" si="3105"/>
        <v>2</v>
      </c>
      <c r="AZ595" s="19">
        <f t="shared" si="3106"/>
        <v>1</v>
      </c>
      <c r="BA595" s="19" t="s">
        <v>1740</v>
      </c>
      <c r="BB595" s="19"/>
    </row>
    <row r="596" spans="1:54" ht="15.6">
      <c r="A596" s="1">
        <f>'Form Responses 1'!A800</f>
        <v>0</v>
      </c>
      <c r="B596" s="55" t="s">
        <v>1798</v>
      </c>
      <c r="C596" s="57" t="s">
        <v>600</v>
      </c>
      <c r="D596" s="58" t="s">
        <v>1797</v>
      </c>
      <c r="E596" s="515">
        <v>6092130735</v>
      </c>
      <c r="F596" s="56"/>
      <c r="G596" s="55" t="s">
        <v>1782</v>
      </c>
      <c r="H596" s="55"/>
      <c r="I596" s="55"/>
      <c r="J596" s="55"/>
      <c r="K596" s="55"/>
      <c r="L596" s="55"/>
      <c r="M596" s="55"/>
      <c r="N596" s="55" t="s">
        <v>1727</v>
      </c>
      <c r="O596" s="55"/>
      <c r="P596" s="20"/>
      <c r="Q596" s="20"/>
      <c r="R596" s="20"/>
      <c r="S596" s="20" t="s">
        <v>979</v>
      </c>
      <c r="T596" s="20" t="s">
        <v>979</v>
      </c>
      <c r="U596" s="20"/>
      <c r="V596" s="55"/>
      <c r="W596" s="55" t="s">
        <v>979</v>
      </c>
      <c r="X596" s="55" t="s">
        <v>979</v>
      </c>
      <c r="Y596" s="55"/>
      <c r="Z596" s="55" t="s">
        <v>979</v>
      </c>
      <c r="AA596" s="55" t="s">
        <v>979</v>
      </c>
      <c r="AB596" s="55"/>
      <c r="AC596" s="27" t="s">
        <v>979</v>
      </c>
      <c r="AD596" s="55" t="s">
        <v>979</v>
      </c>
      <c r="AE596" s="55"/>
      <c r="AF596" s="22">
        <f t="shared" si="3102"/>
        <v>8</v>
      </c>
      <c r="AG596" s="54" t="s">
        <v>1753</v>
      </c>
      <c r="AH596" s="19" t="str">
        <f t="shared" si="3502"/>
        <v/>
      </c>
      <c r="AI596" s="19"/>
      <c r="AJ596" s="19"/>
      <c r="AK596" s="19"/>
      <c r="AL596" s="19" t="s">
        <v>1744</v>
      </c>
      <c r="AM596" s="19" t="s">
        <v>1744</v>
      </c>
      <c r="AN596" s="19"/>
      <c r="AO596" s="19"/>
      <c r="AP596" s="19" t="s">
        <v>1737</v>
      </c>
      <c r="AQ596" s="19" t="s">
        <v>1737</v>
      </c>
      <c r="AR596" s="19" t="str">
        <f t="shared" si="3505"/>
        <v/>
      </c>
      <c r="AS596" s="19" t="s">
        <v>1737</v>
      </c>
      <c r="AT596" s="19" t="s">
        <v>1737</v>
      </c>
      <c r="AU596" s="19" t="str">
        <f t="shared" si="3508"/>
        <v/>
      </c>
      <c r="AV596" s="19" t="s">
        <v>1737</v>
      </c>
      <c r="AW596" s="19" t="s">
        <v>1737</v>
      </c>
      <c r="AX596" s="19" t="str">
        <f t="shared" si="3509"/>
        <v/>
      </c>
      <c r="AY596" s="24">
        <f t="shared" si="3105"/>
        <v>2</v>
      </c>
      <c r="AZ596" s="19">
        <f t="shared" si="3106"/>
        <v>1</v>
      </c>
      <c r="BA596" s="19" t="s">
        <v>1740</v>
      </c>
      <c r="BB596" s="19"/>
    </row>
    <row r="597" spans="1:54" ht="15.6">
      <c r="A597" s="1">
        <f>'Form Responses 1'!A801</f>
        <v>0</v>
      </c>
      <c r="B597" s="55" t="s">
        <v>1799</v>
      </c>
      <c r="C597" s="57" t="s">
        <v>1800</v>
      </c>
      <c r="D597" s="58" t="s">
        <v>1592</v>
      </c>
      <c r="E597" s="515">
        <v>6097514007</v>
      </c>
      <c r="F597" s="56"/>
      <c r="G597" s="55" t="s">
        <v>1782</v>
      </c>
      <c r="H597" s="55"/>
      <c r="I597" s="55"/>
      <c r="J597" s="55"/>
      <c r="K597" s="55"/>
      <c r="L597" s="55"/>
      <c r="M597" s="55"/>
      <c r="N597" s="55" t="s">
        <v>1731</v>
      </c>
      <c r="O597" s="55"/>
      <c r="P597" s="20" t="s">
        <v>979</v>
      </c>
      <c r="Q597" s="20" t="s">
        <v>979</v>
      </c>
      <c r="R597" s="20" t="s">
        <v>979</v>
      </c>
      <c r="S597" s="20" t="s">
        <v>979</v>
      </c>
      <c r="T597" s="20" t="s">
        <v>979</v>
      </c>
      <c r="U597" s="20" t="s">
        <v>979</v>
      </c>
      <c r="V597" s="55"/>
      <c r="W597" s="55" t="s">
        <v>979</v>
      </c>
      <c r="X597" s="55" t="s">
        <v>979</v>
      </c>
      <c r="Y597" s="55"/>
      <c r="Z597" s="55" t="s">
        <v>979</v>
      </c>
      <c r="AA597" s="55" t="s">
        <v>979</v>
      </c>
      <c r="AB597" s="55"/>
      <c r="AC597" s="27" t="s">
        <v>979</v>
      </c>
      <c r="AD597" s="55" t="s">
        <v>979</v>
      </c>
      <c r="AE597" s="55"/>
      <c r="AF597" s="22">
        <f t="shared" si="3102"/>
        <v>12</v>
      </c>
      <c r="AG597" s="59" t="s">
        <v>1732</v>
      </c>
      <c r="AH597" s="19" t="str">
        <f t="shared" si="3502"/>
        <v/>
      </c>
      <c r="AI597" s="19"/>
      <c r="AJ597" s="19"/>
      <c r="AK597" s="19" t="s">
        <v>1744</v>
      </c>
      <c r="AL597" s="19" t="s">
        <v>1744</v>
      </c>
      <c r="AM597" s="19" t="s">
        <v>1744</v>
      </c>
      <c r="AN597" s="19"/>
      <c r="AO597" s="19"/>
      <c r="AP597" s="19" t="s">
        <v>1734</v>
      </c>
      <c r="AQ597" s="19" t="s">
        <v>1734</v>
      </c>
      <c r="AR597" s="19" t="str">
        <f t="shared" si="3505"/>
        <v/>
      </c>
      <c r="AS597" s="19" t="s">
        <v>1734</v>
      </c>
      <c r="AT597" s="19" t="s">
        <v>1734</v>
      </c>
      <c r="AU597" s="19" t="str">
        <f t="shared" si="3508"/>
        <v/>
      </c>
      <c r="AV597" s="19" t="s">
        <v>1734</v>
      </c>
      <c r="AW597" s="19" t="str">
        <f t="shared" ref="AW597:AX597" si="3510">IF(AD597="Y",$AG597,"")</f>
        <v>Maha Prasad</v>
      </c>
      <c r="AX597" s="19" t="str">
        <f t="shared" si="3510"/>
        <v/>
      </c>
      <c r="AY597" s="24">
        <f t="shared" si="3105"/>
        <v>2</v>
      </c>
      <c r="AZ597" s="19">
        <f t="shared" si="3106"/>
        <v>1</v>
      </c>
      <c r="BA597" s="19" t="s">
        <v>1740</v>
      </c>
      <c r="BB597" s="19"/>
    </row>
    <row r="598" spans="1:54" ht="15.6">
      <c r="A598" s="1">
        <f>'Form Responses 1'!A803</f>
        <v>0</v>
      </c>
      <c r="B598" s="55" t="s">
        <v>1799</v>
      </c>
      <c r="C598" s="55" t="s">
        <v>1801</v>
      </c>
      <c r="D598" s="55" t="s">
        <v>1592</v>
      </c>
      <c r="E598" s="515">
        <v>6098744957</v>
      </c>
      <c r="F598" s="56"/>
      <c r="G598" s="55" t="s">
        <v>1782</v>
      </c>
      <c r="H598" s="55"/>
      <c r="I598" s="55"/>
      <c r="J598" s="55"/>
      <c r="K598" s="55"/>
      <c r="L598" s="55"/>
      <c r="M598" s="55"/>
      <c r="N598" s="55" t="s">
        <v>1727</v>
      </c>
      <c r="O598" s="55"/>
      <c r="P598" s="20" t="s">
        <v>979</v>
      </c>
      <c r="Q598" s="20" t="s">
        <v>979</v>
      </c>
      <c r="R598" s="20" t="s">
        <v>979</v>
      </c>
      <c r="S598" s="20" t="s">
        <v>979</v>
      </c>
      <c r="T598" s="20" t="s">
        <v>979</v>
      </c>
      <c r="U598" s="20" t="s">
        <v>979</v>
      </c>
      <c r="V598" s="55"/>
      <c r="W598" s="55" t="s">
        <v>979</v>
      </c>
      <c r="X598" s="55" t="s">
        <v>979</v>
      </c>
      <c r="Y598" s="55"/>
      <c r="Z598" s="55" t="s">
        <v>979</v>
      </c>
      <c r="AA598" s="55" t="s">
        <v>979</v>
      </c>
      <c r="AB598" s="55"/>
      <c r="AC598" s="27" t="s">
        <v>979</v>
      </c>
      <c r="AD598" s="55" t="s">
        <v>979</v>
      </c>
      <c r="AE598" s="55"/>
      <c r="AF598" s="22">
        <f t="shared" si="3102"/>
        <v>12</v>
      </c>
      <c r="AG598" s="60" t="s">
        <v>1739</v>
      </c>
      <c r="AH598" s="19" t="str">
        <f t="shared" si="3502"/>
        <v/>
      </c>
      <c r="AI598" s="19"/>
      <c r="AJ598" s="19"/>
      <c r="AK598" s="19"/>
      <c r="AL598" s="19"/>
      <c r="AM598" s="19"/>
      <c r="AN598" s="19"/>
      <c r="AO598" s="19"/>
      <c r="AP598" s="19" t="s">
        <v>1734</v>
      </c>
      <c r="AQ598" s="19" t="s">
        <v>1734</v>
      </c>
      <c r="AR598" s="19" t="str">
        <f t="shared" si="3505"/>
        <v/>
      </c>
      <c r="AS598" s="19" t="s">
        <v>1734</v>
      </c>
      <c r="AT598" s="19" t="s">
        <v>1734</v>
      </c>
      <c r="AU598" s="19" t="str">
        <f t="shared" si="3508"/>
        <v/>
      </c>
      <c r="AV598" s="19" t="s">
        <v>1734</v>
      </c>
      <c r="AW598" s="19" t="str">
        <f t="shared" ref="AW598:AX598" si="3511">IF(AD598="Y",$AG598,"")</f>
        <v>Youth Mobile</v>
      </c>
      <c r="AX598" s="19" t="str">
        <f t="shared" si="3511"/>
        <v/>
      </c>
      <c r="AY598" s="24">
        <f t="shared" si="3105"/>
        <v>2</v>
      </c>
      <c r="AZ598" s="19">
        <f t="shared" si="3106"/>
        <v>1</v>
      </c>
      <c r="BA598" s="19" t="s">
        <v>1740</v>
      </c>
      <c r="BB598" s="19"/>
    </row>
    <row r="599" spans="1:54" ht="15.6">
      <c r="A599" s="1">
        <f>'Form Responses 1'!A804</f>
        <v>0</v>
      </c>
      <c r="B599" s="55" t="s">
        <v>1799</v>
      </c>
      <c r="C599" s="55" t="s">
        <v>1802</v>
      </c>
      <c r="D599" s="55" t="s">
        <v>1592</v>
      </c>
      <c r="E599" s="515">
        <v>6095585274</v>
      </c>
      <c r="F599" s="56"/>
      <c r="G599" s="55" t="s">
        <v>1782</v>
      </c>
      <c r="H599" s="55"/>
      <c r="I599" s="55"/>
      <c r="J599" s="55"/>
      <c r="K599" s="55"/>
      <c r="L599" s="55"/>
      <c r="M599" s="55"/>
      <c r="N599" s="55" t="s">
        <v>1727</v>
      </c>
      <c r="O599" s="55"/>
      <c r="P599" s="20" t="s">
        <v>979</v>
      </c>
      <c r="Q599" s="20" t="s">
        <v>979</v>
      </c>
      <c r="R599" s="20" t="s">
        <v>979</v>
      </c>
      <c r="S599" s="20" t="s">
        <v>979</v>
      </c>
      <c r="T599" s="20" t="s">
        <v>979</v>
      </c>
      <c r="U599" s="20" t="s">
        <v>979</v>
      </c>
      <c r="V599" s="55"/>
      <c r="W599" s="55" t="s">
        <v>979</v>
      </c>
      <c r="X599" s="55" t="s">
        <v>979</v>
      </c>
      <c r="Y599" s="55"/>
      <c r="Z599" s="55" t="s">
        <v>979</v>
      </c>
      <c r="AA599" s="55" t="s">
        <v>979</v>
      </c>
      <c r="AB599" s="55"/>
      <c r="AC599" s="27" t="s">
        <v>979</v>
      </c>
      <c r="AD599" s="55" t="s">
        <v>979</v>
      </c>
      <c r="AE599" s="55"/>
      <c r="AF599" s="22">
        <f t="shared" si="3102"/>
        <v>12</v>
      </c>
      <c r="AG599" s="60" t="s">
        <v>1739</v>
      </c>
      <c r="AH599" s="19" t="str">
        <f t="shared" si="3502"/>
        <v/>
      </c>
      <c r="AI599" s="19"/>
      <c r="AJ599" s="19"/>
      <c r="AK599" s="19"/>
      <c r="AL599" s="19"/>
      <c r="AM599" s="19"/>
      <c r="AN599" s="19"/>
      <c r="AO599" s="19"/>
      <c r="AP599" s="19" t="s">
        <v>1734</v>
      </c>
      <c r="AQ599" s="19" t="s">
        <v>1734</v>
      </c>
      <c r="AR599" s="19" t="str">
        <f t="shared" si="3505"/>
        <v/>
      </c>
      <c r="AS599" s="19" t="s">
        <v>1734</v>
      </c>
      <c r="AT599" s="19" t="s">
        <v>1734</v>
      </c>
      <c r="AU599" s="19" t="str">
        <f t="shared" si="3508"/>
        <v/>
      </c>
      <c r="AV599" s="19" t="s">
        <v>1734</v>
      </c>
      <c r="AW599" s="19" t="str">
        <f t="shared" ref="AW599:AX599" si="3512">IF(AD599="Y",$AG599,"")</f>
        <v>Youth Mobile</v>
      </c>
      <c r="AX599" s="19" t="str">
        <f t="shared" si="3512"/>
        <v/>
      </c>
      <c r="AY599" s="24">
        <f t="shared" si="3105"/>
        <v>2</v>
      </c>
      <c r="AZ599" s="19">
        <f t="shared" si="3106"/>
        <v>1</v>
      </c>
      <c r="BA599" s="19" t="s">
        <v>1740</v>
      </c>
      <c r="BB599" s="19"/>
    </row>
    <row r="600" spans="1:54" ht="14.4">
      <c r="A600" s="1">
        <f>'Form Responses 1'!A805</f>
        <v>0</v>
      </c>
      <c r="B600" s="55" t="s">
        <v>1803</v>
      </c>
      <c r="C600" s="55" t="s">
        <v>1664</v>
      </c>
      <c r="D600" s="55" t="s">
        <v>1804</v>
      </c>
      <c r="E600" s="515">
        <v>9088127820</v>
      </c>
      <c r="F600" s="56"/>
      <c r="G600" s="55" t="s">
        <v>1782</v>
      </c>
      <c r="H600" s="55"/>
      <c r="I600" s="55"/>
      <c r="J600" s="55"/>
      <c r="K600" s="55"/>
      <c r="L600" s="55"/>
      <c r="M600" s="55"/>
      <c r="N600" s="55" t="s">
        <v>1727</v>
      </c>
      <c r="O600" s="55"/>
      <c r="P600" s="20"/>
      <c r="Q600" s="20"/>
      <c r="R600" s="20"/>
      <c r="S600" s="20" t="s">
        <v>979</v>
      </c>
      <c r="T600" s="20"/>
      <c r="U600" s="20" t="s">
        <v>979</v>
      </c>
      <c r="V600" s="55"/>
      <c r="W600" s="55" t="s">
        <v>979</v>
      </c>
      <c r="X600" s="55"/>
      <c r="Y600" s="55"/>
      <c r="Z600" s="55"/>
      <c r="AA600" s="55"/>
      <c r="AB600" s="55"/>
      <c r="AC600" s="52"/>
      <c r="AD600" s="55"/>
      <c r="AE600" s="55"/>
      <c r="AF600" s="22">
        <f t="shared" si="3102"/>
        <v>3</v>
      </c>
      <c r="AG600" s="36" t="s">
        <v>1730</v>
      </c>
      <c r="AH600" s="19" t="str">
        <f t="shared" si="3502"/>
        <v/>
      </c>
      <c r="AI600" s="19"/>
      <c r="AJ600" s="19"/>
      <c r="AK600" s="19"/>
      <c r="AL600" s="19"/>
      <c r="AM600" s="19"/>
      <c r="AN600" s="19"/>
      <c r="AO600" s="19"/>
      <c r="AP600" s="19" t="str">
        <f t="shared" ref="AP600:AX600" si="3513">IF(W600="Y",$AG600,"")</f>
        <v>StandBy</v>
      </c>
      <c r="AQ600" s="19" t="str">
        <f t="shared" si="3513"/>
        <v/>
      </c>
      <c r="AR600" s="19" t="str">
        <f t="shared" si="3513"/>
        <v/>
      </c>
      <c r="AS600" s="19" t="str">
        <f t="shared" si="3513"/>
        <v/>
      </c>
      <c r="AT600" s="19" t="str">
        <f t="shared" si="3513"/>
        <v/>
      </c>
      <c r="AU600" s="19" t="str">
        <f t="shared" si="3513"/>
        <v/>
      </c>
      <c r="AV600" s="19" t="str">
        <f t="shared" si="3513"/>
        <v/>
      </c>
      <c r="AW600" s="19" t="str">
        <f t="shared" si="3513"/>
        <v/>
      </c>
      <c r="AX600" s="19" t="str">
        <f t="shared" si="3513"/>
        <v/>
      </c>
      <c r="AY600" s="24">
        <f t="shared" si="3105"/>
        <v>1</v>
      </c>
      <c r="AZ600" s="19">
        <f t="shared" si="3106"/>
        <v>1</v>
      </c>
      <c r="BA600" s="19" t="s">
        <v>1740</v>
      </c>
      <c r="BB600" s="19"/>
    </row>
    <row r="601" spans="1:54" ht="15.6">
      <c r="A601" s="1">
        <f>'Form Responses 1'!A807</f>
        <v>0</v>
      </c>
      <c r="B601" s="55" t="s">
        <v>1805</v>
      </c>
      <c r="C601" s="55" t="s">
        <v>1806</v>
      </c>
      <c r="D601" s="55" t="s">
        <v>1807</v>
      </c>
      <c r="E601" s="515">
        <v>9083356244</v>
      </c>
      <c r="F601" s="56"/>
      <c r="G601" s="55" t="s">
        <v>1782</v>
      </c>
      <c r="H601" s="55"/>
      <c r="I601" s="55"/>
      <c r="J601" s="55"/>
      <c r="K601" s="55"/>
      <c r="L601" s="55"/>
      <c r="M601" s="55"/>
      <c r="N601" s="55" t="s">
        <v>1731</v>
      </c>
      <c r="O601" s="55"/>
      <c r="P601" s="20"/>
      <c r="Q601" s="20"/>
      <c r="R601" s="20"/>
      <c r="S601" s="20" t="s">
        <v>979</v>
      </c>
      <c r="T601" s="20" t="s">
        <v>979</v>
      </c>
      <c r="U601" s="20"/>
      <c r="V601" s="55"/>
      <c r="W601" s="55" t="s">
        <v>979</v>
      </c>
      <c r="X601" s="55" t="s">
        <v>979</v>
      </c>
      <c r="Y601" s="55"/>
      <c r="Z601" s="55" t="s">
        <v>979</v>
      </c>
      <c r="AA601" s="55" t="s">
        <v>979</v>
      </c>
      <c r="AB601" s="55"/>
      <c r="AC601" s="27" t="s">
        <v>979</v>
      </c>
      <c r="AD601" s="55" t="s">
        <v>979</v>
      </c>
      <c r="AE601" s="55"/>
      <c r="AF601" s="22">
        <f t="shared" si="3102"/>
        <v>8</v>
      </c>
      <c r="AG601" s="54" t="s">
        <v>1732</v>
      </c>
      <c r="AH601" s="19" t="str">
        <f t="shared" si="3502"/>
        <v/>
      </c>
      <c r="AI601" s="19"/>
      <c r="AJ601" s="19"/>
      <c r="AK601" s="19"/>
      <c r="AL601" s="19" t="s">
        <v>1744</v>
      </c>
      <c r="AM601" s="19" t="s">
        <v>1744</v>
      </c>
      <c r="AN601" s="19"/>
      <c r="AO601" s="19"/>
      <c r="AP601" s="19" t="s">
        <v>1737</v>
      </c>
      <c r="AQ601" s="19" t="s">
        <v>1737</v>
      </c>
      <c r="AR601" s="19" t="str">
        <f t="shared" ref="AR601:AR606" si="3514">IF(Y601="Y",$AG601,"")</f>
        <v/>
      </c>
      <c r="AS601" s="19" t="s">
        <v>1737</v>
      </c>
      <c r="AT601" s="19" t="s">
        <v>1737</v>
      </c>
      <c r="AU601" s="19" t="str">
        <f>IF(AB601="Y",$AG601,"")</f>
        <v/>
      </c>
      <c r="AV601" s="19" t="s">
        <v>1737</v>
      </c>
      <c r="AW601" s="19" t="s">
        <v>1737</v>
      </c>
      <c r="AX601" s="19" t="str">
        <f>IF(AE601="Y",$AG601,"")</f>
        <v/>
      </c>
      <c r="AY601" s="24">
        <f t="shared" si="3105"/>
        <v>2</v>
      </c>
      <c r="AZ601" s="19">
        <f t="shared" si="3106"/>
        <v>1</v>
      </c>
      <c r="BA601" s="19" t="s">
        <v>1740</v>
      </c>
      <c r="BB601" s="19"/>
    </row>
    <row r="602" spans="1:54" ht="15.6">
      <c r="A602" s="1">
        <f>'Form Responses 1'!A808</f>
        <v>0</v>
      </c>
      <c r="B602" s="55" t="s">
        <v>1808</v>
      </c>
      <c r="C602" s="55" t="s">
        <v>25</v>
      </c>
      <c r="D602" s="55" t="s">
        <v>1809</v>
      </c>
      <c r="E602" s="515">
        <v>4084209552</v>
      </c>
      <c r="F602" s="56"/>
      <c r="G602" s="55" t="s">
        <v>1782</v>
      </c>
      <c r="H602" s="55"/>
      <c r="I602" s="55"/>
      <c r="J602" s="55"/>
      <c r="K602" s="55"/>
      <c r="L602" s="55"/>
      <c r="M602" s="55"/>
      <c r="N602" s="55" t="s">
        <v>1727</v>
      </c>
      <c r="O602" s="55"/>
      <c r="P602" s="20"/>
      <c r="Q602" s="20"/>
      <c r="R602" s="20"/>
      <c r="S602" s="20" t="s">
        <v>979</v>
      </c>
      <c r="T602" s="20" t="s">
        <v>979</v>
      </c>
      <c r="U602" s="20"/>
      <c r="V602" s="55"/>
      <c r="W602" s="55" t="s">
        <v>979</v>
      </c>
      <c r="X602" s="55" t="s">
        <v>979</v>
      </c>
      <c r="Y602" s="55"/>
      <c r="Z602" s="55" t="s">
        <v>979</v>
      </c>
      <c r="AA602" s="55"/>
      <c r="AB602" s="55"/>
      <c r="AC602" s="52"/>
      <c r="AD602" s="55"/>
      <c r="AE602" s="55"/>
      <c r="AF602" s="22">
        <f t="shared" si="3102"/>
        <v>5</v>
      </c>
      <c r="AG602" s="54" t="s">
        <v>1732</v>
      </c>
      <c r="AH602" s="19" t="str">
        <f t="shared" si="3502"/>
        <v/>
      </c>
      <c r="AI602" s="19"/>
      <c r="AJ602" s="19"/>
      <c r="AK602" s="19"/>
      <c r="AL602" s="19" t="s">
        <v>1744</v>
      </c>
      <c r="AM602" s="19" t="s">
        <v>1744</v>
      </c>
      <c r="AN602" s="19"/>
      <c r="AO602" s="19"/>
      <c r="AP602" s="19" t="s">
        <v>1737</v>
      </c>
      <c r="AQ602" s="19" t="s">
        <v>1737</v>
      </c>
      <c r="AR602" s="19" t="str">
        <f t="shared" si="3514"/>
        <v/>
      </c>
      <c r="AS602" s="19" t="s">
        <v>1737</v>
      </c>
      <c r="AT602" s="19" t="str">
        <f t="shared" ref="AT602:AX602" si="3515">IF(AA602="Y",$AG602,"")</f>
        <v/>
      </c>
      <c r="AU602" s="19" t="str">
        <f t="shared" si="3515"/>
        <v/>
      </c>
      <c r="AV602" s="19" t="str">
        <f t="shared" si="3515"/>
        <v/>
      </c>
      <c r="AW602" s="19" t="str">
        <f t="shared" si="3515"/>
        <v/>
      </c>
      <c r="AX602" s="19" t="str">
        <f t="shared" si="3515"/>
        <v/>
      </c>
      <c r="AY602" s="24">
        <f t="shared" si="3105"/>
        <v>2</v>
      </c>
      <c r="AZ602" s="19">
        <f t="shared" si="3106"/>
        <v>1</v>
      </c>
      <c r="BA602" s="19" t="s">
        <v>1740</v>
      </c>
      <c r="BB602" s="19"/>
    </row>
    <row r="603" spans="1:54" ht="15.6">
      <c r="A603" s="1">
        <f>'Form Responses 1'!A809</f>
        <v>0</v>
      </c>
      <c r="B603" s="55" t="s">
        <v>1810</v>
      </c>
      <c r="C603" s="55" t="s">
        <v>1811</v>
      </c>
      <c r="D603" s="55" t="s">
        <v>1812</v>
      </c>
      <c r="E603" s="515">
        <v>3024071375</v>
      </c>
      <c r="F603" s="56"/>
      <c r="G603" s="55" t="s">
        <v>1787</v>
      </c>
      <c r="H603" s="55"/>
      <c r="I603" s="55"/>
      <c r="J603" s="55"/>
      <c r="K603" s="55"/>
      <c r="L603" s="55"/>
      <c r="M603" s="55"/>
      <c r="N603" s="55" t="s">
        <v>1731</v>
      </c>
      <c r="O603" s="55"/>
      <c r="P603" s="20"/>
      <c r="Q603" s="20"/>
      <c r="R603" s="20"/>
      <c r="S603" s="20" t="s">
        <v>979</v>
      </c>
      <c r="T603" s="20" t="s">
        <v>979</v>
      </c>
      <c r="U603" s="20"/>
      <c r="V603" s="55"/>
      <c r="W603" s="55"/>
      <c r="X603" s="55" t="s">
        <v>979</v>
      </c>
      <c r="Y603" s="55"/>
      <c r="Z603" s="55" t="s">
        <v>979</v>
      </c>
      <c r="AA603" s="55" t="s">
        <v>979</v>
      </c>
      <c r="AB603" s="55"/>
      <c r="AC603" s="27" t="s">
        <v>979</v>
      </c>
      <c r="AD603" s="55" t="s">
        <v>979</v>
      </c>
      <c r="AE603" s="55"/>
      <c r="AF603" s="22">
        <f t="shared" si="3102"/>
        <v>7</v>
      </c>
      <c r="AG603" s="54" t="s">
        <v>1732</v>
      </c>
      <c r="AH603" s="19" t="str">
        <f t="shared" si="3502"/>
        <v/>
      </c>
      <c r="AI603" s="19"/>
      <c r="AJ603" s="19"/>
      <c r="AK603" s="19"/>
      <c r="AL603" s="19" t="s">
        <v>1744</v>
      </c>
      <c r="AM603" s="19" t="s">
        <v>1738</v>
      </c>
      <c r="AN603" s="19"/>
      <c r="AO603" s="19"/>
      <c r="AP603" s="19" t="str">
        <f t="shared" ref="AP603:AP604" si="3516">IF(W603="Y",$AG603,"")</f>
        <v/>
      </c>
      <c r="AQ603" s="19" t="s">
        <v>1737</v>
      </c>
      <c r="AR603" s="19" t="str">
        <f t="shared" si="3514"/>
        <v/>
      </c>
      <c r="AS603" s="19" t="s">
        <v>1737</v>
      </c>
      <c r="AT603" s="19" t="s">
        <v>1737</v>
      </c>
      <c r="AU603" s="19" t="str">
        <f t="shared" ref="AU603:AU604" si="3517">IF(AB603="Y",$AG603,"")</f>
        <v/>
      </c>
      <c r="AV603" s="19" t="s">
        <v>1737</v>
      </c>
      <c r="AW603" s="19" t="s">
        <v>1737</v>
      </c>
      <c r="AX603" s="19" t="str">
        <f>IF(AE603="Y",$AG603,"")</f>
        <v/>
      </c>
      <c r="AY603" s="24">
        <f t="shared" si="3105"/>
        <v>2</v>
      </c>
      <c r="AZ603" s="19">
        <f t="shared" si="3106"/>
        <v>1</v>
      </c>
      <c r="BA603" s="19" t="s">
        <v>1740</v>
      </c>
      <c r="BB603" s="19"/>
    </row>
    <row r="604" spans="1:54" ht="15.6">
      <c r="A604" s="1">
        <f>'Form Responses 1'!A810</f>
        <v>0</v>
      </c>
      <c r="B604" s="55" t="s">
        <v>1813</v>
      </c>
      <c r="C604" s="55" t="s">
        <v>254</v>
      </c>
      <c r="D604" s="55" t="s">
        <v>1814</v>
      </c>
      <c r="E604" s="515">
        <v>2017907895</v>
      </c>
      <c r="F604" s="56"/>
      <c r="G604" s="55" t="s">
        <v>1815</v>
      </c>
      <c r="H604" s="55"/>
      <c r="I604" s="55"/>
      <c r="J604" s="55"/>
      <c r="K604" s="55"/>
      <c r="L604" s="55"/>
      <c r="M604" s="55"/>
      <c r="N604" s="55" t="s">
        <v>1727</v>
      </c>
      <c r="O604" s="55"/>
      <c r="P604" s="20"/>
      <c r="Q604" s="20"/>
      <c r="R604" s="20"/>
      <c r="S604" s="20" t="s">
        <v>979</v>
      </c>
      <c r="T604" s="20" t="s">
        <v>979</v>
      </c>
      <c r="U604" s="20"/>
      <c r="V604" s="55"/>
      <c r="W604" s="55"/>
      <c r="X604" s="55" t="s">
        <v>979</v>
      </c>
      <c r="Y604" s="55"/>
      <c r="Z604" s="55" t="s">
        <v>979</v>
      </c>
      <c r="AA604" s="55" t="s">
        <v>979</v>
      </c>
      <c r="AB604" s="55"/>
      <c r="AC604" s="52"/>
      <c r="AD604" s="55"/>
      <c r="AE604" s="55"/>
      <c r="AF604" s="22">
        <f t="shared" si="3102"/>
        <v>5</v>
      </c>
      <c r="AG604" s="54" t="s">
        <v>1741</v>
      </c>
      <c r="AH604" s="19" t="str">
        <f t="shared" si="3502"/>
        <v/>
      </c>
      <c r="AI604" s="19"/>
      <c r="AJ604" s="19"/>
      <c r="AK604" s="19"/>
      <c r="AL604" s="19"/>
      <c r="AM604" s="19"/>
      <c r="AN604" s="19"/>
      <c r="AO604" s="19"/>
      <c r="AP604" s="19" t="str">
        <f t="shared" si="3516"/>
        <v/>
      </c>
      <c r="AQ604" s="19" t="s">
        <v>1734</v>
      </c>
      <c r="AR604" s="19" t="str">
        <f t="shared" si="3514"/>
        <v/>
      </c>
      <c r="AS604" s="19" t="s">
        <v>1734</v>
      </c>
      <c r="AT604" s="19" t="s">
        <v>1734</v>
      </c>
      <c r="AU604" s="19" t="str">
        <f t="shared" si="3517"/>
        <v/>
      </c>
      <c r="AV604" s="19" t="str">
        <f t="shared" ref="AV604:AX604" si="3518">IF(AC604="Y",$AG604,"")</f>
        <v/>
      </c>
      <c r="AW604" s="19" t="str">
        <f t="shared" si="3518"/>
        <v/>
      </c>
      <c r="AX604" s="19" t="str">
        <f t="shared" si="3518"/>
        <v/>
      </c>
      <c r="AY604" s="24">
        <f t="shared" si="3105"/>
        <v>2</v>
      </c>
      <c r="AZ604" s="19">
        <f t="shared" si="3106"/>
        <v>1</v>
      </c>
      <c r="BA604" s="19" t="s">
        <v>1740</v>
      </c>
      <c r="BB604" s="19"/>
    </row>
    <row r="605" spans="1:54" ht="15.6">
      <c r="A605" s="1">
        <f>'Form Responses 1'!A811</f>
        <v>0</v>
      </c>
      <c r="B605" s="55" t="s">
        <v>1816</v>
      </c>
      <c r="C605" s="55" t="s">
        <v>1817</v>
      </c>
      <c r="D605" s="55" t="s">
        <v>1818</v>
      </c>
      <c r="E605" s="515">
        <v>7326099669</v>
      </c>
      <c r="F605" s="56"/>
      <c r="G605" s="55" t="s">
        <v>1819</v>
      </c>
      <c r="H605" s="55"/>
      <c r="I605" s="55"/>
      <c r="J605" s="55"/>
      <c r="K605" s="55"/>
      <c r="L605" s="55"/>
      <c r="M605" s="55"/>
      <c r="N605" s="55" t="s">
        <v>1731</v>
      </c>
      <c r="O605" s="55"/>
      <c r="P605" s="20"/>
      <c r="Q605" s="20"/>
      <c r="R605" s="20"/>
      <c r="S605" s="20" t="s">
        <v>979</v>
      </c>
      <c r="T605" s="20" t="s">
        <v>979</v>
      </c>
      <c r="U605" s="20"/>
      <c r="V605" s="55"/>
      <c r="W605" s="55" t="s">
        <v>979</v>
      </c>
      <c r="X605" s="55" t="s">
        <v>979</v>
      </c>
      <c r="Y605" s="55"/>
      <c r="Z605" s="55"/>
      <c r="AA605" s="55"/>
      <c r="AB605" s="55"/>
      <c r="AC605" s="52"/>
      <c r="AD605" s="55"/>
      <c r="AE605" s="55"/>
      <c r="AF605" s="22">
        <f t="shared" si="3102"/>
        <v>4</v>
      </c>
      <c r="AG605" s="54" t="s">
        <v>1732</v>
      </c>
      <c r="AH605" s="19" t="str">
        <f t="shared" si="3502"/>
        <v/>
      </c>
      <c r="AI605" s="19"/>
      <c r="AJ605" s="19"/>
      <c r="AK605" s="19"/>
      <c r="AL605" s="19" t="s">
        <v>1744</v>
      </c>
      <c r="AM605" s="19" t="s">
        <v>1744</v>
      </c>
      <c r="AN605" s="19"/>
      <c r="AO605" s="19"/>
      <c r="AP605" s="19" t="s">
        <v>1737</v>
      </c>
      <c r="AQ605" s="19" t="s">
        <v>1737</v>
      </c>
      <c r="AR605" s="19" t="str">
        <f t="shared" si="3514"/>
        <v/>
      </c>
      <c r="AS605" s="19" t="str">
        <f t="shared" ref="AS605:AX605" si="3519">IF(Z605="Y",$AG605,"")</f>
        <v/>
      </c>
      <c r="AT605" s="19" t="str">
        <f t="shared" si="3519"/>
        <v/>
      </c>
      <c r="AU605" s="19" t="str">
        <f t="shared" si="3519"/>
        <v/>
      </c>
      <c r="AV605" s="19" t="str">
        <f t="shared" si="3519"/>
        <v/>
      </c>
      <c r="AW605" s="19" t="str">
        <f t="shared" si="3519"/>
        <v/>
      </c>
      <c r="AX605" s="19" t="str">
        <f t="shared" si="3519"/>
        <v/>
      </c>
      <c r="AY605" s="24">
        <f t="shared" si="3105"/>
        <v>1</v>
      </c>
      <c r="AZ605" s="19">
        <f t="shared" si="3106"/>
        <v>1</v>
      </c>
      <c r="BA605" s="19" t="s">
        <v>1740</v>
      </c>
      <c r="BB605" s="19"/>
    </row>
    <row r="606" spans="1:54" ht="15.6">
      <c r="A606" s="1">
        <f>'Form Responses 1'!A813</f>
        <v>0</v>
      </c>
      <c r="B606" s="55" t="s">
        <v>1820</v>
      </c>
      <c r="C606" s="55" t="s">
        <v>1821</v>
      </c>
      <c r="D606" s="55" t="s">
        <v>1822</v>
      </c>
      <c r="E606" s="515">
        <v>7322776833</v>
      </c>
      <c r="F606" s="56"/>
      <c r="G606" s="55" t="s">
        <v>1787</v>
      </c>
      <c r="H606" s="55"/>
      <c r="I606" s="55"/>
      <c r="J606" s="55"/>
      <c r="K606" s="55"/>
      <c r="L606" s="55"/>
      <c r="M606" s="55"/>
      <c r="N606" s="55" t="s">
        <v>1731</v>
      </c>
      <c r="O606" s="55"/>
      <c r="P606" s="20"/>
      <c r="Q606" s="20"/>
      <c r="R606" s="20"/>
      <c r="S606" s="20" t="s">
        <v>979</v>
      </c>
      <c r="T606" s="20" t="s">
        <v>979</v>
      </c>
      <c r="U606" s="20"/>
      <c r="V606" s="55"/>
      <c r="W606" s="55" t="s">
        <v>979</v>
      </c>
      <c r="X606" s="55" t="s">
        <v>979</v>
      </c>
      <c r="Y606" s="55"/>
      <c r="Z606" s="55"/>
      <c r="AA606" s="55"/>
      <c r="AB606" s="55"/>
      <c r="AC606" s="52"/>
      <c r="AD606" s="55"/>
      <c r="AE606" s="55"/>
      <c r="AF606" s="22">
        <f t="shared" si="3102"/>
        <v>4</v>
      </c>
      <c r="AG606" s="54" t="s">
        <v>1732</v>
      </c>
      <c r="AH606" s="19" t="str">
        <f t="shared" si="3502"/>
        <v/>
      </c>
      <c r="AI606" s="19"/>
      <c r="AJ606" s="19"/>
      <c r="AK606" s="19"/>
      <c r="AL606" s="19" t="s">
        <v>1744</v>
      </c>
      <c r="AM606" s="19" t="s">
        <v>1738</v>
      </c>
      <c r="AN606" s="19"/>
      <c r="AO606" s="19"/>
      <c r="AP606" s="19" t="s">
        <v>1737</v>
      </c>
      <c r="AQ606" s="19" t="s">
        <v>1737</v>
      </c>
      <c r="AR606" s="19" t="str">
        <f t="shared" si="3514"/>
        <v/>
      </c>
      <c r="AS606" s="19" t="str">
        <f t="shared" ref="AS606:AX606" si="3520">IF(Z606="Y",$AG606,"")</f>
        <v/>
      </c>
      <c r="AT606" s="19" t="str">
        <f t="shared" si="3520"/>
        <v/>
      </c>
      <c r="AU606" s="19" t="str">
        <f t="shared" si="3520"/>
        <v/>
      </c>
      <c r="AV606" s="19" t="str">
        <f t="shared" si="3520"/>
        <v/>
      </c>
      <c r="AW606" s="19" t="str">
        <f t="shared" si="3520"/>
        <v/>
      </c>
      <c r="AX606" s="19" t="str">
        <f t="shared" si="3520"/>
        <v/>
      </c>
      <c r="AY606" s="24">
        <f t="shared" si="3105"/>
        <v>1</v>
      </c>
      <c r="AZ606" s="19">
        <f t="shared" si="3106"/>
        <v>1</v>
      </c>
      <c r="BA606" s="19" t="s">
        <v>1740</v>
      </c>
      <c r="BB606" s="19"/>
    </row>
    <row r="607" spans="1:54" ht="15.6">
      <c r="A607" s="1">
        <f>'Form Responses 1'!A814</f>
        <v>0</v>
      </c>
      <c r="B607" s="55" t="s">
        <v>1823</v>
      </c>
      <c r="C607" s="55" t="s">
        <v>1697</v>
      </c>
      <c r="D607" s="55" t="s">
        <v>1824</v>
      </c>
      <c r="E607" s="515">
        <v>2013234308</v>
      </c>
      <c r="F607" s="56"/>
      <c r="G607" s="55" t="s">
        <v>1782</v>
      </c>
      <c r="H607" s="55"/>
      <c r="I607" s="55"/>
      <c r="J607" s="55"/>
      <c r="K607" s="55"/>
      <c r="L607" s="55"/>
      <c r="M607" s="55"/>
      <c r="N607" s="55" t="s">
        <v>1727</v>
      </c>
      <c r="O607" s="55"/>
      <c r="P607" s="20"/>
      <c r="Q607" s="20"/>
      <c r="R607" s="20"/>
      <c r="S607" s="20" t="s">
        <v>979</v>
      </c>
      <c r="T607" s="20" t="s">
        <v>979</v>
      </c>
      <c r="U607" s="20"/>
      <c r="V607" s="55"/>
      <c r="W607" s="55" t="s">
        <v>979</v>
      </c>
      <c r="X607" s="55"/>
      <c r="Y607" s="55"/>
      <c r="Z607" s="55" t="s">
        <v>979</v>
      </c>
      <c r="AA607" s="55"/>
      <c r="AB607" s="55"/>
      <c r="AC607" s="52"/>
      <c r="AD607" s="55"/>
      <c r="AE607" s="55"/>
      <c r="AF607" s="22">
        <f t="shared" si="3102"/>
        <v>4</v>
      </c>
      <c r="AG607" s="54" t="s">
        <v>1732</v>
      </c>
      <c r="AH607" s="19" t="str">
        <f t="shared" si="3502"/>
        <v/>
      </c>
      <c r="AI607" s="19"/>
      <c r="AJ607" s="19"/>
      <c r="AK607" s="19"/>
      <c r="AL607" s="19" t="s">
        <v>1744</v>
      </c>
      <c r="AM607" s="19" t="s">
        <v>1744</v>
      </c>
      <c r="AN607" s="19"/>
      <c r="AO607" s="19"/>
      <c r="AP607" s="19" t="s">
        <v>1737</v>
      </c>
      <c r="AQ607" s="19" t="str">
        <f t="shared" ref="AQ607:AR607" si="3521">IF(X607="Y",$AG607,"")</f>
        <v/>
      </c>
      <c r="AR607" s="19" t="str">
        <f t="shared" si="3521"/>
        <v/>
      </c>
      <c r="AS607" s="19" t="s">
        <v>1737</v>
      </c>
      <c r="AT607" s="19" t="str">
        <f t="shared" ref="AT607:AX607" si="3522">IF(AA607="Y",$AG607,"")</f>
        <v/>
      </c>
      <c r="AU607" s="19" t="str">
        <f t="shared" si="3522"/>
        <v/>
      </c>
      <c r="AV607" s="19" t="str">
        <f t="shared" si="3522"/>
        <v/>
      </c>
      <c r="AW607" s="19" t="str">
        <f t="shared" si="3522"/>
        <v/>
      </c>
      <c r="AX607" s="19" t="str">
        <f t="shared" si="3522"/>
        <v/>
      </c>
      <c r="AY607" s="24">
        <f t="shared" si="3105"/>
        <v>1</v>
      </c>
      <c r="AZ607" s="19">
        <f t="shared" si="3106"/>
        <v>1</v>
      </c>
      <c r="BA607" s="19" t="s">
        <v>1740</v>
      </c>
      <c r="BB607" s="19"/>
    </row>
    <row r="608" spans="1:54" ht="14.4">
      <c r="A608" s="1">
        <f>'Form Responses 1'!A815</f>
        <v>0</v>
      </c>
      <c r="B608" s="55" t="s">
        <v>1825</v>
      </c>
      <c r="C608" s="55" t="s">
        <v>1826</v>
      </c>
      <c r="D608" s="55" t="s">
        <v>1827</v>
      </c>
      <c r="E608" s="515">
        <v>2487667835</v>
      </c>
      <c r="F608" s="56"/>
      <c r="G608" s="55" t="s">
        <v>1787</v>
      </c>
      <c r="H608" s="55"/>
      <c r="I608" s="55"/>
      <c r="J608" s="55"/>
      <c r="K608" s="55"/>
      <c r="L608" s="55"/>
      <c r="M608" s="55"/>
      <c r="N608" s="55" t="s">
        <v>1727</v>
      </c>
      <c r="O608" s="55"/>
      <c r="P608" s="20"/>
      <c r="Q608" s="20"/>
      <c r="R608" s="20"/>
      <c r="S608" s="20" t="s">
        <v>979</v>
      </c>
      <c r="T608" s="20" t="s">
        <v>979</v>
      </c>
      <c r="U608" s="20"/>
      <c r="V608" s="55"/>
      <c r="W608" s="55" t="s">
        <v>979</v>
      </c>
      <c r="X608" s="55"/>
      <c r="Y608" s="55"/>
      <c r="Z608" s="55"/>
      <c r="AA608" s="55"/>
      <c r="AB608" s="55"/>
      <c r="AC608" s="52"/>
      <c r="AD608" s="55"/>
      <c r="AE608" s="55"/>
      <c r="AF608" s="22">
        <f t="shared" si="3102"/>
        <v>3</v>
      </c>
      <c r="AG608" s="36" t="s">
        <v>1730</v>
      </c>
      <c r="AH608" s="19" t="str">
        <f t="shared" si="3502"/>
        <v/>
      </c>
      <c r="AI608" s="19"/>
      <c r="AJ608" s="19"/>
      <c r="AK608" s="19"/>
      <c r="AL608" s="19" t="s">
        <v>1744</v>
      </c>
      <c r="AM608" s="19" t="s">
        <v>1738</v>
      </c>
      <c r="AN608" s="19"/>
      <c r="AO608" s="19"/>
      <c r="AP608" s="19" t="str">
        <f t="shared" ref="AP608:AX608" si="3523">IF(W608="Y",$AG608,"")</f>
        <v>StandBy</v>
      </c>
      <c r="AQ608" s="19" t="str">
        <f t="shared" si="3523"/>
        <v/>
      </c>
      <c r="AR608" s="19" t="str">
        <f t="shared" si="3523"/>
        <v/>
      </c>
      <c r="AS608" s="19" t="str">
        <f t="shared" si="3523"/>
        <v/>
      </c>
      <c r="AT608" s="19" t="str">
        <f t="shared" si="3523"/>
        <v/>
      </c>
      <c r="AU608" s="19" t="str">
        <f t="shared" si="3523"/>
        <v/>
      </c>
      <c r="AV608" s="19" t="str">
        <f t="shared" si="3523"/>
        <v/>
      </c>
      <c r="AW608" s="19" t="str">
        <f t="shared" si="3523"/>
        <v/>
      </c>
      <c r="AX608" s="19" t="str">
        <f t="shared" si="3523"/>
        <v/>
      </c>
      <c r="AY608" s="24">
        <f t="shared" si="3105"/>
        <v>1</v>
      </c>
      <c r="AZ608" s="19">
        <f t="shared" si="3106"/>
        <v>1</v>
      </c>
      <c r="BA608" s="19" t="s">
        <v>1740</v>
      </c>
      <c r="BB608" s="19"/>
    </row>
    <row r="609" spans="1:54" ht="15.6">
      <c r="A609" s="1">
        <f>'Form Responses 1'!A816</f>
        <v>0</v>
      </c>
      <c r="B609" s="55" t="s">
        <v>1828</v>
      </c>
      <c r="C609" s="55" t="s">
        <v>1829</v>
      </c>
      <c r="D609" s="55" t="s">
        <v>1830</v>
      </c>
      <c r="E609" s="515">
        <v>6103223181</v>
      </c>
      <c r="F609" s="56"/>
      <c r="G609" s="55" t="s">
        <v>1787</v>
      </c>
      <c r="H609" s="55"/>
      <c r="I609" s="55"/>
      <c r="J609" s="55"/>
      <c r="K609" s="55"/>
      <c r="L609" s="55"/>
      <c r="M609" s="55"/>
      <c r="N609" s="55" t="s">
        <v>1731</v>
      </c>
      <c r="O609" s="55"/>
      <c r="P609" s="20"/>
      <c r="Q609" s="20"/>
      <c r="R609" s="20"/>
      <c r="S609" s="20" t="s">
        <v>979</v>
      </c>
      <c r="T609" s="20" t="s">
        <v>979</v>
      </c>
      <c r="U609" s="20"/>
      <c r="V609" s="55"/>
      <c r="W609" s="55" t="s">
        <v>979</v>
      </c>
      <c r="X609" s="55" t="s">
        <v>979</v>
      </c>
      <c r="Y609" s="55"/>
      <c r="Z609" s="55" t="s">
        <v>979</v>
      </c>
      <c r="AA609" s="55"/>
      <c r="AB609" s="55"/>
      <c r="AC609" s="27" t="s">
        <v>979</v>
      </c>
      <c r="AD609" s="55"/>
      <c r="AE609" s="55"/>
      <c r="AF609" s="22">
        <f t="shared" si="3102"/>
        <v>6</v>
      </c>
      <c r="AG609" s="54" t="s">
        <v>1732</v>
      </c>
      <c r="AH609" s="19" t="str">
        <f t="shared" si="3502"/>
        <v/>
      </c>
      <c r="AI609" s="19"/>
      <c r="AJ609" s="19"/>
      <c r="AK609" s="19"/>
      <c r="AL609" s="19" t="s">
        <v>1744</v>
      </c>
      <c r="AM609" s="19" t="s">
        <v>1738</v>
      </c>
      <c r="AN609" s="19"/>
      <c r="AO609" s="19"/>
      <c r="AP609" s="19" t="s">
        <v>1737</v>
      </c>
      <c r="AQ609" s="19" t="s">
        <v>1737</v>
      </c>
      <c r="AR609" s="19" t="str">
        <f t="shared" ref="AR609:AR610" si="3524">IF(Y609="Y",$AG609,"")</f>
        <v/>
      </c>
      <c r="AS609" s="19" t="s">
        <v>1737</v>
      </c>
      <c r="AT609" s="19" t="str">
        <f t="shared" ref="AT609:AU609" si="3525">IF(AA609="Y",$AG609,"")</f>
        <v/>
      </c>
      <c r="AU609" s="19" t="str">
        <f t="shared" si="3525"/>
        <v/>
      </c>
      <c r="AV609" s="19" t="s">
        <v>1737</v>
      </c>
      <c r="AW609" s="19" t="str">
        <f t="shared" ref="AW609:AX609" si="3526">IF(AD609="Y",$AG609,"")</f>
        <v/>
      </c>
      <c r="AX609" s="19" t="str">
        <f t="shared" si="3526"/>
        <v/>
      </c>
      <c r="AY609" s="24">
        <f t="shared" si="3105"/>
        <v>2</v>
      </c>
      <c r="AZ609" s="19">
        <f t="shared" si="3106"/>
        <v>1</v>
      </c>
      <c r="BA609" s="19" t="s">
        <v>1740</v>
      </c>
      <c r="BB609" s="19"/>
    </row>
    <row r="610" spans="1:54" ht="15.6">
      <c r="A610" s="1">
        <f>'Form Responses 1'!A817</f>
        <v>0</v>
      </c>
      <c r="B610" s="55" t="s">
        <v>1831</v>
      </c>
      <c r="C610" s="55" t="s">
        <v>1832</v>
      </c>
      <c r="D610" s="55" t="s">
        <v>1833</v>
      </c>
      <c r="E610" s="515">
        <v>9193451500</v>
      </c>
      <c r="F610" s="56"/>
      <c r="G610" s="55" t="s">
        <v>1815</v>
      </c>
      <c r="H610" s="55"/>
      <c r="I610" s="55"/>
      <c r="J610" s="55"/>
      <c r="K610" s="55"/>
      <c r="L610" s="55"/>
      <c r="M610" s="55"/>
      <c r="N610" s="55" t="s">
        <v>1727</v>
      </c>
      <c r="O610" s="55"/>
      <c r="P610" s="20"/>
      <c r="Q610" s="20"/>
      <c r="R610" s="20"/>
      <c r="S610" s="20" t="s">
        <v>979</v>
      </c>
      <c r="T610" s="20" t="s">
        <v>979</v>
      </c>
      <c r="U610" s="20"/>
      <c r="V610" s="55"/>
      <c r="W610" s="55" t="s">
        <v>979</v>
      </c>
      <c r="X610" s="55" t="s">
        <v>979</v>
      </c>
      <c r="Y610" s="55"/>
      <c r="Z610" s="55" t="s">
        <v>979</v>
      </c>
      <c r="AA610" s="55" t="s">
        <v>979</v>
      </c>
      <c r="AB610" s="55"/>
      <c r="AC610" s="52"/>
      <c r="AD610" s="55"/>
      <c r="AE610" s="55"/>
      <c r="AF610" s="22">
        <f t="shared" si="3102"/>
        <v>6</v>
      </c>
      <c r="AG610" s="54" t="s">
        <v>1732</v>
      </c>
      <c r="AH610" s="19" t="str">
        <f t="shared" si="3502"/>
        <v/>
      </c>
      <c r="AI610" s="19"/>
      <c r="AJ610" s="19"/>
      <c r="AK610" s="19"/>
      <c r="AL610" s="19" t="s">
        <v>1744</v>
      </c>
      <c r="AM610" s="19" t="s">
        <v>1744</v>
      </c>
      <c r="AN610" s="19"/>
      <c r="AO610" s="19"/>
      <c r="AP610" s="19" t="s">
        <v>1737</v>
      </c>
      <c r="AQ610" s="19" t="s">
        <v>1737</v>
      </c>
      <c r="AR610" s="19" t="str">
        <f t="shared" si="3524"/>
        <v/>
      </c>
      <c r="AS610" s="19" t="s">
        <v>1737</v>
      </c>
      <c r="AT610" s="19" t="s">
        <v>1737</v>
      </c>
      <c r="AU610" s="19" t="str">
        <f t="shared" ref="AU610:AX610" si="3527">IF(AB610="Y",$AG610,"")</f>
        <v/>
      </c>
      <c r="AV610" s="19" t="str">
        <f t="shared" si="3527"/>
        <v/>
      </c>
      <c r="AW610" s="19" t="str">
        <f t="shared" si="3527"/>
        <v/>
      </c>
      <c r="AX610" s="19" t="str">
        <f t="shared" si="3527"/>
        <v/>
      </c>
      <c r="AY610" s="24">
        <f t="shared" si="3105"/>
        <v>2</v>
      </c>
      <c r="AZ610" s="19">
        <f t="shared" si="3106"/>
        <v>1</v>
      </c>
      <c r="BA610" s="19" t="s">
        <v>1740</v>
      </c>
      <c r="BB610" s="19"/>
    </row>
    <row r="611" spans="1:54" ht="15.6">
      <c r="A611" s="1">
        <f>'Form Responses 1'!A818</f>
        <v>0</v>
      </c>
      <c r="B611" s="55" t="s">
        <v>1834</v>
      </c>
      <c r="C611" s="55" t="s">
        <v>683</v>
      </c>
      <c r="D611" s="55" t="s">
        <v>1835</v>
      </c>
      <c r="E611" s="515">
        <v>4694120379</v>
      </c>
      <c r="F611" s="56"/>
      <c r="G611" s="55" t="s">
        <v>1815</v>
      </c>
      <c r="H611" s="55"/>
      <c r="I611" s="55"/>
      <c r="J611" s="55"/>
      <c r="K611" s="55"/>
      <c r="L611" s="55"/>
      <c r="M611" s="55"/>
      <c r="N611" s="55" t="s">
        <v>1727</v>
      </c>
      <c r="O611" s="55"/>
      <c r="P611" s="20"/>
      <c r="Q611" s="20"/>
      <c r="R611" s="20"/>
      <c r="S611" s="20" t="s">
        <v>979</v>
      </c>
      <c r="T611" s="20" t="s">
        <v>979</v>
      </c>
      <c r="U611" s="20"/>
      <c r="V611" s="55"/>
      <c r="W611" s="55" t="s">
        <v>979</v>
      </c>
      <c r="X611" s="55"/>
      <c r="Y611" s="55"/>
      <c r="Z611" s="55" t="s">
        <v>979</v>
      </c>
      <c r="AA611" s="55"/>
      <c r="AB611" s="55"/>
      <c r="AC611" s="27" t="s">
        <v>979</v>
      </c>
      <c r="AD611" s="55"/>
      <c r="AE611" s="55"/>
      <c r="AF611" s="22">
        <f t="shared" si="3102"/>
        <v>5</v>
      </c>
      <c r="AG611" s="54" t="s">
        <v>1732</v>
      </c>
      <c r="AH611" s="19" t="str">
        <f t="shared" si="3502"/>
        <v/>
      </c>
      <c r="AI611" s="19"/>
      <c r="AJ611" s="19"/>
      <c r="AK611" s="19"/>
      <c r="AL611" s="19" t="s">
        <v>1744</v>
      </c>
      <c r="AM611" s="19" t="s">
        <v>1744</v>
      </c>
      <c r="AN611" s="19"/>
      <c r="AO611" s="19"/>
      <c r="AP611" s="19" t="s">
        <v>1737</v>
      </c>
      <c r="AQ611" s="19" t="str">
        <f t="shared" ref="AQ611:AR611" si="3528">IF(X611="Y",$AG611,"")</f>
        <v/>
      </c>
      <c r="AR611" s="19" t="str">
        <f t="shared" si="3528"/>
        <v/>
      </c>
      <c r="AS611" s="19" t="s">
        <v>1737</v>
      </c>
      <c r="AT611" s="19" t="str">
        <f t="shared" ref="AT611:AU611" si="3529">IF(AA611="Y",$AG611,"")</f>
        <v/>
      </c>
      <c r="AU611" s="19" t="str">
        <f t="shared" si="3529"/>
        <v/>
      </c>
      <c r="AV611" s="19" t="s">
        <v>1737</v>
      </c>
      <c r="AW611" s="19" t="str">
        <f t="shared" ref="AW611:AX611" si="3530">IF(AD611="Y",$AG611,"")</f>
        <v/>
      </c>
      <c r="AX611" s="19" t="str">
        <f t="shared" si="3530"/>
        <v/>
      </c>
      <c r="AY611" s="24">
        <f t="shared" si="3105"/>
        <v>2</v>
      </c>
      <c r="AZ611" s="19">
        <f t="shared" si="3106"/>
        <v>1</v>
      </c>
      <c r="BA611" s="19" t="s">
        <v>1740</v>
      </c>
      <c r="BB611" s="19"/>
    </row>
    <row r="612" spans="1:54" ht="15.6">
      <c r="A612" s="1">
        <f>'Form Responses 1'!A819</f>
        <v>0</v>
      </c>
      <c r="B612" s="55" t="s">
        <v>1836</v>
      </c>
      <c r="C612" s="58" t="s">
        <v>1837</v>
      </c>
      <c r="D612" s="58" t="s">
        <v>1838</v>
      </c>
      <c r="E612" s="515">
        <v>6319747285</v>
      </c>
      <c r="F612" s="56"/>
      <c r="G612" s="55" t="s">
        <v>1839</v>
      </c>
      <c r="H612" s="55"/>
      <c r="I612" s="55"/>
      <c r="J612" s="55"/>
      <c r="K612" s="55"/>
      <c r="L612" s="55"/>
      <c r="M612" s="55"/>
      <c r="N612" s="55" t="s">
        <v>1727</v>
      </c>
      <c r="O612" s="55"/>
      <c r="P612" s="20"/>
      <c r="Q612" s="20"/>
      <c r="R612" s="20"/>
      <c r="S612" s="20" t="s">
        <v>979</v>
      </c>
      <c r="T612" s="20" t="s">
        <v>979</v>
      </c>
      <c r="U612" s="20"/>
      <c r="V612" s="55"/>
      <c r="W612" s="55" t="s">
        <v>979</v>
      </c>
      <c r="X612" s="55" t="s">
        <v>979</v>
      </c>
      <c r="Y612" s="55"/>
      <c r="Z612" s="55" t="s">
        <v>979</v>
      </c>
      <c r="AA612" s="55" t="s">
        <v>979</v>
      </c>
      <c r="AB612" s="55"/>
      <c r="AC612" s="27" t="s">
        <v>979</v>
      </c>
      <c r="AD612" s="55" t="s">
        <v>979</v>
      </c>
      <c r="AE612" s="55"/>
      <c r="AF612" s="22">
        <f t="shared" si="3102"/>
        <v>8</v>
      </c>
      <c r="AG612" s="54" t="s">
        <v>1732</v>
      </c>
      <c r="AH612" s="19" t="str">
        <f t="shared" si="3502"/>
        <v/>
      </c>
      <c r="AI612" s="19"/>
      <c r="AJ612" s="19"/>
      <c r="AK612" s="19"/>
      <c r="AL612" s="19" t="s">
        <v>1744</v>
      </c>
      <c r="AM612" s="19" t="s">
        <v>1744</v>
      </c>
      <c r="AN612" s="19"/>
      <c r="AO612" s="19"/>
      <c r="AP612" s="19" t="s">
        <v>1737</v>
      </c>
      <c r="AQ612" s="19" t="s">
        <v>1737</v>
      </c>
      <c r="AR612" s="19" t="str">
        <f t="shared" ref="AR612:AR614" si="3531">IF(Y612="Y",$AG612,"")</f>
        <v/>
      </c>
      <c r="AS612" s="19" t="s">
        <v>1737</v>
      </c>
      <c r="AT612" s="19" t="s">
        <v>1737</v>
      </c>
      <c r="AU612" s="19" t="str">
        <f t="shared" ref="AU612:AU615" si="3532">IF(AB612="Y",$AG612,"")</f>
        <v/>
      </c>
      <c r="AV612" s="19" t="s">
        <v>1737</v>
      </c>
      <c r="AW612" s="19" t="s">
        <v>1737</v>
      </c>
      <c r="AX612" s="19" t="str">
        <f>IF(AE612="Y",$AG612,"")</f>
        <v/>
      </c>
      <c r="AY612" s="24">
        <f t="shared" si="3105"/>
        <v>2</v>
      </c>
      <c r="AZ612" s="19">
        <f t="shared" si="3106"/>
        <v>1</v>
      </c>
      <c r="BA612" s="19" t="s">
        <v>1740</v>
      </c>
      <c r="BB612" s="19"/>
    </row>
    <row r="613" spans="1:54" ht="15.6">
      <c r="A613" s="1">
        <f>'Form Responses 1'!A820</f>
        <v>0</v>
      </c>
      <c r="B613" s="55" t="s">
        <v>1840</v>
      </c>
      <c r="C613" s="57" t="s">
        <v>338</v>
      </c>
      <c r="D613" s="55" t="s">
        <v>1841</v>
      </c>
      <c r="E613" s="515">
        <v>7322771195</v>
      </c>
      <c r="F613" s="56"/>
      <c r="G613" s="55" t="s">
        <v>1819</v>
      </c>
      <c r="H613" s="55"/>
      <c r="I613" s="55"/>
      <c r="J613" s="55"/>
      <c r="K613" s="55"/>
      <c r="L613" s="55"/>
      <c r="M613" s="55"/>
      <c r="N613" s="55" t="s">
        <v>1727</v>
      </c>
      <c r="O613" s="55"/>
      <c r="P613" s="20"/>
      <c r="Q613" s="20"/>
      <c r="R613" s="20"/>
      <c r="S613" s="20"/>
      <c r="T613" s="20"/>
      <c r="U613" s="20"/>
      <c r="V613" s="55"/>
      <c r="W613" s="55"/>
      <c r="X613" s="55" t="s">
        <v>979</v>
      </c>
      <c r="Y613" s="55"/>
      <c r="Z613" s="55" t="s">
        <v>979</v>
      </c>
      <c r="AA613" s="55" t="s">
        <v>979</v>
      </c>
      <c r="AB613" s="55"/>
      <c r="AC613" s="52"/>
      <c r="AD613" s="55"/>
      <c r="AE613" s="55"/>
      <c r="AF613" s="22">
        <f t="shared" si="3102"/>
        <v>3</v>
      </c>
      <c r="AG613" s="54" t="s">
        <v>1732</v>
      </c>
      <c r="AH613" s="19" t="str">
        <f t="shared" si="3502"/>
        <v/>
      </c>
      <c r="AI613" s="19"/>
      <c r="AJ613" s="19"/>
      <c r="AK613" s="19"/>
      <c r="AL613" s="19" t="s">
        <v>1744</v>
      </c>
      <c r="AM613" s="19" t="s">
        <v>1744</v>
      </c>
      <c r="AN613" s="19"/>
      <c r="AO613" s="19"/>
      <c r="AP613" s="19" t="str">
        <f>IF(W613="Y",$AG613,"")</f>
        <v/>
      </c>
      <c r="AQ613" s="19" t="s">
        <v>1737</v>
      </c>
      <c r="AR613" s="19" t="str">
        <f t="shared" si="3531"/>
        <v/>
      </c>
      <c r="AS613" s="19" t="s">
        <v>1737</v>
      </c>
      <c r="AT613" s="19" t="s">
        <v>1737</v>
      </c>
      <c r="AU613" s="19" t="str">
        <f t="shared" si="3532"/>
        <v/>
      </c>
      <c r="AV613" s="19" t="str">
        <f t="shared" ref="AV613:AX613" si="3533">IF(AC613="Y",$AG613,"")</f>
        <v/>
      </c>
      <c r="AW613" s="19" t="str">
        <f t="shared" si="3533"/>
        <v/>
      </c>
      <c r="AX613" s="19" t="str">
        <f t="shared" si="3533"/>
        <v/>
      </c>
      <c r="AY613" s="24">
        <f t="shared" si="3105"/>
        <v>1</v>
      </c>
      <c r="AZ613" s="19">
        <f t="shared" si="3106"/>
        <v>1</v>
      </c>
      <c r="BA613" s="19" t="s">
        <v>1740</v>
      </c>
      <c r="BB613" s="19"/>
    </row>
    <row r="614" spans="1:54" ht="15.6">
      <c r="A614" s="1">
        <f>'Form Responses 1'!A821</f>
        <v>0</v>
      </c>
      <c r="B614" s="55" t="s">
        <v>1842</v>
      </c>
      <c r="C614" s="58" t="s">
        <v>1843</v>
      </c>
      <c r="D614" s="58" t="s">
        <v>1838</v>
      </c>
      <c r="E614" s="515">
        <f>14408414208</f>
        <v>14408414208</v>
      </c>
      <c r="F614" s="56"/>
      <c r="G614" s="55" t="s">
        <v>1844</v>
      </c>
      <c r="H614" s="55"/>
      <c r="I614" s="55"/>
      <c r="J614" s="55"/>
      <c r="K614" s="55"/>
      <c r="L614" s="55"/>
      <c r="M614" s="55"/>
      <c r="N614" s="55" t="s">
        <v>1731</v>
      </c>
      <c r="O614" s="55"/>
      <c r="P614" s="20"/>
      <c r="Q614" s="20"/>
      <c r="R614" s="20"/>
      <c r="S614" s="20"/>
      <c r="T614" s="20"/>
      <c r="U614" s="20"/>
      <c r="V614" s="55"/>
      <c r="W614" s="55" t="s">
        <v>979</v>
      </c>
      <c r="X614" s="55" t="s">
        <v>979</v>
      </c>
      <c r="Y614" s="55"/>
      <c r="Z614" s="55" t="s">
        <v>979</v>
      </c>
      <c r="AA614" s="55" t="s">
        <v>979</v>
      </c>
      <c r="AB614" s="55"/>
      <c r="AC614" s="27" t="s">
        <v>979</v>
      </c>
      <c r="AD614" s="55"/>
      <c r="AE614" s="55"/>
      <c r="AF614" s="22">
        <f t="shared" si="3102"/>
        <v>5</v>
      </c>
      <c r="AG614" s="54" t="s">
        <v>1732</v>
      </c>
      <c r="AH614" s="19" t="str">
        <f t="shared" si="3502"/>
        <v/>
      </c>
      <c r="AI614" s="19"/>
      <c r="AJ614" s="19"/>
      <c r="AK614" s="19"/>
      <c r="AL614" s="19" t="s">
        <v>1744</v>
      </c>
      <c r="AM614" s="19" t="s">
        <v>1738</v>
      </c>
      <c r="AN614" s="19"/>
      <c r="AO614" s="19"/>
      <c r="AP614" s="19" t="s">
        <v>1737</v>
      </c>
      <c r="AQ614" s="19" t="s">
        <v>1737</v>
      </c>
      <c r="AR614" s="19" t="str">
        <f t="shared" si="3531"/>
        <v/>
      </c>
      <c r="AS614" s="19" t="s">
        <v>1737</v>
      </c>
      <c r="AT614" s="19" t="s">
        <v>1737</v>
      </c>
      <c r="AU614" s="19" t="str">
        <f t="shared" si="3532"/>
        <v/>
      </c>
      <c r="AV614" s="19" t="s">
        <v>1737</v>
      </c>
      <c r="AW614" s="19" t="str">
        <f t="shared" ref="AW614:AX614" si="3534">IF(AD614="Y",$AG614,"")</f>
        <v/>
      </c>
      <c r="AX614" s="19" t="str">
        <f t="shared" si="3534"/>
        <v/>
      </c>
      <c r="AY614" s="24">
        <f t="shared" si="3105"/>
        <v>2</v>
      </c>
      <c r="AZ614" s="19">
        <f t="shared" si="3106"/>
        <v>1</v>
      </c>
      <c r="BA614" s="19" t="s">
        <v>1740</v>
      </c>
      <c r="BB614" s="19"/>
    </row>
    <row r="615" spans="1:54" ht="15.6">
      <c r="A615" s="1">
        <f>'Form Responses 1'!A822</f>
        <v>0</v>
      </c>
      <c r="B615" s="55" t="s">
        <v>1845</v>
      </c>
      <c r="C615" s="55" t="s">
        <v>1605</v>
      </c>
      <c r="D615" s="55" t="s">
        <v>1846</v>
      </c>
      <c r="E615" s="515" t="s">
        <v>1847</v>
      </c>
      <c r="F615" s="56"/>
      <c r="G615" s="55" t="s">
        <v>1839</v>
      </c>
      <c r="H615" s="55"/>
      <c r="I615" s="55"/>
      <c r="J615" s="55"/>
      <c r="K615" s="55"/>
      <c r="L615" s="55"/>
      <c r="M615" s="55"/>
      <c r="N615" s="55" t="s">
        <v>1731</v>
      </c>
      <c r="O615" s="55"/>
      <c r="P615" s="20"/>
      <c r="Q615" s="20"/>
      <c r="R615" s="20"/>
      <c r="S615" s="20"/>
      <c r="T615" s="20"/>
      <c r="U615" s="20"/>
      <c r="V615" s="55"/>
      <c r="W615" s="55"/>
      <c r="X615" s="55"/>
      <c r="Y615" s="55"/>
      <c r="Z615" s="55" t="s">
        <v>979</v>
      </c>
      <c r="AA615" s="55" t="s">
        <v>979</v>
      </c>
      <c r="AB615" s="55"/>
      <c r="AC615" s="52"/>
      <c r="AD615" s="55"/>
      <c r="AE615" s="55"/>
      <c r="AF615" s="22">
        <f t="shared" si="3102"/>
        <v>2</v>
      </c>
      <c r="AG615" s="54" t="s">
        <v>1732</v>
      </c>
      <c r="AH615" s="19" t="str">
        <f t="shared" si="3502"/>
        <v/>
      </c>
      <c r="AI615" s="19"/>
      <c r="AJ615" s="19"/>
      <c r="AK615" s="19"/>
      <c r="AL615" s="19" t="s">
        <v>1744</v>
      </c>
      <c r="AM615" s="19" t="s">
        <v>1744</v>
      </c>
      <c r="AN615" s="19"/>
      <c r="AO615" s="19"/>
      <c r="AP615" s="19" t="str">
        <f t="shared" ref="AP615:AR615" si="3535">IF(W615="Y",$AG615,"")</f>
        <v/>
      </c>
      <c r="AQ615" s="19" t="str">
        <f t="shared" si="3535"/>
        <v/>
      </c>
      <c r="AR615" s="19" t="str">
        <f t="shared" si="3535"/>
        <v/>
      </c>
      <c r="AS615" s="19" t="s">
        <v>1737</v>
      </c>
      <c r="AT615" s="19" t="s">
        <v>1737</v>
      </c>
      <c r="AU615" s="19" t="str">
        <f t="shared" si="3532"/>
        <v/>
      </c>
      <c r="AV615" s="19" t="str">
        <f t="shared" ref="AV615:AX615" si="3536">IF(AC615="Y",$AG615,"")</f>
        <v/>
      </c>
      <c r="AW615" s="19" t="str">
        <f t="shared" si="3536"/>
        <v/>
      </c>
      <c r="AX615" s="19" t="str">
        <f t="shared" si="3536"/>
        <v/>
      </c>
      <c r="AY615" s="24">
        <f t="shared" si="3105"/>
        <v>1</v>
      </c>
      <c r="AZ615" s="19">
        <f t="shared" si="3106"/>
        <v>1</v>
      </c>
      <c r="BA615" s="19" t="s">
        <v>1740</v>
      </c>
      <c r="BB615" s="19"/>
    </row>
    <row r="616" spans="1:54" ht="15.6">
      <c r="A616" s="1">
        <f>'Form Responses 1'!A823</f>
        <v>0</v>
      </c>
      <c r="B616" s="55" t="s">
        <v>1848</v>
      </c>
      <c r="C616" s="58" t="s">
        <v>1849</v>
      </c>
      <c r="D616" s="58" t="s">
        <v>1838</v>
      </c>
      <c r="E616" s="515">
        <v>2165512729</v>
      </c>
      <c r="F616" s="56"/>
      <c r="G616" s="55" t="s">
        <v>1844</v>
      </c>
      <c r="H616" s="55"/>
      <c r="I616" s="55"/>
      <c r="J616" s="55"/>
      <c r="K616" s="55"/>
      <c r="L616" s="55"/>
      <c r="M616" s="55"/>
      <c r="N616" s="55" t="s">
        <v>1731</v>
      </c>
      <c r="O616" s="55"/>
      <c r="P616" s="20"/>
      <c r="Q616" s="20"/>
      <c r="R616" s="20"/>
      <c r="S616" s="20"/>
      <c r="T616" s="20"/>
      <c r="U616" s="20"/>
      <c r="V616" s="55"/>
      <c r="W616" s="55" t="s">
        <v>979</v>
      </c>
      <c r="X616" s="55" t="s">
        <v>979</v>
      </c>
      <c r="Y616" s="55"/>
      <c r="Z616" s="55"/>
      <c r="AA616" s="55"/>
      <c r="AB616" s="55"/>
      <c r="AC616" s="27" t="s">
        <v>979</v>
      </c>
      <c r="AD616" s="55"/>
      <c r="AE616" s="55"/>
      <c r="AF616" s="22">
        <f t="shared" si="3102"/>
        <v>3</v>
      </c>
      <c r="AG616" s="54" t="s">
        <v>1732</v>
      </c>
      <c r="AH616" s="19" t="str">
        <f t="shared" si="3502"/>
        <v/>
      </c>
      <c r="AI616" s="19"/>
      <c r="AJ616" s="19"/>
      <c r="AK616" s="19"/>
      <c r="AL616" s="19" t="s">
        <v>1744</v>
      </c>
      <c r="AM616" s="19" t="s">
        <v>1738</v>
      </c>
      <c r="AN616" s="19"/>
      <c r="AO616" s="19"/>
      <c r="AP616" s="19" t="s">
        <v>1737</v>
      </c>
      <c r="AQ616" s="19" t="s">
        <v>1737</v>
      </c>
      <c r="AR616" s="19" t="str">
        <f t="shared" ref="AR616:AU616" si="3537">IF(Y616="Y",$AG616,"")</f>
        <v/>
      </c>
      <c r="AS616" s="19" t="str">
        <f t="shared" si="3537"/>
        <v/>
      </c>
      <c r="AT616" s="19" t="str">
        <f t="shared" si="3537"/>
        <v/>
      </c>
      <c r="AU616" s="19" t="str">
        <f t="shared" si="3537"/>
        <v/>
      </c>
      <c r="AV616" s="19" t="s">
        <v>1737</v>
      </c>
      <c r="AW616" s="19" t="str">
        <f t="shared" ref="AW616:AX616" si="3538">IF(AD616="Y",$AG616,"")</f>
        <v/>
      </c>
      <c r="AX616" s="19" t="str">
        <f t="shared" si="3538"/>
        <v/>
      </c>
      <c r="AY616" s="24">
        <f t="shared" si="3105"/>
        <v>1</v>
      </c>
      <c r="AZ616" s="19">
        <f t="shared" si="3106"/>
        <v>1</v>
      </c>
      <c r="BA616" s="19" t="s">
        <v>1740</v>
      </c>
      <c r="BB616" s="19"/>
    </row>
    <row r="617" spans="1:54" ht="14.4">
      <c r="B617" s="61" t="s">
        <v>1850</v>
      </c>
      <c r="C617" s="61" t="s">
        <v>1242</v>
      </c>
      <c r="D617" s="61" t="s">
        <v>1851</v>
      </c>
      <c r="E617" s="516">
        <v>8594758949</v>
      </c>
      <c r="F617" s="48"/>
      <c r="G617" s="61" t="s">
        <v>1819</v>
      </c>
      <c r="H617" s="55"/>
      <c r="I617" s="55"/>
      <c r="J617" s="55"/>
      <c r="K617" s="55"/>
      <c r="L617" s="55"/>
      <c r="M617" s="55"/>
      <c r="N617" s="55" t="s">
        <v>1727</v>
      </c>
      <c r="O617" s="55"/>
      <c r="P617" s="20"/>
      <c r="Q617" s="20"/>
      <c r="R617" s="20"/>
      <c r="S617" s="20"/>
      <c r="T617" s="20" t="s">
        <v>979</v>
      </c>
      <c r="U617" s="20"/>
      <c r="V617" s="61"/>
      <c r="W617" s="61"/>
      <c r="X617" s="61" t="s">
        <v>979</v>
      </c>
      <c r="Y617" s="25"/>
      <c r="Z617" s="61" t="s">
        <v>979</v>
      </c>
      <c r="AA617" s="61" t="s">
        <v>979</v>
      </c>
      <c r="AB617" s="25"/>
      <c r="AC617" s="61" t="s">
        <v>979</v>
      </c>
      <c r="AD617" s="61"/>
      <c r="AE617" s="55"/>
      <c r="AF617" s="22">
        <f t="shared" si="3102"/>
        <v>5</v>
      </c>
      <c r="AG617" s="60" t="s">
        <v>1743</v>
      </c>
      <c r="AH617" s="19" t="str">
        <f t="shared" si="3502"/>
        <v/>
      </c>
      <c r="AI617" s="19"/>
      <c r="AJ617" s="19"/>
      <c r="AK617" s="19"/>
      <c r="AL617" s="19"/>
      <c r="AM617" s="19"/>
      <c r="AN617" s="19"/>
      <c r="AO617" s="19"/>
      <c r="AP617" s="19" t="str">
        <f t="shared" ref="AP617:AW617" si="3539">IF(W617="Y",$AG617,"")</f>
        <v/>
      </c>
      <c r="AQ617" s="19" t="str">
        <f t="shared" si="3539"/>
        <v>Reserve</v>
      </c>
      <c r="AR617" s="19" t="str">
        <f t="shared" si="3539"/>
        <v/>
      </c>
      <c r="AS617" s="19" t="str">
        <f t="shared" si="3539"/>
        <v>Reserve</v>
      </c>
      <c r="AT617" s="19" t="str">
        <f t="shared" si="3539"/>
        <v>Reserve</v>
      </c>
      <c r="AU617" s="19" t="str">
        <f t="shared" si="3539"/>
        <v/>
      </c>
      <c r="AV617" s="19" t="str">
        <f t="shared" si="3539"/>
        <v>Reserve</v>
      </c>
      <c r="AW617" s="19" t="str">
        <f t="shared" si="3539"/>
        <v/>
      </c>
      <c r="AX617" s="19"/>
      <c r="AY617" s="24">
        <f t="shared" si="3105"/>
        <v>2</v>
      </c>
      <c r="AZ617" s="19">
        <f t="shared" si="3106"/>
        <v>1</v>
      </c>
      <c r="BA617" s="19" t="s">
        <v>1740</v>
      </c>
      <c r="BB617" s="19"/>
    </row>
    <row r="618" spans="1:54" ht="14.4">
      <c r="B618" s="61" t="s">
        <v>1852</v>
      </c>
      <c r="C618" s="61" t="s">
        <v>1853</v>
      </c>
      <c r="D618" s="61" t="s">
        <v>1854</v>
      </c>
      <c r="E618" s="516">
        <v>9177436654</v>
      </c>
      <c r="F618" s="48"/>
      <c r="G618" s="61" t="s">
        <v>1855</v>
      </c>
      <c r="H618" s="55"/>
      <c r="I618" s="55"/>
      <c r="J618" s="55"/>
      <c r="K618" s="55"/>
      <c r="L618" s="55"/>
      <c r="M618" s="55"/>
      <c r="N618" s="55" t="s">
        <v>1731</v>
      </c>
      <c r="O618" s="55"/>
      <c r="P618" s="20"/>
      <c r="Q618" s="20"/>
      <c r="R618" s="20"/>
      <c r="S618" s="20"/>
      <c r="T618" s="20" t="s">
        <v>979</v>
      </c>
      <c r="U618" s="20"/>
      <c r="V618" s="61"/>
      <c r="W618" s="61" t="s">
        <v>979</v>
      </c>
      <c r="X618" s="61" t="s">
        <v>979</v>
      </c>
      <c r="Y618" s="25"/>
      <c r="Z618" s="61" t="s">
        <v>979</v>
      </c>
      <c r="AA618" s="61" t="s">
        <v>979</v>
      </c>
      <c r="AB618" s="25"/>
      <c r="AC618" s="61"/>
      <c r="AD618" s="61"/>
      <c r="AE618" s="55"/>
      <c r="AF618" s="22">
        <f t="shared" si="3102"/>
        <v>5</v>
      </c>
      <c r="AG618" s="60" t="s">
        <v>1732</v>
      </c>
      <c r="AH618" s="19" t="str">
        <f t="shared" si="3502"/>
        <v/>
      </c>
      <c r="AI618" s="19"/>
      <c r="AJ618" s="19"/>
      <c r="AK618" s="19"/>
      <c r="AL618" s="19" t="s">
        <v>1744</v>
      </c>
      <c r="AM618" s="19" t="s">
        <v>1744</v>
      </c>
      <c r="AN618" s="19"/>
      <c r="AO618" s="19"/>
      <c r="AP618" s="19" t="s">
        <v>1737</v>
      </c>
      <c r="AQ618" s="19" t="s">
        <v>1737</v>
      </c>
      <c r="AR618" s="19" t="str">
        <f>IF(Y618="Y",$AG618,"")</f>
        <v/>
      </c>
      <c r="AS618" s="19" t="s">
        <v>1737</v>
      </c>
      <c r="AT618" s="19" t="s">
        <v>1737</v>
      </c>
      <c r="AU618" s="19" t="str">
        <f t="shared" ref="AU618:AW618" si="3540">IF(AB618="Y",$AG618,"")</f>
        <v/>
      </c>
      <c r="AV618" s="19" t="str">
        <f t="shared" si="3540"/>
        <v/>
      </c>
      <c r="AW618" s="19" t="str">
        <f t="shared" si="3540"/>
        <v/>
      </c>
      <c r="AX618" s="19"/>
      <c r="AY618" s="24">
        <f t="shared" si="3105"/>
        <v>2</v>
      </c>
      <c r="AZ618" s="19">
        <f t="shared" si="3106"/>
        <v>1</v>
      </c>
      <c r="BA618" s="19" t="s">
        <v>1740</v>
      </c>
      <c r="BB618" s="19"/>
    </row>
    <row r="619" spans="1:54" ht="14.4">
      <c r="B619" s="61" t="s">
        <v>1856</v>
      </c>
      <c r="C619" s="61" t="s">
        <v>1857</v>
      </c>
      <c r="D619" s="61" t="s">
        <v>1858</v>
      </c>
      <c r="E619" s="516">
        <v>2035540209</v>
      </c>
      <c r="F619" s="48"/>
      <c r="G619" s="61" t="s">
        <v>1819</v>
      </c>
      <c r="H619" s="55"/>
      <c r="I619" s="55"/>
      <c r="J619" s="55"/>
      <c r="K619" s="55"/>
      <c r="L619" s="55"/>
      <c r="M619" s="55"/>
      <c r="N619" s="55" t="s">
        <v>1731</v>
      </c>
      <c r="O619" s="55"/>
      <c r="P619" s="20"/>
      <c r="Q619" s="20"/>
      <c r="R619" s="20"/>
      <c r="S619" s="20"/>
      <c r="T619" s="20"/>
      <c r="U619" s="20"/>
      <c r="V619" s="61"/>
      <c r="W619" s="61"/>
      <c r="X619" s="61" t="s">
        <v>979</v>
      </c>
      <c r="Y619" s="25"/>
      <c r="Z619" s="61"/>
      <c r="AA619" s="61" t="s">
        <v>979</v>
      </c>
      <c r="AB619" s="25"/>
      <c r="AC619" s="61"/>
      <c r="AD619" s="61"/>
      <c r="AE619" s="55"/>
      <c r="AF619" s="22">
        <f t="shared" si="3102"/>
        <v>2</v>
      </c>
      <c r="AG619" s="62" t="s">
        <v>1743</v>
      </c>
      <c r="AH619" s="19" t="str">
        <f t="shared" si="3502"/>
        <v/>
      </c>
      <c r="AI619" s="19"/>
      <c r="AJ619" s="19"/>
      <c r="AK619" s="19"/>
      <c r="AL619" s="19"/>
      <c r="AM619" s="19"/>
      <c r="AN619" s="19"/>
      <c r="AO619" s="19"/>
      <c r="AP619" s="19" t="str">
        <f t="shared" ref="AP619:AW619" si="3541">IF(W619="Y",$AG619,"")</f>
        <v/>
      </c>
      <c r="AQ619" s="19" t="str">
        <f t="shared" si="3541"/>
        <v>Reserve</v>
      </c>
      <c r="AR619" s="19" t="str">
        <f t="shared" si="3541"/>
        <v/>
      </c>
      <c r="AS619" s="19" t="str">
        <f t="shared" si="3541"/>
        <v/>
      </c>
      <c r="AT619" s="19" t="str">
        <f t="shared" si="3541"/>
        <v>Reserve</v>
      </c>
      <c r="AU619" s="19" t="str">
        <f t="shared" si="3541"/>
        <v/>
      </c>
      <c r="AV619" s="19" t="str">
        <f t="shared" si="3541"/>
        <v/>
      </c>
      <c r="AW619" s="19" t="str">
        <f t="shared" si="3541"/>
        <v/>
      </c>
      <c r="AX619" s="19"/>
      <c r="AY619" s="24">
        <f t="shared" si="3105"/>
        <v>1</v>
      </c>
      <c r="AZ619" s="19">
        <f t="shared" si="3106"/>
        <v>1</v>
      </c>
      <c r="BA619" s="19" t="s">
        <v>1740</v>
      </c>
      <c r="BB619" s="19"/>
    </row>
    <row r="620" spans="1:54" ht="14.4">
      <c r="B620" s="61" t="s">
        <v>1859</v>
      </c>
      <c r="C620" s="61" t="s">
        <v>426</v>
      </c>
      <c r="D620" s="61" t="s">
        <v>1860</v>
      </c>
      <c r="E620" s="516">
        <v>6097212695</v>
      </c>
      <c r="F620" s="48"/>
      <c r="G620" s="61" t="s">
        <v>1855</v>
      </c>
      <c r="H620" s="55"/>
      <c r="I620" s="55"/>
      <c r="J620" s="55"/>
      <c r="K620" s="55"/>
      <c r="L620" s="55"/>
      <c r="M620" s="55"/>
      <c r="N620" s="55" t="s">
        <v>1731</v>
      </c>
      <c r="O620" s="55"/>
      <c r="P620" s="20"/>
      <c r="Q620" s="20"/>
      <c r="R620" s="20"/>
      <c r="S620" s="20"/>
      <c r="T620" s="20"/>
      <c r="U620" s="20"/>
      <c r="V620" s="61"/>
      <c r="W620" s="61" t="s">
        <v>979</v>
      </c>
      <c r="X620" s="61"/>
      <c r="Y620" s="25"/>
      <c r="Z620" s="61" t="s">
        <v>979</v>
      </c>
      <c r="AA620" s="61"/>
      <c r="AB620" s="25"/>
      <c r="AC620" s="61"/>
      <c r="AD620" s="61"/>
      <c r="AE620" s="55"/>
      <c r="AF620" s="22">
        <f t="shared" si="3102"/>
        <v>2</v>
      </c>
      <c r="AG620" s="60" t="s">
        <v>1732</v>
      </c>
      <c r="AH620" s="19" t="str">
        <f t="shared" si="3502"/>
        <v/>
      </c>
      <c r="AI620" s="19"/>
      <c r="AJ620" s="19"/>
      <c r="AK620" s="19"/>
      <c r="AL620" s="19" t="s">
        <v>1744</v>
      </c>
      <c r="AM620" s="19" t="s">
        <v>1744</v>
      </c>
      <c r="AN620" s="19"/>
      <c r="AO620" s="19"/>
      <c r="AP620" s="19" t="s">
        <v>1737</v>
      </c>
      <c r="AQ620" s="19" t="str">
        <f t="shared" ref="AQ620:AR620" si="3542">IF(X620="Y",$AG620,"")</f>
        <v/>
      </c>
      <c r="AR620" s="19" t="str">
        <f t="shared" si="3542"/>
        <v/>
      </c>
      <c r="AS620" s="19" t="s">
        <v>1737</v>
      </c>
      <c r="AT620" s="19" t="str">
        <f t="shared" ref="AT620:AW620" si="3543">IF(AA620="Y",$AG620,"")</f>
        <v/>
      </c>
      <c r="AU620" s="19" t="str">
        <f t="shared" si="3543"/>
        <v/>
      </c>
      <c r="AV620" s="19" t="str">
        <f t="shared" si="3543"/>
        <v/>
      </c>
      <c r="AW620" s="19" t="str">
        <f t="shared" si="3543"/>
        <v/>
      </c>
      <c r="AX620" s="19"/>
      <c r="AY620" s="24">
        <f t="shared" si="3105"/>
        <v>1</v>
      </c>
      <c r="AZ620" s="19">
        <f t="shared" si="3106"/>
        <v>1</v>
      </c>
      <c r="BA620" s="19" t="s">
        <v>1740</v>
      </c>
      <c r="BB620" s="19"/>
    </row>
    <row r="621" spans="1:54" ht="14.4">
      <c r="B621" s="61" t="s">
        <v>1861</v>
      </c>
      <c r="C621" s="61" t="s">
        <v>917</v>
      </c>
      <c r="D621" s="61" t="s">
        <v>463</v>
      </c>
      <c r="E621" s="516">
        <v>2016885327</v>
      </c>
      <c r="F621" s="48"/>
      <c r="G621" s="61" t="s">
        <v>1855</v>
      </c>
      <c r="H621" s="55"/>
      <c r="I621" s="55"/>
      <c r="J621" s="55"/>
      <c r="K621" s="55"/>
      <c r="L621" s="55"/>
      <c r="M621" s="55"/>
      <c r="N621" s="55" t="s">
        <v>1731</v>
      </c>
      <c r="O621" s="55"/>
      <c r="P621" s="20"/>
      <c r="Q621" s="20"/>
      <c r="R621" s="20"/>
      <c r="S621" s="20"/>
      <c r="T621" s="20"/>
      <c r="U621" s="20"/>
      <c r="V621" s="61"/>
      <c r="W621" s="61" t="s">
        <v>979</v>
      </c>
      <c r="X621" s="61"/>
      <c r="Y621" s="25"/>
      <c r="Z621" s="61" t="s">
        <v>979</v>
      </c>
      <c r="AA621" s="61"/>
      <c r="AB621" s="25"/>
      <c r="AC621" s="61"/>
      <c r="AD621" s="61"/>
      <c r="AE621" s="55"/>
      <c r="AF621" s="22">
        <f t="shared" si="3102"/>
        <v>2</v>
      </c>
      <c r="AG621" s="60" t="s">
        <v>1732</v>
      </c>
      <c r="AH621" s="19" t="str">
        <f t="shared" si="3502"/>
        <v/>
      </c>
      <c r="AI621" s="19"/>
      <c r="AJ621" s="19"/>
      <c r="AK621" s="19"/>
      <c r="AL621" s="19" t="s">
        <v>1744</v>
      </c>
      <c r="AM621" s="19" t="s">
        <v>1744</v>
      </c>
      <c r="AN621" s="19"/>
      <c r="AO621" s="19"/>
      <c r="AP621" s="19" t="s">
        <v>1737</v>
      </c>
      <c r="AQ621" s="19" t="str">
        <f t="shared" ref="AQ621:AR621" si="3544">IF(X621="Y",$AG621,"")</f>
        <v/>
      </c>
      <c r="AR621" s="19" t="str">
        <f t="shared" si="3544"/>
        <v/>
      </c>
      <c r="AS621" s="19" t="s">
        <v>1737</v>
      </c>
      <c r="AT621" s="19" t="str">
        <f t="shared" ref="AT621:AW621" si="3545">IF(AA621="Y",$AG621,"")</f>
        <v/>
      </c>
      <c r="AU621" s="19" t="str">
        <f t="shared" si="3545"/>
        <v/>
      </c>
      <c r="AV621" s="19" t="str">
        <f t="shared" si="3545"/>
        <v/>
      </c>
      <c r="AW621" s="19" t="str">
        <f t="shared" si="3545"/>
        <v/>
      </c>
      <c r="AX621" s="19"/>
      <c r="AY621" s="24">
        <f t="shared" si="3105"/>
        <v>1</v>
      </c>
      <c r="AZ621" s="19">
        <f t="shared" si="3106"/>
        <v>1</v>
      </c>
      <c r="BA621" s="19" t="s">
        <v>1740</v>
      </c>
      <c r="BB621" s="19"/>
    </row>
    <row r="622" spans="1:54" ht="14.4">
      <c r="B622" s="61" t="s">
        <v>1862</v>
      </c>
      <c r="C622" s="50" t="s">
        <v>87</v>
      </c>
      <c r="D622" s="63" t="s">
        <v>1863</v>
      </c>
      <c r="E622" s="516">
        <v>7323066558</v>
      </c>
      <c r="F622" s="48"/>
      <c r="G622" s="61" t="s">
        <v>1855</v>
      </c>
      <c r="H622" s="55"/>
      <c r="I622" s="55"/>
      <c r="J622" s="55"/>
      <c r="K622" s="55"/>
      <c r="L622" s="55"/>
      <c r="M622" s="55"/>
      <c r="N622" s="55" t="s">
        <v>1727</v>
      </c>
      <c r="O622" s="55"/>
      <c r="P622" s="20"/>
      <c r="Q622" s="20"/>
      <c r="R622" s="20"/>
      <c r="S622" s="20"/>
      <c r="T622" s="20"/>
      <c r="U622" s="20"/>
      <c r="V622" s="61"/>
      <c r="W622" s="61" t="s">
        <v>979</v>
      </c>
      <c r="X622" s="61" t="s">
        <v>979</v>
      </c>
      <c r="Y622" s="25"/>
      <c r="Z622" s="61" t="s">
        <v>979</v>
      </c>
      <c r="AA622" s="61" t="s">
        <v>979</v>
      </c>
      <c r="AB622" s="25"/>
      <c r="AC622" s="61"/>
      <c r="AD622" s="61"/>
      <c r="AE622" s="55"/>
      <c r="AF622" s="22">
        <f t="shared" si="3102"/>
        <v>4</v>
      </c>
      <c r="AG622" s="59" t="s">
        <v>1741</v>
      </c>
      <c r="AH622" s="19" t="str">
        <f t="shared" si="3502"/>
        <v/>
      </c>
      <c r="AI622" s="19"/>
      <c r="AJ622" s="19"/>
      <c r="AK622" s="19"/>
      <c r="AL622" s="19" t="s">
        <v>1744</v>
      </c>
      <c r="AM622" s="19" t="s">
        <v>1744</v>
      </c>
      <c r="AN622" s="19"/>
      <c r="AO622" s="19"/>
      <c r="AP622" s="19" t="s">
        <v>1734</v>
      </c>
      <c r="AQ622" s="19" t="s">
        <v>1734</v>
      </c>
      <c r="AR622" s="19" t="str">
        <f>IF(Y622="Y",$AG622,"")</f>
        <v/>
      </c>
      <c r="AS622" s="19" t="s">
        <v>1734</v>
      </c>
      <c r="AT622" s="19" t="s">
        <v>1734</v>
      </c>
      <c r="AU622" s="19" t="str">
        <f t="shared" ref="AU622:AW622" si="3546">IF(AB622="Y",$AG622,"")</f>
        <v/>
      </c>
      <c r="AV622" s="19" t="str">
        <f t="shared" si="3546"/>
        <v/>
      </c>
      <c r="AW622" s="19" t="str">
        <f t="shared" si="3546"/>
        <v/>
      </c>
      <c r="AX622" s="19"/>
      <c r="AY622" s="24">
        <f t="shared" si="3105"/>
        <v>1</v>
      </c>
      <c r="AZ622" s="19">
        <f t="shared" si="3106"/>
        <v>1</v>
      </c>
      <c r="BA622" s="19" t="s">
        <v>1740</v>
      </c>
      <c r="BB622" s="19"/>
    </row>
    <row r="623" spans="1:54" ht="14.4">
      <c r="B623" s="61" t="s">
        <v>1864</v>
      </c>
      <c r="C623" s="61" t="s">
        <v>1865</v>
      </c>
      <c r="D623" s="61" t="s">
        <v>1866</v>
      </c>
      <c r="E623" s="516">
        <v>2058337482</v>
      </c>
      <c r="F623" s="48"/>
      <c r="G623" s="61" t="s">
        <v>1855</v>
      </c>
      <c r="H623" s="55"/>
      <c r="I623" s="55"/>
      <c r="J623" s="55"/>
      <c r="K623" s="55"/>
      <c r="L623" s="55"/>
      <c r="M623" s="55"/>
      <c r="N623" s="55" t="s">
        <v>1727</v>
      </c>
      <c r="O623" s="55"/>
      <c r="P623" s="20"/>
      <c r="Q623" s="20"/>
      <c r="R623" s="20"/>
      <c r="S623" s="20"/>
      <c r="T623" s="20"/>
      <c r="U623" s="20"/>
      <c r="V623" s="61"/>
      <c r="W623" s="61"/>
      <c r="X623" s="61"/>
      <c r="Y623" s="25"/>
      <c r="Z623" s="61" t="s">
        <v>979</v>
      </c>
      <c r="AA623" s="61" t="s">
        <v>979</v>
      </c>
      <c r="AB623" s="25"/>
      <c r="AC623" s="61"/>
      <c r="AD623" s="61"/>
      <c r="AE623" s="55"/>
      <c r="AF623" s="22">
        <f t="shared" si="3102"/>
        <v>2</v>
      </c>
      <c r="AG623" s="59" t="s">
        <v>1741</v>
      </c>
      <c r="AH623" s="19" t="str">
        <f t="shared" si="3502"/>
        <v/>
      </c>
      <c r="AI623" s="19"/>
      <c r="AJ623" s="19"/>
      <c r="AK623" s="19"/>
      <c r="AL623" s="19" t="s">
        <v>1744</v>
      </c>
      <c r="AM623" s="19" t="s">
        <v>1744</v>
      </c>
      <c r="AN623" s="19"/>
      <c r="AO623" s="19"/>
      <c r="AP623" s="19" t="str">
        <f t="shared" ref="AP623:AR623" si="3547">IF(W623="Y",$AG623,"")</f>
        <v/>
      </c>
      <c r="AQ623" s="19" t="str">
        <f t="shared" si="3547"/>
        <v/>
      </c>
      <c r="AR623" s="19" t="str">
        <f t="shared" si="3547"/>
        <v/>
      </c>
      <c r="AS623" s="19" t="s">
        <v>1734</v>
      </c>
      <c r="AT623" s="19" t="s">
        <v>1734</v>
      </c>
      <c r="AU623" s="19" t="str">
        <f t="shared" ref="AU623:AW623" si="3548">IF(AB623="Y",$AG623,"")</f>
        <v/>
      </c>
      <c r="AV623" s="19" t="str">
        <f t="shared" si="3548"/>
        <v/>
      </c>
      <c r="AW623" s="19" t="str">
        <f t="shared" si="3548"/>
        <v/>
      </c>
      <c r="AX623" s="19"/>
      <c r="AY623" s="24">
        <f t="shared" si="3105"/>
        <v>1</v>
      </c>
      <c r="AZ623" s="19">
        <f t="shared" si="3106"/>
        <v>1</v>
      </c>
      <c r="BA623" s="19" t="s">
        <v>1740</v>
      </c>
      <c r="BB623" s="19"/>
    </row>
    <row r="624" spans="1:54" ht="14.4">
      <c r="B624" s="61" t="s">
        <v>1867</v>
      </c>
      <c r="C624" s="61" t="s">
        <v>1190</v>
      </c>
      <c r="D624" s="61" t="s">
        <v>1314</v>
      </c>
      <c r="E624" s="516">
        <v>2014924165</v>
      </c>
      <c r="F624" s="48"/>
      <c r="G624" s="61" t="s">
        <v>1782</v>
      </c>
      <c r="H624" s="55"/>
      <c r="I624" s="55"/>
      <c r="J624" s="55"/>
      <c r="K624" s="55"/>
      <c r="L624" s="55"/>
      <c r="M624" s="55"/>
      <c r="N624" s="55" t="s">
        <v>1727</v>
      </c>
      <c r="O624" s="55"/>
      <c r="P624" s="20"/>
      <c r="Q624" s="20"/>
      <c r="R624" s="20"/>
      <c r="S624" s="20"/>
      <c r="T624" s="20"/>
      <c r="U624" s="20"/>
      <c r="V624" s="61"/>
      <c r="W624" s="61"/>
      <c r="X624" s="61" t="s">
        <v>979</v>
      </c>
      <c r="Y624" s="25"/>
      <c r="Z624" s="61" t="s">
        <v>979</v>
      </c>
      <c r="AA624" s="61" t="s">
        <v>979</v>
      </c>
      <c r="AB624" s="25"/>
      <c r="AC624" s="61"/>
      <c r="AD624" s="61"/>
      <c r="AE624" s="55"/>
      <c r="AF624" s="22">
        <f t="shared" si="3102"/>
        <v>3</v>
      </c>
      <c r="AG624" s="62" t="s">
        <v>1743</v>
      </c>
      <c r="AH624" s="19" t="str">
        <f t="shared" si="3502"/>
        <v/>
      </c>
      <c r="AI624" s="19"/>
      <c r="AJ624" s="19"/>
      <c r="AK624" s="19"/>
      <c r="AL624" s="19" t="s">
        <v>1744</v>
      </c>
      <c r="AM624" s="19" t="s">
        <v>1744</v>
      </c>
      <c r="AN624" s="19"/>
      <c r="AO624" s="19"/>
      <c r="AP624" s="19" t="str">
        <f t="shared" ref="AP624:AW624" si="3549">IF(W624="Y",$AG624,"")</f>
        <v/>
      </c>
      <c r="AQ624" s="19" t="str">
        <f t="shared" si="3549"/>
        <v>Reserve</v>
      </c>
      <c r="AR624" s="19" t="str">
        <f t="shared" si="3549"/>
        <v/>
      </c>
      <c r="AS624" s="19" t="str">
        <f t="shared" si="3549"/>
        <v>Reserve</v>
      </c>
      <c r="AT624" s="19" t="str">
        <f t="shared" si="3549"/>
        <v>Reserve</v>
      </c>
      <c r="AU624" s="19" t="str">
        <f t="shared" si="3549"/>
        <v/>
      </c>
      <c r="AV624" s="19" t="str">
        <f t="shared" si="3549"/>
        <v/>
      </c>
      <c r="AW624" s="19" t="str">
        <f t="shared" si="3549"/>
        <v/>
      </c>
      <c r="AX624" s="19"/>
      <c r="AY624" s="24">
        <f t="shared" si="3105"/>
        <v>1</v>
      </c>
      <c r="AZ624" s="19">
        <f t="shared" si="3106"/>
        <v>1</v>
      </c>
      <c r="BA624" s="19" t="s">
        <v>1740</v>
      </c>
      <c r="BB624" s="19"/>
    </row>
    <row r="625" spans="1:54" ht="14.4">
      <c r="A625" s="64"/>
      <c r="B625" s="65" t="s">
        <v>1868</v>
      </c>
      <c r="C625" s="65" t="s">
        <v>1140</v>
      </c>
      <c r="D625" s="65" t="s">
        <v>1869</v>
      </c>
      <c r="E625" s="517">
        <v>7325127112</v>
      </c>
      <c r="F625" s="66"/>
      <c r="G625" s="65" t="s">
        <v>1782</v>
      </c>
      <c r="H625" s="67"/>
      <c r="I625" s="67"/>
      <c r="J625" s="67"/>
      <c r="K625" s="67"/>
      <c r="L625" s="67"/>
      <c r="M625" s="67"/>
      <c r="N625" s="67" t="s">
        <v>1727</v>
      </c>
      <c r="O625" s="67"/>
      <c r="P625" s="20"/>
      <c r="Q625" s="20"/>
      <c r="R625" s="20"/>
      <c r="S625" s="20"/>
      <c r="T625" s="20" t="s">
        <v>979</v>
      </c>
      <c r="U625" s="20"/>
      <c r="V625" s="68"/>
      <c r="W625" s="68" t="s">
        <v>979</v>
      </c>
      <c r="X625" s="68" t="s">
        <v>979</v>
      </c>
      <c r="Y625" s="47"/>
      <c r="Z625" s="68" t="s">
        <v>979</v>
      </c>
      <c r="AA625" s="68" t="s">
        <v>979</v>
      </c>
      <c r="AB625" s="47"/>
      <c r="AC625" s="68" t="s">
        <v>979</v>
      </c>
      <c r="AD625" s="68"/>
      <c r="AE625" s="67"/>
      <c r="AF625" s="22">
        <f t="shared" si="3102"/>
        <v>6</v>
      </c>
      <c r="AG625" s="69" t="s">
        <v>1743</v>
      </c>
      <c r="AH625" s="19" t="str">
        <f t="shared" si="3502"/>
        <v/>
      </c>
      <c r="AI625" s="19"/>
      <c r="AJ625" s="19"/>
      <c r="AK625" s="19"/>
      <c r="AL625" s="19" t="s">
        <v>1744</v>
      </c>
      <c r="AM625" s="19" t="s">
        <v>1744</v>
      </c>
      <c r="AN625" s="19"/>
      <c r="AO625" s="19"/>
      <c r="AP625" s="19" t="str">
        <f t="shared" ref="AP625:AW625" si="3550">IF(W625="Y",$AG625,"")</f>
        <v>Reserve</v>
      </c>
      <c r="AQ625" s="19" t="str">
        <f t="shared" si="3550"/>
        <v>Reserve</v>
      </c>
      <c r="AR625" s="19" t="str">
        <f t="shared" si="3550"/>
        <v/>
      </c>
      <c r="AS625" s="19" t="str">
        <f t="shared" si="3550"/>
        <v>Reserve</v>
      </c>
      <c r="AT625" s="19" t="str">
        <f t="shared" si="3550"/>
        <v>Reserve</v>
      </c>
      <c r="AU625" s="19" t="str">
        <f t="shared" si="3550"/>
        <v/>
      </c>
      <c r="AV625" s="19" t="str">
        <f t="shared" si="3550"/>
        <v>Reserve</v>
      </c>
      <c r="AW625" s="19" t="str">
        <f t="shared" si="3550"/>
        <v/>
      </c>
      <c r="AX625" s="19"/>
      <c r="AY625" s="24">
        <f t="shared" si="3105"/>
        <v>2</v>
      </c>
      <c r="AZ625" s="19">
        <f t="shared" si="3106"/>
        <v>1</v>
      </c>
      <c r="BA625" s="19" t="s">
        <v>1740</v>
      </c>
      <c r="BB625" s="19"/>
    </row>
    <row r="626" spans="1:54" ht="14.4">
      <c r="A626" s="64"/>
      <c r="B626" s="65" t="s">
        <v>1870</v>
      </c>
      <c r="C626" s="65" t="s">
        <v>1871</v>
      </c>
      <c r="D626" s="65" t="s">
        <v>1872</v>
      </c>
      <c r="E626" s="517">
        <v>7732559255</v>
      </c>
      <c r="F626" s="66"/>
      <c r="G626" s="65" t="s">
        <v>1815</v>
      </c>
      <c r="H626" s="67"/>
      <c r="I626" s="67"/>
      <c r="J626" s="67"/>
      <c r="K626" s="67"/>
      <c r="L626" s="67"/>
      <c r="M626" s="67"/>
      <c r="N626" s="67" t="s">
        <v>1727</v>
      </c>
      <c r="O626" s="67"/>
      <c r="P626" s="20"/>
      <c r="Q626" s="20"/>
      <c r="R626" s="20"/>
      <c r="S626" s="20"/>
      <c r="T626" s="20" t="s">
        <v>979</v>
      </c>
      <c r="U626" s="20"/>
      <c r="V626" s="68"/>
      <c r="W626" s="68" t="s">
        <v>979</v>
      </c>
      <c r="X626" s="68" t="s">
        <v>979</v>
      </c>
      <c r="Y626" s="47"/>
      <c r="Z626" s="68" t="s">
        <v>979</v>
      </c>
      <c r="AA626" s="68"/>
      <c r="AB626" s="47"/>
      <c r="AC626" s="68" t="s">
        <v>979</v>
      </c>
      <c r="AD626" s="68"/>
      <c r="AE626" s="67"/>
      <c r="AF626" s="22">
        <f t="shared" si="3102"/>
        <v>5</v>
      </c>
      <c r="AG626" s="69" t="s">
        <v>1743</v>
      </c>
      <c r="AH626" s="19" t="str">
        <f t="shared" si="3502"/>
        <v/>
      </c>
      <c r="AI626" s="19"/>
      <c r="AJ626" s="19"/>
      <c r="AK626" s="19"/>
      <c r="AL626" s="19" t="s">
        <v>1744</v>
      </c>
      <c r="AM626" s="19" t="s">
        <v>1744</v>
      </c>
      <c r="AN626" s="19"/>
      <c r="AO626" s="19"/>
      <c r="AP626" s="19" t="str">
        <f t="shared" ref="AP626:AW626" si="3551">IF(W626="Y",$AG626,"")</f>
        <v>Reserve</v>
      </c>
      <c r="AQ626" s="19" t="str">
        <f t="shared" si="3551"/>
        <v>Reserve</v>
      </c>
      <c r="AR626" s="19" t="str">
        <f t="shared" si="3551"/>
        <v/>
      </c>
      <c r="AS626" s="19" t="str">
        <f t="shared" si="3551"/>
        <v>Reserve</v>
      </c>
      <c r="AT626" s="19" t="str">
        <f t="shared" si="3551"/>
        <v/>
      </c>
      <c r="AU626" s="19" t="str">
        <f t="shared" si="3551"/>
        <v/>
      </c>
      <c r="AV626" s="19" t="str">
        <f t="shared" si="3551"/>
        <v>Reserve</v>
      </c>
      <c r="AW626" s="19" t="str">
        <f t="shared" si="3551"/>
        <v/>
      </c>
      <c r="AX626" s="19"/>
      <c r="AY626" s="24">
        <f t="shared" si="3105"/>
        <v>2</v>
      </c>
      <c r="AZ626" s="19">
        <f t="shared" si="3106"/>
        <v>1</v>
      </c>
      <c r="BA626" s="19" t="s">
        <v>1740</v>
      </c>
      <c r="BB626" s="19"/>
    </row>
    <row r="627" spans="1:54" ht="15.6">
      <c r="A627" s="64"/>
      <c r="B627" s="65" t="s">
        <v>1873</v>
      </c>
      <c r="C627" s="65" t="s">
        <v>1874</v>
      </c>
      <c r="D627" s="65" t="s">
        <v>1875</v>
      </c>
      <c r="E627" s="517">
        <v>5512163840</v>
      </c>
      <c r="F627" s="66"/>
      <c r="G627" s="65" t="s">
        <v>1819</v>
      </c>
      <c r="H627" s="67"/>
      <c r="I627" s="67"/>
      <c r="J627" s="67"/>
      <c r="K627" s="67"/>
      <c r="L627" s="67"/>
      <c r="M627" s="67"/>
      <c r="N627" s="67" t="s">
        <v>1731</v>
      </c>
      <c r="O627" s="67"/>
      <c r="P627" s="20"/>
      <c r="Q627" s="20"/>
      <c r="R627" s="20"/>
      <c r="S627" s="20"/>
      <c r="T627" s="20" t="s">
        <v>979</v>
      </c>
      <c r="U627" s="20"/>
      <c r="V627" s="68"/>
      <c r="W627" s="68" t="s">
        <v>979</v>
      </c>
      <c r="X627" s="68"/>
      <c r="Y627" s="47"/>
      <c r="Z627" s="68" t="s">
        <v>979</v>
      </c>
      <c r="AA627" s="68" t="s">
        <v>979</v>
      </c>
      <c r="AB627" s="47"/>
      <c r="AC627" s="68"/>
      <c r="AD627" s="68"/>
      <c r="AE627" s="67"/>
      <c r="AF627" s="22">
        <f t="shared" si="3102"/>
        <v>4</v>
      </c>
      <c r="AG627" s="44" t="s">
        <v>1732</v>
      </c>
      <c r="AH627" s="19" t="str">
        <f t="shared" si="3502"/>
        <v/>
      </c>
      <c r="AI627" s="19"/>
      <c r="AJ627" s="19"/>
      <c r="AK627" s="19"/>
      <c r="AL627" s="19" t="s">
        <v>1744</v>
      </c>
      <c r="AM627" s="19" t="s">
        <v>1744</v>
      </c>
      <c r="AN627" s="19"/>
      <c r="AO627" s="19"/>
      <c r="AP627" s="19" t="s">
        <v>1737</v>
      </c>
      <c r="AQ627" s="19" t="str">
        <f t="shared" ref="AQ627:AR627" si="3552">IF(X627="Y",$AG627,"")</f>
        <v/>
      </c>
      <c r="AR627" s="19" t="str">
        <f t="shared" si="3552"/>
        <v/>
      </c>
      <c r="AS627" s="19" t="s">
        <v>1737</v>
      </c>
      <c r="AT627" s="19" t="s">
        <v>1737</v>
      </c>
      <c r="AU627" s="19" t="str">
        <f t="shared" ref="AU627:AW627" si="3553">IF(AB627="Y",$AG627,"")</f>
        <v/>
      </c>
      <c r="AV627" s="19" t="str">
        <f t="shared" si="3553"/>
        <v/>
      </c>
      <c r="AW627" s="19" t="str">
        <f t="shared" si="3553"/>
        <v/>
      </c>
      <c r="AX627" s="19"/>
      <c r="AY627" s="24">
        <f t="shared" si="3105"/>
        <v>1</v>
      </c>
      <c r="AZ627" s="19">
        <f t="shared" si="3106"/>
        <v>1</v>
      </c>
      <c r="BA627" s="19" t="s">
        <v>1740</v>
      </c>
      <c r="BB627" s="19"/>
    </row>
    <row r="628" spans="1:54" ht="14.4">
      <c r="A628" s="64"/>
      <c r="B628" s="65" t="s">
        <v>1873</v>
      </c>
      <c r="C628" s="65" t="s">
        <v>1876</v>
      </c>
      <c r="D628" s="65" t="s">
        <v>1875</v>
      </c>
      <c r="E628" s="517">
        <v>9084445880</v>
      </c>
      <c r="F628" s="66"/>
      <c r="G628" s="65" t="s">
        <v>1819</v>
      </c>
      <c r="H628" s="67"/>
      <c r="I628" s="67"/>
      <c r="J628" s="67"/>
      <c r="K628" s="67"/>
      <c r="L628" s="67"/>
      <c r="M628" s="67"/>
      <c r="N628" s="67" t="s">
        <v>1727</v>
      </c>
      <c r="O628" s="67"/>
      <c r="P628" s="20"/>
      <c r="Q628" s="20"/>
      <c r="R628" s="20"/>
      <c r="S628" s="20"/>
      <c r="T628" s="20" t="s">
        <v>979</v>
      </c>
      <c r="U628" s="20"/>
      <c r="V628" s="68"/>
      <c r="W628" s="68" t="s">
        <v>979</v>
      </c>
      <c r="X628" s="68"/>
      <c r="Y628" s="47"/>
      <c r="Z628" s="68" t="s">
        <v>979</v>
      </c>
      <c r="AA628" s="68" t="s">
        <v>979</v>
      </c>
      <c r="AB628" s="47"/>
      <c r="AC628" s="68"/>
      <c r="AD628" s="68"/>
      <c r="AE628" s="67"/>
      <c r="AF628" s="22">
        <f t="shared" si="3102"/>
        <v>4</v>
      </c>
      <c r="AG628" s="69" t="s">
        <v>1743</v>
      </c>
      <c r="AH628" s="19" t="str">
        <f t="shared" si="3502"/>
        <v/>
      </c>
      <c r="AI628" s="19"/>
      <c r="AJ628" s="19"/>
      <c r="AK628" s="19"/>
      <c r="AL628" s="19" t="s">
        <v>1744</v>
      </c>
      <c r="AM628" s="19" t="s">
        <v>1744</v>
      </c>
      <c r="AN628" s="19"/>
      <c r="AO628" s="19"/>
      <c r="AP628" s="19" t="str">
        <f t="shared" ref="AP628:AW628" si="3554">IF(W628="Y",$AG628,"")</f>
        <v>Reserve</v>
      </c>
      <c r="AQ628" s="19" t="str">
        <f t="shared" si="3554"/>
        <v/>
      </c>
      <c r="AR628" s="19" t="str">
        <f t="shared" si="3554"/>
        <v/>
      </c>
      <c r="AS628" s="19" t="str">
        <f t="shared" si="3554"/>
        <v>Reserve</v>
      </c>
      <c r="AT628" s="19" t="str">
        <f t="shared" si="3554"/>
        <v>Reserve</v>
      </c>
      <c r="AU628" s="19" t="str">
        <f t="shared" si="3554"/>
        <v/>
      </c>
      <c r="AV628" s="19" t="str">
        <f t="shared" si="3554"/>
        <v/>
      </c>
      <c r="AW628" s="19" t="str">
        <f t="shared" si="3554"/>
        <v/>
      </c>
      <c r="AX628" s="19"/>
      <c r="AY628" s="24">
        <f t="shared" si="3105"/>
        <v>1</v>
      </c>
      <c r="AZ628" s="19">
        <f t="shared" si="3106"/>
        <v>1</v>
      </c>
      <c r="BA628" s="19" t="s">
        <v>1740</v>
      </c>
      <c r="BB628" s="19"/>
    </row>
    <row r="629" spans="1:54" ht="15.6">
      <c r="A629" s="64"/>
      <c r="B629" s="65" t="s">
        <v>1877</v>
      </c>
      <c r="C629" s="65" t="s">
        <v>1245</v>
      </c>
      <c r="D629" s="65" t="s">
        <v>1878</v>
      </c>
      <c r="E629" s="517">
        <v>7812993483</v>
      </c>
      <c r="F629" s="66"/>
      <c r="G629" s="65" t="s">
        <v>1815</v>
      </c>
      <c r="H629" s="67"/>
      <c r="I629" s="67"/>
      <c r="J629" s="67"/>
      <c r="K629" s="67"/>
      <c r="L629" s="67"/>
      <c r="M629" s="67"/>
      <c r="N629" s="67" t="s">
        <v>1731</v>
      </c>
      <c r="O629" s="67"/>
      <c r="P629" s="20"/>
      <c r="Q629" s="20"/>
      <c r="R629" s="20"/>
      <c r="S629" s="20"/>
      <c r="T629" s="20" t="s">
        <v>979</v>
      </c>
      <c r="U629" s="20"/>
      <c r="V629" s="68"/>
      <c r="W629" s="68" t="s">
        <v>979</v>
      </c>
      <c r="X629" s="68"/>
      <c r="Y629" s="47"/>
      <c r="Z629" s="68" t="s">
        <v>979</v>
      </c>
      <c r="AA629" s="68"/>
      <c r="AB629" s="47"/>
      <c r="AC629" s="68" t="s">
        <v>979</v>
      </c>
      <c r="AD629" s="68"/>
      <c r="AE629" s="67"/>
      <c r="AF629" s="22">
        <f t="shared" si="3102"/>
        <v>4</v>
      </c>
      <c r="AG629" s="44" t="s">
        <v>1732</v>
      </c>
      <c r="AH629" s="19" t="str">
        <f t="shared" si="3502"/>
        <v/>
      </c>
      <c r="AI629" s="19"/>
      <c r="AJ629" s="19"/>
      <c r="AK629" s="19"/>
      <c r="AL629" s="19"/>
      <c r="AM629" s="19"/>
      <c r="AN629" s="19"/>
      <c r="AO629" s="19"/>
      <c r="AP629" s="19" t="s">
        <v>1737</v>
      </c>
      <c r="AQ629" s="19" t="str">
        <f t="shared" ref="AQ629:AR629" si="3555">IF(X629="Y",$AG629,"")</f>
        <v/>
      </c>
      <c r="AR629" s="19" t="str">
        <f t="shared" si="3555"/>
        <v/>
      </c>
      <c r="AS629" s="19" t="s">
        <v>1737</v>
      </c>
      <c r="AT629" s="19" t="str">
        <f t="shared" ref="AT629:AU629" si="3556">IF(AA629="Y",$AG629,"")</f>
        <v/>
      </c>
      <c r="AU629" s="19" t="str">
        <f t="shared" si="3556"/>
        <v/>
      </c>
      <c r="AV629" s="19" t="s">
        <v>1737</v>
      </c>
      <c r="AW629" s="19" t="str">
        <f>IF(AD629="Y",$AG629,"")</f>
        <v/>
      </c>
      <c r="AX629" s="19"/>
      <c r="AY629" s="24">
        <f t="shared" si="3105"/>
        <v>1</v>
      </c>
      <c r="AZ629" s="19">
        <f t="shared" si="3106"/>
        <v>1</v>
      </c>
      <c r="BA629" s="19" t="s">
        <v>1740</v>
      </c>
      <c r="BB629" s="19"/>
    </row>
    <row r="630" spans="1:54" ht="14.4">
      <c r="A630" s="64"/>
      <c r="B630" s="65" t="s">
        <v>1879</v>
      </c>
      <c r="C630" s="65" t="s">
        <v>1880</v>
      </c>
      <c r="D630" s="65" t="s">
        <v>1881</v>
      </c>
      <c r="E630" s="517">
        <v>4257701483</v>
      </c>
      <c r="F630" s="66"/>
      <c r="G630" s="65" t="s">
        <v>1882</v>
      </c>
      <c r="H630" s="67"/>
      <c r="I630" s="67"/>
      <c r="J630" s="67"/>
      <c r="K630" s="67"/>
      <c r="L630" s="67"/>
      <c r="M630" s="67"/>
      <c r="N630" s="67" t="s">
        <v>1727</v>
      </c>
      <c r="O630" s="67"/>
      <c r="P630" s="20"/>
      <c r="Q630" s="20"/>
      <c r="R630" s="20"/>
      <c r="S630" s="20"/>
      <c r="T630" s="20"/>
      <c r="U630" s="20"/>
      <c r="V630" s="68"/>
      <c r="W630" s="68"/>
      <c r="X630" s="68" t="s">
        <v>979</v>
      </c>
      <c r="Y630" s="47"/>
      <c r="Z630" s="68" t="s">
        <v>979</v>
      </c>
      <c r="AA630" s="68" t="s">
        <v>979</v>
      </c>
      <c r="AB630" s="47"/>
      <c r="AC630" s="68"/>
      <c r="AD630" s="68"/>
      <c r="AE630" s="67"/>
      <c r="AF630" s="22">
        <f t="shared" si="3102"/>
        <v>3</v>
      </c>
      <c r="AG630" s="69" t="s">
        <v>1743</v>
      </c>
      <c r="AH630" s="19" t="str">
        <f t="shared" si="3502"/>
        <v/>
      </c>
      <c r="AI630" s="19"/>
      <c r="AJ630" s="19"/>
      <c r="AK630" s="19"/>
      <c r="AL630" s="19"/>
      <c r="AM630" s="19"/>
      <c r="AN630" s="19"/>
      <c r="AO630" s="19"/>
      <c r="AP630" s="19" t="str">
        <f t="shared" ref="AP630:AW630" si="3557">IF(W630="Y",$AG630,"")</f>
        <v/>
      </c>
      <c r="AQ630" s="19" t="str">
        <f t="shared" si="3557"/>
        <v>Reserve</v>
      </c>
      <c r="AR630" s="19" t="str">
        <f t="shared" si="3557"/>
        <v/>
      </c>
      <c r="AS630" s="19" t="str">
        <f t="shared" si="3557"/>
        <v>Reserve</v>
      </c>
      <c r="AT630" s="19" t="str">
        <f t="shared" si="3557"/>
        <v>Reserve</v>
      </c>
      <c r="AU630" s="19" t="str">
        <f t="shared" si="3557"/>
        <v/>
      </c>
      <c r="AV630" s="19" t="str">
        <f t="shared" si="3557"/>
        <v/>
      </c>
      <c r="AW630" s="19" t="str">
        <f t="shared" si="3557"/>
        <v/>
      </c>
      <c r="AX630" s="19"/>
      <c r="AY630" s="24">
        <f t="shared" si="3105"/>
        <v>1</v>
      </c>
      <c r="AZ630" s="19">
        <f t="shared" si="3106"/>
        <v>1</v>
      </c>
      <c r="BA630" s="19" t="s">
        <v>1740</v>
      </c>
      <c r="BB630" s="19"/>
    </row>
    <row r="631" spans="1:54" ht="15.6">
      <c r="A631" s="64"/>
      <c r="B631" s="65" t="s">
        <v>1883</v>
      </c>
      <c r="C631" s="65" t="s">
        <v>1884</v>
      </c>
      <c r="D631" s="65" t="s">
        <v>1885</v>
      </c>
      <c r="E631" s="517">
        <v>3017044672</v>
      </c>
      <c r="F631" s="66"/>
      <c r="G631" s="65" t="s">
        <v>1886</v>
      </c>
      <c r="H631" s="67"/>
      <c r="I631" s="67"/>
      <c r="J631" s="67"/>
      <c r="K631" s="67"/>
      <c r="L631" s="67"/>
      <c r="M631" s="67"/>
      <c r="N631" s="67" t="s">
        <v>1731</v>
      </c>
      <c r="O631" s="67"/>
      <c r="P631" s="20"/>
      <c r="Q631" s="20"/>
      <c r="R631" s="20"/>
      <c r="S631" s="20"/>
      <c r="T631" s="20" t="s">
        <v>979</v>
      </c>
      <c r="U631" s="20"/>
      <c r="V631" s="68"/>
      <c r="W631" s="68" t="s">
        <v>979</v>
      </c>
      <c r="X631" s="68" t="s">
        <v>979</v>
      </c>
      <c r="Y631" s="47"/>
      <c r="Z631" s="68" t="s">
        <v>979</v>
      </c>
      <c r="AA631" s="68" t="s">
        <v>979</v>
      </c>
      <c r="AB631" s="47"/>
      <c r="AC631" s="68"/>
      <c r="AD631" s="68"/>
      <c r="AE631" s="67"/>
      <c r="AF631" s="22">
        <f t="shared" si="3102"/>
        <v>5</v>
      </c>
      <c r="AG631" s="44" t="s">
        <v>1732</v>
      </c>
      <c r="AH631" s="19" t="str">
        <f t="shared" si="3502"/>
        <v/>
      </c>
      <c r="AI631" s="19"/>
      <c r="AJ631" s="19"/>
      <c r="AK631" s="19"/>
      <c r="AL631" s="19"/>
      <c r="AM631" s="19"/>
      <c r="AN631" s="19"/>
      <c r="AO631" s="19"/>
      <c r="AP631" s="19" t="s">
        <v>1737</v>
      </c>
      <c r="AQ631" s="19" t="s">
        <v>1737</v>
      </c>
      <c r="AR631" s="19" t="str">
        <f>IF(Y631="Y",$AG631,"")</f>
        <v/>
      </c>
      <c r="AS631" s="19" t="s">
        <v>1737</v>
      </c>
      <c r="AT631" s="19" t="s">
        <v>1737</v>
      </c>
      <c r="AU631" s="19" t="str">
        <f t="shared" ref="AU631:AW631" si="3558">IF(AB631="Y",$AG631,"")</f>
        <v/>
      </c>
      <c r="AV631" s="19" t="str">
        <f t="shared" si="3558"/>
        <v/>
      </c>
      <c r="AW631" s="19" t="str">
        <f t="shared" si="3558"/>
        <v/>
      </c>
      <c r="AX631" s="19"/>
      <c r="AY631" s="24">
        <f t="shared" si="3105"/>
        <v>2</v>
      </c>
      <c r="AZ631" s="19">
        <f t="shared" si="3106"/>
        <v>1</v>
      </c>
      <c r="BA631" s="19" t="s">
        <v>1740</v>
      </c>
      <c r="BB631" s="19"/>
    </row>
    <row r="632" spans="1:54" ht="14.4">
      <c r="A632" s="64"/>
      <c r="B632" s="65" t="s">
        <v>1887</v>
      </c>
      <c r="C632" s="65" t="s">
        <v>1888</v>
      </c>
      <c r="D632" s="65" t="s">
        <v>1889</v>
      </c>
      <c r="E632" s="517">
        <v>5713315584</v>
      </c>
      <c r="F632" s="66"/>
      <c r="G632" s="65" t="s">
        <v>1890</v>
      </c>
      <c r="H632" s="67"/>
      <c r="I632" s="67"/>
      <c r="J632" s="67"/>
      <c r="K632" s="67"/>
      <c r="L632" s="67"/>
      <c r="M632" s="67"/>
      <c r="N632" s="67" t="s">
        <v>1727</v>
      </c>
      <c r="O632" s="67"/>
      <c r="P632" s="20"/>
      <c r="Q632" s="20"/>
      <c r="R632" s="20"/>
      <c r="S632" s="20"/>
      <c r="T632" s="20"/>
      <c r="U632" s="20"/>
      <c r="V632" s="68"/>
      <c r="W632" s="68"/>
      <c r="X632" s="68" t="s">
        <v>979</v>
      </c>
      <c r="Y632" s="47"/>
      <c r="Z632" s="68" t="s">
        <v>979</v>
      </c>
      <c r="AA632" s="68"/>
      <c r="AB632" s="47"/>
      <c r="AC632" s="68"/>
      <c r="AD632" s="68"/>
      <c r="AE632" s="67"/>
      <c r="AF632" s="22">
        <f t="shared" si="3102"/>
        <v>2</v>
      </c>
      <c r="AG632" s="69" t="s">
        <v>1743</v>
      </c>
      <c r="AH632" s="19" t="str">
        <f t="shared" si="3502"/>
        <v/>
      </c>
      <c r="AI632" s="19"/>
      <c r="AJ632" s="19"/>
      <c r="AK632" s="19"/>
      <c r="AL632" s="19"/>
      <c r="AM632" s="19"/>
      <c r="AN632" s="19"/>
      <c r="AO632" s="19"/>
      <c r="AP632" s="19" t="str">
        <f t="shared" ref="AP632:AW632" si="3559">IF(W632="Y",$AG632,"")</f>
        <v/>
      </c>
      <c r="AQ632" s="19" t="str">
        <f t="shared" si="3559"/>
        <v>Reserve</v>
      </c>
      <c r="AR632" s="19" t="str">
        <f t="shared" si="3559"/>
        <v/>
      </c>
      <c r="AS632" s="19" t="str">
        <f t="shared" si="3559"/>
        <v>Reserve</v>
      </c>
      <c r="AT632" s="19" t="str">
        <f t="shared" si="3559"/>
        <v/>
      </c>
      <c r="AU632" s="19" t="str">
        <f t="shared" si="3559"/>
        <v/>
      </c>
      <c r="AV632" s="19" t="str">
        <f t="shared" si="3559"/>
        <v/>
      </c>
      <c r="AW632" s="19" t="str">
        <f t="shared" si="3559"/>
        <v/>
      </c>
      <c r="AX632" s="19"/>
      <c r="AY632" s="24">
        <f t="shared" si="3105"/>
        <v>1</v>
      </c>
      <c r="AZ632" s="19">
        <f t="shared" si="3106"/>
        <v>1</v>
      </c>
      <c r="BA632" s="19" t="s">
        <v>1740</v>
      </c>
      <c r="BB632" s="19"/>
    </row>
    <row r="633" spans="1:54" ht="15.6">
      <c r="A633" s="64"/>
      <c r="B633" s="65" t="s">
        <v>1891</v>
      </c>
      <c r="C633" s="65" t="s">
        <v>1892</v>
      </c>
      <c r="D633" s="65" t="s">
        <v>1889</v>
      </c>
      <c r="E633" s="517">
        <v>4438963908</v>
      </c>
      <c r="F633" s="66"/>
      <c r="G633" s="65" t="s">
        <v>1893</v>
      </c>
      <c r="H633" s="67"/>
      <c r="I633" s="67"/>
      <c r="J633" s="67"/>
      <c r="K633" s="67"/>
      <c r="L633" s="67"/>
      <c r="M633" s="67"/>
      <c r="N633" s="67" t="s">
        <v>1731</v>
      </c>
      <c r="O633" s="67"/>
      <c r="P633" s="20"/>
      <c r="Q633" s="20"/>
      <c r="R633" s="20"/>
      <c r="S633" s="20" t="s">
        <v>979</v>
      </c>
      <c r="T633" s="20" t="s">
        <v>979</v>
      </c>
      <c r="U633" s="20"/>
      <c r="V633" s="68"/>
      <c r="W633" s="68"/>
      <c r="X633" s="68" t="s">
        <v>979</v>
      </c>
      <c r="Y633" s="47"/>
      <c r="Z633" s="68"/>
      <c r="AA633" s="68"/>
      <c r="AB633" s="47"/>
      <c r="AC633" s="68"/>
      <c r="AD633" s="68"/>
      <c r="AE633" s="67"/>
      <c r="AF633" s="22">
        <f t="shared" si="3102"/>
        <v>3</v>
      </c>
      <c r="AG633" s="44" t="s">
        <v>1732</v>
      </c>
      <c r="AH633" s="19" t="str">
        <f t="shared" si="3502"/>
        <v/>
      </c>
      <c r="AI633" s="19"/>
      <c r="AJ633" s="19"/>
      <c r="AK633" s="19"/>
      <c r="AL633" s="19"/>
      <c r="AM633" s="19"/>
      <c r="AN633" s="19"/>
      <c r="AO633" s="19"/>
      <c r="AP633" s="19" t="str">
        <f>IF(W633="Y",$AG633,"")</f>
        <v/>
      </c>
      <c r="AQ633" s="19" t="s">
        <v>1737</v>
      </c>
      <c r="AR633" s="19" t="str">
        <f t="shared" ref="AR633:AW633" si="3560">IF(Y633="Y",$AG633,"")</f>
        <v/>
      </c>
      <c r="AS633" s="19" t="str">
        <f t="shared" si="3560"/>
        <v/>
      </c>
      <c r="AT633" s="19" t="str">
        <f t="shared" si="3560"/>
        <v/>
      </c>
      <c r="AU633" s="19" t="str">
        <f t="shared" si="3560"/>
        <v/>
      </c>
      <c r="AV633" s="19" t="str">
        <f t="shared" si="3560"/>
        <v/>
      </c>
      <c r="AW633" s="19" t="str">
        <f t="shared" si="3560"/>
        <v/>
      </c>
      <c r="AX633" s="19"/>
      <c r="AY633" s="24">
        <f t="shared" si="3105"/>
        <v>1</v>
      </c>
      <c r="AZ633" s="19">
        <f t="shared" si="3106"/>
        <v>1</v>
      </c>
      <c r="BA633" s="19" t="s">
        <v>1740</v>
      </c>
      <c r="BB633" s="19"/>
    </row>
    <row r="634" spans="1:54" ht="15.6">
      <c r="A634" s="64"/>
      <c r="B634" s="65" t="s">
        <v>1894</v>
      </c>
      <c r="C634" s="65" t="s">
        <v>1019</v>
      </c>
      <c r="D634" s="65" t="s">
        <v>1895</v>
      </c>
      <c r="E634" s="517">
        <v>4846826997</v>
      </c>
      <c r="F634" s="66"/>
      <c r="G634" s="65" t="s">
        <v>1787</v>
      </c>
      <c r="H634" s="67"/>
      <c r="I634" s="67"/>
      <c r="J634" s="67"/>
      <c r="K634" s="67"/>
      <c r="L634" s="67"/>
      <c r="M634" s="67"/>
      <c r="N634" s="67" t="s">
        <v>1731</v>
      </c>
      <c r="O634" s="67"/>
      <c r="P634" s="20"/>
      <c r="Q634" s="20"/>
      <c r="R634" s="20"/>
      <c r="S634" s="20"/>
      <c r="T634" s="20" t="s">
        <v>979</v>
      </c>
      <c r="U634" s="20"/>
      <c r="V634" s="68"/>
      <c r="W634" s="68" t="s">
        <v>979</v>
      </c>
      <c r="X634" s="68" t="s">
        <v>979</v>
      </c>
      <c r="Y634" s="47"/>
      <c r="Z634" s="68"/>
      <c r="AA634" s="68"/>
      <c r="AB634" s="47"/>
      <c r="AC634" s="68"/>
      <c r="AD634" s="68"/>
      <c r="AE634" s="67"/>
      <c r="AF634" s="22">
        <f t="shared" si="3102"/>
        <v>3</v>
      </c>
      <c r="AG634" s="44" t="s">
        <v>1732</v>
      </c>
      <c r="AH634" s="19" t="str">
        <f t="shared" si="3502"/>
        <v/>
      </c>
      <c r="AI634" s="19"/>
      <c r="AJ634" s="19"/>
      <c r="AK634" s="19"/>
      <c r="AL634" s="19"/>
      <c r="AM634" s="19" t="s">
        <v>1738</v>
      </c>
      <c r="AN634" s="19"/>
      <c r="AO634" s="19"/>
      <c r="AP634" s="19" t="s">
        <v>1737</v>
      </c>
      <c r="AQ634" s="19" t="s">
        <v>1737</v>
      </c>
      <c r="AR634" s="19" t="str">
        <f t="shared" ref="AR634:AW634" si="3561">IF(Y634="Y",$AG634,"")</f>
        <v/>
      </c>
      <c r="AS634" s="19" t="str">
        <f t="shared" si="3561"/>
        <v/>
      </c>
      <c r="AT634" s="19" t="str">
        <f t="shared" si="3561"/>
        <v/>
      </c>
      <c r="AU634" s="19" t="str">
        <f t="shared" si="3561"/>
        <v/>
      </c>
      <c r="AV634" s="19" t="str">
        <f t="shared" si="3561"/>
        <v/>
      </c>
      <c r="AW634" s="19" t="str">
        <f t="shared" si="3561"/>
        <v/>
      </c>
      <c r="AX634" s="19"/>
      <c r="AY634" s="24">
        <f t="shared" si="3105"/>
        <v>1</v>
      </c>
      <c r="AZ634" s="19">
        <f t="shared" si="3106"/>
        <v>1</v>
      </c>
      <c r="BA634" s="19" t="s">
        <v>1740</v>
      </c>
      <c r="BB634" s="19"/>
    </row>
    <row r="635" spans="1:54" ht="15.6">
      <c r="A635" s="64"/>
      <c r="B635" s="65" t="s">
        <v>1896</v>
      </c>
      <c r="C635" s="65" t="s">
        <v>1897</v>
      </c>
      <c r="D635" s="65" t="s">
        <v>1898</v>
      </c>
      <c r="E635" s="517" t="s">
        <v>1899</v>
      </c>
      <c r="F635" s="66"/>
      <c r="G635" s="65" t="s">
        <v>1787</v>
      </c>
      <c r="H635" s="67"/>
      <c r="I635" s="67"/>
      <c r="J635" s="67"/>
      <c r="K635" s="67"/>
      <c r="L635" s="67"/>
      <c r="M635" s="67"/>
      <c r="N635" s="67" t="s">
        <v>1727</v>
      </c>
      <c r="O635" s="67"/>
      <c r="P635" s="20"/>
      <c r="Q635" s="20"/>
      <c r="R635" s="20"/>
      <c r="S635" s="20"/>
      <c r="T635" s="20"/>
      <c r="U635" s="20"/>
      <c r="V635" s="68"/>
      <c r="W635" s="68" t="s">
        <v>979</v>
      </c>
      <c r="X635" s="68" t="s">
        <v>979</v>
      </c>
      <c r="Y635" s="47"/>
      <c r="Z635" s="68" t="s">
        <v>979</v>
      </c>
      <c r="AA635" s="68" t="s">
        <v>979</v>
      </c>
      <c r="AB635" s="47"/>
      <c r="AC635" s="68"/>
      <c r="AD635" s="68"/>
      <c r="AE635" s="67"/>
      <c r="AF635" s="22">
        <f t="shared" si="3102"/>
        <v>4</v>
      </c>
      <c r="AG635" s="44" t="s">
        <v>1732</v>
      </c>
      <c r="AH635" s="19" t="str">
        <f t="shared" si="3502"/>
        <v/>
      </c>
      <c r="AI635" s="19"/>
      <c r="AJ635" s="19"/>
      <c r="AK635" s="19"/>
      <c r="AL635" s="19"/>
      <c r="AM635" s="19" t="s">
        <v>1738</v>
      </c>
      <c r="AN635" s="19"/>
      <c r="AO635" s="19"/>
      <c r="AP635" s="19" t="s">
        <v>1737</v>
      </c>
      <c r="AQ635" s="19" t="s">
        <v>1737</v>
      </c>
      <c r="AR635" s="19" t="str">
        <f>IF(Y635="Y",$AG635,"")</f>
        <v/>
      </c>
      <c r="AS635" s="19" t="s">
        <v>1737</v>
      </c>
      <c r="AT635" s="19" t="s">
        <v>1737</v>
      </c>
      <c r="AU635" s="19" t="str">
        <f t="shared" ref="AU635:AW635" si="3562">IF(AB635="Y",$AG635,"")</f>
        <v/>
      </c>
      <c r="AV635" s="19" t="str">
        <f t="shared" si="3562"/>
        <v/>
      </c>
      <c r="AW635" s="19" t="str">
        <f t="shared" si="3562"/>
        <v/>
      </c>
      <c r="AX635" s="19"/>
      <c r="AY635" s="24">
        <f t="shared" si="3105"/>
        <v>1</v>
      </c>
      <c r="AZ635" s="19">
        <f t="shared" si="3106"/>
        <v>1</v>
      </c>
      <c r="BA635" s="19" t="s">
        <v>1740</v>
      </c>
      <c r="BB635" s="19"/>
    </row>
    <row r="636" spans="1:54" ht="15.6">
      <c r="A636" s="64"/>
      <c r="B636" s="65" t="s">
        <v>1900</v>
      </c>
      <c r="C636" s="65" t="s">
        <v>461</v>
      </c>
      <c r="D636" s="65" t="s">
        <v>1901</v>
      </c>
      <c r="E636" s="517">
        <v>9043148795</v>
      </c>
      <c r="F636" s="66"/>
      <c r="G636" s="65" t="s">
        <v>1902</v>
      </c>
      <c r="H636" s="67"/>
      <c r="I636" s="67"/>
      <c r="J636" s="67"/>
      <c r="K636" s="67"/>
      <c r="L636" s="67"/>
      <c r="M636" s="67"/>
      <c r="N636" s="67" t="s">
        <v>1727</v>
      </c>
      <c r="O636" s="67"/>
      <c r="P636" s="20"/>
      <c r="Q636" s="20"/>
      <c r="R636" s="20"/>
      <c r="S636" s="20" t="s">
        <v>979</v>
      </c>
      <c r="T636" s="20"/>
      <c r="U636" s="20"/>
      <c r="V636" s="68"/>
      <c r="W636" s="68" t="s">
        <v>979</v>
      </c>
      <c r="X636" s="68"/>
      <c r="Y636" s="47"/>
      <c r="Z636" s="68" t="s">
        <v>979</v>
      </c>
      <c r="AA636" s="68"/>
      <c r="AB636" s="47"/>
      <c r="AC636" s="68" t="s">
        <v>979</v>
      </c>
      <c r="AD636" s="68"/>
      <c r="AE636" s="67"/>
      <c r="AF636" s="22">
        <f t="shared" si="3102"/>
        <v>4</v>
      </c>
      <c r="AG636" s="44" t="s">
        <v>1732</v>
      </c>
      <c r="AH636" s="19" t="str">
        <f t="shared" si="3502"/>
        <v/>
      </c>
      <c r="AI636" s="19"/>
      <c r="AJ636" s="19"/>
      <c r="AK636" s="19"/>
      <c r="AL636" s="19"/>
      <c r="AM636" s="19"/>
      <c r="AN636" s="19"/>
      <c r="AO636" s="19"/>
      <c r="AP636" s="19" t="s">
        <v>1737</v>
      </c>
      <c r="AQ636" s="19" t="str">
        <f t="shared" ref="AQ636:AR636" si="3563">IF(X636="Y",$AG636,"")</f>
        <v/>
      </c>
      <c r="AR636" s="19" t="str">
        <f t="shared" si="3563"/>
        <v/>
      </c>
      <c r="AS636" s="19" t="s">
        <v>1737</v>
      </c>
      <c r="AT636" s="19" t="str">
        <f t="shared" ref="AT636:AU636" si="3564">IF(AA636="Y",$AG636,"")</f>
        <v/>
      </c>
      <c r="AU636" s="19" t="str">
        <f t="shared" si="3564"/>
        <v/>
      </c>
      <c r="AV636" s="19" t="s">
        <v>1737</v>
      </c>
      <c r="AW636" s="19" t="str">
        <f>IF(AD636="Y",$AG636,"")</f>
        <v/>
      </c>
      <c r="AX636" s="19"/>
      <c r="AY636" s="24">
        <f t="shared" si="3105"/>
        <v>1</v>
      </c>
      <c r="AZ636" s="19">
        <f t="shared" si="3106"/>
        <v>1</v>
      </c>
      <c r="BA636" s="19" t="s">
        <v>1740</v>
      </c>
      <c r="BB636" s="19"/>
    </row>
    <row r="637" spans="1:54" ht="15.6">
      <c r="A637" s="64"/>
      <c r="B637" s="65" t="s">
        <v>1903</v>
      </c>
      <c r="C637" s="65" t="s">
        <v>1904</v>
      </c>
      <c r="D637" s="65" t="s">
        <v>1905</v>
      </c>
      <c r="E637" s="517">
        <v>4847441232</v>
      </c>
      <c r="F637" s="66"/>
      <c r="G637" s="65" t="s">
        <v>1855</v>
      </c>
      <c r="H637" s="67"/>
      <c r="I637" s="67"/>
      <c r="J637" s="67"/>
      <c r="K637" s="67"/>
      <c r="L637" s="67"/>
      <c r="M637" s="67"/>
      <c r="N637" s="67" t="s">
        <v>1727</v>
      </c>
      <c r="O637" s="67"/>
      <c r="P637" s="20"/>
      <c r="Q637" s="20"/>
      <c r="R637" s="20"/>
      <c r="S637" s="20"/>
      <c r="T637" s="20" t="s">
        <v>979</v>
      </c>
      <c r="U637" s="20"/>
      <c r="V637" s="68"/>
      <c r="W637" s="68" t="s">
        <v>979</v>
      </c>
      <c r="X637" s="68" t="s">
        <v>979</v>
      </c>
      <c r="Y637" s="47"/>
      <c r="Z637" s="68" t="s">
        <v>979</v>
      </c>
      <c r="AA637" s="68" t="s">
        <v>979</v>
      </c>
      <c r="AB637" s="47"/>
      <c r="AC637" s="68"/>
      <c r="AD637" s="68"/>
      <c r="AE637" s="67"/>
      <c r="AF637" s="22">
        <f t="shared" si="3102"/>
        <v>5</v>
      </c>
      <c r="AG637" s="44" t="s">
        <v>1732</v>
      </c>
      <c r="AH637" s="19" t="str">
        <f t="shared" si="3502"/>
        <v/>
      </c>
      <c r="AI637" s="19"/>
      <c r="AJ637" s="19"/>
      <c r="AK637" s="19"/>
      <c r="AL637" s="19" t="s">
        <v>1744</v>
      </c>
      <c r="AM637" s="19" t="s">
        <v>1744</v>
      </c>
      <c r="AN637" s="19"/>
      <c r="AO637" s="19"/>
      <c r="AP637" s="19" t="s">
        <v>1737</v>
      </c>
      <c r="AQ637" s="19" t="s">
        <v>1737</v>
      </c>
      <c r="AR637" s="19" t="str">
        <f t="shared" ref="AR637:AR640" si="3565">IF(Y637="Y",$AG637,"")</f>
        <v/>
      </c>
      <c r="AS637" s="19" t="s">
        <v>1737</v>
      </c>
      <c r="AT637" s="19" t="s">
        <v>1737</v>
      </c>
      <c r="AU637" s="19" t="str">
        <f t="shared" ref="AU637:AW637" si="3566">IF(AB637="Y",$AG637,"")</f>
        <v/>
      </c>
      <c r="AV637" s="19" t="str">
        <f t="shared" si="3566"/>
        <v/>
      </c>
      <c r="AW637" s="19" t="str">
        <f t="shared" si="3566"/>
        <v/>
      </c>
      <c r="AX637" s="19"/>
      <c r="AY637" s="24">
        <f t="shared" si="3105"/>
        <v>2</v>
      </c>
      <c r="AZ637" s="19">
        <f t="shared" si="3106"/>
        <v>1</v>
      </c>
      <c r="BA637" s="19" t="s">
        <v>1740</v>
      </c>
      <c r="BB637" s="19"/>
    </row>
    <row r="638" spans="1:54" ht="15.6">
      <c r="A638" s="64"/>
      <c r="B638" s="65" t="s">
        <v>1906</v>
      </c>
      <c r="C638" s="65" t="s">
        <v>1800</v>
      </c>
      <c r="D638" s="65" t="s">
        <v>1907</v>
      </c>
      <c r="E638" s="517">
        <v>7323105032</v>
      </c>
      <c r="F638" s="66"/>
      <c r="G638" s="65" t="s">
        <v>1855</v>
      </c>
      <c r="H638" s="67"/>
      <c r="I638" s="67"/>
      <c r="J638" s="67"/>
      <c r="K638" s="67"/>
      <c r="L638" s="67"/>
      <c r="M638" s="67"/>
      <c r="N638" s="67" t="s">
        <v>1731</v>
      </c>
      <c r="O638" s="67"/>
      <c r="P638" s="20"/>
      <c r="Q638" s="20"/>
      <c r="R638" s="20"/>
      <c r="S638" s="20"/>
      <c r="T638" s="20" t="s">
        <v>979</v>
      </c>
      <c r="U638" s="20"/>
      <c r="V638" s="68"/>
      <c r="W638" s="68" t="s">
        <v>979</v>
      </c>
      <c r="X638" s="68" t="s">
        <v>979</v>
      </c>
      <c r="Y638" s="47"/>
      <c r="Z638" s="68" t="s">
        <v>979</v>
      </c>
      <c r="AA638" s="68" t="s">
        <v>979</v>
      </c>
      <c r="AB638" s="47"/>
      <c r="AC638" s="68"/>
      <c r="AD638" s="68"/>
      <c r="AE638" s="67"/>
      <c r="AF638" s="22">
        <f t="shared" si="3102"/>
        <v>5</v>
      </c>
      <c r="AG638" s="44" t="s">
        <v>1732</v>
      </c>
      <c r="AH638" s="19" t="str">
        <f t="shared" si="3502"/>
        <v/>
      </c>
      <c r="AI638" s="19"/>
      <c r="AJ638" s="19"/>
      <c r="AK638" s="19"/>
      <c r="AL638" s="19" t="s">
        <v>1744</v>
      </c>
      <c r="AM638" s="19" t="s">
        <v>1744</v>
      </c>
      <c r="AN638" s="19"/>
      <c r="AO638" s="19"/>
      <c r="AP638" s="19" t="s">
        <v>1737</v>
      </c>
      <c r="AQ638" s="19" t="s">
        <v>1737</v>
      </c>
      <c r="AR638" s="19" t="str">
        <f t="shared" si="3565"/>
        <v/>
      </c>
      <c r="AS638" s="19" t="s">
        <v>1737</v>
      </c>
      <c r="AT638" s="19" t="s">
        <v>1737</v>
      </c>
      <c r="AU638" s="19" t="str">
        <f t="shared" ref="AU638:AW638" si="3567">IF(AB638="Y",$AG638,"")</f>
        <v/>
      </c>
      <c r="AV638" s="19" t="str">
        <f t="shared" si="3567"/>
        <v/>
      </c>
      <c r="AW638" s="19" t="str">
        <f t="shared" si="3567"/>
        <v/>
      </c>
      <c r="AX638" s="19"/>
      <c r="AY638" s="24">
        <f t="shared" si="3105"/>
        <v>2</v>
      </c>
      <c r="AZ638" s="19">
        <f t="shared" si="3106"/>
        <v>1</v>
      </c>
      <c r="BA638" s="19" t="s">
        <v>1740</v>
      </c>
      <c r="BB638" s="19"/>
    </row>
    <row r="639" spans="1:54" ht="15.6">
      <c r="A639" s="64"/>
      <c r="B639" s="65" t="s">
        <v>1908</v>
      </c>
      <c r="C639" s="65" t="s">
        <v>1909</v>
      </c>
      <c r="D639" s="65" t="s">
        <v>1118</v>
      </c>
      <c r="E639" s="517">
        <v>7327638496</v>
      </c>
      <c r="F639" s="66"/>
      <c r="G639" s="65" t="s">
        <v>1855</v>
      </c>
      <c r="H639" s="67"/>
      <c r="I639" s="67"/>
      <c r="J639" s="67"/>
      <c r="K639" s="67"/>
      <c r="L639" s="67"/>
      <c r="M639" s="67"/>
      <c r="N639" s="67" t="s">
        <v>1727</v>
      </c>
      <c r="O639" s="67"/>
      <c r="P639" s="20"/>
      <c r="Q639" s="20"/>
      <c r="R639" s="20"/>
      <c r="S639" s="20"/>
      <c r="T639" s="20" t="s">
        <v>979</v>
      </c>
      <c r="U639" s="20"/>
      <c r="V639" s="68"/>
      <c r="W639" s="68" t="s">
        <v>979</v>
      </c>
      <c r="X639" s="68" t="s">
        <v>979</v>
      </c>
      <c r="Y639" s="47"/>
      <c r="Z639" s="68"/>
      <c r="AA639" s="68"/>
      <c r="AB639" s="47"/>
      <c r="AC639" s="68"/>
      <c r="AD639" s="68"/>
      <c r="AE639" s="67"/>
      <c r="AF639" s="22">
        <f t="shared" si="3102"/>
        <v>3</v>
      </c>
      <c r="AG639" s="44" t="s">
        <v>1732</v>
      </c>
      <c r="AH639" s="19" t="str">
        <f t="shared" si="3502"/>
        <v/>
      </c>
      <c r="AI639" s="19"/>
      <c r="AJ639" s="19"/>
      <c r="AK639" s="19"/>
      <c r="AL639" s="19" t="s">
        <v>1744</v>
      </c>
      <c r="AM639" s="19" t="s">
        <v>1744</v>
      </c>
      <c r="AN639" s="19"/>
      <c r="AO639" s="19"/>
      <c r="AP639" s="19" t="s">
        <v>1737</v>
      </c>
      <c r="AQ639" s="19" t="s">
        <v>1737</v>
      </c>
      <c r="AR639" s="19" t="str">
        <f t="shared" si="3565"/>
        <v/>
      </c>
      <c r="AS639" s="19" t="str">
        <f t="shared" ref="AS639:AW639" si="3568">IF(Z639="Y",$AG639,"")</f>
        <v/>
      </c>
      <c r="AT639" s="19" t="str">
        <f t="shared" si="3568"/>
        <v/>
      </c>
      <c r="AU639" s="19" t="str">
        <f t="shared" si="3568"/>
        <v/>
      </c>
      <c r="AV639" s="19" t="str">
        <f t="shared" si="3568"/>
        <v/>
      </c>
      <c r="AW639" s="19" t="str">
        <f t="shared" si="3568"/>
        <v/>
      </c>
      <c r="AX639" s="19"/>
      <c r="AY639" s="24">
        <f t="shared" si="3105"/>
        <v>1</v>
      </c>
      <c r="AZ639" s="19">
        <f t="shared" si="3106"/>
        <v>1</v>
      </c>
      <c r="BA639" s="19" t="s">
        <v>1740</v>
      </c>
      <c r="BB639" s="19"/>
    </row>
    <row r="640" spans="1:54" ht="14.4">
      <c r="A640" s="64"/>
      <c r="B640" s="65" t="s">
        <v>1910</v>
      </c>
      <c r="C640" s="65" t="s">
        <v>821</v>
      </c>
      <c r="D640" s="65" t="s">
        <v>1118</v>
      </c>
      <c r="E640" s="517">
        <v>7327638538</v>
      </c>
      <c r="F640" s="66"/>
      <c r="G640" s="65" t="s">
        <v>1855</v>
      </c>
      <c r="H640" s="67"/>
      <c r="I640" s="67"/>
      <c r="J640" s="67"/>
      <c r="K640" s="67"/>
      <c r="L640" s="67"/>
      <c r="M640" s="67"/>
      <c r="N640" s="67" t="s">
        <v>1727</v>
      </c>
      <c r="O640" s="67"/>
      <c r="P640" s="20"/>
      <c r="Q640" s="20"/>
      <c r="R640" s="20"/>
      <c r="S640" s="20"/>
      <c r="T640" s="20" t="s">
        <v>979</v>
      </c>
      <c r="U640" s="20"/>
      <c r="V640" s="68"/>
      <c r="W640" s="68" t="s">
        <v>979</v>
      </c>
      <c r="X640" s="68" t="s">
        <v>979</v>
      </c>
      <c r="Y640" s="47"/>
      <c r="Z640" s="68"/>
      <c r="AA640" s="68"/>
      <c r="AB640" s="47"/>
      <c r="AC640" s="68"/>
      <c r="AD640" s="68"/>
      <c r="AE640" s="67"/>
      <c r="AF640" s="22">
        <f t="shared" si="3102"/>
        <v>3</v>
      </c>
      <c r="AG640" s="36" t="s">
        <v>1741</v>
      </c>
      <c r="AH640" s="19" t="str">
        <f t="shared" si="3502"/>
        <v/>
      </c>
      <c r="AI640" s="19"/>
      <c r="AJ640" s="19"/>
      <c r="AK640" s="19"/>
      <c r="AL640" s="19" t="s">
        <v>1744</v>
      </c>
      <c r="AM640" s="19" t="s">
        <v>1744</v>
      </c>
      <c r="AN640" s="19"/>
      <c r="AO640" s="19"/>
      <c r="AP640" s="19" t="s">
        <v>1734</v>
      </c>
      <c r="AQ640" s="19" t="s">
        <v>1734</v>
      </c>
      <c r="AR640" s="19" t="str">
        <f t="shared" si="3565"/>
        <v/>
      </c>
      <c r="AS640" s="19" t="str">
        <f t="shared" ref="AS640:AW640" si="3569">IF(Z640="Y",$AG640,"")</f>
        <v/>
      </c>
      <c r="AT640" s="19" t="str">
        <f t="shared" si="3569"/>
        <v/>
      </c>
      <c r="AU640" s="19" t="str">
        <f t="shared" si="3569"/>
        <v/>
      </c>
      <c r="AV640" s="19" t="str">
        <f t="shared" si="3569"/>
        <v/>
      </c>
      <c r="AW640" s="19" t="str">
        <f t="shared" si="3569"/>
        <v/>
      </c>
      <c r="AX640" s="19"/>
      <c r="AY640" s="24">
        <f t="shared" si="3105"/>
        <v>1</v>
      </c>
      <c r="AZ640" s="19">
        <f t="shared" si="3106"/>
        <v>1</v>
      </c>
      <c r="BA640" s="19" t="s">
        <v>1740</v>
      </c>
      <c r="BB640" s="19"/>
    </row>
    <row r="641" spans="1:54" ht="14.4">
      <c r="A641" s="64"/>
      <c r="B641" s="65" t="s">
        <v>1911</v>
      </c>
      <c r="C641" s="50" t="s">
        <v>702</v>
      </c>
      <c r="D641" s="70" t="s">
        <v>1912</v>
      </c>
      <c r="E641" s="517">
        <v>4406706724</v>
      </c>
      <c r="F641" s="66"/>
      <c r="G641" s="65" t="s">
        <v>1782</v>
      </c>
      <c r="H641" s="67"/>
      <c r="I641" s="67"/>
      <c r="J641" s="67"/>
      <c r="K641" s="67"/>
      <c r="L641" s="67"/>
      <c r="M641" s="67"/>
      <c r="N641" s="67" t="s">
        <v>1727</v>
      </c>
      <c r="O641" s="67"/>
      <c r="P641" s="20"/>
      <c r="Q641" s="20"/>
      <c r="R641" s="20"/>
      <c r="S641" s="20"/>
      <c r="T641" s="20"/>
      <c r="U641" s="20"/>
      <c r="V641" s="68"/>
      <c r="W641" s="68"/>
      <c r="X641" s="68"/>
      <c r="Y641" s="47"/>
      <c r="Z641" s="68" t="s">
        <v>979</v>
      </c>
      <c r="AA641" s="68" t="s">
        <v>979</v>
      </c>
      <c r="AB641" s="47"/>
      <c r="AC641" s="68"/>
      <c r="AD641" s="68"/>
      <c r="AE641" s="67"/>
      <c r="AF641" s="22">
        <f t="shared" si="3102"/>
        <v>2</v>
      </c>
      <c r="AG641" s="36" t="s">
        <v>1741</v>
      </c>
      <c r="AH641" s="19" t="str">
        <f t="shared" si="3502"/>
        <v/>
      </c>
      <c r="AI641" s="19"/>
      <c r="AJ641" s="19"/>
      <c r="AK641" s="19"/>
      <c r="AL641" s="19" t="s">
        <v>1744</v>
      </c>
      <c r="AM641" s="19" t="s">
        <v>1744</v>
      </c>
      <c r="AN641" s="19"/>
      <c r="AO641" s="19"/>
      <c r="AP641" s="19" t="str">
        <f t="shared" ref="AP641:AR641" si="3570">IF(W641="Y",$AG641,"")</f>
        <v/>
      </c>
      <c r="AQ641" s="19" t="str">
        <f t="shared" si="3570"/>
        <v/>
      </c>
      <c r="AR641" s="19" t="str">
        <f t="shared" si="3570"/>
        <v/>
      </c>
      <c r="AS641" s="19" t="s">
        <v>1734</v>
      </c>
      <c r="AT641" s="19" t="s">
        <v>1734</v>
      </c>
      <c r="AU641" s="19" t="str">
        <f t="shared" ref="AU641:AW641" si="3571">IF(AB641="Y",$AG641,"")</f>
        <v/>
      </c>
      <c r="AV641" s="19" t="str">
        <f t="shared" si="3571"/>
        <v/>
      </c>
      <c r="AW641" s="19" t="str">
        <f t="shared" si="3571"/>
        <v/>
      </c>
      <c r="AX641" s="19"/>
      <c r="AY641" s="24">
        <f t="shared" si="3105"/>
        <v>1</v>
      </c>
      <c r="AZ641" s="19">
        <f t="shared" si="3106"/>
        <v>1</v>
      </c>
      <c r="BA641" s="19" t="s">
        <v>1740</v>
      </c>
      <c r="BB641" s="19"/>
    </row>
    <row r="642" spans="1:54" ht="14.4">
      <c r="A642" s="64"/>
      <c r="B642" s="65" t="s">
        <v>1913</v>
      </c>
      <c r="C642" s="65" t="s">
        <v>1914</v>
      </c>
      <c r="D642" s="65" t="s">
        <v>1915</v>
      </c>
      <c r="E642" s="517">
        <v>7329258561</v>
      </c>
      <c r="F642" s="66"/>
      <c r="G642" s="65" t="s">
        <v>1855</v>
      </c>
      <c r="H642" s="67"/>
      <c r="I642" s="67"/>
      <c r="J642" s="67"/>
      <c r="K642" s="67"/>
      <c r="L642" s="67"/>
      <c r="M642" s="67"/>
      <c r="N642" s="67" t="s">
        <v>1727</v>
      </c>
      <c r="O642" s="67"/>
      <c r="P642" s="20"/>
      <c r="Q642" s="20"/>
      <c r="R642" s="20"/>
      <c r="S642" s="20"/>
      <c r="T642" s="20"/>
      <c r="U642" s="20"/>
      <c r="V642" s="68"/>
      <c r="W642" s="68"/>
      <c r="X642" s="68" t="s">
        <v>979</v>
      </c>
      <c r="Y642" s="47"/>
      <c r="Z642" s="68" t="s">
        <v>979</v>
      </c>
      <c r="AA642" s="68" t="s">
        <v>979</v>
      </c>
      <c r="AB642" s="47"/>
      <c r="AC642" s="68"/>
      <c r="AD642" s="68"/>
      <c r="AE642" s="67"/>
      <c r="AF642" s="22">
        <f t="shared" si="3102"/>
        <v>3</v>
      </c>
      <c r="AG642" s="36" t="s">
        <v>1741</v>
      </c>
      <c r="AH642" s="19" t="str">
        <f t="shared" si="3502"/>
        <v/>
      </c>
      <c r="AI642" s="19"/>
      <c r="AJ642" s="19"/>
      <c r="AK642" s="19"/>
      <c r="AL642" s="19" t="s">
        <v>1744</v>
      </c>
      <c r="AM642" s="19" t="s">
        <v>1744</v>
      </c>
      <c r="AN642" s="19"/>
      <c r="AO642" s="19"/>
      <c r="AP642" s="19" t="str">
        <f t="shared" ref="AP642:AP646" si="3572">IF(W642="Y",$AG642,"")</f>
        <v/>
      </c>
      <c r="AQ642" s="19" t="s">
        <v>1734</v>
      </c>
      <c r="AR642" s="19" t="str">
        <f>IF(Y642="Y",$AG642,"")</f>
        <v/>
      </c>
      <c r="AS642" s="19" t="s">
        <v>1734</v>
      </c>
      <c r="AT642" s="19" t="s">
        <v>1734</v>
      </c>
      <c r="AU642" s="19" t="str">
        <f t="shared" ref="AU642:AW642" si="3573">IF(AB642="Y",$AG642,"")</f>
        <v/>
      </c>
      <c r="AV642" s="19" t="str">
        <f t="shared" si="3573"/>
        <v/>
      </c>
      <c r="AW642" s="19" t="str">
        <f t="shared" si="3573"/>
        <v/>
      </c>
      <c r="AX642" s="19"/>
      <c r="AY642" s="24">
        <f t="shared" si="3105"/>
        <v>1</v>
      </c>
      <c r="AZ642" s="19">
        <f t="shared" si="3106"/>
        <v>1</v>
      </c>
      <c r="BA642" s="19" t="s">
        <v>1740</v>
      </c>
      <c r="BB642" s="19"/>
    </row>
    <row r="643" spans="1:54" ht="14.4">
      <c r="A643" s="64"/>
      <c r="B643" s="65" t="s">
        <v>1916</v>
      </c>
      <c r="C643" s="65" t="s">
        <v>1917</v>
      </c>
      <c r="D643" s="65" t="s">
        <v>1918</v>
      </c>
      <c r="E643" s="517">
        <v>2012347334</v>
      </c>
      <c r="F643" s="66"/>
      <c r="G643" s="65" t="s">
        <v>1919</v>
      </c>
      <c r="H643" s="67"/>
      <c r="I643" s="67"/>
      <c r="J643" s="67"/>
      <c r="K643" s="67"/>
      <c r="L643" s="67"/>
      <c r="M643" s="67"/>
      <c r="N643" s="67" t="s">
        <v>1727</v>
      </c>
      <c r="O643" s="67"/>
      <c r="P643" s="20"/>
      <c r="Q643" s="20"/>
      <c r="R643" s="20"/>
      <c r="S643" s="20"/>
      <c r="T643" s="20"/>
      <c r="U643" s="20"/>
      <c r="V643" s="68"/>
      <c r="W643" s="68"/>
      <c r="X643" s="68"/>
      <c r="Y643" s="47"/>
      <c r="Z643" s="68" t="s">
        <v>979</v>
      </c>
      <c r="AA643" s="68" t="s">
        <v>979</v>
      </c>
      <c r="AB643" s="47"/>
      <c r="AC643" s="68"/>
      <c r="AD643" s="68"/>
      <c r="AE643" s="67"/>
      <c r="AF643" s="22">
        <f t="shared" si="3102"/>
        <v>2</v>
      </c>
      <c r="AG643" s="36" t="s">
        <v>1741</v>
      </c>
      <c r="AH643" s="19" t="str">
        <f t="shared" si="3502"/>
        <v/>
      </c>
      <c r="AI643" s="19"/>
      <c r="AJ643" s="19"/>
      <c r="AK643" s="19"/>
      <c r="AL643" s="19"/>
      <c r="AM643" s="19"/>
      <c r="AN643" s="19"/>
      <c r="AO643" s="19"/>
      <c r="AP643" s="19" t="str">
        <f t="shared" si="3572"/>
        <v/>
      </c>
      <c r="AQ643" s="19" t="str">
        <f t="shared" ref="AQ643:AR643" si="3574">IF(X643="Y",$AG643,"")</f>
        <v/>
      </c>
      <c r="AR643" s="19" t="str">
        <f t="shared" si="3574"/>
        <v/>
      </c>
      <c r="AS643" s="19" t="s">
        <v>1734</v>
      </c>
      <c r="AT643" s="19" t="s">
        <v>1734</v>
      </c>
      <c r="AU643" s="19" t="str">
        <f t="shared" ref="AU643:AW643" si="3575">IF(AB643="Y",$AG643,"")</f>
        <v/>
      </c>
      <c r="AV643" s="19" t="str">
        <f t="shared" si="3575"/>
        <v/>
      </c>
      <c r="AW643" s="19" t="str">
        <f t="shared" si="3575"/>
        <v/>
      </c>
      <c r="AX643" s="19"/>
      <c r="AY643" s="24">
        <f t="shared" si="3105"/>
        <v>1</v>
      </c>
      <c r="AZ643" s="19">
        <f t="shared" si="3106"/>
        <v>1</v>
      </c>
      <c r="BA643" s="19" t="s">
        <v>1740</v>
      </c>
      <c r="BB643" s="19"/>
    </row>
    <row r="644" spans="1:54" ht="14.4">
      <c r="A644" s="64"/>
      <c r="B644" s="65" t="s">
        <v>1920</v>
      </c>
      <c r="C644" s="65" t="s">
        <v>972</v>
      </c>
      <c r="D644" s="65" t="s">
        <v>1921</v>
      </c>
      <c r="E644" s="517">
        <v>7323225158</v>
      </c>
      <c r="F644" s="66"/>
      <c r="G644" s="65" t="s">
        <v>1815</v>
      </c>
      <c r="H644" s="67"/>
      <c r="I644" s="67"/>
      <c r="J644" s="67"/>
      <c r="K644" s="67"/>
      <c r="L644" s="67"/>
      <c r="M644" s="67"/>
      <c r="N644" s="67" t="s">
        <v>1727</v>
      </c>
      <c r="O644" s="67"/>
      <c r="P644" s="20"/>
      <c r="Q644" s="20"/>
      <c r="R644" s="20"/>
      <c r="S644" s="20"/>
      <c r="T644" s="20"/>
      <c r="U644" s="20"/>
      <c r="V644" s="68"/>
      <c r="W644" s="68" t="s">
        <v>979</v>
      </c>
      <c r="X644" s="68"/>
      <c r="Y644" s="47"/>
      <c r="Z644" s="68"/>
      <c r="AA644" s="68"/>
      <c r="AB644" s="47"/>
      <c r="AC644" s="68"/>
      <c r="AD644" s="68"/>
      <c r="AE644" s="67"/>
      <c r="AF644" s="22">
        <f t="shared" si="3102"/>
        <v>1</v>
      </c>
      <c r="AG644" s="36" t="s">
        <v>1730</v>
      </c>
      <c r="AH644" s="19" t="str">
        <f t="shared" si="3502"/>
        <v/>
      </c>
      <c r="AI644" s="19"/>
      <c r="AJ644" s="19"/>
      <c r="AK644" s="19"/>
      <c r="AL644" s="19"/>
      <c r="AM644" s="19"/>
      <c r="AN644" s="19"/>
      <c r="AO644" s="19"/>
      <c r="AP644" s="19" t="str">
        <f t="shared" si="3572"/>
        <v>StandBy</v>
      </c>
      <c r="AQ644" s="19" t="str">
        <f t="shared" ref="AQ644:AW644" si="3576">IF(X644="Y",$AG644,"")</f>
        <v/>
      </c>
      <c r="AR644" s="19" t="str">
        <f t="shared" si="3576"/>
        <v/>
      </c>
      <c r="AS644" s="19" t="str">
        <f t="shared" si="3576"/>
        <v/>
      </c>
      <c r="AT644" s="19" t="str">
        <f t="shared" si="3576"/>
        <v/>
      </c>
      <c r="AU644" s="19" t="str">
        <f t="shared" si="3576"/>
        <v/>
      </c>
      <c r="AV644" s="19" t="str">
        <f t="shared" si="3576"/>
        <v/>
      </c>
      <c r="AW644" s="19" t="str">
        <f t="shared" si="3576"/>
        <v/>
      </c>
      <c r="AX644" s="19"/>
      <c r="AY644" s="24">
        <f t="shared" si="3105"/>
        <v>0</v>
      </c>
      <c r="AZ644" s="19">
        <f t="shared" si="3106"/>
        <v>1</v>
      </c>
      <c r="BA644" s="19"/>
      <c r="BB644" s="19"/>
    </row>
    <row r="645" spans="1:54" ht="14.4">
      <c r="A645" s="64"/>
      <c r="B645" s="65" t="s">
        <v>1922</v>
      </c>
      <c r="C645" s="65" t="s">
        <v>1923</v>
      </c>
      <c r="D645" s="65" t="s">
        <v>1924</v>
      </c>
      <c r="E645" s="517">
        <v>8609784817</v>
      </c>
      <c r="F645" s="66"/>
      <c r="G645" s="65" t="s">
        <v>1815</v>
      </c>
      <c r="H645" s="67"/>
      <c r="I645" s="67"/>
      <c r="J645" s="67"/>
      <c r="K645" s="67"/>
      <c r="L645" s="67"/>
      <c r="M645" s="67"/>
      <c r="N645" s="67" t="s">
        <v>1727</v>
      </c>
      <c r="O645" s="67"/>
      <c r="P645" s="20"/>
      <c r="Q645" s="20"/>
      <c r="R645" s="20"/>
      <c r="S645" s="20"/>
      <c r="T645" s="20"/>
      <c r="U645" s="20"/>
      <c r="V645" s="68"/>
      <c r="W645" s="68"/>
      <c r="X645" s="68" t="s">
        <v>979</v>
      </c>
      <c r="Y645" s="47"/>
      <c r="Z645" s="68"/>
      <c r="AA645" s="68"/>
      <c r="AB645" s="47"/>
      <c r="AC645" s="68"/>
      <c r="AD645" s="68"/>
      <c r="AE645" s="67"/>
      <c r="AF645" s="22">
        <f t="shared" si="3102"/>
        <v>1</v>
      </c>
      <c r="AG645" s="36" t="s">
        <v>1730</v>
      </c>
      <c r="AH645" s="19" t="str">
        <f t="shared" si="3502"/>
        <v/>
      </c>
      <c r="AI645" s="19"/>
      <c r="AJ645" s="19"/>
      <c r="AK645" s="19"/>
      <c r="AL645" s="19"/>
      <c r="AM645" s="19"/>
      <c r="AN645" s="19"/>
      <c r="AO645" s="19"/>
      <c r="AP645" s="19" t="str">
        <f t="shared" si="3572"/>
        <v/>
      </c>
      <c r="AQ645" s="19" t="str">
        <f t="shared" ref="AQ645:AW645" si="3577">IF(X645="Y",$AG645,"")</f>
        <v>StandBy</v>
      </c>
      <c r="AR645" s="19" t="str">
        <f t="shared" si="3577"/>
        <v/>
      </c>
      <c r="AS645" s="19" t="str">
        <f t="shared" si="3577"/>
        <v/>
      </c>
      <c r="AT645" s="19" t="str">
        <f t="shared" si="3577"/>
        <v/>
      </c>
      <c r="AU645" s="19" t="str">
        <f t="shared" si="3577"/>
        <v/>
      </c>
      <c r="AV645" s="19" t="str">
        <f t="shared" si="3577"/>
        <v/>
      </c>
      <c r="AW645" s="19" t="str">
        <f t="shared" si="3577"/>
        <v/>
      </c>
      <c r="AX645" s="19"/>
      <c r="AY645" s="24">
        <f t="shared" si="3105"/>
        <v>0</v>
      </c>
      <c r="AZ645" s="19">
        <f t="shared" si="3106"/>
        <v>1</v>
      </c>
      <c r="BA645" s="19"/>
      <c r="BB645" s="19"/>
    </row>
    <row r="646" spans="1:54" ht="14.4">
      <c r="A646" s="64"/>
      <c r="B646" s="65" t="s">
        <v>1925</v>
      </c>
      <c r="C646" s="65" t="s">
        <v>15</v>
      </c>
      <c r="D646" s="65" t="s">
        <v>1814</v>
      </c>
      <c r="E646" s="517">
        <v>2017907895</v>
      </c>
      <c r="F646" s="66"/>
      <c r="G646" s="65" t="s">
        <v>1815</v>
      </c>
      <c r="H646" s="67"/>
      <c r="I646" s="67"/>
      <c r="J646" s="67"/>
      <c r="K646" s="67"/>
      <c r="L646" s="67"/>
      <c r="M646" s="67"/>
      <c r="N646" s="67" t="s">
        <v>1727</v>
      </c>
      <c r="O646" s="67"/>
      <c r="P646" s="20"/>
      <c r="Q646" s="20"/>
      <c r="R646" s="20"/>
      <c r="S646" s="20"/>
      <c r="T646" s="20"/>
      <c r="U646" s="20"/>
      <c r="V646" s="68"/>
      <c r="W646" s="68"/>
      <c r="X646" s="68"/>
      <c r="Y646" s="47"/>
      <c r="Z646" s="68" t="s">
        <v>979</v>
      </c>
      <c r="AA646" s="68" t="s">
        <v>979</v>
      </c>
      <c r="AB646" s="47"/>
      <c r="AC646" s="68" t="s">
        <v>979</v>
      </c>
      <c r="AD646" s="68"/>
      <c r="AE646" s="67"/>
      <c r="AF646" s="22">
        <f t="shared" si="3102"/>
        <v>3</v>
      </c>
      <c r="AG646" s="36" t="s">
        <v>1741</v>
      </c>
      <c r="AH646" s="19" t="str">
        <f t="shared" si="3502"/>
        <v/>
      </c>
      <c r="AI646" s="19"/>
      <c r="AJ646" s="19"/>
      <c r="AK646" s="19"/>
      <c r="AL646" s="19"/>
      <c r="AM646" s="19"/>
      <c r="AN646" s="19"/>
      <c r="AO646" s="19"/>
      <c r="AP646" s="19" t="str">
        <f t="shared" si="3572"/>
        <v/>
      </c>
      <c r="AQ646" s="19" t="str">
        <f t="shared" ref="AQ646:AR646" si="3578">IF(X646="Y",$AG646,"")</f>
        <v/>
      </c>
      <c r="AR646" s="19" t="str">
        <f t="shared" si="3578"/>
        <v/>
      </c>
      <c r="AS646" s="19" t="s">
        <v>1734</v>
      </c>
      <c r="AT646" s="19" t="s">
        <v>1734</v>
      </c>
      <c r="AU646" s="19" t="str">
        <f t="shared" ref="AU646:AU651" si="3579">IF(AB646="Y",$AG646,"")</f>
        <v/>
      </c>
      <c r="AV646" s="19" t="s">
        <v>1734</v>
      </c>
      <c r="AW646" s="19" t="str">
        <f>IF(AD646="Y",$AG646,"")</f>
        <v/>
      </c>
      <c r="AX646" s="19"/>
      <c r="AY646" s="24">
        <f t="shared" si="3105"/>
        <v>1</v>
      </c>
      <c r="AZ646" s="19">
        <f t="shared" si="3106"/>
        <v>1</v>
      </c>
      <c r="BA646" s="19" t="s">
        <v>1740</v>
      </c>
      <c r="BB646" s="19"/>
    </row>
    <row r="647" spans="1:54" ht="15.6">
      <c r="A647" s="1">
        <f>'Form Responses 1'!A824</f>
        <v>0</v>
      </c>
      <c r="B647" s="55" t="s">
        <v>1926</v>
      </c>
      <c r="C647" s="55" t="s">
        <v>1927</v>
      </c>
      <c r="D647" s="55" t="s">
        <v>1928</v>
      </c>
      <c r="E647" s="515" t="s">
        <v>1929</v>
      </c>
      <c r="F647" s="56"/>
      <c r="G647" s="55" t="s">
        <v>1930</v>
      </c>
      <c r="H647" s="55"/>
      <c r="I647" s="55"/>
      <c r="J647" s="55"/>
      <c r="K647" s="55"/>
      <c r="L647" s="55"/>
      <c r="M647" s="55"/>
      <c r="N647" s="55" t="s">
        <v>1731</v>
      </c>
      <c r="O647" s="55"/>
      <c r="P647" s="20"/>
      <c r="Q647" s="20"/>
      <c r="R647" s="20"/>
      <c r="S647" s="20"/>
      <c r="T647" s="20"/>
      <c r="U647" s="20"/>
      <c r="V647" s="55"/>
      <c r="W647" s="55" t="s">
        <v>979</v>
      </c>
      <c r="X647" s="55" t="s">
        <v>979</v>
      </c>
      <c r="Y647" s="55"/>
      <c r="Z647" s="55" t="s">
        <v>979</v>
      </c>
      <c r="AA647" s="55" t="s">
        <v>979</v>
      </c>
      <c r="AB647" s="55"/>
      <c r="AC647" s="27" t="s">
        <v>979</v>
      </c>
      <c r="AD647" s="55" t="s">
        <v>979</v>
      </c>
      <c r="AE647" s="55"/>
      <c r="AF647" s="22">
        <f t="shared" si="3102"/>
        <v>6</v>
      </c>
      <c r="AG647" s="60" t="s">
        <v>1757</v>
      </c>
      <c r="AH647" s="19" t="str">
        <f t="shared" si="3502"/>
        <v/>
      </c>
      <c r="AI647" s="19"/>
      <c r="AJ647" s="19"/>
      <c r="AK647" s="19"/>
      <c r="AL647" s="19"/>
      <c r="AM647" s="19"/>
      <c r="AN647" s="19"/>
      <c r="AO647" s="19"/>
      <c r="AP647" s="19" t="s">
        <v>1759</v>
      </c>
      <c r="AQ647" s="19" t="s">
        <v>1759</v>
      </c>
      <c r="AR647" s="19" t="str">
        <f t="shared" ref="AR647:AS647" si="3580">IF(Y647="Y",$AG647,"")</f>
        <v/>
      </c>
      <c r="AS647" s="19" t="str">
        <f t="shared" si="3580"/>
        <v>Bookstall</v>
      </c>
      <c r="AT647" s="19" t="s">
        <v>1759</v>
      </c>
      <c r="AU647" s="19" t="str">
        <f t="shared" si="3579"/>
        <v/>
      </c>
      <c r="AV647" s="19" t="s">
        <v>1759</v>
      </c>
      <c r="AW647" s="19" t="s">
        <v>1759</v>
      </c>
      <c r="AX647" s="19" t="str">
        <f t="shared" ref="AX647:AX648" si="3581">IF(AE647="Y",$AG647,"")</f>
        <v/>
      </c>
      <c r="AY647" s="24">
        <f t="shared" si="3105"/>
        <v>2</v>
      </c>
      <c r="AZ647" s="19">
        <f t="shared" si="3106"/>
        <v>1</v>
      </c>
      <c r="BA647" s="19" t="s">
        <v>1740</v>
      </c>
      <c r="BB647" s="19"/>
    </row>
    <row r="648" spans="1:54" ht="15.6">
      <c r="A648" s="1">
        <f>'Form Responses 1'!A825</f>
        <v>0</v>
      </c>
      <c r="B648" s="55" t="s">
        <v>1931</v>
      </c>
      <c r="C648" s="55" t="s">
        <v>795</v>
      </c>
      <c r="D648" s="55" t="s">
        <v>1932</v>
      </c>
      <c r="E648" s="515">
        <v>4256474575</v>
      </c>
      <c r="F648" s="56"/>
      <c r="G648" s="55" t="s">
        <v>1933</v>
      </c>
      <c r="H648" s="55"/>
      <c r="I648" s="55"/>
      <c r="J648" s="55"/>
      <c r="K648" s="55"/>
      <c r="L648" s="55"/>
      <c r="M648" s="55"/>
      <c r="N648" s="55" t="s">
        <v>1731</v>
      </c>
      <c r="O648" s="55"/>
      <c r="P648" s="20"/>
      <c r="Q648" s="20"/>
      <c r="R648" s="20"/>
      <c r="S648" s="20"/>
      <c r="T648" s="20"/>
      <c r="U648" s="20"/>
      <c r="V648" s="55"/>
      <c r="W648" s="55" t="s">
        <v>979</v>
      </c>
      <c r="X648" s="55" t="s">
        <v>979</v>
      </c>
      <c r="Y648" s="55"/>
      <c r="Z648" s="55" t="s">
        <v>979</v>
      </c>
      <c r="AA648" s="55" t="s">
        <v>979</v>
      </c>
      <c r="AB648" s="55"/>
      <c r="AC648" s="27" t="s">
        <v>979</v>
      </c>
      <c r="AD648" s="55" t="s">
        <v>979</v>
      </c>
      <c r="AE648" s="55"/>
      <c r="AF648" s="22">
        <f t="shared" si="3102"/>
        <v>6</v>
      </c>
      <c r="AG648" s="59" t="s">
        <v>1732</v>
      </c>
      <c r="AH648" s="19" t="str">
        <f t="shared" si="3502"/>
        <v/>
      </c>
      <c r="AI648" s="19"/>
      <c r="AJ648" s="19"/>
      <c r="AK648" s="19"/>
      <c r="AL648" s="19"/>
      <c r="AM648" s="19"/>
      <c r="AN648" s="19"/>
      <c r="AO648" s="19"/>
      <c r="AP648" s="19" t="s">
        <v>1737</v>
      </c>
      <c r="AQ648" s="19" t="s">
        <v>1737</v>
      </c>
      <c r="AR648" s="19" t="str">
        <f t="shared" ref="AR648:AR651" si="3582">IF(Y648="Y",$AG648,"")</f>
        <v/>
      </c>
      <c r="AS648" s="19" t="s">
        <v>1737</v>
      </c>
      <c r="AT648" s="19" t="s">
        <v>1737</v>
      </c>
      <c r="AU648" s="19" t="str">
        <f t="shared" si="3579"/>
        <v/>
      </c>
      <c r="AV648" s="19" t="s">
        <v>1737</v>
      </c>
      <c r="AW648" s="19" t="s">
        <v>1737</v>
      </c>
      <c r="AX648" s="19" t="str">
        <f t="shared" si="3581"/>
        <v/>
      </c>
      <c r="AY648" s="24">
        <f t="shared" si="3105"/>
        <v>2</v>
      </c>
      <c r="AZ648" s="19">
        <f t="shared" si="3106"/>
        <v>1</v>
      </c>
      <c r="BA648" s="19" t="s">
        <v>1740</v>
      </c>
      <c r="BB648" s="19"/>
    </row>
    <row r="649" spans="1:54" ht="15.6">
      <c r="A649" s="1">
        <f>'Form Responses 1'!A826</f>
        <v>0</v>
      </c>
      <c r="B649" s="55" t="s">
        <v>1934</v>
      </c>
      <c r="C649" s="55" t="s">
        <v>313</v>
      </c>
      <c r="D649" s="55" t="s">
        <v>1935</v>
      </c>
      <c r="E649" s="515">
        <v>5036166535</v>
      </c>
      <c r="F649" s="56"/>
      <c r="G649" s="55" t="s">
        <v>1933</v>
      </c>
      <c r="H649" s="55"/>
      <c r="I649" s="55"/>
      <c r="J649" s="55"/>
      <c r="K649" s="55"/>
      <c r="L649" s="55"/>
      <c r="M649" s="55"/>
      <c r="N649" s="55" t="s">
        <v>1727</v>
      </c>
      <c r="O649" s="55"/>
      <c r="P649" s="20"/>
      <c r="Q649" s="20"/>
      <c r="R649" s="20"/>
      <c r="S649" s="20"/>
      <c r="T649" s="20"/>
      <c r="U649" s="20"/>
      <c r="V649" s="55"/>
      <c r="W649" s="55" t="s">
        <v>979</v>
      </c>
      <c r="X649" s="55" t="s">
        <v>979</v>
      </c>
      <c r="Y649" s="55"/>
      <c r="Z649" s="55" t="s">
        <v>979</v>
      </c>
      <c r="AA649" s="55" t="s">
        <v>979</v>
      </c>
      <c r="AB649" s="55"/>
      <c r="AC649" s="27" t="s">
        <v>979</v>
      </c>
      <c r="AD649" s="55" t="s">
        <v>979</v>
      </c>
      <c r="AE649" s="55"/>
      <c r="AF649" s="22">
        <f t="shared" si="3102"/>
        <v>6</v>
      </c>
      <c r="AG649" s="60" t="s">
        <v>1741</v>
      </c>
      <c r="AH649" s="19" t="str">
        <f t="shared" si="3502"/>
        <v/>
      </c>
      <c r="AI649" s="19"/>
      <c r="AJ649" s="19"/>
      <c r="AK649" s="19"/>
      <c r="AL649" s="19"/>
      <c r="AM649" s="19"/>
      <c r="AN649" s="19"/>
      <c r="AO649" s="19"/>
      <c r="AP649" s="19" t="s">
        <v>1734</v>
      </c>
      <c r="AQ649" s="19" t="s">
        <v>1734</v>
      </c>
      <c r="AR649" s="19" t="str">
        <f t="shared" si="3582"/>
        <v/>
      </c>
      <c r="AS649" s="19" t="s">
        <v>1734</v>
      </c>
      <c r="AT649" s="19" t="s">
        <v>1734</v>
      </c>
      <c r="AU649" s="19" t="str">
        <f t="shared" si="3579"/>
        <v/>
      </c>
      <c r="AV649" s="19" t="s">
        <v>1734</v>
      </c>
      <c r="AW649" s="19" t="str">
        <f t="shared" ref="AW649:AX649" si="3583">IF(AD649="Y",$AG649,"")</f>
        <v>Crowd Mgmt</v>
      </c>
      <c r="AX649" s="19" t="str">
        <f t="shared" si="3583"/>
        <v/>
      </c>
      <c r="AY649" s="24">
        <f t="shared" si="3105"/>
        <v>2</v>
      </c>
      <c r="AZ649" s="19">
        <f t="shared" si="3106"/>
        <v>1</v>
      </c>
      <c r="BA649" s="19" t="s">
        <v>1740</v>
      </c>
      <c r="BB649" s="19"/>
    </row>
    <row r="650" spans="1:54" ht="15.6">
      <c r="A650" s="1">
        <f>'Form Responses 1'!A827</f>
        <v>0</v>
      </c>
      <c r="B650" s="55" t="s">
        <v>1936</v>
      </c>
      <c r="C650" s="55" t="s">
        <v>1937</v>
      </c>
      <c r="D650" s="55" t="s">
        <v>1938</v>
      </c>
      <c r="E650" s="515" t="s">
        <v>1939</v>
      </c>
      <c r="F650" s="56"/>
      <c r="G650" s="55" t="s">
        <v>1933</v>
      </c>
      <c r="H650" s="55"/>
      <c r="I650" s="55"/>
      <c r="J650" s="55"/>
      <c r="K650" s="55"/>
      <c r="L650" s="55"/>
      <c r="M650" s="55"/>
      <c r="N650" s="55" t="s">
        <v>1727</v>
      </c>
      <c r="O650" s="55"/>
      <c r="P650" s="20"/>
      <c r="Q650" s="20"/>
      <c r="R650" s="20"/>
      <c r="S650" s="20"/>
      <c r="T650" s="20"/>
      <c r="U650" s="20"/>
      <c r="V650" s="55"/>
      <c r="W650" s="55" t="s">
        <v>979</v>
      </c>
      <c r="X650" s="55" t="s">
        <v>979</v>
      </c>
      <c r="Y650" s="55"/>
      <c r="Z650" s="55" t="s">
        <v>979</v>
      </c>
      <c r="AA650" s="55" t="s">
        <v>979</v>
      </c>
      <c r="AB650" s="55"/>
      <c r="AC650" s="27" t="s">
        <v>979</v>
      </c>
      <c r="AD650" s="55" t="s">
        <v>979</v>
      </c>
      <c r="AE650" s="55"/>
      <c r="AF650" s="22">
        <f t="shared" si="3102"/>
        <v>6</v>
      </c>
      <c r="AG650" s="60" t="s">
        <v>1741</v>
      </c>
      <c r="AH650" s="19" t="str">
        <f t="shared" si="3502"/>
        <v/>
      </c>
      <c r="AI650" s="19"/>
      <c r="AJ650" s="19"/>
      <c r="AK650" s="19"/>
      <c r="AL650" s="19"/>
      <c r="AM650" s="19"/>
      <c r="AN650" s="19"/>
      <c r="AO650" s="19"/>
      <c r="AP650" s="19" t="s">
        <v>1734</v>
      </c>
      <c r="AQ650" s="19" t="s">
        <v>1734</v>
      </c>
      <c r="AR650" s="19" t="str">
        <f t="shared" si="3582"/>
        <v/>
      </c>
      <c r="AS650" s="19" t="s">
        <v>1734</v>
      </c>
      <c r="AT650" s="19" t="s">
        <v>1734</v>
      </c>
      <c r="AU650" s="19" t="str">
        <f t="shared" si="3579"/>
        <v/>
      </c>
      <c r="AV650" s="19" t="s">
        <v>1734</v>
      </c>
      <c r="AW650" s="19" t="str">
        <f t="shared" ref="AW650:AX650" si="3584">IF(AD650="Y",$AG650,"")</f>
        <v>Crowd Mgmt</v>
      </c>
      <c r="AX650" s="19" t="str">
        <f t="shared" si="3584"/>
        <v/>
      </c>
      <c r="AY650" s="24">
        <f t="shared" si="3105"/>
        <v>2</v>
      </c>
      <c r="AZ650" s="19">
        <f t="shared" si="3106"/>
        <v>1</v>
      </c>
      <c r="BA650" s="19" t="s">
        <v>1740</v>
      </c>
      <c r="BB650" s="19"/>
    </row>
    <row r="651" spans="1:54" ht="15.6">
      <c r="A651" s="1">
        <f>'Form Responses 1'!A828</f>
        <v>0</v>
      </c>
      <c r="B651" s="55" t="s">
        <v>1940</v>
      </c>
      <c r="C651" s="55" t="s">
        <v>1941</v>
      </c>
      <c r="D651" s="55" t="s">
        <v>1781</v>
      </c>
      <c r="E651" s="515" t="s">
        <v>1942</v>
      </c>
      <c r="F651" s="56"/>
      <c r="G651" s="55" t="s">
        <v>1933</v>
      </c>
      <c r="H651" s="55"/>
      <c r="I651" s="55"/>
      <c r="J651" s="55"/>
      <c r="K651" s="55"/>
      <c r="L651" s="55"/>
      <c r="M651" s="55"/>
      <c r="N651" s="55" t="s">
        <v>1731</v>
      </c>
      <c r="O651" s="55"/>
      <c r="P651" s="20"/>
      <c r="Q651" s="20"/>
      <c r="R651" s="20"/>
      <c r="S651" s="20"/>
      <c r="T651" s="20"/>
      <c r="U651" s="20"/>
      <c r="V651" s="55"/>
      <c r="W651" s="55" t="s">
        <v>979</v>
      </c>
      <c r="X651" s="55" t="s">
        <v>979</v>
      </c>
      <c r="Y651" s="55"/>
      <c r="Z651" s="55" t="s">
        <v>979</v>
      </c>
      <c r="AA651" s="55" t="s">
        <v>979</v>
      </c>
      <c r="AB651" s="55"/>
      <c r="AC651" s="27" t="s">
        <v>979</v>
      </c>
      <c r="AD651" s="55" t="s">
        <v>979</v>
      </c>
      <c r="AE651" s="55"/>
      <c r="AF651" s="22">
        <f t="shared" si="3102"/>
        <v>6</v>
      </c>
      <c r="AG651" s="60" t="s">
        <v>1732</v>
      </c>
      <c r="AH651" s="19" t="str">
        <f t="shared" si="3502"/>
        <v/>
      </c>
      <c r="AI651" s="19"/>
      <c r="AJ651" s="19"/>
      <c r="AK651" s="19"/>
      <c r="AL651" s="19"/>
      <c r="AM651" s="19"/>
      <c r="AN651" s="19"/>
      <c r="AO651" s="19"/>
      <c r="AP651" s="19" t="s">
        <v>1737</v>
      </c>
      <c r="AQ651" s="19" t="s">
        <v>1737</v>
      </c>
      <c r="AR651" s="19" t="str">
        <f t="shared" si="3582"/>
        <v/>
      </c>
      <c r="AS651" s="19" t="s">
        <v>1737</v>
      </c>
      <c r="AT651" s="19" t="s">
        <v>1737</v>
      </c>
      <c r="AU651" s="19" t="str">
        <f t="shared" si="3579"/>
        <v/>
      </c>
      <c r="AV651" s="19" t="s">
        <v>1737</v>
      </c>
      <c r="AW651" s="19" t="s">
        <v>1737</v>
      </c>
      <c r="AX651" s="19" t="str">
        <f>IF(AE651="Y",$AG651,"")</f>
        <v/>
      </c>
      <c r="AY651" s="24">
        <f t="shared" si="3105"/>
        <v>2</v>
      </c>
      <c r="AZ651" s="19">
        <f t="shared" si="3106"/>
        <v>1</v>
      </c>
      <c r="BA651" s="19" t="s">
        <v>1740</v>
      </c>
      <c r="BB651" s="19"/>
    </row>
    <row r="652" spans="1:54" ht="15.6">
      <c r="A652" s="1">
        <f>'Form Responses 1'!A829</f>
        <v>0</v>
      </c>
      <c r="B652" s="55" t="s">
        <v>1943</v>
      </c>
      <c r="C652" s="55" t="s">
        <v>1944</v>
      </c>
      <c r="D652" s="55" t="s">
        <v>1945</v>
      </c>
      <c r="E652" s="515" t="s">
        <v>1946</v>
      </c>
      <c r="F652" s="56"/>
      <c r="G652" s="55" t="s">
        <v>1933</v>
      </c>
      <c r="H652" s="55"/>
      <c r="I652" s="55"/>
      <c r="J652" s="55"/>
      <c r="K652" s="55"/>
      <c r="L652" s="55"/>
      <c r="M652" s="55"/>
      <c r="N652" s="55" t="s">
        <v>1727</v>
      </c>
      <c r="O652" s="55"/>
      <c r="P652" s="20"/>
      <c r="Q652" s="20"/>
      <c r="R652" s="20"/>
      <c r="S652" s="20"/>
      <c r="T652" s="20"/>
      <c r="U652" s="20"/>
      <c r="V652" s="55"/>
      <c r="W652" s="55" t="s">
        <v>979</v>
      </c>
      <c r="X652" s="55"/>
      <c r="Y652" s="55"/>
      <c r="Z652" s="55"/>
      <c r="AA652" s="55"/>
      <c r="AB652" s="55"/>
      <c r="AC652" s="27" t="s">
        <v>979</v>
      </c>
      <c r="AD652" s="55"/>
      <c r="AE652" s="55"/>
      <c r="AF652" s="22">
        <f t="shared" si="3102"/>
        <v>2</v>
      </c>
      <c r="AG652" s="60" t="s">
        <v>1741</v>
      </c>
      <c r="AH652" s="19" t="str">
        <f t="shared" si="3502"/>
        <v/>
      </c>
      <c r="AI652" s="19"/>
      <c r="AJ652" s="19"/>
      <c r="AK652" s="19"/>
      <c r="AL652" s="19"/>
      <c r="AM652" s="19"/>
      <c r="AN652" s="19"/>
      <c r="AO652" s="19"/>
      <c r="AP652" s="19" t="s">
        <v>1734</v>
      </c>
      <c r="AQ652" s="19" t="str">
        <f t="shared" ref="AQ652:AU652" si="3585">IF(X652="Y",$AG652,"")</f>
        <v/>
      </c>
      <c r="AR652" s="19" t="str">
        <f t="shared" si="3585"/>
        <v/>
      </c>
      <c r="AS652" s="19" t="str">
        <f t="shared" si="3585"/>
        <v/>
      </c>
      <c r="AT652" s="19" t="str">
        <f t="shared" si="3585"/>
        <v/>
      </c>
      <c r="AU652" s="19" t="str">
        <f t="shared" si="3585"/>
        <v/>
      </c>
      <c r="AV652" s="19" t="s">
        <v>1734</v>
      </c>
      <c r="AW652" s="19" t="str">
        <f t="shared" ref="AW652:AX652" si="3586">IF(AD652="Y",$AG652,"")</f>
        <v/>
      </c>
      <c r="AX652" s="19" t="str">
        <f t="shared" si="3586"/>
        <v/>
      </c>
      <c r="AY652" s="24">
        <f t="shared" si="3105"/>
        <v>1</v>
      </c>
      <c r="AZ652" s="19">
        <f t="shared" si="3106"/>
        <v>1</v>
      </c>
      <c r="BA652" s="19" t="s">
        <v>1740</v>
      </c>
      <c r="BB652" s="19"/>
    </row>
    <row r="653" spans="1:54" ht="15.6">
      <c r="A653" s="1">
        <f>'Form Responses 1'!A830</f>
        <v>0</v>
      </c>
      <c r="B653" s="55" t="s">
        <v>1947</v>
      </c>
      <c r="C653" s="55" t="s">
        <v>413</v>
      </c>
      <c r="D653" s="55" t="s">
        <v>1948</v>
      </c>
      <c r="E653" s="515">
        <v>4088074909</v>
      </c>
      <c r="F653" s="56"/>
      <c r="G653" s="55" t="s">
        <v>1933</v>
      </c>
      <c r="H653" s="55"/>
      <c r="I653" s="55"/>
      <c r="J653" s="55"/>
      <c r="K653" s="55"/>
      <c r="L653" s="55"/>
      <c r="M653" s="55"/>
      <c r="N653" s="55" t="s">
        <v>1731</v>
      </c>
      <c r="O653" s="55"/>
      <c r="P653" s="20"/>
      <c r="Q653" s="20"/>
      <c r="R653" s="20"/>
      <c r="S653" s="20"/>
      <c r="T653" s="20"/>
      <c r="U653" s="20"/>
      <c r="V653" s="55"/>
      <c r="W653" s="55" t="s">
        <v>979</v>
      </c>
      <c r="X653" s="55" t="s">
        <v>979</v>
      </c>
      <c r="Y653" s="55"/>
      <c r="Z653" s="55"/>
      <c r="AA653" s="55"/>
      <c r="AB653" s="55"/>
      <c r="AC653" s="27" t="s">
        <v>979</v>
      </c>
      <c r="AD653" s="55"/>
      <c r="AE653" s="55"/>
      <c r="AF653" s="22">
        <f t="shared" si="3102"/>
        <v>3</v>
      </c>
      <c r="AG653" s="60" t="s">
        <v>1732</v>
      </c>
      <c r="AH653" s="19" t="str">
        <f t="shared" si="3502"/>
        <v/>
      </c>
      <c r="AI653" s="19"/>
      <c r="AJ653" s="19"/>
      <c r="AK653" s="19"/>
      <c r="AL653" s="19"/>
      <c r="AM653" s="19"/>
      <c r="AN653" s="19"/>
      <c r="AO653" s="19"/>
      <c r="AP653" s="19" t="s">
        <v>1737</v>
      </c>
      <c r="AQ653" s="19" t="s">
        <v>1737</v>
      </c>
      <c r="AR653" s="19" t="str">
        <f t="shared" ref="AR653:AU653" si="3587">IF(Y653="Y",$AG653,"")</f>
        <v/>
      </c>
      <c r="AS653" s="19" t="str">
        <f t="shared" si="3587"/>
        <v/>
      </c>
      <c r="AT653" s="19" t="str">
        <f t="shared" si="3587"/>
        <v/>
      </c>
      <c r="AU653" s="19" t="str">
        <f t="shared" si="3587"/>
        <v/>
      </c>
      <c r="AV653" s="19" t="s">
        <v>1737</v>
      </c>
      <c r="AW653" s="19" t="str">
        <f t="shared" ref="AW653:AX653" si="3588">IF(AD653="Y",$AG653,"")</f>
        <v/>
      </c>
      <c r="AX653" s="19" t="str">
        <f t="shared" si="3588"/>
        <v/>
      </c>
      <c r="AY653" s="24">
        <f t="shared" si="3105"/>
        <v>1</v>
      </c>
      <c r="AZ653" s="19">
        <f t="shared" si="3106"/>
        <v>1</v>
      </c>
      <c r="BA653" s="19" t="s">
        <v>1740</v>
      </c>
      <c r="BB653" s="19"/>
    </row>
    <row r="654" spans="1:54" ht="15.6">
      <c r="A654" s="1">
        <f>'Form Responses 1'!A831</f>
        <v>0</v>
      </c>
      <c r="B654" s="55" t="s">
        <v>1949</v>
      </c>
      <c r="C654" s="55" t="s">
        <v>463</v>
      </c>
      <c r="D654" s="55" t="s">
        <v>1950</v>
      </c>
      <c r="E654" s="515">
        <v>4088063451</v>
      </c>
      <c r="F654" s="56"/>
      <c r="G654" s="55" t="s">
        <v>1933</v>
      </c>
      <c r="H654" s="55"/>
      <c r="I654" s="55"/>
      <c r="J654" s="55"/>
      <c r="K654" s="55"/>
      <c r="L654" s="55"/>
      <c r="M654" s="55"/>
      <c r="N654" s="55" t="s">
        <v>1727</v>
      </c>
      <c r="O654" s="55"/>
      <c r="P654" s="20"/>
      <c r="Q654" s="20"/>
      <c r="R654" s="20"/>
      <c r="S654" s="20"/>
      <c r="T654" s="20"/>
      <c r="U654" s="20"/>
      <c r="V654" s="55"/>
      <c r="W654" s="55"/>
      <c r="X654" s="55"/>
      <c r="Y654" s="55"/>
      <c r="Z654" s="55" t="s">
        <v>979</v>
      </c>
      <c r="AA654" s="55" t="s">
        <v>979</v>
      </c>
      <c r="AB654" s="55"/>
      <c r="AC654" s="27" t="s">
        <v>979</v>
      </c>
      <c r="AD654" s="55"/>
      <c r="AE654" s="55"/>
      <c r="AF654" s="22">
        <f t="shared" si="3102"/>
        <v>3</v>
      </c>
      <c r="AG654" s="60" t="s">
        <v>1741</v>
      </c>
      <c r="AH654" s="19" t="str">
        <f t="shared" si="3502"/>
        <v/>
      </c>
      <c r="AI654" s="19"/>
      <c r="AJ654" s="19"/>
      <c r="AK654" s="19"/>
      <c r="AL654" s="19"/>
      <c r="AM654" s="19"/>
      <c r="AN654" s="19"/>
      <c r="AO654" s="19"/>
      <c r="AP654" s="19" t="str">
        <f t="shared" ref="AP654:AR654" si="3589">IF(W654="Y",$AG654,"")</f>
        <v/>
      </c>
      <c r="AQ654" s="19" t="str">
        <f t="shared" si="3589"/>
        <v/>
      </c>
      <c r="AR654" s="19" t="str">
        <f t="shared" si="3589"/>
        <v/>
      </c>
      <c r="AS654" s="19" t="s">
        <v>1734</v>
      </c>
      <c r="AT654" s="19" t="s">
        <v>1734</v>
      </c>
      <c r="AU654" s="19" t="str">
        <f t="shared" ref="AU654:AU658" si="3590">IF(AB654="Y",$AG654,"")</f>
        <v/>
      </c>
      <c r="AV654" s="19" t="s">
        <v>1734</v>
      </c>
      <c r="AW654" s="19" t="str">
        <f t="shared" ref="AW654:AX654" si="3591">IF(AD654="Y",$AG654,"")</f>
        <v/>
      </c>
      <c r="AX654" s="19" t="str">
        <f t="shared" si="3591"/>
        <v/>
      </c>
      <c r="AY654" s="24">
        <f t="shared" si="3105"/>
        <v>1</v>
      </c>
      <c r="AZ654" s="19">
        <f t="shared" si="3106"/>
        <v>1</v>
      </c>
      <c r="BA654" s="19" t="s">
        <v>1740</v>
      </c>
      <c r="BB654" s="19"/>
    </row>
    <row r="655" spans="1:54" ht="15.6">
      <c r="A655" s="1">
        <f>'Form Responses 1'!A832</f>
        <v>0</v>
      </c>
      <c r="B655" s="55" t="s">
        <v>1951</v>
      </c>
      <c r="C655" s="55" t="s">
        <v>1952</v>
      </c>
      <c r="D655" s="55" t="s">
        <v>1953</v>
      </c>
      <c r="E655" s="515">
        <v>919177773024</v>
      </c>
      <c r="F655" s="56"/>
      <c r="G655" s="55" t="s">
        <v>1933</v>
      </c>
      <c r="H655" s="55"/>
      <c r="I655" s="55"/>
      <c r="J655" s="55"/>
      <c r="K655" s="55"/>
      <c r="L655" s="55"/>
      <c r="M655" s="55"/>
      <c r="N655" s="55" t="s">
        <v>1731</v>
      </c>
      <c r="O655" s="55"/>
      <c r="P655" s="20"/>
      <c r="Q655" s="20"/>
      <c r="R655" s="20"/>
      <c r="S655" s="20"/>
      <c r="T655" s="20"/>
      <c r="U655" s="20"/>
      <c r="V655" s="55"/>
      <c r="W655" s="55" t="s">
        <v>979</v>
      </c>
      <c r="X655" s="55" t="s">
        <v>979</v>
      </c>
      <c r="Y655" s="55"/>
      <c r="Z655" s="55" t="s">
        <v>979</v>
      </c>
      <c r="AA655" s="55" t="s">
        <v>979</v>
      </c>
      <c r="AB655" s="55"/>
      <c r="AC655" s="27" t="s">
        <v>979</v>
      </c>
      <c r="AD655" s="55" t="s">
        <v>979</v>
      </c>
      <c r="AE655" s="55"/>
      <c r="AF655" s="22">
        <f t="shared" si="3102"/>
        <v>6</v>
      </c>
      <c r="AG655" s="60" t="s">
        <v>1732</v>
      </c>
      <c r="AH655" s="19" t="str">
        <f t="shared" si="3502"/>
        <v/>
      </c>
      <c r="AI655" s="19"/>
      <c r="AJ655" s="19"/>
      <c r="AK655" s="19"/>
      <c r="AL655" s="19"/>
      <c r="AM655" s="19"/>
      <c r="AN655" s="19"/>
      <c r="AO655" s="19"/>
      <c r="AP655" s="19" t="s">
        <v>1737</v>
      </c>
      <c r="AQ655" s="19" t="s">
        <v>1737</v>
      </c>
      <c r="AR655" s="19" t="str">
        <f t="shared" ref="AR655:AR659" si="3592">IF(Y655="Y",$AG655,"")</f>
        <v/>
      </c>
      <c r="AS655" s="19" t="s">
        <v>1737</v>
      </c>
      <c r="AT655" s="19" t="s">
        <v>1737</v>
      </c>
      <c r="AU655" s="19" t="str">
        <f t="shared" si="3590"/>
        <v/>
      </c>
      <c r="AV655" s="19" t="s">
        <v>1737</v>
      </c>
      <c r="AW655" s="19" t="s">
        <v>1737</v>
      </c>
      <c r="AX655" s="19" t="str">
        <f>IF(AE655="Y",$AG655,"")</f>
        <v/>
      </c>
      <c r="AY655" s="24">
        <f t="shared" si="3105"/>
        <v>2</v>
      </c>
      <c r="AZ655" s="19">
        <f t="shared" si="3106"/>
        <v>1</v>
      </c>
      <c r="BA655" s="19" t="s">
        <v>1740</v>
      </c>
      <c r="BB655" s="19"/>
    </row>
    <row r="656" spans="1:54" ht="15.6">
      <c r="A656" s="1">
        <f>'Form Responses 1'!A833</f>
        <v>0</v>
      </c>
      <c r="B656" s="55" t="s">
        <v>1951</v>
      </c>
      <c r="C656" s="55" t="s">
        <v>1954</v>
      </c>
      <c r="D656" s="55" t="s">
        <v>1953</v>
      </c>
      <c r="E656" s="515">
        <v>919177773029</v>
      </c>
      <c r="F656" s="56"/>
      <c r="G656" s="55" t="s">
        <v>1933</v>
      </c>
      <c r="H656" s="55"/>
      <c r="I656" s="55"/>
      <c r="J656" s="55"/>
      <c r="K656" s="55"/>
      <c r="L656" s="55"/>
      <c r="M656" s="55"/>
      <c r="N656" s="55" t="s">
        <v>1727</v>
      </c>
      <c r="O656" s="55"/>
      <c r="P656" s="20"/>
      <c r="Q656" s="20"/>
      <c r="R656" s="20"/>
      <c r="S656" s="20"/>
      <c r="T656" s="20"/>
      <c r="U656" s="20"/>
      <c r="V656" s="55"/>
      <c r="W656" s="55" t="s">
        <v>979</v>
      </c>
      <c r="X656" s="55" t="s">
        <v>979</v>
      </c>
      <c r="Y656" s="55"/>
      <c r="Z656" s="55" t="s">
        <v>979</v>
      </c>
      <c r="AA656" s="55" t="s">
        <v>979</v>
      </c>
      <c r="AB656" s="55"/>
      <c r="AC656" s="27" t="s">
        <v>979</v>
      </c>
      <c r="AD656" s="55" t="s">
        <v>979</v>
      </c>
      <c r="AE656" s="55"/>
      <c r="AF656" s="22">
        <f t="shared" si="3102"/>
        <v>6</v>
      </c>
      <c r="AG656" s="60" t="s">
        <v>1741</v>
      </c>
      <c r="AH656" s="19" t="str">
        <f t="shared" si="3502"/>
        <v/>
      </c>
      <c r="AI656" s="19"/>
      <c r="AJ656" s="19"/>
      <c r="AK656" s="19"/>
      <c r="AL656" s="19"/>
      <c r="AM656" s="19"/>
      <c r="AN656" s="19"/>
      <c r="AO656" s="19"/>
      <c r="AP656" s="19" t="s">
        <v>1734</v>
      </c>
      <c r="AQ656" s="19" t="s">
        <v>1734</v>
      </c>
      <c r="AR656" s="19" t="str">
        <f t="shared" si="3592"/>
        <v/>
      </c>
      <c r="AS656" s="19" t="s">
        <v>1734</v>
      </c>
      <c r="AT656" s="19" t="s">
        <v>1734</v>
      </c>
      <c r="AU656" s="19" t="str">
        <f t="shared" si="3590"/>
        <v/>
      </c>
      <c r="AV656" s="19" t="s">
        <v>1734</v>
      </c>
      <c r="AW656" s="19" t="str">
        <f t="shared" ref="AW656:AX656" si="3593">IF(AD656="Y",$AG656,"")</f>
        <v>Crowd Mgmt</v>
      </c>
      <c r="AX656" s="19" t="str">
        <f t="shared" si="3593"/>
        <v/>
      </c>
      <c r="AY656" s="24">
        <f t="shared" si="3105"/>
        <v>2</v>
      </c>
      <c r="AZ656" s="19">
        <f t="shared" si="3106"/>
        <v>1</v>
      </c>
      <c r="BA656" s="19" t="s">
        <v>1740</v>
      </c>
      <c r="BB656" s="19"/>
    </row>
    <row r="657" spans="1:54" ht="15.6">
      <c r="A657" s="1">
        <f>'Form Responses 1'!A834</f>
        <v>0</v>
      </c>
      <c r="B657" s="55" t="s">
        <v>1951</v>
      </c>
      <c r="C657" s="55" t="s">
        <v>1955</v>
      </c>
      <c r="D657" s="55" t="s">
        <v>1935</v>
      </c>
      <c r="E657" s="515">
        <v>5036166535</v>
      </c>
      <c r="F657" s="56"/>
      <c r="G657" s="55" t="s">
        <v>1933</v>
      </c>
      <c r="H657" s="55"/>
      <c r="I657" s="55"/>
      <c r="J657" s="55"/>
      <c r="K657" s="55"/>
      <c r="L657" s="55"/>
      <c r="M657" s="55"/>
      <c r="N657" s="55" t="s">
        <v>1731</v>
      </c>
      <c r="O657" s="55"/>
      <c r="P657" s="20"/>
      <c r="Q657" s="20"/>
      <c r="R657" s="20"/>
      <c r="S657" s="20"/>
      <c r="T657" s="20"/>
      <c r="U657" s="20"/>
      <c r="V657" s="55"/>
      <c r="W657" s="55" t="s">
        <v>979</v>
      </c>
      <c r="X657" s="55" t="s">
        <v>979</v>
      </c>
      <c r="Y657" s="55"/>
      <c r="Z657" s="55" t="s">
        <v>979</v>
      </c>
      <c r="AA657" s="55" t="s">
        <v>979</v>
      </c>
      <c r="AB657" s="55"/>
      <c r="AC657" s="27" t="s">
        <v>979</v>
      </c>
      <c r="AD657" s="55" t="s">
        <v>979</v>
      </c>
      <c r="AE657" s="55"/>
      <c r="AF657" s="22">
        <f t="shared" si="3102"/>
        <v>6</v>
      </c>
      <c r="AG657" s="60" t="s">
        <v>1732</v>
      </c>
      <c r="AH657" s="19" t="str">
        <f t="shared" si="3502"/>
        <v/>
      </c>
      <c r="AI657" s="19"/>
      <c r="AJ657" s="19"/>
      <c r="AK657" s="19"/>
      <c r="AL657" s="19"/>
      <c r="AM657" s="19"/>
      <c r="AN657" s="19"/>
      <c r="AO657" s="19"/>
      <c r="AP657" s="19" t="s">
        <v>1737</v>
      </c>
      <c r="AQ657" s="19" t="s">
        <v>1737</v>
      </c>
      <c r="AR657" s="19" t="str">
        <f t="shared" si="3592"/>
        <v/>
      </c>
      <c r="AS657" s="19" t="s">
        <v>1737</v>
      </c>
      <c r="AT657" s="19" t="s">
        <v>1737</v>
      </c>
      <c r="AU657" s="19" t="str">
        <f t="shared" si="3590"/>
        <v/>
      </c>
      <c r="AV657" s="19" t="s">
        <v>1737</v>
      </c>
      <c r="AW657" s="19" t="s">
        <v>1737</v>
      </c>
      <c r="AX657" s="19" t="str">
        <f t="shared" ref="AX657:AX658" si="3594">IF(AE657="Y",$AG657,"")</f>
        <v/>
      </c>
      <c r="AY657" s="24">
        <f t="shared" si="3105"/>
        <v>2</v>
      </c>
      <c r="AZ657" s="19">
        <f t="shared" si="3106"/>
        <v>1</v>
      </c>
      <c r="BA657" s="19" t="s">
        <v>1740</v>
      </c>
      <c r="BB657" s="19"/>
    </row>
    <row r="658" spans="1:54" ht="15.6">
      <c r="B658" s="71" t="s">
        <v>1956</v>
      </c>
      <c r="C658" s="55" t="s">
        <v>1957</v>
      </c>
      <c r="D658" s="55" t="s">
        <v>1958</v>
      </c>
      <c r="E658" s="515">
        <v>8327664468</v>
      </c>
      <c r="F658" s="56"/>
      <c r="G658" s="55" t="s">
        <v>1933</v>
      </c>
      <c r="H658" s="55"/>
      <c r="I658" s="55"/>
      <c r="J658" s="55"/>
      <c r="K658" s="55"/>
      <c r="L658" s="55"/>
      <c r="M658" s="55"/>
      <c r="N658" s="55" t="s">
        <v>1731</v>
      </c>
      <c r="O658" s="55"/>
      <c r="P658" s="20"/>
      <c r="Q658" s="20"/>
      <c r="R658" s="20"/>
      <c r="S658" s="20"/>
      <c r="T658" s="20"/>
      <c r="U658" s="20"/>
      <c r="V658" s="55"/>
      <c r="W658" s="55"/>
      <c r="X658" s="55" t="s">
        <v>979</v>
      </c>
      <c r="Y658" s="55"/>
      <c r="Z658" s="55" t="s">
        <v>979</v>
      </c>
      <c r="AA658" s="55" t="s">
        <v>979</v>
      </c>
      <c r="AB658" s="55"/>
      <c r="AC658" s="27" t="s">
        <v>979</v>
      </c>
      <c r="AD658" s="55" t="s">
        <v>979</v>
      </c>
      <c r="AE658" s="55"/>
      <c r="AF658" s="22">
        <f t="shared" si="3102"/>
        <v>5</v>
      </c>
      <c r="AG658" s="59" t="s">
        <v>1732</v>
      </c>
      <c r="AH658" s="19" t="str">
        <f t="shared" si="3502"/>
        <v/>
      </c>
      <c r="AI658" s="19"/>
      <c r="AJ658" s="19"/>
      <c r="AK658" s="19"/>
      <c r="AL658" s="19"/>
      <c r="AM658" s="19"/>
      <c r="AN658" s="19"/>
      <c r="AO658" s="19"/>
      <c r="AP658" s="19" t="str">
        <f>IF(W658="Y",$AG658,"")</f>
        <v/>
      </c>
      <c r="AQ658" s="19" t="s">
        <v>1737</v>
      </c>
      <c r="AR658" s="19" t="str">
        <f t="shared" si="3592"/>
        <v/>
      </c>
      <c r="AS658" s="19" t="s">
        <v>1737</v>
      </c>
      <c r="AT658" s="19" t="s">
        <v>1737</v>
      </c>
      <c r="AU658" s="19" t="str">
        <f t="shared" si="3590"/>
        <v/>
      </c>
      <c r="AV658" s="19" t="s">
        <v>1737</v>
      </c>
      <c r="AW658" s="19" t="s">
        <v>1737</v>
      </c>
      <c r="AX658" s="19" t="str">
        <f t="shared" si="3594"/>
        <v/>
      </c>
      <c r="AY658" s="24">
        <f t="shared" si="3105"/>
        <v>2</v>
      </c>
      <c r="AZ658" s="19">
        <f t="shared" si="3106"/>
        <v>1</v>
      </c>
      <c r="BA658" s="19" t="s">
        <v>1740</v>
      </c>
      <c r="BB658" s="19"/>
    </row>
    <row r="659" spans="1:54" ht="15.6">
      <c r="B659" s="71" t="s">
        <v>1959</v>
      </c>
      <c r="C659" s="55" t="s">
        <v>463</v>
      </c>
      <c r="D659" s="55" t="s">
        <v>1960</v>
      </c>
      <c r="E659" s="515">
        <v>5126609532</v>
      </c>
      <c r="F659" s="56"/>
      <c r="G659" s="55" t="s">
        <v>1933</v>
      </c>
      <c r="H659" s="55"/>
      <c r="I659" s="55"/>
      <c r="J659" s="55"/>
      <c r="K659" s="55"/>
      <c r="L659" s="55"/>
      <c r="M659" s="55"/>
      <c r="N659" s="55" t="s">
        <v>1727</v>
      </c>
      <c r="O659" s="55"/>
      <c r="P659" s="20"/>
      <c r="Q659" s="20"/>
      <c r="R659" s="20"/>
      <c r="S659" s="20"/>
      <c r="T659" s="20"/>
      <c r="U659" s="20"/>
      <c r="V659" s="55"/>
      <c r="W659" s="55" t="s">
        <v>979</v>
      </c>
      <c r="X659" s="55" t="s">
        <v>979</v>
      </c>
      <c r="Y659" s="55"/>
      <c r="Z659" s="55" t="s">
        <v>979</v>
      </c>
      <c r="AA659" s="55"/>
      <c r="AB659" s="55"/>
      <c r="AC659" s="27"/>
      <c r="AD659" s="55"/>
      <c r="AE659" s="55"/>
      <c r="AF659" s="22">
        <f t="shared" si="3102"/>
        <v>3</v>
      </c>
      <c r="AG659" s="36" t="s">
        <v>1741</v>
      </c>
      <c r="AH659" s="19" t="str">
        <f t="shared" si="3502"/>
        <v/>
      </c>
      <c r="AI659" s="19"/>
      <c r="AJ659" s="19"/>
      <c r="AK659" s="19"/>
      <c r="AL659" s="19"/>
      <c r="AM659" s="19"/>
      <c r="AN659" s="19"/>
      <c r="AO659" s="19"/>
      <c r="AP659" s="19" t="s">
        <v>1734</v>
      </c>
      <c r="AQ659" s="19" t="s">
        <v>1734</v>
      </c>
      <c r="AR659" s="19" t="str">
        <f t="shared" si="3592"/>
        <v/>
      </c>
      <c r="AS659" s="19" t="s">
        <v>1734</v>
      </c>
      <c r="AT659" s="19" t="str">
        <f t="shared" ref="AT659:AX659" si="3595">IF(AA659="Y",$AG659,"")</f>
        <v/>
      </c>
      <c r="AU659" s="19" t="str">
        <f t="shared" si="3595"/>
        <v/>
      </c>
      <c r="AV659" s="19" t="str">
        <f t="shared" si="3595"/>
        <v/>
      </c>
      <c r="AW659" s="19" t="str">
        <f t="shared" si="3595"/>
        <v/>
      </c>
      <c r="AX659" s="19" t="str">
        <f t="shared" si="3595"/>
        <v/>
      </c>
      <c r="AY659" s="24">
        <f t="shared" si="3105"/>
        <v>1</v>
      </c>
      <c r="AZ659" s="19">
        <f t="shared" si="3106"/>
        <v>1</v>
      </c>
      <c r="BA659" s="19" t="s">
        <v>1740</v>
      </c>
      <c r="BB659" s="19"/>
    </row>
    <row r="660" spans="1:54" ht="15.6">
      <c r="B660" s="71" t="s">
        <v>1961</v>
      </c>
      <c r="C660" s="55" t="s">
        <v>1962</v>
      </c>
      <c r="D660" s="55" t="s">
        <v>1963</v>
      </c>
      <c r="E660" s="515">
        <f>919121835767</f>
        <v>919121835767</v>
      </c>
      <c r="F660" s="48"/>
      <c r="G660" s="55" t="s">
        <v>1933</v>
      </c>
      <c r="H660" s="55"/>
      <c r="I660" s="55"/>
      <c r="J660" s="55"/>
      <c r="K660" s="55"/>
      <c r="L660" s="55"/>
      <c r="M660" s="55"/>
      <c r="N660" s="55" t="s">
        <v>1727</v>
      </c>
      <c r="O660" s="55"/>
      <c r="P660" s="20"/>
      <c r="Q660" s="20"/>
      <c r="R660" s="20"/>
      <c r="S660" s="20"/>
      <c r="T660" s="20"/>
      <c r="U660" s="20"/>
      <c r="V660" s="55"/>
      <c r="W660" s="55" t="s">
        <v>979</v>
      </c>
      <c r="X660" s="55"/>
      <c r="Y660" s="55"/>
      <c r="Z660" s="55" t="s">
        <v>979</v>
      </c>
      <c r="AA660" s="55"/>
      <c r="AB660" s="55"/>
      <c r="AC660" s="27"/>
      <c r="AD660" s="55"/>
      <c r="AE660" s="55"/>
      <c r="AF660" s="22">
        <f t="shared" si="3102"/>
        <v>2</v>
      </c>
      <c r="AG660" s="60" t="s">
        <v>1732</v>
      </c>
      <c r="AH660" s="19" t="str">
        <f t="shared" si="3502"/>
        <v/>
      </c>
      <c r="AI660" s="19"/>
      <c r="AJ660" s="19"/>
      <c r="AK660" s="19"/>
      <c r="AL660" s="19"/>
      <c r="AM660" s="19"/>
      <c r="AN660" s="19"/>
      <c r="AO660" s="19"/>
      <c r="AP660" s="19" t="s">
        <v>1737</v>
      </c>
      <c r="AQ660" s="19" t="str">
        <f t="shared" ref="AQ660:AR660" si="3596">IF(X660="Y",$AG660,"")</f>
        <v/>
      </c>
      <c r="AR660" s="19" t="str">
        <f t="shared" si="3596"/>
        <v/>
      </c>
      <c r="AS660" s="19" t="s">
        <v>1737</v>
      </c>
      <c r="AT660" s="19" t="str">
        <f t="shared" ref="AT660:AX660" si="3597">IF(AA660="Y",$AG660,"")</f>
        <v/>
      </c>
      <c r="AU660" s="19" t="str">
        <f t="shared" si="3597"/>
        <v/>
      </c>
      <c r="AV660" s="19" t="str">
        <f t="shared" si="3597"/>
        <v/>
      </c>
      <c r="AW660" s="19" t="str">
        <f t="shared" si="3597"/>
        <v/>
      </c>
      <c r="AX660" s="19" t="str">
        <f t="shared" si="3597"/>
        <v/>
      </c>
      <c r="AY660" s="24">
        <f t="shared" si="3105"/>
        <v>1</v>
      </c>
      <c r="AZ660" s="19">
        <f t="shared" si="3106"/>
        <v>1</v>
      </c>
      <c r="BA660" s="19" t="s">
        <v>1740</v>
      </c>
      <c r="BB660" s="19"/>
    </row>
    <row r="661" spans="1:54" ht="15.6">
      <c r="A661" s="1">
        <f>'Form Responses 1'!A836</f>
        <v>0</v>
      </c>
      <c r="B661" s="55" t="s">
        <v>1964</v>
      </c>
      <c r="C661" s="55" t="s">
        <v>1965</v>
      </c>
      <c r="D661" s="55" t="s">
        <v>1966</v>
      </c>
      <c r="E661" s="515" t="s">
        <v>1967</v>
      </c>
      <c r="F661" s="72" t="s">
        <v>46</v>
      </c>
      <c r="G661" s="55" t="s">
        <v>1968</v>
      </c>
      <c r="H661" s="55"/>
      <c r="I661" s="55"/>
      <c r="J661" s="55"/>
      <c r="K661" s="55"/>
      <c r="L661" s="55"/>
      <c r="M661" s="55"/>
      <c r="N661" s="55" t="s">
        <v>1731</v>
      </c>
      <c r="O661" s="55"/>
      <c r="P661" s="20"/>
      <c r="Q661" s="20"/>
      <c r="R661" s="20"/>
      <c r="S661" s="20"/>
      <c r="T661" s="20"/>
      <c r="U661" s="20"/>
      <c r="V661" s="55"/>
      <c r="W661" s="55"/>
      <c r="X661" s="55"/>
      <c r="Y661" s="55"/>
      <c r="Z661" s="55" t="s">
        <v>979</v>
      </c>
      <c r="AA661" s="55" t="s">
        <v>979</v>
      </c>
      <c r="AB661" s="55"/>
      <c r="AC661" s="27" t="s">
        <v>979</v>
      </c>
      <c r="AD661" s="55"/>
      <c r="AE661" s="55"/>
      <c r="AF661" s="22">
        <f t="shared" si="3102"/>
        <v>3</v>
      </c>
      <c r="AG661" s="26" t="s">
        <v>1739</v>
      </c>
      <c r="AH661" s="19" t="str">
        <f t="shared" si="3502"/>
        <v/>
      </c>
      <c r="AI661" s="19"/>
      <c r="AJ661" s="19"/>
      <c r="AK661" s="19"/>
      <c r="AL661" s="19"/>
      <c r="AM661" s="19"/>
      <c r="AN661" s="19"/>
      <c r="AO661" s="19"/>
      <c r="AP661" s="19" t="str">
        <f t="shared" ref="AP661:AX661" si="3598">IF(W661="Y",$AG661,"")</f>
        <v/>
      </c>
      <c r="AQ661" s="19" t="str">
        <f t="shared" si="3598"/>
        <v/>
      </c>
      <c r="AR661" s="19" t="str">
        <f t="shared" si="3598"/>
        <v/>
      </c>
      <c r="AS661" s="19" t="str">
        <f t="shared" si="3598"/>
        <v>Youth Mobile</v>
      </c>
      <c r="AT661" s="19" t="str">
        <f t="shared" si="3598"/>
        <v>Youth Mobile</v>
      </c>
      <c r="AU661" s="19" t="str">
        <f t="shared" si="3598"/>
        <v/>
      </c>
      <c r="AV661" s="19" t="str">
        <f t="shared" si="3598"/>
        <v>Youth Mobile</v>
      </c>
      <c r="AW661" s="19" t="str">
        <f t="shared" si="3598"/>
        <v/>
      </c>
      <c r="AX661" s="19" t="str">
        <f t="shared" si="3598"/>
        <v/>
      </c>
      <c r="AY661" s="24">
        <f t="shared" si="3105"/>
        <v>1</v>
      </c>
      <c r="AZ661" s="19">
        <f t="shared" si="3106"/>
        <v>1</v>
      </c>
      <c r="BA661" s="19" t="s">
        <v>1740</v>
      </c>
      <c r="BB661" s="19"/>
    </row>
    <row r="662" spans="1:54" ht="14.4">
      <c r="B662" s="71" t="s">
        <v>1959</v>
      </c>
      <c r="C662" s="55" t="s">
        <v>1969</v>
      </c>
      <c r="D662" s="55" t="s">
        <v>1960</v>
      </c>
      <c r="E662" s="515">
        <v>5126609532</v>
      </c>
      <c r="F662" s="56"/>
      <c r="G662" s="55" t="s">
        <v>1933</v>
      </c>
      <c r="H662" s="55"/>
      <c r="I662" s="55"/>
      <c r="J662" s="55"/>
      <c r="K662" s="55"/>
      <c r="L662" s="55"/>
      <c r="M662" s="55"/>
      <c r="N662" s="55"/>
      <c r="O662" s="55"/>
      <c r="P662" s="20"/>
      <c r="Q662" s="20"/>
      <c r="R662" s="20"/>
      <c r="S662" s="20"/>
      <c r="T662" s="20"/>
      <c r="U662" s="20"/>
      <c r="V662" s="55"/>
      <c r="W662" s="55" t="s">
        <v>979</v>
      </c>
      <c r="X662" s="55" t="s">
        <v>979</v>
      </c>
      <c r="Y662" s="55"/>
      <c r="Z662" s="55" t="s">
        <v>979</v>
      </c>
      <c r="AA662" s="55"/>
      <c r="AB662" s="55"/>
      <c r="AC662" s="55" t="s">
        <v>979</v>
      </c>
      <c r="AD662" s="55"/>
      <c r="AE662" s="55"/>
      <c r="AF662" s="22">
        <f t="shared" si="3102"/>
        <v>4</v>
      </c>
      <c r="AG662" s="59" t="s">
        <v>1732</v>
      </c>
      <c r="AH662" s="19" t="str">
        <f t="shared" si="3502"/>
        <v/>
      </c>
      <c r="AI662" s="19"/>
      <c r="AJ662" s="19"/>
      <c r="AK662" s="19"/>
      <c r="AL662" s="19"/>
      <c r="AM662" s="19"/>
      <c r="AN662" s="19"/>
      <c r="AO662" s="19"/>
      <c r="AP662" s="19" t="s">
        <v>1737</v>
      </c>
      <c r="AQ662" s="19" t="s">
        <v>1737</v>
      </c>
      <c r="AR662" s="19" t="str">
        <f t="shared" ref="AR662:AR663" si="3599">IF(Y662="Y",$AG662,"")</f>
        <v/>
      </c>
      <c r="AS662" s="19" t="s">
        <v>1737</v>
      </c>
      <c r="AT662" s="19" t="str">
        <f t="shared" ref="AT662:AU662" si="3600">IF(AA662="Y",$AG662,"")</f>
        <v/>
      </c>
      <c r="AU662" s="19" t="str">
        <f t="shared" si="3600"/>
        <v/>
      </c>
      <c r="AV662" s="19" t="s">
        <v>1737</v>
      </c>
      <c r="AW662" s="19" t="str">
        <f t="shared" ref="AW662:AX662" si="3601">IF(AD662="Y",$AG662,"")</f>
        <v/>
      </c>
      <c r="AX662" s="19" t="str">
        <f t="shared" si="3601"/>
        <v/>
      </c>
      <c r="AY662" s="24">
        <f t="shared" si="3105"/>
        <v>1</v>
      </c>
      <c r="AZ662" s="19">
        <f t="shared" si="3106"/>
        <v>1</v>
      </c>
      <c r="BA662" s="19" t="s">
        <v>1740</v>
      </c>
      <c r="BB662" s="19"/>
    </row>
    <row r="663" spans="1:54" ht="14.4">
      <c r="B663" s="71" t="s">
        <v>1959</v>
      </c>
      <c r="C663" s="55" t="s">
        <v>1970</v>
      </c>
      <c r="D663" s="55" t="s">
        <v>1960</v>
      </c>
      <c r="E663" s="515">
        <v>5126609532</v>
      </c>
      <c r="F663" s="56"/>
      <c r="G663" s="55" t="s">
        <v>1933</v>
      </c>
      <c r="H663" s="55"/>
      <c r="I663" s="55"/>
      <c r="J663" s="55"/>
      <c r="K663" s="55"/>
      <c r="L663" s="55"/>
      <c r="M663" s="55"/>
      <c r="N663" s="55"/>
      <c r="O663" s="55"/>
      <c r="P663" s="20"/>
      <c r="Q663" s="20"/>
      <c r="R663" s="20"/>
      <c r="S663" s="20"/>
      <c r="T663" s="20"/>
      <c r="U663" s="20"/>
      <c r="V663" s="55"/>
      <c r="W663" s="55" t="s">
        <v>979</v>
      </c>
      <c r="X663" s="55" t="s">
        <v>979</v>
      </c>
      <c r="Y663" s="55"/>
      <c r="Z663" s="55" t="s">
        <v>979</v>
      </c>
      <c r="AA663" s="55"/>
      <c r="AB663" s="55"/>
      <c r="AC663" s="55" t="s">
        <v>979</v>
      </c>
      <c r="AD663" s="55"/>
      <c r="AE663" s="55"/>
      <c r="AF663" s="22">
        <f t="shared" si="3102"/>
        <v>4</v>
      </c>
      <c r="AG663" s="59" t="s">
        <v>1732</v>
      </c>
      <c r="AH663" s="19" t="str">
        <f t="shared" si="3502"/>
        <v/>
      </c>
      <c r="AI663" s="19"/>
      <c r="AJ663" s="19"/>
      <c r="AK663" s="19"/>
      <c r="AL663" s="19"/>
      <c r="AM663" s="19"/>
      <c r="AN663" s="19"/>
      <c r="AO663" s="19"/>
      <c r="AP663" s="19" t="s">
        <v>1737</v>
      </c>
      <c r="AQ663" s="19" t="s">
        <v>1737</v>
      </c>
      <c r="AR663" s="19" t="str">
        <f t="shared" si="3599"/>
        <v/>
      </c>
      <c r="AS663" s="19" t="s">
        <v>1737</v>
      </c>
      <c r="AT663" s="19" t="str">
        <f t="shared" ref="AT663:AU663" si="3602">IF(AA663="Y",$AG663,"")</f>
        <v/>
      </c>
      <c r="AU663" s="19" t="str">
        <f t="shared" si="3602"/>
        <v/>
      </c>
      <c r="AV663" s="19" t="s">
        <v>1737</v>
      </c>
      <c r="AW663" s="19" t="str">
        <f t="shared" ref="AW663:AX663" si="3603">IF(AD663="Y",$AG663,"")</f>
        <v/>
      </c>
      <c r="AX663" s="19" t="str">
        <f t="shared" si="3603"/>
        <v/>
      </c>
      <c r="AY663" s="24">
        <f t="shared" si="3105"/>
        <v>1</v>
      </c>
      <c r="AZ663" s="19">
        <f t="shared" si="3106"/>
        <v>1</v>
      </c>
      <c r="BA663" s="19" t="s">
        <v>1740</v>
      </c>
      <c r="BB663" s="19"/>
    </row>
    <row r="664" spans="1:54" ht="14.4">
      <c r="B664" s="71" t="s">
        <v>1971</v>
      </c>
      <c r="C664" s="55" t="s">
        <v>1242</v>
      </c>
      <c r="D664" s="55" t="s">
        <v>1972</v>
      </c>
      <c r="E664" s="515">
        <v>5037058623</v>
      </c>
      <c r="F664" s="56"/>
      <c r="G664" s="55" t="s">
        <v>1933</v>
      </c>
      <c r="H664" s="55"/>
      <c r="I664" s="55"/>
      <c r="J664" s="55"/>
      <c r="K664" s="55"/>
      <c r="L664" s="55"/>
      <c r="M664" s="55"/>
      <c r="N664" s="55"/>
      <c r="O664" s="55"/>
      <c r="P664" s="20"/>
      <c r="Q664" s="20"/>
      <c r="R664" s="20"/>
      <c r="S664" s="20"/>
      <c r="T664" s="20"/>
      <c r="U664" s="20"/>
      <c r="V664" s="55"/>
      <c r="W664" s="55"/>
      <c r="X664" s="55"/>
      <c r="Y664" s="55"/>
      <c r="Z664" s="55"/>
      <c r="AA664" s="55"/>
      <c r="AB664" s="55"/>
      <c r="AC664" s="55"/>
      <c r="AD664" s="55"/>
      <c r="AE664" s="55"/>
      <c r="AF664" s="22">
        <f t="shared" si="3102"/>
        <v>0</v>
      </c>
      <c r="AG664" s="59" t="s">
        <v>1741</v>
      </c>
      <c r="AH664" s="19" t="str">
        <f t="shared" si="3502"/>
        <v/>
      </c>
      <c r="AI664" s="19"/>
      <c r="AJ664" s="19"/>
      <c r="AK664" s="19"/>
      <c r="AL664" s="19"/>
      <c r="AM664" s="19"/>
      <c r="AN664" s="19"/>
      <c r="AO664" s="19"/>
      <c r="AP664" s="19" t="str">
        <f t="shared" ref="AP664:AX664" si="3604">IF(W664="Y",$AG664,"")</f>
        <v/>
      </c>
      <c r="AQ664" s="19" t="str">
        <f t="shared" si="3604"/>
        <v/>
      </c>
      <c r="AR664" s="19" t="str">
        <f t="shared" si="3604"/>
        <v/>
      </c>
      <c r="AS664" s="19" t="str">
        <f t="shared" si="3604"/>
        <v/>
      </c>
      <c r="AT664" s="19" t="str">
        <f t="shared" si="3604"/>
        <v/>
      </c>
      <c r="AU664" s="19" t="str">
        <f t="shared" si="3604"/>
        <v/>
      </c>
      <c r="AV664" s="19" t="str">
        <f t="shared" si="3604"/>
        <v/>
      </c>
      <c r="AW664" s="19" t="str">
        <f t="shared" si="3604"/>
        <v/>
      </c>
      <c r="AX664" s="19" t="str">
        <f t="shared" si="3604"/>
        <v/>
      </c>
      <c r="AY664" s="24">
        <f t="shared" si="3105"/>
        <v>0</v>
      </c>
      <c r="AZ664" s="19">
        <f t="shared" si="3106"/>
        <v>1</v>
      </c>
      <c r="BA664" s="19"/>
      <c r="BB664" s="19"/>
    </row>
    <row r="665" spans="1:54" ht="14.4">
      <c r="B665" s="55" t="s">
        <v>1973</v>
      </c>
      <c r="C665" s="55" t="s">
        <v>1974</v>
      </c>
      <c r="D665" s="55" t="s">
        <v>1975</v>
      </c>
      <c r="E665" s="515">
        <v>6235708672</v>
      </c>
      <c r="F665" s="56"/>
      <c r="G665" s="55" t="s">
        <v>1976</v>
      </c>
      <c r="H665" s="55"/>
      <c r="I665" s="55"/>
      <c r="J665" s="55"/>
      <c r="K665" s="55"/>
      <c r="L665" s="55"/>
      <c r="M665" s="55"/>
      <c r="N665" s="55"/>
      <c r="O665" s="55"/>
      <c r="P665" s="20"/>
      <c r="Q665" s="20"/>
      <c r="R665" s="20"/>
      <c r="S665" s="20"/>
      <c r="T665" s="20"/>
      <c r="U665" s="20" t="s">
        <v>979</v>
      </c>
      <c r="V665" s="55"/>
      <c r="W665" s="55"/>
      <c r="X665" s="55" t="s">
        <v>979</v>
      </c>
      <c r="Y665" s="55"/>
      <c r="Z665" s="55"/>
      <c r="AA665" s="55"/>
      <c r="AB665" s="55"/>
      <c r="AC665" s="55"/>
      <c r="AD665" s="55"/>
      <c r="AE665" s="55"/>
      <c r="AF665" s="22">
        <f t="shared" si="3102"/>
        <v>2</v>
      </c>
      <c r="AG665" s="60" t="s">
        <v>1732</v>
      </c>
      <c r="AH665" s="19" t="str">
        <f t="shared" si="3502"/>
        <v/>
      </c>
      <c r="AI665" s="19"/>
      <c r="AJ665" s="19"/>
      <c r="AK665" s="19"/>
      <c r="AL665" s="19"/>
      <c r="AM665" s="19"/>
      <c r="AN665" s="19"/>
      <c r="AO665" s="19"/>
      <c r="AP665" s="19" t="str">
        <f>IF(W665="Y",$AG665,"")</f>
        <v/>
      </c>
      <c r="AQ665" s="19" t="s">
        <v>1737</v>
      </c>
      <c r="AR665" s="19" t="str">
        <f t="shared" ref="AR665:AX665" si="3605">IF(Y665="Y",$AG665,"")</f>
        <v/>
      </c>
      <c r="AS665" s="19" t="str">
        <f t="shared" si="3605"/>
        <v/>
      </c>
      <c r="AT665" s="19" t="str">
        <f t="shared" si="3605"/>
        <v/>
      </c>
      <c r="AU665" s="19" t="str">
        <f t="shared" si="3605"/>
        <v/>
      </c>
      <c r="AV665" s="19" t="str">
        <f t="shared" si="3605"/>
        <v/>
      </c>
      <c r="AW665" s="19" t="str">
        <f t="shared" si="3605"/>
        <v/>
      </c>
      <c r="AX665" s="19" t="str">
        <f t="shared" si="3605"/>
        <v/>
      </c>
      <c r="AY665" s="24">
        <f t="shared" si="3105"/>
        <v>1</v>
      </c>
      <c r="AZ665" s="19">
        <f t="shared" si="3106"/>
        <v>1</v>
      </c>
      <c r="BA665" s="19" t="s">
        <v>1740</v>
      </c>
      <c r="BB665" s="19"/>
    </row>
    <row r="666" spans="1:54" ht="14.4">
      <c r="B666" s="55" t="s">
        <v>1977</v>
      </c>
      <c r="C666" s="55" t="s">
        <v>1978</v>
      </c>
      <c r="D666" s="55" t="s">
        <v>1979</v>
      </c>
      <c r="E666" s="515">
        <v>4803904304</v>
      </c>
      <c r="F666" s="56"/>
      <c r="G666" s="55" t="s">
        <v>1976</v>
      </c>
      <c r="H666" s="55"/>
      <c r="I666" s="55"/>
      <c r="J666" s="55"/>
      <c r="K666" s="55"/>
      <c r="L666" s="55"/>
      <c r="M666" s="55"/>
      <c r="N666" s="55"/>
      <c r="O666" s="55"/>
      <c r="P666" s="20"/>
      <c r="Q666" s="20"/>
      <c r="R666" s="20"/>
      <c r="S666" s="20"/>
      <c r="T666" s="20" t="s">
        <v>979</v>
      </c>
      <c r="U666" s="20" t="s">
        <v>979</v>
      </c>
      <c r="V666" s="55"/>
      <c r="W666" s="55" t="s">
        <v>979</v>
      </c>
      <c r="X666" s="55"/>
      <c r="Y666" s="55"/>
      <c r="Z666" s="55"/>
      <c r="AA666" s="55"/>
      <c r="AB666" s="55"/>
      <c r="AC666" s="55"/>
      <c r="AD666" s="55"/>
      <c r="AE666" s="55"/>
      <c r="AF666" s="22">
        <f t="shared" si="3102"/>
        <v>3</v>
      </c>
      <c r="AG666" s="60" t="s">
        <v>1732</v>
      </c>
      <c r="AH666" s="19" t="str">
        <f t="shared" si="3502"/>
        <v/>
      </c>
      <c r="AI666" s="19"/>
      <c r="AJ666" s="19"/>
      <c r="AK666" s="19"/>
      <c r="AL666" s="19"/>
      <c r="AM666" s="19"/>
      <c r="AN666" s="19"/>
      <c r="AO666" s="19"/>
      <c r="AP666" s="19" t="s">
        <v>1737</v>
      </c>
      <c r="AQ666" s="19" t="str">
        <f t="shared" ref="AQ666:AX666" si="3606">IF(X666="Y",$AG666,"")</f>
        <v/>
      </c>
      <c r="AR666" s="19" t="str">
        <f t="shared" si="3606"/>
        <v/>
      </c>
      <c r="AS666" s="19" t="str">
        <f t="shared" si="3606"/>
        <v/>
      </c>
      <c r="AT666" s="19" t="str">
        <f t="shared" si="3606"/>
        <v/>
      </c>
      <c r="AU666" s="19" t="str">
        <f t="shared" si="3606"/>
        <v/>
      </c>
      <c r="AV666" s="19" t="str">
        <f t="shared" si="3606"/>
        <v/>
      </c>
      <c r="AW666" s="19" t="str">
        <f t="shared" si="3606"/>
        <v/>
      </c>
      <c r="AX666" s="19" t="str">
        <f t="shared" si="3606"/>
        <v/>
      </c>
      <c r="AY666" s="24">
        <f t="shared" si="3105"/>
        <v>1</v>
      </c>
      <c r="AZ666" s="19">
        <f t="shared" si="3106"/>
        <v>1</v>
      </c>
      <c r="BA666" s="19" t="s">
        <v>1740</v>
      </c>
      <c r="BB666" s="19"/>
    </row>
    <row r="667" spans="1:54" ht="14.4">
      <c r="B667" s="55" t="s">
        <v>1980</v>
      </c>
      <c r="C667" s="55" t="s">
        <v>1981</v>
      </c>
      <c r="D667" s="55" t="s">
        <v>1982</v>
      </c>
      <c r="E667" s="515">
        <v>4806163033</v>
      </c>
      <c r="F667" s="56"/>
      <c r="G667" s="55" t="s">
        <v>1976</v>
      </c>
      <c r="H667" s="55"/>
      <c r="I667" s="55"/>
      <c r="J667" s="55"/>
      <c r="K667" s="55"/>
      <c r="L667" s="55"/>
      <c r="M667" s="55"/>
      <c r="N667" s="55"/>
      <c r="O667" s="55"/>
      <c r="P667" s="20"/>
      <c r="Q667" s="20"/>
      <c r="R667" s="20"/>
      <c r="S667" s="20"/>
      <c r="T667" s="20"/>
      <c r="U667" s="20"/>
      <c r="V667" s="55"/>
      <c r="W667" s="55" t="s">
        <v>979</v>
      </c>
      <c r="X667" s="55"/>
      <c r="Y667" s="55"/>
      <c r="Z667" s="55" t="s">
        <v>979</v>
      </c>
      <c r="AA667" s="55"/>
      <c r="AB667" s="55"/>
      <c r="AC667" s="55"/>
      <c r="AD667" s="55"/>
      <c r="AE667" s="55"/>
      <c r="AF667" s="22">
        <f t="shared" si="3102"/>
        <v>2</v>
      </c>
      <c r="AG667" s="60" t="s">
        <v>1732</v>
      </c>
      <c r="AH667" s="19" t="str">
        <f t="shared" si="3502"/>
        <v/>
      </c>
      <c r="AI667" s="19"/>
      <c r="AJ667" s="19"/>
      <c r="AK667" s="19"/>
      <c r="AL667" s="19"/>
      <c r="AM667" s="19"/>
      <c r="AN667" s="19"/>
      <c r="AO667" s="19"/>
      <c r="AP667" s="19" t="s">
        <v>1737</v>
      </c>
      <c r="AQ667" s="19" t="str">
        <f t="shared" ref="AQ667:AR667" si="3607">IF(X667="Y",$AG667,"")</f>
        <v/>
      </c>
      <c r="AR667" s="19" t="str">
        <f t="shared" si="3607"/>
        <v/>
      </c>
      <c r="AS667" s="19" t="s">
        <v>1737</v>
      </c>
      <c r="AT667" s="19" t="str">
        <f t="shared" ref="AT667:AX667" si="3608">IF(AA667="Y",$AG667,"")</f>
        <v/>
      </c>
      <c r="AU667" s="19" t="str">
        <f t="shared" si="3608"/>
        <v/>
      </c>
      <c r="AV667" s="19" t="str">
        <f t="shared" si="3608"/>
        <v/>
      </c>
      <c r="AW667" s="19" t="str">
        <f t="shared" si="3608"/>
        <v/>
      </c>
      <c r="AX667" s="19" t="str">
        <f t="shared" si="3608"/>
        <v/>
      </c>
      <c r="AY667" s="24">
        <f t="shared" si="3105"/>
        <v>1</v>
      </c>
      <c r="AZ667" s="19">
        <f t="shared" si="3106"/>
        <v>1</v>
      </c>
      <c r="BA667" s="19" t="s">
        <v>1740</v>
      </c>
      <c r="BB667" s="19"/>
    </row>
    <row r="668" spans="1:54" ht="14.4">
      <c r="B668" s="55" t="s">
        <v>1282</v>
      </c>
      <c r="C668" s="55" t="s">
        <v>1983</v>
      </c>
      <c r="D668" s="55" t="s">
        <v>1314</v>
      </c>
      <c r="E668" s="515">
        <v>2408886264</v>
      </c>
      <c r="F668" s="56"/>
      <c r="G668" s="55" t="s">
        <v>1976</v>
      </c>
      <c r="H668" s="55"/>
      <c r="I668" s="55"/>
      <c r="J668" s="55"/>
      <c r="K668" s="55"/>
      <c r="L668" s="55"/>
      <c r="M668" s="55"/>
      <c r="N668" s="55"/>
      <c r="O668" s="55"/>
      <c r="P668" s="20"/>
      <c r="Q668" s="20"/>
      <c r="R668" s="20"/>
      <c r="S668" s="20"/>
      <c r="T668" s="20"/>
      <c r="U668" s="20"/>
      <c r="V668" s="55"/>
      <c r="W668" s="55"/>
      <c r="X668" s="55"/>
      <c r="Y668" s="55"/>
      <c r="Z668" s="55" t="s">
        <v>979</v>
      </c>
      <c r="AA668" s="55" t="s">
        <v>979</v>
      </c>
      <c r="AB668" s="55"/>
      <c r="AC668" s="55"/>
      <c r="AD668" s="55"/>
      <c r="AE668" s="55"/>
      <c r="AF668" s="22">
        <f t="shared" si="3102"/>
        <v>2</v>
      </c>
      <c r="AG668" s="60" t="s">
        <v>1732</v>
      </c>
      <c r="AH668" s="19" t="str">
        <f t="shared" si="3502"/>
        <v/>
      </c>
      <c r="AI668" s="19"/>
      <c r="AJ668" s="19"/>
      <c r="AK668" s="19"/>
      <c r="AL668" s="19"/>
      <c r="AM668" s="19"/>
      <c r="AN668" s="19"/>
      <c r="AO668" s="19"/>
      <c r="AP668" s="19" t="str">
        <f t="shared" ref="AP668:AR668" si="3609">IF(W668="Y",$AG668,"")</f>
        <v/>
      </c>
      <c r="AQ668" s="19" t="str">
        <f t="shared" si="3609"/>
        <v/>
      </c>
      <c r="AR668" s="19" t="str">
        <f t="shared" si="3609"/>
        <v/>
      </c>
      <c r="AS668" s="19" t="s">
        <v>1737</v>
      </c>
      <c r="AT668" s="19" t="s">
        <v>1737</v>
      </c>
      <c r="AU668" s="19" t="str">
        <f t="shared" ref="AU668:AX668" si="3610">IF(AB668="Y",$AG668,"")</f>
        <v/>
      </c>
      <c r="AV668" s="19" t="str">
        <f t="shared" si="3610"/>
        <v/>
      </c>
      <c r="AW668" s="19" t="str">
        <f t="shared" si="3610"/>
        <v/>
      </c>
      <c r="AX668" s="19" t="str">
        <f t="shared" si="3610"/>
        <v/>
      </c>
      <c r="AY668" s="24">
        <f t="shared" si="3105"/>
        <v>1</v>
      </c>
      <c r="AZ668" s="19">
        <f t="shared" si="3106"/>
        <v>1</v>
      </c>
      <c r="BA668" s="19" t="s">
        <v>1740</v>
      </c>
      <c r="BB668" s="19"/>
    </row>
    <row r="669" spans="1:54" ht="14.4">
      <c r="B669" s="55" t="s">
        <v>1984</v>
      </c>
      <c r="C669" s="55" t="s">
        <v>1985</v>
      </c>
      <c r="D669" s="55" t="s">
        <v>1986</v>
      </c>
      <c r="E669" s="515">
        <v>6028208166</v>
      </c>
      <c r="F669" s="56"/>
      <c r="G669" s="55" t="s">
        <v>1976</v>
      </c>
      <c r="H669" s="55"/>
      <c r="I669" s="55"/>
      <c r="J669" s="55"/>
      <c r="K669" s="55"/>
      <c r="L669" s="55"/>
      <c r="M669" s="55"/>
      <c r="N669" s="55"/>
      <c r="O669" s="55"/>
      <c r="P669" s="20"/>
      <c r="Q669" s="20"/>
      <c r="R669" s="20"/>
      <c r="S669" s="20"/>
      <c r="T669" s="20"/>
      <c r="U669" s="20"/>
      <c r="V669" s="55"/>
      <c r="W669" s="55" t="s">
        <v>979</v>
      </c>
      <c r="X669" s="55"/>
      <c r="Y669" s="55"/>
      <c r="Z669" s="55" t="s">
        <v>979</v>
      </c>
      <c r="AA669" s="55"/>
      <c r="AB669" s="55"/>
      <c r="AC669" s="55"/>
      <c r="AD669" s="55"/>
      <c r="AE669" s="55"/>
      <c r="AF669" s="22">
        <f t="shared" si="3102"/>
        <v>2</v>
      </c>
      <c r="AG669" s="60" t="s">
        <v>1732</v>
      </c>
      <c r="AH669" s="19" t="str">
        <f t="shared" si="3502"/>
        <v/>
      </c>
      <c r="AI669" s="19"/>
      <c r="AJ669" s="19"/>
      <c r="AK669" s="19"/>
      <c r="AL669" s="19"/>
      <c r="AM669" s="19"/>
      <c r="AN669" s="19"/>
      <c r="AO669" s="19"/>
      <c r="AP669" s="19" t="s">
        <v>1737</v>
      </c>
      <c r="AQ669" s="19" t="str">
        <f t="shared" ref="AQ669:AR669" si="3611">IF(X669="Y",$AG669,"")</f>
        <v/>
      </c>
      <c r="AR669" s="19" t="str">
        <f t="shared" si="3611"/>
        <v/>
      </c>
      <c r="AS669" s="19" t="s">
        <v>1737</v>
      </c>
      <c r="AT669" s="19" t="str">
        <f t="shared" ref="AT669:AX669" si="3612">IF(AA669="Y",$AG669,"")</f>
        <v/>
      </c>
      <c r="AU669" s="19" t="str">
        <f t="shared" si="3612"/>
        <v/>
      </c>
      <c r="AV669" s="19" t="str">
        <f t="shared" si="3612"/>
        <v/>
      </c>
      <c r="AW669" s="19" t="str">
        <f t="shared" si="3612"/>
        <v/>
      </c>
      <c r="AX669" s="19" t="str">
        <f t="shared" si="3612"/>
        <v/>
      </c>
      <c r="AY669" s="24">
        <f t="shared" si="3105"/>
        <v>1</v>
      </c>
      <c r="AZ669" s="19">
        <f t="shared" si="3106"/>
        <v>1</v>
      </c>
      <c r="BA669" s="19" t="s">
        <v>1740</v>
      </c>
      <c r="BB669" s="19"/>
    </row>
    <row r="670" spans="1:54" ht="15.6">
      <c r="A670" s="1">
        <f>'Form Responses 1'!A837</f>
        <v>0</v>
      </c>
      <c r="B670" s="55" t="s">
        <v>1987</v>
      </c>
      <c r="C670" s="55" t="s">
        <v>115</v>
      </c>
      <c r="D670" s="55" t="s">
        <v>1988</v>
      </c>
      <c r="E670" s="515" t="s">
        <v>1989</v>
      </c>
      <c r="F670" s="56"/>
      <c r="G670" s="55" t="s">
        <v>1968</v>
      </c>
      <c r="H670" s="55"/>
      <c r="I670" s="55"/>
      <c r="J670" s="55"/>
      <c r="K670" s="55"/>
      <c r="L670" s="55"/>
      <c r="M670" s="55"/>
      <c r="N670" s="55" t="s">
        <v>1727</v>
      </c>
      <c r="O670" s="55"/>
      <c r="P670" s="20"/>
      <c r="Q670" s="20"/>
      <c r="R670" s="20"/>
      <c r="S670" s="20"/>
      <c r="T670" s="20"/>
      <c r="U670" s="20"/>
      <c r="V670" s="55"/>
      <c r="W670" s="55"/>
      <c r="X670" s="55"/>
      <c r="Y670" s="55"/>
      <c r="Z670" s="55" t="s">
        <v>979</v>
      </c>
      <c r="AA670" s="55" t="s">
        <v>979</v>
      </c>
      <c r="AB670" s="55"/>
      <c r="AC670" s="27" t="s">
        <v>979</v>
      </c>
      <c r="AD670" s="55" t="s">
        <v>979</v>
      </c>
      <c r="AE670" s="55"/>
      <c r="AF670" s="22">
        <f t="shared" si="3102"/>
        <v>4</v>
      </c>
      <c r="AG670" s="60" t="s">
        <v>1732</v>
      </c>
      <c r="AH670" s="19" t="str">
        <f t="shared" si="3502"/>
        <v/>
      </c>
      <c r="AI670" s="19"/>
      <c r="AJ670" s="19"/>
      <c r="AK670" s="19"/>
      <c r="AL670" s="19"/>
      <c r="AM670" s="19"/>
      <c r="AN670" s="19"/>
      <c r="AO670" s="19"/>
      <c r="AP670" s="19" t="str">
        <f t="shared" ref="AP670:AR670" si="3613">IF(W670="Y",$AG670,"")</f>
        <v/>
      </c>
      <c r="AQ670" s="19" t="str">
        <f t="shared" si="3613"/>
        <v/>
      </c>
      <c r="AR670" s="19" t="str">
        <f t="shared" si="3613"/>
        <v/>
      </c>
      <c r="AS670" s="19" t="s">
        <v>1737</v>
      </c>
      <c r="AT670" s="19" t="s">
        <v>1737</v>
      </c>
      <c r="AU670" s="19" t="str">
        <f>IF(AB670="Y",$AG670,"")</f>
        <v/>
      </c>
      <c r="AV670" s="19" t="s">
        <v>1737</v>
      </c>
      <c r="AW670" s="19" t="s">
        <v>1737</v>
      </c>
      <c r="AX670" s="19" t="str">
        <f>IF(AE670="Y",$AG670,"")</f>
        <v/>
      </c>
      <c r="AY670" s="24">
        <f t="shared" si="3105"/>
        <v>1</v>
      </c>
      <c r="AZ670" s="19">
        <f t="shared" si="3106"/>
        <v>1</v>
      </c>
      <c r="BA670" s="19" t="s">
        <v>1740</v>
      </c>
      <c r="BB670" s="19"/>
    </row>
    <row r="671" spans="1:54" ht="15.6">
      <c r="A671" s="1">
        <f>'Form Responses 1'!A838</f>
        <v>0</v>
      </c>
      <c r="B671" s="55" t="s">
        <v>1990</v>
      </c>
      <c r="C671" s="55" t="s">
        <v>1991</v>
      </c>
      <c r="D671" s="55" t="s">
        <v>1992</v>
      </c>
      <c r="E671" s="515" t="s">
        <v>1993</v>
      </c>
      <c r="F671" s="56"/>
      <c r="G671" s="55" t="s">
        <v>1968</v>
      </c>
      <c r="H671" s="55"/>
      <c r="I671" s="55"/>
      <c r="J671" s="55"/>
      <c r="K671" s="55"/>
      <c r="L671" s="55"/>
      <c r="M671" s="55"/>
      <c r="N671" s="55" t="s">
        <v>1727</v>
      </c>
      <c r="O671" s="55"/>
      <c r="P671" s="20"/>
      <c r="Q671" s="20"/>
      <c r="R671" s="20"/>
      <c r="S671" s="20"/>
      <c r="T671" s="20"/>
      <c r="U671" s="20"/>
      <c r="V671" s="55"/>
      <c r="W671" s="55" t="s">
        <v>979</v>
      </c>
      <c r="X671" s="55"/>
      <c r="Y671" s="55"/>
      <c r="Z671" s="55" t="s">
        <v>1994</v>
      </c>
      <c r="AA671" s="55"/>
      <c r="AB671" s="55"/>
      <c r="AC671" s="27" t="s">
        <v>979</v>
      </c>
      <c r="AD671" s="55"/>
      <c r="AE671" s="55"/>
      <c r="AF671" s="22">
        <f t="shared" si="3102"/>
        <v>2</v>
      </c>
      <c r="AG671" s="60" t="s">
        <v>1732</v>
      </c>
      <c r="AH671" s="19" t="str">
        <f t="shared" si="3502"/>
        <v/>
      </c>
      <c r="AI671" s="19"/>
      <c r="AJ671" s="19"/>
      <c r="AK671" s="19"/>
      <c r="AL671" s="19"/>
      <c r="AM671" s="19"/>
      <c r="AN671" s="19"/>
      <c r="AO671" s="19"/>
      <c r="AP671" s="19" t="s">
        <v>1737</v>
      </c>
      <c r="AQ671" s="19" t="str">
        <f t="shared" ref="AQ671:AR671" si="3614">IF(X671="Y",$AG671,"")</f>
        <v/>
      </c>
      <c r="AR671" s="19" t="str">
        <f t="shared" si="3614"/>
        <v/>
      </c>
      <c r="AS671" s="19" t="s">
        <v>1737</v>
      </c>
      <c r="AT671" s="19" t="str">
        <f t="shared" ref="AT671:AU671" si="3615">IF(AA671="Y",$AG671,"")</f>
        <v/>
      </c>
      <c r="AU671" s="19" t="str">
        <f t="shared" si="3615"/>
        <v/>
      </c>
      <c r="AV671" s="19" t="s">
        <v>1737</v>
      </c>
      <c r="AW671" s="19" t="str">
        <f t="shared" ref="AW671:AX671" si="3616">IF(AD671="Y",$AG671,"")</f>
        <v/>
      </c>
      <c r="AX671" s="19" t="str">
        <f t="shared" si="3616"/>
        <v/>
      </c>
      <c r="AY671" s="24">
        <f t="shared" si="3105"/>
        <v>1</v>
      </c>
      <c r="AZ671" s="19">
        <f t="shared" si="3106"/>
        <v>1</v>
      </c>
      <c r="BA671" s="19" t="s">
        <v>1740</v>
      </c>
      <c r="BB671" s="19"/>
    </row>
    <row r="672" spans="1:54" ht="15.6">
      <c r="A672" s="1">
        <f>'Form Responses 1'!A839</f>
        <v>0</v>
      </c>
      <c r="B672" s="55" t="s">
        <v>1990</v>
      </c>
      <c r="C672" s="55" t="s">
        <v>1995</v>
      </c>
      <c r="D672" s="55" t="s">
        <v>1992</v>
      </c>
      <c r="E672" s="515" t="s">
        <v>1993</v>
      </c>
      <c r="F672" s="56"/>
      <c r="G672" s="55" t="s">
        <v>1968</v>
      </c>
      <c r="H672" s="55"/>
      <c r="I672" s="55"/>
      <c r="J672" s="55"/>
      <c r="K672" s="55"/>
      <c r="L672" s="55"/>
      <c r="M672" s="55"/>
      <c r="N672" s="55" t="s">
        <v>1731</v>
      </c>
      <c r="O672" s="55"/>
      <c r="P672" s="20"/>
      <c r="Q672" s="20"/>
      <c r="R672" s="20"/>
      <c r="S672" s="20"/>
      <c r="T672" s="20"/>
      <c r="U672" s="20"/>
      <c r="V672" s="55"/>
      <c r="W672" s="55" t="s">
        <v>979</v>
      </c>
      <c r="X672" s="55"/>
      <c r="Y672" s="55"/>
      <c r="Z672" s="55" t="s">
        <v>979</v>
      </c>
      <c r="AA672" s="55"/>
      <c r="AB672" s="55"/>
      <c r="AC672" s="27" t="s">
        <v>979</v>
      </c>
      <c r="AD672" s="55"/>
      <c r="AE672" s="55"/>
      <c r="AF672" s="22">
        <f t="shared" si="3102"/>
        <v>3</v>
      </c>
      <c r="AG672" s="60" t="s">
        <v>1732</v>
      </c>
      <c r="AH672" s="19" t="str">
        <f t="shared" si="3502"/>
        <v/>
      </c>
      <c r="AI672" s="19"/>
      <c r="AJ672" s="19"/>
      <c r="AK672" s="19"/>
      <c r="AL672" s="19"/>
      <c r="AM672" s="19"/>
      <c r="AN672" s="19"/>
      <c r="AO672" s="19"/>
      <c r="AP672" s="19" t="s">
        <v>1737</v>
      </c>
      <c r="AQ672" s="19" t="str">
        <f t="shared" ref="AQ672:AR672" si="3617">IF(X672="Y",$AG672,"")</f>
        <v/>
      </c>
      <c r="AR672" s="19" t="str">
        <f t="shared" si="3617"/>
        <v/>
      </c>
      <c r="AS672" s="19" t="s">
        <v>1737</v>
      </c>
      <c r="AT672" s="19" t="str">
        <f t="shared" ref="AT672:AU672" si="3618">IF(AA672="Y",$AG672,"")</f>
        <v/>
      </c>
      <c r="AU672" s="19" t="str">
        <f t="shared" si="3618"/>
        <v/>
      </c>
      <c r="AV672" s="19" t="s">
        <v>1737</v>
      </c>
      <c r="AW672" s="19" t="str">
        <f t="shared" ref="AW672:AX672" si="3619">IF(AD672="Y",$AG672,"")</f>
        <v/>
      </c>
      <c r="AX672" s="19" t="str">
        <f t="shared" si="3619"/>
        <v/>
      </c>
      <c r="AY672" s="24">
        <f t="shared" si="3105"/>
        <v>1</v>
      </c>
      <c r="AZ672" s="19">
        <f t="shared" si="3106"/>
        <v>1</v>
      </c>
      <c r="BA672" s="19" t="s">
        <v>1740</v>
      </c>
      <c r="BB672" s="19"/>
    </row>
    <row r="673" spans="1:54" ht="15.6">
      <c r="A673" s="1">
        <f>'Form Responses 1'!A840</f>
        <v>0</v>
      </c>
      <c r="B673" s="55" t="s">
        <v>1996</v>
      </c>
      <c r="C673" s="55" t="s">
        <v>1997</v>
      </c>
      <c r="D673" s="55" t="s">
        <v>1998</v>
      </c>
      <c r="E673" s="515" t="s">
        <v>1999</v>
      </c>
      <c r="F673" s="56"/>
      <c r="G673" s="55" t="s">
        <v>1968</v>
      </c>
      <c r="H673" s="55"/>
      <c r="I673" s="55"/>
      <c r="J673" s="55"/>
      <c r="K673" s="55"/>
      <c r="L673" s="55"/>
      <c r="M673" s="55"/>
      <c r="N673" s="55" t="s">
        <v>1731</v>
      </c>
      <c r="O673" s="55"/>
      <c r="P673" s="20"/>
      <c r="Q673" s="20"/>
      <c r="R673" s="20"/>
      <c r="S673" s="20"/>
      <c r="T673" s="20"/>
      <c r="U673" s="20"/>
      <c r="V673" s="55"/>
      <c r="W673" s="55"/>
      <c r="X673" s="55"/>
      <c r="Y673" s="55"/>
      <c r="Z673" s="55" t="s">
        <v>979</v>
      </c>
      <c r="AA673" s="55" t="s">
        <v>979</v>
      </c>
      <c r="AB673" s="55"/>
      <c r="AC673" s="27" t="s">
        <v>979</v>
      </c>
      <c r="AD673" s="55"/>
      <c r="AE673" s="55"/>
      <c r="AF673" s="22">
        <f t="shared" si="3102"/>
        <v>3</v>
      </c>
      <c r="AG673" s="60" t="s">
        <v>1732</v>
      </c>
      <c r="AH673" s="19" t="str">
        <f t="shared" si="3502"/>
        <v/>
      </c>
      <c r="AI673" s="19"/>
      <c r="AJ673" s="19"/>
      <c r="AK673" s="19"/>
      <c r="AL673" s="19"/>
      <c r="AM673" s="19"/>
      <c r="AN673" s="19"/>
      <c r="AO673" s="19"/>
      <c r="AP673" s="19" t="str">
        <f t="shared" ref="AP673:AR673" si="3620">IF(W673="Y",$AG673,"")</f>
        <v/>
      </c>
      <c r="AQ673" s="19" t="str">
        <f t="shared" si="3620"/>
        <v/>
      </c>
      <c r="AR673" s="19" t="str">
        <f t="shared" si="3620"/>
        <v/>
      </c>
      <c r="AS673" s="19" t="s">
        <v>1737</v>
      </c>
      <c r="AT673" s="19" t="s">
        <v>1737</v>
      </c>
      <c r="AU673" s="19" t="str">
        <f>IF(AB673="Y",$AG673,"")</f>
        <v/>
      </c>
      <c r="AV673" s="19" t="s">
        <v>1737</v>
      </c>
      <c r="AW673" s="19" t="str">
        <f t="shared" ref="AW673:AX673" si="3621">IF(AD673="Y",$AG673,"")</f>
        <v/>
      </c>
      <c r="AX673" s="19" t="str">
        <f t="shared" si="3621"/>
        <v/>
      </c>
      <c r="AY673" s="24">
        <f t="shared" si="3105"/>
        <v>1</v>
      </c>
      <c r="AZ673" s="19">
        <f t="shared" si="3106"/>
        <v>1</v>
      </c>
      <c r="BA673" s="19" t="s">
        <v>1740</v>
      </c>
      <c r="BB673" s="19"/>
    </row>
    <row r="674" spans="1:54" ht="15.6">
      <c r="A674" s="1">
        <f>'Form Responses 1'!A841</f>
        <v>0</v>
      </c>
      <c r="B674" s="55" t="s">
        <v>2000</v>
      </c>
      <c r="C674" s="55" t="s">
        <v>2001</v>
      </c>
      <c r="D674" s="55" t="s">
        <v>1966</v>
      </c>
      <c r="E674" s="515" t="s">
        <v>2002</v>
      </c>
      <c r="F674" s="72" t="s">
        <v>46</v>
      </c>
      <c r="G674" s="55" t="s">
        <v>1968</v>
      </c>
      <c r="H674" s="55"/>
      <c r="I674" s="55"/>
      <c r="J674" s="55"/>
      <c r="K674" s="55"/>
      <c r="L674" s="55"/>
      <c r="M674" s="55"/>
      <c r="N674" s="55" t="s">
        <v>1731</v>
      </c>
      <c r="O674" s="55"/>
      <c r="P674" s="20"/>
      <c r="Q674" s="20"/>
      <c r="R674" s="20"/>
      <c r="S674" s="20"/>
      <c r="T674" s="20"/>
      <c r="U674" s="20"/>
      <c r="V674" s="55"/>
      <c r="W674" s="55"/>
      <c r="X674" s="55"/>
      <c r="Y674" s="55"/>
      <c r="Z674" s="55" t="s">
        <v>979</v>
      </c>
      <c r="AA674" s="55" t="s">
        <v>979</v>
      </c>
      <c r="AB674" s="55"/>
      <c r="AC674" s="27" t="s">
        <v>979</v>
      </c>
      <c r="AD674" s="55"/>
      <c r="AE674" s="55"/>
      <c r="AF674" s="22">
        <f t="shared" si="3102"/>
        <v>3</v>
      </c>
      <c r="AG674" s="26" t="s">
        <v>1739</v>
      </c>
      <c r="AH674" s="19" t="str">
        <f t="shared" si="3502"/>
        <v/>
      </c>
      <c r="AI674" s="19"/>
      <c r="AJ674" s="19"/>
      <c r="AK674" s="19"/>
      <c r="AL674" s="19"/>
      <c r="AM674" s="19"/>
      <c r="AN674" s="19"/>
      <c r="AO674" s="19"/>
      <c r="AP674" s="19" t="str">
        <f t="shared" ref="AP674:AX674" si="3622">IF(W674="Y",$AG674,"")</f>
        <v/>
      </c>
      <c r="AQ674" s="19" t="str">
        <f t="shared" si="3622"/>
        <v/>
      </c>
      <c r="AR674" s="19" t="str">
        <f t="shared" si="3622"/>
        <v/>
      </c>
      <c r="AS674" s="19" t="str">
        <f t="shared" si="3622"/>
        <v>Youth Mobile</v>
      </c>
      <c r="AT674" s="19" t="str">
        <f t="shared" si="3622"/>
        <v>Youth Mobile</v>
      </c>
      <c r="AU674" s="19" t="str">
        <f t="shared" si="3622"/>
        <v/>
      </c>
      <c r="AV674" s="19" t="str">
        <f t="shared" si="3622"/>
        <v>Youth Mobile</v>
      </c>
      <c r="AW674" s="19" t="str">
        <f t="shared" si="3622"/>
        <v/>
      </c>
      <c r="AX674" s="19" t="str">
        <f t="shared" si="3622"/>
        <v/>
      </c>
      <c r="AY674" s="24">
        <f t="shared" si="3105"/>
        <v>1</v>
      </c>
      <c r="AZ674" s="19">
        <f t="shared" si="3106"/>
        <v>1</v>
      </c>
      <c r="BA674" s="19" t="s">
        <v>1740</v>
      </c>
      <c r="BB674" s="19"/>
    </row>
    <row r="675" spans="1:54" ht="15.6">
      <c r="A675" s="1">
        <f>'Form Responses 1'!A842</f>
        <v>0</v>
      </c>
      <c r="B675" s="55" t="s">
        <v>2003</v>
      </c>
      <c r="C675" s="55" t="s">
        <v>2004</v>
      </c>
      <c r="D675" s="55" t="s">
        <v>2005</v>
      </c>
      <c r="E675" s="515" t="s">
        <v>2006</v>
      </c>
      <c r="F675" s="56"/>
      <c r="G675" s="55" t="s">
        <v>1968</v>
      </c>
      <c r="H675" s="55"/>
      <c r="I675" s="55"/>
      <c r="J675" s="55"/>
      <c r="K675" s="55"/>
      <c r="L675" s="55"/>
      <c r="M675" s="55"/>
      <c r="N675" s="55" t="s">
        <v>1727</v>
      </c>
      <c r="O675" s="55"/>
      <c r="P675" s="20"/>
      <c r="Q675" s="20"/>
      <c r="R675" s="20"/>
      <c r="S675" s="20"/>
      <c r="T675" s="20"/>
      <c r="U675" s="20"/>
      <c r="V675" s="55"/>
      <c r="W675" s="55" t="s">
        <v>979</v>
      </c>
      <c r="X675" s="55" t="s">
        <v>979</v>
      </c>
      <c r="Y675" s="55"/>
      <c r="Z675" s="55"/>
      <c r="AA675" s="55"/>
      <c r="AB675" s="55"/>
      <c r="AC675" s="27" t="s">
        <v>979</v>
      </c>
      <c r="AD675" s="55" t="s">
        <v>979</v>
      </c>
      <c r="AE675" s="55"/>
      <c r="AF675" s="22">
        <f t="shared" si="3102"/>
        <v>4</v>
      </c>
      <c r="AG675" s="60" t="s">
        <v>1745</v>
      </c>
      <c r="AH675" s="19" t="str">
        <f t="shared" si="3502"/>
        <v/>
      </c>
      <c r="AI675" s="19"/>
      <c r="AJ675" s="19"/>
      <c r="AK675" s="19"/>
      <c r="AL675" s="19"/>
      <c r="AM675" s="19"/>
      <c r="AN675" s="19"/>
      <c r="AO675" s="19"/>
      <c r="AP675" s="19" t="str">
        <f t="shared" ref="AP675:AX675" si="3623">IF(W675="Y",$AG675,"")</f>
        <v>Mobile</v>
      </c>
      <c r="AQ675" s="19" t="str">
        <f t="shared" si="3623"/>
        <v>Mobile</v>
      </c>
      <c r="AR675" s="19" t="str">
        <f t="shared" si="3623"/>
        <v/>
      </c>
      <c r="AS675" s="19" t="str">
        <f t="shared" si="3623"/>
        <v/>
      </c>
      <c r="AT675" s="19" t="str">
        <f t="shared" si="3623"/>
        <v/>
      </c>
      <c r="AU675" s="19" t="str">
        <f t="shared" si="3623"/>
        <v/>
      </c>
      <c r="AV675" s="19" t="str">
        <f t="shared" si="3623"/>
        <v>Mobile</v>
      </c>
      <c r="AW675" s="19" t="str">
        <f t="shared" si="3623"/>
        <v>Mobile</v>
      </c>
      <c r="AX675" s="19" t="str">
        <f t="shared" si="3623"/>
        <v/>
      </c>
      <c r="AY675" s="24">
        <f t="shared" si="3105"/>
        <v>1</v>
      </c>
      <c r="AZ675" s="19">
        <f t="shared" si="3106"/>
        <v>1</v>
      </c>
      <c r="BA675" s="19" t="s">
        <v>1740</v>
      </c>
      <c r="BB675" s="19"/>
    </row>
    <row r="676" spans="1:54" ht="15.6">
      <c r="A676" s="1">
        <f>'Form Responses 1'!A843</f>
        <v>0</v>
      </c>
      <c r="B676" s="55" t="s">
        <v>2007</v>
      </c>
      <c r="C676" s="55" t="s">
        <v>1398</v>
      </c>
      <c r="D676" s="55" t="s">
        <v>2005</v>
      </c>
      <c r="E676" s="515" t="s">
        <v>2008</v>
      </c>
      <c r="F676" s="56"/>
      <c r="G676" s="55" t="s">
        <v>1968</v>
      </c>
      <c r="H676" s="55"/>
      <c r="I676" s="55"/>
      <c r="J676" s="55"/>
      <c r="K676" s="55"/>
      <c r="L676" s="55"/>
      <c r="M676" s="55"/>
      <c r="N676" s="55" t="s">
        <v>1731</v>
      </c>
      <c r="O676" s="55"/>
      <c r="P676" s="20"/>
      <c r="Q676" s="20"/>
      <c r="R676" s="20"/>
      <c r="S676" s="20"/>
      <c r="T676" s="20"/>
      <c r="U676" s="20"/>
      <c r="V676" s="55"/>
      <c r="W676" s="55" t="s">
        <v>979</v>
      </c>
      <c r="X676" s="55"/>
      <c r="Y676" s="55"/>
      <c r="Z676" s="55"/>
      <c r="AA676" s="55"/>
      <c r="AB676" s="55"/>
      <c r="AC676" s="27" t="s">
        <v>979</v>
      </c>
      <c r="AD676" s="55" t="s">
        <v>979</v>
      </c>
      <c r="AE676" s="55"/>
      <c r="AF676" s="22">
        <f t="shared" si="3102"/>
        <v>3</v>
      </c>
      <c r="AG676" s="60" t="s">
        <v>1732</v>
      </c>
      <c r="AH676" s="19" t="str">
        <f t="shared" si="3502"/>
        <v/>
      </c>
      <c r="AI676" s="19"/>
      <c r="AJ676" s="19"/>
      <c r="AK676" s="19"/>
      <c r="AL676" s="19"/>
      <c r="AM676" s="19"/>
      <c r="AN676" s="19"/>
      <c r="AO676" s="19"/>
      <c r="AP676" s="19" t="s">
        <v>1737</v>
      </c>
      <c r="AQ676" s="19" t="str">
        <f t="shared" ref="AQ676:AU676" si="3624">IF(X676="Y",$AG676,"")</f>
        <v/>
      </c>
      <c r="AR676" s="19" t="str">
        <f t="shared" si="3624"/>
        <v/>
      </c>
      <c r="AS676" s="19" t="str">
        <f t="shared" si="3624"/>
        <v/>
      </c>
      <c r="AT676" s="19" t="str">
        <f t="shared" si="3624"/>
        <v/>
      </c>
      <c r="AU676" s="19" t="str">
        <f t="shared" si="3624"/>
        <v/>
      </c>
      <c r="AV676" s="19" t="s">
        <v>1737</v>
      </c>
      <c r="AW676" s="19" t="s">
        <v>1737</v>
      </c>
      <c r="AX676" s="19" t="str">
        <f>IF(AE676="Y",$AG676,"")</f>
        <v/>
      </c>
      <c r="AY676" s="24">
        <f t="shared" si="3105"/>
        <v>1</v>
      </c>
      <c r="AZ676" s="19">
        <f t="shared" si="3106"/>
        <v>1</v>
      </c>
      <c r="BA676" s="19" t="s">
        <v>1740</v>
      </c>
      <c r="BB676" s="19"/>
    </row>
    <row r="677" spans="1:54" ht="15.6">
      <c r="A677" s="1">
        <f>'Form Responses 1'!A844</f>
        <v>0</v>
      </c>
      <c r="B677" s="55" t="s">
        <v>2009</v>
      </c>
      <c r="C677" s="55" t="s">
        <v>2010</v>
      </c>
      <c r="D677" s="55" t="s">
        <v>2011</v>
      </c>
      <c r="E677" s="515" t="s">
        <v>2012</v>
      </c>
      <c r="F677" s="56"/>
      <c r="G677" s="55" t="s">
        <v>1968</v>
      </c>
      <c r="H677" s="55"/>
      <c r="I677" s="55"/>
      <c r="J677" s="55"/>
      <c r="K677" s="55"/>
      <c r="L677" s="55"/>
      <c r="M677" s="55"/>
      <c r="N677" s="55" t="s">
        <v>1727</v>
      </c>
      <c r="O677" s="55"/>
      <c r="P677" s="20"/>
      <c r="Q677" s="20"/>
      <c r="R677" s="20"/>
      <c r="S677" s="20"/>
      <c r="T677" s="20"/>
      <c r="U677" s="20"/>
      <c r="V677" s="55"/>
      <c r="W677" s="55"/>
      <c r="X677" s="55" t="s">
        <v>979</v>
      </c>
      <c r="Y677" s="55"/>
      <c r="Z677" s="55" t="s">
        <v>979</v>
      </c>
      <c r="AA677" s="55" t="s">
        <v>979</v>
      </c>
      <c r="AB677" s="55"/>
      <c r="AC677" s="27" t="s">
        <v>979</v>
      </c>
      <c r="AD677" s="55"/>
      <c r="AE677" s="55"/>
      <c r="AF677" s="22">
        <f t="shared" si="3102"/>
        <v>4</v>
      </c>
      <c r="AG677" s="60" t="s">
        <v>1732</v>
      </c>
      <c r="AH677" s="19" t="str">
        <f t="shared" si="3502"/>
        <v/>
      </c>
      <c r="AI677" s="19"/>
      <c r="AJ677" s="19"/>
      <c r="AK677" s="19"/>
      <c r="AL677" s="19"/>
      <c r="AM677" s="19"/>
      <c r="AN677" s="19"/>
      <c r="AO677" s="19"/>
      <c r="AP677" s="19" t="str">
        <f t="shared" ref="AP677:AP679" si="3625">IF(W677="Y",$AG677,"")</f>
        <v/>
      </c>
      <c r="AQ677" s="19" t="s">
        <v>1737</v>
      </c>
      <c r="AR677" s="19" t="str">
        <f t="shared" ref="AR677:AR679" si="3626">IF(Y677="Y",$AG677,"")</f>
        <v/>
      </c>
      <c r="AS677" s="19" t="s">
        <v>1737</v>
      </c>
      <c r="AT677" s="19" t="s">
        <v>1737</v>
      </c>
      <c r="AU677" s="19" t="str">
        <f t="shared" ref="AU677:AU679" si="3627">IF(AB677="Y",$AG677,"")</f>
        <v/>
      </c>
      <c r="AV677" s="19" t="s">
        <v>1737</v>
      </c>
      <c r="AW677" s="19" t="str">
        <f t="shared" ref="AW677:AX677" si="3628">IF(AD677="Y",$AG677,"")</f>
        <v/>
      </c>
      <c r="AX677" s="19" t="str">
        <f t="shared" si="3628"/>
        <v/>
      </c>
      <c r="AY677" s="24">
        <f t="shared" si="3105"/>
        <v>1</v>
      </c>
      <c r="AZ677" s="19">
        <f t="shared" si="3106"/>
        <v>1</v>
      </c>
      <c r="BA677" s="19" t="s">
        <v>1740</v>
      </c>
      <c r="BB677" s="19"/>
    </row>
    <row r="678" spans="1:54" ht="15.6">
      <c r="A678" s="1">
        <f>'Form Responses 1'!A845</f>
        <v>0</v>
      </c>
      <c r="B678" s="55" t="s">
        <v>2013</v>
      </c>
      <c r="C678" s="55" t="s">
        <v>2014</v>
      </c>
      <c r="D678" s="55" t="s">
        <v>2015</v>
      </c>
      <c r="E678" s="515" t="s">
        <v>2016</v>
      </c>
      <c r="F678" s="56"/>
      <c r="G678" s="55" t="s">
        <v>1968</v>
      </c>
      <c r="H678" s="55"/>
      <c r="I678" s="55"/>
      <c r="J678" s="55"/>
      <c r="K678" s="55"/>
      <c r="L678" s="55"/>
      <c r="M678" s="55"/>
      <c r="N678" s="55" t="s">
        <v>1731</v>
      </c>
      <c r="O678" s="55"/>
      <c r="P678" s="20"/>
      <c r="Q678" s="20"/>
      <c r="R678" s="20"/>
      <c r="S678" s="20"/>
      <c r="T678" s="20"/>
      <c r="U678" s="20"/>
      <c r="V678" s="55"/>
      <c r="W678" s="55"/>
      <c r="X678" s="55" t="s">
        <v>979</v>
      </c>
      <c r="Y678" s="55"/>
      <c r="Z678" s="55" t="s">
        <v>979</v>
      </c>
      <c r="AA678" s="55" t="s">
        <v>979</v>
      </c>
      <c r="AB678" s="55"/>
      <c r="AC678" s="27" t="s">
        <v>979</v>
      </c>
      <c r="AD678" s="55"/>
      <c r="AE678" s="55"/>
      <c r="AF678" s="22">
        <f t="shared" si="3102"/>
        <v>4</v>
      </c>
      <c r="AG678" s="60" t="s">
        <v>1732</v>
      </c>
      <c r="AH678" s="19" t="str">
        <f t="shared" si="3502"/>
        <v/>
      </c>
      <c r="AI678" s="19"/>
      <c r="AJ678" s="19"/>
      <c r="AK678" s="19"/>
      <c r="AL678" s="19"/>
      <c r="AM678" s="19"/>
      <c r="AN678" s="19"/>
      <c r="AO678" s="19"/>
      <c r="AP678" s="19" t="str">
        <f t="shared" si="3625"/>
        <v/>
      </c>
      <c r="AQ678" s="19" t="s">
        <v>1737</v>
      </c>
      <c r="AR678" s="19" t="str">
        <f t="shared" si="3626"/>
        <v/>
      </c>
      <c r="AS678" s="19" t="s">
        <v>1737</v>
      </c>
      <c r="AT678" s="19" t="s">
        <v>1737</v>
      </c>
      <c r="AU678" s="19" t="str">
        <f t="shared" si="3627"/>
        <v/>
      </c>
      <c r="AV678" s="19" t="s">
        <v>1737</v>
      </c>
      <c r="AW678" s="19" t="str">
        <f t="shared" ref="AW678:AX678" si="3629">IF(AD678="Y",$AG678,"")</f>
        <v/>
      </c>
      <c r="AX678" s="19" t="str">
        <f t="shared" si="3629"/>
        <v/>
      </c>
      <c r="AY678" s="24">
        <f t="shared" si="3105"/>
        <v>1</v>
      </c>
      <c r="AZ678" s="19">
        <f t="shared" si="3106"/>
        <v>1</v>
      </c>
      <c r="BA678" s="19" t="s">
        <v>1740</v>
      </c>
      <c r="BB678" s="19"/>
    </row>
    <row r="679" spans="1:54" ht="15.6">
      <c r="A679" s="1">
        <f>'Form Responses 1'!A846</f>
        <v>0</v>
      </c>
      <c r="B679" s="55" t="s">
        <v>2013</v>
      </c>
      <c r="C679" s="55" t="s">
        <v>2017</v>
      </c>
      <c r="D679" s="55" t="s">
        <v>2018</v>
      </c>
      <c r="E679" s="515" t="s">
        <v>2016</v>
      </c>
      <c r="F679" s="56"/>
      <c r="G679" s="55" t="s">
        <v>1968</v>
      </c>
      <c r="H679" s="55"/>
      <c r="I679" s="55"/>
      <c r="J679" s="55"/>
      <c r="K679" s="55"/>
      <c r="L679" s="55"/>
      <c r="M679" s="55"/>
      <c r="N679" s="55" t="s">
        <v>1727</v>
      </c>
      <c r="O679" s="55"/>
      <c r="P679" s="20"/>
      <c r="Q679" s="20"/>
      <c r="R679" s="20"/>
      <c r="S679" s="20"/>
      <c r="T679" s="20"/>
      <c r="U679" s="20"/>
      <c r="V679" s="55"/>
      <c r="W679" s="55"/>
      <c r="X679" s="55" t="s">
        <v>979</v>
      </c>
      <c r="Y679" s="55"/>
      <c r="Z679" s="55" t="s">
        <v>979</v>
      </c>
      <c r="AA679" s="55" t="s">
        <v>979</v>
      </c>
      <c r="AB679" s="55"/>
      <c r="AC679" s="27" t="s">
        <v>979</v>
      </c>
      <c r="AD679" s="55"/>
      <c r="AE679" s="55"/>
      <c r="AF679" s="22">
        <f t="shared" si="3102"/>
        <v>4</v>
      </c>
      <c r="AG679" s="60" t="s">
        <v>1732</v>
      </c>
      <c r="AH679" s="19" t="str">
        <f t="shared" si="3502"/>
        <v/>
      </c>
      <c r="AI679" s="19"/>
      <c r="AJ679" s="19"/>
      <c r="AK679" s="19"/>
      <c r="AL679" s="19"/>
      <c r="AM679" s="19"/>
      <c r="AN679" s="19"/>
      <c r="AO679" s="19"/>
      <c r="AP679" s="19" t="str">
        <f t="shared" si="3625"/>
        <v/>
      </c>
      <c r="AQ679" s="19" t="s">
        <v>1737</v>
      </c>
      <c r="AR679" s="19" t="str">
        <f t="shared" si="3626"/>
        <v/>
      </c>
      <c r="AS679" s="19" t="s">
        <v>1737</v>
      </c>
      <c r="AT679" s="19" t="s">
        <v>1737</v>
      </c>
      <c r="AU679" s="19" t="str">
        <f t="shared" si="3627"/>
        <v/>
      </c>
      <c r="AV679" s="19" t="s">
        <v>1737</v>
      </c>
      <c r="AW679" s="19" t="str">
        <f t="shared" ref="AW679:AX679" si="3630">IF(AD679="Y",$AG679,"")</f>
        <v/>
      </c>
      <c r="AX679" s="19" t="str">
        <f t="shared" si="3630"/>
        <v/>
      </c>
      <c r="AY679" s="24">
        <f t="shared" si="3105"/>
        <v>1</v>
      </c>
      <c r="AZ679" s="19">
        <f t="shared" si="3106"/>
        <v>1</v>
      </c>
      <c r="BA679" s="19" t="s">
        <v>1740</v>
      </c>
      <c r="BB679" s="19"/>
    </row>
    <row r="680" spans="1:54" ht="15.6">
      <c r="A680" s="1">
        <f>'Form Responses 1'!A847</f>
        <v>0</v>
      </c>
      <c r="B680" s="55" t="s">
        <v>2019</v>
      </c>
      <c r="C680" s="55" t="s">
        <v>2020</v>
      </c>
      <c r="D680" s="55" t="s">
        <v>2021</v>
      </c>
      <c r="E680" s="515" t="s">
        <v>2022</v>
      </c>
      <c r="F680" s="56"/>
      <c r="G680" s="55" t="s">
        <v>1968</v>
      </c>
      <c r="H680" s="55"/>
      <c r="I680" s="55"/>
      <c r="J680" s="55"/>
      <c r="K680" s="55"/>
      <c r="L680" s="55"/>
      <c r="M680" s="55"/>
      <c r="N680" s="55" t="s">
        <v>1727</v>
      </c>
      <c r="O680" s="55"/>
      <c r="P680" s="20"/>
      <c r="Q680" s="20"/>
      <c r="R680" s="20"/>
      <c r="S680" s="20"/>
      <c r="T680" s="20"/>
      <c r="U680" s="20"/>
      <c r="V680" s="55"/>
      <c r="W680" s="55" t="s">
        <v>979</v>
      </c>
      <c r="X680" s="55"/>
      <c r="Y680" s="55"/>
      <c r="Z680" s="55" t="s">
        <v>979</v>
      </c>
      <c r="AA680" s="55"/>
      <c r="AB680" s="55"/>
      <c r="AC680" s="27" t="s">
        <v>979</v>
      </c>
      <c r="AD680" s="55"/>
      <c r="AE680" s="55"/>
      <c r="AF680" s="22">
        <f t="shared" si="3102"/>
        <v>3</v>
      </c>
      <c r="AG680" s="60" t="s">
        <v>1732</v>
      </c>
      <c r="AH680" s="19" t="str">
        <f t="shared" si="3502"/>
        <v/>
      </c>
      <c r="AI680" s="19"/>
      <c r="AJ680" s="19"/>
      <c r="AK680" s="19"/>
      <c r="AL680" s="19"/>
      <c r="AM680" s="19"/>
      <c r="AN680" s="19"/>
      <c r="AO680" s="19"/>
      <c r="AP680" s="19" t="s">
        <v>1737</v>
      </c>
      <c r="AQ680" s="19" t="str">
        <f t="shared" ref="AQ680:AR680" si="3631">IF(X680="Y",$AG680,"")</f>
        <v/>
      </c>
      <c r="AR680" s="19" t="str">
        <f t="shared" si="3631"/>
        <v/>
      </c>
      <c r="AS680" s="19" t="s">
        <v>1737</v>
      </c>
      <c r="AT680" s="19" t="str">
        <f t="shared" ref="AT680:AU680" si="3632">IF(AA680="Y",$AG680,"")</f>
        <v/>
      </c>
      <c r="AU680" s="19" t="str">
        <f t="shared" si="3632"/>
        <v/>
      </c>
      <c r="AV680" s="19" t="s">
        <v>1737</v>
      </c>
      <c r="AW680" s="19" t="str">
        <f t="shared" ref="AW680:AX680" si="3633">IF(AD680="Y",$AG680,"")</f>
        <v/>
      </c>
      <c r="AX680" s="19" t="str">
        <f t="shared" si="3633"/>
        <v/>
      </c>
      <c r="AY680" s="24">
        <f t="shared" si="3105"/>
        <v>1</v>
      </c>
      <c r="AZ680" s="19">
        <f t="shared" si="3106"/>
        <v>1</v>
      </c>
      <c r="BA680" s="19" t="s">
        <v>1740</v>
      </c>
      <c r="BB680" s="19"/>
    </row>
    <row r="681" spans="1:54" ht="15.6">
      <c r="A681" s="1">
        <f>'Form Responses 1'!A848</f>
        <v>0</v>
      </c>
      <c r="B681" s="55" t="s">
        <v>2019</v>
      </c>
      <c r="C681" s="55" t="s">
        <v>2023</v>
      </c>
      <c r="D681" s="55" t="s">
        <v>2021</v>
      </c>
      <c r="E681" s="515" t="s">
        <v>2022</v>
      </c>
      <c r="F681" s="56"/>
      <c r="G681" s="55" t="s">
        <v>1968</v>
      </c>
      <c r="H681" s="55"/>
      <c r="I681" s="55"/>
      <c r="J681" s="55"/>
      <c r="K681" s="55"/>
      <c r="L681" s="55"/>
      <c r="M681" s="55"/>
      <c r="N681" s="55" t="s">
        <v>1727</v>
      </c>
      <c r="O681" s="55"/>
      <c r="P681" s="20"/>
      <c r="Q681" s="20"/>
      <c r="R681" s="20"/>
      <c r="S681" s="20"/>
      <c r="T681" s="20"/>
      <c r="U681" s="20"/>
      <c r="V681" s="55"/>
      <c r="W681" s="55" t="s">
        <v>979</v>
      </c>
      <c r="X681" s="55"/>
      <c r="Y681" s="55"/>
      <c r="Z681" s="55" t="s">
        <v>979</v>
      </c>
      <c r="AA681" s="55"/>
      <c r="AB681" s="55"/>
      <c r="AC681" s="27" t="s">
        <v>979</v>
      </c>
      <c r="AD681" s="55"/>
      <c r="AE681" s="55"/>
      <c r="AF681" s="22">
        <f t="shared" si="3102"/>
        <v>3</v>
      </c>
      <c r="AG681" s="60" t="s">
        <v>1732</v>
      </c>
      <c r="AH681" s="19" t="str">
        <f t="shared" si="3502"/>
        <v/>
      </c>
      <c r="AI681" s="19"/>
      <c r="AJ681" s="19"/>
      <c r="AK681" s="19"/>
      <c r="AL681" s="19"/>
      <c r="AM681" s="19"/>
      <c r="AN681" s="19"/>
      <c r="AO681" s="19"/>
      <c r="AP681" s="19" t="s">
        <v>1737</v>
      </c>
      <c r="AQ681" s="19" t="str">
        <f t="shared" ref="AQ681:AR681" si="3634">IF(X681="Y",$AG681,"")</f>
        <v/>
      </c>
      <c r="AR681" s="19" t="str">
        <f t="shared" si="3634"/>
        <v/>
      </c>
      <c r="AS681" s="19" t="s">
        <v>1737</v>
      </c>
      <c r="AT681" s="19" t="str">
        <f t="shared" ref="AT681:AU681" si="3635">IF(AA681="Y",$AG681,"")</f>
        <v/>
      </c>
      <c r="AU681" s="19" t="str">
        <f t="shared" si="3635"/>
        <v/>
      </c>
      <c r="AV681" s="19" t="s">
        <v>1737</v>
      </c>
      <c r="AW681" s="19" t="str">
        <f t="shared" ref="AW681:AX681" si="3636">IF(AD681="Y",$AG681,"")</f>
        <v/>
      </c>
      <c r="AX681" s="19" t="str">
        <f t="shared" si="3636"/>
        <v/>
      </c>
      <c r="AY681" s="24">
        <f t="shared" si="3105"/>
        <v>1</v>
      </c>
      <c r="AZ681" s="19">
        <f t="shared" si="3106"/>
        <v>1</v>
      </c>
      <c r="BA681" s="19" t="s">
        <v>1740</v>
      </c>
      <c r="BB681" s="19"/>
    </row>
    <row r="682" spans="1:54" ht="15.6">
      <c r="A682" s="1">
        <f>'Form Responses 1'!A849</f>
        <v>0</v>
      </c>
      <c r="B682" s="55" t="s">
        <v>2024</v>
      </c>
      <c r="C682" s="55" t="s">
        <v>2025</v>
      </c>
      <c r="D682" s="55" t="s">
        <v>1992</v>
      </c>
      <c r="E682" s="515" t="s">
        <v>2026</v>
      </c>
      <c r="F682" s="56"/>
      <c r="G682" s="55" t="s">
        <v>1968</v>
      </c>
      <c r="H682" s="55"/>
      <c r="I682" s="55"/>
      <c r="J682" s="55"/>
      <c r="K682" s="55"/>
      <c r="L682" s="55"/>
      <c r="M682" s="55"/>
      <c r="N682" s="55" t="s">
        <v>1731</v>
      </c>
      <c r="O682" s="55"/>
      <c r="P682" s="20"/>
      <c r="Q682" s="20"/>
      <c r="R682" s="20"/>
      <c r="S682" s="20"/>
      <c r="T682" s="20"/>
      <c r="U682" s="20"/>
      <c r="V682" s="55"/>
      <c r="W682" s="55" t="s">
        <v>979</v>
      </c>
      <c r="X682" s="55"/>
      <c r="Y682" s="55"/>
      <c r="Z682" s="55" t="s">
        <v>979</v>
      </c>
      <c r="AA682" s="55"/>
      <c r="AB682" s="55"/>
      <c r="AC682" s="27" t="s">
        <v>979</v>
      </c>
      <c r="AD682" s="55"/>
      <c r="AE682" s="55"/>
      <c r="AF682" s="22">
        <f t="shared" si="3102"/>
        <v>3</v>
      </c>
      <c r="AG682" s="60" t="s">
        <v>1732</v>
      </c>
      <c r="AH682" s="19" t="str">
        <f t="shared" si="3502"/>
        <v/>
      </c>
      <c r="AI682" s="19"/>
      <c r="AJ682" s="19"/>
      <c r="AK682" s="19"/>
      <c r="AL682" s="19"/>
      <c r="AM682" s="19"/>
      <c r="AN682" s="19"/>
      <c r="AO682" s="19"/>
      <c r="AP682" s="19" t="s">
        <v>1737</v>
      </c>
      <c r="AQ682" s="19" t="str">
        <f t="shared" ref="AQ682:AR682" si="3637">IF(X682="Y",$AG682,"")</f>
        <v/>
      </c>
      <c r="AR682" s="19" t="str">
        <f t="shared" si="3637"/>
        <v/>
      </c>
      <c r="AS682" s="19" t="s">
        <v>1737</v>
      </c>
      <c r="AT682" s="19" t="str">
        <f t="shared" ref="AT682:AU682" si="3638">IF(AA682="Y",$AG682,"")</f>
        <v/>
      </c>
      <c r="AU682" s="19" t="str">
        <f t="shared" si="3638"/>
        <v/>
      </c>
      <c r="AV682" s="19" t="s">
        <v>1737</v>
      </c>
      <c r="AW682" s="19" t="str">
        <f t="shared" ref="AW682:AX682" si="3639">IF(AD682="Y",$AG682,"")</f>
        <v/>
      </c>
      <c r="AX682" s="19" t="str">
        <f t="shared" si="3639"/>
        <v/>
      </c>
      <c r="AY682" s="24">
        <f t="shared" si="3105"/>
        <v>1</v>
      </c>
      <c r="AZ682" s="19">
        <f t="shared" si="3106"/>
        <v>1</v>
      </c>
      <c r="BA682" s="19" t="s">
        <v>1740</v>
      </c>
      <c r="BB682" s="19"/>
    </row>
    <row r="683" spans="1:54" ht="15.6">
      <c r="A683" s="1">
        <f>'Form Responses 1'!A850</f>
        <v>0</v>
      </c>
      <c r="B683" s="55" t="s">
        <v>2027</v>
      </c>
      <c r="C683" s="55" t="s">
        <v>2028</v>
      </c>
      <c r="D683" s="55" t="s">
        <v>2029</v>
      </c>
      <c r="E683" s="515" t="s">
        <v>2030</v>
      </c>
      <c r="F683" s="56"/>
      <c r="G683" s="55" t="s">
        <v>1968</v>
      </c>
      <c r="H683" s="55"/>
      <c r="I683" s="55"/>
      <c r="J683" s="55"/>
      <c r="K683" s="55"/>
      <c r="L683" s="55"/>
      <c r="M683" s="55"/>
      <c r="N683" s="55" t="s">
        <v>1727</v>
      </c>
      <c r="O683" s="55"/>
      <c r="P683" s="20"/>
      <c r="Q683" s="20"/>
      <c r="R683" s="20"/>
      <c r="S683" s="20"/>
      <c r="T683" s="20"/>
      <c r="U683" s="20"/>
      <c r="V683" s="55"/>
      <c r="W683" s="55" t="s">
        <v>979</v>
      </c>
      <c r="X683" s="55" t="s">
        <v>979</v>
      </c>
      <c r="Y683" s="55"/>
      <c r="Z683" s="55" t="s">
        <v>979</v>
      </c>
      <c r="AA683" s="55" t="s">
        <v>979</v>
      </c>
      <c r="AB683" s="55"/>
      <c r="AC683" s="27" t="s">
        <v>979</v>
      </c>
      <c r="AD683" s="55" t="s">
        <v>979</v>
      </c>
      <c r="AE683" s="55"/>
      <c r="AF683" s="22">
        <f t="shared" si="3102"/>
        <v>6</v>
      </c>
      <c r="AG683" s="60" t="s">
        <v>1747</v>
      </c>
      <c r="AH683" s="19" t="str">
        <f t="shared" si="3502"/>
        <v/>
      </c>
      <c r="AI683" s="19"/>
      <c r="AJ683" s="19"/>
      <c r="AK683" s="19"/>
      <c r="AL683" s="19"/>
      <c r="AM683" s="19"/>
      <c r="AN683" s="19"/>
      <c r="AO683" s="19"/>
      <c r="AP683" s="19" t="str">
        <f t="shared" ref="AP683:AX683" si="3640">IF(W683="Y",$AG683,"")</f>
        <v>Tickets</v>
      </c>
      <c r="AQ683" s="19" t="str">
        <f t="shared" si="3640"/>
        <v>Tickets</v>
      </c>
      <c r="AR683" s="19" t="str">
        <f t="shared" si="3640"/>
        <v/>
      </c>
      <c r="AS683" s="19" t="str">
        <f t="shared" si="3640"/>
        <v>Tickets</v>
      </c>
      <c r="AT683" s="19" t="str">
        <f t="shared" si="3640"/>
        <v>Tickets</v>
      </c>
      <c r="AU683" s="19" t="str">
        <f t="shared" si="3640"/>
        <v/>
      </c>
      <c r="AV683" s="19" t="str">
        <f t="shared" si="3640"/>
        <v>Tickets</v>
      </c>
      <c r="AW683" s="19" t="str">
        <f t="shared" si="3640"/>
        <v>Tickets</v>
      </c>
      <c r="AX683" s="19" t="str">
        <f t="shared" si="3640"/>
        <v/>
      </c>
      <c r="AY683" s="24">
        <f t="shared" si="3105"/>
        <v>2</v>
      </c>
      <c r="AZ683" s="19">
        <f t="shared" si="3106"/>
        <v>1</v>
      </c>
      <c r="BA683" s="19" t="s">
        <v>1740</v>
      </c>
      <c r="BB683" s="19"/>
    </row>
    <row r="684" spans="1:54" ht="14.4">
      <c r="B684" s="55" t="s">
        <v>2031</v>
      </c>
      <c r="C684" s="55" t="s">
        <v>2032</v>
      </c>
      <c r="D684" s="55" t="s">
        <v>2029</v>
      </c>
      <c r="E684" s="515" t="s">
        <v>2033</v>
      </c>
      <c r="F684" s="56"/>
      <c r="G684" s="55" t="s">
        <v>1968</v>
      </c>
      <c r="H684" s="55"/>
      <c r="I684" s="55"/>
      <c r="J684" s="55"/>
      <c r="K684" s="55"/>
      <c r="L684" s="55"/>
      <c r="M684" s="55"/>
      <c r="N684" s="55" t="s">
        <v>1727</v>
      </c>
      <c r="O684" s="55"/>
      <c r="P684" s="20"/>
      <c r="Q684" s="20"/>
      <c r="R684" s="20"/>
      <c r="S684" s="20"/>
      <c r="T684" s="20"/>
      <c r="U684" s="20"/>
      <c r="V684" s="55"/>
      <c r="W684" s="55"/>
      <c r="X684" s="55"/>
      <c r="Y684" s="55"/>
      <c r="Z684" s="55"/>
      <c r="AA684" s="55"/>
      <c r="AB684" s="55"/>
      <c r="AC684" s="52"/>
      <c r="AD684" s="55"/>
      <c r="AE684" s="55"/>
      <c r="AF684" s="22">
        <f t="shared" si="3102"/>
        <v>0</v>
      </c>
      <c r="AG684" s="60" t="s">
        <v>1747</v>
      </c>
      <c r="AH684" s="19" t="str">
        <f t="shared" si="3502"/>
        <v/>
      </c>
      <c r="AI684" s="19"/>
      <c r="AJ684" s="19"/>
      <c r="AK684" s="19"/>
      <c r="AL684" s="19"/>
      <c r="AM684" s="19"/>
      <c r="AN684" s="19"/>
      <c r="AO684" s="19"/>
      <c r="AP684" s="19" t="str">
        <f t="shared" ref="AP684:AX684" si="3641">IF(W684="Y",$AG684,"")</f>
        <v/>
      </c>
      <c r="AQ684" s="19" t="str">
        <f t="shared" si="3641"/>
        <v/>
      </c>
      <c r="AR684" s="19" t="str">
        <f t="shared" si="3641"/>
        <v/>
      </c>
      <c r="AS684" s="19" t="str">
        <f t="shared" si="3641"/>
        <v/>
      </c>
      <c r="AT684" s="19" t="str">
        <f t="shared" si="3641"/>
        <v/>
      </c>
      <c r="AU684" s="19" t="str">
        <f t="shared" si="3641"/>
        <v/>
      </c>
      <c r="AV684" s="19" t="str">
        <f t="shared" si="3641"/>
        <v/>
      </c>
      <c r="AW684" s="19" t="str">
        <f t="shared" si="3641"/>
        <v/>
      </c>
      <c r="AX684" s="19" t="str">
        <f t="shared" si="3641"/>
        <v/>
      </c>
      <c r="AY684" s="24">
        <f t="shared" si="3105"/>
        <v>0</v>
      </c>
      <c r="AZ684" s="19">
        <f t="shared" si="3106"/>
        <v>1</v>
      </c>
      <c r="BA684" s="19"/>
      <c r="BB684" s="19"/>
    </row>
    <row r="685" spans="1:54" ht="14.4">
      <c r="B685" s="55" t="s">
        <v>2034</v>
      </c>
      <c r="C685" s="55" t="s">
        <v>2035</v>
      </c>
      <c r="D685" s="55" t="s">
        <v>2036</v>
      </c>
      <c r="E685" s="515">
        <v>3129252984</v>
      </c>
      <c r="F685" s="56"/>
      <c r="G685" s="55" t="s">
        <v>1976</v>
      </c>
      <c r="H685" s="55"/>
      <c r="I685" s="55"/>
      <c r="J685" s="55"/>
      <c r="K685" s="55"/>
      <c r="L685" s="55"/>
      <c r="M685" s="55"/>
      <c r="N685" s="55" t="s">
        <v>1731</v>
      </c>
      <c r="O685" s="55"/>
      <c r="P685" s="20"/>
      <c r="Q685" s="20"/>
      <c r="R685" s="20"/>
      <c r="S685" s="20"/>
      <c r="T685" s="20" t="s">
        <v>979</v>
      </c>
      <c r="U685" s="20"/>
      <c r="V685" s="55"/>
      <c r="W685" s="55" t="s">
        <v>979</v>
      </c>
      <c r="X685" s="55"/>
      <c r="Y685" s="55"/>
      <c r="Z685" s="55" t="s">
        <v>979</v>
      </c>
      <c r="AA685" s="55"/>
      <c r="AB685" s="55"/>
      <c r="AC685" s="52"/>
      <c r="AD685" s="55"/>
      <c r="AE685" s="55"/>
      <c r="AF685" s="22">
        <f t="shared" si="3102"/>
        <v>3</v>
      </c>
      <c r="AG685" s="60" t="s">
        <v>1732</v>
      </c>
      <c r="AH685" s="19" t="str">
        <f t="shared" si="3502"/>
        <v/>
      </c>
      <c r="AI685" s="19"/>
      <c r="AJ685" s="19"/>
      <c r="AK685" s="19"/>
      <c r="AL685" s="19"/>
      <c r="AM685" s="19" t="s">
        <v>1744</v>
      </c>
      <c r="AN685" s="19"/>
      <c r="AO685" s="19"/>
      <c r="AP685" s="19" t="s">
        <v>1737</v>
      </c>
      <c r="AQ685" s="19" t="str">
        <f t="shared" ref="AQ685:AR685" si="3642">IF(X685="Y",$AG685,"")</f>
        <v/>
      </c>
      <c r="AR685" s="19" t="str">
        <f t="shared" si="3642"/>
        <v/>
      </c>
      <c r="AS685" s="19" t="s">
        <v>1737</v>
      </c>
      <c r="AT685" s="19" t="str">
        <f t="shared" ref="AT685:AX685" si="3643">IF(AA685="Y",$AG685,"")</f>
        <v/>
      </c>
      <c r="AU685" s="19" t="str">
        <f t="shared" si="3643"/>
        <v/>
      </c>
      <c r="AV685" s="19" t="str">
        <f t="shared" si="3643"/>
        <v/>
      </c>
      <c r="AW685" s="19" t="str">
        <f t="shared" si="3643"/>
        <v/>
      </c>
      <c r="AX685" s="19" t="str">
        <f t="shared" si="3643"/>
        <v/>
      </c>
      <c r="AY685" s="24">
        <f t="shared" si="3105"/>
        <v>1</v>
      </c>
      <c r="AZ685" s="19">
        <f t="shared" si="3106"/>
        <v>1</v>
      </c>
      <c r="BA685" s="19" t="s">
        <v>1740</v>
      </c>
      <c r="BB685" s="19"/>
    </row>
    <row r="686" spans="1:54" ht="14.4">
      <c r="B686" s="55" t="s">
        <v>2037</v>
      </c>
      <c r="C686" s="55" t="s">
        <v>2038</v>
      </c>
      <c r="D686" s="55" t="s">
        <v>2039</v>
      </c>
      <c r="E686" s="515">
        <v>6026282790</v>
      </c>
      <c r="F686" s="56"/>
      <c r="G686" s="55" t="s">
        <v>1976</v>
      </c>
      <c r="H686" s="55"/>
      <c r="I686" s="55"/>
      <c r="J686" s="55"/>
      <c r="K686" s="55"/>
      <c r="L686" s="55"/>
      <c r="M686" s="55"/>
      <c r="N686" s="55" t="s">
        <v>1727</v>
      </c>
      <c r="O686" s="55"/>
      <c r="P686" s="20"/>
      <c r="Q686" s="20"/>
      <c r="R686" s="20"/>
      <c r="S686" s="20"/>
      <c r="T686" s="20"/>
      <c r="U686" s="20"/>
      <c r="V686" s="55"/>
      <c r="W686" s="55" t="s">
        <v>979</v>
      </c>
      <c r="X686" s="55"/>
      <c r="Y686" s="55"/>
      <c r="Z686" s="55" t="s">
        <v>979</v>
      </c>
      <c r="AA686" s="55"/>
      <c r="AB686" s="55"/>
      <c r="AC686" s="53" t="s">
        <v>979</v>
      </c>
      <c r="AD686" s="55"/>
      <c r="AE686" s="55"/>
      <c r="AF686" s="22">
        <f t="shared" si="3102"/>
        <v>3</v>
      </c>
      <c r="AG686" s="60" t="s">
        <v>1732</v>
      </c>
      <c r="AH686" s="19" t="str">
        <f t="shared" si="3502"/>
        <v/>
      </c>
      <c r="AI686" s="19" t="str">
        <f t="shared" ref="AI686:AX686" si="3644">IF(P686="Y",$AG686,"")</f>
        <v/>
      </c>
      <c r="AJ686" s="19" t="str">
        <f t="shared" si="3644"/>
        <v/>
      </c>
      <c r="AK686" s="19" t="str">
        <f t="shared" si="3644"/>
        <v/>
      </c>
      <c r="AL686" s="19" t="str">
        <f t="shared" si="3644"/>
        <v/>
      </c>
      <c r="AM686" s="19" t="str">
        <f t="shared" si="3644"/>
        <v/>
      </c>
      <c r="AN686" s="19" t="str">
        <f t="shared" si="3644"/>
        <v/>
      </c>
      <c r="AO686" s="19" t="str">
        <f t="shared" si="3644"/>
        <v/>
      </c>
      <c r="AP686" s="19" t="str">
        <f t="shared" si="3644"/>
        <v>Maha Prasad</v>
      </c>
      <c r="AQ686" s="19" t="str">
        <f t="shared" si="3644"/>
        <v/>
      </c>
      <c r="AR686" s="19" t="str">
        <f t="shared" si="3644"/>
        <v/>
      </c>
      <c r="AS686" s="19" t="str">
        <f t="shared" si="3644"/>
        <v>Maha Prasad</v>
      </c>
      <c r="AT686" s="19" t="str">
        <f t="shared" si="3644"/>
        <v/>
      </c>
      <c r="AU686" s="19" t="str">
        <f t="shared" si="3644"/>
        <v/>
      </c>
      <c r="AV686" s="19" t="str">
        <f t="shared" si="3644"/>
        <v>Maha Prasad</v>
      </c>
      <c r="AW686" s="19" t="str">
        <f t="shared" si="3644"/>
        <v/>
      </c>
      <c r="AX686" s="19" t="str">
        <f t="shared" si="3644"/>
        <v/>
      </c>
      <c r="AY686" s="24">
        <f t="shared" si="3105"/>
        <v>1</v>
      </c>
      <c r="AZ686" s="19">
        <f t="shared" si="3106"/>
        <v>1</v>
      </c>
      <c r="BA686" s="19" t="s">
        <v>1740</v>
      </c>
      <c r="BB686" s="19"/>
    </row>
    <row r="687" spans="1:54" ht="14.4">
      <c r="A687" s="1">
        <f>'Form Responses 1'!A851</f>
        <v>0</v>
      </c>
      <c r="B687" s="55" t="s">
        <v>2040</v>
      </c>
      <c r="C687" s="55" t="s">
        <v>2041</v>
      </c>
      <c r="D687" s="55" t="s">
        <v>2042</v>
      </c>
      <c r="E687" s="515">
        <v>9196010202</v>
      </c>
      <c r="F687" s="56"/>
      <c r="G687" s="55" t="s">
        <v>2043</v>
      </c>
      <c r="H687" s="55"/>
      <c r="I687" s="55"/>
      <c r="J687" s="55"/>
      <c r="K687" s="55"/>
      <c r="L687" s="55"/>
      <c r="M687" s="55"/>
      <c r="N687" s="55" t="s">
        <v>1731</v>
      </c>
      <c r="O687" s="55"/>
      <c r="P687" s="20"/>
      <c r="Q687" s="20"/>
      <c r="R687" s="20"/>
      <c r="S687" s="20"/>
      <c r="T687" s="20" t="s">
        <v>979</v>
      </c>
      <c r="U687" s="20" t="s">
        <v>979</v>
      </c>
      <c r="V687" s="55"/>
      <c r="W687" s="55" t="s">
        <v>979</v>
      </c>
      <c r="X687" s="55" t="s">
        <v>979</v>
      </c>
      <c r="Y687" s="55"/>
      <c r="Z687" s="55" t="s">
        <v>979</v>
      </c>
      <c r="AA687" s="55" t="s">
        <v>979</v>
      </c>
      <c r="AB687" s="55"/>
      <c r="AC687" s="52"/>
      <c r="AD687" s="55"/>
      <c r="AE687" s="55"/>
      <c r="AF687" s="22">
        <f t="shared" si="3102"/>
        <v>6</v>
      </c>
      <c r="AG687" s="60" t="s">
        <v>1732</v>
      </c>
      <c r="AH687" s="19" t="str">
        <f t="shared" si="3502"/>
        <v/>
      </c>
      <c r="AI687" s="19"/>
      <c r="AJ687" s="19"/>
      <c r="AK687" s="19"/>
      <c r="AL687" s="19"/>
      <c r="AM687" s="19" t="s">
        <v>1738</v>
      </c>
      <c r="AN687" s="19"/>
      <c r="AO687" s="19"/>
      <c r="AP687" s="19" t="s">
        <v>1737</v>
      </c>
      <c r="AQ687" s="19" t="s">
        <v>1737</v>
      </c>
      <c r="AR687" s="19" t="str">
        <f t="shared" ref="AR687:AR690" si="3645">IF(Y687="Y",$AG687,"")</f>
        <v/>
      </c>
      <c r="AS687" s="19" t="s">
        <v>1737</v>
      </c>
      <c r="AT687" s="19" t="s">
        <v>1737</v>
      </c>
      <c r="AU687" s="19" t="str">
        <f t="shared" ref="AU687:AX687" si="3646">IF(AB687="Y",$AG687,"")</f>
        <v/>
      </c>
      <c r="AV687" s="19" t="str">
        <f t="shared" si="3646"/>
        <v/>
      </c>
      <c r="AW687" s="19" t="str">
        <f t="shared" si="3646"/>
        <v/>
      </c>
      <c r="AX687" s="19" t="str">
        <f t="shared" si="3646"/>
        <v/>
      </c>
      <c r="AY687" s="24">
        <f t="shared" si="3105"/>
        <v>2</v>
      </c>
      <c r="AZ687" s="19">
        <f t="shared" si="3106"/>
        <v>1</v>
      </c>
      <c r="BA687" s="19" t="s">
        <v>1740</v>
      </c>
      <c r="BB687" s="19"/>
    </row>
    <row r="688" spans="1:54" ht="14.4">
      <c r="A688" s="1">
        <f>'Form Responses 1'!A852</f>
        <v>0</v>
      </c>
      <c r="B688" s="55" t="s">
        <v>2044</v>
      </c>
      <c r="C688" s="55" t="s">
        <v>1418</v>
      </c>
      <c r="D688" s="55" t="s">
        <v>2042</v>
      </c>
      <c r="E688" s="515">
        <v>9194137825</v>
      </c>
      <c r="F688" s="56"/>
      <c r="G688" s="55" t="s">
        <v>2043</v>
      </c>
      <c r="H688" s="55"/>
      <c r="I688" s="55"/>
      <c r="J688" s="55"/>
      <c r="K688" s="55"/>
      <c r="L688" s="55"/>
      <c r="M688" s="55"/>
      <c r="N688" s="55" t="s">
        <v>1727</v>
      </c>
      <c r="O688" s="55"/>
      <c r="P688" s="20"/>
      <c r="Q688" s="20"/>
      <c r="R688" s="20"/>
      <c r="S688" s="20"/>
      <c r="T688" s="20" t="s">
        <v>979</v>
      </c>
      <c r="U688" s="20" t="s">
        <v>979</v>
      </c>
      <c r="V688" s="55"/>
      <c r="W688" s="55" t="s">
        <v>979</v>
      </c>
      <c r="X688" s="55" t="s">
        <v>979</v>
      </c>
      <c r="Y688" s="55"/>
      <c r="Z688" s="55" t="s">
        <v>979</v>
      </c>
      <c r="AA688" s="55" t="s">
        <v>979</v>
      </c>
      <c r="AB688" s="55"/>
      <c r="AC688" s="52"/>
      <c r="AD688" s="55"/>
      <c r="AE688" s="55"/>
      <c r="AF688" s="22">
        <f t="shared" si="3102"/>
        <v>6</v>
      </c>
      <c r="AG688" s="60" t="s">
        <v>1741</v>
      </c>
      <c r="AH688" s="19" t="str">
        <f t="shared" si="3502"/>
        <v/>
      </c>
      <c r="AI688" s="19"/>
      <c r="AJ688" s="19"/>
      <c r="AK688" s="19"/>
      <c r="AL688" s="19"/>
      <c r="AM688" s="19" t="s">
        <v>1738</v>
      </c>
      <c r="AN688" s="19"/>
      <c r="AO688" s="19"/>
      <c r="AP688" s="19" t="s">
        <v>1734</v>
      </c>
      <c r="AQ688" s="19" t="s">
        <v>1734</v>
      </c>
      <c r="AR688" s="19" t="str">
        <f t="shared" si="3645"/>
        <v/>
      </c>
      <c r="AS688" s="19" t="s">
        <v>1734</v>
      </c>
      <c r="AT688" s="19" t="s">
        <v>1734</v>
      </c>
      <c r="AU688" s="19" t="str">
        <f t="shared" ref="AU688:AX688" si="3647">IF(AB688="Y",$AG688,"")</f>
        <v/>
      </c>
      <c r="AV688" s="19" t="str">
        <f t="shared" si="3647"/>
        <v/>
      </c>
      <c r="AW688" s="19" t="str">
        <f t="shared" si="3647"/>
        <v/>
      </c>
      <c r="AX688" s="19" t="str">
        <f t="shared" si="3647"/>
        <v/>
      </c>
      <c r="AY688" s="24">
        <f t="shared" si="3105"/>
        <v>2</v>
      </c>
      <c r="AZ688" s="19">
        <f t="shared" si="3106"/>
        <v>1</v>
      </c>
      <c r="BA688" s="19" t="s">
        <v>1740</v>
      </c>
      <c r="BB688" s="19"/>
    </row>
    <row r="689" spans="1:54" ht="15.6">
      <c r="A689" s="1">
        <f>'Form Responses 1'!A853</f>
        <v>0</v>
      </c>
      <c r="B689" s="55" t="s">
        <v>2045</v>
      </c>
      <c r="C689" s="55" t="s">
        <v>2046</v>
      </c>
      <c r="D689" s="55" t="s">
        <v>2047</v>
      </c>
      <c r="E689" s="515">
        <v>8033615193</v>
      </c>
      <c r="F689" s="56"/>
      <c r="G689" s="55" t="s">
        <v>2043</v>
      </c>
      <c r="H689" s="55"/>
      <c r="I689" s="55"/>
      <c r="J689" s="55"/>
      <c r="K689" s="55"/>
      <c r="L689" s="55"/>
      <c r="M689" s="55"/>
      <c r="N689" s="55" t="s">
        <v>1727</v>
      </c>
      <c r="O689" s="55"/>
      <c r="P689" s="20"/>
      <c r="Q689" s="20"/>
      <c r="R689" s="20"/>
      <c r="S689" s="20"/>
      <c r="T689" s="20" t="s">
        <v>979</v>
      </c>
      <c r="U689" s="20" t="s">
        <v>979</v>
      </c>
      <c r="V689" s="55"/>
      <c r="W689" s="55" t="s">
        <v>979</v>
      </c>
      <c r="X689" s="55" t="s">
        <v>979</v>
      </c>
      <c r="Y689" s="55"/>
      <c r="Z689" s="55" t="s">
        <v>979</v>
      </c>
      <c r="AA689" s="55" t="s">
        <v>979</v>
      </c>
      <c r="AB689" s="55"/>
      <c r="AC689" s="27" t="s">
        <v>979</v>
      </c>
      <c r="AD689" s="55"/>
      <c r="AE689" s="55"/>
      <c r="AF689" s="22">
        <f t="shared" si="3102"/>
        <v>7</v>
      </c>
      <c r="AG689" s="60" t="s">
        <v>1741</v>
      </c>
      <c r="AH689" s="19" t="str">
        <f t="shared" si="3502"/>
        <v/>
      </c>
      <c r="AI689" s="19"/>
      <c r="AJ689" s="19"/>
      <c r="AK689" s="19"/>
      <c r="AL689" s="19"/>
      <c r="AM689" s="19" t="s">
        <v>1738</v>
      </c>
      <c r="AN689" s="19"/>
      <c r="AO689" s="19"/>
      <c r="AP689" s="19" t="s">
        <v>1734</v>
      </c>
      <c r="AQ689" s="19" t="s">
        <v>1734</v>
      </c>
      <c r="AR689" s="19" t="str">
        <f t="shared" si="3645"/>
        <v/>
      </c>
      <c r="AS689" s="19" t="s">
        <v>1734</v>
      </c>
      <c r="AT689" s="19" t="s">
        <v>1734</v>
      </c>
      <c r="AU689" s="19" t="str">
        <f t="shared" ref="AU689:AU690" si="3648">IF(AB689="Y",$AG689,"")</f>
        <v/>
      </c>
      <c r="AV689" s="19" t="s">
        <v>1734</v>
      </c>
      <c r="AW689" s="19" t="str">
        <f t="shared" ref="AW689:AX689" si="3649">IF(AD689="Y",$AG689,"")</f>
        <v/>
      </c>
      <c r="AX689" s="19" t="str">
        <f t="shared" si="3649"/>
        <v/>
      </c>
      <c r="AY689" s="24">
        <f t="shared" si="3105"/>
        <v>2</v>
      </c>
      <c r="AZ689" s="19">
        <f t="shared" si="3106"/>
        <v>1</v>
      </c>
      <c r="BA689" s="19" t="s">
        <v>1740</v>
      </c>
      <c r="BB689" s="19"/>
    </row>
    <row r="690" spans="1:54" ht="15.6">
      <c r="A690" s="1">
        <f>'Form Responses 1'!A854</f>
        <v>0</v>
      </c>
      <c r="B690" s="55" t="s">
        <v>2048</v>
      </c>
      <c r="C690" s="55" t="s">
        <v>2049</v>
      </c>
      <c r="D690" s="55" t="s">
        <v>2050</v>
      </c>
      <c r="E690" s="515">
        <v>9195183440</v>
      </c>
      <c r="F690" s="56"/>
      <c r="G690" s="55" t="s">
        <v>2043</v>
      </c>
      <c r="H690" s="55"/>
      <c r="I690" s="55"/>
      <c r="J690" s="55"/>
      <c r="K690" s="55"/>
      <c r="L690" s="55"/>
      <c r="M690" s="55"/>
      <c r="N690" s="55" t="s">
        <v>1731</v>
      </c>
      <c r="O690" s="55"/>
      <c r="P690" s="20"/>
      <c r="Q690" s="20"/>
      <c r="R690" s="20"/>
      <c r="S690" s="20"/>
      <c r="T690" s="20" t="s">
        <v>979</v>
      </c>
      <c r="U690" s="20" t="s">
        <v>979</v>
      </c>
      <c r="V690" s="55"/>
      <c r="W690" s="55" t="s">
        <v>979</v>
      </c>
      <c r="X690" s="55" t="s">
        <v>979</v>
      </c>
      <c r="Y690" s="55"/>
      <c r="Z690" s="55" t="s">
        <v>979</v>
      </c>
      <c r="AA690" s="55" t="s">
        <v>979</v>
      </c>
      <c r="AB690" s="55"/>
      <c r="AC690" s="27" t="s">
        <v>979</v>
      </c>
      <c r="AD690" s="55"/>
      <c r="AE690" s="55"/>
      <c r="AF690" s="22">
        <f t="shared" si="3102"/>
        <v>7</v>
      </c>
      <c r="AG690" s="60" t="s">
        <v>1732</v>
      </c>
      <c r="AH690" s="19" t="str">
        <f t="shared" si="3502"/>
        <v/>
      </c>
      <c r="AI690" s="19"/>
      <c r="AJ690" s="19"/>
      <c r="AK690" s="19"/>
      <c r="AL690" s="19"/>
      <c r="AM690" s="19" t="s">
        <v>1738</v>
      </c>
      <c r="AN690" s="19"/>
      <c r="AO690" s="19"/>
      <c r="AP690" s="19" t="s">
        <v>1737</v>
      </c>
      <c r="AQ690" s="19" t="s">
        <v>1737</v>
      </c>
      <c r="AR690" s="19" t="str">
        <f t="shared" si="3645"/>
        <v/>
      </c>
      <c r="AS690" s="19" t="s">
        <v>1737</v>
      </c>
      <c r="AT690" s="19" t="s">
        <v>1737</v>
      </c>
      <c r="AU690" s="19" t="str">
        <f t="shared" si="3648"/>
        <v/>
      </c>
      <c r="AV690" s="19" t="s">
        <v>1737</v>
      </c>
      <c r="AW690" s="19" t="str">
        <f t="shared" ref="AW690:AX690" si="3650">IF(AD690="Y",$AG690,"")</f>
        <v/>
      </c>
      <c r="AX690" s="19" t="str">
        <f t="shared" si="3650"/>
        <v/>
      </c>
      <c r="AY690" s="24">
        <f t="shared" si="3105"/>
        <v>2</v>
      </c>
      <c r="AZ690" s="19">
        <f t="shared" si="3106"/>
        <v>1</v>
      </c>
      <c r="BA690" s="19" t="s">
        <v>1740</v>
      </c>
      <c r="BB690" s="19"/>
    </row>
    <row r="691" spans="1:54" ht="15.6">
      <c r="A691" s="1">
        <f>'Form Responses 1'!A855</f>
        <v>0</v>
      </c>
      <c r="B691" s="55" t="s">
        <v>2051</v>
      </c>
      <c r="C691" s="55" t="s">
        <v>2052</v>
      </c>
      <c r="D691" s="55" t="s">
        <v>2050</v>
      </c>
      <c r="E691" s="515">
        <v>6306996728</v>
      </c>
      <c r="F691" s="56"/>
      <c r="G691" s="55" t="s">
        <v>2043</v>
      </c>
      <c r="H691" s="55"/>
      <c r="I691" s="55"/>
      <c r="J691" s="55"/>
      <c r="K691" s="55"/>
      <c r="L691" s="55"/>
      <c r="M691" s="55"/>
      <c r="N691" s="55" t="s">
        <v>1727</v>
      </c>
      <c r="O691" s="55"/>
      <c r="P691" s="20"/>
      <c r="Q691" s="20"/>
      <c r="R691" s="20"/>
      <c r="S691" s="20"/>
      <c r="T691" s="20" t="s">
        <v>979</v>
      </c>
      <c r="U691" s="20" t="s">
        <v>979</v>
      </c>
      <c r="V691" s="55"/>
      <c r="W691" s="55" t="s">
        <v>979</v>
      </c>
      <c r="X691" s="55" t="s">
        <v>979</v>
      </c>
      <c r="Y691" s="55"/>
      <c r="Z691" s="55" t="s">
        <v>979</v>
      </c>
      <c r="AA691" s="55" t="s">
        <v>979</v>
      </c>
      <c r="AB691" s="55"/>
      <c r="AC691" s="27" t="s">
        <v>979</v>
      </c>
      <c r="AD691" s="55"/>
      <c r="AE691" s="55"/>
      <c r="AF691" s="22">
        <f t="shared" si="3102"/>
        <v>7</v>
      </c>
      <c r="AG691" s="60" t="s">
        <v>1747</v>
      </c>
      <c r="AH691" s="19" t="str">
        <f t="shared" si="3502"/>
        <v/>
      </c>
      <c r="AI691" s="19"/>
      <c r="AJ691" s="19"/>
      <c r="AK691" s="19"/>
      <c r="AL691" s="19"/>
      <c r="AM691" s="19" t="s">
        <v>1738</v>
      </c>
      <c r="AN691" s="19"/>
      <c r="AO691" s="19"/>
      <c r="AP691" s="19" t="str">
        <f t="shared" ref="AP691:AX691" si="3651">IF(W691="Y",$AG691,"")</f>
        <v>Tickets</v>
      </c>
      <c r="AQ691" s="19" t="str">
        <f t="shared" si="3651"/>
        <v>Tickets</v>
      </c>
      <c r="AR691" s="19" t="str">
        <f t="shared" si="3651"/>
        <v/>
      </c>
      <c r="AS691" s="19" t="str">
        <f t="shared" si="3651"/>
        <v>Tickets</v>
      </c>
      <c r="AT691" s="19" t="str">
        <f t="shared" si="3651"/>
        <v>Tickets</v>
      </c>
      <c r="AU691" s="19" t="str">
        <f t="shared" si="3651"/>
        <v/>
      </c>
      <c r="AV691" s="19" t="str">
        <f t="shared" si="3651"/>
        <v>Tickets</v>
      </c>
      <c r="AW691" s="19" t="str">
        <f t="shared" si="3651"/>
        <v/>
      </c>
      <c r="AX691" s="19" t="str">
        <f t="shared" si="3651"/>
        <v/>
      </c>
      <c r="AY691" s="24">
        <f t="shared" si="3105"/>
        <v>2</v>
      </c>
      <c r="AZ691" s="19">
        <f t="shared" si="3106"/>
        <v>1</v>
      </c>
      <c r="BA691" s="19" t="s">
        <v>1740</v>
      </c>
      <c r="BB691" s="19"/>
    </row>
    <row r="692" spans="1:54" ht="15.6">
      <c r="A692" s="1">
        <f>'Form Responses 1'!A856</f>
        <v>0</v>
      </c>
      <c r="B692" s="55" t="s">
        <v>2053</v>
      </c>
      <c r="C692" s="55" t="s">
        <v>2054</v>
      </c>
      <c r="D692" s="55" t="s">
        <v>2055</v>
      </c>
      <c r="E692" s="515">
        <v>9192447859</v>
      </c>
      <c r="F692" s="56"/>
      <c r="G692" s="55" t="s">
        <v>2043</v>
      </c>
      <c r="H692" s="55"/>
      <c r="I692" s="55"/>
      <c r="J692" s="55"/>
      <c r="K692" s="55"/>
      <c r="L692" s="55"/>
      <c r="M692" s="55"/>
      <c r="N692" s="55" t="s">
        <v>1731</v>
      </c>
      <c r="O692" s="55"/>
      <c r="P692" s="20"/>
      <c r="Q692" s="20"/>
      <c r="R692" s="20"/>
      <c r="S692" s="20"/>
      <c r="T692" s="20" t="s">
        <v>979</v>
      </c>
      <c r="U692" s="20" t="s">
        <v>979</v>
      </c>
      <c r="V692" s="55"/>
      <c r="W692" s="55" t="s">
        <v>979</v>
      </c>
      <c r="X692" s="55" t="s">
        <v>979</v>
      </c>
      <c r="Y692" s="55"/>
      <c r="Z692" s="55" t="s">
        <v>979</v>
      </c>
      <c r="AA692" s="55" t="s">
        <v>979</v>
      </c>
      <c r="AB692" s="55"/>
      <c r="AC692" s="27" t="s">
        <v>979</v>
      </c>
      <c r="AD692" s="55"/>
      <c r="AE692" s="55"/>
      <c r="AF692" s="22">
        <f t="shared" si="3102"/>
        <v>7</v>
      </c>
      <c r="AG692" s="60" t="s">
        <v>1732</v>
      </c>
      <c r="AH692" s="19" t="str">
        <f t="shared" si="3502"/>
        <v/>
      </c>
      <c r="AI692" s="19"/>
      <c r="AJ692" s="19"/>
      <c r="AK692" s="19"/>
      <c r="AL692" s="19"/>
      <c r="AM692" s="19"/>
      <c r="AN692" s="19"/>
      <c r="AO692" s="19"/>
      <c r="AP692" s="19" t="s">
        <v>1737</v>
      </c>
      <c r="AQ692" s="19" t="s">
        <v>1737</v>
      </c>
      <c r="AR692" s="19" t="str">
        <f t="shared" ref="AR692:AR709" si="3652">IF(Y692="Y",$AG692,"")</f>
        <v/>
      </c>
      <c r="AS692" s="19" t="s">
        <v>1737</v>
      </c>
      <c r="AT692" s="19" t="s">
        <v>1737</v>
      </c>
      <c r="AU692" s="19" t="str">
        <f t="shared" ref="AU692:AU702" si="3653">IF(AB692="Y",$AG692,"")</f>
        <v/>
      </c>
      <c r="AV692" s="19" t="s">
        <v>1737</v>
      </c>
      <c r="AW692" s="19" t="str">
        <f t="shared" ref="AW692:AX692" si="3654">IF(AD692="Y",$AG692,"")</f>
        <v/>
      </c>
      <c r="AX692" s="19" t="str">
        <f t="shared" si="3654"/>
        <v/>
      </c>
      <c r="AY692" s="24">
        <f t="shared" si="3105"/>
        <v>2</v>
      </c>
      <c r="AZ692" s="19">
        <f t="shared" si="3106"/>
        <v>1</v>
      </c>
      <c r="BA692" s="19" t="s">
        <v>1740</v>
      </c>
      <c r="BB692" s="19"/>
    </row>
    <row r="693" spans="1:54" ht="15.6">
      <c r="A693" s="1">
        <f>'Form Responses 1'!A857</f>
        <v>0</v>
      </c>
      <c r="B693" s="55" t="s">
        <v>2056</v>
      </c>
      <c r="C693" s="55" t="s">
        <v>2057</v>
      </c>
      <c r="D693" s="55" t="s">
        <v>2058</v>
      </c>
      <c r="E693" s="515">
        <v>7329860959</v>
      </c>
      <c r="F693" s="56"/>
      <c r="G693" s="55" t="s">
        <v>2043</v>
      </c>
      <c r="H693" s="55"/>
      <c r="I693" s="55"/>
      <c r="J693" s="55"/>
      <c r="K693" s="55"/>
      <c r="L693" s="55"/>
      <c r="M693" s="55"/>
      <c r="N693" s="55" t="s">
        <v>1727</v>
      </c>
      <c r="O693" s="55"/>
      <c r="P693" s="20"/>
      <c r="Q693" s="20"/>
      <c r="R693" s="20"/>
      <c r="S693" s="20"/>
      <c r="T693" s="20" t="s">
        <v>979</v>
      </c>
      <c r="U693" s="20" t="s">
        <v>979</v>
      </c>
      <c r="V693" s="55"/>
      <c r="W693" s="55" t="s">
        <v>979</v>
      </c>
      <c r="X693" s="55" t="s">
        <v>979</v>
      </c>
      <c r="Y693" s="55"/>
      <c r="Z693" s="55" t="s">
        <v>979</v>
      </c>
      <c r="AA693" s="55" t="s">
        <v>979</v>
      </c>
      <c r="AB693" s="55"/>
      <c r="AC693" s="27" t="s">
        <v>979</v>
      </c>
      <c r="AD693" s="55"/>
      <c r="AE693" s="55"/>
      <c r="AF693" s="22">
        <f t="shared" si="3102"/>
        <v>7</v>
      </c>
      <c r="AG693" s="60" t="s">
        <v>1741</v>
      </c>
      <c r="AH693" s="19" t="str">
        <f t="shared" si="3502"/>
        <v/>
      </c>
      <c r="AI693" s="19"/>
      <c r="AJ693" s="19"/>
      <c r="AK693" s="19"/>
      <c r="AL693" s="19"/>
      <c r="AM693" s="19"/>
      <c r="AN693" s="19"/>
      <c r="AO693" s="19"/>
      <c r="AP693" s="19" t="s">
        <v>1734</v>
      </c>
      <c r="AQ693" s="19" t="s">
        <v>1734</v>
      </c>
      <c r="AR693" s="19" t="str">
        <f t="shared" si="3652"/>
        <v/>
      </c>
      <c r="AS693" s="19" t="s">
        <v>1734</v>
      </c>
      <c r="AT693" s="19" t="s">
        <v>1734</v>
      </c>
      <c r="AU693" s="19" t="str">
        <f t="shared" si="3653"/>
        <v/>
      </c>
      <c r="AV693" s="19" t="s">
        <v>1734</v>
      </c>
      <c r="AW693" s="19" t="str">
        <f t="shared" ref="AW693:AX693" si="3655">IF(AD693="Y",$AG693,"")</f>
        <v/>
      </c>
      <c r="AX693" s="19" t="str">
        <f t="shared" si="3655"/>
        <v/>
      </c>
      <c r="AY693" s="24">
        <f t="shared" si="3105"/>
        <v>2</v>
      </c>
      <c r="AZ693" s="19">
        <f t="shared" si="3106"/>
        <v>1</v>
      </c>
      <c r="BA693" s="19" t="s">
        <v>1740</v>
      </c>
      <c r="BB693" s="19"/>
    </row>
    <row r="694" spans="1:54" ht="15.6">
      <c r="A694" s="1">
        <f>'Form Responses 1'!A858</f>
        <v>0</v>
      </c>
      <c r="B694" s="73" t="s">
        <v>2059</v>
      </c>
      <c r="C694" s="55" t="s">
        <v>2060</v>
      </c>
      <c r="D694" s="55" t="s">
        <v>2061</v>
      </c>
      <c r="E694" s="515">
        <v>7323710959</v>
      </c>
      <c r="F694" s="56"/>
      <c r="G694" s="55" t="s">
        <v>2043</v>
      </c>
      <c r="H694" s="55"/>
      <c r="I694" s="55"/>
      <c r="J694" s="55"/>
      <c r="K694" s="55"/>
      <c r="L694" s="55"/>
      <c r="M694" s="55"/>
      <c r="N694" s="55" t="s">
        <v>1731</v>
      </c>
      <c r="O694" s="55"/>
      <c r="P694" s="20"/>
      <c r="Q694" s="20"/>
      <c r="R694" s="20"/>
      <c r="S694" s="20"/>
      <c r="T694" s="20" t="s">
        <v>979</v>
      </c>
      <c r="U694" s="20" t="s">
        <v>979</v>
      </c>
      <c r="V694" s="55"/>
      <c r="W694" s="55" t="s">
        <v>979</v>
      </c>
      <c r="X694" s="55" t="s">
        <v>979</v>
      </c>
      <c r="Y694" s="55"/>
      <c r="Z694" s="55" t="s">
        <v>979</v>
      </c>
      <c r="AA694" s="55" t="s">
        <v>979</v>
      </c>
      <c r="AB694" s="55"/>
      <c r="AC694" s="27" t="s">
        <v>979</v>
      </c>
      <c r="AD694" s="55"/>
      <c r="AE694" s="55"/>
      <c r="AF694" s="22">
        <f t="shared" si="3102"/>
        <v>7</v>
      </c>
      <c r="AG694" s="60" t="s">
        <v>1732</v>
      </c>
      <c r="AH694" s="19" t="str">
        <f t="shared" si="3502"/>
        <v/>
      </c>
      <c r="AI694" s="19"/>
      <c r="AJ694" s="19"/>
      <c r="AK694" s="19"/>
      <c r="AL694" s="19"/>
      <c r="AM694" s="19"/>
      <c r="AN694" s="19"/>
      <c r="AO694" s="19"/>
      <c r="AP694" s="19" t="s">
        <v>1737</v>
      </c>
      <c r="AQ694" s="19" t="s">
        <v>1737</v>
      </c>
      <c r="AR694" s="19" t="str">
        <f t="shared" si="3652"/>
        <v/>
      </c>
      <c r="AS694" s="19" t="s">
        <v>1737</v>
      </c>
      <c r="AT694" s="19" t="s">
        <v>1737</v>
      </c>
      <c r="AU694" s="19" t="str">
        <f t="shared" si="3653"/>
        <v/>
      </c>
      <c r="AV694" s="19" t="s">
        <v>1737</v>
      </c>
      <c r="AW694" s="19" t="str">
        <f t="shared" ref="AW694:AX694" si="3656">IF(AD694="Y",$AG694,"")</f>
        <v/>
      </c>
      <c r="AX694" s="19" t="str">
        <f t="shared" si="3656"/>
        <v/>
      </c>
      <c r="AY694" s="24">
        <f t="shared" si="3105"/>
        <v>2</v>
      </c>
      <c r="AZ694" s="19">
        <f t="shared" si="3106"/>
        <v>1</v>
      </c>
      <c r="BA694" s="19" t="s">
        <v>1740</v>
      </c>
      <c r="BB694" s="19"/>
    </row>
    <row r="695" spans="1:54" ht="15.6">
      <c r="A695" s="1">
        <f>'Form Responses 1'!A859</f>
        <v>0</v>
      </c>
      <c r="B695" s="55" t="s">
        <v>2062</v>
      </c>
      <c r="C695" s="55" t="s">
        <v>2063</v>
      </c>
      <c r="D695" s="55" t="s">
        <v>2064</v>
      </c>
      <c r="E695" s="515">
        <v>9193087091</v>
      </c>
      <c r="F695" s="56"/>
      <c r="G695" s="55" t="s">
        <v>2043</v>
      </c>
      <c r="H695" s="55"/>
      <c r="I695" s="55"/>
      <c r="J695" s="55"/>
      <c r="K695" s="55"/>
      <c r="L695" s="55"/>
      <c r="M695" s="55"/>
      <c r="N695" s="55" t="s">
        <v>1727</v>
      </c>
      <c r="O695" s="55"/>
      <c r="P695" s="20"/>
      <c r="Q695" s="20"/>
      <c r="R695" s="20"/>
      <c r="S695" s="20"/>
      <c r="T695" s="20" t="s">
        <v>979</v>
      </c>
      <c r="U695" s="20" t="s">
        <v>979</v>
      </c>
      <c r="V695" s="55"/>
      <c r="W695" s="55" t="s">
        <v>979</v>
      </c>
      <c r="X695" s="55" t="s">
        <v>979</v>
      </c>
      <c r="Y695" s="55"/>
      <c r="Z695" s="55" t="s">
        <v>979</v>
      </c>
      <c r="AA695" s="55" t="s">
        <v>979</v>
      </c>
      <c r="AB695" s="55"/>
      <c r="AC695" s="27" t="s">
        <v>979</v>
      </c>
      <c r="AD695" s="55"/>
      <c r="AE695" s="55"/>
      <c r="AF695" s="22">
        <f t="shared" si="3102"/>
        <v>7</v>
      </c>
      <c r="AG695" s="60" t="s">
        <v>1741</v>
      </c>
      <c r="AH695" s="19" t="str">
        <f t="shared" si="3502"/>
        <v/>
      </c>
      <c r="AI695" s="19"/>
      <c r="AJ695" s="19"/>
      <c r="AK695" s="19"/>
      <c r="AL695" s="19"/>
      <c r="AM695" s="19" t="s">
        <v>1738</v>
      </c>
      <c r="AN695" s="19"/>
      <c r="AO695" s="19"/>
      <c r="AP695" s="19" t="s">
        <v>1734</v>
      </c>
      <c r="AQ695" s="19" t="s">
        <v>1734</v>
      </c>
      <c r="AR695" s="19" t="str">
        <f t="shared" si="3652"/>
        <v/>
      </c>
      <c r="AS695" s="19" t="s">
        <v>1734</v>
      </c>
      <c r="AT695" s="19" t="s">
        <v>1734</v>
      </c>
      <c r="AU695" s="19" t="str">
        <f t="shared" si="3653"/>
        <v/>
      </c>
      <c r="AV695" s="19" t="s">
        <v>1734</v>
      </c>
      <c r="AW695" s="19" t="str">
        <f t="shared" ref="AW695:AX695" si="3657">IF(AD695="Y",$AG695,"")</f>
        <v/>
      </c>
      <c r="AX695" s="19" t="str">
        <f t="shared" si="3657"/>
        <v/>
      </c>
      <c r="AY695" s="24">
        <f t="shared" si="3105"/>
        <v>2</v>
      </c>
      <c r="AZ695" s="19">
        <f t="shared" si="3106"/>
        <v>1</v>
      </c>
      <c r="BA695" s="19" t="s">
        <v>1740</v>
      </c>
      <c r="BB695" s="19"/>
    </row>
    <row r="696" spans="1:54" ht="15.6">
      <c r="A696" s="1">
        <f>'Form Responses 1'!A860</f>
        <v>0</v>
      </c>
      <c r="B696" s="55" t="s">
        <v>2065</v>
      </c>
      <c r="C696" s="55" t="s">
        <v>2066</v>
      </c>
      <c r="D696" s="55" t="s">
        <v>2064</v>
      </c>
      <c r="E696" s="515">
        <v>9199875478</v>
      </c>
      <c r="F696" s="56"/>
      <c r="G696" s="55" t="s">
        <v>2043</v>
      </c>
      <c r="H696" s="55"/>
      <c r="I696" s="55"/>
      <c r="J696" s="55"/>
      <c r="K696" s="55"/>
      <c r="L696" s="55"/>
      <c r="M696" s="55"/>
      <c r="N696" s="55" t="s">
        <v>1731</v>
      </c>
      <c r="O696" s="55"/>
      <c r="P696" s="20"/>
      <c r="Q696" s="20"/>
      <c r="R696" s="20"/>
      <c r="S696" s="20"/>
      <c r="T696" s="20" t="s">
        <v>979</v>
      </c>
      <c r="U696" s="20" t="s">
        <v>979</v>
      </c>
      <c r="V696" s="55"/>
      <c r="W696" s="55" t="s">
        <v>979</v>
      </c>
      <c r="X696" s="55" t="s">
        <v>979</v>
      </c>
      <c r="Y696" s="55"/>
      <c r="Z696" s="55" t="s">
        <v>979</v>
      </c>
      <c r="AA696" s="55" t="s">
        <v>979</v>
      </c>
      <c r="AB696" s="55"/>
      <c r="AC696" s="27" t="s">
        <v>979</v>
      </c>
      <c r="AD696" s="55"/>
      <c r="AE696" s="55"/>
      <c r="AF696" s="22">
        <f t="shared" si="3102"/>
        <v>7</v>
      </c>
      <c r="AG696" s="60" t="s">
        <v>1732</v>
      </c>
      <c r="AH696" s="19" t="str">
        <f t="shared" si="3502"/>
        <v/>
      </c>
      <c r="AI696" s="19"/>
      <c r="AJ696" s="19"/>
      <c r="AK696" s="19"/>
      <c r="AL696" s="19"/>
      <c r="AM696" s="19" t="s">
        <v>1738</v>
      </c>
      <c r="AN696" s="19"/>
      <c r="AO696" s="19"/>
      <c r="AP696" s="19" t="s">
        <v>1737</v>
      </c>
      <c r="AQ696" s="19" t="s">
        <v>1737</v>
      </c>
      <c r="AR696" s="19" t="str">
        <f t="shared" si="3652"/>
        <v/>
      </c>
      <c r="AS696" s="19" t="s">
        <v>1737</v>
      </c>
      <c r="AT696" s="19" t="s">
        <v>1737</v>
      </c>
      <c r="AU696" s="19" t="str">
        <f t="shared" si="3653"/>
        <v/>
      </c>
      <c r="AV696" s="19" t="s">
        <v>1737</v>
      </c>
      <c r="AW696" s="19" t="str">
        <f t="shared" ref="AW696:AX696" si="3658">IF(AD696="Y",$AG696,"")</f>
        <v/>
      </c>
      <c r="AX696" s="19" t="str">
        <f t="shared" si="3658"/>
        <v/>
      </c>
      <c r="AY696" s="24">
        <f t="shared" si="3105"/>
        <v>2</v>
      </c>
      <c r="AZ696" s="19">
        <f t="shared" si="3106"/>
        <v>1</v>
      </c>
      <c r="BA696" s="19" t="s">
        <v>1740</v>
      </c>
      <c r="BB696" s="19"/>
    </row>
    <row r="697" spans="1:54" ht="15.6">
      <c r="A697" s="1">
        <f>'Form Responses 1'!A861</f>
        <v>0</v>
      </c>
      <c r="B697" s="55" t="s">
        <v>2067</v>
      </c>
      <c r="C697" s="55" t="s">
        <v>2068</v>
      </c>
      <c r="D697" s="55" t="s">
        <v>433</v>
      </c>
      <c r="E697" s="515">
        <v>3314425401</v>
      </c>
      <c r="F697" s="56"/>
      <c r="G697" s="55" t="s">
        <v>2043</v>
      </c>
      <c r="H697" s="55"/>
      <c r="I697" s="55"/>
      <c r="J697" s="55"/>
      <c r="K697" s="55"/>
      <c r="L697" s="55"/>
      <c r="M697" s="55"/>
      <c r="N697" s="55" t="s">
        <v>1727</v>
      </c>
      <c r="O697" s="55"/>
      <c r="P697" s="20"/>
      <c r="Q697" s="20"/>
      <c r="R697" s="20"/>
      <c r="S697" s="20"/>
      <c r="T697" s="20" t="s">
        <v>979</v>
      </c>
      <c r="U697" s="20" t="s">
        <v>979</v>
      </c>
      <c r="V697" s="55"/>
      <c r="W697" s="55" t="s">
        <v>979</v>
      </c>
      <c r="X697" s="55" t="s">
        <v>979</v>
      </c>
      <c r="Y697" s="55"/>
      <c r="Z697" s="55" t="s">
        <v>979</v>
      </c>
      <c r="AA697" s="55" t="s">
        <v>979</v>
      </c>
      <c r="AB697" s="55"/>
      <c r="AC697" s="27" t="s">
        <v>979</v>
      </c>
      <c r="AD697" s="55"/>
      <c r="AE697" s="55"/>
      <c r="AF697" s="22">
        <f t="shared" si="3102"/>
        <v>7</v>
      </c>
      <c r="AG697" s="60" t="s">
        <v>1741</v>
      </c>
      <c r="AH697" s="19" t="str">
        <f t="shared" si="3502"/>
        <v/>
      </c>
      <c r="AI697" s="19"/>
      <c r="AJ697" s="19"/>
      <c r="AK697" s="19"/>
      <c r="AL697" s="19"/>
      <c r="AM697" s="19"/>
      <c r="AN697" s="19"/>
      <c r="AO697" s="19"/>
      <c r="AP697" s="19" t="s">
        <v>1734</v>
      </c>
      <c r="AQ697" s="19" t="s">
        <v>1734</v>
      </c>
      <c r="AR697" s="19" t="str">
        <f t="shared" si="3652"/>
        <v/>
      </c>
      <c r="AS697" s="19" t="s">
        <v>1734</v>
      </c>
      <c r="AT697" s="19" t="s">
        <v>1734</v>
      </c>
      <c r="AU697" s="19" t="str">
        <f t="shared" si="3653"/>
        <v/>
      </c>
      <c r="AV697" s="19" t="s">
        <v>1734</v>
      </c>
      <c r="AW697" s="19" t="str">
        <f t="shared" ref="AW697:AX697" si="3659">IF(AD697="Y",$AG697,"")</f>
        <v/>
      </c>
      <c r="AX697" s="19" t="str">
        <f t="shared" si="3659"/>
        <v/>
      </c>
      <c r="AY697" s="24">
        <f t="shared" si="3105"/>
        <v>2</v>
      </c>
      <c r="AZ697" s="19">
        <f t="shared" si="3106"/>
        <v>1</v>
      </c>
      <c r="BA697" s="19" t="s">
        <v>1740</v>
      </c>
      <c r="BB697" s="19"/>
    </row>
    <row r="698" spans="1:54" ht="15.6">
      <c r="A698" s="1">
        <f>'Form Responses 1'!A862</f>
        <v>0</v>
      </c>
      <c r="B698" s="55" t="s">
        <v>2069</v>
      </c>
      <c r="C698" s="55" t="s">
        <v>839</v>
      </c>
      <c r="D698" s="55" t="s">
        <v>433</v>
      </c>
      <c r="E698" s="515">
        <v>6306998626</v>
      </c>
      <c r="F698" s="56"/>
      <c r="G698" s="55" t="s">
        <v>2043</v>
      </c>
      <c r="H698" s="55"/>
      <c r="I698" s="55"/>
      <c r="J698" s="55"/>
      <c r="K698" s="55"/>
      <c r="L698" s="55"/>
      <c r="M698" s="55"/>
      <c r="N698" s="55" t="s">
        <v>1731</v>
      </c>
      <c r="O698" s="55"/>
      <c r="P698" s="20"/>
      <c r="Q698" s="20"/>
      <c r="R698" s="20"/>
      <c r="S698" s="20"/>
      <c r="T698" s="20" t="s">
        <v>979</v>
      </c>
      <c r="U698" s="20" t="s">
        <v>979</v>
      </c>
      <c r="V698" s="55"/>
      <c r="W698" s="55" t="s">
        <v>979</v>
      </c>
      <c r="X698" s="55" t="s">
        <v>979</v>
      </c>
      <c r="Y698" s="55"/>
      <c r="Z698" s="55" t="s">
        <v>979</v>
      </c>
      <c r="AA698" s="55" t="s">
        <v>979</v>
      </c>
      <c r="AB698" s="55"/>
      <c r="AC698" s="27" t="s">
        <v>979</v>
      </c>
      <c r="AD698" s="55"/>
      <c r="AE698" s="55"/>
      <c r="AF698" s="22">
        <f t="shared" si="3102"/>
        <v>7</v>
      </c>
      <c r="AG698" s="60" t="s">
        <v>1732</v>
      </c>
      <c r="AH698" s="19" t="str">
        <f t="shared" si="3502"/>
        <v/>
      </c>
      <c r="AI698" s="19"/>
      <c r="AJ698" s="19"/>
      <c r="AK698" s="19"/>
      <c r="AL698" s="19"/>
      <c r="AM698" s="19"/>
      <c r="AN698" s="19"/>
      <c r="AO698" s="19"/>
      <c r="AP698" s="19" t="s">
        <v>1737</v>
      </c>
      <c r="AQ698" s="19" t="s">
        <v>1737</v>
      </c>
      <c r="AR698" s="19" t="str">
        <f t="shared" si="3652"/>
        <v/>
      </c>
      <c r="AS698" s="19" t="s">
        <v>1737</v>
      </c>
      <c r="AT698" s="19" t="s">
        <v>1737</v>
      </c>
      <c r="AU698" s="19" t="str">
        <f t="shared" si="3653"/>
        <v/>
      </c>
      <c r="AV698" s="19" t="s">
        <v>1737</v>
      </c>
      <c r="AW698" s="19" t="str">
        <f t="shared" ref="AW698:AX698" si="3660">IF(AD698="Y",$AG698,"")</f>
        <v/>
      </c>
      <c r="AX698" s="19" t="str">
        <f t="shared" si="3660"/>
        <v/>
      </c>
      <c r="AY698" s="24">
        <f t="shared" si="3105"/>
        <v>2</v>
      </c>
      <c r="AZ698" s="19">
        <f t="shared" si="3106"/>
        <v>1</v>
      </c>
      <c r="BA698" s="19" t="s">
        <v>1740</v>
      </c>
      <c r="BB698" s="19"/>
    </row>
    <row r="699" spans="1:54" ht="14.4">
      <c r="A699" s="1">
        <f>'Form Responses 1'!A863</f>
        <v>0</v>
      </c>
      <c r="B699" s="55" t="s">
        <v>2070</v>
      </c>
      <c r="C699" s="55" t="s">
        <v>463</v>
      </c>
      <c r="D699" s="55" t="s">
        <v>2071</v>
      </c>
      <c r="E699" s="515">
        <v>9376268903</v>
      </c>
      <c r="F699" s="56"/>
      <c r="G699" s="55" t="s">
        <v>2043</v>
      </c>
      <c r="H699" s="55"/>
      <c r="I699" s="55"/>
      <c r="J699" s="55"/>
      <c r="K699" s="55"/>
      <c r="L699" s="55"/>
      <c r="M699" s="55"/>
      <c r="N699" s="55" t="s">
        <v>1727</v>
      </c>
      <c r="O699" s="55"/>
      <c r="P699" s="20"/>
      <c r="Q699" s="20"/>
      <c r="R699" s="20"/>
      <c r="S699" s="20"/>
      <c r="T699" s="20" t="s">
        <v>979</v>
      </c>
      <c r="U699" s="20" t="s">
        <v>979</v>
      </c>
      <c r="V699" s="55"/>
      <c r="W699" s="55" t="s">
        <v>979</v>
      </c>
      <c r="X699" s="55" t="s">
        <v>979</v>
      </c>
      <c r="Y699" s="55"/>
      <c r="Z699" s="55" t="s">
        <v>979</v>
      </c>
      <c r="AA699" s="55" t="s">
        <v>979</v>
      </c>
      <c r="AB699" s="55"/>
      <c r="AC699" s="52"/>
      <c r="AD699" s="55"/>
      <c r="AE699" s="55"/>
      <c r="AF699" s="22">
        <f t="shared" si="3102"/>
        <v>6</v>
      </c>
      <c r="AG699" s="60" t="s">
        <v>1741</v>
      </c>
      <c r="AH699" s="19" t="str">
        <f t="shared" si="3502"/>
        <v/>
      </c>
      <c r="AI699" s="19"/>
      <c r="AJ699" s="19"/>
      <c r="AK699" s="19"/>
      <c r="AL699" s="19"/>
      <c r="AM699" s="19"/>
      <c r="AN699" s="19"/>
      <c r="AO699" s="19"/>
      <c r="AP699" s="19" t="s">
        <v>1734</v>
      </c>
      <c r="AQ699" s="19" t="s">
        <v>1734</v>
      </c>
      <c r="AR699" s="19" t="str">
        <f t="shared" si="3652"/>
        <v/>
      </c>
      <c r="AS699" s="19" t="s">
        <v>1734</v>
      </c>
      <c r="AT699" s="19" t="s">
        <v>1734</v>
      </c>
      <c r="AU699" s="19" t="str">
        <f t="shared" si="3653"/>
        <v/>
      </c>
      <c r="AV699" s="19" t="str">
        <f t="shared" ref="AV699:AX699" si="3661">IF(AC699="Y",$AG699,"")</f>
        <v/>
      </c>
      <c r="AW699" s="19" t="str">
        <f t="shared" si="3661"/>
        <v/>
      </c>
      <c r="AX699" s="19" t="str">
        <f t="shared" si="3661"/>
        <v/>
      </c>
      <c r="AY699" s="24">
        <f t="shared" si="3105"/>
        <v>2</v>
      </c>
      <c r="AZ699" s="19">
        <f t="shared" si="3106"/>
        <v>1</v>
      </c>
      <c r="BA699" s="19" t="s">
        <v>1740</v>
      </c>
      <c r="BB699" s="19"/>
    </row>
    <row r="700" spans="1:54" ht="14.4">
      <c r="A700" s="1">
        <f>'Form Responses 1'!A864</f>
        <v>0</v>
      </c>
      <c r="B700" s="55" t="s">
        <v>2072</v>
      </c>
      <c r="C700" s="55" t="s">
        <v>2073</v>
      </c>
      <c r="D700" s="55" t="s">
        <v>2074</v>
      </c>
      <c r="E700" s="515">
        <v>5174885840</v>
      </c>
      <c r="F700" s="56"/>
      <c r="G700" s="55" t="s">
        <v>2043</v>
      </c>
      <c r="H700" s="55"/>
      <c r="I700" s="55"/>
      <c r="J700" s="55"/>
      <c r="K700" s="55"/>
      <c r="L700" s="55"/>
      <c r="M700" s="55"/>
      <c r="N700" s="55" t="s">
        <v>1731</v>
      </c>
      <c r="O700" s="55"/>
      <c r="P700" s="20"/>
      <c r="Q700" s="20"/>
      <c r="R700" s="20"/>
      <c r="S700" s="20"/>
      <c r="T700" s="20" t="s">
        <v>979</v>
      </c>
      <c r="U700" s="20" t="s">
        <v>979</v>
      </c>
      <c r="V700" s="55"/>
      <c r="W700" s="55" t="s">
        <v>979</v>
      </c>
      <c r="X700" s="55" t="s">
        <v>979</v>
      </c>
      <c r="Y700" s="55"/>
      <c r="Z700" s="55" t="s">
        <v>979</v>
      </c>
      <c r="AA700" s="55" t="s">
        <v>979</v>
      </c>
      <c r="AB700" s="55"/>
      <c r="AC700" s="52"/>
      <c r="AD700" s="55"/>
      <c r="AE700" s="55"/>
      <c r="AF700" s="22">
        <f t="shared" si="3102"/>
        <v>6</v>
      </c>
      <c r="AG700" s="60" t="s">
        <v>1732</v>
      </c>
      <c r="AH700" s="19" t="str">
        <f t="shared" si="3502"/>
        <v/>
      </c>
      <c r="AI700" s="19"/>
      <c r="AJ700" s="19"/>
      <c r="AK700" s="19"/>
      <c r="AL700" s="19"/>
      <c r="AM700" s="19"/>
      <c r="AN700" s="19"/>
      <c r="AO700" s="19"/>
      <c r="AP700" s="19" t="s">
        <v>1737</v>
      </c>
      <c r="AQ700" s="19" t="s">
        <v>1737</v>
      </c>
      <c r="AR700" s="19" t="str">
        <f t="shared" si="3652"/>
        <v/>
      </c>
      <c r="AS700" s="19" t="s">
        <v>1737</v>
      </c>
      <c r="AT700" s="19" t="s">
        <v>1737</v>
      </c>
      <c r="AU700" s="19" t="str">
        <f t="shared" si="3653"/>
        <v/>
      </c>
      <c r="AV700" s="19" t="str">
        <f t="shared" ref="AV700:AX700" si="3662">IF(AC700="Y",$AG700,"")</f>
        <v/>
      </c>
      <c r="AW700" s="19" t="str">
        <f t="shared" si="3662"/>
        <v/>
      </c>
      <c r="AX700" s="19" t="str">
        <f t="shared" si="3662"/>
        <v/>
      </c>
      <c r="AY700" s="24">
        <f t="shared" si="3105"/>
        <v>2</v>
      </c>
      <c r="AZ700" s="19">
        <f t="shared" si="3106"/>
        <v>1</v>
      </c>
      <c r="BA700" s="19" t="s">
        <v>1740</v>
      </c>
      <c r="BB700" s="19"/>
    </row>
    <row r="701" spans="1:54" ht="14.4">
      <c r="A701" s="1">
        <f>'Form Responses 1'!A865</f>
        <v>0</v>
      </c>
      <c r="B701" s="55" t="s">
        <v>2075</v>
      </c>
      <c r="C701" s="55" t="s">
        <v>1019</v>
      </c>
      <c r="D701" s="55" t="s">
        <v>2076</v>
      </c>
      <c r="E701" s="515">
        <v>2627514646</v>
      </c>
      <c r="F701" s="56"/>
      <c r="G701" s="55" t="s">
        <v>2043</v>
      </c>
      <c r="H701" s="55"/>
      <c r="I701" s="55"/>
      <c r="J701" s="55"/>
      <c r="K701" s="55"/>
      <c r="L701" s="55"/>
      <c r="M701" s="55"/>
      <c r="N701" s="55" t="s">
        <v>1731</v>
      </c>
      <c r="O701" s="55"/>
      <c r="P701" s="20"/>
      <c r="Q701" s="20"/>
      <c r="R701" s="20"/>
      <c r="S701" s="20"/>
      <c r="T701" s="20"/>
      <c r="U701" s="20"/>
      <c r="V701" s="55"/>
      <c r="W701" s="55" t="s">
        <v>979</v>
      </c>
      <c r="X701" s="55" t="s">
        <v>979</v>
      </c>
      <c r="Y701" s="55"/>
      <c r="Z701" s="55" t="s">
        <v>979</v>
      </c>
      <c r="AA701" s="55" t="s">
        <v>979</v>
      </c>
      <c r="AB701" s="55"/>
      <c r="AC701" s="52"/>
      <c r="AD701" s="55"/>
      <c r="AE701" s="55"/>
      <c r="AF701" s="22">
        <f t="shared" si="3102"/>
        <v>4</v>
      </c>
      <c r="AG701" s="60" t="s">
        <v>1732</v>
      </c>
      <c r="AH701" s="19" t="str">
        <f t="shared" si="3502"/>
        <v/>
      </c>
      <c r="AI701" s="19"/>
      <c r="AJ701" s="19"/>
      <c r="AK701" s="19"/>
      <c r="AL701" s="19"/>
      <c r="AM701" s="19"/>
      <c r="AN701" s="19"/>
      <c r="AO701" s="19"/>
      <c r="AP701" s="19" t="s">
        <v>1737</v>
      </c>
      <c r="AQ701" s="19" t="s">
        <v>1737</v>
      </c>
      <c r="AR701" s="19" t="str">
        <f t="shared" si="3652"/>
        <v/>
      </c>
      <c r="AS701" s="19" t="s">
        <v>1737</v>
      </c>
      <c r="AT701" s="19" t="s">
        <v>1737</v>
      </c>
      <c r="AU701" s="19" t="str">
        <f t="shared" si="3653"/>
        <v/>
      </c>
      <c r="AV701" s="19" t="str">
        <f t="shared" ref="AV701:AX701" si="3663">IF(AC701="Y",$AG701,"")</f>
        <v/>
      </c>
      <c r="AW701" s="19" t="str">
        <f t="shared" si="3663"/>
        <v/>
      </c>
      <c r="AX701" s="19" t="str">
        <f t="shared" si="3663"/>
        <v/>
      </c>
      <c r="AY701" s="24">
        <f t="shared" si="3105"/>
        <v>1</v>
      </c>
      <c r="AZ701" s="19">
        <f t="shared" si="3106"/>
        <v>1</v>
      </c>
      <c r="BA701" s="19" t="s">
        <v>1740</v>
      </c>
      <c r="BB701" s="19"/>
    </row>
    <row r="702" spans="1:54" ht="14.4">
      <c r="A702" s="1">
        <f>'Form Responses 1'!A866</f>
        <v>0</v>
      </c>
      <c r="B702" s="55" t="s">
        <v>2075</v>
      </c>
      <c r="C702" s="55" t="s">
        <v>433</v>
      </c>
      <c r="D702" s="55" t="s">
        <v>2076</v>
      </c>
      <c r="E702" s="515">
        <v>2625103702</v>
      </c>
      <c r="F702" s="56"/>
      <c r="G702" s="55" t="s">
        <v>2043</v>
      </c>
      <c r="H702" s="55"/>
      <c r="I702" s="55"/>
      <c r="J702" s="55"/>
      <c r="K702" s="55"/>
      <c r="L702" s="55"/>
      <c r="M702" s="55"/>
      <c r="N702" s="55" t="s">
        <v>1727</v>
      </c>
      <c r="O702" s="55"/>
      <c r="P702" s="20"/>
      <c r="Q702" s="20"/>
      <c r="R702" s="20"/>
      <c r="S702" s="20"/>
      <c r="T702" s="20"/>
      <c r="U702" s="20"/>
      <c r="V702" s="55"/>
      <c r="W702" s="55" t="s">
        <v>979</v>
      </c>
      <c r="X702" s="55" t="s">
        <v>979</v>
      </c>
      <c r="Y702" s="55"/>
      <c r="Z702" s="55" t="s">
        <v>979</v>
      </c>
      <c r="AA702" s="55" t="s">
        <v>979</v>
      </c>
      <c r="AB702" s="55"/>
      <c r="AC702" s="52"/>
      <c r="AD702" s="55"/>
      <c r="AE702" s="55"/>
      <c r="AF702" s="22">
        <f t="shared" si="3102"/>
        <v>4</v>
      </c>
      <c r="AG702" s="60" t="s">
        <v>1741</v>
      </c>
      <c r="AH702" s="19" t="str">
        <f t="shared" si="3502"/>
        <v/>
      </c>
      <c r="AI702" s="19"/>
      <c r="AJ702" s="19"/>
      <c r="AK702" s="19"/>
      <c r="AL702" s="19"/>
      <c r="AM702" s="19"/>
      <c r="AN702" s="19"/>
      <c r="AO702" s="19"/>
      <c r="AP702" s="19" t="s">
        <v>1734</v>
      </c>
      <c r="AQ702" s="19" t="s">
        <v>1734</v>
      </c>
      <c r="AR702" s="19" t="str">
        <f t="shared" si="3652"/>
        <v/>
      </c>
      <c r="AS702" s="19" t="s">
        <v>1734</v>
      </c>
      <c r="AT702" s="19" t="s">
        <v>1734</v>
      </c>
      <c r="AU702" s="19" t="str">
        <f t="shared" si="3653"/>
        <v/>
      </c>
      <c r="AV702" s="19" t="str">
        <f t="shared" ref="AV702:AX702" si="3664">IF(AC702="Y",$AG702,"")</f>
        <v/>
      </c>
      <c r="AW702" s="19" t="str">
        <f t="shared" si="3664"/>
        <v/>
      </c>
      <c r="AX702" s="19" t="str">
        <f t="shared" si="3664"/>
        <v/>
      </c>
      <c r="AY702" s="24">
        <f t="shared" si="3105"/>
        <v>1</v>
      </c>
      <c r="AZ702" s="19">
        <f t="shared" si="3106"/>
        <v>1</v>
      </c>
      <c r="BA702" s="19" t="s">
        <v>1740</v>
      </c>
      <c r="BB702" s="19"/>
    </row>
    <row r="703" spans="1:54" ht="15.6">
      <c r="A703" s="1">
        <f>'Form Responses 1'!A867</f>
        <v>0</v>
      </c>
      <c r="B703" s="55" t="s">
        <v>2077</v>
      </c>
      <c r="C703" s="55" t="s">
        <v>2078</v>
      </c>
      <c r="D703" s="55" t="s">
        <v>2079</v>
      </c>
      <c r="E703" s="515">
        <v>9193372556</v>
      </c>
      <c r="F703" s="56"/>
      <c r="G703" s="55" t="s">
        <v>2043</v>
      </c>
      <c r="H703" s="55"/>
      <c r="I703" s="55"/>
      <c r="J703" s="55"/>
      <c r="K703" s="55"/>
      <c r="L703" s="55"/>
      <c r="M703" s="55"/>
      <c r="N703" s="55" t="s">
        <v>1731</v>
      </c>
      <c r="O703" s="55"/>
      <c r="P703" s="20"/>
      <c r="Q703" s="20"/>
      <c r="R703" s="20"/>
      <c r="S703" s="20"/>
      <c r="T703" s="20"/>
      <c r="U703" s="20"/>
      <c r="V703" s="55"/>
      <c r="W703" s="55" t="s">
        <v>979</v>
      </c>
      <c r="X703" s="55" t="s">
        <v>979</v>
      </c>
      <c r="Y703" s="55"/>
      <c r="Z703" s="55"/>
      <c r="AA703" s="55"/>
      <c r="AB703" s="55"/>
      <c r="AC703" s="27" t="s">
        <v>979</v>
      </c>
      <c r="AD703" s="55"/>
      <c r="AE703" s="55"/>
      <c r="AF703" s="22">
        <f t="shared" si="3102"/>
        <v>3</v>
      </c>
      <c r="AG703" s="60" t="s">
        <v>1732</v>
      </c>
      <c r="AH703" s="19" t="str">
        <f t="shared" si="3502"/>
        <v/>
      </c>
      <c r="AI703" s="19"/>
      <c r="AJ703" s="19"/>
      <c r="AK703" s="19"/>
      <c r="AL703" s="19"/>
      <c r="AM703" s="19"/>
      <c r="AN703" s="19"/>
      <c r="AO703" s="19"/>
      <c r="AP703" s="19" t="s">
        <v>1737</v>
      </c>
      <c r="AQ703" s="19" t="s">
        <v>1737</v>
      </c>
      <c r="AR703" s="19" t="str">
        <f t="shared" si="3652"/>
        <v/>
      </c>
      <c r="AS703" s="19" t="str">
        <f t="shared" ref="AS703:AU703" si="3665">IF(Z703="Y",$AG703,"")</f>
        <v/>
      </c>
      <c r="AT703" s="19" t="str">
        <f t="shared" si="3665"/>
        <v/>
      </c>
      <c r="AU703" s="19" t="str">
        <f t="shared" si="3665"/>
        <v/>
      </c>
      <c r="AV703" s="19" t="s">
        <v>1737</v>
      </c>
      <c r="AW703" s="19" t="str">
        <f t="shared" ref="AW703:AX703" si="3666">IF(AD703="Y",$AG703,"")</f>
        <v/>
      </c>
      <c r="AX703" s="19" t="str">
        <f t="shared" si="3666"/>
        <v/>
      </c>
      <c r="AY703" s="24">
        <f t="shared" si="3105"/>
        <v>1</v>
      </c>
      <c r="AZ703" s="19">
        <f t="shared" si="3106"/>
        <v>1</v>
      </c>
      <c r="BA703" s="19" t="s">
        <v>1740</v>
      </c>
      <c r="BB703" s="19"/>
    </row>
    <row r="704" spans="1:54" ht="15.6">
      <c r="A704" s="1">
        <f>'Form Responses 1'!A868</f>
        <v>0</v>
      </c>
      <c r="B704" s="55" t="s">
        <v>2080</v>
      </c>
      <c r="C704" s="55" t="s">
        <v>2081</v>
      </c>
      <c r="D704" s="55" t="s">
        <v>2079</v>
      </c>
      <c r="E704" s="515">
        <v>9257449284</v>
      </c>
      <c r="F704" s="56"/>
      <c r="G704" s="55" t="s">
        <v>2043</v>
      </c>
      <c r="H704" s="55"/>
      <c r="I704" s="55"/>
      <c r="J704" s="55"/>
      <c r="K704" s="55"/>
      <c r="L704" s="55"/>
      <c r="M704" s="55"/>
      <c r="N704" s="55" t="s">
        <v>1727</v>
      </c>
      <c r="O704" s="55"/>
      <c r="P704" s="20"/>
      <c r="Q704" s="20"/>
      <c r="R704" s="20"/>
      <c r="S704" s="20"/>
      <c r="T704" s="20" t="s">
        <v>979</v>
      </c>
      <c r="U704" s="20" t="s">
        <v>979</v>
      </c>
      <c r="V704" s="55"/>
      <c r="W704" s="55" t="s">
        <v>979</v>
      </c>
      <c r="X704" s="55" t="s">
        <v>979</v>
      </c>
      <c r="Y704" s="55"/>
      <c r="Z704" s="55" t="s">
        <v>979</v>
      </c>
      <c r="AA704" s="55" t="s">
        <v>979</v>
      </c>
      <c r="AB704" s="55"/>
      <c r="AC704" s="27" t="s">
        <v>979</v>
      </c>
      <c r="AD704" s="55"/>
      <c r="AE704" s="55"/>
      <c r="AF704" s="22">
        <f t="shared" si="3102"/>
        <v>7</v>
      </c>
      <c r="AG704" s="60" t="s">
        <v>1741</v>
      </c>
      <c r="AH704" s="19" t="str">
        <f t="shared" si="3502"/>
        <v/>
      </c>
      <c r="AI704" s="19"/>
      <c r="AJ704" s="19"/>
      <c r="AK704" s="19"/>
      <c r="AL704" s="19"/>
      <c r="AM704" s="19"/>
      <c r="AN704" s="19"/>
      <c r="AO704" s="19"/>
      <c r="AP704" s="19" t="s">
        <v>1734</v>
      </c>
      <c r="AQ704" s="19" t="s">
        <v>1734</v>
      </c>
      <c r="AR704" s="19" t="str">
        <f t="shared" si="3652"/>
        <v/>
      </c>
      <c r="AS704" s="19" t="s">
        <v>1734</v>
      </c>
      <c r="AT704" s="19" t="s">
        <v>1734</v>
      </c>
      <c r="AU704" s="19" t="str">
        <f t="shared" ref="AU704:AU708" si="3667">IF(AB704="Y",$AG704,"")</f>
        <v/>
      </c>
      <c r="AV704" s="19" t="s">
        <v>1734</v>
      </c>
      <c r="AW704" s="19" t="str">
        <f t="shared" ref="AW704:AX704" si="3668">IF(AD704="Y",$AG704,"")</f>
        <v/>
      </c>
      <c r="AX704" s="19" t="str">
        <f t="shared" si="3668"/>
        <v/>
      </c>
      <c r="AY704" s="24">
        <f t="shared" si="3105"/>
        <v>2</v>
      </c>
      <c r="AZ704" s="19">
        <f t="shared" si="3106"/>
        <v>1</v>
      </c>
      <c r="BA704" s="19" t="s">
        <v>1740</v>
      </c>
      <c r="BB704" s="19"/>
    </row>
    <row r="705" spans="1:54" ht="14.4">
      <c r="A705" s="1">
        <f>'Form Responses 1'!A869</f>
        <v>0</v>
      </c>
      <c r="B705" s="55" t="s">
        <v>2082</v>
      </c>
      <c r="C705" s="55" t="s">
        <v>413</v>
      </c>
      <c r="D705" s="55" t="s">
        <v>2083</v>
      </c>
      <c r="E705" s="515">
        <v>5312105467</v>
      </c>
      <c r="F705" s="56"/>
      <c r="G705" s="55" t="s">
        <v>2043</v>
      </c>
      <c r="H705" s="55"/>
      <c r="I705" s="55"/>
      <c r="J705" s="55"/>
      <c r="K705" s="55"/>
      <c r="L705" s="55"/>
      <c r="M705" s="55"/>
      <c r="N705" s="55" t="s">
        <v>1731</v>
      </c>
      <c r="O705" s="55"/>
      <c r="P705" s="20"/>
      <c r="Q705" s="20"/>
      <c r="R705" s="20"/>
      <c r="S705" s="20"/>
      <c r="T705" s="20"/>
      <c r="U705" s="20" t="s">
        <v>979</v>
      </c>
      <c r="V705" s="55"/>
      <c r="W705" s="55" t="s">
        <v>979</v>
      </c>
      <c r="X705" s="55" t="s">
        <v>979</v>
      </c>
      <c r="Y705" s="55"/>
      <c r="Z705" s="55" t="s">
        <v>979</v>
      </c>
      <c r="AA705" s="55" t="s">
        <v>979</v>
      </c>
      <c r="AB705" s="55"/>
      <c r="AC705" s="52"/>
      <c r="AD705" s="55"/>
      <c r="AE705" s="55"/>
      <c r="AF705" s="22">
        <f t="shared" si="3102"/>
        <v>5</v>
      </c>
      <c r="AG705" s="60" t="s">
        <v>1732</v>
      </c>
      <c r="AH705" s="19" t="str">
        <f t="shared" si="3502"/>
        <v/>
      </c>
      <c r="AI705" s="19"/>
      <c r="AJ705" s="19"/>
      <c r="AK705" s="19"/>
      <c r="AL705" s="19"/>
      <c r="AM705" s="19"/>
      <c r="AN705" s="19"/>
      <c r="AO705" s="19"/>
      <c r="AP705" s="19" t="s">
        <v>1737</v>
      </c>
      <c r="AQ705" s="19" t="s">
        <v>1737</v>
      </c>
      <c r="AR705" s="19" t="str">
        <f t="shared" si="3652"/>
        <v/>
      </c>
      <c r="AS705" s="19" t="s">
        <v>1737</v>
      </c>
      <c r="AT705" s="19" t="s">
        <v>1737</v>
      </c>
      <c r="AU705" s="19" t="str">
        <f t="shared" si="3667"/>
        <v/>
      </c>
      <c r="AV705" s="19" t="str">
        <f t="shared" ref="AV705:AX705" si="3669">IF(AC705="Y",$AG705,"")</f>
        <v/>
      </c>
      <c r="AW705" s="19" t="str">
        <f t="shared" si="3669"/>
        <v/>
      </c>
      <c r="AX705" s="19" t="str">
        <f t="shared" si="3669"/>
        <v/>
      </c>
      <c r="AY705" s="24">
        <f t="shared" si="3105"/>
        <v>2</v>
      </c>
      <c r="AZ705" s="19">
        <f t="shared" si="3106"/>
        <v>1</v>
      </c>
      <c r="BA705" s="19" t="s">
        <v>1740</v>
      </c>
      <c r="BB705" s="19"/>
    </row>
    <row r="706" spans="1:54" ht="14.4">
      <c r="A706" s="1">
        <f>'Form Responses 1'!A870</f>
        <v>0</v>
      </c>
      <c r="B706" s="55" t="s">
        <v>2082</v>
      </c>
      <c r="C706" s="55" t="s">
        <v>2084</v>
      </c>
      <c r="D706" s="55" t="s">
        <v>2083</v>
      </c>
      <c r="E706" s="515">
        <v>4023214730</v>
      </c>
      <c r="F706" s="56"/>
      <c r="G706" s="55" t="s">
        <v>2043</v>
      </c>
      <c r="H706" s="55"/>
      <c r="I706" s="55"/>
      <c r="J706" s="55"/>
      <c r="K706" s="55"/>
      <c r="L706" s="55"/>
      <c r="M706" s="55"/>
      <c r="N706" s="55" t="s">
        <v>1727</v>
      </c>
      <c r="O706" s="55"/>
      <c r="P706" s="20"/>
      <c r="Q706" s="20"/>
      <c r="R706" s="20"/>
      <c r="S706" s="20"/>
      <c r="T706" s="20"/>
      <c r="U706" s="20" t="s">
        <v>979</v>
      </c>
      <c r="V706" s="55"/>
      <c r="W706" s="55" t="s">
        <v>979</v>
      </c>
      <c r="X706" s="55" t="s">
        <v>979</v>
      </c>
      <c r="Y706" s="55"/>
      <c r="Z706" s="55" t="s">
        <v>979</v>
      </c>
      <c r="AA706" s="55" t="s">
        <v>979</v>
      </c>
      <c r="AB706" s="55"/>
      <c r="AC706" s="52"/>
      <c r="AD706" s="55"/>
      <c r="AE706" s="55"/>
      <c r="AF706" s="22">
        <f t="shared" si="3102"/>
        <v>5</v>
      </c>
      <c r="AG706" s="60" t="s">
        <v>1741</v>
      </c>
      <c r="AH706" s="19" t="str">
        <f t="shared" si="3502"/>
        <v/>
      </c>
      <c r="AI706" s="19"/>
      <c r="AJ706" s="19"/>
      <c r="AK706" s="19"/>
      <c r="AL706" s="19"/>
      <c r="AM706" s="19"/>
      <c r="AN706" s="19"/>
      <c r="AO706" s="19"/>
      <c r="AP706" s="19" t="s">
        <v>1734</v>
      </c>
      <c r="AQ706" s="19" t="s">
        <v>1734</v>
      </c>
      <c r="AR706" s="19" t="str">
        <f t="shared" si="3652"/>
        <v/>
      </c>
      <c r="AS706" s="19" t="s">
        <v>1734</v>
      </c>
      <c r="AT706" s="19" t="s">
        <v>1734</v>
      </c>
      <c r="AU706" s="19" t="str">
        <f t="shared" si="3667"/>
        <v/>
      </c>
      <c r="AV706" s="19" t="str">
        <f t="shared" ref="AV706:AX706" si="3670">IF(AC706="Y",$AG706,"")</f>
        <v/>
      </c>
      <c r="AW706" s="19" t="str">
        <f t="shared" si="3670"/>
        <v/>
      </c>
      <c r="AX706" s="19" t="str">
        <f t="shared" si="3670"/>
        <v/>
      </c>
      <c r="AY706" s="24">
        <f t="shared" si="3105"/>
        <v>2</v>
      </c>
      <c r="AZ706" s="19">
        <f t="shared" si="3106"/>
        <v>1</v>
      </c>
      <c r="BA706" s="19" t="s">
        <v>1740</v>
      </c>
      <c r="BB706" s="19"/>
    </row>
    <row r="707" spans="1:54" ht="15.6">
      <c r="A707" s="1">
        <f>'Form Responses 1'!A871</f>
        <v>0</v>
      </c>
      <c r="B707" s="55" t="s">
        <v>2085</v>
      </c>
      <c r="C707" s="55" t="s">
        <v>2086</v>
      </c>
      <c r="D707" s="55" t="s">
        <v>2047</v>
      </c>
      <c r="E707" s="515">
        <v>8038736488</v>
      </c>
      <c r="F707" s="56"/>
      <c r="G707" s="55" t="s">
        <v>2087</v>
      </c>
      <c r="H707" s="55"/>
      <c r="I707" s="55"/>
      <c r="J707" s="55"/>
      <c r="K707" s="55"/>
      <c r="L707" s="55"/>
      <c r="M707" s="55"/>
      <c r="N707" s="55" t="s">
        <v>1727</v>
      </c>
      <c r="O707" s="55"/>
      <c r="P707" s="20"/>
      <c r="Q707" s="20"/>
      <c r="R707" s="20"/>
      <c r="S707" s="20"/>
      <c r="T707" s="20"/>
      <c r="U707" s="20"/>
      <c r="V707" s="55"/>
      <c r="W707" s="55" t="s">
        <v>979</v>
      </c>
      <c r="X707" s="55" t="s">
        <v>979</v>
      </c>
      <c r="Y707" s="55"/>
      <c r="Z707" s="55" t="s">
        <v>979</v>
      </c>
      <c r="AA707" s="55" t="s">
        <v>979</v>
      </c>
      <c r="AB707" s="55"/>
      <c r="AC707" s="27" t="s">
        <v>979</v>
      </c>
      <c r="AD707" s="55"/>
      <c r="AE707" s="55"/>
      <c r="AF707" s="22">
        <f t="shared" si="3102"/>
        <v>5</v>
      </c>
      <c r="AG707" s="60" t="s">
        <v>1741</v>
      </c>
      <c r="AH707" s="19" t="str">
        <f t="shared" si="3502"/>
        <v/>
      </c>
      <c r="AI707" s="19"/>
      <c r="AJ707" s="19"/>
      <c r="AK707" s="19"/>
      <c r="AL707" s="19"/>
      <c r="AM707" s="19"/>
      <c r="AN707" s="19"/>
      <c r="AO707" s="19"/>
      <c r="AP707" s="19" t="s">
        <v>1734</v>
      </c>
      <c r="AQ707" s="19" t="s">
        <v>1734</v>
      </c>
      <c r="AR707" s="19" t="str">
        <f t="shared" si="3652"/>
        <v/>
      </c>
      <c r="AS707" s="19" t="s">
        <v>1734</v>
      </c>
      <c r="AT707" s="19" t="s">
        <v>1734</v>
      </c>
      <c r="AU707" s="19" t="str">
        <f t="shared" si="3667"/>
        <v/>
      </c>
      <c r="AV707" s="19" t="s">
        <v>1734</v>
      </c>
      <c r="AW707" s="19" t="str">
        <f t="shared" ref="AW707:AX707" si="3671">IF(AD707="Y",$AG707,"")</f>
        <v/>
      </c>
      <c r="AX707" s="19" t="str">
        <f t="shared" si="3671"/>
        <v/>
      </c>
      <c r="AY707" s="24">
        <f t="shared" si="3105"/>
        <v>2</v>
      </c>
      <c r="AZ707" s="19">
        <f t="shared" si="3106"/>
        <v>1</v>
      </c>
      <c r="BA707" s="19" t="s">
        <v>1740</v>
      </c>
      <c r="BB707" s="19"/>
    </row>
    <row r="708" spans="1:54" ht="15.6">
      <c r="A708" s="1">
        <f>'Form Responses 1'!A872</f>
        <v>0</v>
      </c>
      <c r="B708" s="55" t="s">
        <v>2088</v>
      </c>
      <c r="C708" s="55" t="s">
        <v>2089</v>
      </c>
      <c r="D708" s="55" t="s">
        <v>2090</v>
      </c>
      <c r="E708" s="515">
        <v>8035867445</v>
      </c>
      <c r="F708" s="56"/>
      <c r="G708" s="55" t="s">
        <v>2087</v>
      </c>
      <c r="H708" s="55"/>
      <c r="I708" s="55"/>
      <c r="J708" s="55"/>
      <c r="K708" s="55"/>
      <c r="L708" s="55"/>
      <c r="M708" s="55"/>
      <c r="N708" s="55" t="s">
        <v>1731</v>
      </c>
      <c r="O708" s="55"/>
      <c r="P708" s="20"/>
      <c r="Q708" s="20"/>
      <c r="R708" s="20"/>
      <c r="S708" s="20"/>
      <c r="T708" s="20"/>
      <c r="U708" s="20"/>
      <c r="V708" s="55"/>
      <c r="W708" s="55" t="s">
        <v>979</v>
      </c>
      <c r="X708" s="55" t="s">
        <v>979</v>
      </c>
      <c r="Y708" s="55"/>
      <c r="Z708" s="55" t="s">
        <v>979</v>
      </c>
      <c r="AA708" s="55" t="s">
        <v>979</v>
      </c>
      <c r="AB708" s="55"/>
      <c r="AC708" s="30"/>
      <c r="AD708" s="55"/>
      <c r="AE708" s="55"/>
      <c r="AF708" s="22">
        <f t="shared" si="3102"/>
        <v>4</v>
      </c>
      <c r="AG708" s="60" t="s">
        <v>1732</v>
      </c>
      <c r="AH708" s="19" t="str">
        <f t="shared" si="3502"/>
        <v/>
      </c>
      <c r="AI708" s="19"/>
      <c r="AJ708" s="19"/>
      <c r="AK708" s="19"/>
      <c r="AL708" s="19"/>
      <c r="AM708" s="19"/>
      <c r="AN708" s="19"/>
      <c r="AO708" s="19"/>
      <c r="AP708" s="19" t="s">
        <v>1737</v>
      </c>
      <c r="AQ708" s="19" t="s">
        <v>1737</v>
      </c>
      <c r="AR708" s="19" t="str">
        <f t="shared" si="3652"/>
        <v/>
      </c>
      <c r="AS708" s="19" t="s">
        <v>1737</v>
      </c>
      <c r="AT708" s="19" t="s">
        <v>1737</v>
      </c>
      <c r="AU708" s="19" t="str">
        <f t="shared" si="3667"/>
        <v/>
      </c>
      <c r="AV708" s="19" t="str">
        <f t="shared" ref="AV708:AX708" si="3672">IF(AC708="Y",$AG708,"")</f>
        <v/>
      </c>
      <c r="AW708" s="19" t="str">
        <f t="shared" si="3672"/>
        <v/>
      </c>
      <c r="AX708" s="19" t="str">
        <f t="shared" si="3672"/>
        <v/>
      </c>
      <c r="AY708" s="24">
        <f t="shared" si="3105"/>
        <v>1</v>
      </c>
      <c r="AZ708" s="19">
        <f t="shared" si="3106"/>
        <v>1</v>
      </c>
      <c r="BA708" s="19" t="s">
        <v>1740</v>
      </c>
      <c r="BB708" s="19"/>
    </row>
    <row r="709" spans="1:54" ht="15.6">
      <c r="A709" s="1">
        <f>'Form Responses 1'!A873</f>
        <v>0</v>
      </c>
      <c r="B709" s="55" t="s">
        <v>2091</v>
      </c>
      <c r="C709" s="55" t="s">
        <v>2092</v>
      </c>
      <c r="D709" s="55" t="s">
        <v>2090</v>
      </c>
      <c r="E709" s="515">
        <v>8035867464</v>
      </c>
      <c r="F709" s="56"/>
      <c r="G709" s="55" t="s">
        <v>2087</v>
      </c>
      <c r="H709" s="55"/>
      <c r="I709" s="55"/>
      <c r="J709" s="55"/>
      <c r="K709" s="55"/>
      <c r="L709" s="55"/>
      <c r="M709" s="55"/>
      <c r="N709" s="55" t="s">
        <v>1727</v>
      </c>
      <c r="O709" s="55"/>
      <c r="P709" s="20"/>
      <c r="Q709" s="20"/>
      <c r="R709" s="20"/>
      <c r="S709" s="20"/>
      <c r="T709" s="20"/>
      <c r="U709" s="20"/>
      <c r="V709" s="55"/>
      <c r="W709" s="55" t="s">
        <v>979</v>
      </c>
      <c r="X709" s="55" t="s">
        <v>979</v>
      </c>
      <c r="Y709" s="55"/>
      <c r="Z709" s="55" t="s">
        <v>979</v>
      </c>
      <c r="AA709" s="55"/>
      <c r="AB709" s="55"/>
      <c r="AC709" s="30"/>
      <c r="AD709" s="55"/>
      <c r="AE709" s="55"/>
      <c r="AF709" s="22">
        <f t="shared" si="3102"/>
        <v>3</v>
      </c>
      <c r="AG709" s="60" t="s">
        <v>1741</v>
      </c>
      <c r="AH709" s="19" t="str">
        <f t="shared" si="3502"/>
        <v/>
      </c>
      <c r="AI709" s="19"/>
      <c r="AJ709" s="19"/>
      <c r="AK709" s="19"/>
      <c r="AL709" s="19"/>
      <c r="AM709" s="19"/>
      <c r="AN709" s="19"/>
      <c r="AO709" s="19"/>
      <c r="AP709" s="19" t="s">
        <v>1734</v>
      </c>
      <c r="AQ709" s="19" t="s">
        <v>1734</v>
      </c>
      <c r="AR709" s="19" t="str">
        <f t="shared" si="3652"/>
        <v/>
      </c>
      <c r="AS709" s="19" t="s">
        <v>1734</v>
      </c>
      <c r="AT709" s="19" t="str">
        <f t="shared" ref="AT709:AX709" si="3673">IF(AA709="Y",$AG709,"")</f>
        <v/>
      </c>
      <c r="AU709" s="19" t="str">
        <f t="shared" si="3673"/>
        <v/>
      </c>
      <c r="AV709" s="19" t="str">
        <f t="shared" si="3673"/>
        <v/>
      </c>
      <c r="AW709" s="19" t="str">
        <f t="shared" si="3673"/>
        <v/>
      </c>
      <c r="AX709" s="19" t="str">
        <f t="shared" si="3673"/>
        <v/>
      </c>
      <c r="AY709" s="24">
        <f t="shared" si="3105"/>
        <v>1</v>
      </c>
      <c r="AZ709" s="19">
        <f t="shared" si="3106"/>
        <v>1</v>
      </c>
      <c r="BA709" s="19" t="s">
        <v>1740</v>
      </c>
      <c r="BB709" s="19"/>
    </row>
    <row r="710" spans="1:54" ht="15.6">
      <c r="A710" s="1">
        <f>'Form Responses 1'!A874</f>
        <v>0</v>
      </c>
      <c r="B710" s="55" t="s">
        <v>2093</v>
      </c>
      <c r="C710" s="55" t="s">
        <v>821</v>
      </c>
      <c r="D710" s="55" t="s">
        <v>2094</v>
      </c>
      <c r="E710" s="515">
        <v>9194341604</v>
      </c>
      <c r="F710" s="56"/>
      <c r="G710" s="55" t="s">
        <v>2043</v>
      </c>
      <c r="H710" s="55"/>
      <c r="I710" s="55"/>
      <c r="J710" s="55"/>
      <c r="K710" s="55"/>
      <c r="L710" s="55"/>
      <c r="M710" s="55"/>
      <c r="N710" s="55" t="s">
        <v>1727</v>
      </c>
      <c r="O710" s="55"/>
      <c r="P710" s="20"/>
      <c r="Q710" s="20"/>
      <c r="R710" s="20"/>
      <c r="S710" s="20" t="s">
        <v>979</v>
      </c>
      <c r="T710" s="20" t="s">
        <v>979</v>
      </c>
      <c r="U710" s="20" t="s">
        <v>979</v>
      </c>
      <c r="V710" s="55"/>
      <c r="W710" s="55" t="s">
        <v>979</v>
      </c>
      <c r="X710" s="55" t="s">
        <v>979</v>
      </c>
      <c r="Y710" s="55"/>
      <c r="Z710" s="55" t="s">
        <v>979</v>
      </c>
      <c r="AA710" s="55"/>
      <c r="AB710" s="55"/>
      <c r="AC710" s="27" t="s">
        <v>979</v>
      </c>
      <c r="AD710" s="55"/>
      <c r="AE710" s="55"/>
      <c r="AF710" s="22">
        <f t="shared" si="3102"/>
        <v>7</v>
      </c>
      <c r="AG710" s="60" t="s">
        <v>1736</v>
      </c>
      <c r="AH710" s="19" t="str">
        <f t="shared" si="3502"/>
        <v/>
      </c>
      <c r="AI710" s="19"/>
      <c r="AJ710" s="19"/>
      <c r="AK710" s="19"/>
      <c r="AL710" s="19"/>
      <c r="AM710" s="19"/>
      <c r="AN710" s="19"/>
      <c r="AO710" s="19"/>
      <c r="AP710" s="19" t="str">
        <f t="shared" ref="AP710:AX710" si="3674">IF(W710="Y",$AG710,"")</f>
        <v>Volunteer Desk</v>
      </c>
      <c r="AQ710" s="19" t="str">
        <f t="shared" si="3674"/>
        <v>Volunteer Desk</v>
      </c>
      <c r="AR710" s="19" t="str">
        <f t="shared" si="3674"/>
        <v/>
      </c>
      <c r="AS710" s="19" t="str">
        <f t="shared" si="3674"/>
        <v>Volunteer Desk</v>
      </c>
      <c r="AT710" s="19" t="str">
        <f t="shared" si="3674"/>
        <v/>
      </c>
      <c r="AU710" s="19" t="str">
        <f t="shared" si="3674"/>
        <v/>
      </c>
      <c r="AV710" s="19" t="str">
        <f t="shared" si="3674"/>
        <v>Volunteer Desk</v>
      </c>
      <c r="AW710" s="19" t="str">
        <f t="shared" si="3674"/>
        <v/>
      </c>
      <c r="AX710" s="19" t="str">
        <f t="shared" si="3674"/>
        <v/>
      </c>
      <c r="AY710" s="24">
        <f t="shared" si="3105"/>
        <v>2</v>
      </c>
      <c r="AZ710" s="19">
        <f t="shared" si="3106"/>
        <v>1</v>
      </c>
      <c r="BA710" s="19" t="s">
        <v>1740</v>
      </c>
      <c r="BB710" s="19"/>
    </row>
    <row r="711" spans="1:54" ht="14.4">
      <c r="A711" s="1">
        <f>'Form Responses 1'!A875</f>
        <v>0</v>
      </c>
      <c r="B711" s="55" t="s">
        <v>2095</v>
      </c>
      <c r="C711" s="55" t="s">
        <v>1280</v>
      </c>
      <c r="D711" s="55" t="s">
        <v>2096</v>
      </c>
      <c r="E711" s="515">
        <v>9196458617</v>
      </c>
      <c r="F711" s="56"/>
      <c r="G711" s="55" t="s">
        <v>2043</v>
      </c>
      <c r="H711" s="55"/>
      <c r="I711" s="55"/>
      <c r="J711" s="55"/>
      <c r="K711" s="55"/>
      <c r="L711" s="55"/>
      <c r="M711" s="55"/>
      <c r="N711" s="55" t="s">
        <v>1727</v>
      </c>
      <c r="O711" s="55"/>
      <c r="P711" s="20"/>
      <c r="Q711" s="20"/>
      <c r="R711" s="20"/>
      <c r="S711" s="20"/>
      <c r="T711" s="20"/>
      <c r="U711" s="20"/>
      <c r="V711" s="55"/>
      <c r="W711" s="55" t="s">
        <v>979</v>
      </c>
      <c r="X711" s="55" t="s">
        <v>979</v>
      </c>
      <c r="Y711" s="55"/>
      <c r="Z711" s="55" t="s">
        <v>979</v>
      </c>
      <c r="AA711" s="55"/>
      <c r="AB711" s="55"/>
      <c r="AC711" s="52"/>
      <c r="AD711" s="55"/>
      <c r="AE711" s="55"/>
      <c r="AF711" s="22">
        <f t="shared" si="3102"/>
        <v>3</v>
      </c>
      <c r="AG711" s="60" t="s">
        <v>1741</v>
      </c>
      <c r="AH711" s="19" t="str">
        <f t="shared" si="3502"/>
        <v/>
      </c>
      <c r="AI711" s="19"/>
      <c r="AJ711" s="19"/>
      <c r="AK711" s="19"/>
      <c r="AL711" s="19"/>
      <c r="AM711" s="19"/>
      <c r="AN711" s="19"/>
      <c r="AO711" s="19"/>
      <c r="AP711" s="19" t="s">
        <v>1734</v>
      </c>
      <c r="AQ711" s="19" t="s">
        <v>1734</v>
      </c>
      <c r="AR711" s="19" t="str">
        <f t="shared" ref="AR711:AR723" si="3675">IF(Y711="Y",$AG711,"")</f>
        <v/>
      </c>
      <c r="AS711" s="19" t="s">
        <v>1734</v>
      </c>
      <c r="AT711" s="19" t="str">
        <f t="shared" ref="AT711:AX711" si="3676">IF(AA711="Y",$AG711,"")</f>
        <v/>
      </c>
      <c r="AU711" s="19" t="str">
        <f t="shared" si="3676"/>
        <v/>
      </c>
      <c r="AV711" s="19" t="str">
        <f t="shared" si="3676"/>
        <v/>
      </c>
      <c r="AW711" s="19" t="str">
        <f t="shared" si="3676"/>
        <v/>
      </c>
      <c r="AX711" s="19" t="str">
        <f t="shared" si="3676"/>
        <v/>
      </c>
      <c r="AY711" s="24">
        <f t="shared" si="3105"/>
        <v>1</v>
      </c>
      <c r="AZ711" s="19">
        <f t="shared" si="3106"/>
        <v>1</v>
      </c>
      <c r="BA711" s="19" t="s">
        <v>1740</v>
      </c>
      <c r="BB711" s="19"/>
    </row>
    <row r="712" spans="1:54" ht="14.4">
      <c r="A712" s="1">
        <f>'Form Responses 1'!A876</f>
        <v>0</v>
      </c>
      <c r="B712" s="55" t="s">
        <v>2097</v>
      </c>
      <c r="C712" s="55" t="s">
        <v>2098</v>
      </c>
      <c r="D712" s="55" t="s">
        <v>2099</v>
      </c>
      <c r="E712" s="515">
        <v>4759883722</v>
      </c>
      <c r="F712" s="56"/>
      <c r="G712" s="55" t="s">
        <v>2043</v>
      </c>
      <c r="H712" s="55"/>
      <c r="I712" s="55"/>
      <c r="J712" s="55"/>
      <c r="K712" s="55"/>
      <c r="L712" s="55"/>
      <c r="M712" s="55"/>
      <c r="N712" s="55" t="s">
        <v>1727</v>
      </c>
      <c r="O712" s="55"/>
      <c r="P712" s="20"/>
      <c r="Q712" s="20"/>
      <c r="R712" s="20"/>
      <c r="S712" s="20"/>
      <c r="T712" s="20"/>
      <c r="U712" s="20" t="s">
        <v>979</v>
      </c>
      <c r="V712" s="55"/>
      <c r="W712" s="55" t="s">
        <v>979</v>
      </c>
      <c r="X712" s="55" t="s">
        <v>979</v>
      </c>
      <c r="Y712" s="55"/>
      <c r="Z712" s="55"/>
      <c r="AA712" s="55"/>
      <c r="AB712" s="55"/>
      <c r="AC712" s="52"/>
      <c r="AD712" s="55"/>
      <c r="AE712" s="55"/>
      <c r="AF712" s="22">
        <f t="shared" si="3102"/>
        <v>3</v>
      </c>
      <c r="AG712" s="60" t="s">
        <v>1741</v>
      </c>
      <c r="AH712" s="19" t="str">
        <f t="shared" si="3502"/>
        <v/>
      </c>
      <c r="AI712" s="19"/>
      <c r="AJ712" s="19"/>
      <c r="AK712" s="19"/>
      <c r="AL712" s="19"/>
      <c r="AM712" s="19"/>
      <c r="AN712" s="19"/>
      <c r="AO712" s="19"/>
      <c r="AP712" s="19" t="s">
        <v>1734</v>
      </c>
      <c r="AQ712" s="19" t="s">
        <v>1734</v>
      </c>
      <c r="AR712" s="19" t="str">
        <f t="shared" si="3675"/>
        <v/>
      </c>
      <c r="AS712" s="19" t="str">
        <f t="shared" ref="AS712:AX712" si="3677">IF(Z712="Y",$AG712,"")</f>
        <v/>
      </c>
      <c r="AT712" s="19" t="str">
        <f t="shared" si="3677"/>
        <v/>
      </c>
      <c r="AU712" s="19" t="str">
        <f t="shared" si="3677"/>
        <v/>
      </c>
      <c r="AV712" s="19" t="str">
        <f t="shared" si="3677"/>
        <v/>
      </c>
      <c r="AW712" s="19" t="str">
        <f t="shared" si="3677"/>
        <v/>
      </c>
      <c r="AX712" s="19" t="str">
        <f t="shared" si="3677"/>
        <v/>
      </c>
      <c r="AY712" s="24">
        <f t="shared" si="3105"/>
        <v>1</v>
      </c>
      <c r="AZ712" s="19">
        <f t="shared" si="3106"/>
        <v>1</v>
      </c>
      <c r="BA712" s="19" t="s">
        <v>1740</v>
      </c>
      <c r="BB712" s="19"/>
    </row>
    <row r="713" spans="1:54" ht="14.4">
      <c r="A713" s="1">
        <f>'Form Responses 1'!A877</f>
        <v>0</v>
      </c>
      <c r="B713" s="55" t="s">
        <v>2097</v>
      </c>
      <c r="C713" s="55" t="s">
        <v>2100</v>
      </c>
      <c r="D713" s="55" t="s">
        <v>423</v>
      </c>
      <c r="E713" s="515">
        <v>5135103199</v>
      </c>
      <c r="F713" s="56"/>
      <c r="G713" s="55" t="s">
        <v>2043</v>
      </c>
      <c r="H713" s="55"/>
      <c r="I713" s="55"/>
      <c r="J713" s="55"/>
      <c r="K713" s="55"/>
      <c r="L713" s="55"/>
      <c r="M713" s="55"/>
      <c r="N713" s="55" t="s">
        <v>1731</v>
      </c>
      <c r="O713" s="55"/>
      <c r="P713" s="20"/>
      <c r="Q713" s="20"/>
      <c r="R713" s="20"/>
      <c r="S713" s="20"/>
      <c r="T713" s="20"/>
      <c r="U713" s="20" t="s">
        <v>979</v>
      </c>
      <c r="V713" s="55"/>
      <c r="W713" s="55" t="s">
        <v>979</v>
      </c>
      <c r="X713" s="55" t="s">
        <v>979</v>
      </c>
      <c r="Y713" s="55"/>
      <c r="Z713" s="55"/>
      <c r="AA713" s="55"/>
      <c r="AB713" s="55"/>
      <c r="AC713" s="52"/>
      <c r="AD713" s="55"/>
      <c r="AE713" s="55"/>
      <c r="AF713" s="22">
        <f t="shared" si="3102"/>
        <v>3</v>
      </c>
      <c r="AG713" s="60" t="s">
        <v>1732</v>
      </c>
      <c r="AH713" s="19" t="str">
        <f t="shared" si="3502"/>
        <v/>
      </c>
      <c r="AI713" s="19"/>
      <c r="AJ713" s="19"/>
      <c r="AK713" s="19"/>
      <c r="AL713" s="19"/>
      <c r="AM713" s="19"/>
      <c r="AN713" s="19"/>
      <c r="AO713" s="19"/>
      <c r="AP713" s="19" t="s">
        <v>1737</v>
      </c>
      <c r="AQ713" s="19" t="s">
        <v>1737</v>
      </c>
      <c r="AR713" s="19" t="str">
        <f t="shared" si="3675"/>
        <v/>
      </c>
      <c r="AS713" s="19" t="str">
        <f t="shared" ref="AS713:AX713" si="3678">IF(Z713="Y",$AG713,"")</f>
        <v/>
      </c>
      <c r="AT713" s="19" t="str">
        <f t="shared" si="3678"/>
        <v/>
      </c>
      <c r="AU713" s="19" t="str">
        <f t="shared" si="3678"/>
        <v/>
      </c>
      <c r="AV713" s="19" t="str">
        <f t="shared" si="3678"/>
        <v/>
      </c>
      <c r="AW713" s="19" t="str">
        <f t="shared" si="3678"/>
        <v/>
      </c>
      <c r="AX713" s="19" t="str">
        <f t="shared" si="3678"/>
        <v/>
      </c>
      <c r="AY713" s="24">
        <f t="shared" si="3105"/>
        <v>1</v>
      </c>
      <c r="AZ713" s="19">
        <f t="shared" si="3106"/>
        <v>1</v>
      </c>
      <c r="BA713" s="19" t="s">
        <v>1740</v>
      </c>
      <c r="BB713" s="19"/>
    </row>
    <row r="714" spans="1:54" ht="14.4">
      <c r="A714" s="1">
        <f>'Form Responses 1'!A878</f>
        <v>0</v>
      </c>
      <c r="B714" s="55" t="s">
        <v>2101</v>
      </c>
      <c r="C714" s="55" t="s">
        <v>702</v>
      </c>
      <c r="D714" s="55" t="s">
        <v>2102</v>
      </c>
      <c r="E714" s="515">
        <v>7049075824</v>
      </c>
      <c r="F714" s="56"/>
      <c r="G714" s="55" t="s">
        <v>2043</v>
      </c>
      <c r="H714" s="55"/>
      <c r="I714" s="55"/>
      <c r="J714" s="55"/>
      <c r="K714" s="55"/>
      <c r="L714" s="55"/>
      <c r="M714" s="55"/>
      <c r="N714" s="55" t="s">
        <v>1727</v>
      </c>
      <c r="O714" s="55"/>
      <c r="P714" s="20"/>
      <c r="Q714" s="20"/>
      <c r="R714" s="20"/>
      <c r="S714" s="20"/>
      <c r="T714" s="20"/>
      <c r="U714" s="20"/>
      <c r="V714" s="55"/>
      <c r="W714" s="55" t="s">
        <v>979</v>
      </c>
      <c r="X714" s="55" t="s">
        <v>979</v>
      </c>
      <c r="Y714" s="55"/>
      <c r="Z714" s="55"/>
      <c r="AA714" s="55"/>
      <c r="AB714" s="55"/>
      <c r="AC714" s="52"/>
      <c r="AD714" s="55"/>
      <c r="AE714" s="55"/>
      <c r="AF714" s="22">
        <f t="shared" si="3102"/>
        <v>2</v>
      </c>
      <c r="AG714" s="60" t="s">
        <v>1741</v>
      </c>
      <c r="AH714" s="19" t="str">
        <f t="shared" si="3502"/>
        <v/>
      </c>
      <c r="AI714" s="19"/>
      <c r="AJ714" s="19"/>
      <c r="AK714" s="19"/>
      <c r="AL714" s="19"/>
      <c r="AM714" s="19"/>
      <c r="AN714" s="19"/>
      <c r="AO714" s="19"/>
      <c r="AP714" s="19" t="s">
        <v>1734</v>
      </c>
      <c r="AQ714" s="19" t="s">
        <v>1734</v>
      </c>
      <c r="AR714" s="19" t="str">
        <f t="shared" si="3675"/>
        <v/>
      </c>
      <c r="AS714" s="19" t="str">
        <f t="shared" ref="AS714:AX714" si="3679">IF(Z714="Y",$AG714,"")</f>
        <v/>
      </c>
      <c r="AT714" s="19" t="str">
        <f t="shared" si="3679"/>
        <v/>
      </c>
      <c r="AU714" s="19" t="str">
        <f t="shared" si="3679"/>
        <v/>
      </c>
      <c r="AV714" s="19" t="str">
        <f t="shared" si="3679"/>
        <v/>
      </c>
      <c r="AW714" s="19" t="str">
        <f t="shared" si="3679"/>
        <v/>
      </c>
      <c r="AX714" s="19" t="str">
        <f t="shared" si="3679"/>
        <v/>
      </c>
      <c r="AY714" s="24">
        <f t="shared" si="3105"/>
        <v>1</v>
      </c>
      <c r="AZ714" s="19">
        <f t="shared" si="3106"/>
        <v>1</v>
      </c>
      <c r="BA714" s="19" t="s">
        <v>1740</v>
      </c>
      <c r="BB714" s="19"/>
    </row>
    <row r="715" spans="1:54" ht="14.4">
      <c r="A715" s="1">
        <f>'Form Responses 1'!A879</f>
        <v>0</v>
      </c>
      <c r="B715" s="55" t="s">
        <v>2101</v>
      </c>
      <c r="C715" s="55" t="s">
        <v>722</v>
      </c>
      <c r="D715" s="55" t="s">
        <v>2102</v>
      </c>
      <c r="E715" s="515">
        <v>7042777935</v>
      </c>
      <c r="F715" s="56"/>
      <c r="G715" s="55" t="s">
        <v>2043</v>
      </c>
      <c r="H715" s="55"/>
      <c r="I715" s="55"/>
      <c r="J715" s="55"/>
      <c r="K715" s="55"/>
      <c r="L715" s="55"/>
      <c r="M715" s="55"/>
      <c r="N715" s="55" t="s">
        <v>1731</v>
      </c>
      <c r="O715" s="55"/>
      <c r="P715" s="20"/>
      <c r="Q715" s="20"/>
      <c r="R715" s="20"/>
      <c r="S715" s="20"/>
      <c r="T715" s="20"/>
      <c r="U715" s="20"/>
      <c r="V715" s="55"/>
      <c r="W715" s="55" t="s">
        <v>979</v>
      </c>
      <c r="X715" s="55" t="s">
        <v>979</v>
      </c>
      <c r="Y715" s="55"/>
      <c r="Z715" s="55"/>
      <c r="AA715" s="55"/>
      <c r="AB715" s="55"/>
      <c r="AC715" s="52"/>
      <c r="AD715" s="55"/>
      <c r="AE715" s="55"/>
      <c r="AF715" s="22">
        <f t="shared" si="3102"/>
        <v>2</v>
      </c>
      <c r="AG715" s="60" t="s">
        <v>1732</v>
      </c>
      <c r="AH715" s="19" t="str">
        <f t="shared" si="3502"/>
        <v/>
      </c>
      <c r="AI715" s="19"/>
      <c r="AJ715" s="19"/>
      <c r="AK715" s="19"/>
      <c r="AL715" s="19"/>
      <c r="AM715" s="19"/>
      <c r="AN715" s="19"/>
      <c r="AO715" s="19"/>
      <c r="AP715" s="19" t="s">
        <v>1737</v>
      </c>
      <c r="AQ715" s="19" t="s">
        <v>1737</v>
      </c>
      <c r="AR715" s="19" t="str">
        <f t="shared" si="3675"/>
        <v/>
      </c>
      <c r="AS715" s="19" t="str">
        <f t="shared" ref="AS715:AX715" si="3680">IF(Z715="Y",$AG715,"")</f>
        <v/>
      </c>
      <c r="AT715" s="19" t="str">
        <f t="shared" si="3680"/>
        <v/>
      </c>
      <c r="AU715" s="19" t="str">
        <f t="shared" si="3680"/>
        <v/>
      </c>
      <c r="AV715" s="19" t="str">
        <f t="shared" si="3680"/>
        <v/>
      </c>
      <c r="AW715" s="19" t="str">
        <f t="shared" si="3680"/>
        <v/>
      </c>
      <c r="AX715" s="19" t="str">
        <f t="shared" si="3680"/>
        <v/>
      </c>
      <c r="AY715" s="24">
        <f t="shared" si="3105"/>
        <v>1</v>
      </c>
      <c r="AZ715" s="19">
        <f t="shared" si="3106"/>
        <v>1</v>
      </c>
      <c r="BA715" s="19" t="s">
        <v>1740</v>
      </c>
      <c r="BB715" s="19"/>
    </row>
    <row r="716" spans="1:54" ht="15.6">
      <c r="A716" s="1">
        <f>'Form Responses 1'!A880</f>
        <v>0</v>
      </c>
      <c r="B716" s="55" t="s">
        <v>2103</v>
      </c>
      <c r="C716" s="55" t="s">
        <v>2104</v>
      </c>
      <c r="D716" s="55" t="s">
        <v>2105</v>
      </c>
      <c r="E716" s="515" t="s">
        <v>2106</v>
      </c>
      <c r="F716" s="56"/>
      <c r="G716" s="55" t="s">
        <v>2107</v>
      </c>
      <c r="H716" s="55"/>
      <c r="I716" s="55"/>
      <c r="J716" s="55"/>
      <c r="K716" s="55"/>
      <c r="L716" s="55"/>
      <c r="M716" s="55"/>
      <c r="N716" s="55" t="s">
        <v>1731</v>
      </c>
      <c r="O716" s="55"/>
      <c r="P716" s="20"/>
      <c r="Q716" s="20"/>
      <c r="R716" s="20"/>
      <c r="S716" s="20"/>
      <c r="T716" s="20"/>
      <c r="U716" s="20"/>
      <c r="V716" s="55"/>
      <c r="W716" s="55" t="s">
        <v>979</v>
      </c>
      <c r="X716" s="55" t="s">
        <v>979</v>
      </c>
      <c r="Y716" s="55"/>
      <c r="Z716" s="55" t="s">
        <v>979</v>
      </c>
      <c r="AA716" s="55" t="s">
        <v>979</v>
      </c>
      <c r="AB716" s="55"/>
      <c r="AC716" s="27" t="s">
        <v>979</v>
      </c>
      <c r="AD716" s="55" t="s">
        <v>979</v>
      </c>
      <c r="AE716" s="55"/>
      <c r="AF716" s="22">
        <f t="shared" si="3102"/>
        <v>6</v>
      </c>
      <c r="AG716" s="60" t="s">
        <v>1732</v>
      </c>
      <c r="AH716" s="19" t="str">
        <f t="shared" si="3502"/>
        <v/>
      </c>
      <c r="AI716" s="19"/>
      <c r="AJ716" s="19"/>
      <c r="AK716" s="19"/>
      <c r="AL716" s="19"/>
      <c r="AM716" s="19"/>
      <c r="AN716" s="19"/>
      <c r="AO716" s="19"/>
      <c r="AP716" s="19" t="s">
        <v>1737</v>
      </c>
      <c r="AQ716" s="19" t="s">
        <v>1737</v>
      </c>
      <c r="AR716" s="19" t="str">
        <f t="shared" si="3675"/>
        <v/>
      </c>
      <c r="AS716" s="19" t="s">
        <v>1737</v>
      </c>
      <c r="AT716" s="19" t="s">
        <v>1737</v>
      </c>
      <c r="AU716" s="19" t="str">
        <f t="shared" ref="AU716:AU728" si="3681">IF(AB716="Y",$AG716,"")</f>
        <v/>
      </c>
      <c r="AV716" s="19" t="s">
        <v>1737</v>
      </c>
      <c r="AW716" s="19" t="s">
        <v>1737</v>
      </c>
      <c r="AX716" s="19" t="str">
        <f>IF(AE716="Y",$AG716,"")</f>
        <v/>
      </c>
      <c r="AY716" s="24">
        <f t="shared" si="3105"/>
        <v>2</v>
      </c>
      <c r="AZ716" s="19">
        <f t="shared" si="3106"/>
        <v>1</v>
      </c>
      <c r="BA716" s="19" t="s">
        <v>1740</v>
      </c>
      <c r="BB716" s="19"/>
    </row>
    <row r="717" spans="1:54" ht="15.6">
      <c r="A717" s="1">
        <f>'Form Responses 1'!A881</f>
        <v>0</v>
      </c>
      <c r="B717" s="55" t="s">
        <v>2108</v>
      </c>
      <c r="C717" s="55" t="s">
        <v>249</v>
      </c>
      <c r="D717" s="55" t="s">
        <v>2105</v>
      </c>
      <c r="E717" s="515" t="s">
        <v>2109</v>
      </c>
      <c r="F717" s="56"/>
      <c r="G717" s="55" t="s">
        <v>2107</v>
      </c>
      <c r="H717" s="55"/>
      <c r="I717" s="55"/>
      <c r="J717" s="55"/>
      <c r="K717" s="55"/>
      <c r="L717" s="55"/>
      <c r="M717" s="55"/>
      <c r="N717" s="55" t="s">
        <v>1727</v>
      </c>
      <c r="O717" s="55"/>
      <c r="P717" s="20"/>
      <c r="Q717" s="20"/>
      <c r="R717" s="20"/>
      <c r="S717" s="20"/>
      <c r="T717" s="20"/>
      <c r="U717" s="20"/>
      <c r="V717" s="55"/>
      <c r="W717" s="55" t="s">
        <v>979</v>
      </c>
      <c r="X717" s="55" t="s">
        <v>979</v>
      </c>
      <c r="Y717" s="55"/>
      <c r="Z717" s="55" t="s">
        <v>979</v>
      </c>
      <c r="AA717" s="55" t="s">
        <v>979</v>
      </c>
      <c r="AB717" s="55"/>
      <c r="AC717" s="27" t="s">
        <v>979</v>
      </c>
      <c r="AD717" s="55" t="s">
        <v>979</v>
      </c>
      <c r="AE717" s="55"/>
      <c r="AF717" s="22">
        <f t="shared" si="3102"/>
        <v>6</v>
      </c>
      <c r="AG717" s="60" t="s">
        <v>1741</v>
      </c>
      <c r="AH717" s="19" t="str">
        <f t="shared" si="3502"/>
        <v/>
      </c>
      <c r="AI717" s="19"/>
      <c r="AJ717" s="19"/>
      <c r="AK717" s="19"/>
      <c r="AL717" s="19"/>
      <c r="AM717" s="19"/>
      <c r="AN717" s="19"/>
      <c r="AO717" s="19"/>
      <c r="AP717" s="19" t="s">
        <v>1734</v>
      </c>
      <c r="AQ717" s="19" t="s">
        <v>1734</v>
      </c>
      <c r="AR717" s="19" t="str">
        <f t="shared" si="3675"/>
        <v/>
      </c>
      <c r="AS717" s="19" t="s">
        <v>1734</v>
      </c>
      <c r="AT717" s="19" t="s">
        <v>1734</v>
      </c>
      <c r="AU717" s="19" t="str">
        <f t="shared" si="3681"/>
        <v/>
      </c>
      <c r="AV717" s="19" t="s">
        <v>1734</v>
      </c>
      <c r="AW717" s="19" t="str">
        <f t="shared" ref="AW717:AX717" si="3682">IF(AD717="Y",$AG717,"")</f>
        <v>Crowd Mgmt</v>
      </c>
      <c r="AX717" s="19" t="str">
        <f t="shared" si="3682"/>
        <v/>
      </c>
      <c r="AY717" s="24">
        <f t="shared" si="3105"/>
        <v>2</v>
      </c>
      <c r="AZ717" s="19">
        <f t="shared" si="3106"/>
        <v>1</v>
      </c>
      <c r="BA717" s="19" t="s">
        <v>1740</v>
      </c>
      <c r="BB717" s="19"/>
    </row>
    <row r="718" spans="1:54" ht="15.6">
      <c r="A718" s="1">
        <f>'Form Responses 1'!A882</f>
        <v>0</v>
      </c>
      <c r="B718" s="55" t="s">
        <v>2110</v>
      </c>
      <c r="C718" s="55" t="s">
        <v>2111</v>
      </c>
      <c r="D718" s="55" t="s">
        <v>2112</v>
      </c>
      <c r="E718" s="515" t="s">
        <v>2113</v>
      </c>
      <c r="F718" s="56"/>
      <c r="G718" s="55" t="s">
        <v>2107</v>
      </c>
      <c r="H718" s="55"/>
      <c r="I718" s="55"/>
      <c r="J718" s="55"/>
      <c r="K718" s="55"/>
      <c r="L718" s="55"/>
      <c r="M718" s="55"/>
      <c r="N718" s="55" t="s">
        <v>1731</v>
      </c>
      <c r="O718" s="55"/>
      <c r="P718" s="20"/>
      <c r="Q718" s="20"/>
      <c r="R718" s="20"/>
      <c r="S718" s="20"/>
      <c r="T718" s="20"/>
      <c r="U718" s="20"/>
      <c r="V718" s="55"/>
      <c r="W718" s="55" t="s">
        <v>979</v>
      </c>
      <c r="X718" s="55" t="s">
        <v>979</v>
      </c>
      <c r="Y718" s="55"/>
      <c r="Z718" s="55" t="s">
        <v>979</v>
      </c>
      <c r="AA718" s="55" t="s">
        <v>979</v>
      </c>
      <c r="AB718" s="55"/>
      <c r="AC718" s="27" t="s">
        <v>979</v>
      </c>
      <c r="AD718" s="55" t="s">
        <v>979</v>
      </c>
      <c r="AE718" s="55"/>
      <c r="AF718" s="22">
        <f t="shared" si="3102"/>
        <v>6</v>
      </c>
      <c r="AG718" s="60" t="s">
        <v>1732</v>
      </c>
      <c r="AH718" s="19" t="str">
        <f t="shared" si="3502"/>
        <v/>
      </c>
      <c r="AI718" s="19"/>
      <c r="AJ718" s="19"/>
      <c r="AK718" s="19"/>
      <c r="AL718" s="19"/>
      <c r="AM718" s="19"/>
      <c r="AN718" s="19"/>
      <c r="AO718" s="19"/>
      <c r="AP718" s="19" t="s">
        <v>1737</v>
      </c>
      <c r="AQ718" s="19" t="s">
        <v>1737</v>
      </c>
      <c r="AR718" s="19" t="str">
        <f t="shared" si="3675"/>
        <v/>
      </c>
      <c r="AS718" s="19" t="s">
        <v>1737</v>
      </c>
      <c r="AT718" s="19" t="s">
        <v>1737</v>
      </c>
      <c r="AU718" s="19" t="str">
        <f t="shared" si="3681"/>
        <v/>
      </c>
      <c r="AV718" s="19" t="s">
        <v>1737</v>
      </c>
      <c r="AW718" s="19" t="s">
        <v>1737</v>
      </c>
      <c r="AX718" s="19" t="str">
        <f>IF(AE718="Y",$AG718,"")</f>
        <v/>
      </c>
      <c r="AY718" s="24">
        <f t="shared" si="3105"/>
        <v>2</v>
      </c>
      <c r="AZ718" s="19">
        <f t="shared" si="3106"/>
        <v>1</v>
      </c>
      <c r="BA718" s="19" t="s">
        <v>1740</v>
      </c>
      <c r="BB718" s="19"/>
    </row>
    <row r="719" spans="1:54" ht="15.6">
      <c r="A719" s="1">
        <f>'Form Responses 1'!A883</f>
        <v>0</v>
      </c>
      <c r="B719" s="55" t="s">
        <v>2110</v>
      </c>
      <c r="C719" s="55" t="s">
        <v>2114</v>
      </c>
      <c r="D719" s="55" t="s">
        <v>2112</v>
      </c>
      <c r="E719" s="515" t="s">
        <v>2115</v>
      </c>
      <c r="F719" s="56"/>
      <c r="G719" s="55" t="s">
        <v>2107</v>
      </c>
      <c r="H719" s="55"/>
      <c r="I719" s="55"/>
      <c r="J719" s="55"/>
      <c r="K719" s="55"/>
      <c r="L719" s="55"/>
      <c r="M719" s="55"/>
      <c r="N719" s="55" t="s">
        <v>1727</v>
      </c>
      <c r="O719" s="55"/>
      <c r="P719" s="20"/>
      <c r="Q719" s="20"/>
      <c r="R719" s="20"/>
      <c r="S719" s="20"/>
      <c r="T719" s="20"/>
      <c r="U719" s="20"/>
      <c r="V719" s="55"/>
      <c r="W719" s="55" t="s">
        <v>979</v>
      </c>
      <c r="X719" s="55" t="s">
        <v>979</v>
      </c>
      <c r="Y719" s="55"/>
      <c r="Z719" s="55" t="s">
        <v>979</v>
      </c>
      <c r="AA719" s="55" t="s">
        <v>979</v>
      </c>
      <c r="AB719" s="55"/>
      <c r="AC719" s="27" t="s">
        <v>979</v>
      </c>
      <c r="AD719" s="55" t="s">
        <v>979</v>
      </c>
      <c r="AE719" s="55"/>
      <c r="AF719" s="22">
        <f t="shared" si="3102"/>
        <v>6</v>
      </c>
      <c r="AG719" s="60" t="s">
        <v>1741</v>
      </c>
      <c r="AH719" s="19" t="str">
        <f t="shared" si="3502"/>
        <v/>
      </c>
      <c r="AI719" s="19"/>
      <c r="AJ719" s="19"/>
      <c r="AK719" s="19"/>
      <c r="AL719" s="19"/>
      <c r="AM719" s="19"/>
      <c r="AN719" s="19"/>
      <c r="AO719" s="19"/>
      <c r="AP719" s="19" t="s">
        <v>1734</v>
      </c>
      <c r="AQ719" s="19" t="s">
        <v>1734</v>
      </c>
      <c r="AR719" s="19" t="str">
        <f t="shared" si="3675"/>
        <v/>
      </c>
      <c r="AS719" s="19" t="s">
        <v>1734</v>
      </c>
      <c r="AT719" s="19" t="s">
        <v>1734</v>
      </c>
      <c r="AU719" s="19" t="str">
        <f t="shared" si="3681"/>
        <v/>
      </c>
      <c r="AV719" s="19" t="s">
        <v>1734</v>
      </c>
      <c r="AW719" s="19" t="str">
        <f t="shared" ref="AW719:AX719" si="3683">IF(AD719="Y",$AG719,"")</f>
        <v>Crowd Mgmt</v>
      </c>
      <c r="AX719" s="19" t="str">
        <f t="shared" si="3683"/>
        <v/>
      </c>
      <c r="AY719" s="24">
        <f t="shared" si="3105"/>
        <v>2</v>
      </c>
      <c r="AZ719" s="19">
        <f t="shared" si="3106"/>
        <v>1</v>
      </c>
      <c r="BA719" s="19" t="s">
        <v>1740</v>
      </c>
      <c r="BB719" s="19"/>
    </row>
    <row r="720" spans="1:54" ht="15.6">
      <c r="A720" s="1">
        <f>'Form Responses 1'!A884</f>
        <v>0</v>
      </c>
      <c r="B720" s="55" t="s">
        <v>2116</v>
      </c>
      <c r="C720" s="55" t="s">
        <v>2117</v>
      </c>
      <c r="D720" s="55" t="s">
        <v>2118</v>
      </c>
      <c r="E720" s="515" t="s">
        <v>2119</v>
      </c>
      <c r="F720" s="56"/>
      <c r="G720" s="55" t="s">
        <v>2107</v>
      </c>
      <c r="H720" s="55"/>
      <c r="I720" s="55"/>
      <c r="J720" s="55"/>
      <c r="K720" s="55"/>
      <c r="L720" s="55"/>
      <c r="M720" s="55"/>
      <c r="N720" s="55" t="s">
        <v>1727</v>
      </c>
      <c r="O720" s="55"/>
      <c r="P720" s="20"/>
      <c r="Q720" s="20"/>
      <c r="R720" s="20"/>
      <c r="S720" s="20"/>
      <c r="T720" s="20"/>
      <c r="U720" s="20"/>
      <c r="V720" s="55"/>
      <c r="W720" s="55" t="s">
        <v>979</v>
      </c>
      <c r="X720" s="55" t="s">
        <v>979</v>
      </c>
      <c r="Y720" s="55"/>
      <c r="Z720" s="55" t="s">
        <v>979</v>
      </c>
      <c r="AA720" s="55" t="s">
        <v>979</v>
      </c>
      <c r="AB720" s="55"/>
      <c r="AC720" s="27" t="s">
        <v>979</v>
      </c>
      <c r="AD720" s="55" t="s">
        <v>979</v>
      </c>
      <c r="AE720" s="55"/>
      <c r="AF720" s="22">
        <f t="shared" si="3102"/>
        <v>6</v>
      </c>
      <c r="AG720" s="60" t="s">
        <v>1741</v>
      </c>
      <c r="AH720" s="19" t="str">
        <f t="shared" si="3502"/>
        <v/>
      </c>
      <c r="AI720" s="19"/>
      <c r="AJ720" s="19"/>
      <c r="AK720" s="19"/>
      <c r="AL720" s="19"/>
      <c r="AM720" s="19"/>
      <c r="AN720" s="19"/>
      <c r="AO720" s="19"/>
      <c r="AP720" s="19" t="s">
        <v>1734</v>
      </c>
      <c r="AQ720" s="19" t="s">
        <v>1734</v>
      </c>
      <c r="AR720" s="19" t="str">
        <f t="shared" si="3675"/>
        <v/>
      </c>
      <c r="AS720" s="19" t="s">
        <v>1734</v>
      </c>
      <c r="AT720" s="19" t="s">
        <v>1734</v>
      </c>
      <c r="AU720" s="19" t="str">
        <f t="shared" si="3681"/>
        <v/>
      </c>
      <c r="AV720" s="19" t="s">
        <v>1734</v>
      </c>
      <c r="AW720" s="19" t="str">
        <f t="shared" ref="AW720:AX720" si="3684">IF(AD720="Y",$AG720,"")</f>
        <v>Crowd Mgmt</v>
      </c>
      <c r="AX720" s="19" t="str">
        <f t="shared" si="3684"/>
        <v/>
      </c>
      <c r="AY720" s="24">
        <f t="shared" si="3105"/>
        <v>2</v>
      </c>
      <c r="AZ720" s="19">
        <f t="shared" si="3106"/>
        <v>1</v>
      </c>
      <c r="BA720" s="19" t="s">
        <v>1740</v>
      </c>
      <c r="BB720" s="19"/>
    </row>
    <row r="721" spans="1:54" ht="15.6">
      <c r="A721" s="1">
        <f>'Form Responses 1'!A885</f>
        <v>0</v>
      </c>
      <c r="B721" s="55"/>
      <c r="C721" s="55" t="s">
        <v>2120</v>
      </c>
      <c r="D721" s="55" t="s">
        <v>2118</v>
      </c>
      <c r="E721" s="515" t="s">
        <v>2121</v>
      </c>
      <c r="F721" s="56"/>
      <c r="G721" s="55" t="s">
        <v>2107</v>
      </c>
      <c r="H721" s="55"/>
      <c r="I721" s="55"/>
      <c r="J721" s="55"/>
      <c r="K721" s="55"/>
      <c r="L721" s="55"/>
      <c r="M721" s="55"/>
      <c r="N721" s="55" t="s">
        <v>1727</v>
      </c>
      <c r="O721" s="55"/>
      <c r="P721" s="20"/>
      <c r="Q721" s="20"/>
      <c r="R721" s="20"/>
      <c r="S721" s="20"/>
      <c r="T721" s="20"/>
      <c r="U721" s="20"/>
      <c r="V721" s="55"/>
      <c r="W721" s="55" t="s">
        <v>979</v>
      </c>
      <c r="X721" s="55" t="s">
        <v>979</v>
      </c>
      <c r="Y721" s="55"/>
      <c r="Z721" s="55" t="s">
        <v>979</v>
      </c>
      <c r="AA721" s="55" t="s">
        <v>979</v>
      </c>
      <c r="AB721" s="55"/>
      <c r="AC721" s="27" t="s">
        <v>979</v>
      </c>
      <c r="AD721" s="55" t="s">
        <v>979</v>
      </c>
      <c r="AE721" s="55"/>
      <c r="AF721" s="22">
        <f t="shared" si="3102"/>
        <v>6</v>
      </c>
      <c r="AG721" s="60" t="s">
        <v>1757</v>
      </c>
      <c r="AH721" s="19" t="str">
        <f t="shared" si="3502"/>
        <v/>
      </c>
      <c r="AI721" s="19"/>
      <c r="AJ721" s="19"/>
      <c r="AK721" s="19"/>
      <c r="AL721" s="19"/>
      <c r="AM721" s="19"/>
      <c r="AN721" s="19"/>
      <c r="AO721" s="19"/>
      <c r="AP721" s="19" t="s">
        <v>1759</v>
      </c>
      <c r="AQ721" s="19" t="s">
        <v>1759</v>
      </c>
      <c r="AR721" s="19" t="str">
        <f t="shared" si="3675"/>
        <v/>
      </c>
      <c r="AS721" s="19" t="str">
        <f>IF(Z721="Y",$AG721,"")</f>
        <v>Bookstall</v>
      </c>
      <c r="AT721" s="19" t="s">
        <v>1759</v>
      </c>
      <c r="AU721" s="19" t="str">
        <f t="shared" si="3681"/>
        <v/>
      </c>
      <c r="AV721" s="19" t="s">
        <v>1759</v>
      </c>
      <c r="AW721" s="19" t="s">
        <v>1759</v>
      </c>
      <c r="AX721" s="19" t="str">
        <f t="shared" ref="AX721:AX728" si="3685">IF(AE721="Y",$AG721,"")</f>
        <v/>
      </c>
      <c r="AY721" s="24">
        <f t="shared" si="3105"/>
        <v>2</v>
      </c>
      <c r="AZ721" s="19">
        <f t="shared" si="3106"/>
        <v>1</v>
      </c>
      <c r="BA721" s="19" t="s">
        <v>1740</v>
      </c>
      <c r="BB721" s="19"/>
    </row>
    <row r="722" spans="1:54" ht="15.6">
      <c r="A722" s="1">
        <f>'Form Responses 1'!A886</f>
        <v>0</v>
      </c>
      <c r="B722" s="55"/>
      <c r="C722" s="55" t="s">
        <v>2122</v>
      </c>
      <c r="D722" s="55" t="s">
        <v>93</v>
      </c>
      <c r="E722" s="515" t="s">
        <v>2123</v>
      </c>
      <c r="F722" s="56"/>
      <c r="G722" s="55" t="s">
        <v>2107</v>
      </c>
      <c r="H722" s="55"/>
      <c r="I722" s="55"/>
      <c r="J722" s="55"/>
      <c r="K722" s="55"/>
      <c r="L722" s="55"/>
      <c r="M722" s="55"/>
      <c r="N722" s="55" t="s">
        <v>1731</v>
      </c>
      <c r="O722" s="55"/>
      <c r="P722" s="20"/>
      <c r="Q722" s="20"/>
      <c r="R722" s="20"/>
      <c r="S722" s="20"/>
      <c r="T722" s="20"/>
      <c r="U722" s="20"/>
      <c r="V722" s="55"/>
      <c r="W722" s="55" t="s">
        <v>979</v>
      </c>
      <c r="X722" s="55" t="s">
        <v>979</v>
      </c>
      <c r="Y722" s="55"/>
      <c r="Z722" s="55" t="s">
        <v>979</v>
      </c>
      <c r="AA722" s="55" t="s">
        <v>979</v>
      </c>
      <c r="AB722" s="55"/>
      <c r="AC722" s="27" t="s">
        <v>979</v>
      </c>
      <c r="AD722" s="55" t="s">
        <v>979</v>
      </c>
      <c r="AE722" s="55"/>
      <c r="AF722" s="22">
        <f t="shared" si="3102"/>
        <v>6</v>
      </c>
      <c r="AG722" s="60" t="s">
        <v>1732</v>
      </c>
      <c r="AH722" s="19" t="str">
        <f t="shared" si="3502"/>
        <v/>
      </c>
      <c r="AI722" s="19"/>
      <c r="AJ722" s="19"/>
      <c r="AK722" s="19"/>
      <c r="AL722" s="19"/>
      <c r="AM722" s="19"/>
      <c r="AN722" s="19"/>
      <c r="AO722" s="19"/>
      <c r="AP722" s="19" t="s">
        <v>1737</v>
      </c>
      <c r="AQ722" s="19" t="s">
        <v>1737</v>
      </c>
      <c r="AR722" s="19" t="str">
        <f t="shared" si="3675"/>
        <v/>
      </c>
      <c r="AS722" s="19" t="s">
        <v>1737</v>
      </c>
      <c r="AT722" s="19" t="s">
        <v>1737</v>
      </c>
      <c r="AU722" s="19" t="str">
        <f t="shared" si="3681"/>
        <v/>
      </c>
      <c r="AV722" s="19" t="s">
        <v>1737</v>
      </c>
      <c r="AW722" s="19" t="s">
        <v>1737</v>
      </c>
      <c r="AX722" s="19" t="str">
        <f t="shared" si="3685"/>
        <v/>
      </c>
      <c r="AY722" s="24">
        <f t="shared" si="3105"/>
        <v>2</v>
      </c>
      <c r="AZ722" s="19">
        <f t="shared" si="3106"/>
        <v>1</v>
      </c>
      <c r="BA722" s="19" t="s">
        <v>1740</v>
      </c>
      <c r="BB722" s="19"/>
    </row>
    <row r="723" spans="1:54" ht="15.6">
      <c r="A723" s="1">
        <f>'Form Responses 1'!A887</f>
        <v>0</v>
      </c>
      <c r="B723" s="55" t="s">
        <v>2124</v>
      </c>
      <c r="C723" s="55" t="s">
        <v>2125</v>
      </c>
      <c r="D723" s="55" t="s">
        <v>2126</v>
      </c>
      <c r="E723" s="515" t="s">
        <v>2127</v>
      </c>
      <c r="F723" s="56"/>
      <c r="G723" s="55" t="s">
        <v>2107</v>
      </c>
      <c r="H723" s="55"/>
      <c r="I723" s="55"/>
      <c r="J723" s="55"/>
      <c r="K723" s="55"/>
      <c r="L723" s="55"/>
      <c r="M723" s="55"/>
      <c r="N723" s="55" t="s">
        <v>1731</v>
      </c>
      <c r="O723" s="55"/>
      <c r="P723" s="20"/>
      <c r="Q723" s="20"/>
      <c r="R723" s="20"/>
      <c r="S723" s="20"/>
      <c r="T723" s="20"/>
      <c r="U723" s="20"/>
      <c r="V723" s="55"/>
      <c r="W723" s="55" t="s">
        <v>979</v>
      </c>
      <c r="X723" s="55" t="s">
        <v>979</v>
      </c>
      <c r="Y723" s="55"/>
      <c r="Z723" s="55" t="s">
        <v>979</v>
      </c>
      <c r="AA723" s="55" t="s">
        <v>979</v>
      </c>
      <c r="AB723" s="55"/>
      <c r="AC723" s="27" t="s">
        <v>979</v>
      </c>
      <c r="AD723" s="55" t="s">
        <v>979</v>
      </c>
      <c r="AE723" s="55"/>
      <c r="AF723" s="22">
        <f t="shared" si="3102"/>
        <v>6</v>
      </c>
      <c r="AG723" s="60" t="s">
        <v>1732</v>
      </c>
      <c r="AH723" s="19" t="str">
        <f t="shared" si="3502"/>
        <v/>
      </c>
      <c r="AI723" s="19"/>
      <c r="AJ723" s="19"/>
      <c r="AK723" s="19"/>
      <c r="AL723" s="19"/>
      <c r="AM723" s="19"/>
      <c r="AN723" s="19"/>
      <c r="AO723" s="19"/>
      <c r="AP723" s="19" t="s">
        <v>1737</v>
      </c>
      <c r="AQ723" s="19" t="s">
        <v>1737</v>
      </c>
      <c r="AR723" s="19" t="str">
        <f t="shared" si="3675"/>
        <v/>
      </c>
      <c r="AS723" s="19" t="s">
        <v>1737</v>
      </c>
      <c r="AT723" s="19" t="s">
        <v>1737</v>
      </c>
      <c r="AU723" s="19" t="str">
        <f t="shared" si="3681"/>
        <v/>
      </c>
      <c r="AV723" s="19" t="s">
        <v>1737</v>
      </c>
      <c r="AW723" s="19" t="s">
        <v>1737</v>
      </c>
      <c r="AX723" s="19" t="str">
        <f t="shared" si="3685"/>
        <v/>
      </c>
      <c r="AY723" s="24">
        <f t="shared" si="3105"/>
        <v>2</v>
      </c>
      <c r="AZ723" s="19">
        <f t="shared" si="3106"/>
        <v>1</v>
      </c>
      <c r="BA723" s="19" t="s">
        <v>1740</v>
      </c>
      <c r="BB723" s="19"/>
    </row>
    <row r="724" spans="1:54" ht="15.6">
      <c r="A724" s="1">
        <f>'Form Responses 1'!A888</f>
        <v>0</v>
      </c>
      <c r="B724" s="55" t="s">
        <v>2128</v>
      </c>
      <c r="C724" s="55" t="s">
        <v>2129</v>
      </c>
      <c r="D724" s="55" t="s">
        <v>2130</v>
      </c>
      <c r="E724" s="515" t="s">
        <v>2131</v>
      </c>
      <c r="F724" s="56"/>
      <c r="G724" s="55" t="s">
        <v>2107</v>
      </c>
      <c r="H724" s="55"/>
      <c r="I724" s="55"/>
      <c r="J724" s="55"/>
      <c r="K724" s="55"/>
      <c r="L724" s="55"/>
      <c r="M724" s="55"/>
      <c r="N724" s="55" t="s">
        <v>1731</v>
      </c>
      <c r="O724" s="55"/>
      <c r="P724" s="20"/>
      <c r="Q724" s="20"/>
      <c r="R724" s="20"/>
      <c r="S724" s="20"/>
      <c r="T724" s="20"/>
      <c r="U724" s="20"/>
      <c r="V724" s="55"/>
      <c r="W724" s="55" t="s">
        <v>979</v>
      </c>
      <c r="X724" s="55"/>
      <c r="Y724" s="55"/>
      <c r="Z724" s="55" t="s">
        <v>979</v>
      </c>
      <c r="AA724" s="55" t="s">
        <v>979</v>
      </c>
      <c r="AB724" s="55"/>
      <c r="AC724" s="27" t="s">
        <v>979</v>
      </c>
      <c r="AD724" s="55" t="s">
        <v>979</v>
      </c>
      <c r="AE724" s="55"/>
      <c r="AF724" s="22">
        <f t="shared" si="3102"/>
        <v>5</v>
      </c>
      <c r="AG724" s="60" t="s">
        <v>1732</v>
      </c>
      <c r="AH724" s="19" t="str">
        <f t="shared" si="3502"/>
        <v/>
      </c>
      <c r="AI724" s="19"/>
      <c r="AJ724" s="19"/>
      <c r="AK724" s="19"/>
      <c r="AL724" s="19"/>
      <c r="AM724" s="19"/>
      <c r="AN724" s="19"/>
      <c r="AO724" s="19"/>
      <c r="AP724" s="19" t="s">
        <v>1737</v>
      </c>
      <c r="AQ724" s="19" t="str">
        <f t="shared" ref="AQ724:AR724" si="3686">IF(X724="Y",$AG724,"")</f>
        <v/>
      </c>
      <c r="AR724" s="19" t="str">
        <f t="shared" si="3686"/>
        <v/>
      </c>
      <c r="AS724" s="19" t="s">
        <v>1737</v>
      </c>
      <c r="AT724" s="19" t="s">
        <v>1737</v>
      </c>
      <c r="AU724" s="19" t="str">
        <f t="shared" si="3681"/>
        <v/>
      </c>
      <c r="AV724" s="19" t="s">
        <v>1737</v>
      </c>
      <c r="AW724" s="19" t="s">
        <v>1737</v>
      </c>
      <c r="AX724" s="19" t="str">
        <f t="shared" si="3685"/>
        <v/>
      </c>
      <c r="AY724" s="24">
        <f t="shared" si="3105"/>
        <v>2</v>
      </c>
      <c r="AZ724" s="19">
        <f t="shared" si="3106"/>
        <v>1</v>
      </c>
      <c r="BA724" s="19" t="s">
        <v>1740</v>
      </c>
      <c r="BB724" s="19"/>
    </row>
    <row r="725" spans="1:54" ht="15.6">
      <c r="A725" s="1">
        <f>'Form Responses 1'!A889</f>
        <v>0</v>
      </c>
      <c r="B725" s="55"/>
      <c r="C725" s="55" t="s">
        <v>948</v>
      </c>
      <c r="D725" s="55" t="s">
        <v>2132</v>
      </c>
      <c r="E725" s="515" t="s">
        <v>2133</v>
      </c>
      <c r="F725" s="56"/>
      <c r="G725" s="55" t="s">
        <v>2107</v>
      </c>
      <c r="H725" s="55"/>
      <c r="I725" s="55"/>
      <c r="J725" s="55"/>
      <c r="K725" s="55"/>
      <c r="L725" s="55"/>
      <c r="M725" s="55"/>
      <c r="N725" s="55" t="s">
        <v>1731</v>
      </c>
      <c r="O725" s="55"/>
      <c r="P725" s="20"/>
      <c r="Q725" s="20"/>
      <c r="R725" s="20"/>
      <c r="S725" s="20"/>
      <c r="T725" s="20"/>
      <c r="U725" s="20"/>
      <c r="V725" s="55"/>
      <c r="W725" s="55" t="s">
        <v>979</v>
      </c>
      <c r="X725" s="55" t="s">
        <v>979</v>
      </c>
      <c r="Y725" s="55"/>
      <c r="Z725" s="55" t="s">
        <v>979</v>
      </c>
      <c r="AA725" s="55" t="s">
        <v>979</v>
      </c>
      <c r="AB725" s="55"/>
      <c r="AC725" s="27" t="s">
        <v>979</v>
      </c>
      <c r="AD725" s="55" t="s">
        <v>979</v>
      </c>
      <c r="AE725" s="55"/>
      <c r="AF725" s="22">
        <f t="shared" si="3102"/>
        <v>6</v>
      </c>
      <c r="AG725" s="60" t="s">
        <v>1732</v>
      </c>
      <c r="AH725" s="19" t="str">
        <f t="shared" si="3502"/>
        <v/>
      </c>
      <c r="AI725" s="19"/>
      <c r="AJ725" s="19"/>
      <c r="AK725" s="19"/>
      <c r="AL725" s="19"/>
      <c r="AM725" s="19"/>
      <c r="AN725" s="19"/>
      <c r="AO725" s="19"/>
      <c r="AP725" s="19" t="s">
        <v>1737</v>
      </c>
      <c r="AQ725" s="19" t="s">
        <v>1737</v>
      </c>
      <c r="AR725" s="19" t="str">
        <f t="shared" ref="AR725:AR728" si="3687">IF(Y725="Y",$AG725,"")</f>
        <v/>
      </c>
      <c r="AS725" s="19" t="s">
        <v>1737</v>
      </c>
      <c r="AT725" s="19" t="s">
        <v>1737</v>
      </c>
      <c r="AU725" s="19" t="str">
        <f t="shared" si="3681"/>
        <v/>
      </c>
      <c r="AV725" s="19" t="s">
        <v>1737</v>
      </c>
      <c r="AW725" s="19" t="s">
        <v>1737</v>
      </c>
      <c r="AX725" s="19" t="str">
        <f t="shared" si="3685"/>
        <v/>
      </c>
      <c r="AY725" s="24">
        <f t="shared" si="3105"/>
        <v>2</v>
      </c>
      <c r="AZ725" s="19">
        <f t="shared" si="3106"/>
        <v>1</v>
      </c>
      <c r="BA725" s="19" t="s">
        <v>1740</v>
      </c>
      <c r="BB725" s="19"/>
    </row>
    <row r="726" spans="1:54" ht="15.6">
      <c r="A726" s="1">
        <f>'Form Responses 1'!A890</f>
        <v>0</v>
      </c>
      <c r="B726" s="55" t="s">
        <v>2134</v>
      </c>
      <c r="C726" s="55" t="s">
        <v>2135</v>
      </c>
      <c r="D726" s="55" t="s">
        <v>2136</v>
      </c>
      <c r="E726" s="515" t="s">
        <v>2137</v>
      </c>
      <c r="F726" s="56"/>
      <c r="G726" s="55" t="s">
        <v>2107</v>
      </c>
      <c r="H726" s="55"/>
      <c r="I726" s="55"/>
      <c r="J726" s="55"/>
      <c r="K726" s="55"/>
      <c r="L726" s="55"/>
      <c r="M726" s="55"/>
      <c r="N726" s="55" t="s">
        <v>1731</v>
      </c>
      <c r="O726" s="55"/>
      <c r="P726" s="20"/>
      <c r="Q726" s="20"/>
      <c r="R726" s="20"/>
      <c r="S726" s="20"/>
      <c r="T726" s="20"/>
      <c r="U726" s="20"/>
      <c r="V726" s="55"/>
      <c r="W726" s="55" t="s">
        <v>979</v>
      </c>
      <c r="X726" s="55" t="s">
        <v>979</v>
      </c>
      <c r="Y726" s="55"/>
      <c r="Z726" s="55" t="s">
        <v>979</v>
      </c>
      <c r="AA726" s="55" t="s">
        <v>979</v>
      </c>
      <c r="AB726" s="55"/>
      <c r="AC726" s="27" t="s">
        <v>979</v>
      </c>
      <c r="AD726" s="55" t="s">
        <v>979</v>
      </c>
      <c r="AE726" s="55"/>
      <c r="AF726" s="22">
        <f t="shared" si="3102"/>
        <v>6</v>
      </c>
      <c r="AG726" s="60" t="s">
        <v>1732</v>
      </c>
      <c r="AH726" s="19" t="str">
        <f t="shared" si="3502"/>
        <v/>
      </c>
      <c r="AI726" s="19"/>
      <c r="AJ726" s="19"/>
      <c r="AK726" s="19"/>
      <c r="AL726" s="19"/>
      <c r="AM726" s="19"/>
      <c r="AN726" s="19"/>
      <c r="AO726" s="19"/>
      <c r="AP726" s="19" t="s">
        <v>1737</v>
      </c>
      <c r="AQ726" s="19" t="s">
        <v>1737</v>
      </c>
      <c r="AR726" s="19" t="str">
        <f t="shared" si="3687"/>
        <v/>
      </c>
      <c r="AS726" s="19" t="s">
        <v>1737</v>
      </c>
      <c r="AT726" s="19" t="s">
        <v>1737</v>
      </c>
      <c r="AU726" s="19" t="str">
        <f t="shared" si="3681"/>
        <v/>
      </c>
      <c r="AV726" s="19" t="s">
        <v>1737</v>
      </c>
      <c r="AW726" s="19" t="s">
        <v>1737</v>
      </c>
      <c r="AX726" s="19" t="str">
        <f t="shared" si="3685"/>
        <v/>
      </c>
      <c r="AY726" s="24">
        <f t="shared" si="3105"/>
        <v>2</v>
      </c>
      <c r="AZ726" s="19">
        <f t="shared" si="3106"/>
        <v>1</v>
      </c>
      <c r="BA726" s="19" t="s">
        <v>1740</v>
      </c>
      <c r="BB726" s="19"/>
    </row>
    <row r="727" spans="1:54" ht="15.6">
      <c r="A727" s="1">
        <f>'Form Responses 1'!A891</f>
        <v>0</v>
      </c>
      <c r="B727" s="55"/>
      <c r="C727" s="55" t="s">
        <v>2138</v>
      </c>
      <c r="D727" s="55"/>
      <c r="E727" s="515" t="s">
        <v>2139</v>
      </c>
      <c r="F727" s="56"/>
      <c r="G727" s="55" t="s">
        <v>2107</v>
      </c>
      <c r="H727" s="55"/>
      <c r="I727" s="55"/>
      <c r="J727" s="55"/>
      <c r="K727" s="55"/>
      <c r="L727" s="55"/>
      <c r="M727" s="55"/>
      <c r="N727" s="55" t="s">
        <v>1731</v>
      </c>
      <c r="O727" s="55"/>
      <c r="P727" s="20"/>
      <c r="Q727" s="20"/>
      <c r="R727" s="20"/>
      <c r="S727" s="20"/>
      <c r="T727" s="20"/>
      <c r="U727" s="20"/>
      <c r="V727" s="55"/>
      <c r="W727" s="55" t="s">
        <v>979</v>
      </c>
      <c r="X727" s="55" t="s">
        <v>979</v>
      </c>
      <c r="Y727" s="55"/>
      <c r="Z727" s="55" t="s">
        <v>979</v>
      </c>
      <c r="AA727" s="55" t="s">
        <v>979</v>
      </c>
      <c r="AB727" s="55"/>
      <c r="AC727" s="27" t="s">
        <v>979</v>
      </c>
      <c r="AD727" s="55" t="s">
        <v>979</v>
      </c>
      <c r="AE727" s="55"/>
      <c r="AF727" s="22">
        <f t="shared" si="3102"/>
        <v>6</v>
      </c>
      <c r="AG727" s="60" t="s">
        <v>1732</v>
      </c>
      <c r="AH727" s="19" t="str">
        <f t="shared" si="3502"/>
        <v/>
      </c>
      <c r="AI727" s="19"/>
      <c r="AJ727" s="19"/>
      <c r="AK727" s="19"/>
      <c r="AL727" s="19"/>
      <c r="AM727" s="19"/>
      <c r="AN727" s="19"/>
      <c r="AO727" s="19"/>
      <c r="AP727" s="19" t="s">
        <v>1737</v>
      </c>
      <c r="AQ727" s="19" t="s">
        <v>1737</v>
      </c>
      <c r="AR727" s="19" t="str">
        <f t="shared" si="3687"/>
        <v/>
      </c>
      <c r="AS727" s="19" t="s">
        <v>1737</v>
      </c>
      <c r="AT727" s="19" t="s">
        <v>1737</v>
      </c>
      <c r="AU727" s="19" t="str">
        <f t="shared" si="3681"/>
        <v/>
      </c>
      <c r="AV727" s="19" t="s">
        <v>1737</v>
      </c>
      <c r="AW727" s="19" t="s">
        <v>1737</v>
      </c>
      <c r="AX727" s="19" t="str">
        <f t="shared" si="3685"/>
        <v/>
      </c>
      <c r="AY727" s="24">
        <f t="shared" si="3105"/>
        <v>2</v>
      </c>
      <c r="AZ727" s="19">
        <f t="shared" si="3106"/>
        <v>1</v>
      </c>
      <c r="BA727" s="19" t="s">
        <v>1740</v>
      </c>
      <c r="BB727" s="19"/>
    </row>
    <row r="728" spans="1:54" ht="15.6">
      <c r="A728" s="1">
        <f>'Form Responses 1'!A892</f>
        <v>0</v>
      </c>
      <c r="B728" s="55"/>
      <c r="C728" s="55" t="s">
        <v>2140</v>
      </c>
      <c r="D728" s="55" t="s">
        <v>2141</v>
      </c>
      <c r="E728" s="515" t="s">
        <v>2142</v>
      </c>
      <c r="F728" s="56"/>
      <c r="G728" s="55" t="s">
        <v>2107</v>
      </c>
      <c r="H728" s="55"/>
      <c r="I728" s="55"/>
      <c r="J728" s="55"/>
      <c r="K728" s="55"/>
      <c r="L728" s="55"/>
      <c r="M728" s="55"/>
      <c r="N728" s="55" t="s">
        <v>1731</v>
      </c>
      <c r="O728" s="55"/>
      <c r="P728" s="20"/>
      <c r="Q728" s="20"/>
      <c r="R728" s="20"/>
      <c r="S728" s="20"/>
      <c r="T728" s="20"/>
      <c r="U728" s="20"/>
      <c r="V728" s="55"/>
      <c r="W728" s="55" t="s">
        <v>979</v>
      </c>
      <c r="X728" s="55" t="s">
        <v>979</v>
      </c>
      <c r="Y728" s="55"/>
      <c r="Z728" s="55" t="s">
        <v>979</v>
      </c>
      <c r="AA728" s="55" t="s">
        <v>979</v>
      </c>
      <c r="AB728" s="55"/>
      <c r="AC728" s="27" t="s">
        <v>979</v>
      </c>
      <c r="AD728" s="55" t="s">
        <v>979</v>
      </c>
      <c r="AE728" s="55"/>
      <c r="AF728" s="22">
        <f t="shared" si="3102"/>
        <v>6</v>
      </c>
      <c r="AG728" s="60" t="s">
        <v>1732</v>
      </c>
      <c r="AH728" s="19" t="str">
        <f t="shared" si="3502"/>
        <v/>
      </c>
      <c r="AI728" s="19"/>
      <c r="AJ728" s="19"/>
      <c r="AK728" s="19"/>
      <c r="AL728" s="19"/>
      <c r="AM728" s="19"/>
      <c r="AN728" s="19"/>
      <c r="AO728" s="19"/>
      <c r="AP728" s="19" t="s">
        <v>1737</v>
      </c>
      <c r="AQ728" s="19" t="s">
        <v>1737</v>
      </c>
      <c r="AR728" s="19" t="str">
        <f t="shared" si="3687"/>
        <v/>
      </c>
      <c r="AS728" s="19" t="s">
        <v>1737</v>
      </c>
      <c r="AT728" s="19" t="s">
        <v>1737</v>
      </c>
      <c r="AU728" s="19" t="str">
        <f t="shared" si="3681"/>
        <v/>
      </c>
      <c r="AV728" s="19" t="s">
        <v>1737</v>
      </c>
      <c r="AW728" s="19" t="s">
        <v>1737</v>
      </c>
      <c r="AX728" s="19" t="str">
        <f t="shared" si="3685"/>
        <v/>
      </c>
      <c r="AY728" s="24">
        <f t="shared" si="3105"/>
        <v>2</v>
      </c>
      <c r="AZ728" s="19">
        <f t="shared" si="3106"/>
        <v>1</v>
      </c>
      <c r="BA728" s="19" t="s">
        <v>1740</v>
      </c>
      <c r="BB728" s="19"/>
    </row>
    <row r="729" spans="1:54" ht="14.4">
      <c r="B729" s="25"/>
      <c r="C729" s="55" t="s">
        <v>2143</v>
      </c>
      <c r="D729" s="55" t="s">
        <v>2144</v>
      </c>
      <c r="E729" s="518" t="s">
        <v>2145</v>
      </c>
      <c r="F729" s="48"/>
      <c r="G729" s="25" t="s">
        <v>2107</v>
      </c>
      <c r="H729" s="25"/>
      <c r="I729" s="25"/>
      <c r="J729" s="25"/>
      <c r="K729" s="25"/>
      <c r="L729" s="25"/>
      <c r="M729" s="25"/>
      <c r="N729" s="25" t="s">
        <v>1731</v>
      </c>
      <c r="O729" s="21"/>
      <c r="P729" s="20"/>
      <c r="Q729" s="20"/>
      <c r="R729" s="20"/>
      <c r="S729" s="20"/>
      <c r="T729" s="20"/>
      <c r="U729" s="20"/>
      <c r="V729" s="21"/>
      <c r="W729" s="21" t="s">
        <v>979</v>
      </c>
      <c r="X729" s="21" t="s">
        <v>979</v>
      </c>
      <c r="Y729" s="21"/>
      <c r="Z729" s="21" t="s">
        <v>979</v>
      </c>
      <c r="AA729" s="21" t="s">
        <v>979</v>
      </c>
      <c r="AB729" s="21"/>
      <c r="AC729" s="21" t="s">
        <v>979</v>
      </c>
      <c r="AD729" s="21" t="s">
        <v>979</v>
      </c>
      <c r="AE729" s="21"/>
      <c r="AF729" s="22">
        <f t="shared" si="3102"/>
        <v>6</v>
      </c>
      <c r="AG729" s="60" t="s">
        <v>1743</v>
      </c>
      <c r="AH729" s="19" t="str">
        <f t="shared" si="3502"/>
        <v/>
      </c>
      <c r="AI729" s="19"/>
      <c r="AJ729" s="19"/>
      <c r="AK729" s="19"/>
      <c r="AL729" s="19"/>
      <c r="AM729" s="19"/>
      <c r="AN729" s="19"/>
      <c r="AO729" s="19"/>
      <c r="AP729" s="19" t="str">
        <f t="shared" ref="AP729:AX729" si="3688">IF(W729="Y",$AG729,"")</f>
        <v>Reserve</v>
      </c>
      <c r="AQ729" s="19" t="str">
        <f t="shared" si="3688"/>
        <v>Reserve</v>
      </c>
      <c r="AR729" s="19" t="str">
        <f t="shared" si="3688"/>
        <v/>
      </c>
      <c r="AS729" s="19" t="str">
        <f t="shared" si="3688"/>
        <v>Reserve</v>
      </c>
      <c r="AT729" s="19" t="str">
        <f t="shared" si="3688"/>
        <v>Reserve</v>
      </c>
      <c r="AU729" s="19" t="str">
        <f t="shared" si="3688"/>
        <v/>
      </c>
      <c r="AV729" s="19" t="str">
        <f t="shared" si="3688"/>
        <v>Reserve</v>
      </c>
      <c r="AW729" s="19" t="str">
        <f t="shared" si="3688"/>
        <v>Reserve</v>
      </c>
      <c r="AX729" s="19" t="str">
        <f t="shared" si="3688"/>
        <v/>
      </c>
      <c r="AY729" s="24">
        <f t="shared" si="3105"/>
        <v>2</v>
      </c>
      <c r="AZ729" s="19">
        <f t="shared" si="3106"/>
        <v>1</v>
      </c>
      <c r="BA729" s="19" t="s">
        <v>1740</v>
      </c>
      <c r="BB729" s="19"/>
    </row>
    <row r="730" spans="1:54" ht="14.4">
      <c r="B730" s="25" t="s">
        <v>2146</v>
      </c>
      <c r="C730" s="25" t="s">
        <v>2147</v>
      </c>
      <c r="D730" s="25" t="s">
        <v>2148</v>
      </c>
      <c r="E730" s="513">
        <v>3304229696</v>
      </c>
      <c r="F730" s="48">
        <f>'Form Responses 1'!F893</f>
        <v>0</v>
      </c>
      <c r="G730" s="25" t="s">
        <v>124</v>
      </c>
      <c r="H730" s="25"/>
      <c r="I730" s="25"/>
      <c r="J730" s="25"/>
      <c r="K730" s="25"/>
      <c r="L730" s="25"/>
      <c r="M730" s="25"/>
      <c r="N730" s="25"/>
      <c r="O730" s="21" t="str">
        <f t="shared" ref="O730:O755" si="3689">IF(COUNTIF($F730,CONCATENATE("*",O$1,"*")),"Y",IF(COUNTIF($F730,CONCATENATE("*",$O$1,"*")),"Y",""))</f>
        <v/>
      </c>
      <c r="P730" s="20"/>
      <c r="Q730" s="20"/>
      <c r="R730" s="20"/>
      <c r="S730" s="20"/>
      <c r="T730" s="20"/>
      <c r="U730" s="20"/>
      <c r="V730" s="21"/>
      <c r="W730" s="21" t="str">
        <f t="shared" ref="W730:W755" si="3690">IF(COUNTIF($F730,CONCATENATE("*",W$1,"*")),"Y",IF(COUNTIF($F730,CONCATENATE("*",$O$1,"*")),"Y",IF(COUNTIF($F730,CONCATENATE("*",$Y$1,"*")),"Y","")))</f>
        <v/>
      </c>
      <c r="X730" s="21" t="s">
        <v>979</v>
      </c>
      <c r="Y730" s="21" t="str">
        <f t="shared" ref="Y730:Y755" si="3691">IF(COUNTIF($F730,CONCATENATE("*",Y$1,"*")),"Y",IF(COUNTIF($F730,CONCATENATE("*",$O$1,"*")),"Y",""))</f>
        <v/>
      </c>
      <c r="Z730" s="21" t="str">
        <f t="shared" ref="Z730:AA730" si="3692">IF(COUNTIF($F730,CONCATENATE("*",Z$1,"*")),"Y",IF(COUNTIF($F730,CONCATENATE("*",$O$1,"*")),"Y",IF(COUNTIF($F730,CONCATENATE("*",$AB$1,"*")),"Y","")))</f>
        <v/>
      </c>
      <c r="AA730" s="21" t="str">
        <f t="shared" si="3692"/>
        <v/>
      </c>
      <c r="AB730" s="21" t="str">
        <f t="shared" ref="AB730:AB755" si="3693">IF(COUNTIF($F730,CONCATENATE("*",AB$1,"*")),"Y",IF(COUNTIF($F730,CONCATENATE("*",$O$1,"*")),"Y",""))</f>
        <v/>
      </c>
      <c r="AC730" s="21" t="str">
        <f t="shared" ref="AC730:AD730" si="3694">IF(COUNTIF($F730,CONCATENATE("*",AC$1,"*")),"Y",IF(COUNTIF($F730,CONCATENATE("*",$O$1,"*")),"Y",IF(COUNTIF($F730,CONCATENATE("*",$AE$1,"*")),"Y","")))</f>
        <v/>
      </c>
      <c r="AD730" s="21" t="str">
        <f t="shared" si="3694"/>
        <v/>
      </c>
      <c r="AE730" s="21" t="str">
        <f t="shared" ref="AE730:AE755" si="3695">IF(COUNTIF($F730,CONCATENATE("*",AE$1,"*")),"Y",IF(COUNTIF($F730,CONCATENATE("*",$O$1,"*")),"Y",""))</f>
        <v/>
      </c>
      <c r="AF730" s="22">
        <f t="shared" si="3102"/>
        <v>1</v>
      </c>
      <c r="AG730" s="60" t="s">
        <v>1732</v>
      </c>
      <c r="AH730" s="19" t="str">
        <f t="shared" si="3502"/>
        <v/>
      </c>
      <c r="AI730" s="19"/>
      <c r="AJ730" s="19"/>
      <c r="AK730" s="19"/>
      <c r="AL730" s="19"/>
      <c r="AM730" s="19"/>
      <c r="AN730" s="19"/>
      <c r="AO730" s="19"/>
      <c r="AP730" s="19" t="str">
        <f t="shared" ref="AP730:AP756" si="3696">IF(W730="Y",$AG730,"")</f>
        <v/>
      </c>
      <c r="AQ730" s="19" t="s">
        <v>1737</v>
      </c>
      <c r="AR730" s="19" t="str">
        <f t="shared" ref="AR730:AS730" si="3697">IF(Y730="Y",$AG730,"")</f>
        <v/>
      </c>
      <c r="AS730" s="19" t="str">
        <f t="shared" si="3697"/>
        <v/>
      </c>
      <c r="AU730" s="19" t="str">
        <f t="shared" ref="AU730:AX730" si="3698">IF(AB730="Y",$AG730,"")</f>
        <v/>
      </c>
      <c r="AV730" s="19" t="str">
        <f t="shared" si="3698"/>
        <v/>
      </c>
      <c r="AW730" s="19" t="str">
        <f t="shared" si="3698"/>
        <v/>
      </c>
      <c r="AX730" s="19" t="str">
        <f t="shared" si="3698"/>
        <v/>
      </c>
      <c r="AY730" s="24">
        <f t="shared" si="3105"/>
        <v>0</v>
      </c>
      <c r="AZ730" s="19">
        <f t="shared" si="3106"/>
        <v>1</v>
      </c>
      <c r="BA730" s="19"/>
      <c r="BB730" s="19"/>
    </row>
    <row r="731" spans="1:54" ht="14.4">
      <c r="B731" s="25" t="s">
        <v>2149</v>
      </c>
      <c r="C731" s="25" t="s">
        <v>2150</v>
      </c>
      <c r="D731" s="25" t="s">
        <v>2151</v>
      </c>
      <c r="E731" s="513">
        <v>9014877888</v>
      </c>
      <c r="F731" s="48">
        <f>'Form Responses 1'!F894</f>
        <v>0</v>
      </c>
      <c r="G731" s="25" t="s">
        <v>124</v>
      </c>
      <c r="H731" s="25"/>
      <c r="I731" s="25"/>
      <c r="J731" s="25"/>
      <c r="K731" s="25"/>
      <c r="L731" s="25"/>
      <c r="M731" s="25"/>
      <c r="N731" s="25"/>
      <c r="O731" s="19" t="str">
        <f t="shared" si="3689"/>
        <v/>
      </c>
      <c r="P731" s="20"/>
      <c r="Q731" s="20"/>
      <c r="R731" s="20"/>
      <c r="S731" s="20"/>
      <c r="T731" s="20"/>
      <c r="U731" s="20"/>
      <c r="V731" s="21"/>
      <c r="W731" s="21" t="str">
        <f t="shared" si="3690"/>
        <v/>
      </c>
      <c r="X731" s="21" t="s">
        <v>979</v>
      </c>
      <c r="Y731" s="21" t="str">
        <f t="shared" si="3691"/>
        <v/>
      </c>
      <c r="Z731" s="21" t="str">
        <f t="shared" ref="Z731:AA731" si="3699">IF(COUNTIF($F731,CONCATENATE("*",Z$1,"*")),"Y",IF(COUNTIF($F731,CONCATENATE("*",$O$1,"*")),"Y",IF(COUNTIF($F731,CONCATENATE("*",$AB$1,"*")),"Y","")))</f>
        <v/>
      </c>
      <c r="AA731" s="21" t="str">
        <f t="shared" si="3699"/>
        <v/>
      </c>
      <c r="AB731" s="21" t="str">
        <f t="shared" si="3693"/>
        <v/>
      </c>
      <c r="AC731" s="21" t="str">
        <f t="shared" ref="AC731:AD731" si="3700">IF(COUNTIF($F731,CONCATENATE("*",AC$1,"*")),"Y",IF(COUNTIF($F731,CONCATENATE("*",$O$1,"*")),"Y",IF(COUNTIF($F731,CONCATENATE("*",$AE$1,"*")),"Y","")))</f>
        <v/>
      </c>
      <c r="AD731" s="21" t="str">
        <f t="shared" si="3700"/>
        <v/>
      </c>
      <c r="AE731" s="19" t="str">
        <f t="shared" si="3695"/>
        <v/>
      </c>
      <c r="AF731" s="22">
        <f t="shared" si="3102"/>
        <v>1</v>
      </c>
      <c r="AG731" s="60" t="s">
        <v>1732</v>
      </c>
      <c r="AH731" s="19" t="str">
        <f t="shared" si="3502"/>
        <v/>
      </c>
      <c r="AI731" s="19"/>
      <c r="AJ731" s="19"/>
      <c r="AK731" s="19"/>
      <c r="AL731" s="19"/>
      <c r="AM731" s="19"/>
      <c r="AN731" s="19"/>
      <c r="AO731" s="19"/>
      <c r="AP731" s="19" t="str">
        <f t="shared" si="3696"/>
        <v/>
      </c>
      <c r="AQ731" s="19" t="s">
        <v>1737</v>
      </c>
      <c r="AR731" s="19" t="str">
        <f t="shared" ref="AR731:AX731" si="3701">IF(Y731="Y",$AG731,"")</f>
        <v/>
      </c>
      <c r="AS731" s="19" t="str">
        <f t="shared" si="3701"/>
        <v/>
      </c>
      <c r="AT731" s="19" t="str">
        <f t="shared" si="3701"/>
        <v/>
      </c>
      <c r="AU731" s="19" t="str">
        <f t="shared" si="3701"/>
        <v/>
      </c>
      <c r="AV731" s="19" t="str">
        <f t="shared" si="3701"/>
        <v/>
      </c>
      <c r="AW731" s="19" t="str">
        <f t="shared" si="3701"/>
        <v/>
      </c>
      <c r="AX731" s="19" t="str">
        <f t="shared" si="3701"/>
        <v/>
      </c>
      <c r="AY731" s="24">
        <f t="shared" si="3105"/>
        <v>0</v>
      </c>
      <c r="AZ731" s="19">
        <f t="shared" si="3106"/>
        <v>1</v>
      </c>
      <c r="BA731" s="19"/>
      <c r="BB731" s="19"/>
    </row>
    <row r="732" spans="1:54" ht="14.4">
      <c r="B732" s="25" t="s">
        <v>2152</v>
      </c>
      <c r="C732" s="25" t="s">
        <v>2153</v>
      </c>
      <c r="D732" s="25" t="s">
        <v>2151</v>
      </c>
      <c r="E732" s="513">
        <v>9014878399</v>
      </c>
      <c r="F732" s="48">
        <f>'Form Responses 1'!F895</f>
        <v>0</v>
      </c>
      <c r="G732" s="25" t="s">
        <v>124</v>
      </c>
      <c r="H732" s="25"/>
      <c r="I732" s="25"/>
      <c r="J732" s="25"/>
      <c r="K732" s="25"/>
      <c r="L732" s="25"/>
      <c r="M732" s="25"/>
      <c r="N732" s="25"/>
      <c r="O732" s="19" t="str">
        <f t="shared" si="3689"/>
        <v/>
      </c>
      <c r="P732" s="20"/>
      <c r="Q732" s="20"/>
      <c r="R732" s="20"/>
      <c r="S732" s="20"/>
      <c r="T732" s="20"/>
      <c r="U732" s="20"/>
      <c r="V732" s="21"/>
      <c r="W732" s="21" t="str">
        <f t="shared" si="3690"/>
        <v/>
      </c>
      <c r="X732" s="21" t="s">
        <v>979</v>
      </c>
      <c r="Y732" s="21" t="str">
        <f t="shared" si="3691"/>
        <v/>
      </c>
      <c r="Z732" s="21" t="str">
        <f t="shared" ref="Z732:AA732" si="3702">IF(COUNTIF($F732,CONCATENATE("*",Z$1,"*")),"Y",IF(COUNTIF($F732,CONCATENATE("*",$O$1,"*")),"Y",IF(COUNTIF($F732,CONCATENATE("*",$AB$1,"*")),"Y","")))</f>
        <v/>
      </c>
      <c r="AA732" s="21" t="str">
        <f t="shared" si="3702"/>
        <v/>
      </c>
      <c r="AB732" s="21" t="str">
        <f t="shared" si="3693"/>
        <v/>
      </c>
      <c r="AC732" s="21" t="str">
        <f t="shared" ref="AC732:AD732" si="3703">IF(COUNTIF($F732,CONCATENATE("*",AC$1,"*")),"Y",IF(COUNTIF($F732,CONCATENATE("*",$O$1,"*")),"Y",IF(COUNTIF($F732,CONCATENATE("*",$AE$1,"*")),"Y","")))</f>
        <v/>
      </c>
      <c r="AD732" s="21" t="str">
        <f t="shared" si="3703"/>
        <v/>
      </c>
      <c r="AE732" s="19" t="str">
        <f t="shared" si="3695"/>
        <v/>
      </c>
      <c r="AF732" s="22">
        <f t="shared" si="3102"/>
        <v>1</v>
      </c>
      <c r="AG732" s="60" t="s">
        <v>1732</v>
      </c>
      <c r="AH732" s="19" t="str">
        <f t="shared" si="3502"/>
        <v/>
      </c>
      <c r="AI732" s="19"/>
      <c r="AJ732" s="19"/>
      <c r="AK732" s="19"/>
      <c r="AL732" s="19"/>
      <c r="AM732" s="19"/>
      <c r="AN732" s="19"/>
      <c r="AO732" s="19"/>
      <c r="AP732" s="19" t="str">
        <f t="shared" si="3696"/>
        <v/>
      </c>
      <c r="AQ732" s="19" t="s">
        <v>1737</v>
      </c>
      <c r="AR732" s="19" t="str">
        <f t="shared" ref="AR732:AX732" si="3704">IF(Y732="Y",$AG732,"")</f>
        <v/>
      </c>
      <c r="AS732" s="19" t="str">
        <f t="shared" si="3704"/>
        <v/>
      </c>
      <c r="AT732" s="19" t="str">
        <f t="shared" si="3704"/>
        <v/>
      </c>
      <c r="AU732" s="19" t="str">
        <f t="shared" si="3704"/>
        <v/>
      </c>
      <c r="AV732" s="19" t="str">
        <f t="shared" si="3704"/>
        <v/>
      </c>
      <c r="AW732" s="19" t="str">
        <f t="shared" si="3704"/>
        <v/>
      </c>
      <c r="AX732" s="19" t="str">
        <f t="shared" si="3704"/>
        <v/>
      </c>
      <c r="AY732" s="24">
        <f t="shared" si="3105"/>
        <v>0</v>
      </c>
      <c r="AZ732" s="19">
        <f t="shared" si="3106"/>
        <v>1</v>
      </c>
      <c r="BA732" s="19"/>
      <c r="BB732" s="19"/>
    </row>
    <row r="733" spans="1:54" ht="14.4">
      <c r="B733" s="25" t="s">
        <v>2154</v>
      </c>
      <c r="C733" s="25" t="s">
        <v>2155</v>
      </c>
      <c r="D733" s="25" t="s">
        <v>2151</v>
      </c>
      <c r="E733" s="513">
        <v>9018466590</v>
      </c>
      <c r="F733" s="48">
        <f>'Form Responses 1'!F896</f>
        <v>0</v>
      </c>
      <c r="G733" s="25" t="s">
        <v>124</v>
      </c>
      <c r="H733" s="25"/>
      <c r="I733" s="25"/>
      <c r="J733" s="25"/>
      <c r="K733" s="25"/>
      <c r="L733" s="25"/>
      <c r="M733" s="25"/>
      <c r="N733" s="25"/>
      <c r="O733" s="19" t="str">
        <f t="shared" si="3689"/>
        <v/>
      </c>
      <c r="P733" s="20"/>
      <c r="Q733" s="20"/>
      <c r="R733" s="20"/>
      <c r="S733" s="20"/>
      <c r="T733" s="20"/>
      <c r="U733" s="20"/>
      <c r="V733" s="21"/>
      <c r="W733" s="21" t="str">
        <f t="shared" si="3690"/>
        <v/>
      </c>
      <c r="X733" s="21" t="s">
        <v>979</v>
      </c>
      <c r="Y733" s="21" t="str">
        <f t="shared" si="3691"/>
        <v/>
      </c>
      <c r="Z733" s="21" t="str">
        <f t="shared" ref="Z733:AA733" si="3705">IF(COUNTIF($F733,CONCATENATE("*",Z$1,"*")),"Y",IF(COUNTIF($F733,CONCATENATE("*",$O$1,"*")),"Y",IF(COUNTIF($F733,CONCATENATE("*",$AB$1,"*")),"Y","")))</f>
        <v/>
      </c>
      <c r="AA733" s="21" t="str">
        <f t="shared" si="3705"/>
        <v/>
      </c>
      <c r="AB733" s="21" t="str">
        <f t="shared" si="3693"/>
        <v/>
      </c>
      <c r="AC733" s="21" t="str">
        <f t="shared" ref="AC733:AD733" si="3706">IF(COUNTIF($F733,CONCATENATE("*",AC$1,"*")),"Y",IF(COUNTIF($F733,CONCATENATE("*",$O$1,"*")),"Y",IF(COUNTIF($F733,CONCATENATE("*",$AE$1,"*")),"Y","")))</f>
        <v/>
      </c>
      <c r="AD733" s="21" t="str">
        <f t="shared" si="3706"/>
        <v/>
      </c>
      <c r="AE733" s="19" t="str">
        <f t="shared" si="3695"/>
        <v/>
      </c>
      <c r="AF733" s="22">
        <f t="shared" si="3102"/>
        <v>1</v>
      </c>
      <c r="AG733" s="60" t="s">
        <v>1732</v>
      </c>
      <c r="AH733" s="19" t="str">
        <f t="shared" si="3502"/>
        <v/>
      </c>
      <c r="AI733" s="19"/>
      <c r="AJ733" s="19"/>
      <c r="AK733" s="19"/>
      <c r="AL733" s="19"/>
      <c r="AM733" s="19"/>
      <c r="AN733" s="19"/>
      <c r="AO733" s="19"/>
      <c r="AP733" s="19" t="str">
        <f t="shared" si="3696"/>
        <v/>
      </c>
      <c r="AQ733" s="19" t="s">
        <v>1737</v>
      </c>
      <c r="AR733" s="19" t="str">
        <f t="shared" ref="AR733:AX733" si="3707">IF(Y733="Y",$AG733,"")</f>
        <v/>
      </c>
      <c r="AS733" s="19" t="str">
        <f t="shared" si="3707"/>
        <v/>
      </c>
      <c r="AT733" s="19" t="str">
        <f t="shared" si="3707"/>
        <v/>
      </c>
      <c r="AU733" s="19" t="str">
        <f t="shared" si="3707"/>
        <v/>
      </c>
      <c r="AV733" s="19" t="str">
        <f t="shared" si="3707"/>
        <v/>
      </c>
      <c r="AW733" s="19" t="str">
        <f t="shared" si="3707"/>
        <v/>
      </c>
      <c r="AX733" s="19" t="str">
        <f t="shared" si="3707"/>
        <v/>
      </c>
      <c r="AY733" s="24">
        <f t="shared" si="3105"/>
        <v>0</v>
      </c>
      <c r="AZ733" s="19">
        <f t="shared" si="3106"/>
        <v>1</v>
      </c>
      <c r="BA733" s="19"/>
      <c r="BB733" s="19"/>
    </row>
    <row r="734" spans="1:54" ht="14.4">
      <c r="B734" s="25" t="s">
        <v>2156</v>
      </c>
      <c r="C734" s="25" t="s">
        <v>2157</v>
      </c>
      <c r="D734" s="25" t="s">
        <v>2158</v>
      </c>
      <c r="E734" s="513">
        <v>6159739391</v>
      </c>
      <c r="F734" s="48">
        <f>'Form Responses 1'!F897</f>
        <v>0</v>
      </c>
      <c r="G734" s="25" t="s">
        <v>124</v>
      </c>
      <c r="H734" s="25"/>
      <c r="I734" s="25"/>
      <c r="J734" s="25"/>
      <c r="K734" s="25"/>
      <c r="L734" s="25"/>
      <c r="M734" s="25"/>
      <c r="N734" s="25"/>
      <c r="O734" s="19" t="str">
        <f t="shared" si="3689"/>
        <v/>
      </c>
      <c r="P734" s="20"/>
      <c r="Q734" s="20"/>
      <c r="R734" s="20"/>
      <c r="S734" s="20"/>
      <c r="T734" s="20"/>
      <c r="U734" s="20"/>
      <c r="V734" s="21"/>
      <c r="W734" s="21" t="str">
        <f t="shared" si="3690"/>
        <v/>
      </c>
      <c r="X734" s="21" t="s">
        <v>979</v>
      </c>
      <c r="Y734" s="21" t="str">
        <f t="shared" si="3691"/>
        <v/>
      </c>
      <c r="Z734" s="21" t="str">
        <f t="shared" ref="Z734:AA734" si="3708">IF(COUNTIF($F734,CONCATENATE("*",Z$1,"*")),"Y",IF(COUNTIF($F734,CONCATENATE("*",$O$1,"*")),"Y",IF(COUNTIF($F734,CONCATENATE("*",$AB$1,"*")),"Y","")))</f>
        <v/>
      </c>
      <c r="AA734" s="21" t="str">
        <f t="shared" si="3708"/>
        <v/>
      </c>
      <c r="AB734" s="21" t="str">
        <f t="shared" si="3693"/>
        <v/>
      </c>
      <c r="AC734" s="21" t="str">
        <f t="shared" ref="AC734:AD734" si="3709">IF(COUNTIF($F734,CONCATENATE("*",AC$1,"*")),"Y",IF(COUNTIF($F734,CONCATENATE("*",$O$1,"*")),"Y",IF(COUNTIF($F734,CONCATENATE("*",$AE$1,"*")),"Y","")))</f>
        <v/>
      </c>
      <c r="AD734" s="21" t="str">
        <f t="shared" si="3709"/>
        <v/>
      </c>
      <c r="AE734" s="19" t="str">
        <f t="shared" si="3695"/>
        <v/>
      </c>
      <c r="AF734" s="22">
        <f t="shared" si="3102"/>
        <v>1</v>
      </c>
      <c r="AG734" s="60" t="s">
        <v>1732</v>
      </c>
      <c r="AH734" s="19" t="str">
        <f t="shared" si="3502"/>
        <v/>
      </c>
      <c r="AI734" s="19"/>
      <c r="AJ734" s="19"/>
      <c r="AK734" s="19"/>
      <c r="AL734" s="19"/>
      <c r="AM734" s="19"/>
      <c r="AN734" s="19"/>
      <c r="AO734" s="19"/>
      <c r="AP734" s="19" t="str">
        <f t="shared" si="3696"/>
        <v/>
      </c>
      <c r="AQ734" s="19" t="s">
        <v>1737</v>
      </c>
      <c r="AR734" s="19" t="str">
        <f t="shared" ref="AR734:AX734" si="3710">IF(Y734="Y",$AG734,"")</f>
        <v/>
      </c>
      <c r="AS734" s="19" t="str">
        <f t="shared" si="3710"/>
        <v/>
      </c>
      <c r="AT734" s="19" t="str">
        <f t="shared" si="3710"/>
        <v/>
      </c>
      <c r="AU734" s="19" t="str">
        <f t="shared" si="3710"/>
        <v/>
      </c>
      <c r="AV734" s="19" t="str">
        <f t="shared" si="3710"/>
        <v/>
      </c>
      <c r="AW734" s="19" t="str">
        <f t="shared" si="3710"/>
        <v/>
      </c>
      <c r="AX734" s="19" t="str">
        <f t="shared" si="3710"/>
        <v/>
      </c>
      <c r="AY734" s="24">
        <f t="shared" si="3105"/>
        <v>0</v>
      </c>
      <c r="AZ734" s="19">
        <f t="shared" si="3106"/>
        <v>1</v>
      </c>
      <c r="BA734" s="19"/>
      <c r="BB734" s="19"/>
    </row>
    <row r="735" spans="1:54" ht="14.4">
      <c r="B735" s="25" t="s">
        <v>2159</v>
      </c>
      <c r="C735" s="25" t="s">
        <v>2160</v>
      </c>
      <c r="D735" s="25" t="s">
        <v>2161</v>
      </c>
      <c r="E735" s="513">
        <v>2167030123</v>
      </c>
      <c r="F735" s="48">
        <f>'Form Responses 1'!F898</f>
        <v>0</v>
      </c>
      <c r="G735" s="25" t="s">
        <v>124</v>
      </c>
      <c r="H735" s="25"/>
      <c r="I735" s="25"/>
      <c r="J735" s="25"/>
      <c r="K735" s="25"/>
      <c r="L735" s="25"/>
      <c r="M735" s="25"/>
      <c r="N735" s="25"/>
      <c r="O735" s="19" t="str">
        <f t="shared" si="3689"/>
        <v/>
      </c>
      <c r="P735" s="20"/>
      <c r="Q735" s="20"/>
      <c r="R735" s="20"/>
      <c r="S735" s="20"/>
      <c r="T735" s="20"/>
      <c r="U735" s="20"/>
      <c r="V735" s="21"/>
      <c r="W735" s="21" t="str">
        <f t="shared" si="3690"/>
        <v/>
      </c>
      <c r="X735" s="21" t="s">
        <v>979</v>
      </c>
      <c r="Y735" s="21" t="str">
        <f t="shared" si="3691"/>
        <v/>
      </c>
      <c r="Z735" s="21" t="str">
        <f t="shared" ref="Z735:AA735" si="3711">IF(COUNTIF($F735,CONCATENATE("*",Z$1,"*")),"Y",IF(COUNTIF($F735,CONCATENATE("*",$O$1,"*")),"Y",IF(COUNTIF($F735,CONCATENATE("*",$AB$1,"*")),"Y","")))</f>
        <v/>
      </c>
      <c r="AA735" s="21" t="str">
        <f t="shared" si="3711"/>
        <v/>
      </c>
      <c r="AB735" s="21" t="str">
        <f t="shared" si="3693"/>
        <v/>
      </c>
      <c r="AC735" s="21" t="str">
        <f t="shared" ref="AC735:AD735" si="3712">IF(COUNTIF($F735,CONCATENATE("*",AC$1,"*")),"Y",IF(COUNTIF($F735,CONCATENATE("*",$O$1,"*")),"Y",IF(COUNTIF($F735,CONCATENATE("*",$AE$1,"*")),"Y","")))</f>
        <v/>
      </c>
      <c r="AD735" s="21" t="str">
        <f t="shared" si="3712"/>
        <v/>
      </c>
      <c r="AE735" s="19" t="str">
        <f t="shared" si="3695"/>
        <v/>
      </c>
      <c r="AF735" s="22">
        <f t="shared" si="3102"/>
        <v>1</v>
      </c>
      <c r="AG735" s="60" t="s">
        <v>1732</v>
      </c>
      <c r="AH735" s="19" t="str">
        <f t="shared" si="3502"/>
        <v/>
      </c>
      <c r="AI735" s="19"/>
      <c r="AJ735" s="19"/>
      <c r="AK735" s="19"/>
      <c r="AL735" s="19"/>
      <c r="AM735" s="19"/>
      <c r="AN735" s="19"/>
      <c r="AO735" s="19"/>
      <c r="AP735" s="19" t="str">
        <f t="shared" si="3696"/>
        <v/>
      </c>
      <c r="AQ735" s="19" t="s">
        <v>1737</v>
      </c>
      <c r="AR735" s="19" t="str">
        <f t="shared" ref="AR735:AX735" si="3713">IF(Y735="Y",$AG735,"")</f>
        <v/>
      </c>
      <c r="AS735" s="19" t="str">
        <f t="shared" si="3713"/>
        <v/>
      </c>
      <c r="AT735" s="19" t="str">
        <f t="shared" si="3713"/>
        <v/>
      </c>
      <c r="AU735" s="19" t="str">
        <f t="shared" si="3713"/>
        <v/>
      </c>
      <c r="AV735" s="19" t="str">
        <f t="shared" si="3713"/>
        <v/>
      </c>
      <c r="AW735" s="19" t="str">
        <f t="shared" si="3713"/>
        <v/>
      </c>
      <c r="AX735" s="19" t="str">
        <f t="shared" si="3713"/>
        <v/>
      </c>
      <c r="AY735" s="24">
        <f t="shared" si="3105"/>
        <v>0</v>
      </c>
      <c r="AZ735" s="19">
        <f t="shared" si="3106"/>
        <v>1</v>
      </c>
      <c r="BA735" s="19"/>
      <c r="BB735" s="19"/>
    </row>
    <row r="736" spans="1:54" ht="14.4">
      <c r="B736" s="25" t="s">
        <v>2162</v>
      </c>
      <c r="C736" s="25" t="s">
        <v>864</v>
      </c>
      <c r="D736" s="25" t="s">
        <v>1851</v>
      </c>
      <c r="E736" s="513">
        <v>3128264241</v>
      </c>
      <c r="F736" s="48">
        <f>'Form Responses 1'!F899</f>
        <v>0</v>
      </c>
      <c r="G736" s="25" t="s">
        <v>124</v>
      </c>
      <c r="H736" s="25"/>
      <c r="I736" s="25"/>
      <c r="J736" s="25"/>
      <c r="K736" s="25"/>
      <c r="L736" s="25"/>
      <c r="M736" s="25"/>
      <c r="N736" s="25"/>
      <c r="O736" s="19" t="str">
        <f t="shared" si="3689"/>
        <v/>
      </c>
      <c r="P736" s="20"/>
      <c r="Q736" s="20"/>
      <c r="R736" s="20"/>
      <c r="S736" s="20"/>
      <c r="T736" s="20"/>
      <c r="U736" s="20"/>
      <c r="V736" s="21"/>
      <c r="W736" s="21" t="str">
        <f t="shared" si="3690"/>
        <v/>
      </c>
      <c r="X736" s="21" t="s">
        <v>979</v>
      </c>
      <c r="Y736" s="21" t="str">
        <f t="shared" si="3691"/>
        <v/>
      </c>
      <c r="Z736" s="21" t="str">
        <f t="shared" ref="Z736:AA736" si="3714">IF(COUNTIF($F736,CONCATENATE("*",Z$1,"*")),"Y",IF(COUNTIF($F736,CONCATENATE("*",$O$1,"*")),"Y",IF(COUNTIF($F736,CONCATENATE("*",$AB$1,"*")),"Y","")))</f>
        <v/>
      </c>
      <c r="AA736" s="21" t="str">
        <f t="shared" si="3714"/>
        <v/>
      </c>
      <c r="AB736" s="21" t="str">
        <f t="shared" si="3693"/>
        <v/>
      </c>
      <c r="AC736" s="21" t="str">
        <f t="shared" ref="AC736:AD736" si="3715">IF(COUNTIF($F736,CONCATENATE("*",AC$1,"*")),"Y",IF(COUNTIF($F736,CONCATENATE("*",$O$1,"*")),"Y",IF(COUNTIF($F736,CONCATENATE("*",$AE$1,"*")),"Y","")))</f>
        <v/>
      </c>
      <c r="AD736" s="21" t="str">
        <f t="shared" si="3715"/>
        <v/>
      </c>
      <c r="AE736" s="19" t="str">
        <f t="shared" si="3695"/>
        <v/>
      </c>
      <c r="AF736" s="22">
        <f t="shared" si="3102"/>
        <v>1</v>
      </c>
      <c r="AG736" s="60" t="s">
        <v>1732</v>
      </c>
      <c r="AH736" s="19" t="str">
        <f t="shared" si="3502"/>
        <v/>
      </c>
      <c r="AI736" s="19"/>
      <c r="AJ736" s="19"/>
      <c r="AK736" s="19"/>
      <c r="AL736" s="19"/>
      <c r="AM736" s="19"/>
      <c r="AN736" s="19"/>
      <c r="AO736" s="19"/>
      <c r="AP736" s="19" t="str">
        <f t="shared" si="3696"/>
        <v/>
      </c>
      <c r="AQ736" s="19" t="s">
        <v>1737</v>
      </c>
      <c r="AR736" s="19" t="str">
        <f t="shared" ref="AR736:AX736" si="3716">IF(Y736="Y",$AG736,"")</f>
        <v/>
      </c>
      <c r="AS736" s="19" t="str">
        <f t="shared" si="3716"/>
        <v/>
      </c>
      <c r="AT736" s="19" t="str">
        <f t="shared" si="3716"/>
        <v/>
      </c>
      <c r="AU736" s="19" t="str">
        <f t="shared" si="3716"/>
        <v/>
      </c>
      <c r="AV736" s="19" t="str">
        <f t="shared" si="3716"/>
        <v/>
      </c>
      <c r="AW736" s="19" t="str">
        <f t="shared" si="3716"/>
        <v/>
      </c>
      <c r="AX736" s="19" t="str">
        <f t="shared" si="3716"/>
        <v/>
      </c>
      <c r="AY736" s="24">
        <f t="shared" si="3105"/>
        <v>0</v>
      </c>
      <c r="AZ736" s="19">
        <f t="shared" si="3106"/>
        <v>1</v>
      </c>
      <c r="BA736" s="19"/>
      <c r="BB736" s="19"/>
    </row>
    <row r="737" spans="2:54" ht="14.4">
      <c r="B737" s="25" t="s">
        <v>2163</v>
      </c>
      <c r="C737" s="25" t="s">
        <v>2164</v>
      </c>
      <c r="D737" s="25" t="s">
        <v>2165</v>
      </c>
      <c r="E737" s="513">
        <v>4708861447</v>
      </c>
      <c r="F737" s="48">
        <f>'Form Responses 1'!F900</f>
        <v>0</v>
      </c>
      <c r="G737" s="25" t="s">
        <v>124</v>
      </c>
      <c r="H737" s="25"/>
      <c r="I737" s="25"/>
      <c r="J737" s="25"/>
      <c r="K737" s="25"/>
      <c r="L737" s="25"/>
      <c r="M737" s="25"/>
      <c r="N737" s="25"/>
      <c r="O737" s="19" t="str">
        <f t="shared" si="3689"/>
        <v/>
      </c>
      <c r="P737" s="20"/>
      <c r="Q737" s="20"/>
      <c r="R737" s="20"/>
      <c r="S737" s="20"/>
      <c r="T737" s="20"/>
      <c r="U737" s="20"/>
      <c r="V737" s="21"/>
      <c r="W737" s="21" t="str">
        <f t="shared" si="3690"/>
        <v/>
      </c>
      <c r="X737" s="21" t="s">
        <v>979</v>
      </c>
      <c r="Y737" s="21" t="str">
        <f t="shared" si="3691"/>
        <v/>
      </c>
      <c r="Z737" s="21" t="str">
        <f t="shared" ref="Z737:AA737" si="3717">IF(COUNTIF($F737,CONCATENATE("*",Z$1,"*")),"Y",IF(COUNTIF($F737,CONCATENATE("*",$O$1,"*")),"Y",IF(COUNTIF($F737,CONCATENATE("*",$AB$1,"*")),"Y","")))</f>
        <v/>
      </c>
      <c r="AA737" s="21" t="str">
        <f t="shared" si="3717"/>
        <v/>
      </c>
      <c r="AB737" s="21" t="str">
        <f t="shared" si="3693"/>
        <v/>
      </c>
      <c r="AC737" s="21" t="str">
        <f t="shared" ref="AC737:AD737" si="3718">IF(COUNTIF($F737,CONCATENATE("*",AC$1,"*")),"Y",IF(COUNTIF($F737,CONCATENATE("*",$O$1,"*")),"Y",IF(COUNTIF($F737,CONCATENATE("*",$AE$1,"*")),"Y","")))</f>
        <v/>
      </c>
      <c r="AD737" s="21" t="str">
        <f t="shared" si="3718"/>
        <v/>
      </c>
      <c r="AE737" s="19" t="str">
        <f t="shared" si="3695"/>
        <v/>
      </c>
      <c r="AF737" s="22">
        <f t="shared" si="3102"/>
        <v>1</v>
      </c>
      <c r="AG737" s="60" t="s">
        <v>1732</v>
      </c>
      <c r="AH737" s="19" t="str">
        <f t="shared" si="3502"/>
        <v/>
      </c>
      <c r="AI737" s="19"/>
      <c r="AJ737" s="19"/>
      <c r="AK737" s="19"/>
      <c r="AL737" s="19"/>
      <c r="AM737" s="19"/>
      <c r="AN737" s="19"/>
      <c r="AO737" s="19"/>
      <c r="AP737" s="19" t="str">
        <f t="shared" si="3696"/>
        <v/>
      </c>
      <c r="AQ737" s="19" t="s">
        <v>1737</v>
      </c>
      <c r="AR737" s="19" t="str">
        <f t="shared" ref="AR737:AX737" si="3719">IF(Y737="Y",$AG737,"")</f>
        <v/>
      </c>
      <c r="AS737" s="19" t="str">
        <f t="shared" si="3719"/>
        <v/>
      </c>
      <c r="AT737" s="19" t="str">
        <f t="shared" si="3719"/>
        <v/>
      </c>
      <c r="AU737" s="19" t="str">
        <f t="shared" si="3719"/>
        <v/>
      </c>
      <c r="AV737" s="19" t="str">
        <f t="shared" si="3719"/>
        <v/>
      </c>
      <c r="AW737" s="19" t="str">
        <f t="shared" si="3719"/>
        <v/>
      </c>
      <c r="AX737" s="19" t="str">
        <f t="shared" si="3719"/>
        <v/>
      </c>
      <c r="AY737" s="24">
        <f t="shared" si="3105"/>
        <v>0</v>
      </c>
      <c r="AZ737" s="19">
        <f t="shared" si="3106"/>
        <v>1</v>
      </c>
      <c r="BA737" s="19"/>
      <c r="BB737" s="19"/>
    </row>
    <row r="738" spans="2:54" ht="14.4">
      <c r="B738" s="25" t="s">
        <v>2166</v>
      </c>
      <c r="C738" s="25" t="s">
        <v>2167</v>
      </c>
      <c r="D738" s="25" t="s">
        <v>2168</v>
      </c>
      <c r="E738" s="513">
        <v>4754498421</v>
      </c>
      <c r="F738" s="48">
        <f>'Form Responses 1'!F901</f>
        <v>0</v>
      </c>
      <c r="G738" s="25" t="s">
        <v>124</v>
      </c>
      <c r="H738" s="25"/>
      <c r="I738" s="25"/>
      <c r="J738" s="25"/>
      <c r="K738" s="25"/>
      <c r="L738" s="25"/>
      <c r="M738" s="25"/>
      <c r="N738" s="25"/>
      <c r="O738" s="19" t="str">
        <f t="shared" si="3689"/>
        <v/>
      </c>
      <c r="P738" s="20"/>
      <c r="Q738" s="20"/>
      <c r="R738" s="20"/>
      <c r="S738" s="20"/>
      <c r="T738" s="20"/>
      <c r="U738" s="20"/>
      <c r="V738" s="21"/>
      <c r="W738" s="21" t="str">
        <f t="shared" si="3690"/>
        <v/>
      </c>
      <c r="X738" s="21" t="s">
        <v>979</v>
      </c>
      <c r="Y738" s="21" t="str">
        <f t="shared" si="3691"/>
        <v/>
      </c>
      <c r="Z738" s="21" t="str">
        <f t="shared" ref="Z738:AA738" si="3720">IF(COUNTIF($F738,CONCATENATE("*",Z$1,"*")),"Y",IF(COUNTIF($F738,CONCATENATE("*",$O$1,"*")),"Y",IF(COUNTIF($F738,CONCATENATE("*",$AB$1,"*")),"Y","")))</f>
        <v/>
      </c>
      <c r="AA738" s="21" t="str">
        <f t="shared" si="3720"/>
        <v/>
      </c>
      <c r="AB738" s="21" t="str">
        <f t="shared" si="3693"/>
        <v/>
      </c>
      <c r="AC738" s="21" t="str">
        <f t="shared" ref="AC738:AD738" si="3721">IF(COUNTIF($F738,CONCATENATE("*",AC$1,"*")),"Y",IF(COUNTIF($F738,CONCATENATE("*",$O$1,"*")),"Y",IF(COUNTIF($F738,CONCATENATE("*",$AE$1,"*")),"Y","")))</f>
        <v/>
      </c>
      <c r="AD738" s="21" t="str">
        <f t="shared" si="3721"/>
        <v/>
      </c>
      <c r="AE738" s="19" t="str">
        <f t="shared" si="3695"/>
        <v/>
      </c>
      <c r="AF738" s="22">
        <f t="shared" si="3102"/>
        <v>1</v>
      </c>
      <c r="AG738" s="60" t="s">
        <v>1732</v>
      </c>
      <c r="AH738" s="19" t="str">
        <f t="shared" si="3502"/>
        <v/>
      </c>
      <c r="AI738" s="19"/>
      <c r="AJ738" s="19"/>
      <c r="AK738" s="19"/>
      <c r="AL738" s="19"/>
      <c r="AM738" s="19"/>
      <c r="AN738" s="19"/>
      <c r="AO738" s="19"/>
      <c r="AP738" s="19" t="str">
        <f t="shared" si="3696"/>
        <v/>
      </c>
      <c r="AQ738" s="19" t="s">
        <v>1737</v>
      </c>
      <c r="AR738" s="19" t="str">
        <f t="shared" ref="AR738:AX738" si="3722">IF(Y738="Y",$AG738,"")</f>
        <v/>
      </c>
      <c r="AS738" s="19" t="str">
        <f t="shared" si="3722"/>
        <v/>
      </c>
      <c r="AT738" s="19" t="str">
        <f t="shared" si="3722"/>
        <v/>
      </c>
      <c r="AU738" s="19" t="str">
        <f t="shared" si="3722"/>
        <v/>
      </c>
      <c r="AV738" s="19" t="str">
        <f t="shared" si="3722"/>
        <v/>
      </c>
      <c r="AW738" s="19" t="str">
        <f t="shared" si="3722"/>
        <v/>
      </c>
      <c r="AX738" s="19" t="str">
        <f t="shared" si="3722"/>
        <v/>
      </c>
      <c r="AY738" s="24">
        <f t="shared" si="3105"/>
        <v>0</v>
      </c>
      <c r="AZ738" s="19">
        <f t="shared" si="3106"/>
        <v>1</v>
      </c>
      <c r="BA738" s="19"/>
      <c r="BB738" s="19"/>
    </row>
    <row r="739" spans="2:54" ht="14.4">
      <c r="B739" s="25" t="s">
        <v>2169</v>
      </c>
      <c r="C739" s="25" t="s">
        <v>2170</v>
      </c>
      <c r="D739" s="25" t="s">
        <v>2171</v>
      </c>
      <c r="E739" s="513">
        <v>8067726757</v>
      </c>
      <c r="F739" s="48">
        <f>'Form Responses 1'!F902</f>
        <v>0</v>
      </c>
      <c r="G739" s="25" t="s">
        <v>124</v>
      </c>
      <c r="H739" s="25"/>
      <c r="I739" s="25"/>
      <c r="J739" s="25"/>
      <c r="K739" s="25"/>
      <c r="L739" s="25"/>
      <c r="M739" s="25"/>
      <c r="N739" s="25"/>
      <c r="O739" s="19" t="str">
        <f t="shared" si="3689"/>
        <v/>
      </c>
      <c r="P739" s="20"/>
      <c r="Q739" s="20"/>
      <c r="R739" s="20"/>
      <c r="S739" s="20"/>
      <c r="T739" s="20"/>
      <c r="U739" s="20"/>
      <c r="V739" s="21"/>
      <c r="W739" s="21" t="str">
        <f t="shared" si="3690"/>
        <v/>
      </c>
      <c r="X739" s="21" t="s">
        <v>979</v>
      </c>
      <c r="Y739" s="21" t="str">
        <f t="shared" si="3691"/>
        <v/>
      </c>
      <c r="Z739" s="21" t="str">
        <f t="shared" ref="Z739:AA739" si="3723">IF(COUNTIF($F739,CONCATENATE("*",Z$1,"*")),"Y",IF(COUNTIF($F739,CONCATENATE("*",$O$1,"*")),"Y",IF(COUNTIF($F739,CONCATENATE("*",$AB$1,"*")),"Y","")))</f>
        <v/>
      </c>
      <c r="AA739" s="21" t="str">
        <f t="shared" si="3723"/>
        <v/>
      </c>
      <c r="AB739" s="21" t="str">
        <f t="shared" si="3693"/>
        <v/>
      </c>
      <c r="AC739" s="21" t="str">
        <f t="shared" ref="AC739:AD739" si="3724">IF(COUNTIF($F739,CONCATENATE("*",AC$1,"*")),"Y",IF(COUNTIF($F739,CONCATENATE("*",$O$1,"*")),"Y",IF(COUNTIF($F739,CONCATENATE("*",$AE$1,"*")),"Y","")))</f>
        <v/>
      </c>
      <c r="AD739" s="21" t="str">
        <f t="shared" si="3724"/>
        <v/>
      </c>
      <c r="AE739" s="19" t="str">
        <f t="shared" si="3695"/>
        <v/>
      </c>
      <c r="AF739" s="22">
        <f t="shared" si="3102"/>
        <v>1</v>
      </c>
      <c r="AG739" s="60" t="s">
        <v>1732</v>
      </c>
      <c r="AH739" s="19" t="str">
        <f t="shared" si="3502"/>
        <v/>
      </c>
      <c r="AI739" s="19"/>
      <c r="AJ739" s="19"/>
      <c r="AK739" s="19"/>
      <c r="AL739" s="19"/>
      <c r="AM739" s="19"/>
      <c r="AN739" s="19"/>
      <c r="AO739" s="19"/>
      <c r="AP739" s="19" t="str">
        <f t="shared" si="3696"/>
        <v/>
      </c>
      <c r="AQ739" s="19" t="s">
        <v>1737</v>
      </c>
      <c r="AR739" s="19" t="str">
        <f t="shared" ref="AR739:AX739" si="3725">IF(Y739="Y",$AG739,"")</f>
        <v/>
      </c>
      <c r="AS739" s="19" t="str">
        <f t="shared" si="3725"/>
        <v/>
      </c>
      <c r="AT739" s="19" t="str">
        <f t="shared" si="3725"/>
        <v/>
      </c>
      <c r="AU739" s="19" t="str">
        <f t="shared" si="3725"/>
        <v/>
      </c>
      <c r="AV739" s="19" t="str">
        <f t="shared" si="3725"/>
        <v/>
      </c>
      <c r="AW739" s="19" t="str">
        <f t="shared" si="3725"/>
        <v/>
      </c>
      <c r="AX739" s="19" t="str">
        <f t="shared" si="3725"/>
        <v/>
      </c>
      <c r="AY739" s="24">
        <f t="shared" si="3105"/>
        <v>0</v>
      </c>
      <c r="AZ739" s="19">
        <f t="shared" si="3106"/>
        <v>1</v>
      </c>
      <c r="BA739" s="19"/>
      <c r="BB739" s="19"/>
    </row>
    <row r="740" spans="2:54" ht="14.4">
      <c r="B740" s="25" t="s">
        <v>2172</v>
      </c>
      <c r="C740" s="25" t="s">
        <v>2173</v>
      </c>
      <c r="D740" s="25" t="s">
        <v>2174</v>
      </c>
      <c r="E740" s="513">
        <v>5513446182</v>
      </c>
      <c r="F740" s="48">
        <f>'Form Responses 1'!F903</f>
        <v>0</v>
      </c>
      <c r="G740" s="25" t="s">
        <v>124</v>
      </c>
      <c r="H740" s="25"/>
      <c r="I740" s="25"/>
      <c r="J740" s="25"/>
      <c r="K740" s="25"/>
      <c r="L740" s="25"/>
      <c r="M740" s="25"/>
      <c r="N740" s="25"/>
      <c r="O740" s="19" t="str">
        <f t="shared" si="3689"/>
        <v/>
      </c>
      <c r="P740" s="20"/>
      <c r="Q740" s="20"/>
      <c r="R740" s="20"/>
      <c r="S740" s="20"/>
      <c r="T740" s="20"/>
      <c r="U740" s="20"/>
      <c r="V740" s="21"/>
      <c r="W740" s="21" t="str">
        <f t="shared" si="3690"/>
        <v/>
      </c>
      <c r="X740" s="21" t="s">
        <v>979</v>
      </c>
      <c r="Y740" s="21" t="str">
        <f t="shared" si="3691"/>
        <v/>
      </c>
      <c r="Z740" s="21" t="str">
        <f t="shared" ref="Z740:AA740" si="3726">IF(COUNTIF($F740,CONCATENATE("*",Z$1,"*")),"Y",IF(COUNTIF($F740,CONCATENATE("*",$O$1,"*")),"Y",IF(COUNTIF($F740,CONCATENATE("*",$AB$1,"*")),"Y","")))</f>
        <v/>
      </c>
      <c r="AA740" s="21" t="str">
        <f t="shared" si="3726"/>
        <v/>
      </c>
      <c r="AB740" s="21" t="str">
        <f t="shared" si="3693"/>
        <v/>
      </c>
      <c r="AC740" s="21" t="str">
        <f t="shared" ref="AC740:AD740" si="3727">IF(COUNTIF($F740,CONCATENATE("*",AC$1,"*")),"Y",IF(COUNTIF($F740,CONCATENATE("*",$O$1,"*")),"Y",IF(COUNTIF($F740,CONCATENATE("*",$AE$1,"*")),"Y","")))</f>
        <v/>
      </c>
      <c r="AD740" s="21" t="str">
        <f t="shared" si="3727"/>
        <v/>
      </c>
      <c r="AE740" s="19" t="str">
        <f t="shared" si="3695"/>
        <v/>
      </c>
      <c r="AF740" s="22">
        <f t="shared" si="3102"/>
        <v>1</v>
      </c>
      <c r="AG740" s="60" t="s">
        <v>1732</v>
      </c>
      <c r="AH740" s="19" t="str">
        <f t="shared" si="3502"/>
        <v/>
      </c>
      <c r="AI740" s="19"/>
      <c r="AJ740" s="19"/>
      <c r="AK740" s="19"/>
      <c r="AL740" s="19"/>
      <c r="AM740" s="19"/>
      <c r="AN740" s="19"/>
      <c r="AO740" s="19"/>
      <c r="AP740" s="19" t="str">
        <f t="shared" si="3696"/>
        <v/>
      </c>
      <c r="AQ740" s="19" t="s">
        <v>1737</v>
      </c>
      <c r="AR740" s="19" t="str">
        <f t="shared" ref="AR740:AX740" si="3728">IF(Y740="Y",$AG740,"")</f>
        <v/>
      </c>
      <c r="AS740" s="19" t="str">
        <f t="shared" si="3728"/>
        <v/>
      </c>
      <c r="AT740" s="19" t="str">
        <f t="shared" si="3728"/>
        <v/>
      </c>
      <c r="AU740" s="19" t="str">
        <f t="shared" si="3728"/>
        <v/>
      </c>
      <c r="AV740" s="19" t="str">
        <f t="shared" si="3728"/>
        <v/>
      </c>
      <c r="AW740" s="19" t="str">
        <f t="shared" si="3728"/>
        <v/>
      </c>
      <c r="AX740" s="19" t="str">
        <f t="shared" si="3728"/>
        <v/>
      </c>
      <c r="AY740" s="24">
        <f t="shared" si="3105"/>
        <v>0</v>
      </c>
      <c r="AZ740" s="19">
        <f t="shared" si="3106"/>
        <v>1</v>
      </c>
      <c r="BA740" s="19"/>
      <c r="BB740" s="19"/>
    </row>
    <row r="741" spans="2:54" ht="14.4">
      <c r="B741" s="25" t="s">
        <v>2175</v>
      </c>
      <c r="C741" s="25" t="s">
        <v>2176</v>
      </c>
      <c r="D741" s="25" t="s">
        <v>2177</v>
      </c>
      <c r="E741" s="513">
        <v>2244318652</v>
      </c>
      <c r="F741" s="48">
        <f>'Form Responses 1'!F904</f>
        <v>0</v>
      </c>
      <c r="G741" s="25" t="s">
        <v>124</v>
      </c>
      <c r="H741" s="25"/>
      <c r="I741" s="25"/>
      <c r="J741" s="25"/>
      <c r="K741" s="25"/>
      <c r="L741" s="25"/>
      <c r="M741" s="25"/>
      <c r="N741" s="25"/>
      <c r="O741" s="19" t="str">
        <f t="shared" si="3689"/>
        <v/>
      </c>
      <c r="P741" s="20"/>
      <c r="Q741" s="20"/>
      <c r="R741" s="20"/>
      <c r="S741" s="20"/>
      <c r="T741" s="20"/>
      <c r="U741" s="20"/>
      <c r="V741" s="21"/>
      <c r="W741" s="21" t="str">
        <f t="shared" si="3690"/>
        <v/>
      </c>
      <c r="X741" s="21" t="s">
        <v>979</v>
      </c>
      <c r="Y741" s="21" t="str">
        <f t="shared" si="3691"/>
        <v/>
      </c>
      <c r="Z741" s="21" t="str">
        <f t="shared" ref="Z741:AA741" si="3729">IF(COUNTIF($F741,CONCATENATE("*",Z$1,"*")),"Y",IF(COUNTIF($F741,CONCATENATE("*",$O$1,"*")),"Y",IF(COUNTIF($F741,CONCATENATE("*",$AB$1,"*")),"Y","")))</f>
        <v/>
      </c>
      <c r="AA741" s="21" t="str">
        <f t="shared" si="3729"/>
        <v/>
      </c>
      <c r="AB741" s="21" t="str">
        <f t="shared" si="3693"/>
        <v/>
      </c>
      <c r="AC741" s="21" t="str">
        <f t="shared" ref="AC741:AD741" si="3730">IF(COUNTIF($F741,CONCATENATE("*",AC$1,"*")),"Y",IF(COUNTIF($F741,CONCATENATE("*",$O$1,"*")),"Y",IF(COUNTIF($F741,CONCATENATE("*",$AE$1,"*")),"Y","")))</f>
        <v/>
      </c>
      <c r="AD741" s="21" t="str">
        <f t="shared" si="3730"/>
        <v/>
      </c>
      <c r="AE741" s="19" t="str">
        <f t="shared" si="3695"/>
        <v/>
      </c>
      <c r="AF741" s="22">
        <f t="shared" si="3102"/>
        <v>1</v>
      </c>
      <c r="AG741" s="60" t="s">
        <v>1732</v>
      </c>
      <c r="AH741" s="19" t="str">
        <f t="shared" si="3502"/>
        <v/>
      </c>
      <c r="AI741" s="19"/>
      <c r="AJ741" s="19"/>
      <c r="AK741" s="19"/>
      <c r="AL741" s="19"/>
      <c r="AM741" s="19"/>
      <c r="AN741" s="19"/>
      <c r="AO741" s="19"/>
      <c r="AP741" s="19" t="str">
        <f t="shared" si="3696"/>
        <v/>
      </c>
      <c r="AQ741" s="19" t="s">
        <v>1737</v>
      </c>
      <c r="AR741" s="19" t="str">
        <f t="shared" ref="AR741:AX741" si="3731">IF(Y741="Y",$AG741,"")</f>
        <v/>
      </c>
      <c r="AS741" s="19" t="str">
        <f t="shared" si="3731"/>
        <v/>
      </c>
      <c r="AT741" s="19" t="str">
        <f t="shared" si="3731"/>
        <v/>
      </c>
      <c r="AU741" s="19" t="str">
        <f t="shared" si="3731"/>
        <v/>
      </c>
      <c r="AV741" s="19" t="str">
        <f t="shared" si="3731"/>
        <v/>
      </c>
      <c r="AW741" s="19" t="str">
        <f t="shared" si="3731"/>
        <v/>
      </c>
      <c r="AX741" s="19" t="str">
        <f t="shared" si="3731"/>
        <v/>
      </c>
      <c r="AY741" s="24">
        <f t="shared" si="3105"/>
        <v>0</v>
      </c>
      <c r="AZ741" s="19">
        <f t="shared" si="3106"/>
        <v>1</v>
      </c>
      <c r="BA741" s="19"/>
      <c r="BB741" s="19"/>
    </row>
    <row r="742" spans="2:54" ht="14.4">
      <c r="B742" s="25" t="s">
        <v>2178</v>
      </c>
      <c r="C742" s="25" t="s">
        <v>2179</v>
      </c>
      <c r="D742" s="25" t="s">
        <v>2180</v>
      </c>
      <c r="E742" s="513">
        <v>2247132205</v>
      </c>
      <c r="F742" s="48">
        <f>'Form Responses 1'!F905</f>
        <v>0</v>
      </c>
      <c r="G742" s="25" t="s">
        <v>124</v>
      </c>
      <c r="H742" s="25"/>
      <c r="I742" s="25"/>
      <c r="J742" s="25"/>
      <c r="K742" s="25"/>
      <c r="L742" s="25"/>
      <c r="M742" s="25"/>
      <c r="N742" s="25"/>
      <c r="O742" s="19" t="str">
        <f t="shared" si="3689"/>
        <v/>
      </c>
      <c r="P742" s="20"/>
      <c r="Q742" s="20"/>
      <c r="R742" s="20"/>
      <c r="S742" s="20"/>
      <c r="T742" s="20"/>
      <c r="U742" s="20"/>
      <c r="V742" s="21"/>
      <c r="W742" s="21" t="str">
        <f t="shared" si="3690"/>
        <v/>
      </c>
      <c r="X742" s="21" t="s">
        <v>979</v>
      </c>
      <c r="Y742" s="21" t="str">
        <f t="shared" si="3691"/>
        <v/>
      </c>
      <c r="Z742" s="21" t="str">
        <f t="shared" ref="Z742:AA742" si="3732">IF(COUNTIF($F742,CONCATENATE("*",Z$1,"*")),"Y",IF(COUNTIF($F742,CONCATENATE("*",$O$1,"*")),"Y",IF(COUNTIF($F742,CONCATENATE("*",$AB$1,"*")),"Y","")))</f>
        <v/>
      </c>
      <c r="AA742" s="21" t="str">
        <f t="shared" si="3732"/>
        <v/>
      </c>
      <c r="AB742" s="21" t="str">
        <f t="shared" si="3693"/>
        <v/>
      </c>
      <c r="AC742" s="21" t="str">
        <f t="shared" ref="AC742:AD742" si="3733">IF(COUNTIF($F742,CONCATENATE("*",AC$1,"*")),"Y",IF(COUNTIF($F742,CONCATENATE("*",$O$1,"*")),"Y",IF(COUNTIF($F742,CONCATENATE("*",$AE$1,"*")),"Y","")))</f>
        <v/>
      </c>
      <c r="AD742" s="21" t="str">
        <f t="shared" si="3733"/>
        <v/>
      </c>
      <c r="AE742" s="19" t="str">
        <f t="shared" si="3695"/>
        <v/>
      </c>
      <c r="AF742" s="22">
        <f t="shared" si="3102"/>
        <v>1</v>
      </c>
      <c r="AG742" s="60" t="s">
        <v>1732</v>
      </c>
      <c r="AH742" s="19" t="str">
        <f t="shared" si="3502"/>
        <v/>
      </c>
      <c r="AI742" s="19"/>
      <c r="AJ742" s="19"/>
      <c r="AK742" s="19"/>
      <c r="AL742" s="19"/>
      <c r="AM742" s="19"/>
      <c r="AN742" s="19"/>
      <c r="AO742" s="19"/>
      <c r="AP742" s="19" t="str">
        <f t="shared" si="3696"/>
        <v/>
      </c>
      <c r="AQ742" s="19" t="s">
        <v>1737</v>
      </c>
      <c r="AR742" s="19" t="str">
        <f t="shared" ref="AR742:AX742" si="3734">IF(Y742="Y",$AG742,"")</f>
        <v/>
      </c>
      <c r="AS742" s="19" t="str">
        <f t="shared" si="3734"/>
        <v/>
      </c>
      <c r="AT742" s="19" t="str">
        <f t="shared" si="3734"/>
        <v/>
      </c>
      <c r="AU742" s="19" t="str">
        <f t="shared" si="3734"/>
        <v/>
      </c>
      <c r="AV742" s="19" t="str">
        <f t="shared" si="3734"/>
        <v/>
      </c>
      <c r="AW742" s="19" t="str">
        <f t="shared" si="3734"/>
        <v/>
      </c>
      <c r="AX742" s="19" t="str">
        <f t="shared" si="3734"/>
        <v/>
      </c>
      <c r="AY742" s="24">
        <f t="shared" si="3105"/>
        <v>0</v>
      </c>
      <c r="AZ742" s="19">
        <f t="shared" si="3106"/>
        <v>1</v>
      </c>
      <c r="BA742" s="19"/>
      <c r="BB742" s="19"/>
    </row>
    <row r="743" spans="2:54" ht="14.4">
      <c r="B743" s="25" t="s">
        <v>2181</v>
      </c>
      <c r="C743" s="25" t="s">
        <v>2182</v>
      </c>
      <c r="D743" s="25" t="s">
        <v>2183</v>
      </c>
      <c r="E743" s="513">
        <v>3129611433</v>
      </c>
      <c r="F743" s="48">
        <f>'Form Responses 1'!F906</f>
        <v>0</v>
      </c>
      <c r="G743" s="25" t="s">
        <v>124</v>
      </c>
      <c r="H743" s="25"/>
      <c r="I743" s="25"/>
      <c r="J743" s="25"/>
      <c r="K743" s="25"/>
      <c r="L743" s="25"/>
      <c r="M743" s="25"/>
      <c r="N743" s="25"/>
      <c r="O743" s="19" t="str">
        <f t="shared" si="3689"/>
        <v/>
      </c>
      <c r="P743" s="20"/>
      <c r="Q743" s="20"/>
      <c r="R743" s="20"/>
      <c r="S743" s="20"/>
      <c r="T743" s="20"/>
      <c r="U743" s="20"/>
      <c r="V743" s="21"/>
      <c r="W743" s="21" t="str">
        <f t="shared" si="3690"/>
        <v/>
      </c>
      <c r="X743" s="21" t="s">
        <v>979</v>
      </c>
      <c r="Y743" s="21" t="str">
        <f t="shared" si="3691"/>
        <v/>
      </c>
      <c r="Z743" s="21" t="str">
        <f t="shared" ref="Z743:AA743" si="3735">IF(COUNTIF($F743,CONCATENATE("*",Z$1,"*")),"Y",IF(COUNTIF($F743,CONCATENATE("*",$O$1,"*")),"Y",IF(COUNTIF($F743,CONCATENATE("*",$AB$1,"*")),"Y","")))</f>
        <v/>
      </c>
      <c r="AA743" s="21" t="str">
        <f t="shared" si="3735"/>
        <v/>
      </c>
      <c r="AB743" s="21" t="str">
        <f t="shared" si="3693"/>
        <v/>
      </c>
      <c r="AC743" s="21" t="str">
        <f t="shared" ref="AC743:AD743" si="3736">IF(COUNTIF($F743,CONCATENATE("*",AC$1,"*")),"Y",IF(COUNTIF($F743,CONCATENATE("*",$O$1,"*")),"Y",IF(COUNTIF($F743,CONCATENATE("*",$AE$1,"*")),"Y","")))</f>
        <v/>
      </c>
      <c r="AD743" s="21" t="str">
        <f t="shared" si="3736"/>
        <v/>
      </c>
      <c r="AE743" s="19" t="str">
        <f t="shared" si="3695"/>
        <v/>
      </c>
      <c r="AF743" s="22">
        <f t="shared" si="3102"/>
        <v>1</v>
      </c>
      <c r="AG743" s="60" t="s">
        <v>1732</v>
      </c>
      <c r="AH743" s="19" t="str">
        <f t="shared" si="3502"/>
        <v/>
      </c>
      <c r="AI743" s="19"/>
      <c r="AJ743" s="19"/>
      <c r="AK743" s="19"/>
      <c r="AL743" s="19"/>
      <c r="AM743" s="19"/>
      <c r="AN743" s="19"/>
      <c r="AO743" s="19"/>
      <c r="AP743" s="19" t="str">
        <f t="shared" si="3696"/>
        <v/>
      </c>
      <c r="AQ743" s="19" t="s">
        <v>1737</v>
      </c>
      <c r="AR743" s="19" t="str">
        <f t="shared" ref="AR743:AX743" si="3737">IF(Y743="Y",$AG743,"")</f>
        <v/>
      </c>
      <c r="AS743" s="19" t="str">
        <f t="shared" si="3737"/>
        <v/>
      </c>
      <c r="AT743" s="19" t="str">
        <f t="shared" si="3737"/>
        <v/>
      </c>
      <c r="AU743" s="19" t="str">
        <f t="shared" si="3737"/>
        <v/>
      </c>
      <c r="AV743" s="19" t="str">
        <f t="shared" si="3737"/>
        <v/>
      </c>
      <c r="AW743" s="19" t="str">
        <f t="shared" si="3737"/>
        <v/>
      </c>
      <c r="AX743" s="19" t="str">
        <f t="shared" si="3737"/>
        <v/>
      </c>
      <c r="AY743" s="24">
        <f t="shared" si="3105"/>
        <v>0</v>
      </c>
      <c r="AZ743" s="19">
        <f t="shared" si="3106"/>
        <v>1</v>
      </c>
      <c r="BA743" s="19"/>
      <c r="BB743" s="19"/>
    </row>
    <row r="744" spans="2:54" ht="14.4">
      <c r="B744" s="25" t="s">
        <v>2184</v>
      </c>
      <c r="C744" s="25" t="s">
        <v>2185</v>
      </c>
      <c r="D744" s="25" t="s">
        <v>2186</v>
      </c>
      <c r="E744" s="513">
        <v>3022448868</v>
      </c>
      <c r="F744" s="48">
        <f>'Form Responses 1'!F907</f>
        <v>0</v>
      </c>
      <c r="G744" s="25" t="s">
        <v>124</v>
      </c>
      <c r="H744" s="25"/>
      <c r="I744" s="25"/>
      <c r="J744" s="25"/>
      <c r="K744" s="25"/>
      <c r="L744" s="25"/>
      <c r="M744" s="25"/>
      <c r="N744" s="25"/>
      <c r="O744" s="19" t="str">
        <f t="shared" si="3689"/>
        <v/>
      </c>
      <c r="P744" s="20"/>
      <c r="Q744" s="20"/>
      <c r="R744" s="20"/>
      <c r="S744" s="20"/>
      <c r="T744" s="20"/>
      <c r="U744" s="20"/>
      <c r="V744" s="21"/>
      <c r="W744" s="21" t="str">
        <f t="shared" si="3690"/>
        <v/>
      </c>
      <c r="X744" s="21" t="s">
        <v>979</v>
      </c>
      <c r="Y744" s="21" t="str">
        <f t="shared" si="3691"/>
        <v/>
      </c>
      <c r="Z744" s="21" t="str">
        <f t="shared" ref="Z744:AA744" si="3738">IF(COUNTIF($F744,CONCATENATE("*",Z$1,"*")),"Y",IF(COUNTIF($F744,CONCATENATE("*",$O$1,"*")),"Y",IF(COUNTIF($F744,CONCATENATE("*",$AB$1,"*")),"Y","")))</f>
        <v/>
      </c>
      <c r="AA744" s="21" t="str">
        <f t="shared" si="3738"/>
        <v/>
      </c>
      <c r="AB744" s="21" t="str">
        <f t="shared" si="3693"/>
        <v/>
      </c>
      <c r="AC744" s="21" t="str">
        <f t="shared" ref="AC744:AD744" si="3739">IF(COUNTIF($F744,CONCATENATE("*",AC$1,"*")),"Y",IF(COUNTIF($F744,CONCATENATE("*",$O$1,"*")),"Y",IF(COUNTIF($F744,CONCATENATE("*",$AE$1,"*")),"Y","")))</f>
        <v/>
      </c>
      <c r="AD744" s="21" t="str">
        <f t="shared" si="3739"/>
        <v/>
      </c>
      <c r="AE744" s="19" t="str">
        <f t="shared" si="3695"/>
        <v/>
      </c>
      <c r="AF744" s="22">
        <f t="shared" si="3102"/>
        <v>1</v>
      </c>
      <c r="AG744" s="60" t="s">
        <v>1732</v>
      </c>
      <c r="AH744" s="19" t="str">
        <f t="shared" si="3502"/>
        <v/>
      </c>
      <c r="AI744" s="19"/>
      <c r="AJ744" s="19"/>
      <c r="AK744" s="19"/>
      <c r="AL744" s="19"/>
      <c r="AM744" s="19"/>
      <c r="AN744" s="19"/>
      <c r="AO744" s="19"/>
      <c r="AP744" s="19" t="str">
        <f t="shared" si="3696"/>
        <v/>
      </c>
      <c r="AQ744" s="19" t="s">
        <v>1737</v>
      </c>
      <c r="AR744" s="19" t="str">
        <f t="shared" ref="AR744:AX744" si="3740">IF(Y744="Y",$AG744,"")</f>
        <v/>
      </c>
      <c r="AS744" s="19" t="str">
        <f t="shared" si="3740"/>
        <v/>
      </c>
      <c r="AT744" s="19" t="str">
        <f t="shared" si="3740"/>
        <v/>
      </c>
      <c r="AU744" s="19" t="str">
        <f t="shared" si="3740"/>
        <v/>
      </c>
      <c r="AV744" s="19" t="str">
        <f t="shared" si="3740"/>
        <v/>
      </c>
      <c r="AW744" s="19" t="str">
        <f t="shared" si="3740"/>
        <v/>
      </c>
      <c r="AX744" s="19" t="str">
        <f t="shared" si="3740"/>
        <v/>
      </c>
      <c r="AY744" s="24">
        <f t="shared" si="3105"/>
        <v>0</v>
      </c>
      <c r="AZ744" s="19">
        <f t="shared" si="3106"/>
        <v>1</v>
      </c>
      <c r="BA744" s="19"/>
      <c r="BB744" s="19"/>
    </row>
    <row r="745" spans="2:54" ht="14.4">
      <c r="B745" s="25" t="s">
        <v>2187</v>
      </c>
      <c r="C745" s="25" t="s">
        <v>2188</v>
      </c>
      <c r="D745" s="25" t="s">
        <v>2189</v>
      </c>
      <c r="E745" s="513">
        <v>4254421307</v>
      </c>
      <c r="F745" s="48">
        <f>'Form Responses 1'!F908</f>
        <v>0</v>
      </c>
      <c r="G745" s="25" t="s">
        <v>124</v>
      </c>
      <c r="H745" s="25"/>
      <c r="I745" s="25"/>
      <c r="J745" s="25"/>
      <c r="K745" s="25"/>
      <c r="L745" s="25"/>
      <c r="M745" s="25"/>
      <c r="N745" s="25"/>
      <c r="O745" s="19" t="str">
        <f t="shared" si="3689"/>
        <v/>
      </c>
      <c r="P745" s="20"/>
      <c r="Q745" s="20"/>
      <c r="R745" s="20"/>
      <c r="S745" s="20"/>
      <c r="T745" s="20"/>
      <c r="U745" s="20"/>
      <c r="V745" s="21"/>
      <c r="W745" s="21" t="str">
        <f t="shared" si="3690"/>
        <v/>
      </c>
      <c r="X745" s="21" t="s">
        <v>979</v>
      </c>
      <c r="Y745" s="21" t="str">
        <f t="shared" si="3691"/>
        <v/>
      </c>
      <c r="Z745" s="21" t="str">
        <f t="shared" ref="Z745:AA745" si="3741">IF(COUNTIF($F745,CONCATENATE("*",Z$1,"*")),"Y",IF(COUNTIF($F745,CONCATENATE("*",$O$1,"*")),"Y",IF(COUNTIF($F745,CONCATENATE("*",$AB$1,"*")),"Y","")))</f>
        <v/>
      </c>
      <c r="AA745" s="21" t="str">
        <f t="shared" si="3741"/>
        <v/>
      </c>
      <c r="AB745" s="21" t="str">
        <f t="shared" si="3693"/>
        <v/>
      </c>
      <c r="AC745" s="21" t="str">
        <f t="shared" ref="AC745:AD745" si="3742">IF(COUNTIF($F745,CONCATENATE("*",AC$1,"*")),"Y",IF(COUNTIF($F745,CONCATENATE("*",$O$1,"*")),"Y",IF(COUNTIF($F745,CONCATENATE("*",$AE$1,"*")),"Y","")))</f>
        <v/>
      </c>
      <c r="AD745" s="21" t="str">
        <f t="shared" si="3742"/>
        <v/>
      </c>
      <c r="AE745" s="19" t="str">
        <f t="shared" si="3695"/>
        <v/>
      </c>
      <c r="AF745" s="22">
        <f t="shared" si="3102"/>
        <v>1</v>
      </c>
      <c r="AG745" s="60" t="s">
        <v>1732</v>
      </c>
      <c r="AH745" s="19" t="str">
        <f t="shared" si="3502"/>
        <v/>
      </c>
      <c r="AI745" s="19"/>
      <c r="AJ745" s="19"/>
      <c r="AK745" s="19"/>
      <c r="AL745" s="19"/>
      <c r="AM745" s="19"/>
      <c r="AN745" s="19"/>
      <c r="AO745" s="19"/>
      <c r="AP745" s="19" t="str">
        <f t="shared" si="3696"/>
        <v/>
      </c>
      <c r="AQ745" s="19" t="s">
        <v>1737</v>
      </c>
      <c r="AR745" s="19" t="str">
        <f t="shared" ref="AR745:AX745" si="3743">IF(Y745="Y",$AG745,"")</f>
        <v/>
      </c>
      <c r="AS745" s="19" t="str">
        <f t="shared" si="3743"/>
        <v/>
      </c>
      <c r="AT745" s="19" t="str">
        <f t="shared" si="3743"/>
        <v/>
      </c>
      <c r="AU745" s="19" t="str">
        <f t="shared" si="3743"/>
        <v/>
      </c>
      <c r="AV745" s="19" t="str">
        <f t="shared" si="3743"/>
        <v/>
      </c>
      <c r="AW745" s="19" t="str">
        <f t="shared" si="3743"/>
        <v/>
      </c>
      <c r="AX745" s="19" t="str">
        <f t="shared" si="3743"/>
        <v/>
      </c>
      <c r="AY745" s="24">
        <f t="shared" si="3105"/>
        <v>0</v>
      </c>
      <c r="AZ745" s="19">
        <f t="shared" si="3106"/>
        <v>1</v>
      </c>
      <c r="BA745" s="19"/>
      <c r="BB745" s="19"/>
    </row>
    <row r="746" spans="2:54" ht="14.4">
      <c r="B746" s="25" t="s">
        <v>2190</v>
      </c>
      <c r="C746" s="25" t="s">
        <v>2191</v>
      </c>
      <c r="D746" s="25" t="s">
        <v>2192</v>
      </c>
      <c r="E746" s="513">
        <v>8475321925</v>
      </c>
      <c r="F746" s="48">
        <f>'Form Responses 1'!F909</f>
        <v>0</v>
      </c>
      <c r="G746" s="25" t="s">
        <v>124</v>
      </c>
      <c r="H746" s="25"/>
      <c r="I746" s="25"/>
      <c r="J746" s="25"/>
      <c r="K746" s="25"/>
      <c r="L746" s="25"/>
      <c r="M746" s="25"/>
      <c r="N746" s="25"/>
      <c r="O746" s="19" t="str">
        <f t="shared" si="3689"/>
        <v/>
      </c>
      <c r="P746" s="20"/>
      <c r="Q746" s="20"/>
      <c r="R746" s="20"/>
      <c r="S746" s="20"/>
      <c r="T746" s="20"/>
      <c r="U746" s="20"/>
      <c r="V746" s="21"/>
      <c r="W746" s="21" t="str">
        <f t="shared" si="3690"/>
        <v/>
      </c>
      <c r="X746" s="21" t="s">
        <v>979</v>
      </c>
      <c r="Y746" s="21" t="str">
        <f t="shared" si="3691"/>
        <v/>
      </c>
      <c r="Z746" s="21" t="str">
        <f t="shared" ref="Z746:AA746" si="3744">IF(COUNTIF($F746,CONCATENATE("*",Z$1,"*")),"Y",IF(COUNTIF($F746,CONCATENATE("*",$O$1,"*")),"Y",IF(COUNTIF($F746,CONCATENATE("*",$AB$1,"*")),"Y","")))</f>
        <v/>
      </c>
      <c r="AA746" s="21" t="str">
        <f t="shared" si="3744"/>
        <v/>
      </c>
      <c r="AB746" s="21" t="str">
        <f t="shared" si="3693"/>
        <v/>
      </c>
      <c r="AC746" s="21" t="str">
        <f t="shared" ref="AC746:AD746" si="3745">IF(COUNTIF($F746,CONCATENATE("*",AC$1,"*")),"Y",IF(COUNTIF($F746,CONCATENATE("*",$O$1,"*")),"Y",IF(COUNTIF($F746,CONCATENATE("*",$AE$1,"*")),"Y","")))</f>
        <v/>
      </c>
      <c r="AD746" s="21" t="str">
        <f t="shared" si="3745"/>
        <v/>
      </c>
      <c r="AE746" s="19" t="str">
        <f t="shared" si="3695"/>
        <v/>
      </c>
      <c r="AF746" s="22">
        <f t="shared" si="3102"/>
        <v>1</v>
      </c>
      <c r="AG746" s="60" t="s">
        <v>1732</v>
      </c>
      <c r="AH746" s="19" t="str">
        <f t="shared" si="3502"/>
        <v/>
      </c>
      <c r="AI746" s="19"/>
      <c r="AJ746" s="19"/>
      <c r="AK746" s="19"/>
      <c r="AL746" s="19"/>
      <c r="AM746" s="19"/>
      <c r="AN746" s="19"/>
      <c r="AO746" s="19"/>
      <c r="AP746" s="19" t="str">
        <f t="shared" si="3696"/>
        <v/>
      </c>
      <c r="AQ746" s="19" t="s">
        <v>1737</v>
      </c>
      <c r="AR746" s="19" t="str">
        <f t="shared" ref="AR746:AX746" si="3746">IF(Y746="Y",$AG746,"")</f>
        <v/>
      </c>
      <c r="AS746" s="19" t="str">
        <f t="shared" si="3746"/>
        <v/>
      </c>
      <c r="AT746" s="19" t="str">
        <f t="shared" si="3746"/>
        <v/>
      </c>
      <c r="AU746" s="19" t="str">
        <f t="shared" si="3746"/>
        <v/>
      </c>
      <c r="AV746" s="19" t="str">
        <f t="shared" si="3746"/>
        <v/>
      </c>
      <c r="AW746" s="19" t="str">
        <f t="shared" si="3746"/>
        <v/>
      </c>
      <c r="AX746" s="19" t="str">
        <f t="shared" si="3746"/>
        <v/>
      </c>
      <c r="AY746" s="24">
        <f t="shared" si="3105"/>
        <v>0</v>
      </c>
      <c r="AZ746" s="19">
        <f t="shared" si="3106"/>
        <v>1</v>
      </c>
      <c r="BA746" s="19"/>
      <c r="BB746" s="19"/>
    </row>
    <row r="747" spans="2:54" ht="14.4">
      <c r="B747" s="25" t="s">
        <v>2193</v>
      </c>
      <c r="C747" s="25" t="s">
        <v>486</v>
      </c>
      <c r="D747" s="25" t="s">
        <v>2183</v>
      </c>
      <c r="E747" s="513">
        <v>3127764224</v>
      </c>
      <c r="F747" s="48">
        <f>'Form Responses 1'!F910</f>
        <v>0</v>
      </c>
      <c r="G747" s="25" t="s">
        <v>124</v>
      </c>
      <c r="H747" s="25"/>
      <c r="I747" s="25"/>
      <c r="J747" s="25"/>
      <c r="K747" s="25"/>
      <c r="L747" s="25"/>
      <c r="M747" s="25"/>
      <c r="N747" s="25"/>
      <c r="O747" s="19" t="str">
        <f t="shared" si="3689"/>
        <v/>
      </c>
      <c r="P747" s="20"/>
      <c r="Q747" s="20"/>
      <c r="R747" s="20"/>
      <c r="S747" s="20"/>
      <c r="T747" s="20"/>
      <c r="U747" s="20"/>
      <c r="V747" s="21"/>
      <c r="W747" s="21" t="str">
        <f t="shared" si="3690"/>
        <v/>
      </c>
      <c r="X747" s="21" t="s">
        <v>979</v>
      </c>
      <c r="Y747" s="21" t="str">
        <f t="shared" si="3691"/>
        <v/>
      </c>
      <c r="Z747" s="21" t="str">
        <f t="shared" ref="Z747:AA747" si="3747">IF(COUNTIF($F747,CONCATENATE("*",Z$1,"*")),"Y",IF(COUNTIF($F747,CONCATENATE("*",$O$1,"*")),"Y",IF(COUNTIF($F747,CONCATENATE("*",$AB$1,"*")),"Y","")))</f>
        <v/>
      </c>
      <c r="AA747" s="21" t="str">
        <f t="shared" si="3747"/>
        <v/>
      </c>
      <c r="AB747" s="21" t="str">
        <f t="shared" si="3693"/>
        <v/>
      </c>
      <c r="AC747" s="21" t="str">
        <f t="shared" ref="AC747:AD747" si="3748">IF(COUNTIF($F747,CONCATENATE("*",AC$1,"*")),"Y",IF(COUNTIF($F747,CONCATENATE("*",$O$1,"*")),"Y",IF(COUNTIF($F747,CONCATENATE("*",$AE$1,"*")),"Y","")))</f>
        <v/>
      </c>
      <c r="AD747" s="21" t="str">
        <f t="shared" si="3748"/>
        <v/>
      </c>
      <c r="AE747" s="19" t="str">
        <f t="shared" si="3695"/>
        <v/>
      </c>
      <c r="AF747" s="22">
        <f t="shared" si="3102"/>
        <v>1</v>
      </c>
      <c r="AG747" s="60" t="s">
        <v>1732</v>
      </c>
      <c r="AH747" s="19" t="str">
        <f t="shared" si="3502"/>
        <v/>
      </c>
      <c r="AI747" s="19"/>
      <c r="AJ747" s="19"/>
      <c r="AK747" s="19"/>
      <c r="AL747" s="19"/>
      <c r="AM747" s="19"/>
      <c r="AN747" s="19"/>
      <c r="AO747" s="19"/>
      <c r="AP747" s="19" t="str">
        <f t="shared" si="3696"/>
        <v/>
      </c>
      <c r="AQ747" s="19" t="s">
        <v>1737</v>
      </c>
      <c r="AR747" s="19" t="str">
        <f t="shared" ref="AR747:AX747" si="3749">IF(Y747="Y",$AG747,"")</f>
        <v/>
      </c>
      <c r="AS747" s="19" t="str">
        <f t="shared" si="3749"/>
        <v/>
      </c>
      <c r="AT747" s="19" t="str">
        <f t="shared" si="3749"/>
        <v/>
      </c>
      <c r="AU747" s="19" t="str">
        <f t="shared" si="3749"/>
        <v/>
      </c>
      <c r="AV747" s="19" t="str">
        <f t="shared" si="3749"/>
        <v/>
      </c>
      <c r="AW747" s="19" t="str">
        <f t="shared" si="3749"/>
        <v/>
      </c>
      <c r="AX747" s="19" t="str">
        <f t="shared" si="3749"/>
        <v/>
      </c>
      <c r="AY747" s="24">
        <f t="shared" si="3105"/>
        <v>0</v>
      </c>
      <c r="AZ747" s="19">
        <f t="shared" si="3106"/>
        <v>1</v>
      </c>
      <c r="BA747" s="19"/>
      <c r="BB747" s="19"/>
    </row>
    <row r="748" spans="2:54" ht="14.4">
      <c r="B748" s="25" t="s">
        <v>2194</v>
      </c>
      <c r="C748" s="25" t="s">
        <v>2195</v>
      </c>
      <c r="D748" s="25" t="s">
        <v>2196</v>
      </c>
      <c r="E748" s="513">
        <v>9014910194</v>
      </c>
      <c r="F748" s="48">
        <f>'Form Responses 1'!F911</f>
        <v>0</v>
      </c>
      <c r="G748" s="25" t="s">
        <v>124</v>
      </c>
      <c r="H748" s="25"/>
      <c r="I748" s="25"/>
      <c r="J748" s="25"/>
      <c r="K748" s="25"/>
      <c r="L748" s="25"/>
      <c r="M748" s="25"/>
      <c r="N748" s="25"/>
      <c r="O748" s="19" t="str">
        <f t="shared" si="3689"/>
        <v/>
      </c>
      <c r="P748" s="20"/>
      <c r="Q748" s="20"/>
      <c r="R748" s="20"/>
      <c r="S748" s="20"/>
      <c r="T748" s="20"/>
      <c r="U748" s="20"/>
      <c r="V748" s="21"/>
      <c r="W748" s="21" t="str">
        <f t="shared" si="3690"/>
        <v/>
      </c>
      <c r="X748" s="21" t="s">
        <v>979</v>
      </c>
      <c r="Y748" s="21" t="str">
        <f t="shared" si="3691"/>
        <v/>
      </c>
      <c r="Z748" s="21" t="str">
        <f t="shared" ref="Z748:AA748" si="3750">IF(COUNTIF($F748,CONCATENATE("*",Z$1,"*")),"Y",IF(COUNTIF($F748,CONCATENATE("*",$O$1,"*")),"Y",IF(COUNTIF($F748,CONCATENATE("*",$AB$1,"*")),"Y","")))</f>
        <v/>
      </c>
      <c r="AA748" s="21" t="str">
        <f t="shared" si="3750"/>
        <v/>
      </c>
      <c r="AB748" s="21" t="str">
        <f t="shared" si="3693"/>
        <v/>
      </c>
      <c r="AC748" s="21" t="str">
        <f t="shared" ref="AC748:AD748" si="3751">IF(COUNTIF($F748,CONCATENATE("*",AC$1,"*")),"Y",IF(COUNTIF($F748,CONCATENATE("*",$O$1,"*")),"Y",IF(COUNTIF($F748,CONCATENATE("*",$AE$1,"*")),"Y","")))</f>
        <v/>
      </c>
      <c r="AD748" s="21" t="str">
        <f t="shared" si="3751"/>
        <v/>
      </c>
      <c r="AE748" s="19" t="str">
        <f t="shared" si="3695"/>
        <v/>
      </c>
      <c r="AF748" s="22">
        <f t="shared" si="3102"/>
        <v>1</v>
      </c>
      <c r="AG748" s="60" t="s">
        <v>1732</v>
      </c>
      <c r="AH748" s="19" t="str">
        <f t="shared" si="3502"/>
        <v/>
      </c>
      <c r="AI748" s="19"/>
      <c r="AJ748" s="19"/>
      <c r="AK748" s="19"/>
      <c r="AL748" s="19"/>
      <c r="AM748" s="19"/>
      <c r="AN748" s="19"/>
      <c r="AO748" s="19"/>
      <c r="AP748" s="19" t="str">
        <f t="shared" si="3696"/>
        <v/>
      </c>
      <c r="AQ748" s="19" t="s">
        <v>1737</v>
      </c>
      <c r="AR748" s="19" t="str">
        <f t="shared" ref="AR748:AX748" si="3752">IF(Y748="Y",$AG748,"")</f>
        <v/>
      </c>
      <c r="AS748" s="19" t="str">
        <f t="shared" si="3752"/>
        <v/>
      </c>
      <c r="AT748" s="19" t="str">
        <f t="shared" si="3752"/>
        <v/>
      </c>
      <c r="AU748" s="19" t="str">
        <f t="shared" si="3752"/>
        <v/>
      </c>
      <c r="AV748" s="19" t="str">
        <f t="shared" si="3752"/>
        <v/>
      </c>
      <c r="AW748" s="19" t="str">
        <f t="shared" si="3752"/>
        <v/>
      </c>
      <c r="AX748" s="19" t="str">
        <f t="shared" si="3752"/>
        <v/>
      </c>
      <c r="AY748" s="24">
        <f t="shared" si="3105"/>
        <v>0</v>
      </c>
      <c r="AZ748" s="19">
        <f t="shared" si="3106"/>
        <v>1</v>
      </c>
      <c r="BA748" s="19"/>
      <c r="BB748" s="19"/>
    </row>
    <row r="749" spans="2:54" ht="14.4">
      <c r="B749" s="25" t="s">
        <v>2197</v>
      </c>
      <c r="C749" s="25" t="s">
        <v>2198</v>
      </c>
      <c r="D749" s="25" t="s">
        <v>2199</v>
      </c>
      <c r="E749" s="513">
        <v>9014558088</v>
      </c>
      <c r="F749" s="48">
        <f>'Form Responses 1'!F912</f>
        <v>0</v>
      </c>
      <c r="G749" s="25" t="s">
        <v>124</v>
      </c>
      <c r="H749" s="25"/>
      <c r="I749" s="25"/>
      <c r="J749" s="25"/>
      <c r="K749" s="25"/>
      <c r="L749" s="25"/>
      <c r="M749" s="25"/>
      <c r="N749" s="25"/>
      <c r="O749" s="19" t="str">
        <f t="shared" si="3689"/>
        <v/>
      </c>
      <c r="P749" s="20"/>
      <c r="Q749" s="20"/>
      <c r="R749" s="20"/>
      <c r="S749" s="20"/>
      <c r="T749" s="20"/>
      <c r="U749" s="20"/>
      <c r="V749" s="21"/>
      <c r="W749" s="21" t="str">
        <f t="shared" si="3690"/>
        <v/>
      </c>
      <c r="X749" s="21" t="s">
        <v>979</v>
      </c>
      <c r="Y749" s="21" t="str">
        <f t="shared" si="3691"/>
        <v/>
      </c>
      <c r="Z749" s="21" t="str">
        <f t="shared" ref="Z749:AA749" si="3753">IF(COUNTIF($F749,CONCATENATE("*",Z$1,"*")),"Y",IF(COUNTIF($F749,CONCATENATE("*",$O$1,"*")),"Y",IF(COUNTIF($F749,CONCATENATE("*",$AB$1,"*")),"Y","")))</f>
        <v/>
      </c>
      <c r="AA749" s="21" t="str">
        <f t="shared" si="3753"/>
        <v/>
      </c>
      <c r="AB749" s="21" t="str">
        <f t="shared" si="3693"/>
        <v/>
      </c>
      <c r="AC749" s="21" t="str">
        <f t="shared" ref="AC749:AD749" si="3754">IF(COUNTIF($F749,CONCATENATE("*",AC$1,"*")),"Y",IF(COUNTIF($F749,CONCATENATE("*",$O$1,"*")),"Y",IF(COUNTIF($F749,CONCATENATE("*",$AE$1,"*")),"Y","")))</f>
        <v/>
      </c>
      <c r="AD749" s="21" t="str">
        <f t="shared" si="3754"/>
        <v/>
      </c>
      <c r="AE749" s="19" t="str">
        <f t="shared" si="3695"/>
        <v/>
      </c>
      <c r="AF749" s="22">
        <f t="shared" si="3102"/>
        <v>1</v>
      </c>
      <c r="AG749" s="60" t="s">
        <v>1732</v>
      </c>
      <c r="AH749" s="19" t="str">
        <f t="shared" si="3502"/>
        <v/>
      </c>
      <c r="AI749" s="19"/>
      <c r="AJ749" s="19"/>
      <c r="AK749" s="19"/>
      <c r="AL749" s="19"/>
      <c r="AM749" s="19"/>
      <c r="AN749" s="19"/>
      <c r="AO749" s="19"/>
      <c r="AP749" s="19" t="str">
        <f t="shared" si="3696"/>
        <v/>
      </c>
      <c r="AQ749" s="19" t="s">
        <v>1737</v>
      </c>
      <c r="AR749" s="19" t="str">
        <f t="shared" ref="AR749:AX749" si="3755">IF(Y749="Y",$AG749,"")</f>
        <v/>
      </c>
      <c r="AS749" s="19" t="str">
        <f t="shared" si="3755"/>
        <v/>
      </c>
      <c r="AT749" s="19" t="str">
        <f t="shared" si="3755"/>
        <v/>
      </c>
      <c r="AU749" s="19" t="str">
        <f t="shared" si="3755"/>
        <v/>
      </c>
      <c r="AV749" s="19" t="str">
        <f t="shared" si="3755"/>
        <v/>
      </c>
      <c r="AW749" s="19" t="str">
        <f t="shared" si="3755"/>
        <v/>
      </c>
      <c r="AX749" s="19" t="str">
        <f t="shared" si="3755"/>
        <v/>
      </c>
      <c r="AY749" s="24">
        <f t="shared" si="3105"/>
        <v>0</v>
      </c>
      <c r="AZ749" s="19">
        <f t="shared" si="3106"/>
        <v>1</v>
      </c>
      <c r="BA749" s="19"/>
      <c r="BB749" s="19"/>
    </row>
    <row r="750" spans="2:54" ht="14.4">
      <c r="B750" s="25" t="s">
        <v>2200</v>
      </c>
      <c r="C750" s="25" t="s">
        <v>2201</v>
      </c>
      <c r="D750" s="25" t="s">
        <v>2202</v>
      </c>
      <c r="E750" s="513">
        <v>4104124314</v>
      </c>
      <c r="F750" s="48">
        <f>'Form Responses 1'!F913</f>
        <v>0</v>
      </c>
      <c r="G750" s="25" t="s">
        <v>124</v>
      </c>
      <c r="H750" s="25"/>
      <c r="I750" s="25"/>
      <c r="J750" s="25"/>
      <c r="K750" s="25"/>
      <c r="L750" s="25"/>
      <c r="M750" s="25"/>
      <c r="N750" s="25"/>
      <c r="O750" s="19" t="str">
        <f t="shared" si="3689"/>
        <v/>
      </c>
      <c r="P750" s="20"/>
      <c r="Q750" s="20"/>
      <c r="R750" s="20"/>
      <c r="S750" s="20"/>
      <c r="T750" s="20"/>
      <c r="U750" s="20"/>
      <c r="V750" s="21"/>
      <c r="W750" s="21" t="str">
        <f t="shared" si="3690"/>
        <v/>
      </c>
      <c r="X750" s="21" t="s">
        <v>979</v>
      </c>
      <c r="Y750" s="21" t="str">
        <f t="shared" si="3691"/>
        <v/>
      </c>
      <c r="Z750" s="21" t="str">
        <f t="shared" ref="Z750:AA750" si="3756">IF(COUNTIF($F750,CONCATENATE("*",Z$1,"*")),"Y",IF(COUNTIF($F750,CONCATENATE("*",$O$1,"*")),"Y",IF(COUNTIF($F750,CONCATENATE("*",$AB$1,"*")),"Y","")))</f>
        <v/>
      </c>
      <c r="AA750" s="21" t="str">
        <f t="shared" si="3756"/>
        <v/>
      </c>
      <c r="AB750" s="21" t="str">
        <f t="shared" si="3693"/>
        <v/>
      </c>
      <c r="AC750" s="21" t="str">
        <f t="shared" ref="AC750:AD750" si="3757">IF(COUNTIF($F750,CONCATENATE("*",AC$1,"*")),"Y",IF(COUNTIF($F750,CONCATENATE("*",$O$1,"*")),"Y",IF(COUNTIF($F750,CONCATENATE("*",$AE$1,"*")),"Y","")))</f>
        <v/>
      </c>
      <c r="AD750" s="21" t="str">
        <f t="shared" si="3757"/>
        <v/>
      </c>
      <c r="AE750" s="19" t="str">
        <f t="shared" si="3695"/>
        <v/>
      </c>
      <c r="AF750" s="22">
        <f t="shared" si="3102"/>
        <v>1</v>
      </c>
      <c r="AG750" s="60" t="s">
        <v>1732</v>
      </c>
      <c r="AH750" s="19" t="str">
        <f t="shared" si="3502"/>
        <v/>
      </c>
      <c r="AI750" s="19"/>
      <c r="AJ750" s="19"/>
      <c r="AK750" s="19"/>
      <c r="AL750" s="19"/>
      <c r="AM750" s="19"/>
      <c r="AN750" s="19"/>
      <c r="AO750" s="19"/>
      <c r="AP750" s="19" t="str">
        <f t="shared" si="3696"/>
        <v/>
      </c>
      <c r="AQ750" s="19" t="s">
        <v>1737</v>
      </c>
      <c r="AR750" s="19" t="str">
        <f t="shared" ref="AR750:AX750" si="3758">IF(Y750="Y",$AG750,"")</f>
        <v/>
      </c>
      <c r="AS750" s="19" t="str">
        <f t="shared" si="3758"/>
        <v/>
      </c>
      <c r="AT750" s="19" t="str">
        <f t="shared" si="3758"/>
        <v/>
      </c>
      <c r="AU750" s="19" t="str">
        <f t="shared" si="3758"/>
        <v/>
      </c>
      <c r="AV750" s="19" t="str">
        <f t="shared" si="3758"/>
        <v/>
      </c>
      <c r="AW750" s="19" t="str">
        <f t="shared" si="3758"/>
        <v/>
      </c>
      <c r="AX750" s="19" t="str">
        <f t="shared" si="3758"/>
        <v/>
      </c>
      <c r="AY750" s="24">
        <f t="shared" si="3105"/>
        <v>0</v>
      </c>
      <c r="AZ750" s="19">
        <f t="shared" si="3106"/>
        <v>1</v>
      </c>
      <c r="BA750" s="19"/>
      <c r="BB750" s="19"/>
    </row>
    <row r="751" spans="2:54" ht="14.4">
      <c r="B751" s="25" t="s">
        <v>2203</v>
      </c>
      <c r="C751" s="25" t="s">
        <v>2204</v>
      </c>
      <c r="D751" s="25" t="s">
        <v>2205</v>
      </c>
      <c r="E751" s="513">
        <v>8478400703</v>
      </c>
      <c r="F751" s="48">
        <f>'Form Responses 1'!F914</f>
        <v>0</v>
      </c>
      <c r="G751" s="25" t="s">
        <v>124</v>
      </c>
      <c r="H751" s="25"/>
      <c r="I751" s="25"/>
      <c r="J751" s="25"/>
      <c r="K751" s="25"/>
      <c r="L751" s="25"/>
      <c r="M751" s="25"/>
      <c r="N751" s="25"/>
      <c r="O751" s="19" t="str">
        <f t="shared" si="3689"/>
        <v/>
      </c>
      <c r="P751" s="20"/>
      <c r="Q751" s="20"/>
      <c r="R751" s="20"/>
      <c r="S751" s="20"/>
      <c r="T751" s="20"/>
      <c r="U751" s="20"/>
      <c r="V751" s="21"/>
      <c r="W751" s="21" t="str">
        <f t="shared" si="3690"/>
        <v/>
      </c>
      <c r="X751" s="21" t="s">
        <v>979</v>
      </c>
      <c r="Y751" s="21" t="str">
        <f t="shared" si="3691"/>
        <v/>
      </c>
      <c r="Z751" s="21" t="str">
        <f t="shared" ref="Z751:AA751" si="3759">IF(COUNTIF($F751,CONCATENATE("*",Z$1,"*")),"Y",IF(COUNTIF($F751,CONCATENATE("*",$O$1,"*")),"Y",IF(COUNTIF($F751,CONCATENATE("*",$AB$1,"*")),"Y","")))</f>
        <v/>
      </c>
      <c r="AA751" s="21" t="str">
        <f t="shared" si="3759"/>
        <v/>
      </c>
      <c r="AB751" s="21" t="str">
        <f t="shared" si="3693"/>
        <v/>
      </c>
      <c r="AC751" s="21" t="str">
        <f t="shared" ref="AC751:AD751" si="3760">IF(COUNTIF($F751,CONCATENATE("*",AC$1,"*")),"Y",IF(COUNTIF($F751,CONCATENATE("*",$O$1,"*")),"Y",IF(COUNTIF($F751,CONCATENATE("*",$AE$1,"*")),"Y","")))</f>
        <v/>
      </c>
      <c r="AD751" s="21" t="str">
        <f t="shared" si="3760"/>
        <v/>
      </c>
      <c r="AE751" s="19" t="str">
        <f t="shared" si="3695"/>
        <v/>
      </c>
      <c r="AF751" s="22">
        <f t="shared" si="3102"/>
        <v>1</v>
      </c>
      <c r="AG751" s="60" t="s">
        <v>1732</v>
      </c>
      <c r="AH751" s="19" t="str">
        <f t="shared" si="3502"/>
        <v/>
      </c>
      <c r="AI751" s="19"/>
      <c r="AJ751" s="19"/>
      <c r="AK751" s="19"/>
      <c r="AL751" s="19"/>
      <c r="AM751" s="19"/>
      <c r="AN751" s="19"/>
      <c r="AO751" s="19"/>
      <c r="AP751" s="19" t="str">
        <f t="shared" si="3696"/>
        <v/>
      </c>
      <c r="AQ751" s="19" t="s">
        <v>1737</v>
      </c>
      <c r="AR751" s="19" t="str">
        <f t="shared" ref="AR751:AX751" si="3761">IF(Y751="Y",$AG751,"")</f>
        <v/>
      </c>
      <c r="AS751" s="19" t="str">
        <f t="shared" si="3761"/>
        <v/>
      </c>
      <c r="AT751" s="19" t="str">
        <f t="shared" si="3761"/>
        <v/>
      </c>
      <c r="AU751" s="19" t="str">
        <f t="shared" si="3761"/>
        <v/>
      </c>
      <c r="AV751" s="19" t="str">
        <f t="shared" si="3761"/>
        <v/>
      </c>
      <c r="AW751" s="19" t="str">
        <f t="shared" si="3761"/>
        <v/>
      </c>
      <c r="AX751" s="19" t="str">
        <f t="shared" si="3761"/>
        <v/>
      </c>
      <c r="AY751" s="24">
        <f t="shared" si="3105"/>
        <v>0</v>
      </c>
      <c r="AZ751" s="19">
        <f t="shared" si="3106"/>
        <v>1</v>
      </c>
      <c r="BA751" s="19"/>
      <c r="BB751" s="19"/>
    </row>
    <row r="752" spans="2:54" ht="14.4">
      <c r="B752" s="25" t="s">
        <v>2206</v>
      </c>
      <c r="C752" s="25" t="s">
        <v>2207</v>
      </c>
      <c r="D752" s="25" t="s">
        <v>2208</v>
      </c>
      <c r="E752" s="513">
        <v>2242970223</v>
      </c>
      <c r="F752" s="48">
        <f>'Form Responses 1'!F915</f>
        <v>0</v>
      </c>
      <c r="G752" s="25" t="s">
        <v>124</v>
      </c>
      <c r="H752" s="25"/>
      <c r="I752" s="25"/>
      <c r="J752" s="25"/>
      <c r="K752" s="25"/>
      <c r="L752" s="25"/>
      <c r="M752" s="25"/>
      <c r="N752" s="25"/>
      <c r="O752" s="19" t="str">
        <f t="shared" si="3689"/>
        <v/>
      </c>
      <c r="P752" s="20"/>
      <c r="Q752" s="20"/>
      <c r="R752" s="20"/>
      <c r="S752" s="20"/>
      <c r="T752" s="20"/>
      <c r="U752" s="20"/>
      <c r="V752" s="21"/>
      <c r="W752" s="21" t="str">
        <f t="shared" si="3690"/>
        <v/>
      </c>
      <c r="X752" s="21" t="s">
        <v>979</v>
      </c>
      <c r="Y752" s="21" t="str">
        <f t="shared" si="3691"/>
        <v/>
      </c>
      <c r="Z752" s="21" t="str">
        <f t="shared" ref="Z752:AA752" si="3762">IF(COUNTIF($F752,CONCATENATE("*",Z$1,"*")),"Y",IF(COUNTIF($F752,CONCATENATE("*",$O$1,"*")),"Y",IF(COUNTIF($F752,CONCATENATE("*",$AB$1,"*")),"Y","")))</f>
        <v/>
      </c>
      <c r="AA752" s="21" t="str">
        <f t="shared" si="3762"/>
        <v/>
      </c>
      <c r="AB752" s="21" t="str">
        <f t="shared" si="3693"/>
        <v/>
      </c>
      <c r="AC752" s="21" t="str">
        <f t="shared" ref="AC752:AD752" si="3763">IF(COUNTIF($F752,CONCATENATE("*",AC$1,"*")),"Y",IF(COUNTIF($F752,CONCATENATE("*",$O$1,"*")),"Y",IF(COUNTIF($F752,CONCATENATE("*",$AE$1,"*")),"Y","")))</f>
        <v/>
      </c>
      <c r="AD752" s="21" t="str">
        <f t="shared" si="3763"/>
        <v/>
      </c>
      <c r="AE752" s="19" t="str">
        <f t="shared" si="3695"/>
        <v/>
      </c>
      <c r="AF752" s="22">
        <f t="shared" si="3102"/>
        <v>1</v>
      </c>
      <c r="AG752" s="60" t="s">
        <v>1732</v>
      </c>
      <c r="AH752" s="19" t="str">
        <f t="shared" si="3502"/>
        <v/>
      </c>
      <c r="AI752" s="19"/>
      <c r="AJ752" s="19"/>
      <c r="AK752" s="19"/>
      <c r="AL752" s="19"/>
      <c r="AM752" s="19"/>
      <c r="AN752" s="19"/>
      <c r="AO752" s="19"/>
      <c r="AP752" s="19" t="str">
        <f t="shared" si="3696"/>
        <v/>
      </c>
      <c r="AQ752" s="19" t="s">
        <v>1737</v>
      </c>
      <c r="AR752" s="19" t="str">
        <f t="shared" ref="AR752:AX752" si="3764">IF(Y752="Y",$AG752,"")</f>
        <v/>
      </c>
      <c r="AS752" s="19" t="str">
        <f t="shared" si="3764"/>
        <v/>
      </c>
      <c r="AT752" s="19" t="str">
        <f t="shared" si="3764"/>
        <v/>
      </c>
      <c r="AU752" s="19" t="str">
        <f t="shared" si="3764"/>
        <v/>
      </c>
      <c r="AV752" s="19" t="str">
        <f t="shared" si="3764"/>
        <v/>
      </c>
      <c r="AW752" s="19" t="str">
        <f t="shared" si="3764"/>
        <v/>
      </c>
      <c r="AX752" s="19" t="str">
        <f t="shared" si="3764"/>
        <v/>
      </c>
      <c r="AY752" s="24">
        <f t="shared" si="3105"/>
        <v>0</v>
      </c>
      <c r="AZ752" s="19">
        <f t="shared" si="3106"/>
        <v>1</v>
      </c>
      <c r="BA752" s="19"/>
      <c r="BB752" s="19"/>
    </row>
    <row r="753" spans="1:54" ht="14.4">
      <c r="B753" s="25" t="s">
        <v>2209</v>
      </c>
      <c r="C753" s="25" t="s">
        <v>2210</v>
      </c>
      <c r="D753" s="25" t="s">
        <v>2211</v>
      </c>
      <c r="E753" s="513">
        <v>8478509716</v>
      </c>
      <c r="F753" s="48">
        <f>'Form Responses 1'!F916</f>
        <v>0</v>
      </c>
      <c r="G753" s="25" t="s">
        <v>124</v>
      </c>
      <c r="H753" s="25"/>
      <c r="I753" s="25"/>
      <c r="J753" s="25"/>
      <c r="K753" s="25"/>
      <c r="L753" s="25"/>
      <c r="M753" s="25"/>
      <c r="N753" s="25"/>
      <c r="O753" s="19" t="str">
        <f t="shared" si="3689"/>
        <v/>
      </c>
      <c r="P753" s="20"/>
      <c r="Q753" s="20"/>
      <c r="R753" s="20"/>
      <c r="S753" s="20"/>
      <c r="T753" s="20"/>
      <c r="U753" s="20"/>
      <c r="V753" s="21"/>
      <c r="W753" s="21" t="str">
        <f t="shared" si="3690"/>
        <v/>
      </c>
      <c r="X753" s="21" t="s">
        <v>979</v>
      </c>
      <c r="Y753" s="21" t="str">
        <f t="shared" si="3691"/>
        <v/>
      </c>
      <c r="Z753" s="21" t="str">
        <f t="shared" ref="Z753:AA753" si="3765">IF(COUNTIF($F753,CONCATENATE("*",Z$1,"*")),"Y",IF(COUNTIF($F753,CONCATENATE("*",$O$1,"*")),"Y",IF(COUNTIF($F753,CONCATENATE("*",$AB$1,"*")),"Y","")))</f>
        <v/>
      </c>
      <c r="AA753" s="21" t="str">
        <f t="shared" si="3765"/>
        <v/>
      </c>
      <c r="AB753" s="21" t="str">
        <f t="shared" si="3693"/>
        <v/>
      </c>
      <c r="AC753" s="21" t="str">
        <f t="shared" ref="AC753:AD753" si="3766">IF(COUNTIF($F753,CONCATENATE("*",AC$1,"*")),"Y",IF(COUNTIF($F753,CONCATENATE("*",$O$1,"*")),"Y",IF(COUNTIF($F753,CONCATENATE("*",$AE$1,"*")),"Y","")))</f>
        <v/>
      </c>
      <c r="AD753" s="21" t="str">
        <f t="shared" si="3766"/>
        <v/>
      </c>
      <c r="AE753" s="19" t="str">
        <f t="shared" si="3695"/>
        <v/>
      </c>
      <c r="AF753" s="22">
        <f t="shared" si="3102"/>
        <v>1</v>
      </c>
      <c r="AG753" s="60" t="s">
        <v>1732</v>
      </c>
      <c r="AH753" s="19" t="str">
        <f t="shared" si="3502"/>
        <v/>
      </c>
      <c r="AI753" s="19"/>
      <c r="AJ753" s="19"/>
      <c r="AK753" s="19"/>
      <c r="AL753" s="19"/>
      <c r="AM753" s="19"/>
      <c r="AN753" s="19"/>
      <c r="AO753" s="19"/>
      <c r="AP753" s="19" t="str">
        <f t="shared" si="3696"/>
        <v/>
      </c>
      <c r="AQ753" s="19" t="s">
        <v>1737</v>
      </c>
      <c r="AR753" s="19" t="str">
        <f t="shared" ref="AR753:AX753" si="3767">IF(Y753="Y",$AG753,"")</f>
        <v/>
      </c>
      <c r="AS753" s="19" t="str">
        <f t="shared" si="3767"/>
        <v/>
      </c>
      <c r="AT753" s="19" t="str">
        <f t="shared" si="3767"/>
        <v/>
      </c>
      <c r="AU753" s="19" t="str">
        <f t="shared" si="3767"/>
        <v/>
      </c>
      <c r="AV753" s="19" t="str">
        <f t="shared" si="3767"/>
        <v/>
      </c>
      <c r="AW753" s="19" t="str">
        <f t="shared" si="3767"/>
        <v/>
      </c>
      <c r="AX753" s="19" t="str">
        <f t="shared" si="3767"/>
        <v/>
      </c>
      <c r="AY753" s="24">
        <f t="shared" si="3105"/>
        <v>0</v>
      </c>
      <c r="AZ753" s="19">
        <f t="shared" si="3106"/>
        <v>1</v>
      </c>
      <c r="BA753" s="19"/>
      <c r="BB753" s="19"/>
    </row>
    <row r="754" spans="1:54" ht="14.4">
      <c r="B754" s="25" t="s">
        <v>2212</v>
      </c>
      <c r="C754" s="25" t="s">
        <v>995</v>
      </c>
      <c r="D754" s="25" t="s">
        <v>1544</v>
      </c>
      <c r="E754" s="513">
        <v>6309369623</v>
      </c>
      <c r="F754" s="48">
        <f>'Form Responses 1'!F917</f>
        <v>0</v>
      </c>
      <c r="G754" s="25" t="s">
        <v>124</v>
      </c>
      <c r="H754" s="25"/>
      <c r="I754" s="25"/>
      <c r="J754" s="25"/>
      <c r="K754" s="25"/>
      <c r="L754" s="25"/>
      <c r="M754" s="25"/>
      <c r="N754" s="25"/>
      <c r="O754" s="19" t="str">
        <f t="shared" si="3689"/>
        <v/>
      </c>
      <c r="P754" s="20"/>
      <c r="Q754" s="20"/>
      <c r="R754" s="20"/>
      <c r="S754" s="20"/>
      <c r="T754" s="20"/>
      <c r="U754" s="20"/>
      <c r="V754" s="21"/>
      <c r="W754" s="21" t="str">
        <f t="shared" si="3690"/>
        <v/>
      </c>
      <c r="X754" s="21" t="s">
        <v>979</v>
      </c>
      <c r="Y754" s="21" t="str">
        <f t="shared" si="3691"/>
        <v/>
      </c>
      <c r="Z754" s="21" t="str">
        <f t="shared" ref="Z754:AA754" si="3768">IF(COUNTIF($F754,CONCATENATE("*",Z$1,"*")),"Y",IF(COUNTIF($F754,CONCATENATE("*",$O$1,"*")),"Y",IF(COUNTIF($F754,CONCATENATE("*",$AB$1,"*")),"Y","")))</f>
        <v/>
      </c>
      <c r="AA754" s="21" t="str">
        <f t="shared" si="3768"/>
        <v/>
      </c>
      <c r="AB754" s="21" t="str">
        <f t="shared" si="3693"/>
        <v/>
      </c>
      <c r="AC754" s="21" t="str">
        <f t="shared" ref="AC754:AD754" si="3769">IF(COUNTIF($F754,CONCATENATE("*",AC$1,"*")),"Y",IF(COUNTIF($F754,CONCATENATE("*",$O$1,"*")),"Y",IF(COUNTIF($F754,CONCATENATE("*",$AE$1,"*")),"Y","")))</f>
        <v/>
      </c>
      <c r="AD754" s="21" t="str">
        <f t="shared" si="3769"/>
        <v/>
      </c>
      <c r="AE754" s="19" t="str">
        <f t="shared" si="3695"/>
        <v/>
      </c>
      <c r="AF754" s="22">
        <f t="shared" si="3102"/>
        <v>1</v>
      </c>
      <c r="AG754" s="60" t="s">
        <v>1732</v>
      </c>
      <c r="AH754" s="19" t="str">
        <f t="shared" si="3502"/>
        <v/>
      </c>
      <c r="AI754" s="19"/>
      <c r="AJ754" s="19"/>
      <c r="AK754" s="19"/>
      <c r="AL754" s="19"/>
      <c r="AM754" s="19"/>
      <c r="AN754" s="19"/>
      <c r="AO754" s="19"/>
      <c r="AP754" s="19" t="str">
        <f t="shared" si="3696"/>
        <v/>
      </c>
      <c r="AQ754" s="19" t="s">
        <v>1737</v>
      </c>
      <c r="AR754" s="19" t="str">
        <f t="shared" ref="AR754:AX754" si="3770">IF(Y754="Y",$AG754,"")</f>
        <v/>
      </c>
      <c r="AS754" s="19" t="str">
        <f t="shared" si="3770"/>
        <v/>
      </c>
      <c r="AT754" s="19" t="str">
        <f t="shared" si="3770"/>
        <v/>
      </c>
      <c r="AU754" s="19" t="str">
        <f t="shared" si="3770"/>
        <v/>
      </c>
      <c r="AV754" s="19" t="str">
        <f t="shared" si="3770"/>
        <v/>
      </c>
      <c r="AW754" s="19" t="str">
        <f t="shared" si="3770"/>
        <v/>
      </c>
      <c r="AX754" s="19" t="str">
        <f t="shared" si="3770"/>
        <v/>
      </c>
      <c r="AY754" s="24">
        <f t="shared" si="3105"/>
        <v>0</v>
      </c>
      <c r="AZ754" s="19">
        <f t="shared" si="3106"/>
        <v>1</v>
      </c>
      <c r="BA754" s="19"/>
      <c r="BB754" s="19"/>
    </row>
    <row r="755" spans="1:54" ht="14.4">
      <c r="B755" s="25" t="s">
        <v>2213</v>
      </c>
      <c r="C755" s="25" t="s">
        <v>1543</v>
      </c>
      <c r="D755" s="25" t="s">
        <v>1544</v>
      </c>
      <c r="E755" s="513">
        <v>6309369623</v>
      </c>
      <c r="F755" s="48">
        <f>'Form Responses 1'!F918</f>
        <v>0</v>
      </c>
      <c r="G755" s="25" t="s">
        <v>124</v>
      </c>
      <c r="H755" s="25"/>
      <c r="I755" s="25"/>
      <c r="J755" s="25"/>
      <c r="K755" s="25"/>
      <c r="L755" s="25"/>
      <c r="M755" s="25"/>
      <c r="N755" s="25"/>
      <c r="O755" s="19" t="str">
        <f t="shared" si="3689"/>
        <v/>
      </c>
      <c r="P755" s="20"/>
      <c r="Q755" s="20"/>
      <c r="R755" s="20"/>
      <c r="S755" s="20"/>
      <c r="T755" s="20"/>
      <c r="U755" s="20"/>
      <c r="V755" s="21"/>
      <c r="W755" s="21" t="str">
        <f t="shared" si="3690"/>
        <v/>
      </c>
      <c r="X755" s="21" t="s">
        <v>979</v>
      </c>
      <c r="Y755" s="21" t="str">
        <f t="shared" si="3691"/>
        <v/>
      </c>
      <c r="Z755" s="21" t="str">
        <f t="shared" ref="Z755:AA755" si="3771">IF(COUNTIF($F755,CONCATENATE("*",Z$1,"*")),"Y",IF(COUNTIF($F755,CONCATENATE("*",$O$1,"*")),"Y",IF(COUNTIF($F755,CONCATENATE("*",$AB$1,"*")),"Y","")))</f>
        <v/>
      </c>
      <c r="AA755" s="21" t="str">
        <f t="shared" si="3771"/>
        <v/>
      </c>
      <c r="AB755" s="21" t="str">
        <f t="shared" si="3693"/>
        <v/>
      </c>
      <c r="AC755" s="21" t="str">
        <f t="shared" ref="AC755:AD755" si="3772">IF(COUNTIF($F755,CONCATENATE("*",AC$1,"*")),"Y",IF(COUNTIF($F755,CONCATENATE("*",$O$1,"*")),"Y",IF(COUNTIF($F755,CONCATENATE("*",$AE$1,"*")),"Y","")))</f>
        <v/>
      </c>
      <c r="AD755" s="21" t="str">
        <f t="shared" si="3772"/>
        <v/>
      </c>
      <c r="AE755" s="19" t="str">
        <f t="shared" si="3695"/>
        <v/>
      </c>
      <c r="AF755" s="22">
        <f t="shared" si="3102"/>
        <v>1</v>
      </c>
      <c r="AG755" s="60" t="s">
        <v>1732</v>
      </c>
      <c r="AH755" s="19" t="str">
        <f t="shared" si="3502"/>
        <v/>
      </c>
      <c r="AI755" s="19"/>
      <c r="AJ755" s="19"/>
      <c r="AK755" s="19"/>
      <c r="AL755" s="19"/>
      <c r="AM755" s="19"/>
      <c r="AN755" s="19"/>
      <c r="AO755" s="19"/>
      <c r="AP755" s="19" t="str">
        <f t="shared" si="3696"/>
        <v/>
      </c>
      <c r="AQ755" s="19" t="s">
        <v>1737</v>
      </c>
      <c r="AR755" s="19" t="str">
        <f t="shared" ref="AR755:AX755" si="3773">IF(Y755="Y",$AG755,"")</f>
        <v/>
      </c>
      <c r="AS755" s="19" t="str">
        <f t="shared" si="3773"/>
        <v/>
      </c>
      <c r="AT755" s="19" t="str">
        <f t="shared" si="3773"/>
        <v/>
      </c>
      <c r="AU755" s="19" t="str">
        <f t="shared" si="3773"/>
        <v/>
      </c>
      <c r="AV755" s="19" t="str">
        <f t="shared" si="3773"/>
        <v/>
      </c>
      <c r="AW755" s="19" t="str">
        <f t="shared" si="3773"/>
        <v/>
      </c>
      <c r="AX755" s="19" t="str">
        <f t="shared" si="3773"/>
        <v/>
      </c>
      <c r="AY755" s="24">
        <f t="shared" si="3105"/>
        <v>0</v>
      </c>
      <c r="AZ755" s="19">
        <f t="shared" si="3106"/>
        <v>1</v>
      </c>
      <c r="BA755" s="19"/>
      <c r="BB755" s="19"/>
    </row>
    <row r="756" spans="1:54" ht="15.6">
      <c r="A756" s="1">
        <f>'Form Responses 1'!A919</f>
        <v>0</v>
      </c>
      <c r="B756" s="74" t="s">
        <v>2214</v>
      </c>
      <c r="C756" s="74" t="s">
        <v>1156</v>
      </c>
      <c r="D756" s="74" t="s">
        <v>1157</v>
      </c>
      <c r="E756" s="513">
        <f>'Form Responses 1'!E919</f>
        <v>0</v>
      </c>
      <c r="F756" s="48">
        <f>'Form Responses 1'!F919</f>
        <v>0</v>
      </c>
      <c r="G756" s="25" t="s">
        <v>124</v>
      </c>
      <c r="H756" s="25"/>
      <c r="I756" s="25"/>
      <c r="J756" s="25"/>
      <c r="K756" s="25"/>
      <c r="L756" s="25"/>
      <c r="M756" s="25"/>
      <c r="N756" s="25" t="s">
        <v>1727</v>
      </c>
      <c r="O756" s="21" t="s">
        <v>979</v>
      </c>
      <c r="P756" s="20" t="s">
        <v>979</v>
      </c>
      <c r="Q756" s="20" t="s">
        <v>979</v>
      </c>
      <c r="R756" s="20" t="s">
        <v>979</v>
      </c>
      <c r="S756" s="20" t="s">
        <v>979</v>
      </c>
      <c r="T756" s="20" t="s">
        <v>979</v>
      </c>
      <c r="U756" s="20" t="s">
        <v>979</v>
      </c>
      <c r="V756" s="21"/>
      <c r="W756" s="21" t="s">
        <v>979</v>
      </c>
      <c r="X756" s="21" t="s">
        <v>979</v>
      </c>
      <c r="Y756" s="21" t="s">
        <v>979</v>
      </c>
      <c r="Z756" s="21" t="s">
        <v>979</v>
      </c>
      <c r="AA756" s="21" t="s">
        <v>979</v>
      </c>
      <c r="AB756" s="21" t="s">
        <v>979</v>
      </c>
      <c r="AC756" s="21" t="s">
        <v>979</v>
      </c>
      <c r="AD756" s="21" t="s">
        <v>979</v>
      </c>
      <c r="AE756" s="21" t="s">
        <v>979</v>
      </c>
      <c r="AF756" s="22">
        <f t="shared" si="3102"/>
        <v>12</v>
      </c>
      <c r="AG756" s="44" t="s">
        <v>1743</v>
      </c>
      <c r="AH756" s="19" t="str">
        <f t="shared" si="3502"/>
        <v>Reserve</v>
      </c>
      <c r="AI756" s="19"/>
      <c r="AJ756" s="19"/>
      <c r="AK756" s="19"/>
      <c r="AL756" s="19"/>
      <c r="AM756" s="19"/>
      <c r="AN756" s="19"/>
      <c r="AO756" s="19"/>
      <c r="AP756" s="19" t="str">
        <f t="shared" si="3696"/>
        <v>Reserve</v>
      </c>
      <c r="AQ756" s="19" t="str">
        <f t="shared" ref="AQ756:AX756" si="3774">IF(X756="Y",$AG756,"")</f>
        <v>Reserve</v>
      </c>
      <c r="AR756" s="19" t="str">
        <f t="shared" si="3774"/>
        <v>Reserve</v>
      </c>
      <c r="AS756" s="19" t="str">
        <f t="shared" si="3774"/>
        <v>Reserve</v>
      </c>
      <c r="AT756" s="19" t="str">
        <f t="shared" si="3774"/>
        <v>Reserve</v>
      </c>
      <c r="AU756" s="19" t="str">
        <f t="shared" si="3774"/>
        <v>Reserve</v>
      </c>
      <c r="AV756" s="19" t="str">
        <f t="shared" si="3774"/>
        <v>Reserve</v>
      </c>
      <c r="AW756" s="19" t="str">
        <f t="shared" si="3774"/>
        <v>Reserve</v>
      </c>
      <c r="AX756" s="19" t="str">
        <f t="shared" si="3774"/>
        <v>Reserve</v>
      </c>
      <c r="AY756" s="24">
        <f t="shared" si="3105"/>
        <v>2</v>
      </c>
      <c r="AZ756" s="19">
        <f t="shared" si="3106"/>
        <v>2</v>
      </c>
      <c r="BA756" s="19" t="s">
        <v>1729</v>
      </c>
      <c r="BB756" s="19"/>
    </row>
    <row r="757" spans="1:54" ht="15.6">
      <c r="A757" s="1">
        <f>'Form Responses 1'!A920</f>
        <v>0</v>
      </c>
      <c r="B757" s="25" t="s">
        <v>2215</v>
      </c>
      <c r="C757" s="25" t="s">
        <v>1577</v>
      </c>
      <c r="D757" s="25" t="s">
        <v>1578</v>
      </c>
      <c r="E757" s="513">
        <f>'Form Responses 1'!E920</f>
        <v>0</v>
      </c>
      <c r="F757" s="48">
        <f>'Form Responses 1'!F920</f>
        <v>0</v>
      </c>
      <c r="G757" s="25" t="s">
        <v>124</v>
      </c>
      <c r="H757" s="25"/>
      <c r="I757" s="25"/>
      <c r="J757" s="25"/>
      <c r="K757" s="25"/>
      <c r="L757" s="25"/>
      <c r="M757" s="25"/>
      <c r="N757" s="25" t="s">
        <v>1727</v>
      </c>
      <c r="O757" s="21" t="s">
        <v>979</v>
      </c>
      <c r="P757" s="20" t="s">
        <v>979</v>
      </c>
      <c r="Q757" s="20" t="s">
        <v>979</v>
      </c>
      <c r="R757" s="20" t="s">
        <v>979</v>
      </c>
      <c r="S757" s="20" t="s">
        <v>979</v>
      </c>
      <c r="T757" s="20" t="s">
        <v>979</v>
      </c>
      <c r="U757" s="20" t="s">
        <v>979</v>
      </c>
      <c r="V757" s="21"/>
      <c r="W757" s="21" t="s">
        <v>979</v>
      </c>
      <c r="X757" s="21" t="s">
        <v>979</v>
      </c>
      <c r="Y757" s="21" t="s">
        <v>979</v>
      </c>
      <c r="Z757" s="21" t="s">
        <v>979</v>
      </c>
      <c r="AA757" s="21" t="s">
        <v>979</v>
      </c>
      <c r="AB757" s="21" t="s">
        <v>979</v>
      </c>
      <c r="AC757" s="21" t="s">
        <v>979</v>
      </c>
      <c r="AD757" s="21" t="s">
        <v>979</v>
      </c>
      <c r="AE757" s="21" t="s">
        <v>979</v>
      </c>
      <c r="AF757" s="22">
        <f t="shared" si="3102"/>
        <v>12</v>
      </c>
      <c r="AG757" s="44" t="s">
        <v>1746</v>
      </c>
      <c r="AH757" s="19" t="str">
        <f t="shared" si="3502"/>
        <v>Parking</v>
      </c>
      <c r="AI757" s="19"/>
      <c r="AJ757" s="19" t="str">
        <f t="shared" ref="AJ757:AK757" si="3775">IF(Q757="Y",$AG757,"")</f>
        <v>Parking</v>
      </c>
      <c r="AK757" s="19" t="str">
        <f t="shared" si="3775"/>
        <v>Parking</v>
      </c>
      <c r="AL757" s="19" t="s">
        <v>1776</v>
      </c>
      <c r="AM757" s="19" t="s">
        <v>1776</v>
      </c>
      <c r="AN757" s="19" t="s">
        <v>1778</v>
      </c>
      <c r="AO757" s="19" t="str">
        <f t="shared" ref="AO757:AO763" si="3776">IF(V757="Y",$AG757,"")</f>
        <v/>
      </c>
      <c r="AP757" s="19" t="s">
        <v>1776</v>
      </c>
      <c r="AQ757" s="19" t="s">
        <v>1776</v>
      </c>
      <c r="AR757" s="19" t="str">
        <f t="shared" ref="AR757:AR763" si="3777">IF(Y757="Y",$AG757,"")</f>
        <v>Parking</v>
      </c>
      <c r="AS757" s="19" t="s">
        <v>1776</v>
      </c>
      <c r="AT757" s="19" t="s">
        <v>1734</v>
      </c>
      <c r="AU757" s="19" t="str">
        <f t="shared" ref="AU757:AU763" si="3778">IF(AB757="Y",$AG757,"")</f>
        <v>Parking</v>
      </c>
      <c r="AV757" s="19" t="s">
        <v>1734</v>
      </c>
      <c r="AW757" s="19" t="s">
        <v>1777</v>
      </c>
      <c r="AX757" s="19" t="str">
        <f t="shared" ref="AX757:AX763" si="3779">IF(AE757="Y",$AG757,"")</f>
        <v>Parking</v>
      </c>
      <c r="AY757" s="24">
        <f t="shared" si="3105"/>
        <v>2</v>
      </c>
      <c r="AZ757" s="19">
        <f t="shared" si="3106"/>
        <v>2</v>
      </c>
      <c r="BA757" s="19" t="s">
        <v>1729</v>
      </c>
      <c r="BB757" s="19"/>
    </row>
    <row r="758" spans="1:54" ht="15.6">
      <c r="A758" s="1">
        <f>'Form Responses 1'!A921</f>
        <v>0</v>
      </c>
      <c r="B758" s="25" t="s">
        <v>2216</v>
      </c>
      <c r="C758" s="25" t="s">
        <v>2217</v>
      </c>
      <c r="D758" s="25" t="s">
        <v>2218</v>
      </c>
      <c r="E758" s="513">
        <f>'Form Responses 1'!E921</f>
        <v>0</v>
      </c>
      <c r="F758" s="48">
        <f>'Form Responses 1'!F921</f>
        <v>0</v>
      </c>
      <c r="G758" s="25" t="s">
        <v>124</v>
      </c>
      <c r="H758" s="25"/>
      <c r="I758" s="25"/>
      <c r="J758" s="25"/>
      <c r="K758" s="25"/>
      <c r="L758" s="25"/>
      <c r="M758" s="25"/>
      <c r="N758" s="25" t="s">
        <v>1727</v>
      </c>
      <c r="O758" s="21" t="s">
        <v>979</v>
      </c>
      <c r="P758" s="20" t="s">
        <v>979</v>
      </c>
      <c r="Q758" s="20" t="s">
        <v>979</v>
      </c>
      <c r="R758" s="20" t="s">
        <v>979</v>
      </c>
      <c r="S758" s="20" t="s">
        <v>979</v>
      </c>
      <c r="T758" s="20" t="s">
        <v>979</v>
      </c>
      <c r="U758" s="20" t="s">
        <v>979</v>
      </c>
      <c r="V758" s="21"/>
      <c r="W758" s="21" t="s">
        <v>979</v>
      </c>
      <c r="X758" s="21" t="s">
        <v>979</v>
      </c>
      <c r="Y758" s="21" t="s">
        <v>979</v>
      </c>
      <c r="Z758" s="21" t="s">
        <v>979</v>
      </c>
      <c r="AA758" s="21" t="s">
        <v>979</v>
      </c>
      <c r="AB758" s="21" t="s">
        <v>979</v>
      </c>
      <c r="AC758" s="21" t="s">
        <v>979</v>
      </c>
      <c r="AD758" s="21" t="s">
        <v>979</v>
      </c>
      <c r="AE758" s="21" t="s">
        <v>979</v>
      </c>
      <c r="AF758" s="22">
        <f t="shared" si="3102"/>
        <v>12</v>
      </c>
      <c r="AG758" s="44" t="s">
        <v>1746</v>
      </c>
      <c r="AH758" s="19" t="str">
        <f t="shared" si="3502"/>
        <v>Parking</v>
      </c>
      <c r="AI758" s="19"/>
      <c r="AJ758" s="19" t="str">
        <f t="shared" ref="AJ758:AK758" si="3780">IF(Q758="Y",$AG758,"")</f>
        <v>Parking</v>
      </c>
      <c r="AK758" s="19" t="str">
        <f t="shared" si="3780"/>
        <v>Parking</v>
      </c>
      <c r="AL758" s="19" t="s">
        <v>1776</v>
      </c>
      <c r="AM758" s="19" t="s">
        <v>1776</v>
      </c>
      <c r="AN758" s="19" t="s">
        <v>1778</v>
      </c>
      <c r="AO758" s="19" t="str">
        <f t="shared" si="3776"/>
        <v/>
      </c>
      <c r="AP758" s="19" t="s">
        <v>1776</v>
      </c>
      <c r="AQ758" s="19" t="s">
        <v>1776</v>
      </c>
      <c r="AR758" s="19" t="str">
        <f t="shared" si="3777"/>
        <v>Parking</v>
      </c>
      <c r="AS758" s="19" t="s">
        <v>1776</v>
      </c>
      <c r="AT758" s="19" t="s">
        <v>1734</v>
      </c>
      <c r="AU758" s="19" t="str">
        <f t="shared" si="3778"/>
        <v>Parking</v>
      </c>
      <c r="AV758" s="19" t="s">
        <v>1734</v>
      </c>
      <c r="AW758" s="19" t="s">
        <v>1777</v>
      </c>
      <c r="AX758" s="19" t="str">
        <f t="shared" si="3779"/>
        <v>Parking</v>
      </c>
      <c r="AY758" s="24">
        <f t="shared" si="3105"/>
        <v>2</v>
      </c>
      <c r="AZ758" s="19">
        <f t="shared" si="3106"/>
        <v>2</v>
      </c>
      <c r="BA758" s="19" t="s">
        <v>1729</v>
      </c>
      <c r="BB758" s="19"/>
    </row>
    <row r="759" spans="1:54" ht="15.6">
      <c r="A759" s="1">
        <f>'Form Responses 1'!A922</f>
        <v>0</v>
      </c>
      <c r="B759" s="25" t="s">
        <v>2219</v>
      </c>
      <c r="C759" s="25" t="s">
        <v>474</v>
      </c>
      <c r="D759" s="25" t="s">
        <v>1194</v>
      </c>
      <c r="E759" s="513">
        <f>'Form Responses 1'!E922</f>
        <v>0</v>
      </c>
      <c r="F759" s="48">
        <f>'Form Responses 1'!F922</f>
        <v>0</v>
      </c>
      <c r="G759" s="25" t="s">
        <v>124</v>
      </c>
      <c r="H759" s="25"/>
      <c r="I759" s="25"/>
      <c r="J759" s="25"/>
      <c r="K759" s="25"/>
      <c r="L759" s="25"/>
      <c r="M759" s="25"/>
      <c r="N759" s="25" t="s">
        <v>1727</v>
      </c>
      <c r="O759" s="21" t="s">
        <v>979</v>
      </c>
      <c r="P759" s="20" t="s">
        <v>979</v>
      </c>
      <c r="Q759" s="20" t="s">
        <v>979</v>
      </c>
      <c r="R759" s="20" t="s">
        <v>979</v>
      </c>
      <c r="S759" s="20" t="s">
        <v>979</v>
      </c>
      <c r="T759" s="20" t="s">
        <v>979</v>
      </c>
      <c r="U759" s="20" t="s">
        <v>979</v>
      </c>
      <c r="V759" s="21"/>
      <c r="W759" s="21" t="s">
        <v>979</v>
      </c>
      <c r="X759" s="21" t="s">
        <v>979</v>
      </c>
      <c r="Y759" s="21" t="s">
        <v>979</v>
      </c>
      <c r="Z759" s="21" t="s">
        <v>979</v>
      </c>
      <c r="AA759" s="21" t="s">
        <v>979</v>
      </c>
      <c r="AB759" s="21" t="s">
        <v>979</v>
      </c>
      <c r="AC759" s="21" t="s">
        <v>979</v>
      </c>
      <c r="AD759" s="21" t="s">
        <v>979</v>
      </c>
      <c r="AE759" s="21" t="s">
        <v>979</v>
      </c>
      <c r="AF759" s="22">
        <f t="shared" si="3102"/>
        <v>12</v>
      </c>
      <c r="AG759" s="44" t="s">
        <v>1746</v>
      </c>
      <c r="AH759" s="19" t="str">
        <f t="shared" si="3502"/>
        <v>Parking</v>
      </c>
      <c r="AI759" s="19"/>
      <c r="AJ759" s="19" t="str">
        <f t="shared" ref="AJ759:AK759" si="3781">IF(Q759="Y",$AG759,"")</f>
        <v>Parking</v>
      </c>
      <c r="AK759" s="19" t="str">
        <f t="shared" si="3781"/>
        <v>Parking</v>
      </c>
      <c r="AL759" s="19" t="s">
        <v>1776</v>
      </c>
      <c r="AM759" s="19" t="s">
        <v>1776</v>
      </c>
      <c r="AN759" s="19" t="s">
        <v>1778</v>
      </c>
      <c r="AO759" s="19" t="str">
        <f t="shared" si="3776"/>
        <v/>
      </c>
      <c r="AP759" s="19" t="s">
        <v>1776</v>
      </c>
      <c r="AQ759" s="19" t="s">
        <v>1776</v>
      </c>
      <c r="AR759" s="19" t="str">
        <f t="shared" si="3777"/>
        <v>Parking</v>
      </c>
      <c r="AS759" s="19" t="s">
        <v>1776</v>
      </c>
      <c r="AT759" s="19" t="s">
        <v>1777</v>
      </c>
      <c r="AU759" s="19" t="str">
        <f t="shared" si="3778"/>
        <v>Parking</v>
      </c>
      <c r="AV759" s="19" t="s">
        <v>1777</v>
      </c>
      <c r="AW759" s="19" t="s">
        <v>1777</v>
      </c>
      <c r="AX759" s="19" t="str">
        <f t="shared" si="3779"/>
        <v>Parking</v>
      </c>
      <c r="AY759" s="24">
        <f t="shared" si="3105"/>
        <v>2</v>
      </c>
      <c r="AZ759" s="19">
        <f t="shared" si="3106"/>
        <v>2</v>
      </c>
      <c r="BA759" s="19" t="s">
        <v>1729</v>
      </c>
      <c r="BB759" s="19"/>
    </row>
    <row r="760" spans="1:54" ht="15.6">
      <c r="A760" s="1">
        <f>'Form Responses 1'!A923</f>
        <v>0</v>
      </c>
      <c r="B760" s="25" t="s">
        <v>2220</v>
      </c>
      <c r="C760" s="25" t="s">
        <v>2221</v>
      </c>
      <c r="D760" s="25" t="s">
        <v>2222</v>
      </c>
      <c r="E760" s="513">
        <f>'Form Responses 1'!E923</f>
        <v>0</v>
      </c>
      <c r="F760" s="48">
        <f>'Form Responses 1'!F923</f>
        <v>0</v>
      </c>
      <c r="G760" s="25" t="s">
        <v>124</v>
      </c>
      <c r="H760" s="25"/>
      <c r="I760" s="25"/>
      <c r="J760" s="25"/>
      <c r="K760" s="25"/>
      <c r="L760" s="25"/>
      <c r="M760" s="25"/>
      <c r="N760" s="25" t="s">
        <v>1727</v>
      </c>
      <c r="O760" s="21" t="s">
        <v>979</v>
      </c>
      <c r="P760" s="20" t="s">
        <v>979</v>
      </c>
      <c r="Q760" s="20" t="s">
        <v>979</v>
      </c>
      <c r="R760" s="20" t="s">
        <v>979</v>
      </c>
      <c r="S760" s="20" t="s">
        <v>979</v>
      </c>
      <c r="T760" s="20" t="s">
        <v>979</v>
      </c>
      <c r="U760" s="20" t="s">
        <v>979</v>
      </c>
      <c r="V760" s="21"/>
      <c r="W760" s="21" t="s">
        <v>979</v>
      </c>
      <c r="X760" s="21" t="s">
        <v>979</v>
      </c>
      <c r="Y760" s="21" t="s">
        <v>979</v>
      </c>
      <c r="Z760" s="21" t="s">
        <v>979</v>
      </c>
      <c r="AA760" s="21" t="s">
        <v>979</v>
      </c>
      <c r="AB760" s="21" t="s">
        <v>979</v>
      </c>
      <c r="AC760" s="21" t="s">
        <v>979</v>
      </c>
      <c r="AD760" s="21" t="s">
        <v>979</v>
      </c>
      <c r="AE760" s="21" t="s">
        <v>979</v>
      </c>
      <c r="AF760" s="22">
        <f t="shared" si="3102"/>
        <v>12</v>
      </c>
      <c r="AG760" s="44" t="s">
        <v>1746</v>
      </c>
      <c r="AH760" s="19" t="str">
        <f t="shared" si="3502"/>
        <v>Parking</v>
      </c>
      <c r="AI760" s="19"/>
      <c r="AJ760" s="19" t="str">
        <f t="shared" ref="AJ760:AK760" si="3782">IF(Q760="Y",$AG760,"")</f>
        <v>Parking</v>
      </c>
      <c r="AK760" s="19" t="str">
        <f t="shared" si="3782"/>
        <v>Parking</v>
      </c>
      <c r="AL760" s="19" t="s">
        <v>1776</v>
      </c>
      <c r="AM760" s="19" t="s">
        <v>1776</v>
      </c>
      <c r="AN760" s="19" t="s">
        <v>1778</v>
      </c>
      <c r="AO760" s="19" t="str">
        <f t="shared" si="3776"/>
        <v/>
      </c>
      <c r="AP760" s="19" t="s">
        <v>1776</v>
      </c>
      <c r="AQ760" s="19" t="s">
        <v>1776</v>
      </c>
      <c r="AR760" s="19" t="str">
        <f t="shared" si="3777"/>
        <v>Parking</v>
      </c>
      <c r="AS760" s="19" t="s">
        <v>1776</v>
      </c>
      <c r="AT760" s="19" t="s">
        <v>1777</v>
      </c>
      <c r="AU760" s="19" t="str">
        <f t="shared" si="3778"/>
        <v>Parking</v>
      </c>
      <c r="AV760" s="19" t="s">
        <v>1777</v>
      </c>
      <c r="AW760" s="19" t="s">
        <v>1777</v>
      </c>
      <c r="AX760" s="19" t="str">
        <f t="shared" si="3779"/>
        <v>Parking</v>
      </c>
      <c r="AY760" s="24">
        <f t="shared" si="3105"/>
        <v>2</v>
      </c>
      <c r="AZ760" s="19">
        <f t="shared" si="3106"/>
        <v>2</v>
      </c>
      <c r="BA760" s="19" t="s">
        <v>1729</v>
      </c>
      <c r="BB760" s="19"/>
    </row>
    <row r="761" spans="1:54" ht="15.6">
      <c r="A761" s="1">
        <f>'Form Responses 1'!A924</f>
        <v>0</v>
      </c>
      <c r="B761" s="25" t="s">
        <v>2223</v>
      </c>
      <c r="C761" s="25" t="s">
        <v>2224</v>
      </c>
      <c r="D761" s="25" t="s">
        <v>2225</v>
      </c>
      <c r="E761" s="513">
        <f>'Form Responses 1'!E924</f>
        <v>0</v>
      </c>
      <c r="F761" s="48">
        <f>'Form Responses 1'!F924</f>
        <v>0</v>
      </c>
      <c r="G761" s="25" t="s">
        <v>124</v>
      </c>
      <c r="H761" s="25"/>
      <c r="I761" s="25"/>
      <c r="J761" s="25"/>
      <c r="K761" s="25"/>
      <c r="L761" s="25"/>
      <c r="M761" s="25"/>
      <c r="N761" s="25" t="s">
        <v>1727</v>
      </c>
      <c r="O761" s="21" t="s">
        <v>979</v>
      </c>
      <c r="P761" s="20" t="s">
        <v>979</v>
      </c>
      <c r="Q761" s="20" t="s">
        <v>979</v>
      </c>
      <c r="R761" s="20" t="s">
        <v>979</v>
      </c>
      <c r="S761" s="20" t="s">
        <v>979</v>
      </c>
      <c r="T761" s="20" t="s">
        <v>979</v>
      </c>
      <c r="U761" s="20" t="s">
        <v>979</v>
      </c>
      <c r="V761" s="21"/>
      <c r="W761" s="21" t="s">
        <v>979</v>
      </c>
      <c r="X761" s="21" t="s">
        <v>979</v>
      </c>
      <c r="Y761" s="21" t="s">
        <v>979</v>
      </c>
      <c r="Z761" s="21" t="s">
        <v>979</v>
      </c>
      <c r="AA761" s="21" t="s">
        <v>979</v>
      </c>
      <c r="AB761" s="21" t="s">
        <v>979</v>
      </c>
      <c r="AC761" s="21" t="s">
        <v>979</v>
      </c>
      <c r="AD761" s="21" t="s">
        <v>979</v>
      </c>
      <c r="AE761" s="21" t="s">
        <v>979</v>
      </c>
      <c r="AF761" s="22">
        <f t="shared" si="3102"/>
        <v>12</v>
      </c>
      <c r="AG761" s="44" t="s">
        <v>1746</v>
      </c>
      <c r="AH761" s="19" t="str">
        <f t="shared" si="3502"/>
        <v>Parking</v>
      </c>
      <c r="AI761" s="19"/>
      <c r="AJ761" s="19" t="str">
        <f t="shared" ref="AJ761:AK761" si="3783">IF(Q761="Y",$AG761,"")</f>
        <v>Parking</v>
      </c>
      <c r="AK761" s="19" t="str">
        <f t="shared" si="3783"/>
        <v>Parking</v>
      </c>
      <c r="AL761" s="19" t="s">
        <v>1776</v>
      </c>
      <c r="AM761" s="19" t="s">
        <v>1776</v>
      </c>
      <c r="AN761" s="19" t="s">
        <v>1778</v>
      </c>
      <c r="AO761" s="19" t="str">
        <f t="shared" si="3776"/>
        <v/>
      </c>
      <c r="AP761" s="19" t="s">
        <v>1776</v>
      </c>
      <c r="AQ761" s="19" t="s">
        <v>1776</v>
      </c>
      <c r="AR761" s="19" t="str">
        <f t="shared" si="3777"/>
        <v>Parking</v>
      </c>
      <c r="AS761" s="19" t="s">
        <v>1776</v>
      </c>
      <c r="AT761" s="19" t="s">
        <v>1777</v>
      </c>
      <c r="AU761" s="19" t="str">
        <f t="shared" si="3778"/>
        <v>Parking</v>
      </c>
      <c r="AV761" s="19" t="s">
        <v>1777</v>
      </c>
      <c r="AW761" s="19" t="s">
        <v>1777</v>
      </c>
      <c r="AX761" s="19" t="str">
        <f t="shared" si="3779"/>
        <v>Parking</v>
      </c>
      <c r="AY761" s="24">
        <f t="shared" si="3105"/>
        <v>2</v>
      </c>
      <c r="AZ761" s="19">
        <f t="shared" si="3106"/>
        <v>2</v>
      </c>
      <c r="BA761" s="19" t="s">
        <v>1729</v>
      </c>
      <c r="BB761" s="19"/>
    </row>
    <row r="762" spans="1:54" ht="15.6">
      <c r="A762" s="1">
        <f>'Form Responses 1'!A925</f>
        <v>0</v>
      </c>
      <c r="B762" s="25" t="s">
        <v>2226</v>
      </c>
      <c r="C762" s="25" t="s">
        <v>2217</v>
      </c>
      <c r="D762" s="25" t="s">
        <v>2227</v>
      </c>
      <c r="E762" s="513">
        <f>'Form Responses 1'!E925</f>
        <v>0</v>
      </c>
      <c r="F762" s="48">
        <f>'Form Responses 1'!F925</f>
        <v>0</v>
      </c>
      <c r="G762" s="25" t="s">
        <v>124</v>
      </c>
      <c r="H762" s="25"/>
      <c r="I762" s="25"/>
      <c r="J762" s="25"/>
      <c r="K762" s="25"/>
      <c r="L762" s="25"/>
      <c r="M762" s="25"/>
      <c r="N762" s="25" t="s">
        <v>1727</v>
      </c>
      <c r="O762" s="21" t="s">
        <v>979</v>
      </c>
      <c r="P762" s="20" t="s">
        <v>979</v>
      </c>
      <c r="Q762" s="20" t="s">
        <v>979</v>
      </c>
      <c r="R762" s="20" t="s">
        <v>979</v>
      </c>
      <c r="S762" s="20" t="s">
        <v>979</v>
      </c>
      <c r="T762" s="20" t="s">
        <v>979</v>
      </c>
      <c r="U762" s="20" t="s">
        <v>979</v>
      </c>
      <c r="V762" s="21"/>
      <c r="W762" s="21" t="s">
        <v>979</v>
      </c>
      <c r="X762" s="21" t="s">
        <v>979</v>
      </c>
      <c r="Y762" s="21" t="s">
        <v>979</v>
      </c>
      <c r="Z762" s="21" t="s">
        <v>979</v>
      </c>
      <c r="AA762" s="21" t="s">
        <v>979</v>
      </c>
      <c r="AB762" s="21" t="s">
        <v>979</v>
      </c>
      <c r="AC762" s="21" t="s">
        <v>979</v>
      </c>
      <c r="AD762" s="21" t="s">
        <v>979</v>
      </c>
      <c r="AE762" s="21" t="s">
        <v>979</v>
      </c>
      <c r="AF762" s="22">
        <f t="shared" si="3102"/>
        <v>12</v>
      </c>
      <c r="AG762" s="44" t="s">
        <v>1746</v>
      </c>
      <c r="AH762" s="19" t="str">
        <f t="shared" si="3502"/>
        <v>Parking</v>
      </c>
      <c r="AI762" s="19"/>
      <c r="AJ762" s="19" t="str">
        <f t="shared" ref="AJ762:AK762" si="3784">IF(Q762="Y",$AG762,"")</f>
        <v>Parking</v>
      </c>
      <c r="AK762" s="19" t="str">
        <f t="shared" si="3784"/>
        <v>Parking</v>
      </c>
      <c r="AL762" s="19" t="s">
        <v>1778</v>
      </c>
      <c r="AM762" s="19" t="s">
        <v>1776</v>
      </c>
      <c r="AN762" s="19" t="s">
        <v>1778</v>
      </c>
      <c r="AO762" s="19" t="str">
        <f t="shared" si="3776"/>
        <v/>
      </c>
      <c r="AP762" s="19" t="s">
        <v>1776</v>
      </c>
      <c r="AQ762" s="19" t="s">
        <v>1776</v>
      </c>
      <c r="AR762" s="19" t="str">
        <f t="shared" si="3777"/>
        <v>Parking</v>
      </c>
      <c r="AS762" s="19" t="s">
        <v>1776</v>
      </c>
      <c r="AT762" s="19" t="s">
        <v>1777</v>
      </c>
      <c r="AU762" s="19" t="str">
        <f t="shared" si="3778"/>
        <v>Parking</v>
      </c>
      <c r="AV762" s="19" t="s">
        <v>1777</v>
      </c>
      <c r="AW762" s="19" t="s">
        <v>1777</v>
      </c>
      <c r="AX762" s="19" t="str">
        <f t="shared" si="3779"/>
        <v>Parking</v>
      </c>
      <c r="AY762" s="24">
        <f t="shared" si="3105"/>
        <v>2</v>
      </c>
      <c r="AZ762" s="19">
        <f t="shared" si="3106"/>
        <v>2</v>
      </c>
      <c r="BA762" s="19" t="s">
        <v>1729</v>
      </c>
      <c r="BB762" s="19"/>
    </row>
    <row r="763" spans="1:54" ht="15.6">
      <c r="A763" s="1">
        <f>'Form Responses 1'!A926</f>
        <v>0</v>
      </c>
      <c r="B763" s="25" t="s">
        <v>2228</v>
      </c>
      <c r="C763" s="25" t="s">
        <v>2229</v>
      </c>
      <c r="D763" s="25" t="s">
        <v>1154</v>
      </c>
      <c r="E763" s="513">
        <f>'Form Responses 1'!E926</f>
        <v>0</v>
      </c>
      <c r="F763" s="48">
        <f>'Form Responses 1'!F926</f>
        <v>0</v>
      </c>
      <c r="G763" s="25" t="s">
        <v>124</v>
      </c>
      <c r="H763" s="25"/>
      <c r="I763" s="25"/>
      <c r="J763" s="25"/>
      <c r="K763" s="25"/>
      <c r="L763" s="25"/>
      <c r="M763" s="25"/>
      <c r="N763" s="25" t="s">
        <v>1727</v>
      </c>
      <c r="O763" s="21" t="s">
        <v>979</v>
      </c>
      <c r="P763" s="20" t="s">
        <v>979</v>
      </c>
      <c r="Q763" s="20" t="s">
        <v>979</v>
      </c>
      <c r="R763" s="20" t="s">
        <v>979</v>
      </c>
      <c r="S763" s="20" t="s">
        <v>979</v>
      </c>
      <c r="T763" s="20" t="s">
        <v>979</v>
      </c>
      <c r="U763" s="20" t="s">
        <v>979</v>
      </c>
      <c r="V763" s="21"/>
      <c r="W763" s="21" t="s">
        <v>979</v>
      </c>
      <c r="X763" s="21" t="s">
        <v>979</v>
      </c>
      <c r="Y763" s="21" t="s">
        <v>979</v>
      </c>
      <c r="Z763" s="21" t="s">
        <v>979</v>
      </c>
      <c r="AA763" s="21" t="s">
        <v>979</v>
      </c>
      <c r="AB763" s="21" t="s">
        <v>979</v>
      </c>
      <c r="AC763" s="21" t="s">
        <v>979</v>
      </c>
      <c r="AD763" s="21" t="s">
        <v>979</v>
      </c>
      <c r="AE763" s="21" t="s">
        <v>979</v>
      </c>
      <c r="AF763" s="22">
        <f t="shared" si="3102"/>
        <v>12</v>
      </c>
      <c r="AG763" s="44" t="s">
        <v>1746</v>
      </c>
      <c r="AH763" s="19" t="str">
        <f t="shared" si="3502"/>
        <v>Parking</v>
      </c>
      <c r="AI763" s="19"/>
      <c r="AJ763" s="19" t="str">
        <f>IF(Q763="Y",$AG763,"")</f>
        <v>Parking</v>
      </c>
      <c r="AK763" s="19" t="s">
        <v>1732</v>
      </c>
      <c r="AL763" s="19" t="s">
        <v>1778</v>
      </c>
      <c r="AM763" s="19" t="s">
        <v>1776</v>
      </c>
      <c r="AN763" s="19" t="s">
        <v>1778</v>
      </c>
      <c r="AO763" s="19" t="str">
        <f t="shared" si="3776"/>
        <v/>
      </c>
      <c r="AP763" s="19" t="s">
        <v>1776</v>
      </c>
      <c r="AQ763" s="19" t="s">
        <v>1776</v>
      </c>
      <c r="AR763" s="19" t="str">
        <f t="shared" si="3777"/>
        <v>Parking</v>
      </c>
      <c r="AS763" s="19" t="s">
        <v>1776</v>
      </c>
      <c r="AT763" s="19" t="s">
        <v>1777</v>
      </c>
      <c r="AU763" s="19" t="str">
        <f t="shared" si="3778"/>
        <v>Parking</v>
      </c>
      <c r="AV763" s="19" t="s">
        <v>1777</v>
      </c>
      <c r="AW763" s="19" t="s">
        <v>1777</v>
      </c>
      <c r="AX763" s="19" t="str">
        <f t="shared" si="3779"/>
        <v>Parking</v>
      </c>
      <c r="AY763" s="24">
        <f t="shared" si="3105"/>
        <v>2</v>
      </c>
      <c r="AZ763" s="19">
        <f t="shared" si="3106"/>
        <v>2</v>
      </c>
      <c r="BA763" s="19" t="s">
        <v>1729</v>
      </c>
      <c r="BB763" s="19"/>
    </row>
    <row r="764" spans="1:54" ht="15.6">
      <c r="A764" s="75">
        <f>'Form Responses 1'!A927</f>
        <v>0</v>
      </c>
      <c r="B764" s="76" t="s">
        <v>2230</v>
      </c>
      <c r="C764" s="76" t="s">
        <v>1171</v>
      </c>
      <c r="D764" s="76" t="s">
        <v>1172</v>
      </c>
      <c r="E764" s="519">
        <f>'Form Responses 1'!E927</f>
        <v>0</v>
      </c>
      <c r="F764" s="77">
        <f>'Form Responses 1'!F927</f>
        <v>0</v>
      </c>
      <c r="G764" s="76" t="s">
        <v>124</v>
      </c>
      <c r="H764" s="76"/>
      <c r="I764" s="76"/>
      <c r="J764" s="76"/>
      <c r="K764" s="76"/>
      <c r="L764" s="76"/>
      <c r="M764" s="76"/>
      <c r="N764" s="76" t="s">
        <v>1727</v>
      </c>
      <c r="O764" s="78" t="s">
        <v>979</v>
      </c>
      <c r="P764" s="79" t="s">
        <v>979</v>
      </c>
      <c r="Q764" s="79" t="s">
        <v>979</v>
      </c>
      <c r="R764" s="79" t="s">
        <v>979</v>
      </c>
      <c r="S764" s="79" t="s">
        <v>979</v>
      </c>
      <c r="T764" s="79" t="s">
        <v>979</v>
      </c>
      <c r="U764" s="79" t="s">
        <v>979</v>
      </c>
      <c r="V764" s="78"/>
      <c r="W764" s="78" t="s">
        <v>979</v>
      </c>
      <c r="X764" s="78" t="s">
        <v>979</v>
      </c>
      <c r="Y764" s="78" t="s">
        <v>979</v>
      </c>
      <c r="Z764" s="78" t="s">
        <v>979</v>
      </c>
      <c r="AA764" s="78" t="s">
        <v>979</v>
      </c>
      <c r="AB764" s="78" t="s">
        <v>979</v>
      </c>
      <c r="AC764" s="78" t="s">
        <v>979</v>
      </c>
      <c r="AD764" s="78" t="s">
        <v>979</v>
      </c>
      <c r="AE764" s="78" t="s">
        <v>979</v>
      </c>
      <c r="AF764" s="22">
        <f t="shared" si="3102"/>
        <v>12</v>
      </c>
      <c r="AG764" s="80" t="s">
        <v>2231</v>
      </c>
      <c r="AH764" s="81" t="str">
        <f t="shared" si="3502"/>
        <v>Duplicate</v>
      </c>
      <c r="AI764" s="81"/>
      <c r="AJ764" s="81"/>
      <c r="AK764" s="81"/>
      <c r="AL764" s="81"/>
      <c r="AM764" s="81"/>
      <c r="AN764" s="81"/>
      <c r="AO764" s="81"/>
      <c r="AP764" s="81" t="str">
        <f t="shared" ref="AP764:AX764" si="3785">IF(W764="Y",$AG764,"")</f>
        <v>Duplicate</v>
      </c>
      <c r="AQ764" s="81" t="str">
        <f t="shared" si="3785"/>
        <v>Duplicate</v>
      </c>
      <c r="AR764" s="81" t="str">
        <f t="shared" si="3785"/>
        <v>Duplicate</v>
      </c>
      <c r="AS764" s="81" t="str">
        <f t="shared" si="3785"/>
        <v>Duplicate</v>
      </c>
      <c r="AT764" s="81" t="str">
        <f t="shared" si="3785"/>
        <v>Duplicate</v>
      </c>
      <c r="AU764" s="81" t="str">
        <f t="shared" si="3785"/>
        <v>Duplicate</v>
      </c>
      <c r="AV764" s="81" t="str">
        <f t="shared" si="3785"/>
        <v>Duplicate</v>
      </c>
      <c r="AW764" s="81" t="str">
        <f t="shared" si="3785"/>
        <v>Duplicate</v>
      </c>
      <c r="AX764" s="81" t="str">
        <f t="shared" si="3785"/>
        <v>Duplicate</v>
      </c>
      <c r="AY764" s="24">
        <f t="shared" si="3105"/>
        <v>2</v>
      </c>
      <c r="AZ764" s="19">
        <f t="shared" si="3106"/>
        <v>2</v>
      </c>
      <c r="BA764" s="19" t="s">
        <v>1740</v>
      </c>
      <c r="BB764" s="19"/>
    </row>
    <row r="765" spans="1:54" ht="15.6">
      <c r="A765" s="1">
        <f>'Form Responses 1'!A928</f>
        <v>0</v>
      </c>
      <c r="B765" s="25" t="s">
        <v>2232</v>
      </c>
      <c r="C765" s="25" t="s">
        <v>2092</v>
      </c>
      <c r="D765" s="25" t="s">
        <v>2233</v>
      </c>
      <c r="E765" s="513">
        <f>'Form Responses 1'!E928</f>
        <v>0</v>
      </c>
      <c r="F765" s="48">
        <f>'Form Responses 1'!F928</f>
        <v>0</v>
      </c>
      <c r="G765" s="25" t="s">
        <v>124</v>
      </c>
      <c r="H765" s="25"/>
      <c r="I765" s="25"/>
      <c r="J765" s="25"/>
      <c r="K765" s="25"/>
      <c r="L765" s="25"/>
      <c r="M765" s="25"/>
      <c r="N765" s="25" t="s">
        <v>1727</v>
      </c>
      <c r="O765" s="21" t="s">
        <v>979</v>
      </c>
      <c r="P765" s="20" t="s">
        <v>979</v>
      </c>
      <c r="Q765" s="20" t="s">
        <v>979</v>
      </c>
      <c r="R765" s="20" t="s">
        <v>979</v>
      </c>
      <c r="S765" s="20" t="s">
        <v>979</v>
      </c>
      <c r="T765" s="20" t="s">
        <v>979</v>
      </c>
      <c r="U765" s="20" t="s">
        <v>979</v>
      </c>
      <c r="V765" s="21"/>
      <c r="W765" s="21" t="s">
        <v>979</v>
      </c>
      <c r="X765" s="21" t="s">
        <v>979</v>
      </c>
      <c r="Y765" s="21" t="s">
        <v>979</v>
      </c>
      <c r="Z765" s="21" t="s">
        <v>979</v>
      </c>
      <c r="AA765" s="21" t="s">
        <v>979</v>
      </c>
      <c r="AB765" s="21" t="s">
        <v>979</v>
      </c>
      <c r="AC765" s="21" t="s">
        <v>979</v>
      </c>
      <c r="AD765" s="21" t="s">
        <v>979</v>
      </c>
      <c r="AE765" s="21" t="s">
        <v>979</v>
      </c>
      <c r="AF765" s="22">
        <f t="shared" si="3102"/>
        <v>12</v>
      </c>
      <c r="AG765" s="44" t="s">
        <v>1746</v>
      </c>
      <c r="AH765" s="19" t="str">
        <f t="shared" si="3502"/>
        <v>Parking</v>
      </c>
      <c r="AI765" s="19"/>
      <c r="AJ765" s="19" t="str">
        <f>IF(Q765="Y",$AG765,"")</f>
        <v>Parking</v>
      </c>
      <c r="AK765" s="19" t="s">
        <v>1732</v>
      </c>
      <c r="AL765" s="19" t="s">
        <v>1778</v>
      </c>
      <c r="AM765" s="19" t="s">
        <v>1776</v>
      </c>
      <c r="AN765" s="19" t="s">
        <v>1778</v>
      </c>
      <c r="AO765" s="19" t="str">
        <f t="shared" ref="AO765:AO766" si="3786">IF(V765="Y",$AG765,"")</f>
        <v/>
      </c>
      <c r="AP765" s="19" t="s">
        <v>1776</v>
      </c>
      <c r="AQ765" s="19" t="s">
        <v>1776</v>
      </c>
      <c r="AR765" s="19" t="str">
        <f>IF(Y765="Y",$AG765,"")</f>
        <v>Parking</v>
      </c>
      <c r="AS765" s="19" t="s">
        <v>1776</v>
      </c>
      <c r="AT765" s="19" t="s">
        <v>1777</v>
      </c>
      <c r="AU765" s="19" t="str">
        <f>IF(AB765="Y",$AG765,"")</f>
        <v>Parking</v>
      </c>
      <c r="AV765" s="19" t="s">
        <v>1777</v>
      </c>
      <c r="AW765" s="19" t="s">
        <v>1777</v>
      </c>
      <c r="AX765" s="19" t="str">
        <f>IF(AE765="Y",$AG765,"")</f>
        <v>Parking</v>
      </c>
      <c r="AY765" s="24">
        <f t="shared" si="3105"/>
        <v>2</v>
      </c>
      <c r="AZ765" s="19">
        <f t="shared" si="3106"/>
        <v>2</v>
      </c>
      <c r="BA765" s="19" t="s">
        <v>1729</v>
      </c>
      <c r="BB765" s="19"/>
    </row>
    <row r="766" spans="1:54" ht="14.4">
      <c r="A766" s="1">
        <f>'Form Responses 1'!A929</f>
        <v>0</v>
      </c>
      <c r="B766" s="82" t="s">
        <v>68</v>
      </c>
      <c r="C766" s="82" t="s">
        <v>2234</v>
      </c>
      <c r="D766" s="82" t="s">
        <v>2235</v>
      </c>
      <c r="E766" s="520" t="s">
        <v>2236</v>
      </c>
      <c r="F766" s="48">
        <f>'Form Responses 1'!F929</f>
        <v>0</v>
      </c>
      <c r="G766" s="82" t="s">
        <v>2237</v>
      </c>
      <c r="H766" s="25"/>
      <c r="I766" s="25"/>
      <c r="J766" s="25"/>
      <c r="K766" s="25"/>
      <c r="L766" s="25"/>
      <c r="M766" s="25"/>
      <c r="N766" s="25"/>
      <c r="O766" s="19" t="str">
        <f t="shared" ref="O766:O858" si="3787">IF(COUNTIF($F766,CONCATENATE("*",O$1,"*")),"Y",IF(COUNTIF($F766,CONCATENATE("*",$O$1,"*")),"Y",""))</f>
        <v/>
      </c>
      <c r="P766" s="83"/>
      <c r="Q766" s="20" t="s">
        <v>979</v>
      </c>
      <c r="R766" s="20" t="s">
        <v>979</v>
      </c>
      <c r="S766" s="20" t="s">
        <v>979</v>
      </c>
      <c r="T766" s="20" t="s">
        <v>979</v>
      </c>
      <c r="U766" s="20" t="s">
        <v>979</v>
      </c>
      <c r="V766" s="21"/>
      <c r="W766" s="21" t="str">
        <f t="shared" ref="W766:X766" si="3788">IF(COUNTIF($F766,CONCATENATE("*",W$1,"*")),"Y",IF(COUNTIF($F766,CONCATENATE("*",$O$1,"*")),"Y",IF(COUNTIF($F766,CONCATENATE("*",$Y$1,"*")),"Y","")))</f>
        <v/>
      </c>
      <c r="X766" s="21" t="str">
        <f t="shared" si="3788"/>
        <v/>
      </c>
      <c r="Y766" s="21" t="str">
        <f t="shared" ref="Y766:Y775" si="3789">IF(COUNTIF($F766,CONCATENATE("*",Y$1,"*")),"Y",IF(COUNTIF($F766,CONCATENATE("*",$O$1,"*")),"Y",""))</f>
        <v/>
      </c>
      <c r="Z766" s="21" t="str">
        <f t="shared" ref="Z766:AA766" si="3790">IF(COUNTIF($F766,CONCATENATE("*",Z$1,"*")),"Y",IF(COUNTIF($F766,CONCATENATE("*",$O$1,"*")),"Y",IF(COUNTIF($F766,CONCATENATE("*",$AB$1,"*")),"Y","")))</f>
        <v/>
      </c>
      <c r="AA766" s="21" t="str">
        <f t="shared" si="3790"/>
        <v/>
      </c>
      <c r="AB766" s="21" t="str">
        <f t="shared" ref="AB766:AB775" si="3791">IF(COUNTIF($F766,CONCATENATE("*",AB$1,"*")),"Y",IF(COUNTIF($F766,CONCATENATE("*",$O$1,"*")),"Y",""))</f>
        <v/>
      </c>
      <c r="AC766" s="21" t="str">
        <f t="shared" ref="AC766:AD766" si="3792">IF(COUNTIF($F766,CONCATENATE("*",AC$1,"*")),"Y",IF(COUNTIF($F766,CONCATENATE("*",$O$1,"*")),"Y",IF(COUNTIF($F766,CONCATENATE("*",$AE$1,"*")),"Y","")))</f>
        <v/>
      </c>
      <c r="AD766" s="21" t="str">
        <f t="shared" si="3792"/>
        <v/>
      </c>
      <c r="AE766" s="19" t="str">
        <f t="shared" ref="AE766:AE775" si="3793">IF(COUNTIF($F766,CONCATENATE("*",AE$1,"*")),"Y",IF(COUNTIF($F766,CONCATENATE("*",$O$1,"*")),"Y",""))</f>
        <v/>
      </c>
      <c r="AF766" s="22">
        <f t="shared" si="3102"/>
        <v>5</v>
      </c>
      <c r="AG766" s="59" t="s">
        <v>1743</v>
      </c>
      <c r="AH766" s="19" t="str">
        <f t="shared" si="3502"/>
        <v/>
      </c>
      <c r="AI766" s="19" t="str">
        <f t="shared" ref="AI766:AL766" si="3794">IF(P766="Y",$AG766,"")</f>
        <v/>
      </c>
      <c r="AJ766" s="19" t="str">
        <f t="shared" si="3794"/>
        <v>Reserve</v>
      </c>
      <c r="AK766" s="19" t="str">
        <f t="shared" si="3794"/>
        <v>Reserve</v>
      </c>
      <c r="AL766" s="19" t="str">
        <f t="shared" si="3794"/>
        <v>Reserve</v>
      </c>
      <c r="AM766" s="19" t="s">
        <v>1749</v>
      </c>
      <c r="AN766" s="19" t="s">
        <v>1749</v>
      </c>
      <c r="AO766" s="19" t="str">
        <f t="shared" si="3786"/>
        <v/>
      </c>
      <c r="AP766" s="19" t="str">
        <f t="shared" ref="AP766:AX766" si="3795">IF(W766="Y",$AG766,"")</f>
        <v/>
      </c>
      <c r="AQ766" s="19" t="str">
        <f t="shared" si="3795"/>
        <v/>
      </c>
      <c r="AR766" s="19" t="str">
        <f t="shared" si="3795"/>
        <v/>
      </c>
      <c r="AS766" s="19" t="str">
        <f t="shared" si="3795"/>
        <v/>
      </c>
      <c r="AT766" s="19" t="str">
        <f t="shared" si="3795"/>
        <v/>
      </c>
      <c r="AU766" s="19" t="str">
        <f t="shared" si="3795"/>
        <v/>
      </c>
      <c r="AV766" s="19" t="str">
        <f t="shared" si="3795"/>
        <v/>
      </c>
      <c r="AW766" s="19" t="str">
        <f t="shared" si="3795"/>
        <v/>
      </c>
      <c r="AX766" s="19" t="str">
        <f t="shared" si="3795"/>
        <v/>
      </c>
      <c r="AY766" s="24">
        <f t="shared" si="3105"/>
        <v>2</v>
      </c>
      <c r="AZ766" s="19">
        <f t="shared" si="3106"/>
        <v>1</v>
      </c>
      <c r="BA766" s="19" t="s">
        <v>1740</v>
      </c>
      <c r="BB766" s="19"/>
    </row>
    <row r="767" spans="1:54" ht="14.4">
      <c r="A767" s="1">
        <f>'Form Responses 1'!A930</f>
        <v>0</v>
      </c>
      <c r="B767" s="82" t="s">
        <v>68</v>
      </c>
      <c r="C767" s="82" t="s">
        <v>2238</v>
      </c>
      <c r="D767" s="84"/>
      <c r="E767" s="520" t="s">
        <v>2236</v>
      </c>
      <c r="F767" s="48">
        <f>'Form Responses 1'!F930</f>
        <v>0</v>
      </c>
      <c r="G767" s="82" t="s">
        <v>2237</v>
      </c>
      <c r="H767" s="25"/>
      <c r="I767" s="25"/>
      <c r="J767" s="25"/>
      <c r="K767" s="25"/>
      <c r="L767" s="25"/>
      <c r="M767" s="25"/>
      <c r="N767" s="25"/>
      <c r="O767" s="19" t="str">
        <f t="shared" si="3787"/>
        <v/>
      </c>
      <c r="P767" s="83"/>
      <c r="Q767" s="20" t="s">
        <v>979</v>
      </c>
      <c r="R767" s="20" t="s">
        <v>979</v>
      </c>
      <c r="S767" s="20" t="s">
        <v>979</v>
      </c>
      <c r="T767" s="20" t="s">
        <v>979</v>
      </c>
      <c r="U767" s="20" t="s">
        <v>979</v>
      </c>
      <c r="V767" s="21"/>
      <c r="W767" s="21" t="str">
        <f t="shared" ref="W767:X767" si="3796">IF(COUNTIF($F767,CONCATENATE("*",W$1,"*")),"Y",IF(COUNTIF($F767,CONCATENATE("*",$O$1,"*")),"Y",IF(COUNTIF($F767,CONCATENATE("*",$Y$1,"*")),"Y","")))</f>
        <v/>
      </c>
      <c r="X767" s="21" t="str">
        <f t="shared" si="3796"/>
        <v/>
      </c>
      <c r="Y767" s="21" t="str">
        <f t="shared" si="3789"/>
        <v/>
      </c>
      <c r="Z767" s="21" t="str">
        <f t="shared" ref="Z767:AA767" si="3797">IF(COUNTIF($F767,CONCATENATE("*",Z$1,"*")),"Y",IF(COUNTIF($F767,CONCATENATE("*",$O$1,"*")),"Y",IF(COUNTIF($F767,CONCATENATE("*",$AB$1,"*")),"Y","")))</f>
        <v/>
      </c>
      <c r="AA767" s="21" t="str">
        <f t="shared" si="3797"/>
        <v/>
      </c>
      <c r="AB767" s="21" t="str">
        <f t="shared" si="3791"/>
        <v/>
      </c>
      <c r="AC767" s="21" t="str">
        <f t="shared" ref="AC767:AD767" si="3798">IF(COUNTIF($F767,CONCATENATE("*",AC$1,"*")),"Y",IF(COUNTIF($F767,CONCATENATE("*",$O$1,"*")),"Y",IF(COUNTIF($F767,CONCATENATE("*",$AE$1,"*")),"Y","")))</f>
        <v/>
      </c>
      <c r="AD767" s="21" t="str">
        <f t="shared" si="3798"/>
        <v/>
      </c>
      <c r="AE767" s="19" t="str">
        <f t="shared" si="3793"/>
        <v/>
      </c>
      <c r="AF767" s="22">
        <f t="shared" ref="AF767:AF1021" si="3799">SUMPRODUCT((ISNUMBER(FIND("Y",P767:Q767))+(ISNUMBER(FIND("Y",R767:S767))+(ISNUMBER(FIND("Y",T767:U767))+(ISNUMBER(FIND("Y",W767:X767))+ISNUMBER(FIND("Y",Z767:AA767))+ISNUMBER(FIND("Y",AC767:AD767)))))))</f>
        <v>5</v>
      </c>
      <c r="AG767" s="59" t="s">
        <v>1739</v>
      </c>
      <c r="AH767" s="19" t="str">
        <f t="shared" si="3502"/>
        <v/>
      </c>
      <c r="AI767" s="19"/>
      <c r="AJ767" s="19"/>
      <c r="AK767" s="19"/>
      <c r="AL767" s="19"/>
      <c r="AM767" s="19"/>
      <c r="AN767" s="19"/>
      <c r="AO767" s="19"/>
      <c r="AP767" s="19" t="str">
        <f t="shared" ref="AP767:AX767" si="3800">IF(W767="Y",$AG767,"")</f>
        <v/>
      </c>
      <c r="AQ767" s="19" t="str">
        <f t="shared" si="3800"/>
        <v/>
      </c>
      <c r="AR767" s="19" t="str">
        <f t="shared" si="3800"/>
        <v/>
      </c>
      <c r="AS767" s="19" t="str">
        <f t="shared" si="3800"/>
        <v/>
      </c>
      <c r="AT767" s="19" t="str">
        <f t="shared" si="3800"/>
        <v/>
      </c>
      <c r="AU767" s="19" t="str">
        <f t="shared" si="3800"/>
        <v/>
      </c>
      <c r="AV767" s="19" t="str">
        <f t="shared" si="3800"/>
        <v/>
      </c>
      <c r="AW767" s="19" t="str">
        <f t="shared" si="3800"/>
        <v/>
      </c>
      <c r="AX767" s="19" t="str">
        <f t="shared" si="3800"/>
        <v/>
      </c>
      <c r="AY767" s="24">
        <f t="shared" ref="AY767:AY1021" si="3801">IF(AF767&gt;4,2,IF(AND(AF767&gt;1,AF767&lt;=4),1,0))</f>
        <v>2</v>
      </c>
      <c r="AZ767" s="19">
        <f t="shared" ref="AZ767:AZ1021" si="3802">IF((COUNTIF(Y767,"Y") + COUNTIF(AB767,"Y") + COUNTIF(AE767,"Y")) &gt;= 2, 2, 1)</f>
        <v>1</v>
      </c>
      <c r="BA767" s="19" t="s">
        <v>1740</v>
      </c>
      <c r="BB767" s="19"/>
    </row>
    <row r="768" spans="1:54" ht="14.4">
      <c r="A768" s="1">
        <f>'Form Responses 1'!A931</f>
        <v>0</v>
      </c>
      <c r="B768" s="82" t="s">
        <v>68</v>
      </c>
      <c r="C768" s="82" t="s">
        <v>2239</v>
      </c>
      <c r="D768" s="84"/>
      <c r="E768" s="520" t="s">
        <v>2236</v>
      </c>
      <c r="F768" s="48">
        <f>'Form Responses 1'!F931</f>
        <v>0</v>
      </c>
      <c r="G768" s="82" t="s">
        <v>2237</v>
      </c>
      <c r="H768" s="25"/>
      <c r="I768" s="25"/>
      <c r="J768" s="25"/>
      <c r="K768" s="25"/>
      <c r="L768" s="25"/>
      <c r="M768" s="25"/>
      <c r="N768" s="25"/>
      <c r="O768" s="19" t="str">
        <f t="shared" si="3787"/>
        <v/>
      </c>
      <c r="P768" s="83"/>
      <c r="Q768" s="20" t="s">
        <v>979</v>
      </c>
      <c r="R768" s="20" t="s">
        <v>979</v>
      </c>
      <c r="S768" s="20" t="s">
        <v>979</v>
      </c>
      <c r="T768" s="20" t="s">
        <v>979</v>
      </c>
      <c r="U768" s="20" t="s">
        <v>979</v>
      </c>
      <c r="V768" s="21"/>
      <c r="W768" s="21" t="str">
        <f t="shared" ref="W768:X768" si="3803">IF(COUNTIF($F768,CONCATENATE("*",W$1,"*")),"Y",IF(COUNTIF($F768,CONCATENATE("*",$O$1,"*")),"Y",IF(COUNTIF($F768,CONCATENATE("*",$Y$1,"*")),"Y","")))</f>
        <v/>
      </c>
      <c r="X768" s="21" t="str">
        <f t="shared" si="3803"/>
        <v/>
      </c>
      <c r="Y768" s="21" t="str">
        <f t="shared" si="3789"/>
        <v/>
      </c>
      <c r="Z768" s="21" t="str">
        <f t="shared" ref="Z768:AA768" si="3804">IF(COUNTIF($F768,CONCATENATE("*",Z$1,"*")),"Y",IF(COUNTIF($F768,CONCATENATE("*",$O$1,"*")),"Y",IF(COUNTIF($F768,CONCATENATE("*",$AB$1,"*")),"Y","")))</f>
        <v/>
      </c>
      <c r="AA768" s="21" t="str">
        <f t="shared" si="3804"/>
        <v/>
      </c>
      <c r="AB768" s="21" t="str">
        <f t="shared" si="3791"/>
        <v/>
      </c>
      <c r="AC768" s="21" t="str">
        <f t="shared" ref="AC768:AD768" si="3805">IF(COUNTIF($F768,CONCATENATE("*",AC$1,"*")),"Y",IF(COUNTIF($F768,CONCATENATE("*",$O$1,"*")),"Y",IF(COUNTIF($F768,CONCATENATE("*",$AE$1,"*")),"Y","")))</f>
        <v/>
      </c>
      <c r="AD768" s="21" t="str">
        <f t="shared" si="3805"/>
        <v/>
      </c>
      <c r="AE768" s="19" t="str">
        <f t="shared" si="3793"/>
        <v/>
      </c>
      <c r="AF768" s="22">
        <f t="shared" si="3799"/>
        <v>5</v>
      </c>
      <c r="AG768" s="59" t="s">
        <v>1739</v>
      </c>
      <c r="AH768" s="19" t="str">
        <f t="shared" si="3502"/>
        <v/>
      </c>
      <c r="AI768" s="19"/>
      <c r="AJ768" s="19"/>
      <c r="AK768" s="19"/>
      <c r="AL768" s="19"/>
      <c r="AM768" s="19"/>
      <c r="AN768" s="19"/>
      <c r="AO768" s="19"/>
      <c r="AP768" s="19" t="str">
        <f t="shared" ref="AP768:AX768" si="3806">IF(W768="Y",$AG768,"")</f>
        <v/>
      </c>
      <c r="AQ768" s="19" t="str">
        <f t="shared" si="3806"/>
        <v/>
      </c>
      <c r="AR768" s="19" t="str">
        <f t="shared" si="3806"/>
        <v/>
      </c>
      <c r="AS768" s="19" t="str">
        <f t="shared" si="3806"/>
        <v/>
      </c>
      <c r="AT768" s="19" t="str">
        <f t="shared" si="3806"/>
        <v/>
      </c>
      <c r="AU768" s="19" t="str">
        <f t="shared" si="3806"/>
        <v/>
      </c>
      <c r="AV768" s="19" t="str">
        <f t="shared" si="3806"/>
        <v/>
      </c>
      <c r="AW768" s="19" t="str">
        <f t="shared" si="3806"/>
        <v/>
      </c>
      <c r="AX768" s="19" t="str">
        <f t="shared" si="3806"/>
        <v/>
      </c>
      <c r="AY768" s="24">
        <f t="shared" si="3801"/>
        <v>2</v>
      </c>
      <c r="AZ768" s="19">
        <f t="shared" si="3802"/>
        <v>1</v>
      </c>
      <c r="BA768" s="19" t="s">
        <v>1740</v>
      </c>
      <c r="BB768" s="19"/>
    </row>
    <row r="769" spans="1:54" ht="14.4">
      <c r="A769" s="1">
        <f>'Form Responses 1'!A933</f>
        <v>0</v>
      </c>
      <c r="B769" s="82" t="s">
        <v>595</v>
      </c>
      <c r="C769" s="82" t="s">
        <v>596</v>
      </c>
      <c r="D769" s="84"/>
      <c r="E769" s="520" t="s">
        <v>2240</v>
      </c>
      <c r="F769" s="48">
        <f>'Form Responses 1'!F933</f>
        <v>0</v>
      </c>
      <c r="G769" s="82" t="s">
        <v>2237</v>
      </c>
      <c r="H769" s="25"/>
      <c r="I769" s="25"/>
      <c r="J769" s="25"/>
      <c r="K769" s="25"/>
      <c r="L769" s="25"/>
      <c r="M769" s="25"/>
      <c r="N769" s="25"/>
      <c r="O769" s="19" t="str">
        <f t="shared" si="3787"/>
        <v/>
      </c>
      <c r="P769" s="83"/>
      <c r="Q769" s="83"/>
      <c r="R769" s="83"/>
      <c r="S769" s="83"/>
      <c r="T769" s="83"/>
      <c r="U769" s="83"/>
      <c r="V769" s="21"/>
      <c r="W769" s="21" t="str">
        <f t="shared" ref="W769:X769" si="3807">IF(COUNTIF($F769,CONCATENATE("*",W$1,"*")),"Y",IF(COUNTIF($F769,CONCATENATE("*",$O$1,"*")),"Y",IF(COUNTIF($F769,CONCATENATE("*",$Y$1,"*")),"Y","")))</f>
        <v/>
      </c>
      <c r="X769" s="21" t="str">
        <f t="shared" si="3807"/>
        <v/>
      </c>
      <c r="Y769" s="21" t="str">
        <f t="shared" si="3789"/>
        <v/>
      </c>
      <c r="Z769" s="21" t="str">
        <f t="shared" ref="Z769:AA769" si="3808">IF(COUNTIF($F769,CONCATENATE("*",Z$1,"*")),"Y",IF(COUNTIF($F769,CONCATENATE("*",$O$1,"*")),"Y",IF(COUNTIF($F769,CONCATENATE("*",$AB$1,"*")),"Y","")))</f>
        <v/>
      </c>
      <c r="AA769" s="21" t="str">
        <f t="shared" si="3808"/>
        <v/>
      </c>
      <c r="AB769" s="21" t="str">
        <f t="shared" si="3791"/>
        <v/>
      </c>
      <c r="AC769" s="21" t="str">
        <f t="shared" ref="AC769:AD769" si="3809">IF(COUNTIF($F769,CONCATENATE("*",AC$1,"*")),"Y",IF(COUNTIF($F769,CONCATENATE("*",$O$1,"*")),"Y",IF(COUNTIF($F769,CONCATENATE("*",$AE$1,"*")),"Y","")))</f>
        <v/>
      </c>
      <c r="AD769" s="21" t="str">
        <f t="shared" si="3809"/>
        <v/>
      </c>
      <c r="AE769" s="19" t="str">
        <f t="shared" si="3793"/>
        <v/>
      </c>
      <c r="AF769" s="22">
        <f t="shared" si="3799"/>
        <v>0</v>
      </c>
      <c r="AG769" s="59" t="s">
        <v>1732</v>
      </c>
      <c r="AH769" s="19" t="str">
        <f t="shared" si="3502"/>
        <v/>
      </c>
      <c r="AI769" s="19"/>
      <c r="AJ769" s="19"/>
      <c r="AK769" s="19"/>
      <c r="AL769" s="19"/>
      <c r="AM769" s="19"/>
      <c r="AN769" s="19"/>
      <c r="AO769" s="19"/>
      <c r="AP769" s="19" t="str">
        <f t="shared" ref="AP769:AX769" si="3810">IF(W769="Y",$AG769,"")</f>
        <v/>
      </c>
      <c r="AQ769" s="19" t="str">
        <f t="shared" si="3810"/>
        <v/>
      </c>
      <c r="AR769" s="19" t="str">
        <f t="shared" si="3810"/>
        <v/>
      </c>
      <c r="AS769" s="19" t="str">
        <f t="shared" si="3810"/>
        <v/>
      </c>
      <c r="AT769" s="19" t="str">
        <f t="shared" si="3810"/>
        <v/>
      </c>
      <c r="AU769" s="19" t="str">
        <f t="shared" si="3810"/>
        <v/>
      </c>
      <c r="AV769" s="19" t="str">
        <f t="shared" si="3810"/>
        <v/>
      </c>
      <c r="AW769" s="19" t="str">
        <f t="shared" si="3810"/>
        <v/>
      </c>
      <c r="AX769" s="19" t="str">
        <f t="shared" si="3810"/>
        <v/>
      </c>
      <c r="AY769" s="24">
        <f t="shared" si="3801"/>
        <v>0</v>
      </c>
      <c r="AZ769" s="19">
        <f t="shared" si="3802"/>
        <v>1</v>
      </c>
      <c r="BA769" s="19"/>
      <c r="BB769" s="19"/>
    </row>
    <row r="770" spans="1:54" ht="14.4">
      <c r="A770" s="1">
        <f>'Form Responses 1'!A934</f>
        <v>0</v>
      </c>
      <c r="B770" s="82" t="s">
        <v>2240</v>
      </c>
      <c r="C770" s="82" t="s">
        <v>2241</v>
      </c>
      <c r="D770" s="82" t="s">
        <v>241</v>
      </c>
      <c r="E770" s="520" t="s">
        <v>2242</v>
      </c>
      <c r="F770" s="48">
        <f>'Form Responses 1'!F934</f>
        <v>0</v>
      </c>
      <c r="G770" s="82" t="s">
        <v>2237</v>
      </c>
      <c r="H770" s="25"/>
      <c r="I770" s="25"/>
      <c r="J770" s="25"/>
      <c r="K770" s="25"/>
      <c r="L770" s="25"/>
      <c r="M770" s="25"/>
      <c r="N770" s="25"/>
      <c r="O770" s="19" t="str">
        <f t="shared" si="3787"/>
        <v/>
      </c>
      <c r="P770" s="20" t="s">
        <v>979</v>
      </c>
      <c r="Q770" s="20" t="s">
        <v>979</v>
      </c>
      <c r="R770" s="20" t="s">
        <v>979</v>
      </c>
      <c r="S770" s="20" t="s">
        <v>979</v>
      </c>
      <c r="T770" s="20" t="s">
        <v>979</v>
      </c>
      <c r="U770" s="20" t="s">
        <v>979</v>
      </c>
      <c r="V770" s="21"/>
      <c r="W770" s="21" t="str">
        <f t="shared" ref="W770:X770" si="3811">IF(COUNTIF($F770,CONCATENATE("*",W$1,"*")),"Y",IF(COUNTIF($F770,CONCATENATE("*",$O$1,"*")),"Y",IF(COUNTIF($F770,CONCATENATE("*",$Y$1,"*")),"Y","")))</f>
        <v/>
      </c>
      <c r="X770" s="21" t="str">
        <f t="shared" si="3811"/>
        <v/>
      </c>
      <c r="Y770" s="21" t="str">
        <f t="shared" si="3789"/>
        <v/>
      </c>
      <c r="Z770" s="21" t="str">
        <f t="shared" ref="Z770:AA770" si="3812">IF(COUNTIF($F770,CONCATENATE("*",Z$1,"*")),"Y",IF(COUNTIF($F770,CONCATENATE("*",$O$1,"*")),"Y",IF(COUNTIF($F770,CONCATENATE("*",$AB$1,"*")),"Y","")))</f>
        <v/>
      </c>
      <c r="AA770" s="21" t="str">
        <f t="shared" si="3812"/>
        <v/>
      </c>
      <c r="AB770" s="21" t="str">
        <f t="shared" si="3791"/>
        <v/>
      </c>
      <c r="AC770" s="21" t="str">
        <f t="shared" ref="AC770:AD770" si="3813">IF(COUNTIF($F770,CONCATENATE("*",AC$1,"*")),"Y",IF(COUNTIF($F770,CONCATENATE("*",$O$1,"*")),"Y",IF(COUNTIF($F770,CONCATENATE("*",$AE$1,"*")),"Y","")))</f>
        <v/>
      </c>
      <c r="AD770" s="21" t="str">
        <f t="shared" si="3813"/>
        <v/>
      </c>
      <c r="AE770" s="19" t="str">
        <f t="shared" si="3793"/>
        <v/>
      </c>
      <c r="AF770" s="22">
        <f t="shared" si="3799"/>
        <v>6</v>
      </c>
      <c r="AG770" s="59" t="s">
        <v>1732</v>
      </c>
      <c r="AH770" s="19" t="str">
        <f t="shared" si="3502"/>
        <v/>
      </c>
      <c r="AI770" s="19" t="str">
        <f t="shared" ref="AI770:AK770" si="3814">IF(P770="Y",$AG770,"")</f>
        <v>Maha Prasad</v>
      </c>
      <c r="AJ770" s="19" t="str">
        <f t="shared" si="3814"/>
        <v>Maha Prasad</v>
      </c>
      <c r="AK770" s="19" t="str">
        <f t="shared" si="3814"/>
        <v>Maha Prasad</v>
      </c>
      <c r="AL770" s="19" t="s">
        <v>1744</v>
      </c>
      <c r="AM770" s="19" t="s">
        <v>1744</v>
      </c>
      <c r="AN770" s="19" t="s">
        <v>1744</v>
      </c>
      <c r="AO770" s="19" t="str">
        <f t="shared" ref="AO770:AX770" si="3815">IF(V770="Y",$AG770,"")</f>
        <v/>
      </c>
      <c r="AP770" s="19" t="str">
        <f t="shared" si="3815"/>
        <v/>
      </c>
      <c r="AQ770" s="19" t="str">
        <f t="shared" si="3815"/>
        <v/>
      </c>
      <c r="AR770" s="19" t="str">
        <f t="shared" si="3815"/>
        <v/>
      </c>
      <c r="AS770" s="19" t="str">
        <f t="shared" si="3815"/>
        <v/>
      </c>
      <c r="AT770" s="19" t="str">
        <f t="shared" si="3815"/>
        <v/>
      </c>
      <c r="AU770" s="19" t="str">
        <f t="shared" si="3815"/>
        <v/>
      </c>
      <c r="AV770" s="19" t="str">
        <f t="shared" si="3815"/>
        <v/>
      </c>
      <c r="AW770" s="19" t="str">
        <f t="shared" si="3815"/>
        <v/>
      </c>
      <c r="AX770" s="19" t="str">
        <f t="shared" si="3815"/>
        <v/>
      </c>
      <c r="AY770" s="24">
        <f t="shared" si="3801"/>
        <v>2</v>
      </c>
      <c r="AZ770" s="19">
        <f t="shared" si="3802"/>
        <v>1</v>
      </c>
      <c r="BA770" s="19" t="s">
        <v>1740</v>
      </c>
      <c r="BB770" s="19"/>
    </row>
    <row r="771" spans="1:54" ht="14.4">
      <c r="A771" s="1">
        <f>'Form Responses 1'!A935</f>
        <v>0</v>
      </c>
      <c r="B771" s="82" t="s">
        <v>2240</v>
      </c>
      <c r="C771" s="82" t="s">
        <v>215</v>
      </c>
      <c r="D771" s="82" t="s">
        <v>1149</v>
      </c>
      <c r="E771" s="520" t="s">
        <v>2240</v>
      </c>
      <c r="F771" s="48">
        <f>'Form Responses 1'!F935</f>
        <v>0</v>
      </c>
      <c r="G771" s="82" t="s">
        <v>2237</v>
      </c>
      <c r="H771" s="25"/>
      <c r="I771" s="25"/>
      <c r="J771" s="25"/>
      <c r="K771" s="25"/>
      <c r="L771" s="25"/>
      <c r="M771" s="25"/>
      <c r="N771" s="25"/>
      <c r="O771" s="19" t="str">
        <f t="shared" si="3787"/>
        <v/>
      </c>
      <c r="P771" s="83"/>
      <c r="Q771" s="20" t="s">
        <v>979</v>
      </c>
      <c r="R771" s="20" t="s">
        <v>979</v>
      </c>
      <c r="S771" s="20" t="s">
        <v>979</v>
      </c>
      <c r="T771" s="20" t="s">
        <v>979</v>
      </c>
      <c r="U771" s="20" t="s">
        <v>979</v>
      </c>
      <c r="V771" s="21"/>
      <c r="W771" s="21" t="str">
        <f t="shared" ref="W771:X771" si="3816">IF(COUNTIF($F771,CONCATENATE("*",W$1,"*")),"Y",IF(COUNTIF($F771,CONCATENATE("*",$O$1,"*")),"Y",IF(COUNTIF($F771,CONCATENATE("*",$Y$1,"*")),"Y","")))</f>
        <v/>
      </c>
      <c r="X771" s="21" t="str">
        <f t="shared" si="3816"/>
        <v/>
      </c>
      <c r="Y771" s="21" t="str">
        <f t="shared" si="3789"/>
        <v/>
      </c>
      <c r="Z771" s="21" t="str">
        <f t="shared" ref="Z771:AA771" si="3817">IF(COUNTIF($F771,CONCATENATE("*",Z$1,"*")),"Y",IF(COUNTIF($F771,CONCATENATE("*",$O$1,"*")),"Y",IF(COUNTIF($F771,CONCATENATE("*",$AB$1,"*")),"Y","")))</f>
        <v/>
      </c>
      <c r="AA771" s="21" t="str">
        <f t="shared" si="3817"/>
        <v/>
      </c>
      <c r="AB771" s="21" t="str">
        <f t="shared" si="3791"/>
        <v/>
      </c>
      <c r="AC771" s="21" t="str">
        <f t="shared" ref="AC771:AD771" si="3818">IF(COUNTIF($F771,CONCATENATE("*",AC$1,"*")),"Y",IF(COUNTIF($F771,CONCATENATE("*",$O$1,"*")),"Y",IF(COUNTIF($F771,CONCATENATE("*",$AE$1,"*")),"Y","")))</f>
        <v/>
      </c>
      <c r="AD771" s="21" t="str">
        <f t="shared" si="3818"/>
        <v/>
      </c>
      <c r="AE771" s="19" t="str">
        <f t="shared" si="3793"/>
        <v/>
      </c>
      <c r="AF771" s="22">
        <f t="shared" si="3799"/>
        <v>5</v>
      </c>
      <c r="AG771" s="59" t="s">
        <v>1732</v>
      </c>
      <c r="AH771" s="19" t="str">
        <f t="shared" si="3502"/>
        <v/>
      </c>
      <c r="AI771" s="19"/>
      <c r="AJ771" s="19"/>
      <c r="AK771" s="19"/>
      <c r="AL771" s="19"/>
      <c r="AM771" s="19"/>
      <c r="AN771" s="19"/>
      <c r="AO771" s="19"/>
      <c r="AP771" s="19" t="str">
        <f t="shared" ref="AP771:AX771" si="3819">IF(W771="Y",$AG771,"")</f>
        <v/>
      </c>
      <c r="AQ771" s="19" t="str">
        <f t="shared" si="3819"/>
        <v/>
      </c>
      <c r="AR771" s="19" t="str">
        <f t="shared" si="3819"/>
        <v/>
      </c>
      <c r="AS771" s="19" t="str">
        <f t="shared" si="3819"/>
        <v/>
      </c>
      <c r="AT771" s="19" t="str">
        <f t="shared" si="3819"/>
        <v/>
      </c>
      <c r="AU771" s="19" t="str">
        <f t="shared" si="3819"/>
        <v/>
      </c>
      <c r="AV771" s="19" t="str">
        <f t="shared" si="3819"/>
        <v/>
      </c>
      <c r="AW771" s="19" t="str">
        <f t="shared" si="3819"/>
        <v/>
      </c>
      <c r="AX771" s="19" t="str">
        <f t="shared" si="3819"/>
        <v/>
      </c>
      <c r="AY771" s="24">
        <f t="shared" si="3801"/>
        <v>2</v>
      </c>
      <c r="AZ771" s="19">
        <f t="shared" si="3802"/>
        <v>1</v>
      </c>
      <c r="BA771" s="19" t="s">
        <v>1740</v>
      </c>
      <c r="BB771" s="19"/>
    </row>
    <row r="772" spans="1:54" ht="14.4">
      <c r="A772" s="1">
        <f>'Form Responses 1'!A936</f>
        <v>0</v>
      </c>
      <c r="B772" s="82" t="s">
        <v>2240</v>
      </c>
      <c r="C772" s="82" t="s">
        <v>286</v>
      </c>
      <c r="D772" s="82" t="s">
        <v>2243</v>
      </c>
      <c r="E772" s="520" t="s">
        <v>2240</v>
      </c>
      <c r="F772" s="48">
        <f>'Form Responses 1'!F936</f>
        <v>0</v>
      </c>
      <c r="G772" s="82" t="s">
        <v>2237</v>
      </c>
      <c r="H772" s="25"/>
      <c r="I772" s="25"/>
      <c r="J772" s="25"/>
      <c r="K772" s="25"/>
      <c r="L772" s="25"/>
      <c r="M772" s="25"/>
      <c r="N772" s="25"/>
      <c r="O772" s="19" t="str">
        <f t="shared" si="3787"/>
        <v/>
      </c>
      <c r="P772" s="20" t="s">
        <v>979</v>
      </c>
      <c r="Q772" s="20" t="s">
        <v>979</v>
      </c>
      <c r="R772" s="20" t="s">
        <v>979</v>
      </c>
      <c r="S772" s="20" t="s">
        <v>979</v>
      </c>
      <c r="T772" s="20" t="s">
        <v>979</v>
      </c>
      <c r="U772" s="20" t="s">
        <v>979</v>
      </c>
      <c r="V772" s="21"/>
      <c r="W772" s="21" t="str">
        <f t="shared" ref="W772:X772" si="3820">IF(COUNTIF($F772,CONCATENATE("*",W$1,"*")),"Y",IF(COUNTIF($F772,CONCATENATE("*",$O$1,"*")),"Y",IF(COUNTIF($F772,CONCATENATE("*",$Y$1,"*")),"Y","")))</f>
        <v/>
      </c>
      <c r="X772" s="21" t="str">
        <f t="shared" si="3820"/>
        <v/>
      </c>
      <c r="Y772" s="21" t="str">
        <f t="shared" si="3789"/>
        <v/>
      </c>
      <c r="Z772" s="21" t="str">
        <f t="shared" ref="Z772:AA772" si="3821">IF(COUNTIF($F772,CONCATENATE("*",Z$1,"*")),"Y",IF(COUNTIF($F772,CONCATENATE("*",$O$1,"*")),"Y",IF(COUNTIF($F772,CONCATENATE("*",$AB$1,"*")),"Y","")))</f>
        <v/>
      </c>
      <c r="AA772" s="21" t="str">
        <f t="shared" si="3821"/>
        <v/>
      </c>
      <c r="AB772" s="21" t="str">
        <f t="shared" si="3791"/>
        <v/>
      </c>
      <c r="AC772" s="21" t="str">
        <f t="shared" ref="AC772:AD772" si="3822">IF(COUNTIF($F772,CONCATENATE("*",AC$1,"*")),"Y",IF(COUNTIF($F772,CONCATENATE("*",$O$1,"*")),"Y",IF(COUNTIF($F772,CONCATENATE("*",$AE$1,"*")),"Y","")))</f>
        <v/>
      </c>
      <c r="AD772" s="21" t="str">
        <f t="shared" si="3822"/>
        <v/>
      </c>
      <c r="AE772" s="19" t="str">
        <f t="shared" si="3793"/>
        <v/>
      </c>
      <c r="AF772" s="22">
        <f t="shared" si="3799"/>
        <v>6</v>
      </c>
      <c r="AG772" s="59" t="s">
        <v>1741</v>
      </c>
      <c r="AH772" s="19" t="str">
        <f t="shared" si="3502"/>
        <v/>
      </c>
      <c r="AI772" s="19"/>
      <c r="AJ772" s="19"/>
      <c r="AK772" s="19"/>
      <c r="AL772" s="19"/>
      <c r="AM772" s="19"/>
      <c r="AN772" s="19"/>
      <c r="AO772" s="19"/>
      <c r="AP772" s="19" t="str">
        <f t="shared" ref="AP772:AX772" si="3823">IF(W772="Y",$AG772,"")</f>
        <v/>
      </c>
      <c r="AQ772" s="19" t="str">
        <f t="shared" si="3823"/>
        <v/>
      </c>
      <c r="AR772" s="19" t="str">
        <f t="shared" si="3823"/>
        <v/>
      </c>
      <c r="AS772" s="19" t="str">
        <f t="shared" si="3823"/>
        <v/>
      </c>
      <c r="AT772" s="19" t="str">
        <f t="shared" si="3823"/>
        <v/>
      </c>
      <c r="AU772" s="19" t="str">
        <f t="shared" si="3823"/>
        <v/>
      </c>
      <c r="AV772" s="19" t="str">
        <f t="shared" si="3823"/>
        <v/>
      </c>
      <c r="AW772" s="19" t="str">
        <f t="shared" si="3823"/>
        <v/>
      </c>
      <c r="AX772" s="19" t="str">
        <f t="shared" si="3823"/>
        <v/>
      </c>
      <c r="AY772" s="24">
        <f t="shared" si="3801"/>
        <v>2</v>
      </c>
      <c r="AZ772" s="19">
        <f t="shared" si="3802"/>
        <v>1</v>
      </c>
      <c r="BA772" s="19" t="s">
        <v>1740</v>
      </c>
      <c r="BB772" s="19"/>
    </row>
    <row r="773" spans="1:54" ht="14.4">
      <c r="A773" s="1">
        <f>'Form Responses 1'!A937</f>
        <v>0</v>
      </c>
      <c r="B773" s="82" t="s">
        <v>488</v>
      </c>
      <c r="C773" s="82" t="s">
        <v>489</v>
      </c>
      <c r="D773" s="82" t="s">
        <v>2244</v>
      </c>
      <c r="E773" s="520">
        <v>7138547097</v>
      </c>
      <c r="F773" s="48">
        <f>'Form Responses 1'!F937</f>
        <v>0</v>
      </c>
      <c r="G773" s="82" t="s">
        <v>2237</v>
      </c>
      <c r="H773" s="25"/>
      <c r="I773" s="25"/>
      <c r="J773" s="25"/>
      <c r="K773" s="25"/>
      <c r="L773" s="25"/>
      <c r="M773" s="25"/>
      <c r="N773" s="25"/>
      <c r="O773" s="19" t="str">
        <f t="shared" si="3787"/>
        <v/>
      </c>
      <c r="P773" s="83"/>
      <c r="Q773" s="20" t="s">
        <v>979</v>
      </c>
      <c r="R773" s="20" t="s">
        <v>979</v>
      </c>
      <c r="S773" s="20" t="s">
        <v>979</v>
      </c>
      <c r="T773" s="20" t="s">
        <v>979</v>
      </c>
      <c r="U773" s="20" t="s">
        <v>979</v>
      </c>
      <c r="V773" s="21"/>
      <c r="W773" s="21" t="str">
        <f t="shared" ref="W773:X773" si="3824">IF(COUNTIF($F773,CONCATENATE("*",W$1,"*")),"Y",IF(COUNTIF($F773,CONCATENATE("*",$O$1,"*")),"Y",IF(COUNTIF($F773,CONCATENATE("*",$Y$1,"*")),"Y","")))</f>
        <v/>
      </c>
      <c r="X773" s="21" t="str">
        <f t="shared" si="3824"/>
        <v/>
      </c>
      <c r="Y773" s="21" t="str">
        <f t="shared" si="3789"/>
        <v/>
      </c>
      <c r="Z773" s="21" t="str">
        <f t="shared" ref="Z773:AA773" si="3825">IF(COUNTIF($F773,CONCATENATE("*",Z$1,"*")),"Y",IF(COUNTIF($F773,CONCATENATE("*",$O$1,"*")),"Y",IF(COUNTIF($F773,CONCATENATE("*",$AB$1,"*")),"Y","")))</f>
        <v/>
      </c>
      <c r="AA773" s="21" t="str">
        <f t="shared" si="3825"/>
        <v/>
      </c>
      <c r="AB773" s="21" t="str">
        <f t="shared" si="3791"/>
        <v/>
      </c>
      <c r="AC773" s="21" t="str">
        <f t="shared" ref="AC773:AD773" si="3826">IF(COUNTIF($F773,CONCATENATE("*",AC$1,"*")),"Y",IF(COUNTIF($F773,CONCATENATE("*",$O$1,"*")),"Y",IF(COUNTIF($F773,CONCATENATE("*",$AE$1,"*")),"Y","")))</f>
        <v/>
      </c>
      <c r="AD773" s="21" t="str">
        <f t="shared" si="3826"/>
        <v/>
      </c>
      <c r="AE773" s="19" t="str">
        <f t="shared" si="3793"/>
        <v/>
      </c>
      <c r="AF773" s="22">
        <f t="shared" si="3799"/>
        <v>5</v>
      </c>
      <c r="AG773" s="59" t="s">
        <v>1769</v>
      </c>
      <c r="AH773" s="19" t="str">
        <f t="shared" si="3502"/>
        <v/>
      </c>
      <c r="AI773" s="19"/>
      <c r="AJ773" s="19"/>
      <c r="AK773" s="19"/>
      <c r="AL773" s="19"/>
      <c r="AM773" s="19"/>
      <c r="AN773" s="19"/>
      <c r="AO773" s="19"/>
      <c r="AP773" s="19" t="str">
        <f t="shared" ref="AP773:AX773" si="3827">IF(W773="Y",$AG773,"")</f>
        <v/>
      </c>
      <c r="AQ773" s="19" t="str">
        <f t="shared" si="3827"/>
        <v/>
      </c>
      <c r="AR773" s="19" t="str">
        <f t="shared" si="3827"/>
        <v/>
      </c>
      <c r="AS773" s="19" t="str">
        <f t="shared" si="3827"/>
        <v/>
      </c>
      <c r="AT773" s="19" t="str">
        <f t="shared" si="3827"/>
        <v/>
      </c>
      <c r="AU773" s="19" t="str">
        <f t="shared" si="3827"/>
        <v/>
      </c>
      <c r="AV773" s="19" t="str">
        <f t="shared" si="3827"/>
        <v/>
      </c>
      <c r="AW773" s="19" t="str">
        <f t="shared" si="3827"/>
        <v/>
      </c>
      <c r="AX773" s="19" t="str">
        <f t="shared" si="3827"/>
        <v/>
      </c>
      <c r="AY773" s="24">
        <f t="shared" si="3801"/>
        <v>2</v>
      </c>
      <c r="AZ773" s="19">
        <f t="shared" si="3802"/>
        <v>1</v>
      </c>
      <c r="BA773" s="19" t="s">
        <v>1740</v>
      </c>
      <c r="BB773" s="19"/>
    </row>
    <row r="774" spans="1:54" ht="14.4">
      <c r="A774" s="1">
        <f>'Form Responses 1'!A938</f>
        <v>0</v>
      </c>
      <c r="B774" s="85" t="s">
        <v>477</v>
      </c>
      <c r="C774" s="82" t="s">
        <v>478</v>
      </c>
      <c r="D774" s="84"/>
      <c r="E774" s="521">
        <v>9377765195</v>
      </c>
      <c r="F774" s="48">
        <f>'Form Responses 1'!F938</f>
        <v>0</v>
      </c>
      <c r="G774" s="82" t="s">
        <v>2237</v>
      </c>
      <c r="H774" s="25"/>
      <c r="I774" s="25"/>
      <c r="J774" s="25"/>
      <c r="K774" s="25"/>
      <c r="L774" s="25"/>
      <c r="M774" s="25"/>
      <c r="N774" s="25"/>
      <c r="O774" s="19" t="str">
        <f t="shared" si="3787"/>
        <v/>
      </c>
      <c r="P774" s="83"/>
      <c r="Q774" s="83"/>
      <c r="R774" s="83"/>
      <c r="S774" s="20" t="s">
        <v>979</v>
      </c>
      <c r="T774" s="20" t="s">
        <v>979</v>
      </c>
      <c r="U774" s="20" t="s">
        <v>979</v>
      </c>
      <c r="V774" s="21"/>
      <c r="W774" s="21" t="str">
        <f t="shared" ref="W774:X774" si="3828">IF(COUNTIF($F774,CONCATENATE("*",W$1,"*")),"Y",IF(COUNTIF($F774,CONCATENATE("*",$O$1,"*")),"Y",IF(COUNTIF($F774,CONCATENATE("*",$Y$1,"*")),"Y","")))</f>
        <v/>
      </c>
      <c r="X774" s="21" t="str">
        <f t="shared" si="3828"/>
        <v/>
      </c>
      <c r="Y774" s="21" t="str">
        <f t="shared" si="3789"/>
        <v/>
      </c>
      <c r="Z774" s="21" t="str">
        <f t="shared" ref="Z774:AA774" si="3829">IF(COUNTIF($F774,CONCATENATE("*",Z$1,"*")),"Y",IF(COUNTIF($F774,CONCATENATE("*",$O$1,"*")),"Y",IF(COUNTIF($F774,CONCATENATE("*",$AB$1,"*")),"Y","")))</f>
        <v/>
      </c>
      <c r="AA774" s="21" t="str">
        <f t="shared" si="3829"/>
        <v/>
      </c>
      <c r="AB774" s="21" t="str">
        <f t="shared" si="3791"/>
        <v/>
      </c>
      <c r="AC774" s="21" t="str">
        <f t="shared" ref="AC774:AD774" si="3830">IF(COUNTIF($F774,CONCATENATE("*",AC$1,"*")),"Y",IF(COUNTIF($F774,CONCATENATE("*",$O$1,"*")),"Y",IF(COUNTIF($F774,CONCATENATE("*",$AE$1,"*")),"Y","")))</f>
        <v/>
      </c>
      <c r="AD774" s="21" t="str">
        <f t="shared" si="3830"/>
        <v/>
      </c>
      <c r="AE774" s="19" t="str">
        <f t="shared" si="3793"/>
        <v/>
      </c>
      <c r="AF774" s="22">
        <f t="shared" si="3799"/>
        <v>3</v>
      </c>
      <c r="AG774" s="59" t="s">
        <v>1743</v>
      </c>
      <c r="AH774" s="19" t="str">
        <f t="shared" si="3502"/>
        <v/>
      </c>
      <c r="AI774" s="19"/>
      <c r="AJ774" s="19"/>
      <c r="AK774" s="19"/>
      <c r="AL774" s="19"/>
      <c r="AM774" s="19"/>
      <c r="AN774" s="19"/>
      <c r="AO774" s="19"/>
      <c r="AP774" s="19" t="str">
        <f t="shared" ref="AP774:AX774" si="3831">IF(W774="Y",$AG774,"")</f>
        <v/>
      </c>
      <c r="AQ774" s="19" t="str">
        <f t="shared" si="3831"/>
        <v/>
      </c>
      <c r="AR774" s="19" t="str">
        <f t="shared" si="3831"/>
        <v/>
      </c>
      <c r="AS774" s="19" t="str">
        <f t="shared" si="3831"/>
        <v/>
      </c>
      <c r="AT774" s="19" t="str">
        <f t="shared" si="3831"/>
        <v/>
      </c>
      <c r="AU774" s="19" t="str">
        <f t="shared" si="3831"/>
        <v/>
      </c>
      <c r="AV774" s="19" t="str">
        <f t="shared" si="3831"/>
        <v/>
      </c>
      <c r="AW774" s="19" t="str">
        <f t="shared" si="3831"/>
        <v/>
      </c>
      <c r="AX774" s="19" t="str">
        <f t="shared" si="3831"/>
        <v/>
      </c>
      <c r="AY774" s="24">
        <f t="shared" si="3801"/>
        <v>1</v>
      </c>
      <c r="AZ774" s="19">
        <f t="shared" si="3802"/>
        <v>1</v>
      </c>
      <c r="BA774" s="19" t="s">
        <v>1740</v>
      </c>
      <c r="BB774" s="19"/>
    </row>
    <row r="775" spans="1:54" ht="14.4">
      <c r="A775" s="1">
        <f>'Form Responses 1'!A940</f>
        <v>0</v>
      </c>
      <c r="B775" s="85" t="s">
        <v>1780</v>
      </c>
      <c r="C775" s="87" t="s">
        <v>2245</v>
      </c>
      <c r="D775" s="87" t="s">
        <v>2246</v>
      </c>
      <c r="E775" s="520">
        <v>6096106362</v>
      </c>
      <c r="F775" s="48">
        <f>'Form Responses 1'!F940</f>
        <v>0</v>
      </c>
      <c r="G775" s="82" t="s">
        <v>661</v>
      </c>
      <c r="H775" s="25"/>
      <c r="I775" s="25"/>
      <c r="J775" s="25"/>
      <c r="K775" s="25"/>
      <c r="L775" s="25"/>
      <c r="M775" s="25"/>
      <c r="N775" s="25"/>
      <c r="O775" s="19" t="str">
        <f t="shared" si="3787"/>
        <v/>
      </c>
      <c r="P775" s="20" t="s">
        <v>979</v>
      </c>
      <c r="Q775" s="20" t="s">
        <v>979</v>
      </c>
      <c r="R775" s="20" t="s">
        <v>979</v>
      </c>
      <c r="S775" s="20" t="s">
        <v>979</v>
      </c>
      <c r="T775" s="20" t="s">
        <v>979</v>
      </c>
      <c r="U775" s="20" t="s">
        <v>979</v>
      </c>
      <c r="V775" s="21"/>
      <c r="W775" s="21" t="str">
        <f t="shared" ref="W775:X775" si="3832">IF(COUNTIF($F775,CONCATENATE("*",W$1,"*")),"Y",IF(COUNTIF($F775,CONCATENATE("*",$O$1,"*")),"Y",IF(COUNTIF($F775,CONCATENATE("*",$Y$1,"*")),"Y","")))</f>
        <v/>
      </c>
      <c r="X775" s="21" t="str">
        <f t="shared" si="3832"/>
        <v/>
      </c>
      <c r="Y775" s="21" t="str">
        <f t="shared" si="3789"/>
        <v/>
      </c>
      <c r="Z775" s="21" t="str">
        <f t="shared" ref="Z775:AA775" si="3833">IF(COUNTIF($F775,CONCATENATE("*",Z$1,"*")),"Y",IF(COUNTIF($F775,CONCATENATE("*",$O$1,"*")),"Y",IF(COUNTIF($F775,CONCATENATE("*",$AB$1,"*")),"Y","")))</f>
        <v/>
      </c>
      <c r="AA775" s="21" t="str">
        <f t="shared" si="3833"/>
        <v/>
      </c>
      <c r="AB775" s="21" t="str">
        <f t="shared" si="3791"/>
        <v/>
      </c>
      <c r="AC775" s="21" t="str">
        <f t="shared" ref="AC775:AD775" si="3834">IF(COUNTIF($F775,CONCATENATE("*",AC$1,"*")),"Y",IF(COUNTIF($F775,CONCATENATE("*",$O$1,"*")),"Y",IF(COUNTIF($F775,CONCATENATE("*",$AE$1,"*")),"Y","")))</f>
        <v/>
      </c>
      <c r="AD775" s="21" t="str">
        <f t="shared" si="3834"/>
        <v/>
      </c>
      <c r="AE775" s="19" t="str">
        <f t="shared" si="3793"/>
        <v/>
      </c>
      <c r="AF775" s="22">
        <f t="shared" si="3799"/>
        <v>6</v>
      </c>
      <c r="AG775" s="59" t="s">
        <v>1739</v>
      </c>
      <c r="AH775" s="19" t="str">
        <f t="shared" si="3502"/>
        <v/>
      </c>
      <c r="AI775" s="19"/>
      <c r="AJ775" s="19"/>
      <c r="AK775" s="19"/>
      <c r="AL775" s="19"/>
      <c r="AM775" s="19"/>
      <c r="AN775" s="19"/>
      <c r="AO775" s="19"/>
      <c r="AP775" s="19" t="str">
        <f t="shared" ref="AP775:AX775" si="3835">IF(W775="Y",$AG775,"")</f>
        <v/>
      </c>
      <c r="AQ775" s="19" t="str">
        <f t="shared" si="3835"/>
        <v/>
      </c>
      <c r="AR775" s="19" t="str">
        <f t="shared" si="3835"/>
        <v/>
      </c>
      <c r="AS775" s="19" t="str">
        <f t="shared" si="3835"/>
        <v/>
      </c>
      <c r="AT775" s="19" t="str">
        <f t="shared" si="3835"/>
        <v/>
      </c>
      <c r="AU775" s="19" t="str">
        <f t="shared" si="3835"/>
        <v/>
      </c>
      <c r="AV775" s="19" t="str">
        <f t="shared" si="3835"/>
        <v/>
      </c>
      <c r="AW775" s="19" t="str">
        <f t="shared" si="3835"/>
        <v/>
      </c>
      <c r="AX775" s="19" t="str">
        <f t="shared" si="3835"/>
        <v/>
      </c>
      <c r="AY775" s="24">
        <f t="shared" si="3801"/>
        <v>2</v>
      </c>
      <c r="AZ775" s="19">
        <f t="shared" si="3802"/>
        <v>1</v>
      </c>
      <c r="BA775" s="19" t="s">
        <v>1740</v>
      </c>
      <c r="BB775" s="19"/>
    </row>
    <row r="776" spans="1:54" ht="14.4">
      <c r="A776" s="1">
        <f>'Form Responses 1'!A941</f>
        <v>0</v>
      </c>
      <c r="B776" s="82" t="s">
        <v>2240</v>
      </c>
      <c r="C776" s="87" t="s">
        <v>346</v>
      </c>
      <c r="D776" s="88" t="s">
        <v>2247</v>
      </c>
      <c r="E776" s="520" t="s">
        <v>2240</v>
      </c>
      <c r="F776" s="48">
        <f>'Form Responses 1'!F941</f>
        <v>0</v>
      </c>
      <c r="G776" s="82" t="s">
        <v>661</v>
      </c>
      <c r="H776" s="25"/>
      <c r="I776" s="25"/>
      <c r="J776" s="25"/>
      <c r="K776" s="25"/>
      <c r="L776" s="25"/>
      <c r="M776" s="25"/>
      <c r="N776" s="25" t="s">
        <v>1727</v>
      </c>
      <c r="O776" s="19" t="str">
        <f t="shared" si="3787"/>
        <v/>
      </c>
      <c r="P776" s="20" t="s">
        <v>979</v>
      </c>
      <c r="Q776" s="20" t="s">
        <v>979</v>
      </c>
      <c r="R776" s="20" t="s">
        <v>979</v>
      </c>
      <c r="S776" s="20" t="s">
        <v>979</v>
      </c>
      <c r="T776" s="20" t="s">
        <v>979</v>
      </c>
      <c r="U776" s="20" t="s">
        <v>979</v>
      </c>
      <c r="V776" s="20" t="s">
        <v>979</v>
      </c>
      <c r="W776" s="20" t="s">
        <v>979</v>
      </c>
      <c r="X776" s="20" t="s">
        <v>979</v>
      </c>
      <c r="Y776" s="20" t="s">
        <v>979</v>
      </c>
      <c r="Z776" s="20" t="s">
        <v>979</v>
      </c>
      <c r="AA776" s="20" t="s">
        <v>979</v>
      </c>
      <c r="AB776" s="20" t="s">
        <v>979</v>
      </c>
      <c r="AC776" s="20" t="s">
        <v>979</v>
      </c>
      <c r="AD776" s="20" t="s">
        <v>979</v>
      </c>
      <c r="AE776" s="20" t="s">
        <v>979</v>
      </c>
      <c r="AF776" s="22">
        <f t="shared" si="3799"/>
        <v>12</v>
      </c>
      <c r="AG776" s="59" t="s">
        <v>1745</v>
      </c>
      <c r="AH776" s="19" t="str">
        <f t="shared" si="3502"/>
        <v/>
      </c>
      <c r="AI776" s="19" t="str">
        <f t="shared" ref="AI776:AI777" si="3836">IF(P776="Y",$AG776,"")</f>
        <v>Mobile</v>
      </c>
      <c r="AJ776" s="19" t="s">
        <v>2248</v>
      </c>
      <c r="AK776" s="19" t="str">
        <f>IF(R776="Y",$AG776,"")</f>
        <v>Mobile</v>
      </c>
      <c r="AL776" s="19" t="s">
        <v>2248</v>
      </c>
      <c r="AM776" s="19" t="s">
        <v>1755</v>
      </c>
      <c r="AN776" s="19" t="s">
        <v>1755</v>
      </c>
      <c r="AO776" s="19" t="str">
        <f t="shared" ref="AO776:AO777" si="3837">IF(V776="Y",$AG776,"")</f>
        <v>Mobile</v>
      </c>
      <c r="AP776" s="19" t="s">
        <v>2249</v>
      </c>
      <c r="AQ776" s="19" t="str">
        <f t="shared" ref="AQ776:AX776" si="3838">IF(X776="Y",$AG776,"")</f>
        <v>Mobile</v>
      </c>
      <c r="AR776" s="19" t="str">
        <f t="shared" si="3838"/>
        <v>Mobile</v>
      </c>
      <c r="AS776" s="19" t="str">
        <f t="shared" si="3838"/>
        <v>Mobile</v>
      </c>
      <c r="AT776" s="19" t="str">
        <f t="shared" si="3838"/>
        <v>Mobile</v>
      </c>
      <c r="AU776" s="19" t="str">
        <f t="shared" si="3838"/>
        <v>Mobile</v>
      </c>
      <c r="AV776" s="19" t="str">
        <f t="shared" si="3838"/>
        <v>Mobile</v>
      </c>
      <c r="AW776" s="19" t="str">
        <f t="shared" si="3838"/>
        <v>Mobile</v>
      </c>
      <c r="AX776" s="19" t="str">
        <f t="shared" si="3838"/>
        <v>Mobile</v>
      </c>
      <c r="AY776" s="24">
        <f t="shared" si="3801"/>
        <v>2</v>
      </c>
      <c r="AZ776" s="19">
        <f t="shared" si="3802"/>
        <v>2</v>
      </c>
      <c r="BA776" s="19" t="s">
        <v>1729</v>
      </c>
      <c r="BB776" s="19"/>
    </row>
    <row r="777" spans="1:54" ht="14.4">
      <c r="A777" s="1">
        <f>'Form Responses 1'!A942</f>
        <v>0</v>
      </c>
      <c r="B777" s="82" t="s">
        <v>2240</v>
      </c>
      <c r="C777" s="89" t="s">
        <v>2250</v>
      </c>
      <c r="D777" s="89" t="s">
        <v>346</v>
      </c>
      <c r="E777" s="520" t="s">
        <v>2240</v>
      </c>
      <c r="F777" s="48">
        <f>'Form Responses 1'!F942</f>
        <v>0</v>
      </c>
      <c r="G777" s="82" t="s">
        <v>661</v>
      </c>
      <c r="H777" s="25"/>
      <c r="I777" s="25"/>
      <c r="J777" s="25"/>
      <c r="K777" s="25"/>
      <c r="L777" s="25"/>
      <c r="M777" s="25"/>
      <c r="N777" s="25" t="s">
        <v>1731</v>
      </c>
      <c r="O777" s="19" t="str">
        <f t="shared" si="3787"/>
        <v/>
      </c>
      <c r="P777" s="20" t="s">
        <v>979</v>
      </c>
      <c r="Q777" s="20" t="s">
        <v>979</v>
      </c>
      <c r="R777" s="20" t="s">
        <v>979</v>
      </c>
      <c r="S777" s="20" t="s">
        <v>979</v>
      </c>
      <c r="T777" s="20" t="s">
        <v>979</v>
      </c>
      <c r="U777" s="20" t="s">
        <v>979</v>
      </c>
      <c r="V777" s="21"/>
      <c r="W777" s="21" t="str">
        <f t="shared" ref="W777:X777" si="3839">IF(COUNTIF($F777,CONCATENATE("*",W$1,"*")),"Y",IF(COUNTIF($F777,CONCATENATE("*",$O$1,"*")),"Y",IF(COUNTIF($F777,CONCATENATE("*",$Y$1,"*")),"Y","")))</f>
        <v/>
      </c>
      <c r="X777" s="21" t="str">
        <f t="shared" si="3839"/>
        <v/>
      </c>
      <c r="Y777" s="21" t="str">
        <f t="shared" ref="Y777:Y782" si="3840">IF(COUNTIF($F777,CONCATENATE("*",Y$1,"*")),"Y",IF(COUNTIF($F777,CONCATENATE("*",$O$1,"*")),"Y",""))</f>
        <v/>
      </c>
      <c r="Z777" s="21" t="str">
        <f t="shared" ref="Z777:AA777" si="3841">IF(COUNTIF($F777,CONCATENATE("*",Z$1,"*")),"Y",IF(COUNTIF($F777,CONCATENATE("*",$O$1,"*")),"Y",IF(COUNTIF($F777,CONCATENATE("*",$AB$1,"*")),"Y","")))</f>
        <v/>
      </c>
      <c r="AA777" s="21" t="str">
        <f t="shared" si="3841"/>
        <v/>
      </c>
      <c r="AB777" s="21" t="str">
        <f t="shared" ref="AB777:AB782" si="3842">IF(COUNTIF($F777,CONCATENATE("*",AB$1,"*")),"Y",IF(COUNTIF($F777,CONCATENATE("*",$O$1,"*")),"Y",""))</f>
        <v/>
      </c>
      <c r="AC777" s="21" t="str">
        <f t="shared" ref="AC777:AD777" si="3843">IF(COUNTIF($F777,CONCATENATE("*",AC$1,"*")),"Y",IF(COUNTIF($F777,CONCATENATE("*",$O$1,"*")),"Y",IF(COUNTIF($F777,CONCATENATE("*",$AE$1,"*")),"Y","")))</f>
        <v/>
      </c>
      <c r="AD777" s="21" t="str">
        <f t="shared" si="3843"/>
        <v/>
      </c>
      <c r="AE777" s="19" t="str">
        <f t="shared" ref="AE777:AE782" si="3844">IF(COUNTIF($F777,CONCATENATE("*",AE$1,"*")),"Y",IF(COUNTIF($F777,CONCATENATE("*",$O$1,"*")),"Y",""))</f>
        <v/>
      </c>
      <c r="AF777" s="22">
        <f t="shared" si="3799"/>
        <v>6</v>
      </c>
      <c r="AG777" s="59" t="s">
        <v>1732</v>
      </c>
      <c r="AH777" s="19" t="str">
        <f t="shared" si="3502"/>
        <v/>
      </c>
      <c r="AI777" s="19" t="str">
        <f t="shared" si="3836"/>
        <v>Maha Prasad</v>
      </c>
      <c r="AJ777" s="19" t="str">
        <f t="shared" ref="AJ777:AK777" si="3845">IF(Q777="Y",$AG777,"")</f>
        <v>Maha Prasad</v>
      </c>
      <c r="AK777" s="19" t="str">
        <f t="shared" si="3845"/>
        <v>Maha Prasad</v>
      </c>
      <c r="AL777" s="19" t="s">
        <v>1744</v>
      </c>
      <c r="AM777" s="19" t="s">
        <v>1744</v>
      </c>
      <c r="AN777" s="19" t="s">
        <v>1744</v>
      </c>
      <c r="AO777" s="19" t="str">
        <f t="shared" si="3837"/>
        <v/>
      </c>
      <c r="AP777" s="19" t="str">
        <f t="shared" ref="AP777:AX777" si="3846">IF(W777="Y",$AG777,"")</f>
        <v/>
      </c>
      <c r="AQ777" s="19" t="str">
        <f t="shared" si="3846"/>
        <v/>
      </c>
      <c r="AR777" s="19" t="str">
        <f t="shared" si="3846"/>
        <v/>
      </c>
      <c r="AS777" s="19" t="str">
        <f t="shared" si="3846"/>
        <v/>
      </c>
      <c r="AT777" s="19" t="str">
        <f t="shared" si="3846"/>
        <v/>
      </c>
      <c r="AU777" s="19" t="str">
        <f t="shared" si="3846"/>
        <v/>
      </c>
      <c r="AV777" s="19" t="str">
        <f t="shared" si="3846"/>
        <v/>
      </c>
      <c r="AW777" s="19" t="str">
        <f t="shared" si="3846"/>
        <v/>
      </c>
      <c r="AX777" s="19" t="str">
        <f t="shared" si="3846"/>
        <v/>
      </c>
      <c r="AY777" s="24">
        <f t="shared" si="3801"/>
        <v>2</v>
      </c>
      <c r="AZ777" s="19">
        <f t="shared" si="3802"/>
        <v>1</v>
      </c>
      <c r="BA777" s="19" t="s">
        <v>1740</v>
      </c>
      <c r="BB777" s="19"/>
    </row>
    <row r="778" spans="1:54" ht="14.4">
      <c r="A778" s="1">
        <f>'Form Responses 1'!A944</f>
        <v>0</v>
      </c>
      <c r="B778" s="82" t="s">
        <v>2240</v>
      </c>
      <c r="C778" s="90" t="s">
        <v>2251</v>
      </c>
      <c r="D778" s="82" t="s">
        <v>2252</v>
      </c>
      <c r="E778" s="520" t="s">
        <v>2240</v>
      </c>
      <c r="F778" s="48">
        <f>'Form Responses 1'!F944</f>
        <v>0</v>
      </c>
      <c r="G778" s="82" t="s">
        <v>2237</v>
      </c>
      <c r="H778" s="25"/>
      <c r="I778" s="25"/>
      <c r="J778" s="25"/>
      <c r="K778" s="25"/>
      <c r="L778" s="25"/>
      <c r="M778" s="25"/>
      <c r="N778" s="25"/>
      <c r="O778" s="19" t="str">
        <f t="shared" si="3787"/>
        <v/>
      </c>
      <c r="P778" s="83"/>
      <c r="Q778" s="83"/>
      <c r="R778" s="83"/>
      <c r="S778" s="20" t="s">
        <v>979</v>
      </c>
      <c r="T778" s="20" t="s">
        <v>979</v>
      </c>
      <c r="U778" s="20" t="s">
        <v>979</v>
      </c>
      <c r="V778" s="21"/>
      <c r="W778" s="21" t="str">
        <f t="shared" ref="W778:X778" si="3847">IF(COUNTIF($F778,CONCATENATE("*",W$1,"*")),"Y",IF(COUNTIF($F778,CONCATENATE("*",$O$1,"*")),"Y",IF(COUNTIF($F778,CONCATENATE("*",$Y$1,"*")),"Y","")))</f>
        <v/>
      </c>
      <c r="X778" s="21" t="str">
        <f t="shared" si="3847"/>
        <v/>
      </c>
      <c r="Y778" s="21" t="str">
        <f t="shared" si="3840"/>
        <v/>
      </c>
      <c r="Z778" s="21" t="str">
        <f t="shared" ref="Z778:AA778" si="3848">IF(COUNTIF($F778,CONCATENATE("*",Z$1,"*")),"Y",IF(COUNTIF($F778,CONCATENATE("*",$O$1,"*")),"Y",IF(COUNTIF($F778,CONCATENATE("*",$AB$1,"*")),"Y","")))</f>
        <v/>
      </c>
      <c r="AA778" s="21" t="str">
        <f t="shared" si="3848"/>
        <v/>
      </c>
      <c r="AB778" s="21" t="str">
        <f t="shared" si="3842"/>
        <v/>
      </c>
      <c r="AC778" s="21" t="str">
        <f t="shared" ref="AC778:AD778" si="3849">IF(COUNTIF($F778,CONCATENATE("*",AC$1,"*")),"Y",IF(COUNTIF($F778,CONCATENATE("*",$O$1,"*")),"Y",IF(COUNTIF($F778,CONCATENATE("*",$AE$1,"*")),"Y","")))</f>
        <v/>
      </c>
      <c r="AD778" s="21" t="str">
        <f t="shared" si="3849"/>
        <v/>
      </c>
      <c r="AE778" s="19" t="str">
        <f t="shared" si="3844"/>
        <v/>
      </c>
      <c r="AF778" s="22">
        <f t="shared" si="3799"/>
        <v>3</v>
      </c>
      <c r="AG778" s="59" t="s">
        <v>1732</v>
      </c>
      <c r="AH778" s="19" t="str">
        <f t="shared" si="3502"/>
        <v/>
      </c>
      <c r="AI778" s="19"/>
      <c r="AJ778" s="19"/>
      <c r="AK778" s="19"/>
      <c r="AL778" s="19"/>
      <c r="AM778" s="19"/>
      <c r="AN778" s="19"/>
      <c r="AO778" s="19"/>
      <c r="AP778" s="19" t="str">
        <f t="shared" ref="AP778:AX778" si="3850">IF(W778="Y",$AG778,"")</f>
        <v/>
      </c>
      <c r="AQ778" s="19" t="str">
        <f t="shared" si="3850"/>
        <v/>
      </c>
      <c r="AR778" s="19" t="str">
        <f t="shared" si="3850"/>
        <v/>
      </c>
      <c r="AS778" s="19" t="str">
        <f t="shared" si="3850"/>
        <v/>
      </c>
      <c r="AT778" s="19" t="str">
        <f t="shared" si="3850"/>
        <v/>
      </c>
      <c r="AU778" s="19" t="str">
        <f t="shared" si="3850"/>
        <v/>
      </c>
      <c r="AV778" s="19" t="str">
        <f t="shared" si="3850"/>
        <v/>
      </c>
      <c r="AW778" s="19" t="str">
        <f t="shared" si="3850"/>
        <v/>
      </c>
      <c r="AX778" s="19" t="str">
        <f t="shared" si="3850"/>
        <v/>
      </c>
      <c r="AY778" s="24">
        <f t="shared" si="3801"/>
        <v>1</v>
      </c>
      <c r="AZ778" s="19">
        <f t="shared" si="3802"/>
        <v>1</v>
      </c>
      <c r="BA778" s="19" t="s">
        <v>1740</v>
      </c>
      <c r="BB778" s="19"/>
    </row>
    <row r="779" spans="1:54" ht="14.4">
      <c r="A779" s="1">
        <f>'Form Responses 1'!A945</f>
        <v>0</v>
      </c>
      <c r="B779" s="82" t="s">
        <v>2240</v>
      </c>
      <c r="C779" s="90" t="s">
        <v>338</v>
      </c>
      <c r="D779" s="82" t="s">
        <v>2253</v>
      </c>
      <c r="E779" s="520" t="s">
        <v>2240</v>
      </c>
      <c r="F779" s="48">
        <f>'Form Responses 1'!F945</f>
        <v>0</v>
      </c>
      <c r="G779" s="82" t="s">
        <v>2237</v>
      </c>
      <c r="H779" s="25"/>
      <c r="I779" s="25"/>
      <c r="J779" s="25"/>
      <c r="K779" s="25"/>
      <c r="L779" s="25"/>
      <c r="M779" s="25"/>
      <c r="N779" s="25"/>
      <c r="O779" s="19" t="str">
        <f t="shared" si="3787"/>
        <v/>
      </c>
      <c r="P779" s="83"/>
      <c r="Q779" s="83"/>
      <c r="R779" s="83"/>
      <c r="S779" s="83"/>
      <c r="T779" s="83"/>
      <c r="U779" s="83"/>
      <c r="V779" s="21"/>
      <c r="W779" s="21" t="str">
        <f t="shared" ref="W779:X779" si="3851">IF(COUNTIF($F779,CONCATENATE("*",W$1,"*")),"Y",IF(COUNTIF($F779,CONCATENATE("*",$O$1,"*")),"Y",IF(COUNTIF($F779,CONCATENATE("*",$Y$1,"*")),"Y","")))</f>
        <v/>
      </c>
      <c r="X779" s="21" t="str">
        <f t="shared" si="3851"/>
        <v/>
      </c>
      <c r="Y779" s="21" t="str">
        <f t="shared" si="3840"/>
        <v/>
      </c>
      <c r="Z779" s="21" t="str">
        <f t="shared" ref="Z779:AA779" si="3852">IF(COUNTIF($F779,CONCATENATE("*",Z$1,"*")),"Y",IF(COUNTIF($F779,CONCATENATE("*",$O$1,"*")),"Y",IF(COUNTIF($F779,CONCATENATE("*",$AB$1,"*")),"Y","")))</f>
        <v/>
      </c>
      <c r="AA779" s="21" t="str">
        <f t="shared" si="3852"/>
        <v/>
      </c>
      <c r="AB779" s="21" t="str">
        <f t="shared" si="3842"/>
        <v/>
      </c>
      <c r="AC779" s="21" t="str">
        <f t="shared" ref="AC779:AD779" si="3853">IF(COUNTIF($F779,CONCATENATE("*",AC$1,"*")),"Y",IF(COUNTIF($F779,CONCATENATE("*",$O$1,"*")),"Y",IF(COUNTIF($F779,CONCATENATE("*",$AE$1,"*")),"Y","")))</f>
        <v/>
      </c>
      <c r="AD779" s="21" t="str">
        <f t="shared" si="3853"/>
        <v/>
      </c>
      <c r="AE779" s="19" t="str">
        <f t="shared" si="3844"/>
        <v/>
      </c>
      <c r="AF779" s="22">
        <f t="shared" si="3799"/>
        <v>0</v>
      </c>
      <c r="AG779" s="59" t="s">
        <v>1732</v>
      </c>
      <c r="AH779" s="19" t="str">
        <f t="shared" si="3502"/>
        <v/>
      </c>
      <c r="AI779" s="19"/>
      <c r="AJ779" s="19"/>
      <c r="AK779" s="19"/>
      <c r="AL779" s="19"/>
      <c r="AM779" s="19"/>
      <c r="AN779" s="19"/>
      <c r="AO779" s="19"/>
      <c r="AP779" s="19" t="str">
        <f t="shared" ref="AP779:AX779" si="3854">IF(W779="Y",$AG779,"")</f>
        <v/>
      </c>
      <c r="AQ779" s="19" t="str">
        <f t="shared" si="3854"/>
        <v/>
      </c>
      <c r="AR779" s="19" t="str">
        <f t="shared" si="3854"/>
        <v/>
      </c>
      <c r="AS779" s="19" t="str">
        <f t="shared" si="3854"/>
        <v/>
      </c>
      <c r="AT779" s="19" t="str">
        <f t="shared" si="3854"/>
        <v/>
      </c>
      <c r="AU779" s="19" t="str">
        <f t="shared" si="3854"/>
        <v/>
      </c>
      <c r="AV779" s="19" t="str">
        <f t="shared" si="3854"/>
        <v/>
      </c>
      <c r="AW779" s="19" t="str">
        <f t="shared" si="3854"/>
        <v/>
      </c>
      <c r="AX779" s="19" t="str">
        <f t="shared" si="3854"/>
        <v/>
      </c>
      <c r="AY779" s="24">
        <f t="shared" si="3801"/>
        <v>0</v>
      </c>
      <c r="AZ779" s="19">
        <f t="shared" si="3802"/>
        <v>1</v>
      </c>
      <c r="BA779" s="19"/>
      <c r="BB779" s="19"/>
    </row>
    <row r="780" spans="1:54" ht="14.4">
      <c r="A780" s="1">
        <f>'Form Responses 1'!A946</f>
        <v>0</v>
      </c>
      <c r="B780" s="82" t="s">
        <v>2240</v>
      </c>
      <c r="C780" s="82" t="s">
        <v>2254</v>
      </c>
      <c r="D780" s="82" t="s">
        <v>2253</v>
      </c>
      <c r="E780" s="520" t="s">
        <v>2240</v>
      </c>
      <c r="F780" s="48">
        <f>'Form Responses 1'!F946</f>
        <v>0</v>
      </c>
      <c r="G780" s="82" t="s">
        <v>2237</v>
      </c>
      <c r="H780" s="25"/>
      <c r="I780" s="25"/>
      <c r="J780" s="25"/>
      <c r="K780" s="25"/>
      <c r="L780" s="25"/>
      <c r="M780" s="25"/>
      <c r="N780" s="25"/>
      <c r="O780" s="19" t="str">
        <f t="shared" si="3787"/>
        <v/>
      </c>
      <c r="P780" s="83"/>
      <c r="Q780" s="83"/>
      <c r="R780" s="83"/>
      <c r="S780" s="83"/>
      <c r="T780" s="83"/>
      <c r="U780" s="83"/>
      <c r="V780" s="21"/>
      <c r="W780" s="21" t="str">
        <f t="shared" ref="W780:X780" si="3855">IF(COUNTIF($F780,CONCATENATE("*",W$1,"*")),"Y",IF(COUNTIF($F780,CONCATENATE("*",$O$1,"*")),"Y",IF(COUNTIF($F780,CONCATENATE("*",$Y$1,"*")),"Y","")))</f>
        <v/>
      </c>
      <c r="X780" s="21" t="str">
        <f t="shared" si="3855"/>
        <v/>
      </c>
      <c r="Y780" s="21" t="str">
        <f t="shared" si="3840"/>
        <v/>
      </c>
      <c r="Z780" s="21" t="str">
        <f t="shared" ref="Z780:AA780" si="3856">IF(COUNTIF($F780,CONCATENATE("*",Z$1,"*")),"Y",IF(COUNTIF($F780,CONCATENATE("*",$O$1,"*")),"Y",IF(COUNTIF($F780,CONCATENATE("*",$AB$1,"*")),"Y","")))</f>
        <v/>
      </c>
      <c r="AA780" s="21" t="str">
        <f t="shared" si="3856"/>
        <v/>
      </c>
      <c r="AB780" s="21" t="str">
        <f t="shared" si="3842"/>
        <v/>
      </c>
      <c r="AC780" s="21" t="str">
        <f t="shared" ref="AC780:AD780" si="3857">IF(COUNTIF($F780,CONCATENATE("*",AC$1,"*")),"Y",IF(COUNTIF($F780,CONCATENATE("*",$O$1,"*")),"Y",IF(COUNTIF($F780,CONCATENATE("*",$AE$1,"*")),"Y","")))</f>
        <v/>
      </c>
      <c r="AD780" s="21" t="str">
        <f t="shared" si="3857"/>
        <v/>
      </c>
      <c r="AE780" s="19" t="str">
        <f t="shared" si="3844"/>
        <v/>
      </c>
      <c r="AF780" s="22">
        <f t="shared" si="3799"/>
        <v>0</v>
      </c>
      <c r="AG780" s="59" t="s">
        <v>2255</v>
      </c>
      <c r="AH780" s="19" t="str">
        <f t="shared" si="3502"/>
        <v/>
      </c>
      <c r="AI780" s="19"/>
      <c r="AJ780" s="19"/>
      <c r="AK780" s="19"/>
      <c r="AL780" s="19"/>
      <c r="AM780" s="19"/>
      <c r="AN780" s="19"/>
      <c r="AO780" s="19"/>
      <c r="AP780" s="19" t="str">
        <f t="shared" ref="AP780:AX780" si="3858">IF(W780="Y",$AG780,"")</f>
        <v/>
      </c>
      <c r="AQ780" s="19" t="str">
        <f t="shared" si="3858"/>
        <v/>
      </c>
      <c r="AR780" s="19" t="str">
        <f t="shared" si="3858"/>
        <v/>
      </c>
      <c r="AS780" s="19" t="str">
        <f t="shared" si="3858"/>
        <v/>
      </c>
      <c r="AT780" s="19" t="str">
        <f t="shared" si="3858"/>
        <v/>
      </c>
      <c r="AU780" s="19" t="str">
        <f t="shared" si="3858"/>
        <v/>
      </c>
      <c r="AV780" s="19" t="str">
        <f t="shared" si="3858"/>
        <v/>
      </c>
      <c r="AW780" s="19" t="str">
        <f t="shared" si="3858"/>
        <v/>
      </c>
      <c r="AX780" s="19" t="str">
        <f t="shared" si="3858"/>
        <v/>
      </c>
      <c r="AY780" s="24">
        <f t="shared" si="3801"/>
        <v>0</v>
      </c>
      <c r="AZ780" s="19">
        <f t="shared" si="3802"/>
        <v>1</v>
      </c>
      <c r="BA780" s="19"/>
      <c r="BB780" s="19"/>
    </row>
    <row r="781" spans="1:54" ht="14.4">
      <c r="A781" s="1">
        <f>'Form Responses 1'!A947</f>
        <v>0</v>
      </c>
      <c r="B781" s="82" t="s">
        <v>2240</v>
      </c>
      <c r="C781" s="90" t="s">
        <v>2256</v>
      </c>
      <c r="D781" s="82" t="s">
        <v>2257</v>
      </c>
      <c r="E781" s="520" t="s">
        <v>2258</v>
      </c>
      <c r="F781" s="48">
        <f>'Form Responses 1'!F947</f>
        <v>0</v>
      </c>
      <c r="G781" s="82" t="s">
        <v>2237</v>
      </c>
      <c r="H781" s="25"/>
      <c r="I781" s="25"/>
      <c r="J781" s="25"/>
      <c r="K781" s="25"/>
      <c r="L781" s="25"/>
      <c r="M781" s="25"/>
      <c r="N781" s="25"/>
      <c r="O781" s="19" t="str">
        <f t="shared" si="3787"/>
        <v/>
      </c>
      <c r="P781" s="20" t="s">
        <v>979</v>
      </c>
      <c r="Q781" s="20" t="s">
        <v>979</v>
      </c>
      <c r="R781" s="20" t="s">
        <v>979</v>
      </c>
      <c r="S781" s="20" t="s">
        <v>979</v>
      </c>
      <c r="T781" s="20" t="s">
        <v>979</v>
      </c>
      <c r="U781" s="20" t="s">
        <v>979</v>
      </c>
      <c r="V781" s="21"/>
      <c r="W781" s="21" t="str">
        <f t="shared" ref="W781:X781" si="3859">IF(COUNTIF($F781,CONCATENATE("*",W$1,"*")),"Y",IF(COUNTIF($F781,CONCATENATE("*",$O$1,"*")),"Y",IF(COUNTIF($F781,CONCATENATE("*",$Y$1,"*")),"Y","")))</f>
        <v/>
      </c>
      <c r="X781" s="21" t="str">
        <f t="shared" si="3859"/>
        <v/>
      </c>
      <c r="Y781" s="21" t="str">
        <f t="shared" si="3840"/>
        <v/>
      </c>
      <c r="Z781" s="21" t="str">
        <f t="shared" ref="Z781:AA781" si="3860">IF(COUNTIF($F781,CONCATENATE("*",Z$1,"*")),"Y",IF(COUNTIF($F781,CONCATENATE("*",$O$1,"*")),"Y",IF(COUNTIF($F781,CONCATENATE("*",$AB$1,"*")),"Y","")))</f>
        <v/>
      </c>
      <c r="AA781" s="21" t="str">
        <f t="shared" si="3860"/>
        <v/>
      </c>
      <c r="AB781" s="21" t="str">
        <f t="shared" si="3842"/>
        <v/>
      </c>
      <c r="AC781" s="21" t="str">
        <f t="shared" ref="AC781:AD781" si="3861">IF(COUNTIF($F781,CONCATENATE("*",AC$1,"*")),"Y",IF(COUNTIF($F781,CONCATENATE("*",$O$1,"*")),"Y",IF(COUNTIF($F781,CONCATENATE("*",$AE$1,"*")),"Y","")))</f>
        <v/>
      </c>
      <c r="AD781" s="21" t="str">
        <f t="shared" si="3861"/>
        <v/>
      </c>
      <c r="AE781" s="19" t="str">
        <f t="shared" si="3844"/>
        <v/>
      </c>
      <c r="AF781" s="22">
        <f t="shared" si="3799"/>
        <v>6</v>
      </c>
      <c r="AG781" s="59" t="s">
        <v>1732</v>
      </c>
      <c r="AH781" s="19" t="str">
        <f t="shared" si="3502"/>
        <v/>
      </c>
      <c r="AI781" s="19"/>
      <c r="AJ781" s="19"/>
      <c r="AK781" s="19"/>
      <c r="AL781" s="19"/>
      <c r="AM781" s="19"/>
      <c r="AN781" s="19"/>
      <c r="AO781" s="19"/>
      <c r="AP781" s="19" t="str">
        <f t="shared" ref="AP781:AX781" si="3862">IF(W781="Y",$AG781,"")</f>
        <v/>
      </c>
      <c r="AQ781" s="19" t="str">
        <f t="shared" si="3862"/>
        <v/>
      </c>
      <c r="AR781" s="19" t="str">
        <f t="shared" si="3862"/>
        <v/>
      </c>
      <c r="AS781" s="19" t="str">
        <f t="shared" si="3862"/>
        <v/>
      </c>
      <c r="AT781" s="19" t="str">
        <f t="shared" si="3862"/>
        <v/>
      </c>
      <c r="AU781" s="19" t="str">
        <f t="shared" si="3862"/>
        <v/>
      </c>
      <c r="AV781" s="19" t="str">
        <f t="shared" si="3862"/>
        <v/>
      </c>
      <c r="AW781" s="19" t="str">
        <f t="shared" si="3862"/>
        <v/>
      </c>
      <c r="AX781" s="19" t="str">
        <f t="shared" si="3862"/>
        <v/>
      </c>
      <c r="AY781" s="24">
        <f t="shared" si="3801"/>
        <v>2</v>
      </c>
      <c r="AZ781" s="19">
        <f t="shared" si="3802"/>
        <v>1</v>
      </c>
      <c r="BA781" s="19" t="s">
        <v>1740</v>
      </c>
      <c r="BB781" s="19"/>
    </row>
    <row r="782" spans="1:54" ht="14.4">
      <c r="A782" s="1">
        <f>'Form Responses 1'!A948</f>
        <v>0</v>
      </c>
      <c r="B782" s="82" t="s">
        <v>2240</v>
      </c>
      <c r="C782" s="90" t="s">
        <v>1280</v>
      </c>
      <c r="D782" s="82" t="s">
        <v>885</v>
      </c>
      <c r="E782" s="520" t="s">
        <v>2259</v>
      </c>
      <c r="F782" s="48">
        <f>'Form Responses 1'!F948</f>
        <v>0</v>
      </c>
      <c r="G782" s="82" t="s">
        <v>2237</v>
      </c>
      <c r="H782" s="25"/>
      <c r="I782" s="25"/>
      <c r="J782" s="25"/>
      <c r="K782" s="25"/>
      <c r="L782" s="25"/>
      <c r="M782" s="25"/>
      <c r="N782" s="25"/>
      <c r="O782" s="19" t="str">
        <f t="shared" si="3787"/>
        <v/>
      </c>
      <c r="P782" s="83"/>
      <c r="Q782" s="83"/>
      <c r="R782" s="83"/>
      <c r="S782" s="20" t="s">
        <v>979</v>
      </c>
      <c r="T782" s="20" t="s">
        <v>979</v>
      </c>
      <c r="U782" s="20" t="s">
        <v>979</v>
      </c>
      <c r="V782" s="21"/>
      <c r="W782" s="21" t="str">
        <f t="shared" ref="W782:X782" si="3863">IF(COUNTIF($F782,CONCATENATE("*",W$1,"*")),"Y",IF(COUNTIF($F782,CONCATENATE("*",$O$1,"*")),"Y",IF(COUNTIF($F782,CONCATENATE("*",$Y$1,"*")),"Y","")))</f>
        <v/>
      </c>
      <c r="X782" s="21" t="str">
        <f t="shared" si="3863"/>
        <v/>
      </c>
      <c r="Y782" s="21" t="str">
        <f t="shared" si="3840"/>
        <v/>
      </c>
      <c r="Z782" s="21" t="str">
        <f t="shared" ref="Z782:AA782" si="3864">IF(COUNTIF($F782,CONCATENATE("*",Z$1,"*")),"Y",IF(COUNTIF($F782,CONCATENATE("*",$O$1,"*")),"Y",IF(COUNTIF($F782,CONCATENATE("*",$AB$1,"*")),"Y","")))</f>
        <v/>
      </c>
      <c r="AA782" s="21" t="str">
        <f t="shared" si="3864"/>
        <v/>
      </c>
      <c r="AB782" s="21" t="str">
        <f t="shared" si="3842"/>
        <v/>
      </c>
      <c r="AC782" s="21" t="str">
        <f t="shared" ref="AC782:AD782" si="3865">IF(COUNTIF($F782,CONCATENATE("*",AC$1,"*")),"Y",IF(COUNTIF($F782,CONCATENATE("*",$O$1,"*")),"Y",IF(COUNTIF($F782,CONCATENATE("*",$AE$1,"*")),"Y","")))</f>
        <v/>
      </c>
      <c r="AD782" s="21" t="str">
        <f t="shared" si="3865"/>
        <v/>
      </c>
      <c r="AE782" s="19" t="str">
        <f t="shared" si="3844"/>
        <v/>
      </c>
      <c r="AF782" s="22">
        <f t="shared" si="3799"/>
        <v>3</v>
      </c>
      <c r="AG782" s="59" t="s">
        <v>1732</v>
      </c>
      <c r="AH782" s="19" t="str">
        <f t="shared" si="3502"/>
        <v/>
      </c>
      <c r="AI782" s="19"/>
      <c r="AJ782" s="19"/>
      <c r="AK782" s="19"/>
      <c r="AL782" s="19"/>
      <c r="AM782" s="19"/>
      <c r="AN782" s="19"/>
      <c r="AO782" s="19"/>
      <c r="AP782" s="19" t="str">
        <f t="shared" ref="AP782:AX782" si="3866">IF(W782="Y",$AG782,"")</f>
        <v/>
      </c>
      <c r="AQ782" s="19" t="str">
        <f t="shared" si="3866"/>
        <v/>
      </c>
      <c r="AR782" s="19" t="str">
        <f t="shared" si="3866"/>
        <v/>
      </c>
      <c r="AS782" s="19" t="str">
        <f t="shared" si="3866"/>
        <v/>
      </c>
      <c r="AT782" s="19" t="str">
        <f t="shared" si="3866"/>
        <v/>
      </c>
      <c r="AU782" s="19" t="str">
        <f t="shared" si="3866"/>
        <v/>
      </c>
      <c r="AV782" s="19" t="str">
        <f t="shared" si="3866"/>
        <v/>
      </c>
      <c r="AW782" s="19" t="str">
        <f t="shared" si="3866"/>
        <v/>
      </c>
      <c r="AX782" s="19" t="str">
        <f t="shared" si="3866"/>
        <v/>
      </c>
      <c r="AY782" s="24">
        <f t="shared" si="3801"/>
        <v>1</v>
      </c>
      <c r="AZ782" s="19">
        <f t="shared" si="3802"/>
        <v>1</v>
      </c>
      <c r="BA782" s="19" t="s">
        <v>1740</v>
      </c>
      <c r="BB782" s="19"/>
    </row>
    <row r="783" spans="1:54" ht="14.4">
      <c r="A783" s="1">
        <f>'Form Responses 1'!A949</f>
        <v>0</v>
      </c>
      <c r="B783" s="85" t="s">
        <v>466</v>
      </c>
      <c r="C783" s="82" t="s">
        <v>486</v>
      </c>
      <c r="D783" s="82" t="s">
        <v>467</v>
      </c>
      <c r="E783" s="520">
        <v>9726899145</v>
      </c>
      <c r="F783" s="48">
        <f>'Form Responses 1'!F949</f>
        <v>0</v>
      </c>
      <c r="G783" s="82" t="s">
        <v>2237</v>
      </c>
      <c r="H783" s="25"/>
      <c r="I783" s="25"/>
      <c r="J783" s="25"/>
      <c r="K783" s="25"/>
      <c r="L783" s="25"/>
      <c r="M783" s="25"/>
      <c r="N783" s="25"/>
      <c r="O783" s="19" t="str">
        <f t="shared" si="3787"/>
        <v/>
      </c>
      <c r="P783" s="83"/>
      <c r="Q783" s="83"/>
      <c r="R783" s="83"/>
      <c r="S783" s="20" t="s">
        <v>979</v>
      </c>
      <c r="T783" s="20" t="s">
        <v>979</v>
      </c>
      <c r="U783" s="20" t="s">
        <v>979</v>
      </c>
      <c r="V783" s="20" t="s">
        <v>979</v>
      </c>
      <c r="W783" s="20" t="s">
        <v>979</v>
      </c>
      <c r="X783" s="20" t="s">
        <v>979</v>
      </c>
      <c r="Y783" s="20" t="s">
        <v>979</v>
      </c>
      <c r="Z783" s="20" t="s">
        <v>979</v>
      </c>
      <c r="AA783" s="20" t="s">
        <v>979</v>
      </c>
      <c r="AB783" s="20" t="s">
        <v>979</v>
      </c>
      <c r="AC783" s="20" t="s">
        <v>979</v>
      </c>
      <c r="AD783" s="20" t="s">
        <v>979</v>
      </c>
      <c r="AE783" s="20" t="s">
        <v>979</v>
      </c>
      <c r="AF783" s="22">
        <f t="shared" si="3799"/>
        <v>9</v>
      </c>
      <c r="AG783" s="59" t="s">
        <v>1757</v>
      </c>
      <c r="AH783" s="19" t="s">
        <v>1757</v>
      </c>
      <c r="AI783" s="19" t="s">
        <v>2260</v>
      </c>
      <c r="AJ783" s="19" t="s">
        <v>2260</v>
      </c>
      <c r="AK783" s="19" t="s">
        <v>2260</v>
      </c>
      <c r="AL783" s="19" t="s">
        <v>1758</v>
      </c>
      <c r="AM783" s="19" t="s">
        <v>1758</v>
      </c>
      <c r="AN783" s="19" t="s">
        <v>1759</v>
      </c>
      <c r="AO783" s="19" t="s">
        <v>1757</v>
      </c>
      <c r="AP783" s="19" t="s">
        <v>1758</v>
      </c>
      <c r="AQ783" s="19" t="s">
        <v>1759</v>
      </c>
      <c r="AR783" s="19" t="s">
        <v>1757</v>
      </c>
      <c r="AS783" s="19" t="str">
        <f>IF(Z783="Y",$AG783,"")</f>
        <v>Bookstall</v>
      </c>
      <c r="AT783" s="19" t="s">
        <v>1759</v>
      </c>
      <c r="AU783" s="19" t="s">
        <v>1757</v>
      </c>
      <c r="AV783" s="19" t="s">
        <v>1759</v>
      </c>
      <c r="AW783" s="19" t="s">
        <v>1759</v>
      </c>
      <c r="AX783" s="19" t="s">
        <v>1757</v>
      </c>
      <c r="AY783" s="24">
        <f t="shared" si="3801"/>
        <v>2</v>
      </c>
      <c r="AZ783" s="19">
        <f t="shared" si="3802"/>
        <v>2</v>
      </c>
      <c r="BA783" s="19" t="s">
        <v>1729</v>
      </c>
      <c r="BB783" s="19"/>
    </row>
    <row r="784" spans="1:54" ht="14.4">
      <c r="A784" s="1">
        <f>'Form Responses 1'!A950</f>
        <v>0</v>
      </c>
      <c r="B784" s="85" t="s">
        <v>466</v>
      </c>
      <c r="C784" s="82" t="s">
        <v>2261</v>
      </c>
      <c r="D784" s="82" t="s">
        <v>467</v>
      </c>
      <c r="E784" s="520">
        <v>9726899145</v>
      </c>
      <c r="F784" s="48">
        <f>'Form Responses 1'!F950</f>
        <v>0</v>
      </c>
      <c r="G784" s="82" t="s">
        <v>2237</v>
      </c>
      <c r="H784" s="25"/>
      <c r="I784" s="25"/>
      <c r="J784" s="25"/>
      <c r="K784" s="25"/>
      <c r="L784" s="25"/>
      <c r="M784" s="25"/>
      <c r="N784" s="25"/>
      <c r="O784" s="19" t="str">
        <f t="shared" si="3787"/>
        <v/>
      </c>
      <c r="P784" s="83"/>
      <c r="Q784" s="83"/>
      <c r="R784" s="83"/>
      <c r="S784" s="20" t="s">
        <v>979</v>
      </c>
      <c r="T784" s="20" t="s">
        <v>979</v>
      </c>
      <c r="U784" s="20" t="s">
        <v>979</v>
      </c>
      <c r="V784" s="20" t="s">
        <v>979</v>
      </c>
      <c r="W784" s="20" t="s">
        <v>979</v>
      </c>
      <c r="X784" s="20" t="s">
        <v>979</v>
      </c>
      <c r="Y784" s="20" t="s">
        <v>979</v>
      </c>
      <c r="Z784" s="20" t="s">
        <v>979</v>
      </c>
      <c r="AA784" s="20" t="s">
        <v>979</v>
      </c>
      <c r="AB784" s="20" t="s">
        <v>979</v>
      </c>
      <c r="AC784" s="20" t="s">
        <v>979</v>
      </c>
      <c r="AD784" s="20" t="s">
        <v>979</v>
      </c>
      <c r="AE784" s="20" t="s">
        <v>979</v>
      </c>
      <c r="AF784" s="22">
        <f t="shared" si="3799"/>
        <v>9</v>
      </c>
      <c r="AG784" s="59" t="s">
        <v>1757</v>
      </c>
      <c r="AH784" s="19" t="s">
        <v>1757</v>
      </c>
      <c r="AI784" s="19" t="s">
        <v>2260</v>
      </c>
      <c r="AJ784" s="19" t="s">
        <v>2260</v>
      </c>
      <c r="AK784" s="19" t="s">
        <v>2260</v>
      </c>
      <c r="AL784" s="19" t="s">
        <v>1758</v>
      </c>
      <c r="AM784" s="19" t="s">
        <v>1758</v>
      </c>
      <c r="AN784" s="19" t="s">
        <v>1759</v>
      </c>
      <c r="AO784" s="19" t="s">
        <v>1757</v>
      </c>
      <c r="AP784" s="19" t="s">
        <v>1758</v>
      </c>
      <c r="AQ784" s="19" t="s">
        <v>1759</v>
      </c>
      <c r="AR784" s="19" t="s">
        <v>1757</v>
      </c>
      <c r="AS784" s="19" t="s">
        <v>1757</v>
      </c>
      <c r="AT784" s="19" t="s">
        <v>1757</v>
      </c>
      <c r="AU784" s="19" t="s">
        <v>1757</v>
      </c>
      <c r="AV784" s="19" t="s">
        <v>1757</v>
      </c>
      <c r="AW784" s="19" t="s">
        <v>1757</v>
      </c>
      <c r="AX784" s="19" t="s">
        <v>1757</v>
      </c>
      <c r="AY784" s="24">
        <f t="shared" si="3801"/>
        <v>2</v>
      </c>
      <c r="AZ784" s="19">
        <f t="shared" si="3802"/>
        <v>2</v>
      </c>
      <c r="BA784" s="19" t="s">
        <v>1729</v>
      </c>
      <c r="BB784" s="19"/>
    </row>
    <row r="785" spans="1:54" ht="14.4">
      <c r="A785" s="1">
        <f>'Form Responses 1'!A956</f>
        <v>0</v>
      </c>
      <c r="B785" s="82" t="s">
        <v>2240</v>
      </c>
      <c r="C785" s="82" t="s">
        <v>2262</v>
      </c>
      <c r="D785" s="82" t="s">
        <v>1522</v>
      </c>
      <c r="E785" s="520" t="s">
        <v>2240</v>
      </c>
      <c r="F785" s="48">
        <f>'Form Responses 1'!F956</f>
        <v>0</v>
      </c>
      <c r="G785" s="82" t="s">
        <v>2237</v>
      </c>
      <c r="H785" s="25"/>
      <c r="I785" s="25"/>
      <c r="J785" s="25"/>
      <c r="K785" s="25"/>
      <c r="L785" s="25"/>
      <c r="M785" s="25"/>
      <c r="N785" s="25"/>
      <c r="O785" s="19" t="str">
        <f t="shared" si="3787"/>
        <v/>
      </c>
      <c r="P785" s="20"/>
      <c r="Q785" s="20"/>
      <c r="R785" s="20"/>
      <c r="S785" s="20"/>
      <c r="T785" s="20"/>
      <c r="U785" s="20"/>
      <c r="V785" s="20"/>
      <c r="W785" s="20"/>
      <c r="X785" s="20"/>
      <c r="Y785" s="20"/>
      <c r="Z785" s="20" t="s">
        <v>979</v>
      </c>
      <c r="AA785" s="20" t="s">
        <v>979</v>
      </c>
      <c r="AB785" s="20" t="s">
        <v>979</v>
      </c>
      <c r="AC785" s="20" t="s">
        <v>979</v>
      </c>
      <c r="AD785" s="20" t="s">
        <v>979</v>
      </c>
      <c r="AE785" s="20" t="s">
        <v>979</v>
      </c>
      <c r="AF785" s="22">
        <f t="shared" si="3799"/>
        <v>4</v>
      </c>
      <c r="AG785" s="59" t="s">
        <v>2263</v>
      </c>
      <c r="AH785" s="19" t="str">
        <f t="shared" ref="AH785:AH1032" si="3867">IF(O785="Y",$AG785,"")</f>
        <v/>
      </c>
      <c r="AI785" s="19"/>
      <c r="AJ785" s="19"/>
      <c r="AK785" s="19"/>
      <c r="AL785" s="19"/>
      <c r="AM785" s="19"/>
      <c r="AN785" s="19"/>
      <c r="AO785" s="19"/>
      <c r="AP785" s="19" t="str">
        <f t="shared" ref="AP785:AX785" si="3868">IF(W785="Y",$AG785,"")</f>
        <v/>
      </c>
      <c r="AQ785" s="19" t="str">
        <f t="shared" si="3868"/>
        <v/>
      </c>
      <c r="AR785" s="19" t="str">
        <f t="shared" si="3868"/>
        <v/>
      </c>
      <c r="AS785" s="19" t="str">
        <f t="shared" si="3868"/>
        <v>Venue - Stage Setup</v>
      </c>
      <c r="AT785" s="19" t="str">
        <f t="shared" si="3868"/>
        <v>Venue - Stage Setup</v>
      </c>
      <c r="AU785" s="19" t="str">
        <f t="shared" si="3868"/>
        <v>Venue - Stage Setup</v>
      </c>
      <c r="AV785" s="19" t="str">
        <f t="shared" si="3868"/>
        <v>Venue - Stage Setup</v>
      </c>
      <c r="AW785" s="19" t="str">
        <f t="shared" si="3868"/>
        <v>Venue - Stage Setup</v>
      </c>
      <c r="AX785" s="19" t="str">
        <f t="shared" si="3868"/>
        <v>Venue - Stage Setup</v>
      </c>
      <c r="AY785" s="24">
        <f t="shared" si="3801"/>
        <v>1</v>
      </c>
      <c r="AZ785" s="19">
        <f t="shared" si="3802"/>
        <v>2</v>
      </c>
      <c r="BA785" s="19" t="s">
        <v>1729</v>
      </c>
      <c r="BB785" s="19"/>
    </row>
    <row r="786" spans="1:54" ht="14.4">
      <c r="A786" s="1">
        <f>'Form Responses 1'!A957</f>
        <v>0</v>
      </c>
      <c r="B786" s="82" t="s">
        <v>2240</v>
      </c>
      <c r="C786" s="82" t="s">
        <v>1468</v>
      </c>
      <c r="D786" s="82" t="s">
        <v>1522</v>
      </c>
      <c r="E786" s="520" t="s">
        <v>2240</v>
      </c>
      <c r="F786" s="48">
        <f>'Form Responses 1'!F957</f>
        <v>0</v>
      </c>
      <c r="G786" s="82" t="s">
        <v>2237</v>
      </c>
      <c r="H786" s="25"/>
      <c r="I786" s="25"/>
      <c r="J786" s="25"/>
      <c r="K786" s="25"/>
      <c r="L786" s="25"/>
      <c r="M786" s="25"/>
      <c r="N786" s="25"/>
      <c r="O786" s="19" t="str">
        <f t="shared" si="3787"/>
        <v/>
      </c>
      <c r="P786" s="20" t="s">
        <v>979</v>
      </c>
      <c r="Q786" s="20" t="s">
        <v>979</v>
      </c>
      <c r="R786" s="20" t="s">
        <v>979</v>
      </c>
      <c r="S786" s="20" t="s">
        <v>979</v>
      </c>
      <c r="T786" s="20" t="s">
        <v>979</v>
      </c>
      <c r="U786" s="20" t="s">
        <v>979</v>
      </c>
      <c r="V786" s="20" t="s">
        <v>979</v>
      </c>
      <c r="W786" s="20" t="s">
        <v>979</v>
      </c>
      <c r="X786" s="20" t="s">
        <v>979</v>
      </c>
      <c r="Y786" s="20" t="s">
        <v>979</v>
      </c>
      <c r="Z786" s="20" t="s">
        <v>979</v>
      </c>
      <c r="AA786" s="20" t="s">
        <v>979</v>
      </c>
      <c r="AB786" s="20" t="s">
        <v>979</v>
      </c>
      <c r="AC786" s="20" t="s">
        <v>979</v>
      </c>
      <c r="AD786" s="20" t="s">
        <v>979</v>
      </c>
      <c r="AE786" s="20" t="s">
        <v>979</v>
      </c>
      <c r="AF786" s="22">
        <f t="shared" si="3799"/>
        <v>12</v>
      </c>
      <c r="AG786" s="59" t="s">
        <v>2264</v>
      </c>
      <c r="AH786" s="19" t="str">
        <f t="shared" si="3867"/>
        <v/>
      </c>
      <c r="AI786" s="19"/>
      <c r="AJ786" s="19"/>
      <c r="AK786" s="19"/>
      <c r="AL786" s="19"/>
      <c r="AM786" s="19"/>
      <c r="AN786" s="19"/>
      <c r="AO786" s="19"/>
      <c r="AP786" s="19" t="str">
        <f t="shared" ref="AP786:AX786" si="3869">IF(W786="Y",$AG786,"")</f>
        <v>Parayana Coordination Team</v>
      </c>
      <c r="AQ786" s="19" t="str">
        <f t="shared" si="3869"/>
        <v>Parayana Coordination Team</v>
      </c>
      <c r="AR786" s="19" t="str">
        <f t="shared" si="3869"/>
        <v>Parayana Coordination Team</v>
      </c>
      <c r="AS786" s="19" t="str">
        <f t="shared" si="3869"/>
        <v>Parayana Coordination Team</v>
      </c>
      <c r="AT786" s="19" t="str">
        <f t="shared" si="3869"/>
        <v>Parayana Coordination Team</v>
      </c>
      <c r="AU786" s="19" t="str">
        <f t="shared" si="3869"/>
        <v>Parayana Coordination Team</v>
      </c>
      <c r="AV786" s="19" t="str">
        <f t="shared" si="3869"/>
        <v>Parayana Coordination Team</v>
      </c>
      <c r="AW786" s="19" t="str">
        <f t="shared" si="3869"/>
        <v>Parayana Coordination Team</v>
      </c>
      <c r="AX786" s="19" t="str">
        <f t="shared" si="3869"/>
        <v>Parayana Coordination Team</v>
      </c>
      <c r="AY786" s="24">
        <f t="shared" si="3801"/>
        <v>2</v>
      </c>
      <c r="AZ786" s="19">
        <f t="shared" si="3802"/>
        <v>2</v>
      </c>
      <c r="BA786" s="19" t="s">
        <v>1740</v>
      </c>
      <c r="BB786" s="19"/>
    </row>
    <row r="787" spans="1:54" ht="14.4">
      <c r="A787" s="1">
        <f>'Form Responses 1'!A958</f>
        <v>0</v>
      </c>
      <c r="B787" s="82" t="s">
        <v>2240</v>
      </c>
      <c r="C787" s="82" t="s">
        <v>2265</v>
      </c>
      <c r="D787" s="82" t="s">
        <v>1522</v>
      </c>
      <c r="E787" s="520" t="s">
        <v>2240</v>
      </c>
      <c r="F787" s="48">
        <f>'Form Responses 1'!F958</f>
        <v>0</v>
      </c>
      <c r="G787" s="82" t="s">
        <v>2237</v>
      </c>
      <c r="H787" s="25"/>
      <c r="I787" s="25"/>
      <c r="J787" s="25"/>
      <c r="K787" s="25"/>
      <c r="L787" s="25"/>
      <c r="M787" s="25"/>
      <c r="N787" s="25"/>
      <c r="O787" s="19" t="str">
        <f t="shared" si="3787"/>
        <v/>
      </c>
      <c r="P787" s="20" t="s">
        <v>979</v>
      </c>
      <c r="Q787" s="20" t="s">
        <v>979</v>
      </c>
      <c r="R787" s="20" t="s">
        <v>979</v>
      </c>
      <c r="S787" s="20" t="s">
        <v>979</v>
      </c>
      <c r="T787" s="20" t="s">
        <v>979</v>
      </c>
      <c r="U787" s="20" t="s">
        <v>979</v>
      </c>
      <c r="V787" s="21"/>
      <c r="W787" s="21" t="str">
        <f t="shared" ref="W787:X787" si="3870">IF(COUNTIF($F787,CONCATENATE("*",W$1,"*")),"Y",IF(COUNTIF($F787,CONCATENATE("*",$O$1,"*")),"Y",IF(COUNTIF($F787,CONCATENATE("*",$Y$1,"*")),"Y","")))</f>
        <v/>
      </c>
      <c r="X787" s="21" t="str">
        <f t="shared" si="3870"/>
        <v/>
      </c>
      <c r="Y787" s="21" t="str">
        <f t="shared" ref="Y787:Y791" si="3871">IF(COUNTIF($F787,CONCATENATE("*",Y$1,"*")),"Y",IF(COUNTIF($F787,CONCATENATE("*",$O$1,"*")),"Y",""))</f>
        <v/>
      </c>
      <c r="Z787" s="21" t="str">
        <f t="shared" ref="Z787:AA787" si="3872">IF(COUNTIF($F787,CONCATENATE("*",Z$1,"*")),"Y",IF(COUNTIF($F787,CONCATENATE("*",$O$1,"*")),"Y",IF(COUNTIF($F787,CONCATENATE("*",$AB$1,"*")),"Y","")))</f>
        <v/>
      </c>
      <c r="AA787" s="21" t="str">
        <f t="shared" si="3872"/>
        <v/>
      </c>
      <c r="AB787" s="21" t="str">
        <f t="shared" ref="AB787:AB791" si="3873">IF(COUNTIF($F787,CONCATENATE("*",AB$1,"*")),"Y",IF(COUNTIF($F787,CONCATENATE("*",$O$1,"*")),"Y",""))</f>
        <v/>
      </c>
      <c r="AC787" s="21" t="str">
        <f t="shared" ref="AC787:AD787" si="3874">IF(COUNTIF($F787,CONCATENATE("*",AC$1,"*")),"Y",IF(COUNTIF($F787,CONCATENATE("*",$O$1,"*")),"Y",IF(COUNTIF($F787,CONCATENATE("*",$AE$1,"*")),"Y","")))</f>
        <v/>
      </c>
      <c r="AD787" s="21" t="str">
        <f t="shared" si="3874"/>
        <v/>
      </c>
      <c r="AE787" s="19" t="str">
        <f t="shared" ref="AE787:AE791" si="3875">IF(COUNTIF($F787,CONCATENATE("*",AE$1,"*")),"Y",IF(COUNTIF($F787,CONCATENATE("*",$O$1,"*")),"Y",""))</f>
        <v/>
      </c>
      <c r="AF787" s="22">
        <f t="shared" si="3799"/>
        <v>6</v>
      </c>
      <c r="AG787" s="59" t="s">
        <v>1739</v>
      </c>
      <c r="AH787" s="19" t="str">
        <f t="shared" si="3867"/>
        <v/>
      </c>
      <c r="AI787" s="19"/>
      <c r="AJ787" s="19"/>
      <c r="AK787" s="19"/>
      <c r="AL787" s="19"/>
      <c r="AM787" s="19"/>
      <c r="AN787" s="19"/>
      <c r="AO787" s="19"/>
      <c r="AP787" s="19" t="str">
        <f t="shared" ref="AP787:AX787" si="3876">IF(W787="Y",$AG787,"")</f>
        <v/>
      </c>
      <c r="AQ787" s="19" t="str">
        <f t="shared" si="3876"/>
        <v/>
      </c>
      <c r="AR787" s="19" t="str">
        <f t="shared" si="3876"/>
        <v/>
      </c>
      <c r="AS787" s="19" t="str">
        <f t="shared" si="3876"/>
        <v/>
      </c>
      <c r="AT787" s="19" t="str">
        <f t="shared" si="3876"/>
        <v/>
      </c>
      <c r="AU787" s="19" t="str">
        <f t="shared" si="3876"/>
        <v/>
      </c>
      <c r="AV787" s="19" t="str">
        <f t="shared" si="3876"/>
        <v/>
      </c>
      <c r="AW787" s="19" t="str">
        <f t="shared" si="3876"/>
        <v/>
      </c>
      <c r="AX787" s="19" t="str">
        <f t="shared" si="3876"/>
        <v/>
      </c>
      <c r="AY787" s="24">
        <f t="shared" si="3801"/>
        <v>2</v>
      </c>
      <c r="AZ787" s="19">
        <f t="shared" si="3802"/>
        <v>1</v>
      </c>
      <c r="BA787" s="19" t="s">
        <v>1740</v>
      </c>
      <c r="BB787" s="19"/>
    </row>
    <row r="788" spans="1:54" ht="14.4">
      <c r="A788" s="1">
        <f>'Form Responses 1'!A959</f>
        <v>0</v>
      </c>
      <c r="B788" s="85" t="s">
        <v>198</v>
      </c>
      <c r="C788" s="82" t="s">
        <v>2266</v>
      </c>
      <c r="D788" s="82" t="s">
        <v>200</v>
      </c>
      <c r="E788" s="520">
        <v>2149078552</v>
      </c>
      <c r="F788" s="48">
        <f>'Form Responses 1'!F959</f>
        <v>0</v>
      </c>
      <c r="G788" s="82" t="s">
        <v>2237</v>
      </c>
      <c r="H788" s="25"/>
      <c r="I788" s="25"/>
      <c r="J788" s="25"/>
      <c r="K788" s="25"/>
      <c r="L788" s="25"/>
      <c r="M788" s="25"/>
      <c r="N788" s="25"/>
      <c r="O788" s="19" t="str">
        <f t="shared" si="3787"/>
        <v/>
      </c>
      <c r="P788" s="83"/>
      <c r="Q788" s="83"/>
      <c r="R788" s="83"/>
      <c r="S788" s="20" t="s">
        <v>979</v>
      </c>
      <c r="T788" s="20" t="s">
        <v>979</v>
      </c>
      <c r="U788" s="20" t="s">
        <v>979</v>
      </c>
      <c r="V788" s="21"/>
      <c r="W788" s="21" t="str">
        <f t="shared" ref="W788:X788" si="3877">IF(COUNTIF($F788,CONCATENATE("*",W$1,"*")),"Y",IF(COUNTIF($F788,CONCATENATE("*",$O$1,"*")),"Y",IF(COUNTIF($F788,CONCATENATE("*",$Y$1,"*")),"Y","")))</f>
        <v/>
      </c>
      <c r="X788" s="21" t="str">
        <f t="shared" si="3877"/>
        <v/>
      </c>
      <c r="Y788" s="21" t="str">
        <f t="shared" si="3871"/>
        <v/>
      </c>
      <c r="Z788" s="21" t="str">
        <f t="shared" ref="Z788:AA788" si="3878">IF(COUNTIF($F788,CONCATENATE("*",Z$1,"*")),"Y",IF(COUNTIF($F788,CONCATENATE("*",$O$1,"*")),"Y",IF(COUNTIF($F788,CONCATENATE("*",$AB$1,"*")),"Y","")))</f>
        <v/>
      </c>
      <c r="AA788" s="21" t="str">
        <f t="shared" si="3878"/>
        <v/>
      </c>
      <c r="AB788" s="21" t="str">
        <f t="shared" si="3873"/>
        <v/>
      </c>
      <c r="AC788" s="21" t="str">
        <f t="shared" ref="AC788:AD788" si="3879">IF(COUNTIF($F788,CONCATENATE("*",AC$1,"*")),"Y",IF(COUNTIF($F788,CONCATENATE("*",$O$1,"*")),"Y",IF(COUNTIF($F788,CONCATENATE("*",$AE$1,"*")),"Y","")))</f>
        <v/>
      </c>
      <c r="AD788" s="21" t="str">
        <f t="shared" si="3879"/>
        <v/>
      </c>
      <c r="AE788" s="19" t="str">
        <f t="shared" si="3875"/>
        <v/>
      </c>
      <c r="AF788" s="22">
        <f t="shared" si="3799"/>
        <v>3</v>
      </c>
      <c r="AG788" s="59" t="s">
        <v>1739</v>
      </c>
      <c r="AH788" s="19" t="str">
        <f t="shared" si="3867"/>
        <v/>
      </c>
      <c r="AI788" s="19"/>
      <c r="AJ788" s="19"/>
      <c r="AK788" s="19"/>
      <c r="AL788" s="19"/>
      <c r="AM788" s="19" t="s">
        <v>1749</v>
      </c>
      <c r="AN788" s="19" t="s">
        <v>1749</v>
      </c>
      <c r="AO788" s="19"/>
      <c r="AP788" s="19" t="str">
        <f t="shared" ref="AP788:AX788" si="3880">IF(W788="Y",$AG788,"")</f>
        <v/>
      </c>
      <c r="AQ788" s="19" t="str">
        <f t="shared" si="3880"/>
        <v/>
      </c>
      <c r="AR788" s="19" t="str">
        <f t="shared" si="3880"/>
        <v/>
      </c>
      <c r="AS788" s="19" t="str">
        <f t="shared" si="3880"/>
        <v/>
      </c>
      <c r="AT788" s="19" t="str">
        <f t="shared" si="3880"/>
        <v/>
      </c>
      <c r="AU788" s="19" t="str">
        <f t="shared" si="3880"/>
        <v/>
      </c>
      <c r="AV788" s="19" t="str">
        <f t="shared" si="3880"/>
        <v/>
      </c>
      <c r="AW788" s="19" t="str">
        <f t="shared" si="3880"/>
        <v/>
      </c>
      <c r="AX788" s="19" t="str">
        <f t="shared" si="3880"/>
        <v/>
      </c>
      <c r="AY788" s="24">
        <f t="shared" si="3801"/>
        <v>1</v>
      </c>
      <c r="AZ788" s="19">
        <f t="shared" si="3802"/>
        <v>1</v>
      </c>
      <c r="BA788" s="19" t="s">
        <v>1740</v>
      </c>
      <c r="BB788" s="19"/>
    </row>
    <row r="789" spans="1:54" ht="14.4">
      <c r="A789" s="1">
        <f>'Form Responses 1'!A960</f>
        <v>0</v>
      </c>
      <c r="B789" s="82" t="s">
        <v>2240</v>
      </c>
      <c r="C789" s="82" t="s">
        <v>2267</v>
      </c>
      <c r="D789" s="82" t="s">
        <v>2268</v>
      </c>
      <c r="E789" s="520" t="s">
        <v>2240</v>
      </c>
      <c r="F789" s="48">
        <f>'Form Responses 1'!F960</f>
        <v>0</v>
      </c>
      <c r="G789" s="82" t="s">
        <v>2237</v>
      </c>
      <c r="H789" s="25"/>
      <c r="I789" s="25"/>
      <c r="J789" s="25"/>
      <c r="K789" s="25"/>
      <c r="L789" s="25"/>
      <c r="M789" s="25"/>
      <c r="N789" s="25"/>
      <c r="O789" s="19" t="str">
        <f t="shared" si="3787"/>
        <v/>
      </c>
      <c r="P789" s="83"/>
      <c r="Q789" s="83"/>
      <c r="R789" s="83"/>
      <c r="S789" s="83"/>
      <c r="T789" s="83"/>
      <c r="U789" s="20" t="s">
        <v>979</v>
      </c>
      <c r="V789" s="21"/>
      <c r="W789" s="21" t="str">
        <f t="shared" ref="W789:X789" si="3881">IF(COUNTIF($F789,CONCATENATE("*",W$1,"*")),"Y",IF(COUNTIF($F789,CONCATENATE("*",$O$1,"*")),"Y",IF(COUNTIF($F789,CONCATENATE("*",$Y$1,"*")),"Y","")))</f>
        <v/>
      </c>
      <c r="X789" s="21" t="str">
        <f t="shared" si="3881"/>
        <v/>
      </c>
      <c r="Y789" s="21" t="str">
        <f t="shared" si="3871"/>
        <v/>
      </c>
      <c r="Z789" s="21" t="str">
        <f t="shared" ref="Z789:AA789" si="3882">IF(COUNTIF($F789,CONCATENATE("*",Z$1,"*")),"Y",IF(COUNTIF($F789,CONCATENATE("*",$O$1,"*")),"Y",IF(COUNTIF($F789,CONCATENATE("*",$AB$1,"*")),"Y","")))</f>
        <v/>
      </c>
      <c r="AA789" s="21" t="str">
        <f t="shared" si="3882"/>
        <v/>
      </c>
      <c r="AB789" s="21" t="str">
        <f t="shared" si="3873"/>
        <v/>
      </c>
      <c r="AC789" s="21" t="str">
        <f t="shared" ref="AC789:AD789" si="3883">IF(COUNTIF($F789,CONCATENATE("*",AC$1,"*")),"Y",IF(COUNTIF($F789,CONCATENATE("*",$O$1,"*")),"Y",IF(COUNTIF($F789,CONCATENATE("*",$AE$1,"*")),"Y","")))</f>
        <v/>
      </c>
      <c r="AD789" s="21" t="str">
        <f t="shared" si="3883"/>
        <v/>
      </c>
      <c r="AE789" s="19" t="str">
        <f t="shared" si="3875"/>
        <v/>
      </c>
      <c r="AF789" s="22">
        <f t="shared" si="3799"/>
        <v>1</v>
      </c>
      <c r="AG789" s="59" t="s">
        <v>1747</v>
      </c>
      <c r="AH789" s="19" t="str">
        <f t="shared" si="3867"/>
        <v/>
      </c>
      <c r="AI789" s="19"/>
      <c r="AJ789" s="19"/>
      <c r="AK789" s="19"/>
      <c r="AL789" s="19"/>
      <c r="AM789" s="19"/>
      <c r="AN789" s="19"/>
      <c r="AO789" s="19"/>
      <c r="AP789" s="19" t="str">
        <f t="shared" ref="AP789:AX789" si="3884">IF(W789="Y",$AG789,"")</f>
        <v/>
      </c>
      <c r="AQ789" s="19" t="str">
        <f t="shared" si="3884"/>
        <v/>
      </c>
      <c r="AR789" s="19" t="str">
        <f t="shared" si="3884"/>
        <v/>
      </c>
      <c r="AS789" s="19" t="str">
        <f t="shared" si="3884"/>
        <v/>
      </c>
      <c r="AT789" s="19" t="str">
        <f t="shared" si="3884"/>
        <v/>
      </c>
      <c r="AU789" s="19" t="str">
        <f t="shared" si="3884"/>
        <v/>
      </c>
      <c r="AV789" s="19" t="str">
        <f t="shared" si="3884"/>
        <v/>
      </c>
      <c r="AW789" s="19" t="str">
        <f t="shared" si="3884"/>
        <v/>
      </c>
      <c r="AX789" s="19" t="str">
        <f t="shared" si="3884"/>
        <v/>
      </c>
      <c r="AY789" s="24">
        <f t="shared" si="3801"/>
        <v>0</v>
      </c>
      <c r="AZ789" s="19">
        <f t="shared" si="3802"/>
        <v>1</v>
      </c>
      <c r="BA789" s="19"/>
      <c r="BB789" s="19"/>
    </row>
    <row r="790" spans="1:54" ht="14.4">
      <c r="A790" s="1">
        <f>'Form Responses 1'!A961</f>
        <v>0</v>
      </c>
      <c r="B790" s="82" t="s">
        <v>2240</v>
      </c>
      <c r="C790" s="82" t="s">
        <v>1019</v>
      </c>
      <c r="D790" s="82" t="s">
        <v>2269</v>
      </c>
      <c r="E790" s="520" t="s">
        <v>2240</v>
      </c>
      <c r="F790" s="48">
        <f>'Form Responses 1'!F961</f>
        <v>0</v>
      </c>
      <c r="G790" s="82" t="s">
        <v>2237</v>
      </c>
      <c r="H790" s="25"/>
      <c r="I790" s="25"/>
      <c r="J790" s="25"/>
      <c r="K790" s="25"/>
      <c r="L790" s="25"/>
      <c r="M790" s="25"/>
      <c r="N790" s="25"/>
      <c r="O790" s="19" t="str">
        <f t="shared" si="3787"/>
        <v/>
      </c>
      <c r="P790" s="83"/>
      <c r="Q790" s="83"/>
      <c r="R790" s="83"/>
      <c r="S790" s="83"/>
      <c r="T790" s="83"/>
      <c r="U790" s="20" t="s">
        <v>979</v>
      </c>
      <c r="V790" s="21"/>
      <c r="W790" s="21" t="str">
        <f t="shared" ref="W790:X790" si="3885">IF(COUNTIF($F790,CONCATENATE("*",W$1,"*")),"Y",IF(COUNTIF($F790,CONCATENATE("*",$O$1,"*")),"Y",IF(COUNTIF($F790,CONCATENATE("*",$Y$1,"*")),"Y","")))</f>
        <v/>
      </c>
      <c r="X790" s="21" t="str">
        <f t="shared" si="3885"/>
        <v/>
      </c>
      <c r="Y790" s="21" t="str">
        <f t="shared" si="3871"/>
        <v/>
      </c>
      <c r="Z790" s="21" t="str">
        <f t="shared" ref="Z790:AA790" si="3886">IF(COUNTIF($F790,CONCATENATE("*",Z$1,"*")),"Y",IF(COUNTIF($F790,CONCATENATE("*",$O$1,"*")),"Y",IF(COUNTIF($F790,CONCATENATE("*",$AB$1,"*")),"Y","")))</f>
        <v/>
      </c>
      <c r="AA790" s="21" t="str">
        <f t="shared" si="3886"/>
        <v/>
      </c>
      <c r="AB790" s="21" t="str">
        <f t="shared" si="3873"/>
        <v/>
      </c>
      <c r="AC790" s="21" t="str">
        <f t="shared" ref="AC790:AD790" si="3887">IF(COUNTIF($F790,CONCATENATE("*",AC$1,"*")),"Y",IF(COUNTIF($F790,CONCATENATE("*",$O$1,"*")),"Y",IF(COUNTIF($F790,CONCATENATE("*",$AE$1,"*")),"Y","")))</f>
        <v/>
      </c>
      <c r="AD790" s="21" t="str">
        <f t="shared" si="3887"/>
        <v/>
      </c>
      <c r="AE790" s="19" t="str">
        <f t="shared" si="3875"/>
        <v/>
      </c>
      <c r="AF790" s="22">
        <f t="shared" si="3799"/>
        <v>1</v>
      </c>
      <c r="AG790" s="59" t="s">
        <v>1765</v>
      </c>
      <c r="AH790" s="19" t="str">
        <f t="shared" si="3867"/>
        <v/>
      </c>
      <c r="AI790" s="19"/>
      <c r="AJ790" s="19"/>
      <c r="AK790" s="19"/>
      <c r="AL790" s="19"/>
      <c r="AM790" s="19"/>
      <c r="AN790" s="19"/>
      <c r="AO790" s="19"/>
      <c r="AP790" s="19" t="str">
        <f t="shared" ref="AP790:AX790" si="3888">IF(W790="Y",$AG790,"")</f>
        <v/>
      </c>
      <c r="AQ790" s="19" t="str">
        <f t="shared" si="3888"/>
        <v/>
      </c>
      <c r="AR790" s="19" t="str">
        <f t="shared" si="3888"/>
        <v/>
      </c>
      <c r="AS790" s="19" t="str">
        <f t="shared" si="3888"/>
        <v/>
      </c>
      <c r="AT790" s="19" t="str">
        <f t="shared" si="3888"/>
        <v/>
      </c>
      <c r="AU790" s="19" t="str">
        <f t="shared" si="3888"/>
        <v/>
      </c>
      <c r="AV790" s="19" t="str">
        <f t="shared" si="3888"/>
        <v/>
      </c>
      <c r="AW790" s="19" t="str">
        <f t="shared" si="3888"/>
        <v/>
      </c>
      <c r="AX790" s="19" t="str">
        <f t="shared" si="3888"/>
        <v/>
      </c>
      <c r="AY790" s="24">
        <f t="shared" si="3801"/>
        <v>0</v>
      </c>
      <c r="AZ790" s="19">
        <f t="shared" si="3802"/>
        <v>1</v>
      </c>
      <c r="BA790" s="19"/>
      <c r="BB790" s="19"/>
    </row>
    <row r="791" spans="1:54" ht="14.4">
      <c r="A791" s="1">
        <f>'Form Responses 1'!A962</f>
        <v>0</v>
      </c>
      <c r="B791" s="82" t="s">
        <v>2240</v>
      </c>
      <c r="C791" s="82" t="s">
        <v>2270</v>
      </c>
      <c r="D791" s="84"/>
      <c r="E791" s="520" t="s">
        <v>2240</v>
      </c>
      <c r="F791" s="48">
        <f>'Form Responses 1'!F962</f>
        <v>0</v>
      </c>
      <c r="G791" s="82" t="s">
        <v>2237</v>
      </c>
      <c r="H791" s="25"/>
      <c r="I791" s="25"/>
      <c r="J791" s="25"/>
      <c r="K791" s="25"/>
      <c r="L791" s="25"/>
      <c r="M791" s="25"/>
      <c r="N791" s="25"/>
      <c r="O791" s="19" t="str">
        <f t="shared" si="3787"/>
        <v/>
      </c>
      <c r="P791" s="20" t="s">
        <v>979</v>
      </c>
      <c r="Q791" s="20" t="s">
        <v>979</v>
      </c>
      <c r="R791" s="20" t="s">
        <v>979</v>
      </c>
      <c r="S791" s="20" t="s">
        <v>979</v>
      </c>
      <c r="T791" s="20" t="s">
        <v>979</v>
      </c>
      <c r="U791" s="20" t="s">
        <v>979</v>
      </c>
      <c r="V791" s="21"/>
      <c r="W791" s="21" t="str">
        <f t="shared" ref="W791:X791" si="3889">IF(COUNTIF($F791,CONCATENATE("*",W$1,"*")),"Y",IF(COUNTIF($F791,CONCATENATE("*",$O$1,"*")),"Y",IF(COUNTIF($F791,CONCATENATE("*",$Y$1,"*")),"Y","")))</f>
        <v/>
      </c>
      <c r="X791" s="21" t="str">
        <f t="shared" si="3889"/>
        <v/>
      </c>
      <c r="Y791" s="21" t="str">
        <f t="shared" si="3871"/>
        <v/>
      </c>
      <c r="Z791" s="21" t="str">
        <f t="shared" ref="Z791:AA791" si="3890">IF(COUNTIF($F791,CONCATENATE("*",Z$1,"*")),"Y",IF(COUNTIF($F791,CONCATENATE("*",$O$1,"*")),"Y",IF(COUNTIF($F791,CONCATENATE("*",$AB$1,"*")),"Y","")))</f>
        <v/>
      </c>
      <c r="AA791" s="21" t="str">
        <f t="shared" si="3890"/>
        <v/>
      </c>
      <c r="AB791" s="21" t="str">
        <f t="shared" si="3873"/>
        <v/>
      </c>
      <c r="AC791" s="21" t="str">
        <f t="shared" ref="AC791:AD791" si="3891">IF(COUNTIF($F791,CONCATENATE("*",AC$1,"*")),"Y",IF(COUNTIF($F791,CONCATENATE("*",$O$1,"*")),"Y",IF(COUNTIF($F791,CONCATENATE("*",$AE$1,"*")),"Y","")))</f>
        <v/>
      </c>
      <c r="AD791" s="21" t="str">
        <f t="shared" si="3891"/>
        <v/>
      </c>
      <c r="AE791" s="19" t="str">
        <f t="shared" si="3875"/>
        <v/>
      </c>
      <c r="AF791" s="22">
        <f t="shared" si="3799"/>
        <v>6</v>
      </c>
      <c r="AG791" s="59" t="s">
        <v>1779</v>
      </c>
      <c r="AH791" s="19" t="str">
        <f t="shared" si="3867"/>
        <v/>
      </c>
      <c r="AI791" s="19"/>
      <c r="AJ791" s="19"/>
      <c r="AK791" s="19"/>
      <c r="AL791" s="19"/>
      <c r="AM791" s="19"/>
      <c r="AN791" s="19"/>
      <c r="AO791" s="19"/>
      <c r="AP791" s="19" t="str">
        <f t="shared" ref="AP791:AX791" si="3892">IF(W791="Y",$AG791,"")</f>
        <v/>
      </c>
      <c r="AQ791" s="19" t="str">
        <f t="shared" si="3892"/>
        <v/>
      </c>
      <c r="AR791" s="19" t="str">
        <f t="shared" si="3892"/>
        <v/>
      </c>
      <c r="AS791" s="19" t="str">
        <f t="shared" si="3892"/>
        <v/>
      </c>
      <c r="AT791" s="19" t="str">
        <f t="shared" si="3892"/>
        <v/>
      </c>
      <c r="AU791" s="19" t="str">
        <f t="shared" si="3892"/>
        <v/>
      </c>
      <c r="AV791" s="19" t="str">
        <f t="shared" si="3892"/>
        <v/>
      </c>
      <c r="AW791" s="19" t="str">
        <f t="shared" si="3892"/>
        <v/>
      </c>
      <c r="AX791" s="19" t="str">
        <f t="shared" si="3892"/>
        <v/>
      </c>
      <c r="AY791" s="24">
        <f t="shared" si="3801"/>
        <v>2</v>
      </c>
      <c r="AZ791" s="19">
        <f t="shared" si="3802"/>
        <v>1</v>
      </c>
      <c r="BA791" s="19" t="s">
        <v>1740</v>
      </c>
      <c r="BB791" s="19"/>
    </row>
    <row r="792" spans="1:54" ht="14.4">
      <c r="A792" s="1">
        <f>'Form Responses 1'!A968</f>
        <v>0</v>
      </c>
      <c r="B792" s="82" t="s">
        <v>2240</v>
      </c>
      <c r="C792" s="82" t="s">
        <v>2271</v>
      </c>
      <c r="D792" s="82" t="s">
        <v>2272</v>
      </c>
      <c r="E792" s="520" t="s">
        <v>2273</v>
      </c>
      <c r="F792" s="48">
        <f>'Form Responses 1'!F968</f>
        <v>0</v>
      </c>
      <c r="G792" s="82" t="s">
        <v>2237</v>
      </c>
      <c r="H792" s="25"/>
      <c r="I792" s="25"/>
      <c r="J792" s="25"/>
      <c r="K792" s="25"/>
      <c r="L792" s="25"/>
      <c r="M792" s="25"/>
      <c r="N792" s="25"/>
      <c r="O792" s="19" t="str">
        <f t="shared" si="3787"/>
        <v/>
      </c>
      <c r="P792" s="83"/>
      <c r="Q792" s="83"/>
      <c r="R792" s="83"/>
      <c r="S792" s="83"/>
      <c r="T792" s="83"/>
      <c r="U792" s="20" t="s">
        <v>979</v>
      </c>
      <c r="V792" s="20" t="s">
        <v>979</v>
      </c>
      <c r="W792" s="20" t="s">
        <v>979</v>
      </c>
      <c r="X792" s="20" t="s">
        <v>979</v>
      </c>
      <c r="Y792" s="20" t="s">
        <v>979</v>
      </c>
      <c r="Z792" s="20" t="s">
        <v>979</v>
      </c>
      <c r="AA792" s="20" t="s">
        <v>979</v>
      </c>
      <c r="AB792" s="20" t="s">
        <v>979</v>
      </c>
      <c r="AC792" s="20" t="s">
        <v>979</v>
      </c>
      <c r="AD792" s="20" t="s">
        <v>979</v>
      </c>
      <c r="AE792" s="20" t="s">
        <v>979</v>
      </c>
      <c r="AF792" s="22">
        <f t="shared" si="3799"/>
        <v>7</v>
      </c>
      <c r="AG792" s="59" t="s">
        <v>1757</v>
      </c>
      <c r="AH792" s="19" t="str">
        <f t="shared" si="3867"/>
        <v/>
      </c>
      <c r="AI792" s="19"/>
      <c r="AJ792" s="19"/>
      <c r="AK792" s="19"/>
      <c r="AL792" s="19"/>
      <c r="AM792" s="19"/>
      <c r="AN792" s="19"/>
      <c r="AO792" s="19"/>
      <c r="AP792" s="19" t="str">
        <f t="shared" ref="AP792:AX792" si="3893">IF(W792="Y",$AG792,"")</f>
        <v>Bookstall</v>
      </c>
      <c r="AQ792" s="19" t="str">
        <f t="shared" si="3893"/>
        <v>Bookstall</v>
      </c>
      <c r="AR792" s="19" t="str">
        <f t="shared" si="3893"/>
        <v>Bookstall</v>
      </c>
      <c r="AS792" s="19" t="str">
        <f t="shared" si="3893"/>
        <v>Bookstall</v>
      </c>
      <c r="AT792" s="19" t="str">
        <f t="shared" si="3893"/>
        <v>Bookstall</v>
      </c>
      <c r="AU792" s="19" t="str">
        <f t="shared" si="3893"/>
        <v>Bookstall</v>
      </c>
      <c r="AV792" s="19" t="str">
        <f t="shared" si="3893"/>
        <v>Bookstall</v>
      </c>
      <c r="AW792" s="19" t="str">
        <f t="shared" si="3893"/>
        <v>Bookstall</v>
      </c>
      <c r="AX792" s="19" t="str">
        <f t="shared" si="3893"/>
        <v>Bookstall</v>
      </c>
      <c r="AY792" s="24">
        <f t="shared" si="3801"/>
        <v>2</v>
      </c>
      <c r="AZ792" s="19">
        <f t="shared" si="3802"/>
        <v>2</v>
      </c>
      <c r="BA792" s="19" t="s">
        <v>1729</v>
      </c>
      <c r="BB792" s="19"/>
    </row>
    <row r="793" spans="1:54" ht="14.4">
      <c r="A793" s="1">
        <f>'Form Responses 1'!A969</f>
        <v>0</v>
      </c>
      <c r="B793" s="82" t="s">
        <v>2240</v>
      </c>
      <c r="C793" s="82" t="s">
        <v>2274</v>
      </c>
      <c r="D793" s="82" t="s">
        <v>2275</v>
      </c>
      <c r="E793" s="520" t="s">
        <v>2240</v>
      </c>
      <c r="F793" s="48">
        <f>'Form Responses 1'!F969</f>
        <v>0</v>
      </c>
      <c r="G793" s="82" t="s">
        <v>2237</v>
      </c>
      <c r="H793" s="25"/>
      <c r="I793" s="25"/>
      <c r="J793" s="25"/>
      <c r="K793" s="25"/>
      <c r="L793" s="25"/>
      <c r="M793" s="25"/>
      <c r="N793" s="25"/>
      <c r="O793" s="19" t="str">
        <f t="shared" si="3787"/>
        <v/>
      </c>
      <c r="P793" s="83"/>
      <c r="Q793" s="83"/>
      <c r="R793" s="83"/>
      <c r="S793" s="83"/>
      <c r="T793" s="83"/>
      <c r="U793" s="83"/>
      <c r="V793" s="21"/>
      <c r="W793" s="21" t="str">
        <f t="shared" ref="W793:X793" si="3894">IF(COUNTIF($F793,CONCATENATE("*",W$1,"*")),"Y",IF(COUNTIF($F793,CONCATENATE("*",$O$1,"*")),"Y",IF(COUNTIF($F793,CONCATENATE("*",$Y$1,"*")),"Y","")))</f>
        <v/>
      </c>
      <c r="X793" s="21" t="str">
        <f t="shared" si="3894"/>
        <v/>
      </c>
      <c r="Y793" s="21" t="str">
        <f t="shared" ref="Y793:Y832" si="3895">IF(COUNTIF($F793,CONCATENATE("*",Y$1,"*")),"Y",IF(COUNTIF($F793,CONCATENATE("*",$O$1,"*")),"Y",""))</f>
        <v/>
      </c>
      <c r="Z793" s="21" t="str">
        <f t="shared" ref="Z793:AA793" si="3896">IF(COUNTIF($F793,CONCATENATE("*",Z$1,"*")),"Y",IF(COUNTIF($F793,CONCATENATE("*",$O$1,"*")),"Y",IF(COUNTIF($F793,CONCATENATE("*",$AB$1,"*")),"Y","")))</f>
        <v/>
      </c>
      <c r="AA793" s="21" t="str">
        <f t="shared" si="3896"/>
        <v/>
      </c>
      <c r="AB793" s="21" t="str">
        <f t="shared" ref="AB793:AB832" si="3897">IF(COUNTIF($F793,CONCATENATE("*",AB$1,"*")),"Y",IF(COUNTIF($F793,CONCATENATE("*",$O$1,"*")),"Y",""))</f>
        <v/>
      </c>
      <c r="AC793" s="21" t="str">
        <f t="shared" ref="AC793:AD793" si="3898">IF(COUNTIF($F793,CONCATENATE("*",AC$1,"*")),"Y",IF(COUNTIF($F793,CONCATENATE("*",$O$1,"*")),"Y",IF(COUNTIF($F793,CONCATENATE("*",$AE$1,"*")),"Y","")))</f>
        <v/>
      </c>
      <c r="AD793" s="21" t="str">
        <f t="shared" si="3898"/>
        <v/>
      </c>
      <c r="AE793" s="19" t="str">
        <f t="shared" ref="AE793:AE832" si="3899">IF(COUNTIF($F793,CONCATENATE("*",AE$1,"*")),"Y",IF(COUNTIF($F793,CONCATENATE("*",$O$1,"*")),"Y",""))</f>
        <v/>
      </c>
      <c r="AF793" s="22">
        <f t="shared" si="3799"/>
        <v>0</v>
      </c>
      <c r="AG793" s="59" t="s">
        <v>1772</v>
      </c>
      <c r="AH793" s="19" t="str">
        <f t="shared" si="3867"/>
        <v/>
      </c>
      <c r="AI793" s="19"/>
      <c r="AJ793" s="19"/>
      <c r="AK793" s="19"/>
      <c r="AL793" s="19"/>
      <c r="AM793" s="19"/>
      <c r="AN793" s="19"/>
      <c r="AO793" s="19"/>
      <c r="AP793" s="19" t="str">
        <f t="shared" ref="AP793:AX793" si="3900">IF(W793="Y",$AG793,"")</f>
        <v/>
      </c>
      <c r="AQ793" s="19" t="str">
        <f t="shared" si="3900"/>
        <v/>
      </c>
      <c r="AR793" s="19" t="str">
        <f t="shared" si="3900"/>
        <v/>
      </c>
      <c r="AS793" s="19" t="str">
        <f t="shared" si="3900"/>
        <v/>
      </c>
      <c r="AT793" s="19" t="str">
        <f t="shared" si="3900"/>
        <v/>
      </c>
      <c r="AU793" s="19" t="str">
        <f t="shared" si="3900"/>
        <v/>
      </c>
      <c r="AV793" s="19" t="str">
        <f t="shared" si="3900"/>
        <v/>
      </c>
      <c r="AW793" s="19" t="str">
        <f t="shared" si="3900"/>
        <v/>
      </c>
      <c r="AX793" s="19" t="str">
        <f t="shared" si="3900"/>
        <v/>
      </c>
      <c r="AY793" s="24">
        <f t="shared" si="3801"/>
        <v>0</v>
      </c>
      <c r="AZ793" s="19">
        <f t="shared" si="3802"/>
        <v>1</v>
      </c>
      <c r="BA793" s="19"/>
      <c r="BB793" s="19"/>
    </row>
    <row r="794" spans="1:54" ht="14.4">
      <c r="A794" s="1">
        <f>'Form Responses 1'!A970</f>
        <v>0</v>
      </c>
      <c r="B794" s="82" t="s">
        <v>2240</v>
      </c>
      <c r="C794" s="82" t="s">
        <v>2276</v>
      </c>
      <c r="D794" s="82" t="s">
        <v>2277</v>
      </c>
      <c r="E794" s="520" t="s">
        <v>2278</v>
      </c>
      <c r="F794" s="48">
        <f>'Form Responses 1'!F970</f>
        <v>0</v>
      </c>
      <c r="G794" s="82" t="s">
        <v>2237</v>
      </c>
      <c r="H794" s="25"/>
      <c r="I794" s="25"/>
      <c r="J794" s="25"/>
      <c r="K794" s="25"/>
      <c r="L794" s="25"/>
      <c r="M794" s="25"/>
      <c r="N794" s="25"/>
      <c r="O794" s="19" t="str">
        <f t="shared" si="3787"/>
        <v/>
      </c>
      <c r="P794" s="83"/>
      <c r="Q794" s="83"/>
      <c r="R794" s="83"/>
      <c r="S794" s="20" t="s">
        <v>979</v>
      </c>
      <c r="T794" s="20" t="s">
        <v>979</v>
      </c>
      <c r="U794" s="20" t="s">
        <v>979</v>
      </c>
      <c r="V794" s="21"/>
      <c r="W794" s="21" t="str">
        <f t="shared" ref="W794:X794" si="3901">IF(COUNTIF($F794,CONCATENATE("*",W$1,"*")),"Y",IF(COUNTIF($F794,CONCATENATE("*",$O$1,"*")),"Y",IF(COUNTIF($F794,CONCATENATE("*",$Y$1,"*")),"Y","")))</f>
        <v/>
      </c>
      <c r="X794" s="21" t="str">
        <f t="shared" si="3901"/>
        <v/>
      </c>
      <c r="Y794" s="21" t="str">
        <f t="shared" si="3895"/>
        <v/>
      </c>
      <c r="Z794" s="21" t="str">
        <f t="shared" ref="Z794:AA794" si="3902">IF(COUNTIF($F794,CONCATENATE("*",Z$1,"*")),"Y",IF(COUNTIF($F794,CONCATENATE("*",$O$1,"*")),"Y",IF(COUNTIF($F794,CONCATENATE("*",$AB$1,"*")),"Y","")))</f>
        <v/>
      </c>
      <c r="AA794" s="21" t="str">
        <f t="shared" si="3902"/>
        <v/>
      </c>
      <c r="AB794" s="21" t="str">
        <f t="shared" si="3897"/>
        <v/>
      </c>
      <c r="AC794" s="21" t="str">
        <f t="shared" ref="AC794:AD794" si="3903">IF(COUNTIF($F794,CONCATENATE("*",AC$1,"*")),"Y",IF(COUNTIF($F794,CONCATENATE("*",$O$1,"*")),"Y",IF(COUNTIF($F794,CONCATENATE("*",$AE$1,"*")),"Y","")))</f>
        <v/>
      </c>
      <c r="AD794" s="21" t="str">
        <f t="shared" si="3903"/>
        <v/>
      </c>
      <c r="AE794" s="19" t="str">
        <f t="shared" si="3899"/>
        <v/>
      </c>
      <c r="AF794" s="22">
        <f t="shared" si="3799"/>
        <v>3</v>
      </c>
      <c r="AG794" s="59" t="s">
        <v>1732</v>
      </c>
      <c r="AH794" s="19" t="str">
        <f t="shared" si="3867"/>
        <v/>
      </c>
      <c r="AI794" s="19"/>
      <c r="AJ794" s="19"/>
      <c r="AK794" s="19"/>
      <c r="AL794" s="19"/>
      <c r="AM794" s="19"/>
      <c r="AN794" s="19"/>
      <c r="AO794" s="19"/>
      <c r="AP794" s="19" t="str">
        <f t="shared" ref="AP794:AX794" si="3904">IF(W794="Y",$AG794,"")</f>
        <v/>
      </c>
      <c r="AQ794" s="19" t="str">
        <f t="shared" si="3904"/>
        <v/>
      </c>
      <c r="AR794" s="19" t="str">
        <f t="shared" si="3904"/>
        <v/>
      </c>
      <c r="AS794" s="19" t="str">
        <f t="shared" si="3904"/>
        <v/>
      </c>
      <c r="AT794" s="19" t="str">
        <f t="shared" si="3904"/>
        <v/>
      </c>
      <c r="AU794" s="19" t="str">
        <f t="shared" si="3904"/>
        <v/>
      </c>
      <c r="AV794" s="19" t="str">
        <f t="shared" si="3904"/>
        <v/>
      </c>
      <c r="AW794" s="19" t="str">
        <f t="shared" si="3904"/>
        <v/>
      </c>
      <c r="AX794" s="19" t="str">
        <f t="shared" si="3904"/>
        <v/>
      </c>
      <c r="AY794" s="24">
        <f t="shared" si="3801"/>
        <v>1</v>
      </c>
      <c r="AZ794" s="19">
        <f t="shared" si="3802"/>
        <v>1</v>
      </c>
      <c r="BA794" s="19" t="s">
        <v>1740</v>
      </c>
      <c r="BB794" s="19"/>
    </row>
    <row r="795" spans="1:54" ht="14.4">
      <c r="A795" s="1">
        <f>'Form Responses 1'!A972</f>
        <v>0</v>
      </c>
      <c r="B795" s="82" t="s">
        <v>2240</v>
      </c>
      <c r="C795" s="82" t="s">
        <v>1453</v>
      </c>
      <c r="D795" s="82" t="s">
        <v>1275</v>
      </c>
      <c r="E795" s="520" t="s">
        <v>2279</v>
      </c>
      <c r="F795" s="48">
        <f>'Form Responses 1'!F972</f>
        <v>0</v>
      </c>
      <c r="G795" s="82" t="s">
        <v>2237</v>
      </c>
      <c r="H795" s="25"/>
      <c r="I795" s="25"/>
      <c r="J795" s="25"/>
      <c r="K795" s="25"/>
      <c r="L795" s="25"/>
      <c r="M795" s="25"/>
      <c r="N795" s="25"/>
      <c r="O795" s="19" t="str">
        <f t="shared" si="3787"/>
        <v/>
      </c>
      <c r="P795" s="83"/>
      <c r="Q795" s="83"/>
      <c r="R795" s="83"/>
      <c r="S795" s="83"/>
      <c r="T795" s="83"/>
      <c r="U795" s="83"/>
      <c r="V795" s="21"/>
      <c r="W795" s="21" t="str">
        <f t="shared" ref="W795:X795" si="3905">IF(COUNTIF($F795,CONCATENATE("*",W$1,"*")),"Y",IF(COUNTIF($F795,CONCATENATE("*",$O$1,"*")),"Y",IF(COUNTIF($F795,CONCATENATE("*",$Y$1,"*")),"Y","")))</f>
        <v/>
      </c>
      <c r="X795" s="21" t="str">
        <f t="shared" si="3905"/>
        <v/>
      </c>
      <c r="Y795" s="21" t="str">
        <f t="shared" si="3895"/>
        <v/>
      </c>
      <c r="Z795" s="21" t="str">
        <f t="shared" ref="Z795:AA795" si="3906">IF(COUNTIF($F795,CONCATENATE("*",Z$1,"*")),"Y",IF(COUNTIF($F795,CONCATENATE("*",$O$1,"*")),"Y",IF(COUNTIF($F795,CONCATENATE("*",$AB$1,"*")),"Y","")))</f>
        <v/>
      </c>
      <c r="AA795" s="21" t="str">
        <f t="shared" si="3906"/>
        <v/>
      </c>
      <c r="AB795" s="21" t="str">
        <f t="shared" si="3897"/>
        <v/>
      </c>
      <c r="AC795" s="21" t="str">
        <f t="shared" ref="AC795:AD795" si="3907">IF(COUNTIF($F795,CONCATENATE("*",AC$1,"*")),"Y",IF(COUNTIF($F795,CONCATENATE("*",$O$1,"*")),"Y",IF(COUNTIF($F795,CONCATENATE("*",$AE$1,"*")),"Y","")))</f>
        <v/>
      </c>
      <c r="AD795" s="21" t="str">
        <f t="shared" si="3907"/>
        <v/>
      </c>
      <c r="AE795" s="19" t="str">
        <f t="shared" si="3899"/>
        <v/>
      </c>
      <c r="AF795" s="22">
        <f t="shared" si="3799"/>
        <v>0</v>
      </c>
      <c r="AG795" s="59" t="s">
        <v>1743</v>
      </c>
      <c r="AH795" s="19" t="str">
        <f t="shared" si="3867"/>
        <v/>
      </c>
      <c r="AI795" s="19"/>
      <c r="AJ795" s="19"/>
      <c r="AK795" s="19"/>
      <c r="AL795" s="19"/>
      <c r="AM795" s="19"/>
      <c r="AN795" s="19"/>
      <c r="AO795" s="19"/>
      <c r="AP795" s="19" t="str">
        <f t="shared" ref="AP795:AX795" si="3908">IF(W795="Y",$AG795,"")</f>
        <v/>
      </c>
      <c r="AQ795" s="19" t="str">
        <f t="shared" si="3908"/>
        <v/>
      </c>
      <c r="AR795" s="19" t="str">
        <f t="shared" si="3908"/>
        <v/>
      </c>
      <c r="AS795" s="19" t="str">
        <f t="shared" si="3908"/>
        <v/>
      </c>
      <c r="AT795" s="19" t="str">
        <f t="shared" si="3908"/>
        <v/>
      </c>
      <c r="AU795" s="19" t="str">
        <f t="shared" si="3908"/>
        <v/>
      </c>
      <c r="AV795" s="19" t="str">
        <f t="shared" si="3908"/>
        <v/>
      </c>
      <c r="AW795" s="19" t="str">
        <f t="shared" si="3908"/>
        <v/>
      </c>
      <c r="AX795" s="19" t="str">
        <f t="shared" si="3908"/>
        <v/>
      </c>
      <c r="AY795" s="24">
        <f t="shared" si="3801"/>
        <v>0</v>
      </c>
      <c r="AZ795" s="19">
        <f t="shared" si="3802"/>
        <v>1</v>
      </c>
      <c r="BA795" s="19"/>
      <c r="BB795" s="19"/>
    </row>
    <row r="796" spans="1:54" ht="14.4">
      <c r="A796" s="1">
        <f>'Form Responses 1'!A973</f>
        <v>0</v>
      </c>
      <c r="B796" s="82" t="s">
        <v>43</v>
      </c>
      <c r="C796" s="82" t="s">
        <v>2280</v>
      </c>
      <c r="D796" s="84"/>
      <c r="E796" s="520">
        <v>5624727371</v>
      </c>
      <c r="F796" s="48">
        <f>'Form Responses 1'!F973</f>
        <v>0</v>
      </c>
      <c r="G796" s="82" t="s">
        <v>2237</v>
      </c>
      <c r="H796" s="25"/>
      <c r="I796" s="25"/>
      <c r="J796" s="25"/>
      <c r="K796" s="25"/>
      <c r="L796" s="25"/>
      <c r="M796" s="25"/>
      <c r="N796" s="25"/>
      <c r="O796" s="19" t="str">
        <f t="shared" si="3787"/>
        <v/>
      </c>
      <c r="P796" s="20" t="s">
        <v>979</v>
      </c>
      <c r="Q796" s="20" t="s">
        <v>979</v>
      </c>
      <c r="R796" s="20" t="s">
        <v>979</v>
      </c>
      <c r="S796" s="20" t="s">
        <v>979</v>
      </c>
      <c r="T796" s="20" t="s">
        <v>979</v>
      </c>
      <c r="U796" s="20" t="s">
        <v>979</v>
      </c>
      <c r="V796" s="21"/>
      <c r="W796" s="21" t="str">
        <f t="shared" ref="W796:X796" si="3909">IF(COUNTIF($F796,CONCATENATE("*",W$1,"*")),"Y",IF(COUNTIF($F796,CONCATENATE("*",$O$1,"*")),"Y",IF(COUNTIF($F796,CONCATENATE("*",$Y$1,"*")),"Y","")))</f>
        <v/>
      </c>
      <c r="X796" s="21" t="str">
        <f t="shared" si="3909"/>
        <v/>
      </c>
      <c r="Y796" s="21" t="str">
        <f t="shared" si="3895"/>
        <v/>
      </c>
      <c r="Z796" s="21" t="str">
        <f t="shared" ref="Z796:AA796" si="3910">IF(COUNTIF($F796,CONCATENATE("*",Z$1,"*")),"Y",IF(COUNTIF($F796,CONCATENATE("*",$O$1,"*")),"Y",IF(COUNTIF($F796,CONCATENATE("*",$AB$1,"*")),"Y","")))</f>
        <v/>
      </c>
      <c r="AA796" s="21" t="str">
        <f t="shared" si="3910"/>
        <v/>
      </c>
      <c r="AB796" s="21" t="str">
        <f t="shared" si="3897"/>
        <v/>
      </c>
      <c r="AC796" s="21" t="str">
        <f t="shared" ref="AC796:AD796" si="3911">IF(COUNTIF($F796,CONCATENATE("*",AC$1,"*")),"Y",IF(COUNTIF($F796,CONCATENATE("*",$O$1,"*")),"Y",IF(COUNTIF($F796,CONCATENATE("*",$AE$1,"*")),"Y","")))</f>
        <v/>
      </c>
      <c r="AD796" s="21" t="str">
        <f t="shared" si="3911"/>
        <v/>
      </c>
      <c r="AE796" s="19" t="str">
        <f t="shared" si="3899"/>
        <v/>
      </c>
      <c r="AF796" s="22">
        <f t="shared" si="3799"/>
        <v>6</v>
      </c>
      <c r="AG796" s="59" t="s">
        <v>1736</v>
      </c>
      <c r="AH796" s="19" t="str">
        <f t="shared" si="3867"/>
        <v/>
      </c>
      <c r="AI796" s="19"/>
      <c r="AJ796" s="19"/>
      <c r="AK796" s="19"/>
      <c r="AL796" s="19"/>
      <c r="AM796" s="19"/>
      <c r="AN796" s="19"/>
      <c r="AO796" s="19"/>
      <c r="AP796" s="19" t="str">
        <f t="shared" ref="AP796:AX796" si="3912">IF(W796="Y",$AG796,"")</f>
        <v/>
      </c>
      <c r="AQ796" s="19" t="str">
        <f t="shared" si="3912"/>
        <v/>
      </c>
      <c r="AR796" s="19" t="str">
        <f t="shared" si="3912"/>
        <v/>
      </c>
      <c r="AS796" s="19" t="str">
        <f t="shared" si="3912"/>
        <v/>
      </c>
      <c r="AT796" s="19" t="str">
        <f t="shared" si="3912"/>
        <v/>
      </c>
      <c r="AU796" s="19" t="str">
        <f t="shared" si="3912"/>
        <v/>
      </c>
      <c r="AV796" s="19" t="str">
        <f t="shared" si="3912"/>
        <v/>
      </c>
      <c r="AW796" s="19" t="str">
        <f t="shared" si="3912"/>
        <v/>
      </c>
      <c r="AX796" s="19" t="str">
        <f t="shared" si="3912"/>
        <v/>
      </c>
      <c r="AY796" s="24">
        <f t="shared" si="3801"/>
        <v>2</v>
      </c>
      <c r="AZ796" s="19">
        <f t="shared" si="3802"/>
        <v>1</v>
      </c>
      <c r="BA796" s="19" t="s">
        <v>1740</v>
      </c>
      <c r="BB796" s="19"/>
    </row>
    <row r="797" spans="1:54" ht="14.4">
      <c r="A797" s="1">
        <f>'Form Responses 1'!A974</f>
        <v>0</v>
      </c>
      <c r="B797" s="82" t="s">
        <v>2240</v>
      </c>
      <c r="C797" s="82" t="s">
        <v>2160</v>
      </c>
      <c r="D797" s="82" t="s">
        <v>1205</v>
      </c>
      <c r="E797" s="520" t="s">
        <v>2240</v>
      </c>
      <c r="F797" s="48">
        <f>'Form Responses 1'!F974</f>
        <v>0</v>
      </c>
      <c r="G797" s="82" t="s">
        <v>2237</v>
      </c>
      <c r="H797" s="25"/>
      <c r="I797" s="25"/>
      <c r="J797" s="25"/>
      <c r="K797" s="25"/>
      <c r="L797" s="25"/>
      <c r="M797" s="25"/>
      <c r="N797" s="25"/>
      <c r="O797" s="19" t="str">
        <f t="shared" si="3787"/>
        <v/>
      </c>
      <c r="P797" s="83"/>
      <c r="Q797" s="20" t="s">
        <v>979</v>
      </c>
      <c r="R797" s="20" t="s">
        <v>979</v>
      </c>
      <c r="S797" s="20" t="s">
        <v>979</v>
      </c>
      <c r="T797" s="20" t="s">
        <v>979</v>
      </c>
      <c r="U797" s="20" t="s">
        <v>979</v>
      </c>
      <c r="V797" s="21"/>
      <c r="W797" s="21" t="str">
        <f t="shared" ref="W797:X797" si="3913">IF(COUNTIF($F797,CONCATENATE("*",W$1,"*")),"Y",IF(COUNTIF($F797,CONCATENATE("*",$O$1,"*")),"Y",IF(COUNTIF($F797,CONCATENATE("*",$Y$1,"*")),"Y","")))</f>
        <v/>
      </c>
      <c r="X797" s="21" t="str">
        <f t="shared" si="3913"/>
        <v/>
      </c>
      <c r="Y797" s="21" t="str">
        <f t="shared" si="3895"/>
        <v/>
      </c>
      <c r="Z797" s="21" t="str">
        <f t="shared" ref="Z797:AA797" si="3914">IF(COUNTIF($F797,CONCATENATE("*",Z$1,"*")),"Y",IF(COUNTIF($F797,CONCATENATE("*",$O$1,"*")),"Y",IF(COUNTIF($F797,CONCATENATE("*",$AB$1,"*")),"Y","")))</f>
        <v/>
      </c>
      <c r="AA797" s="21" t="str">
        <f t="shared" si="3914"/>
        <v/>
      </c>
      <c r="AB797" s="21" t="str">
        <f t="shared" si="3897"/>
        <v/>
      </c>
      <c r="AC797" s="21" t="str">
        <f t="shared" ref="AC797:AD797" si="3915">IF(COUNTIF($F797,CONCATENATE("*",AC$1,"*")),"Y",IF(COUNTIF($F797,CONCATENATE("*",$O$1,"*")),"Y",IF(COUNTIF($F797,CONCATENATE("*",$AE$1,"*")),"Y","")))</f>
        <v/>
      </c>
      <c r="AD797" s="21" t="str">
        <f t="shared" si="3915"/>
        <v/>
      </c>
      <c r="AE797" s="19" t="str">
        <f t="shared" si="3899"/>
        <v/>
      </c>
      <c r="AF797" s="22">
        <f t="shared" si="3799"/>
        <v>5</v>
      </c>
      <c r="AG797" s="59" t="s">
        <v>1732</v>
      </c>
      <c r="AH797" s="19" t="str">
        <f t="shared" si="3867"/>
        <v/>
      </c>
      <c r="AI797" s="19"/>
      <c r="AJ797" s="19"/>
      <c r="AK797" s="19"/>
      <c r="AL797" s="19"/>
      <c r="AM797" s="19"/>
      <c r="AN797" s="19"/>
      <c r="AO797" s="19"/>
      <c r="AP797" s="19" t="str">
        <f t="shared" ref="AP797:AX797" si="3916">IF(W797="Y",$AG797,"")</f>
        <v/>
      </c>
      <c r="AQ797" s="19" t="str">
        <f t="shared" si="3916"/>
        <v/>
      </c>
      <c r="AR797" s="19" t="str">
        <f t="shared" si="3916"/>
        <v/>
      </c>
      <c r="AS797" s="19" t="str">
        <f t="shared" si="3916"/>
        <v/>
      </c>
      <c r="AT797" s="19" t="str">
        <f t="shared" si="3916"/>
        <v/>
      </c>
      <c r="AU797" s="19" t="str">
        <f t="shared" si="3916"/>
        <v/>
      </c>
      <c r="AV797" s="19" t="str">
        <f t="shared" si="3916"/>
        <v/>
      </c>
      <c r="AW797" s="19" t="str">
        <f t="shared" si="3916"/>
        <v/>
      </c>
      <c r="AX797" s="19" t="str">
        <f t="shared" si="3916"/>
        <v/>
      </c>
      <c r="AY797" s="24">
        <f t="shared" si="3801"/>
        <v>2</v>
      </c>
      <c r="AZ797" s="19">
        <f t="shared" si="3802"/>
        <v>1</v>
      </c>
      <c r="BA797" s="19" t="s">
        <v>1740</v>
      </c>
      <c r="BB797" s="19"/>
    </row>
    <row r="798" spans="1:54" ht="14.4">
      <c r="A798" s="1">
        <f>'Form Responses 1'!A976</f>
        <v>0</v>
      </c>
      <c r="B798" s="82" t="s">
        <v>480</v>
      </c>
      <c r="C798" s="82" t="s">
        <v>2238</v>
      </c>
      <c r="D798" s="82" t="s">
        <v>2281</v>
      </c>
      <c r="E798" s="520" t="s">
        <v>2282</v>
      </c>
      <c r="F798" s="48">
        <f>'Form Responses 1'!F976</f>
        <v>0</v>
      </c>
      <c r="G798" s="82" t="s">
        <v>2237</v>
      </c>
      <c r="H798" s="25"/>
      <c r="I798" s="25"/>
      <c r="J798" s="25"/>
      <c r="K798" s="25"/>
      <c r="L798" s="25"/>
      <c r="M798" s="25"/>
      <c r="N798" s="25"/>
      <c r="O798" s="19" t="str">
        <f t="shared" si="3787"/>
        <v/>
      </c>
      <c r="P798" s="83"/>
      <c r="Q798" s="83"/>
      <c r="R798" s="83"/>
      <c r="S798" s="20" t="s">
        <v>979</v>
      </c>
      <c r="T798" s="20" t="s">
        <v>979</v>
      </c>
      <c r="U798" s="20" t="s">
        <v>979</v>
      </c>
      <c r="V798" s="21"/>
      <c r="W798" s="21" t="str">
        <f t="shared" ref="W798:X798" si="3917">IF(COUNTIF($F798,CONCATENATE("*",W$1,"*")),"Y",IF(COUNTIF($F798,CONCATENATE("*",$O$1,"*")),"Y",IF(COUNTIF($F798,CONCATENATE("*",$Y$1,"*")),"Y","")))</f>
        <v/>
      </c>
      <c r="X798" s="21" t="str">
        <f t="shared" si="3917"/>
        <v/>
      </c>
      <c r="Y798" s="21" t="str">
        <f t="shared" si="3895"/>
        <v/>
      </c>
      <c r="Z798" s="21" t="str">
        <f t="shared" ref="Z798:AA798" si="3918">IF(COUNTIF($F798,CONCATENATE("*",Z$1,"*")),"Y",IF(COUNTIF($F798,CONCATENATE("*",$O$1,"*")),"Y",IF(COUNTIF($F798,CONCATENATE("*",$AB$1,"*")),"Y","")))</f>
        <v/>
      </c>
      <c r="AA798" s="21" t="str">
        <f t="shared" si="3918"/>
        <v/>
      </c>
      <c r="AB798" s="21" t="str">
        <f t="shared" si="3897"/>
        <v/>
      </c>
      <c r="AC798" s="21" t="str">
        <f t="shared" ref="AC798:AD798" si="3919">IF(COUNTIF($F798,CONCATENATE("*",AC$1,"*")),"Y",IF(COUNTIF($F798,CONCATENATE("*",$O$1,"*")),"Y",IF(COUNTIF($F798,CONCATENATE("*",$AE$1,"*")),"Y","")))</f>
        <v/>
      </c>
      <c r="AD798" s="21" t="str">
        <f t="shared" si="3919"/>
        <v/>
      </c>
      <c r="AE798" s="19" t="str">
        <f t="shared" si="3899"/>
        <v/>
      </c>
      <c r="AF798" s="22">
        <f t="shared" si="3799"/>
        <v>3</v>
      </c>
      <c r="AG798" s="82" t="s">
        <v>1732</v>
      </c>
      <c r="AH798" s="19" t="str">
        <f t="shared" si="3867"/>
        <v/>
      </c>
      <c r="AI798" s="19"/>
      <c r="AJ798" s="19"/>
      <c r="AK798" s="19"/>
      <c r="AL798" s="19"/>
      <c r="AM798" s="19"/>
      <c r="AN798" s="19"/>
      <c r="AO798" s="19"/>
      <c r="AP798" s="19" t="str">
        <f t="shared" ref="AP798:AX798" si="3920">IF(W798="Y",$AG798,"")</f>
        <v/>
      </c>
      <c r="AQ798" s="19" t="str">
        <f t="shared" si="3920"/>
        <v/>
      </c>
      <c r="AR798" s="19" t="str">
        <f t="shared" si="3920"/>
        <v/>
      </c>
      <c r="AS798" s="19" t="str">
        <f t="shared" si="3920"/>
        <v/>
      </c>
      <c r="AT798" s="19" t="str">
        <f t="shared" si="3920"/>
        <v/>
      </c>
      <c r="AU798" s="19" t="str">
        <f t="shared" si="3920"/>
        <v/>
      </c>
      <c r="AV798" s="19" t="str">
        <f t="shared" si="3920"/>
        <v/>
      </c>
      <c r="AW798" s="19" t="str">
        <f t="shared" si="3920"/>
        <v/>
      </c>
      <c r="AX798" s="19" t="str">
        <f t="shared" si="3920"/>
        <v/>
      </c>
      <c r="AY798" s="24">
        <f t="shared" si="3801"/>
        <v>1</v>
      </c>
      <c r="AZ798" s="19">
        <f t="shared" si="3802"/>
        <v>1</v>
      </c>
      <c r="BA798" s="19" t="s">
        <v>1740</v>
      </c>
      <c r="BB798" s="19"/>
    </row>
    <row r="799" spans="1:54" ht="14.4">
      <c r="A799" s="1">
        <f>'Form Responses 1'!A977</f>
        <v>0</v>
      </c>
      <c r="B799" s="82" t="s">
        <v>2240</v>
      </c>
      <c r="C799" s="82" t="s">
        <v>2283</v>
      </c>
      <c r="D799" s="82" t="s">
        <v>482</v>
      </c>
      <c r="E799" s="520" t="s">
        <v>2282</v>
      </c>
      <c r="F799" s="48">
        <f>'Form Responses 1'!F977</f>
        <v>0</v>
      </c>
      <c r="G799" s="82" t="s">
        <v>2237</v>
      </c>
      <c r="H799" s="25"/>
      <c r="I799" s="25"/>
      <c r="J799" s="25"/>
      <c r="K799" s="25"/>
      <c r="L799" s="25"/>
      <c r="M799" s="25"/>
      <c r="N799" s="25"/>
      <c r="O799" s="19" t="str">
        <f t="shared" si="3787"/>
        <v/>
      </c>
      <c r="P799" s="83"/>
      <c r="Q799" s="83"/>
      <c r="R799" s="83"/>
      <c r="S799" s="20" t="s">
        <v>979</v>
      </c>
      <c r="T799" s="20" t="s">
        <v>979</v>
      </c>
      <c r="U799" s="20" t="s">
        <v>979</v>
      </c>
      <c r="V799" s="21"/>
      <c r="W799" s="21" t="str">
        <f t="shared" ref="W799:X799" si="3921">IF(COUNTIF($F799,CONCATENATE("*",W$1,"*")),"Y",IF(COUNTIF($F799,CONCATENATE("*",$O$1,"*")),"Y",IF(COUNTIF($F799,CONCATENATE("*",$Y$1,"*")),"Y","")))</f>
        <v/>
      </c>
      <c r="X799" s="21" t="str">
        <f t="shared" si="3921"/>
        <v/>
      </c>
      <c r="Y799" s="21" t="str">
        <f t="shared" si="3895"/>
        <v/>
      </c>
      <c r="Z799" s="21" t="str">
        <f t="shared" ref="Z799:AA799" si="3922">IF(COUNTIF($F799,CONCATENATE("*",Z$1,"*")),"Y",IF(COUNTIF($F799,CONCATENATE("*",$O$1,"*")),"Y",IF(COUNTIF($F799,CONCATENATE("*",$AB$1,"*")),"Y","")))</f>
        <v/>
      </c>
      <c r="AA799" s="21" t="str">
        <f t="shared" si="3922"/>
        <v/>
      </c>
      <c r="AB799" s="21" t="str">
        <f t="shared" si="3897"/>
        <v/>
      </c>
      <c r="AC799" s="21" t="str">
        <f t="shared" ref="AC799:AD799" si="3923">IF(COUNTIF($F799,CONCATENATE("*",AC$1,"*")),"Y",IF(COUNTIF($F799,CONCATENATE("*",$O$1,"*")),"Y",IF(COUNTIF($F799,CONCATENATE("*",$AE$1,"*")),"Y","")))</f>
        <v/>
      </c>
      <c r="AD799" s="21" t="str">
        <f t="shared" si="3923"/>
        <v/>
      </c>
      <c r="AE799" s="19" t="str">
        <f t="shared" si="3899"/>
        <v/>
      </c>
      <c r="AF799" s="22">
        <f t="shared" si="3799"/>
        <v>3</v>
      </c>
      <c r="AG799" s="59" t="s">
        <v>1736</v>
      </c>
      <c r="AH799" s="19" t="str">
        <f t="shared" si="3867"/>
        <v/>
      </c>
      <c r="AI799" s="19"/>
      <c r="AJ799" s="19"/>
      <c r="AK799" s="19"/>
      <c r="AL799" s="19"/>
      <c r="AM799" s="19"/>
      <c r="AN799" s="19"/>
      <c r="AO799" s="19"/>
      <c r="AP799" s="19" t="str">
        <f t="shared" ref="AP799:AX799" si="3924">IF(W799="Y",$AG799,"")</f>
        <v/>
      </c>
      <c r="AQ799" s="19" t="str">
        <f t="shared" si="3924"/>
        <v/>
      </c>
      <c r="AR799" s="19" t="str">
        <f t="shared" si="3924"/>
        <v/>
      </c>
      <c r="AS799" s="19" t="str">
        <f t="shared" si="3924"/>
        <v/>
      </c>
      <c r="AT799" s="19" t="str">
        <f t="shared" si="3924"/>
        <v/>
      </c>
      <c r="AU799" s="19" t="str">
        <f t="shared" si="3924"/>
        <v/>
      </c>
      <c r="AV799" s="19" t="str">
        <f t="shared" si="3924"/>
        <v/>
      </c>
      <c r="AW799" s="19" t="str">
        <f t="shared" si="3924"/>
        <v/>
      </c>
      <c r="AX799" s="19" t="str">
        <f t="shared" si="3924"/>
        <v/>
      </c>
      <c r="AY799" s="24">
        <f t="shared" si="3801"/>
        <v>1</v>
      </c>
      <c r="AZ799" s="19">
        <f t="shared" si="3802"/>
        <v>1</v>
      </c>
      <c r="BA799" s="19" t="s">
        <v>1740</v>
      </c>
      <c r="BB799" s="19"/>
    </row>
    <row r="800" spans="1:54" ht="14.4">
      <c r="A800" s="1">
        <f>'Form Responses 1'!A978</f>
        <v>0</v>
      </c>
      <c r="B800" s="82" t="s">
        <v>2284</v>
      </c>
      <c r="C800" s="82" t="s">
        <v>604</v>
      </c>
      <c r="D800" s="82" t="s">
        <v>2285</v>
      </c>
      <c r="E800" s="520" t="s">
        <v>2286</v>
      </c>
      <c r="F800" s="48">
        <f>'Form Responses 1'!F978</f>
        <v>0</v>
      </c>
      <c r="G800" s="25" t="s">
        <v>124</v>
      </c>
      <c r="H800" s="25"/>
      <c r="I800" s="25"/>
      <c r="J800" s="25"/>
      <c r="K800" s="25"/>
      <c r="L800" s="25"/>
      <c r="M800" s="25"/>
      <c r="N800" s="25"/>
      <c r="O800" s="19" t="str">
        <f t="shared" si="3787"/>
        <v/>
      </c>
      <c r="P800" s="20" t="s">
        <v>979</v>
      </c>
      <c r="Q800" s="20" t="s">
        <v>979</v>
      </c>
      <c r="R800" s="20" t="s">
        <v>979</v>
      </c>
      <c r="S800" s="20" t="s">
        <v>979</v>
      </c>
      <c r="T800" s="20" t="s">
        <v>979</v>
      </c>
      <c r="U800" s="20" t="s">
        <v>979</v>
      </c>
      <c r="V800" s="21"/>
      <c r="W800" s="21" t="str">
        <f t="shared" ref="W800:X800" si="3925">IF(COUNTIF($F800,CONCATENATE("*",W$1,"*")),"Y",IF(COUNTIF($F800,CONCATENATE("*",$O$1,"*")),"Y",IF(COUNTIF($F800,CONCATENATE("*",$Y$1,"*")),"Y","")))</f>
        <v/>
      </c>
      <c r="X800" s="21" t="str">
        <f t="shared" si="3925"/>
        <v/>
      </c>
      <c r="Y800" s="21" t="str">
        <f t="shared" si="3895"/>
        <v/>
      </c>
      <c r="Z800" s="21" t="str">
        <f t="shared" ref="Z800:AA800" si="3926">IF(COUNTIF($F800,CONCATENATE("*",Z$1,"*")),"Y",IF(COUNTIF($F800,CONCATENATE("*",$O$1,"*")),"Y",IF(COUNTIF($F800,CONCATENATE("*",$AB$1,"*")),"Y","")))</f>
        <v/>
      </c>
      <c r="AA800" s="21" t="str">
        <f t="shared" si="3926"/>
        <v/>
      </c>
      <c r="AB800" s="21" t="str">
        <f t="shared" si="3897"/>
        <v/>
      </c>
      <c r="AC800" s="21" t="str">
        <f t="shared" ref="AC800:AD800" si="3927">IF(COUNTIF($F800,CONCATENATE("*",AC$1,"*")),"Y",IF(COUNTIF($F800,CONCATENATE("*",$O$1,"*")),"Y",IF(COUNTIF($F800,CONCATENATE("*",$AE$1,"*")),"Y","")))</f>
        <v/>
      </c>
      <c r="AD800" s="21" t="str">
        <f t="shared" si="3927"/>
        <v/>
      </c>
      <c r="AE800" s="19" t="str">
        <f t="shared" si="3899"/>
        <v/>
      </c>
      <c r="AF800" s="22">
        <f t="shared" si="3799"/>
        <v>6</v>
      </c>
      <c r="AG800" s="59" t="s">
        <v>1763</v>
      </c>
      <c r="AH800" s="19" t="str">
        <f t="shared" si="3867"/>
        <v/>
      </c>
      <c r="AI800" s="19" t="str">
        <f t="shared" ref="AI800:AX800" si="3928">IF(P800="Y",$AG800,"")</f>
        <v>Decoration</v>
      </c>
      <c r="AJ800" s="19" t="str">
        <f t="shared" si="3928"/>
        <v>Decoration</v>
      </c>
      <c r="AK800" s="19" t="str">
        <f t="shared" si="3928"/>
        <v>Decoration</v>
      </c>
      <c r="AL800" s="19" t="str">
        <f t="shared" si="3928"/>
        <v>Decoration</v>
      </c>
      <c r="AM800" s="19" t="str">
        <f t="shared" si="3928"/>
        <v>Decoration</v>
      </c>
      <c r="AN800" s="19" t="str">
        <f t="shared" si="3928"/>
        <v>Decoration</v>
      </c>
      <c r="AO800" s="19" t="str">
        <f t="shared" si="3928"/>
        <v/>
      </c>
      <c r="AP800" s="19" t="str">
        <f t="shared" si="3928"/>
        <v/>
      </c>
      <c r="AQ800" s="19" t="str">
        <f t="shared" si="3928"/>
        <v/>
      </c>
      <c r="AR800" s="19" t="str">
        <f t="shared" si="3928"/>
        <v/>
      </c>
      <c r="AS800" s="19" t="str">
        <f t="shared" si="3928"/>
        <v/>
      </c>
      <c r="AT800" s="19" t="str">
        <f t="shared" si="3928"/>
        <v/>
      </c>
      <c r="AU800" s="19" t="str">
        <f t="shared" si="3928"/>
        <v/>
      </c>
      <c r="AV800" s="19" t="str">
        <f t="shared" si="3928"/>
        <v/>
      </c>
      <c r="AW800" s="19" t="str">
        <f t="shared" si="3928"/>
        <v/>
      </c>
      <c r="AX800" s="19" t="str">
        <f t="shared" si="3928"/>
        <v/>
      </c>
      <c r="AY800" s="24">
        <f t="shared" si="3801"/>
        <v>2</v>
      </c>
      <c r="AZ800" s="19">
        <f t="shared" si="3802"/>
        <v>1</v>
      </c>
      <c r="BA800" s="19" t="s">
        <v>1740</v>
      </c>
      <c r="BB800" s="19"/>
    </row>
    <row r="801" spans="1:54" ht="14.4">
      <c r="A801" s="1">
        <f>'Form Responses 1'!A979</f>
        <v>0</v>
      </c>
      <c r="B801" s="82" t="s">
        <v>2287</v>
      </c>
      <c r="C801" s="82" t="s">
        <v>604</v>
      </c>
      <c r="D801" s="82" t="s">
        <v>2288</v>
      </c>
      <c r="E801" s="520">
        <v>8475325094</v>
      </c>
      <c r="F801" s="48">
        <f>'Form Responses 1'!F979</f>
        <v>0</v>
      </c>
      <c r="G801" s="25" t="s">
        <v>124</v>
      </c>
      <c r="H801" s="25"/>
      <c r="I801" s="25"/>
      <c r="J801" s="25"/>
      <c r="K801" s="25"/>
      <c r="L801" s="25"/>
      <c r="M801" s="25"/>
      <c r="N801" s="25"/>
      <c r="O801" s="19" t="str">
        <f t="shared" si="3787"/>
        <v/>
      </c>
      <c r="P801" s="83"/>
      <c r="Q801" s="83"/>
      <c r="R801" s="83"/>
      <c r="S801" s="83"/>
      <c r="T801" s="83"/>
      <c r="U801" s="83"/>
      <c r="V801" s="21"/>
      <c r="W801" s="21" t="str">
        <f t="shared" ref="W801:X801" si="3929">IF(COUNTIF($F801,CONCATENATE("*",W$1,"*")),"Y",IF(COUNTIF($F801,CONCATENATE("*",$O$1,"*")),"Y",IF(COUNTIF($F801,CONCATENATE("*",$Y$1,"*")),"Y","")))</f>
        <v/>
      </c>
      <c r="X801" s="21" t="str">
        <f t="shared" si="3929"/>
        <v/>
      </c>
      <c r="Y801" s="21" t="str">
        <f t="shared" si="3895"/>
        <v/>
      </c>
      <c r="Z801" s="21" t="str">
        <f t="shared" ref="Z801:AA801" si="3930">IF(COUNTIF($F801,CONCATENATE("*",Z$1,"*")),"Y",IF(COUNTIF($F801,CONCATENATE("*",$O$1,"*")),"Y",IF(COUNTIF($F801,CONCATENATE("*",$AB$1,"*")),"Y","")))</f>
        <v/>
      </c>
      <c r="AA801" s="21" t="str">
        <f t="shared" si="3930"/>
        <v/>
      </c>
      <c r="AB801" s="21" t="str">
        <f t="shared" si="3897"/>
        <v/>
      </c>
      <c r="AC801" s="21" t="str">
        <f t="shared" ref="AC801:AD801" si="3931">IF(COUNTIF($F801,CONCATENATE("*",AC$1,"*")),"Y",IF(COUNTIF($F801,CONCATENATE("*",$O$1,"*")),"Y",IF(COUNTIF($F801,CONCATENATE("*",$AE$1,"*")),"Y","")))</f>
        <v/>
      </c>
      <c r="AD801" s="21" t="str">
        <f t="shared" si="3931"/>
        <v/>
      </c>
      <c r="AE801" s="19" t="str">
        <f t="shared" si="3899"/>
        <v/>
      </c>
      <c r="AF801" s="22">
        <f t="shared" si="3799"/>
        <v>0</v>
      </c>
      <c r="AG801" s="59" t="s">
        <v>1743</v>
      </c>
      <c r="AH801" s="19" t="str">
        <f t="shared" si="3867"/>
        <v/>
      </c>
      <c r="AI801" s="19"/>
      <c r="AJ801" s="19"/>
      <c r="AK801" s="19"/>
      <c r="AL801" s="19"/>
      <c r="AM801" s="19"/>
      <c r="AN801" s="19"/>
      <c r="AO801" s="19"/>
      <c r="AP801" s="19" t="str">
        <f t="shared" ref="AP801:AX801" si="3932">IF(W801="Y",$AG801,"")</f>
        <v/>
      </c>
      <c r="AQ801" s="19" t="str">
        <f t="shared" si="3932"/>
        <v/>
      </c>
      <c r="AR801" s="19" t="str">
        <f t="shared" si="3932"/>
        <v/>
      </c>
      <c r="AS801" s="19" t="str">
        <f t="shared" si="3932"/>
        <v/>
      </c>
      <c r="AT801" s="19" t="str">
        <f t="shared" si="3932"/>
        <v/>
      </c>
      <c r="AU801" s="19" t="str">
        <f t="shared" si="3932"/>
        <v/>
      </c>
      <c r="AV801" s="19" t="str">
        <f t="shared" si="3932"/>
        <v/>
      </c>
      <c r="AW801" s="19" t="str">
        <f t="shared" si="3932"/>
        <v/>
      </c>
      <c r="AX801" s="19" t="str">
        <f t="shared" si="3932"/>
        <v/>
      </c>
      <c r="AY801" s="24">
        <f t="shared" si="3801"/>
        <v>0</v>
      </c>
      <c r="AZ801" s="19">
        <f t="shared" si="3802"/>
        <v>1</v>
      </c>
      <c r="BA801" s="19"/>
      <c r="BB801" s="19"/>
    </row>
    <row r="802" spans="1:54" ht="14.4">
      <c r="A802" s="1">
        <f>'Form Responses 1'!A980</f>
        <v>0</v>
      </c>
      <c r="B802" s="82" t="s">
        <v>2289</v>
      </c>
      <c r="C802" s="82" t="s">
        <v>2290</v>
      </c>
      <c r="D802" s="82" t="s">
        <v>2291</v>
      </c>
      <c r="E802" s="520">
        <v>8478020406</v>
      </c>
      <c r="F802" s="48">
        <f>'Form Responses 1'!F980</f>
        <v>0</v>
      </c>
      <c r="G802" s="25" t="s">
        <v>124</v>
      </c>
      <c r="H802" s="25"/>
      <c r="I802" s="25"/>
      <c r="J802" s="25"/>
      <c r="K802" s="25"/>
      <c r="L802" s="25"/>
      <c r="M802" s="25"/>
      <c r="N802" s="25"/>
      <c r="O802" s="19" t="str">
        <f t="shared" si="3787"/>
        <v/>
      </c>
      <c r="P802" s="83"/>
      <c r="Q802" s="20" t="s">
        <v>979</v>
      </c>
      <c r="R802" s="83"/>
      <c r="S802" s="20" t="s">
        <v>979</v>
      </c>
      <c r="T802" s="83"/>
      <c r="U802" s="20" t="s">
        <v>979</v>
      </c>
      <c r="V802" s="21"/>
      <c r="W802" s="21" t="str">
        <f t="shared" ref="W802:X802" si="3933">IF(COUNTIF($F802,CONCATENATE("*",W$1,"*")),"Y",IF(COUNTIF($F802,CONCATENATE("*",$O$1,"*")),"Y",IF(COUNTIF($F802,CONCATENATE("*",$Y$1,"*")),"Y","")))</f>
        <v/>
      </c>
      <c r="X802" s="21" t="str">
        <f t="shared" si="3933"/>
        <v/>
      </c>
      <c r="Y802" s="21" t="str">
        <f t="shared" si="3895"/>
        <v/>
      </c>
      <c r="Z802" s="21" t="str">
        <f t="shared" ref="Z802:AA802" si="3934">IF(COUNTIF($F802,CONCATENATE("*",Z$1,"*")),"Y",IF(COUNTIF($F802,CONCATENATE("*",$O$1,"*")),"Y",IF(COUNTIF($F802,CONCATENATE("*",$AB$1,"*")),"Y","")))</f>
        <v/>
      </c>
      <c r="AA802" s="21" t="str">
        <f t="shared" si="3934"/>
        <v/>
      </c>
      <c r="AB802" s="21" t="str">
        <f t="shared" si="3897"/>
        <v/>
      </c>
      <c r="AC802" s="21" t="str">
        <f t="shared" ref="AC802:AD802" si="3935">IF(COUNTIF($F802,CONCATENATE("*",AC$1,"*")),"Y",IF(COUNTIF($F802,CONCATENATE("*",$O$1,"*")),"Y",IF(COUNTIF($F802,CONCATENATE("*",$AE$1,"*")),"Y","")))</f>
        <v/>
      </c>
      <c r="AD802" s="21" t="str">
        <f t="shared" si="3935"/>
        <v/>
      </c>
      <c r="AE802" s="19" t="str">
        <f t="shared" si="3899"/>
        <v/>
      </c>
      <c r="AF802" s="22">
        <f t="shared" si="3799"/>
        <v>3</v>
      </c>
      <c r="AG802" s="59" t="s">
        <v>1732</v>
      </c>
      <c r="AH802" s="19" t="str">
        <f t="shared" si="3867"/>
        <v/>
      </c>
      <c r="AI802" s="19"/>
      <c r="AJ802" s="19"/>
      <c r="AK802" s="19"/>
      <c r="AL802" s="19"/>
      <c r="AM802" s="19"/>
      <c r="AN802" s="19"/>
      <c r="AO802" s="19"/>
      <c r="AP802" s="19" t="str">
        <f t="shared" ref="AP802:AX802" si="3936">IF(W802="Y",$AG802,"")</f>
        <v/>
      </c>
      <c r="AQ802" s="19" t="str">
        <f t="shared" si="3936"/>
        <v/>
      </c>
      <c r="AR802" s="19" t="str">
        <f t="shared" si="3936"/>
        <v/>
      </c>
      <c r="AS802" s="19" t="str">
        <f t="shared" si="3936"/>
        <v/>
      </c>
      <c r="AT802" s="19" t="str">
        <f t="shared" si="3936"/>
        <v/>
      </c>
      <c r="AU802" s="19" t="str">
        <f t="shared" si="3936"/>
        <v/>
      </c>
      <c r="AV802" s="19" t="str">
        <f t="shared" si="3936"/>
        <v/>
      </c>
      <c r="AW802" s="19" t="str">
        <f t="shared" si="3936"/>
        <v/>
      </c>
      <c r="AX802" s="19" t="str">
        <f t="shared" si="3936"/>
        <v/>
      </c>
      <c r="AY802" s="24">
        <f t="shared" si="3801"/>
        <v>1</v>
      </c>
      <c r="AZ802" s="19">
        <f t="shared" si="3802"/>
        <v>1</v>
      </c>
      <c r="BA802" s="19" t="s">
        <v>1740</v>
      </c>
      <c r="BB802" s="19"/>
    </row>
    <row r="803" spans="1:54" ht="14.4">
      <c r="A803" s="1">
        <f>'Form Responses 1'!A981</f>
        <v>0</v>
      </c>
      <c r="B803" s="82" t="s">
        <v>2292</v>
      </c>
      <c r="C803" s="82" t="s">
        <v>2293</v>
      </c>
      <c r="D803" s="82" t="s">
        <v>2294</v>
      </c>
      <c r="E803" s="520" t="s">
        <v>2295</v>
      </c>
      <c r="F803" s="48">
        <f>'Form Responses 1'!F981</f>
        <v>0</v>
      </c>
      <c r="G803" s="25" t="s">
        <v>124</v>
      </c>
      <c r="H803" s="25"/>
      <c r="I803" s="25"/>
      <c r="J803" s="25"/>
      <c r="K803" s="25"/>
      <c r="L803" s="25"/>
      <c r="M803" s="25"/>
      <c r="N803" s="25"/>
      <c r="O803" s="19" t="str">
        <f t="shared" si="3787"/>
        <v/>
      </c>
      <c r="P803" s="83"/>
      <c r="Q803" s="20" t="s">
        <v>979</v>
      </c>
      <c r="R803" s="83"/>
      <c r="S803" s="20" t="s">
        <v>979</v>
      </c>
      <c r="T803" s="83"/>
      <c r="U803" s="20" t="s">
        <v>979</v>
      </c>
      <c r="V803" s="21"/>
      <c r="W803" s="21" t="str">
        <f t="shared" ref="W803:X803" si="3937">IF(COUNTIF($F803,CONCATENATE("*",W$1,"*")),"Y",IF(COUNTIF($F803,CONCATENATE("*",$O$1,"*")),"Y",IF(COUNTIF($F803,CONCATENATE("*",$Y$1,"*")),"Y","")))</f>
        <v/>
      </c>
      <c r="X803" s="21" t="str">
        <f t="shared" si="3937"/>
        <v/>
      </c>
      <c r="Y803" s="21" t="str">
        <f t="shared" si="3895"/>
        <v/>
      </c>
      <c r="Z803" s="21" t="str">
        <f t="shared" ref="Z803:AA803" si="3938">IF(COUNTIF($F803,CONCATENATE("*",Z$1,"*")),"Y",IF(COUNTIF($F803,CONCATENATE("*",$O$1,"*")),"Y",IF(COUNTIF($F803,CONCATENATE("*",$AB$1,"*")),"Y","")))</f>
        <v/>
      </c>
      <c r="AA803" s="21" t="str">
        <f t="shared" si="3938"/>
        <v/>
      </c>
      <c r="AB803" s="21" t="str">
        <f t="shared" si="3897"/>
        <v/>
      </c>
      <c r="AC803" s="21" t="str">
        <f t="shared" ref="AC803:AD803" si="3939">IF(COUNTIF($F803,CONCATENATE("*",AC$1,"*")),"Y",IF(COUNTIF($F803,CONCATENATE("*",$O$1,"*")),"Y",IF(COUNTIF($F803,CONCATENATE("*",$AE$1,"*")),"Y","")))</f>
        <v/>
      </c>
      <c r="AD803" s="21" t="str">
        <f t="shared" si="3939"/>
        <v/>
      </c>
      <c r="AE803" s="19" t="str">
        <f t="shared" si="3899"/>
        <v/>
      </c>
      <c r="AF803" s="22">
        <f t="shared" si="3799"/>
        <v>3</v>
      </c>
      <c r="AG803" s="59" t="s">
        <v>2296</v>
      </c>
      <c r="AH803" s="19" t="str">
        <f t="shared" si="3867"/>
        <v/>
      </c>
      <c r="AI803" s="19"/>
      <c r="AJ803" s="19"/>
      <c r="AK803" s="19"/>
      <c r="AL803" s="19"/>
      <c r="AM803" s="19"/>
      <c r="AN803" s="19"/>
      <c r="AO803" s="19"/>
      <c r="AP803" s="19" t="str">
        <f t="shared" ref="AP803:AX803" si="3940">IF(W803="Y",$AG803,"")</f>
        <v/>
      </c>
      <c r="AQ803" s="19" t="str">
        <f t="shared" si="3940"/>
        <v/>
      </c>
      <c r="AR803" s="19" t="str">
        <f t="shared" si="3940"/>
        <v/>
      </c>
      <c r="AS803" s="19" t="str">
        <f t="shared" si="3940"/>
        <v/>
      </c>
      <c r="AT803" s="19" t="str">
        <f t="shared" si="3940"/>
        <v/>
      </c>
      <c r="AU803" s="19" t="str">
        <f t="shared" si="3940"/>
        <v/>
      </c>
      <c r="AV803" s="19" t="str">
        <f t="shared" si="3940"/>
        <v/>
      </c>
      <c r="AW803" s="19" t="str">
        <f t="shared" si="3940"/>
        <v/>
      </c>
      <c r="AX803" s="19" t="str">
        <f t="shared" si="3940"/>
        <v/>
      </c>
      <c r="AY803" s="24">
        <f t="shared" si="3801"/>
        <v>1</v>
      </c>
      <c r="AZ803" s="19">
        <f t="shared" si="3802"/>
        <v>1</v>
      </c>
      <c r="BA803" s="19" t="s">
        <v>1740</v>
      </c>
      <c r="BB803" s="19"/>
    </row>
    <row r="804" spans="1:54" ht="14.4">
      <c r="A804" s="1">
        <f>'Form Responses 1'!A982</f>
        <v>0</v>
      </c>
      <c r="B804" s="82" t="s">
        <v>2297</v>
      </c>
      <c r="C804" s="82" t="s">
        <v>2298</v>
      </c>
      <c r="D804" s="82" t="s">
        <v>2299</v>
      </c>
      <c r="E804" s="520">
        <v>2482387202</v>
      </c>
      <c r="F804" s="48">
        <f>'Form Responses 1'!F982</f>
        <v>0</v>
      </c>
      <c r="G804" s="25" t="s">
        <v>124</v>
      </c>
      <c r="H804" s="25"/>
      <c r="I804" s="25"/>
      <c r="J804" s="25"/>
      <c r="K804" s="25"/>
      <c r="L804" s="25"/>
      <c r="M804" s="25"/>
      <c r="N804" s="25"/>
      <c r="O804" s="19" t="str">
        <f t="shared" si="3787"/>
        <v/>
      </c>
      <c r="P804" s="83"/>
      <c r="Q804" s="83"/>
      <c r="R804" s="83"/>
      <c r="S804" s="83"/>
      <c r="T804" s="83"/>
      <c r="U804" s="83"/>
      <c r="V804" s="21"/>
      <c r="W804" s="21" t="str">
        <f t="shared" ref="W804:X804" si="3941">IF(COUNTIF($F804,CONCATENATE("*",W$1,"*")),"Y",IF(COUNTIF($F804,CONCATENATE("*",$O$1,"*")),"Y",IF(COUNTIF($F804,CONCATENATE("*",$Y$1,"*")),"Y","")))</f>
        <v/>
      </c>
      <c r="X804" s="21" t="str">
        <f t="shared" si="3941"/>
        <v/>
      </c>
      <c r="Y804" s="21" t="str">
        <f t="shared" si="3895"/>
        <v/>
      </c>
      <c r="Z804" s="21" t="str">
        <f t="shared" ref="Z804:AA804" si="3942">IF(COUNTIF($F804,CONCATENATE("*",Z$1,"*")),"Y",IF(COUNTIF($F804,CONCATENATE("*",$O$1,"*")),"Y",IF(COUNTIF($F804,CONCATENATE("*",$AB$1,"*")),"Y","")))</f>
        <v/>
      </c>
      <c r="AA804" s="21" t="str">
        <f t="shared" si="3942"/>
        <v/>
      </c>
      <c r="AB804" s="21" t="str">
        <f t="shared" si="3897"/>
        <v/>
      </c>
      <c r="AC804" s="21" t="str">
        <f t="shared" ref="AC804:AD804" si="3943">IF(COUNTIF($F804,CONCATENATE("*",AC$1,"*")),"Y",IF(COUNTIF($F804,CONCATENATE("*",$O$1,"*")),"Y",IF(COUNTIF($F804,CONCATENATE("*",$AE$1,"*")),"Y","")))</f>
        <v/>
      </c>
      <c r="AD804" s="21" t="str">
        <f t="shared" si="3943"/>
        <v/>
      </c>
      <c r="AE804" s="19" t="str">
        <f t="shared" si="3899"/>
        <v/>
      </c>
      <c r="AF804" s="22">
        <f t="shared" si="3799"/>
        <v>0</v>
      </c>
      <c r="AG804" s="59" t="s">
        <v>1743</v>
      </c>
      <c r="AH804" s="19" t="str">
        <f t="shared" si="3867"/>
        <v/>
      </c>
      <c r="AI804" s="19"/>
      <c r="AJ804" s="19"/>
      <c r="AK804" s="19"/>
      <c r="AL804" s="19"/>
      <c r="AM804" s="19"/>
      <c r="AN804" s="19"/>
      <c r="AO804" s="19"/>
      <c r="AP804" s="19" t="str">
        <f t="shared" ref="AP804:AX804" si="3944">IF(W804="Y",$AG804,"")</f>
        <v/>
      </c>
      <c r="AQ804" s="19" t="str">
        <f t="shared" si="3944"/>
        <v/>
      </c>
      <c r="AR804" s="19" t="str">
        <f t="shared" si="3944"/>
        <v/>
      </c>
      <c r="AS804" s="19" t="str">
        <f t="shared" si="3944"/>
        <v/>
      </c>
      <c r="AT804" s="19" t="str">
        <f t="shared" si="3944"/>
        <v/>
      </c>
      <c r="AU804" s="19" t="str">
        <f t="shared" si="3944"/>
        <v/>
      </c>
      <c r="AV804" s="19" t="str">
        <f t="shared" si="3944"/>
        <v/>
      </c>
      <c r="AW804" s="19" t="str">
        <f t="shared" si="3944"/>
        <v/>
      </c>
      <c r="AX804" s="19" t="str">
        <f t="shared" si="3944"/>
        <v/>
      </c>
      <c r="AY804" s="24">
        <f t="shared" si="3801"/>
        <v>0</v>
      </c>
      <c r="AZ804" s="19">
        <f t="shared" si="3802"/>
        <v>1</v>
      </c>
      <c r="BA804" s="19"/>
      <c r="BB804" s="19"/>
    </row>
    <row r="805" spans="1:54" ht="14.4">
      <c r="A805" s="1">
        <f>'Form Responses 1'!A983</f>
        <v>0</v>
      </c>
      <c r="B805" s="82" t="s">
        <v>2300</v>
      </c>
      <c r="C805" s="82" t="s">
        <v>2301</v>
      </c>
      <c r="D805" s="82" t="s">
        <v>2302</v>
      </c>
      <c r="E805" s="520">
        <v>3232469694</v>
      </c>
      <c r="F805" s="48">
        <f>'Form Responses 1'!F983</f>
        <v>0</v>
      </c>
      <c r="G805" s="25" t="s">
        <v>124</v>
      </c>
      <c r="H805" s="25"/>
      <c r="I805" s="25"/>
      <c r="J805" s="25"/>
      <c r="K805" s="25"/>
      <c r="L805" s="25"/>
      <c r="M805" s="25"/>
      <c r="N805" s="25"/>
      <c r="O805" s="19" t="str">
        <f t="shared" si="3787"/>
        <v/>
      </c>
      <c r="P805" s="20" t="s">
        <v>979</v>
      </c>
      <c r="Q805" s="20" t="s">
        <v>979</v>
      </c>
      <c r="R805" s="20" t="s">
        <v>979</v>
      </c>
      <c r="S805" s="20" t="s">
        <v>979</v>
      </c>
      <c r="T805" s="20" t="s">
        <v>979</v>
      </c>
      <c r="U805" s="20" t="s">
        <v>979</v>
      </c>
      <c r="V805" s="21"/>
      <c r="W805" s="21" t="str">
        <f t="shared" ref="W805:X805" si="3945">IF(COUNTIF($F805,CONCATENATE("*",W$1,"*")),"Y",IF(COUNTIF($F805,CONCATENATE("*",$O$1,"*")),"Y",IF(COUNTIF($F805,CONCATENATE("*",$Y$1,"*")),"Y","")))</f>
        <v/>
      </c>
      <c r="X805" s="21" t="str">
        <f t="shared" si="3945"/>
        <v/>
      </c>
      <c r="Y805" s="21" t="str">
        <f t="shared" si="3895"/>
        <v/>
      </c>
      <c r="Z805" s="21" t="str">
        <f t="shared" ref="Z805:AA805" si="3946">IF(COUNTIF($F805,CONCATENATE("*",Z$1,"*")),"Y",IF(COUNTIF($F805,CONCATENATE("*",$O$1,"*")),"Y",IF(COUNTIF($F805,CONCATENATE("*",$AB$1,"*")),"Y","")))</f>
        <v/>
      </c>
      <c r="AA805" s="21" t="str">
        <f t="shared" si="3946"/>
        <v/>
      </c>
      <c r="AB805" s="21" t="str">
        <f t="shared" si="3897"/>
        <v/>
      </c>
      <c r="AC805" s="21" t="str">
        <f t="shared" ref="AC805:AD805" si="3947">IF(COUNTIF($F805,CONCATENATE("*",AC$1,"*")),"Y",IF(COUNTIF($F805,CONCATENATE("*",$O$1,"*")),"Y",IF(COUNTIF($F805,CONCATENATE("*",$AE$1,"*")),"Y","")))</f>
        <v/>
      </c>
      <c r="AD805" s="21" t="str">
        <f t="shared" si="3947"/>
        <v/>
      </c>
      <c r="AE805" s="19" t="str">
        <f t="shared" si="3899"/>
        <v/>
      </c>
      <c r="AF805" s="22">
        <f t="shared" si="3799"/>
        <v>6</v>
      </c>
      <c r="AG805" s="59" t="s">
        <v>1766</v>
      </c>
      <c r="AH805" s="19" t="str">
        <f t="shared" si="3867"/>
        <v/>
      </c>
      <c r="AI805" s="19"/>
      <c r="AJ805" s="19"/>
      <c r="AK805" s="19"/>
      <c r="AL805" s="19"/>
      <c r="AM805" s="19"/>
      <c r="AN805" s="19"/>
      <c r="AO805" s="19"/>
      <c r="AP805" s="19" t="str">
        <f t="shared" ref="AP805:AX805" si="3948">IF(W805="Y",$AG805,"")</f>
        <v/>
      </c>
      <c r="AQ805" s="19" t="str">
        <f t="shared" si="3948"/>
        <v/>
      </c>
      <c r="AR805" s="19" t="str">
        <f t="shared" si="3948"/>
        <v/>
      </c>
      <c r="AS805" s="19" t="str">
        <f t="shared" si="3948"/>
        <v/>
      </c>
      <c r="AT805" s="19" t="str">
        <f t="shared" si="3948"/>
        <v/>
      </c>
      <c r="AU805" s="19" t="str">
        <f t="shared" si="3948"/>
        <v/>
      </c>
      <c r="AV805" s="19" t="str">
        <f t="shared" si="3948"/>
        <v/>
      </c>
      <c r="AW805" s="19" t="str">
        <f t="shared" si="3948"/>
        <v/>
      </c>
      <c r="AX805" s="19" t="str">
        <f t="shared" si="3948"/>
        <v/>
      </c>
      <c r="AY805" s="24">
        <f t="shared" si="3801"/>
        <v>2</v>
      </c>
      <c r="AZ805" s="19">
        <f t="shared" si="3802"/>
        <v>1</v>
      </c>
      <c r="BA805" s="19" t="s">
        <v>1740</v>
      </c>
      <c r="BB805" s="19"/>
    </row>
    <row r="806" spans="1:54" ht="14.4">
      <c r="A806" s="1">
        <f>'Form Responses 1'!A984</f>
        <v>0</v>
      </c>
      <c r="B806" s="82" t="s">
        <v>2303</v>
      </c>
      <c r="C806" s="82" t="s">
        <v>1985</v>
      </c>
      <c r="D806" s="82" t="s">
        <v>2304</v>
      </c>
      <c r="E806" s="520">
        <v>6305424560</v>
      </c>
      <c r="F806" s="48">
        <f>'Form Responses 1'!F984</f>
        <v>0</v>
      </c>
      <c r="G806" s="25" t="s">
        <v>124</v>
      </c>
      <c r="H806" s="25"/>
      <c r="I806" s="25"/>
      <c r="J806" s="25"/>
      <c r="K806" s="25"/>
      <c r="L806" s="25"/>
      <c r="M806" s="25"/>
      <c r="N806" s="25"/>
      <c r="O806" s="19" t="str">
        <f t="shared" si="3787"/>
        <v/>
      </c>
      <c r="P806" s="20" t="s">
        <v>979</v>
      </c>
      <c r="Q806" s="20" t="s">
        <v>979</v>
      </c>
      <c r="R806" s="20" t="s">
        <v>979</v>
      </c>
      <c r="S806" s="20" t="s">
        <v>979</v>
      </c>
      <c r="T806" s="20" t="s">
        <v>979</v>
      </c>
      <c r="U806" s="20" t="s">
        <v>979</v>
      </c>
      <c r="V806" s="21"/>
      <c r="W806" s="21" t="str">
        <f t="shared" ref="W806:X806" si="3949">IF(COUNTIF($F806,CONCATENATE("*",W$1,"*")),"Y",IF(COUNTIF($F806,CONCATENATE("*",$O$1,"*")),"Y",IF(COUNTIF($F806,CONCATENATE("*",$Y$1,"*")),"Y","")))</f>
        <v/>
      </c>
      <c r="X806" s="21" t="str">
        <f t="shared" si="3949"/>
        <v/>
      </c>
      <c r="Y806" s="21" t="str">
        <f t="shared" si="3895"/>
        <v/>
      </c>
      <c r="Z806" s="21" t="str">
        <f t="shared" ref="Z806:AA806" si="3950">IF(COUNTIF($F806,CONCATENATE("*",Z$1,"*")),"Y",IF(COUNTIF($F806,CONCATENATE("*",$O$1,"*")),"Y",IF(COUNTIF($F806,CONCATENATE("*",$AB$1,"*")),"Y","")))</f>
        <v/>
      </c>
      <c r="AA806" s="21" t="str">
        <f t="shared" si="3950"/>
        <v/>
      </c>
      <c r="AB806" s="21" t="str">
        <f t="shared" si="3897"/>
        <v/>
      </c>
      <c r="AC806" s="21" t="str">
        <f t="shared" ref="AC806:AD806" si="3951">IF(COUNTIF($F806,CONCATENATE("*",AC$1,"*")),"Y",IF(COUNTIF($F806,CONCATENATE("*",$O$1,"*")),"Y",IF(COUNTIF($F806,CONCATENATE("*",$AE$1,"*")),"Y","")))</f>
        <v/>
      </c>
      <c r="AD806" s="21" t="str">
        <f t="shared" si="3951"/>
        <v/>
      </c>
      <c r="AE806" s="19" t="str">
        <f t="shared" si="3899"/>
        <v/>
      </c>
      <c r="AF806" s="22">
        <f t="shared" si="3799"/>
        <v>6</v>
      </c>
      <c r="AG806" s="59" t="s">
        <v>1763</v>
      </c>
      <c r="AH806" s="19" t="str">
        <f t="shared" si="3867"/>
        <v/>
      </c>
      <c r="AI806" s="19" t="str">
        <f t="shared" ref="AI806:AX806" si="3952">IF(P806="Y",$AG806,"")</f>
        <v>Decoration</v>
      </c>
      <c r="AJ806" s="19" t="str">
        <f t="shared" si="3952"/>
        <v>Decoration</v>
      </c>
      <c r="AK806" s="19" t="str">
        <f t="shared" si="3952"/>
        <v>Decoration</v>
      </c>
      <c r="AL806" s="19" t="str">
        <f t="shared" si="3952"/>
        <v>Decoration</v>
      </c>
      <c r="AM806" s="19" t="str">
        <f t="shared" si="3952"/>
        <v>Decoration</v>
      </c>
      <c r="AN806" s="19" t="str">
        <f t="shared" si="3952"/>
        <v>Decoration</v>
      </c>
      <c r="AO806" s="19" t="str">
        <f t="shared" si="3952"/>
        <v/>
      </c>
      <c r="AP806" s="19" t="str">
        <f t="shared" si="3952"/>
        <v/>
      </c>
      <c r="AQ806" s="19" t="str">
        <f t="shared" si="3952"/>
        <v/>
      </c>
      <c r="AR806" s="19" t="str">
        <f t="shared" si="3952"/>
        <v/>
      </c>
      <c r="AS806" s="19" t="str">
        <f t="shared" si="3952"/>
        <v/>
      </c>
      <c r="AT806" s="19" t="str">
        <f t="shared" si="3952"/>
        <v/>
      </c>
      <c r="AU806" s="19" t="str">
        <f t="shared" si="3952"/>
        <v/>
      </c>
      <c r="AV806" s="19" t="str">
        <f t="shared" si="3952"/>
        <v/>
      </c>
      <c r="AW806" s="19" t="str">
        <f t="shared" si="3952"/>
        <v/>
      </c>
      <c r="AX806" s="19" t="str">
        <f t="shared" si="3952"/>
        <v/>
      </c>
      <c r="AY806" s="24">
        <f t="shared" si="3801"/>
        <v>2</v>
      </c>
      <c r="AZ806" s="19">
        <f t="shared" si="3802"/>
        <v>1</v>
      </c>
      <c r="BA806" s="19" t="s">
        <v>1740</v>
      </c>
      <c r="BB806" s="19"/>
    </row>
    <row r="807" spans="1:54" ht="14.4">
      <c r="A807" s="1">
        <f>'Form Responses 1'!A985</f>
        <v>0</v>
      </c>
      <c r="B807" s="82" t="s">
        <v>2305</v>
      </c>
      <c r="C807" s="82" t="s">
        <v>2306</v>
      </c>
      <c r="D807" s="82" t="s">
        <v>776</v>
      </c>
      <c r="E807" s="520">
        <v>8476443533</v>
      </c>
      <c r="F807" s="48">
        <f>'Form Responses 1'!F985</f>
        <v>0</v>
      </c>
      <c r="G807" s="25" t="s">
        <v>124</v>
      </c>
      <c r="H807" s="25"/>
      <c r="I807" s="25"/>
      <c r="J807" s="25"/>
      <c r="K807" s="25"/>
      <c r="L807" s="25"/>
      <c r="M807" s="25"/>
      <c r="N807" s="25"/>
      <c r="O807" s="19" t="str">
        <f t="shared" si="3787"/>
        <v/>
      </c>
      <c r="P807" s="20" t="s">
        <v>979</v>
      </c>
      <c r="Q807" s="20" t="s">
        <v>979</v>
      </c>
      <c r="R807" s="20" t="s">
        <v>979</v>
      </c>
      <c r="S807" s="20" t="s">
        <v>979</v>
      </c>
      <c r="T807" s="20" t="s">
        <v>979</v>
      </c>
      <c r="U807" s="20" t="s">
        <v>979</v>
      </c>
      <c r="V807" s="21"/>
      <c r="W807" s="21" t="str">
        <f t="shared" ref="W807:X807" si="3953">IF(COUNTIF($F807,CONCATENATE("*",W$1,"*")),"Y",IF(COUNTIF($F807,CONCATENATE("*",$O$1,"*")),"Y",IF(COUNTIF($F807,CONCATENATE("*",$Y$1,"*")),"Y","")))</f>
        <v/>
      </c>
      <c r="X807" s="21" t="str">
        <f t="shared" si="3953"/>
        <v/>
      </c>
      <c r="Y807" s="21" t="str">
        <f t="shared" si="3895"/>
        <v/>
      </c>
      <c r="Z807" s="21" t="str">
        <f t="shared" ref="Z807:AA807" si="3954">IF(COUNTIF($F807,CONCATENATE("*",Z$1,"*")),"Y",IF(COUNTIF($F807,CONCATENATE("*",$O$1,"*")),"Y",IF(COUNTIF($F807,CONCATENATE("*",$AB$1,"*")),"Y","")))</f>
        <v/>
      </c>
      <c r="AA807" s="21" t="str">
        <f t="shared" si="3954"/>
        <v/>
      </c>
      <c r="AB807" s="21" t="str">
        <f t="shared" si="3897"/>
        <v/>
      </c>
      <c r="AC807" s="21" t="str">
        <f t="shared" ref="AC807:AD807" si="3955">IF(COUNTIF($F807,CONCATENATE("*",AC$1,"*")),"Y",IF(COUNTIF($F807,CONCATENATE("*",$O$1,"*")),"Y",IF(COUNTIF($F807,CONCATENATE("*",$AE$1,"*")),"Y","")))</f>
        <v/>
      </c>
      <c r="AD807" s="21" t="str">
        <f t="shared" si="3955"/>
        <v/>
      </c>
      <c r="AE807" s="19" t="str">
        <f t="shared" si="3899"/>
        <v/>
      </c>
      <c r="AF807" s="22">
        <f t="shared" si="3799"/>
        <v>6</v>
      </c>
      <c r="AG807" s="59" t="s">
        <v>1732</v>
      </c>
      <c r="AH807" s="19" t="str">
        <f t="shared" si="3867"/>
        <v/>
      </c>
      <c r="AI807" s="19"/>
      <c r="AJ807" s="19"/>
      <c r="AK807" s="19"/>
      <c r="AL807" s="19"/>
      <c r="AM807" s="19"/>
      <c r="AN807" s="19"/>
      <c r="AO807" s="19"/>
      <c r="AP807" s="19" t="str">
        <f t="shared" ref="AP807:AX807" si="3956">IF(W807="Y",$AG807,"")</f>
        <v/>
      </c>
      <c r="AQ807" s="19" t="str">
        <f t="shared" si="3956"/>
        <v/>
      </c>
      <c r="AR807" s="19" t="str">
        <f t="shared" si="3956"/>
        <v/>
      </c>
      <c r="AS807" s="19" t="str">
        <f t="shared" si="3956"/>
        <v/>
      </c>
      <c r="AT807" s="19" t="str">
        <f t="shared" si="3956"/>
        <v/>
      </c>
      <c r="AU807" s="19" t="str">
        <f t="shared" si="3956"/>
        <v/>
      </c>
      <c r="AV807" s="19" t="str">
        <f t="shared" si="3956"/>
        <v/>
      </c>
      <c r="AW807" s="19" t="str">
        <f t="shared" si="3956"/>
        <v/>
      </c>
      <c r="AX807" s="19" t="str">
        <f t="shared" si="3956"/>
        <v/>
      </c>
      <c r="AY807" s="24">
        <f t="shared" si="3801"/>
        <v>2</v>
      </c>
      <c r="AZ807" s="19">
        <f t="shared" si="3802"/>
        <v>1</v>
      </c>
      <c r="BA807" s="19" t="s">
        <v>1740</v>
      </c>
      <c r="BB807" s="19"/>
    </row>
    <row r="808" spans="1:54" ht="14.4">
      <c r="A808" s="1">
        <f>'Form Responses 1'!A986</f>
        <v>0</v>
      </c>
      <c r="B808" s="82" t="s">
        <v>2307</v>
      </c>
      <c r="C808" s="82" t="s">
        <v>2140</v>
      </c>
      <c r="D808" s="82" t="s">
        <v>2308</v>
      </c>
      <c r="E808" s="520">
        <v>9035179464</v>
      </c>
      <c r="F808" s="48">
        <f>'Form Responses 1'!F986</f>
        <v>0</v>
      </c>
      <c r="G808" s="25" t="s">
        <v>124</v>
      </c>
      <c r="H808" s="25"/>
      <c r="I808" s="25"/>
      <c r="J808" s="25"/>
      <c r="K808" s="25"/>
      <c r="L808" s="25"/>
      <c r="M808" s="25"/>
      <c r="N808" s="25"/>
      <c r="O808" s="19" t="str">
        <f t="shared" si="3787"/>
        <v/>
      </c>
      <c r="P808" s="83"/>
      <c r="Q808" s="83"/>
      <c r="R808" s="83"/>
      <c r="S808" s="83"/>
      <c r="T808" s="83"/>
      <c r="U808" s="83"/>
      <c r="V808" s="21"/>
      <c r="W808" s="21" t="str">
        <f t="shared" ref="W808:X808" si="3957">IF(COUNTIF($F808,CONCATENATE("*",W$1,"*")),"Y",IF(COUNTIF($F808,CONCATENATE("*",$O$1,"*")),"Y",IF(COUNTIF($F808,CONCATENATE("*",$Y$1,"*")),"Y","")))</f>
        <v/>
      </c>
      <c r="X808" s="21" t="str">
        <f t="shared" si="3957"/>
        <v/>
      </c>
      <c r="Y808" s="21" t="str">
        <f t="shared" si="3895"/>
        <v/>
      </c>
      <c r="Z808" s="21" t="str">
        <f t="shared" ref="Z808:AA808" si="3958">IF(COUNTIF($F808,CONCATENATE("*",Z$1,"*")),"Y",IF(COUNTIF($F808,CONCATENATE("*",$O$1,"*")),"Y",IF(COUNTIF($F808,CONCATENATE("*",$AB$1,"*")),"Y","")))</f>
        <v/>
      </c>
      <c r="AA808" s="21" t="str">
        <f t="shared" si="3958"/>
        <v/>
      </c>
      <c r="AB808" s="21" t="str">
        <f t="shared" si="3897"/>
        <v/>
      </c>
      <c r="AC808" s="21" t="str">
        <f t="shared" ref="AC808:AD808" si="3959">IF(COUNTIF($F808,CONCATENATE("*",AC$1,"*")),"Y",IF(COUNTIF($F808,CONCATENATE("*",$O$1,"*")),"Y",IF(COUNTIF($F808,CONCATENATE("*",$AE$1,"*")),"Y","")))</f>
        <v/>
      </c>
      <c r="AD808" s="21" t="str">
        <f t="shared" si="3959"/>
        <v/>
      </c>
      <c r="AE808" s="19" t="str">
        <f t="shared" si="3899"/>
        <v/>
      </c>
      <c r="AF808" s="22">
        <f t="shared" si="3799"/>
        <v>0</v>
      </c>
      <c r="AG808" s="59" t="s">
        <v>1763</v>
      </c>
      <c r="AH808" s="19" t="str">
        <f t="shared" si="3867"/>
        <v/>
      </c>
      <c r="AI808" s="19" t="str">
        <f t="shared" ref="AI808:AX808" si="3960">IF(P808="Y",$AG808,"")</f>
        <v/>
      </c>
      <c r="AJ808" s="19" t="str">
        <f t="shared" si="3960"/>
        <v/>
      </c>
      <c r="AK808" s="19" t="str">
        <f t="shared" si="3960"/>
        <v/>
      </c>
      <c r="AL808" s="19" t="str">
        <f t="shared" si="3960"/>
        <v/>
      </c>
      <c r="AM808" s="19" t="str">
        <f t="shared" si="3960"/>
        <v/>
      </c>
      <c r="AN808" s="19" t="str">
        <f t="shared" si="3960"/>
        <v/>
      </c>
      <c r="AO808" s="19" t="str">
        <f t="shared" si="3960"/>
        <v/>
      </c>
      <c r="AP808" s="19" t="str">
        <f t="shared" si="3960"/>
        <v/>
      </c>
      <c r="AQ808" s="19" t="str">
        <f t="shared" si="3960"/>
        <v/>
      </c>
      <c r="AR808" s="19" t="str">
        <f t="shared" si="3960"/>
        <v/>
      </c>
      <c r="AS808" s="19" t="str">
        <f t="shared" si="3960"/>
        <v/>
      </c>
      <c r="AT808" s="19" t="str">
        <f t="shared" si="3960"/>
        <v/>
      </c>
      <c r="AU808" s="19" t="str">
        <f t="shared" si="3960"/>
        <v/>
      </c>
      <c r="AV808" s="19" t="str">
        <f t="shared" si="3960"/>
        <v/>
      </c>
      <c r="AW808" s="19" t="str">
        <f t="shared" si="3960"/>
        <v/>
      </c>
      <c r="AX808" s="19" t="str">
        <f t="shared" si="3960"/>
        <v/>
      </c>
      <c r="AY808" s="24">
        <f t="shared" si="3801"/>
        <v>0</v>
      </c>
      <c r="AZ808" s="19">
        <f t="shared" si="3802"/>
        <v>1</v>
      </c>
      <c r="BA808" s="19"/>
      <c r="BB808" s="19"/>
    </row>
    <row r="809" spans="1:54" ht="14.4">
      <c r="A809" s="1">
        <f>'Form Responses 1'!A987</f>
        <v>0</v>
      </c>
      <c r="B809" s="82" t="s">
        <v>881</v>
      </c>
      <c r="C809" s="82" t="s">
        <v>795</v>
      </c>
      <c r="D809" s="82" t="s">
        <v>2309</v>
      </c>
      <c r="E809" s="520">
        <v>3312036032</v>
      </c>
      <c r="F809" s="48">
        <f>'Form Responses 1'!F987</f>
        <v>0</v>
      </c>
      <c r="G809" s="25" t="s">
        <v>124</v>
      </c>
      <c r="H809" s="25"/>
      <c r="I809" s="25"/>
      <c r="J809" s="25"/>
      <c r="K809" s="25"/>
      <c r="L809" s="25"/>
      <c r="M809" s="25"/>
      <c r="N809" s="25"/>
      <c r="O809" s="19" t="str">
        <f t="shared" si="3787"/>
        <v/>
      </c>
      <c r="P809" s="83"/>
      <c r="Q809" s="20" t="s">
        <v>979</v>
      </c>
      <c r="R809" s="83"/>
      <c r="S809" s="20" t="s">
        <v>979</v>
      </c>
      <c r="T809" s="83"/>
      <c r="U809" s="20" t="s">
        <v>979</v>
      </c>
      <c r="V809" s="21"/>
      <c r="W809" s="21" t="str">
        <f t="shared" ref="W809:X809" si="3961">IF(COUNTIF($F809,CONCATENATE("*",W$1,"*")),"Y",IF(COUNTIF($F809,CONCATENATE("*",$O$1,"*")),"Y",IF(COUNTIF($F809,CONCATENATE("*",$Y$1,"*")),"Y","")))</f>
        <v/>
      </c>
      <c r="X809" s="21" t="str">
        <f t="shared" si="3961"/>
        <v/>
      </c>
      <c r="Y809" s="21" t="str">
        <f t="shared" si="3895"/>
        <v/>
      </c>
      <c r="Z809" s="21" t="str">
        <f t="shared" ref="Z809:AA809" si="3962">IF(COUNTIF($F809,CONCATENATE("*",Z$1,"*")),"Y",IF(COUNTIF($F809,CONCATENATE("*",$O$1,"*")),"Y",IF(COUNTIF($F809,CONCATENATE("*",$AB$1,"*")),"Y","")))</f>
        <v/>
      </c>
      <c r="AA809" s="21" t="str">
        <f t="shared" si="3962"/>
        <v/>
      </c>
      <c r="AB809" s="21" t="str">
        <f t="shared" si="3897"/>
        <v/>
      </c>
      <c r="AC809" s="21" t="str">
        <f t="shared" ref="AC809:AD809" si="3963">IF(COUNTIF($F809,CONCATENATE("*",AC$1,"*")),"Y",IF(COUNTIF($F809,CONCATENATE("*",$O$1,"*")),"Y",IF(COUNTIF($F809,CONCATENATE("*",$AE$1,"*")),"Y","")))</f>
        <v/>
      </c>
      <c r="AD809" s="21" t="str">
        <f t="shared" si="3963"/>
        <v/>
      </c>
      <c r="AE809" s="19" t="str">
        <f t="shared" si="3899"/>
        <v/>
      </c>
      <c r="AF809" s="22">
        <f t="shared" si="3799"/>
        <v>3</v>
      </c>
      <c r="AG809" s="59" t="s">
        <v>1732</v>
      </c>
      <c r="AH809" s="19" t="str">
        <f t="shared" si="3867"/>
        <v/>
      </c>
      <c r="AI809" s="19"/>
      <c r="AJ809" s="19"/>
      <c r="AK809" s="19"/>
      <c r="AL809" s="19"/>
      <c r="AM809" s="19"/>
      <c r="AN809" s="19"/>
      <c r="AO809" s="19"/>
      <c r="AP809" s="19" t="str">
        <f t="shared" ref="AP809:AX809" si="3964">IF(W809="Y",$AG809,"")</f>
        <v/>
      </c>
      <c r="AQ809" s="19" t="str">
        <f t="shared" si="3964"/>
        <v/>
      </c>
      <c r="AR809" s="19" t="str">
        <f t="shared" si="3964"/>
        <v/>
      </c>
      <c r="AS809" s="19" t="str">
        <f t="shared" si="3964"/>
        <v/>
      </c>
      <c r="AT809" s="19" t="str">
        <f t="shared" si="3964"/>
        <v/>
      </c>
      <c r="AU809" s="19" t="str">
        <f t="shared" si="3964"/>
        <v/>
      </c>
      <c r="AV809" s="19" t="str">
        <f t="shared" si="3964"/>
        <v/>
      </c>
      <c r="AW809" s="19" t="str">
        <f t="shared" si="3964"/>
        <v/>
      </c>
      <c r="AX809" s="19" t="str">
        <f t="shared" si="3964"/>
        <v/>
      </c>
      <c r="AY809" s="24">
        <f t="shared" si="3801"/>
        <v>1</v>
      </c>
      <c r="AZ809" s="19">
        <f t="shared" si="3802"/>
        <v>1</v>
      </c>
      <c r="BA809" s="19" t="s">
        <v>1740</v>
      </c>
      <c r="BB809" s="19"/>
    </row>
    <row r="810" spans="1:54" ht="14.4">
      <c r="A810" s="1">
        <f>'Form Responses 1'!A988</f>
        <v>0</v>
      </c>
      <c r="B810" s="82" t="s">
        <v>2310</v>
      </c>
      <c r="C810" s="82" t="s">
        <v>576</v>
      </c>
      <c r="D810" s="82" t="s">
        <v>1065</v>
      </c>
      <c r="E810" s="520">
        <v>8472087856</v>
      </c>
      <c r="F810" s="48">
        <f>'Form Responses 1'!F988</f>
        <v>0</v>
      </c>
      <c r="G810" s="25" t="s">
        <v>124</v>
      </c>
      <c r="H810" s="25"/>
      <c r="I810" s="25"/>
      <c r="J810" s="25"/>
      <c r="K810" s="25"/>
      <c r="L810" s="25"/>
      <c r="M810" s="25"/>
      <c r="N810" s="25"/>
      <c r="O810" s="19" t="str">
        <f t="shared" si="3787"/>
        <v/>
      </c>
      <c r="P810" s="20" t="s">
        <v>979</v>
      </c>
      <c r="Q810" s="20" t="s">
        <v>979</v>
      </c>
      <c r="R810" s="20" t="s">
        <v>979</v>
      </c>
      <c r="S810" s="20" t="s">
        <v>979</v>
      </c>
      <c r="T810" s="20" t="s">
        <v>979</v>
      </c>
      <c r="U810" s="20" t="s">
        <v>979</v>
      </c>
      <c r="V810" s="21"/>
      <c r="W810" s="21" t="str">
        <f t="shared" ref="W810:X810" si="3965">IF(COUNTIF($F810,CONCATENATE("*",W$1,"*")),"Y",IF(COUNTIF($F810,CONCATENATE("*",$O$1,"*")),"Y",IF(COUNTIF($F810,CONCATENATE("*",$Y$1,"*")),"Y","")))</f>
        <v/>
      </c>
      <c r="X810" s="21" t="str">
        <f t="shared" si="3965"/>
        <v/>
      </c>
      <c r="Y810" s="21" t="str">
        <f t="shared" si="3895"/>
        <v/>
      </c>
      <c r="Z810" s="21" t="str">
        <f t="shared" ref="Z810:AA810" si="3966">IF(COUNTIF($F810,CONCATENATE("*",Z$1,"*")),"Y",IF(COUNTIF($F810,CONCATENATE("*",$O$1,"*")),"Y",IF(COUNTIF($F810,CONCATENATE("*",$AB$1,"*")),"Y","")))</f>
        <v/>
      </c>
      <c r="AA810" s="21" t="str">
        <f t="shared" si="3966"/>
        <v/>
      </c>
      <c r="AB810" s="21" t="str">
        <f t="shared" si="3897"/>
        <v/>
      </c>
      <c r="AC810" s="21" t="str">
        <f t="shared" ref="AC810:AD810" si="3967">IF(COUNTIF($F810,CONCATENATE("*",AC$1,"*")),"Y",IF(COUNTIF($F810,CONCATENATE("*",$O$1,"*")),"Y",IF(COUNTIF($F810,CONCATENATE("*",$AE$1,"*")),"Y","")))</f>
        <v/>
      </c>
      <c r="AD810" s="21" t="str">
        <f t="shared" si="3967"/>
        <v/>
      </c>
      <c r="AE810" s="19" t="str">
        <f t="shared" si="3899"/>
        <v/>
      </c>
      <c r="AF810" s="22">
        <f t="shared" si="3799"/>
        <v>6</v>
      </c>
      <c r="AG810" s="59" t="s">
        <v>1732</v>
      </c>
      <c r="AH810" s="19" t="str">
        <f t="shared" si="3867"/>
        <v/>
      </c>
      <c r="AI810" s="19"/>
      <c r="AJ810" s="19"/>
      <c r="AK810" s="19"/>
      <c r="AL810" s="19"/>
      <c r="AM810" s="19"/>
      <c r="AN810" s="19"/>
      <c r="AO810" s="19"/>
      <c r="AP810" s="19" t="str">
        <f t="shared" ref="AP810:AX810" si="3968">IF(W810="Y",$AG810,"")</f>
        <v/>
      </c>
      <c r="AQ810" s="19" t="str">
        <f t="shared" si="3968"/>
        <v/>
      </c>
      <c r="AR810" s="19" t="str">
        <f t="shared" si="3968"/>
        <v/>
      </c>
      <c r="AS810" s="19" t="str">
        <f t="shared" si="3968"/>
        <v/>
      </c>
      <c r="AT810" s="19" t="str">
        <f t="shared" si="3968"/>
        <v/>
      </c>
      <c r="AU810" s="19" t="str">
        <f t="shared" si="3968"/>
        <v/>
      </c>
      <c r="AV810" s="19" t="str">
        <f t="shared" si="3968"/>
        <v/>
      </c>
      <c r="AW810" s="19" t="str">
        <f t="shared" si="3968"/>
        <v/>
      </c>
      <c r="AX810" s="19" t="str">
        <f t="shared" si="3968"/>
        <v/>
      </c>
      <c r="AY810" s="24">
        <f t="shared" si="3801"/>
        <v>2</v>
      </c>
      <c r="AZ810" s="19">
        <f t="shared" si="3802"/>
        <v>1</v>
      </c>
      <c r="BA810" s="19" t="s">
        <v>1740</v>
      </c>
      <c r="BB810" s="19"/>
    </row>
    <row r="811" spans="1:54" ht="14.4">
      <c r="A811" s="1">
        <f>'Form Responses 1'!A989</f>
        <v>0</v>
      </c>
      <c r="B811" s="82" t="s">
        <v>2311</v>
      </c>
      <c r="C811" s="82" t="s">
        <v>2312</v>
      </c>
      <c r="D811" s="82" t="s">
        <v>2313</v>
      </c>
      <c r="E811" s="520">
        <v>9892930804</v>
      </c>
      <c r="F811" s="48">
        <f>'Form Responses 1'!F989</f>
        <v>0</v>
      </c>
      <c r="G811" s="25" t="s">
        <v>124</v>
      </c>
      <c r="H811" s="25"/>
      <c r="I811" s="25"/>
      <c r="J811" s="25"/>
      <c r="K811" s="25"/>
      <c r="L811" s="25"/>
      <c r="M811" s="25"/>
      <c r="N811" s="25"/>
      <c r="O811" s="19" t="str">
        <f t="shared" si="3787"/>
        <v/>
      </c>
      <c r="P811" s="83"/>
      <c r="Q811" s="83"/>
      <c r="R811" s="83"/>
      <c r="S811" s="83"/>
      <c r="T811" s="83"/>
      <c r="U811" s="83"/>
      <c r="V811" s="21"/>
      <c r="W811" s="21" t="str">
        <f t="shared" ref="W811:X811" si="3969">IF(COUNTIF($F811,CONCATENATE("*",W$1,"*")),"Y",IF(COUNTIF($F811,CONCATENATE("*",$O$1,"*")),"Y",IF(COUNTIF($F811,CONCATENATE("*",$Y$1,"*")),"Y","")))</f>
        <v/>
      </c>
      <c r="X811" s="21" t="str">
        <f t="shared" si="3969"/>
        <v/>
      </c>
      <c r="Y811" s="21" t="str">
        <f t="shared" si="3895"/>
        <v/>
      </c>
      <c r="Z811" s="21" t="str">
        <f t="shared" ref="Z811:AA811" si="3970">IF(COUNTIF($F811,CONCATENATE("*",Z$1,"*")),"Y",IF(COUNTIF($F811,CONCATENATE("*",$O$1,"*")),"Y",IF(COUNTIF($F811,CONCATENATE("*",$AB$1,"*")),"Y","")))</f>
        <v/>
      </c>
      <c r="AA811" s="21" t="str">
        <f t="shared" si="3970"/>
        <v/>
      </c>
      <c r="AB811" s="21" t="str">
        <f t="shared" si="3897"/>
        <v/>
      </c>
      <c r="AC811" s="21" t="str">
        <f t="shared" ref="AC811:AD811" si="3971">IF(COUNTIF($F811,CONCATENATE("*",AC$1,"*")),"Y",IF(COUNTIF($F811,CONCATENATE("*",$O$1,"*")),"Y",IF(COUNTIF($F811,CONCATENATE("*",$AE$1,"*")),"Y","")))</f>
        <v/>
      </c>
      <c r="AD811" s="21" t="str">
        <f t="shared" si="3971"/>
        <v/>
      </c>
      <c r="AE811" s="19" t="str">
        <f t="shared" si="3899"/>
        <v/>
      </c>
      <c r="AF811" s="22">
        <f t="shared" si="3799"/>
        <v>0</v>
      </c>
      <c r="AG811" s="59" t="s">
        <v>1743</v>
      </c>
      <c r="AH811" s="19" t="str">
        <f t="shared" si="3867"/>
        <v/>
      </c>
      <c r="AI811" s="19"/>
      <c r="AJ811" s="19"/>
      <c r="AK811" s="19"/>
      <c r="AL811" s="19"/>
      <c r="AM811" s="19"/>
      <c r="AN811" s="19"/>
      <c r="AO811" s="19"/>
      <c r="AP811" s="19" t="str">
        <f t="shared" ref="AP811:AX811" si="3972">IF(W811="Y",$AG811,"")</f>
        <v/>
      </c>
      <c r="AQ811" s="19" t="str">
        <f t="shared" si="3972"/>
        <v/>
      </c>
      <c r="AR811" s="19" t="str">
        <f t="shared" si="3972"/>
        <v/>
      </c>
      <c r="AS811" s="19" t="str">
        <f t="shared" si="3972"/>
        <v/>
      </c>
      <c r="AT811" s="19" t="str">
        <f t="shared" si="3972"/>
        <v/>
      </c>
      <c r="AU811" s="19" t="str">
        <f t="shared" si="3972"/>
        <v/>
      </c>
      <c r="AV811" s="19" t="str">
        <f t="shared" si="3972"/>
        <v/>
      </c>
      <c r="AW811" s="19" t="str">
        <f t="shared" si="3972"/>
        <v/>
      </c>
      <c r="AX811" s="19" t="str">
        <f t="shared" si="3972"/>
        <v/>
      </c>
      <c r="AY811" s="24">
        <f t="shared" si="3801"/>
        <v>0</v>
      </c>
      <c r="AZ811" s="19">
        <f t="shared" si="3802"/>
        <v>1</v>
      </c>
      <c r="BA811" s="19"/>
      <c r="BB811" s="19"/>
    </row>
    <row r="812" spans="1:54" ht="14.4">
      <c r="A812" s="1">
        <f>'Form Responses 1'!A990</f>
        <v>0</v>
      </c>
      <c r="B812" s="82" t="s">
        <v>2314</v>
      </c>
      <c r="C812" s="82" t="s">
        <v>1888</v>
      </c>
      <c r="D812" s="82" t="s">
        <v>1727</v>
      </c>
      <c r="E812" s="520">
        <v>2244360175</v>
      </c>
      <c r="F812" s="48">
        <f>'Form Responses 1'!F990</f>
        <v>0</v>
      </c>
      <c r="G812" s="25" t="s">
        <v>124</v>
      </c>
      <c r="H812" s="25"/>
      <c r="I812" s="25"/>
      <c r="J812" s="25"/>
      <c r="K812" s="25"/>
      <c r="L812" s="25"/>
      <c r="M812" s="25"/>
      <c r="N812" s="25"/>
      <c r="O812" s="19" t="str">
        <f t="shared" si="3787"/>
        <v/>
      </c>
      <c r="P812" s="20" t="s">
        <v>979</v>
      </c>
      <c r="Q812" s="20" t="s">
        <v>979</v>
      </c>
      <c r="R812" s="20" t="s">
        <v>979</v>
      </c>
      <c r="S812" s="20" t="s">
        <v>979</v>
      </c>
      <c r="T812" s="20" t="s">
        <v>979</v>
      </c>
      <c r="U812" s="20" t="s">
        <v>979</v>
      </c>
      <c r="V812" s="21"/>
      <c r="W812" s="21" t="str">
        <f t="shared" ref="W812:X812" si="3973">IF(COUNTIF($F812,CONCATENATE("*",W$1,"*")),"Y",IF(COUNTIF($F812,CONCATENATE("*",$O$1,"*")),"Y",IF(COUNTIF($F812,CONCATENATE("*",$Y$1,"*")),"Y","")))</f>
        <v/>
      </c>
      <c r="X812" s="21" t="str">
        <f t="shared" si="3973"/>
        <v/>
      </c>
      <c r="Y812" s="21" t="str">
        <f t="shared" si="3895"/>
        <v/>
      </c>
      <c r="Z812" s="21" t="str">
        <f t="shared" ref="Z812:AA812" si="3974">IF(COUNTIF($F812,CONCATENATE("*",Z$1,"*")),"Y",IF(COUNTIF($F812,CONCATENATE("*",$O$1,"*")),"Y",IF(COUNTIF($F812,CONCATENATE("*",$AB$1,"*")),"Y","")))</f>
        <v/>
      </c>
      <c r="AA812" s="21" t="str">
        <f t="shared" si="3974"/>
        <v/>
      </c>
      <c r="AB812" s="21" t="str">
        <f t="shared" si="3897"/>
        <v/>
      </c>
      <c r="AC812" s="21" t="str">
        <f t="shared" ref="AC812:AD812" si="3975">IF(COUNTIF($F812,CONCATENATE("*",AC$1,"*")),"Y",IF(COUNTIF($F812,CONCATENATE("*",$O$1,"*")),"Y",IF(COUNTIF($F812,CONCATENATE("*",$AE$1,"*")),"Y","")))</f>
        <v/>
      </c>
      <c r="AD812" s="21" t="str">
        <f t="shared" si="3975"/>
        <v/>
      </c>
      <c r="AE812" s="19" t="str">
        <f t="shared" si="3899"/>
        <v/>
      </c>
      <c r="AF812" s="22">
        <f t="shared" si="3799"/>
        <v>6</v>
      </c>
      <c r="AG812" s="59" t="s">
        <v>1766</v>
      </c>
      <c r="AH812" s="19" t="str">
        <f t="shared" si="3867"/>
        <v/>
      </c>
      <c r="AI812" s="19"/>
      <c r="AJ812" s="19"/>
      <c r="AK812" s="19"/>
      <c r="AL812" s="19"/>
      <c r="AM812" s="19"/>
      <c r="AN812" s="19"/>
      <c r="AO812" s="19"/>
      <c r="AP812" s="19" t="str">
        <f t="shared" ref="AP812:AX812" si="3976">IF(W812="Y",$AG812,"")</f>
        <v/>
      </c>
      <c r="AQ812" s="19" t="str">
        <f t="shared" si="3976"/>
        <v/>
      </c>
      <c r="AR812" s="19" t="str">
        <f t="shared" si="3976"/>
        <v/>
      </c>
      <c r="AS812" s="19" t="str">
        <f t="shared" si="3976"/>
        <v/>
      </c>
      <c r="AT812" s="19" t="str">
        <f t="shared" si="3976"/>
        <v/>
      </c>
      <c r="AU812" s="19" t="str">
        <f t="shared" si="3976"/>
        <v/>
      </c>
      <c r="AV812" s="19" t="str">
        <f t="shared" si="3976"/>
        <v/>
      </c>
      <c r="AW812" s="19" t="str">
        <f t="shared" si="3976"/>
        <v/>
      </c>
      <c r="AX812" s="19" t="str">
        <f t="shared" si="3976"/>
        <v/>
      </c>
      <c r="AY812" s="24">
        <f t="shared" si="3801"/>
        <v>2</v>
      </c>
      <c r="AZ812" s="19">
        <f t="shared" si="3802"/>
        <v>1</v>
      </c>
      <c r="BA812" s="19" t="s">
        <v>1740</v>
      </c>
      <c r="BB812" s="19"/>
    </row>
    <row r="813" spans="1:54" ht="14.4">
      <c r="A813" s="1">
        <f>'Form Responses 1'!A991</f>
        <v>0</v>
      </c>
      <c r="B813" s="82" t="s">
        <v>2315</v>
      </c>
      <c r="C813" s="82" t="s">
        <v>1784</v>
      </c>
      <c r="D813" s="82" t="s">
        <v>2316</v>
      </c>
      <c r="E813" s="520">
        <v>8472083502</v>
      </c>
      <c r="F813" s="48">
        <f>'Form Responses 1'!F991</f>
        <v>0</v>
      </c>
      <c r="G813" s="25" t="s">
        <v>124</v>
      </c>
      <c r="H813" s="25"/>
      <c r="I813" s="25"/>
      <c r="J813" s="25"/>
      <c r="K813" s="25"/>
      <c r="L813" s="25"/>
      <c r="M813" s="25"/>
      <c r="N813" s="25"/>
      <c r="O813" s="19" t="str">
        <f t="shared" si="3787"/>
        <v/>
      </c>
      <c r="P813" s="83"/>
      <c r="Q813" s="20" t="s">
        <v>979</v>
      </c>
      <c r="R813" s="83"/>
      <c r="S813" s="20" t="s">
        <v>979</v>
      </c>
      <c r="T813" s="83"/>
      <c r="U813" s="20" t="s">
        <v>979</v>
      </c>
      <c r="V813" s="21"/>
      <c r="W813" s="21" t="str">
        <f t="shared" ref="W813:X813" si="3977">IF(COUNTIF($F813,CONCATENATE("*",W$1,"*")),"Y",IF(COUNTIF($F813,CONCATENATE("*",$O$1,"*")),"Y",IF(COUNTIF($F813,CONCATENATE("*",$Y$1,"*")),"Y","")))</f>
        <v/>
      </c>
      <c r="X813" s="21" t="str">
        <f t="shared" si="3977"/>
        <v/>
      </c>
      <c r="Y813" s="21" t="str">
        <f t="shared" si="3895"/>
        <v/>
      </c>
      <c r="Z813" s="21" t="str">
        <f t="shared" ref="Z813:AA813" si="3978">IF(COUNTIF($F813,CONCATENATE("*",Z$1,"*")),"Y",IF(COUNTIF($F813,CONCATENATE("*",$O$1,"*")),"Y",IF(COUNTIF($F813,CONCATENATE("*",$AB$1,"*")),"Y","")))</f>
        <v/>
      </c>
      <c r="AA813" s="21" t="str">
        <f t="shared" si="3978"/>
        <v/>
      </c>
      <c r="AB813" s="21" t="str">
        <f t="shared" si="3897"/>
        <v/>
      </c>
      <c r="AC813" s="21" t="str">
        <f t="shared" ref="AC813:AD813" si="3979">IF(COUNTIF($F813,CONCATENATE("*",AC$1,"*")),"Y",IF(COUNTIF($F813,CONCATENATE("*",$O$1,"*")),"Y",IF(COUNTIF($F813,CONCATENATE("*",$AE$1,"*")),"Y","")))</f>
        <v/>
      </c>
      <c r="AD813" s="21" t="str">
        <f t="shared" si="3979"/>
        <v/>
      </c>
      <c r="AE813" s="19" t="str">
        <f t="shared" si="3899"/>
        <v/>
      </c>
      <c r="AF813" s="22">
        <f t="shared" si="3799"/>
        <v>3</v>
      </c>
      <c r="AG813" s="59" t="s">
        <v>1763</v>
      </c>
      <c r="AH813" s="19" t="str">
        <f t="shared" si="3867"/>
        <v/>
      </c>
      <c r="AI813" s="19" t="str">
        <f t="shared" ref="AI813:AX813" si="3980">IF(P813="Y",$AG813,"")</f>
        <v/>
      </c>
      <c r="AJ813" s="19" t="str">
        <f t="shared" si="3980"/>
        <v>Decoration</v>
      </c>
      <c r="AK813" s="19" t="str">
        <f t="shared" si="3980"/>
        <v/>
      </c>
      <c r="AL813" s="19" t="str">
        <f t="shared" si="3980"/>
        <v>Decoration</v>
      </c>
      <c r="AM813" s="19" t="str">
        <f t="shared" si="3980"/>
        <v/>
      </c>
      <c r="AN813" s="19" t="str">
        <f t="shared" si="3980"/>
        <v>Decoration</v>
      </c>
      <c r="AO813" s="19" t="str">
        <f t="shared" si="3980"/>
        <v/>
      </c>
      <c r="AP813" s="19" t="str">
        <f t="shared" si="3980"/>
        <v/>
      </c>
      <c r="AQ813" s="19" t="str">
        <f t="shared" si="3980"/>
        <v/>
      </c>
      <c r="AR813" s="19" t="str">
        <f t="shared" si="3980"/>
        <v/>
      </c>
      <c r="AS813" s="19" t="str">
        <f t="shared" si="3980"/>
        <v/>
      </c>
      <c r="AT813" s="19" t="str">
        <f t="shared" si="3980"/>
        <v/>
      </c>
      <c r="AU813" s="19" t="str">
        <f t="shared" si="3980"/>
        <v/>
      </c>
      <c r="AV813" s="19" t="str">
        <f t="shared" si="3980"/>
        <v/>
      </c>
      <c r="AW813" s="19" t="str">
        <f t="shared" si="3980"/>
        <v/>
      </c>
      <c r="AX813" s="19" t="str">
        <f t="shared" si="3980"/>
        <v/>
      </c>
      <c r="AY813" s="24">
        <f t="shared" si="3801"/>
        <v>1</v>
      </c>
      <c r="AZ813" s="19">
        <f t="shared" si="3802"/>
        <v>1</v>
      </c>
      <c r="BA813" s="19" t="s">
        <v>1740</v>
      </c>
      <c r="BB813" s="19"/>
    </row>
    <row r="814" spans="1:54" ht="14.4">
      <c r="A814" s="1">
        <f>'Form Responses 1'!A992</f>
        <v>0</v>
      </c>
      <c r="B814" s="82" t="s">
        <v>2317</v>
      </c>
      <c r="C814" s="82" t="s">
        <v>2318</v>
      </c>
      <c r="D814" s="82" t="s">
        <v>2319</v>
      </c>
      <c r="E814" s="520">
        <v>8479128910</v>
      </c>
      <c r="F814" s="48">
        <f>'Form Responses 1'!F992</f>
        <v>0</v>
      </c>
      <c r="G814" s="25" t="s">
        <v>124</v>
      </c>
      <c r="H814" s="25"/>
      <c r="I814" s="25"/>
      <c r="J814" s="25"/>
      <c r="K814" s="25"/>
      <c r="L814" s="25"/>
      <c r="M814" s="25"/>
      <c r="N814" s="25"/>
      <c r="O814" s="19" t="str">
        <f t="shared" si="3787"/>
        <v/>
      </c>
      <c r="P814" s="20" t="s">
        <v>979</v>
      </c>
      <c r="Q814" s="20" t="s">
        <v>979</v>
      </c>
      <c r="R814" s="20" t="s">
        <v>979</v>
      </c>
      <c r="S814" s="20" t="s">
        <v>979</v>
      </c>
      <c r="T814" s="20" t="s">
        <v>979</v>
      </c>
      <c r="U814" s="20" t="s">
        <v>979</v>
      </c>
      <c r="V814" s="21"/>
      <c r="W814" s="21" t="str">
        <f t="shared" ref="W814:X814" si="3981">IF(COUNTIF($F814,CONCATENATE("*",W$1,"*")),"Y",IF(COUNTIF($F814,CONCATENATE("*",$O$1,"*")),"Y",IF(COUNTIF($F814,CONCATENATE("*",$Y$1,"*")),"Y","")))</f>
        <v/>
      </c>
      <c r="X814" s="21" t="str">
        <f t="shared" si="3981"/>
        <v/>
      </c>
      <c r="Y814" s="21" t="str">
        <f t="shared" si="3895"/>
        <v/>
      </c>
      <c r="Z814" s="21" t="str">
        <f t="shared" ref="Z814:AA814" si="3982">IF(COUNTIF($F814,CONCATENATE("*",Z$1,"*")),"Y",IF(COUNTIF($F814,CONCATENATE("*",$O$1,"*")),"Y",IF(COUNTIF($F814,CONCATENATE("*",$AB$1,"*")),"Y","")))</f>
        <v/>
      </c>
      <c r="AA814" s="21" t="str">
        <f t="shared" si="3982"/>
        <v/>
      </c>
      <c r="AB814" s="21" t="str">
        <f t="shared" si="3897"/>
        <v/>
      </c>
      <c r="AC814" s="21" t="str">
        <f t="shared" ref="AC814:AD814" si="3983">IF(COUNTIF($F814,CONCATENATE("*",AC$1,"*")),"Y",IF(COUNTIF($F814,CONCATENATE("*",$O$1,"*")),"Y",IF(COUNTIF($F814,CONCATENATE("*",$AE$1,"*")),"Y","")))</f>
        <v/>
      </c>
      <c r="AD814" s="21" t="str">
        <f t="shared" si="3983"/>
        <v/>
      </c>
      <c r="AE814" s="19" t="str">
        <f t="shared" si="3899"/>
        <v/>
      </c>
      <c r="AF814" s="22">
        <f t="shared" si="3799"/>
        <v>6</v>
      </c>
      <c r="AG814" s="59" t="s">
        <v>1763</v>
      </c>
      <c r="AH814" s="19" t="str">
        <f t="shared" si="3867"/>
        <v/>
      </c>
      <c r="AI814" s="19" t="str">
        <f t="shared" ref="AI814:AX814" si="3984">IF(P814="Y",$AG814,"")</f>
        <v>Decoration</v>
      </c>
      <c r="AJ814" s="19" t="str">
        <f t="shared" si="3984"/>
        <v>Decoration</v>
      </c>
      <c r="AK814" s="19" t="str">
        <f t="shared" si="3984"/>
        <v>Decoration</v>
      </c>
      <c r="AL814" s="19" t="str">
        <f t="shared" si="3984"/>
        <v>Decoration</v>
      </c>
      <c r="AM814" s="19" t="str">
        <f t="shared" si="3984"/>
        <v>Decoration</v>
      </c>
      <c r="AN814" s="19" t="str">
        <f t="shared" si="3984"/>
        <v>Decoration</v>
      </c>
      <c r="AO814" s="19" t="str">
        <f t="shared" si="3984"/>
        <v/>
      </c>
      <c r="AP814" s="19" t="str">
        <f t="shared" si="3984"/>
        <v/>
      </c>
      <c r="AQ814" s="19" t="str">
        <f t="shared" si="3984"/>
        <v/>
      </c>
      <c r="AR814" s="19" t="str">
        <f t="shared" si="3984"/>
        <v/>
      </c>
      <c r="AS814" s="19" t="str">
        <f t="shared" si="3984"/>
        <v/>
      </c>
      <c r="AT814" s="19" t="str">
        <f t="shared" si="3984"/>
        <v/>
      </c>
      <c r="AU814" s="19" t="str">
        <f t="shared" si="3984"/>
        <v/>
      </c>
      <c r="AV814" s="19" t="str">
        <f t="shared" si="3984"/>
        <v/>
      </c>
      <c r="AW814" s="19" t="str">
        <f t="shared" si="3984"/>
        <v/>
      </c>
      <c r="AX814" s="19" t="str">
        <f t="shared" si="3984"/>
        <v/>
      </c>
      <c r="AY814" s="24">
        <f t="shared" si="3801"/>
        <v>2</v>
      </c>
      <c r="AZ814" s="19">
        <f t="shared" si="3802"/>
        <v>1</v>
      </c>
      <c r="BA814" s="19" t="s">
        <v>1740</v>
      </c>
      <c r="BB814" s="19"/>
    </row>
    <row r="815" spans="1:54" ht="14.4">
      <c r="A815" s="1">
        <f>'Form Responses 1'!A993</f>
        <v>0</v>
      </c>
      <c r="B815" s="82" t="s">
        <v>2320</v>
      </c>
      <c r="C815" s="82" t="s">
        <v>1093</v>
      </c>
      <c r="D815" s="82" t="s">
        <v>2321</v>
      </c>
      <c r="E815" s="520">
        <v>8479174166</v>
      </c>
      <c r="F815" s="48">
        <f>'Form Responses 1'!F993</f>
        <v>0</v>
      </c>
      <c r="G815" s="25" t="s">
        <v>124</v>
      </c>
      <c r="H815" s="25"/>
      <c r="I815" s="25"/>
      <c r="J815" s="25"/>
      <c r="K815" s="25"/>
      <c r="L815" s="25"/>
      <c r="M815" s="25"/>
      <c r="N815" s="25"/>
      <c r="O815" s="19" t="str">
        <f t="shared" si="3787"/>
        <v/>
      </c>
      <c r="P815" s="20" t="s">
        <v>979</v>
      </c>
      <c r="Q815" s="20" t="s">
        <v>979</v>
      </c>
      <c r="R815" s="20" t="s">
        <v>979</v>
      </c>
      <c r="S815" s="20" t="s">
        <v>979</v>
      </c>
      <c r="T815" s="20" t="s">
        <v>979</v>
      </c>
      <c r="U815" s="20" t="s">
        <v>979</v>
      </c>
      <c r="V815" s="21"/>
      <c r="W815" s="21" t="str">
        <f t="shared" ref="W815:X815" si="3985">IF(COUNTIF($F815,CONCATENATE("*",W$1,"*")),"Y",IF(COUNTIF($F815,CONCATENATE("*",$O$1,"*")),"Y",IF(COUNTIF($F815,CONCATENATE("*",$Y$1,"*")),"Y","")))</f>
        <v/>
      </c>
      <c r="X815" s="21" t="str">
        <f t="shared" si="3985"/>
        <v/>
      </c>
      <c r="Y815" s="21" t="str">
        <f t="shared" si="3895"/>
        <v/>
      </c>
      <c r="Z815" s="21" t="str">
        <f t="shared" ref="Z815:AA815" si="3986">IF(COUNTIF($F815,CONCATENATE("*",Z$1,"*")),"Y",IF(COUNTIF($F815,CONCATENATE("*",$O$1,"*")),"Y",IF(COUNTIF($F815,CONCATENATE("*",$AB$1,"*")),"Y","")))</f>
        <v/>
      </c>
      <c r="AA815" s="21" t="str">
        <f t="shared" si="3986"/>
        <v/>
      </c>
      <c r="AB815" s="21" t="str">
        <f t="shared" si="3897"/>
        <v/>
      </c>
      <c r="AC815" s="21" t="str">
        <f t="shared" ref="AC815:AD815" si="3987">IF(COUNTIF($F815,CONCATENATE("*",AC$1,"*")),"Y",IF(COUNTIF($F815,CONCATENATE("*",$O$1,"*")),"Y",IF(COUNTIF($F815,CONCATENATE("*",$AE$1,"*")),"Y","")))</f>
        <v/>
      </c>
      <c r="AD815" s="21" t="str">
        <f t="shared" si="3987"/>
        <v/>
      </c>
      <c r="AE815" s="19" t="str">
        <f t="shared" si="3899"/>
        <v/>
      </c>
      <c r="AF815" s="22">
        <f t="shared" si="3799"/>
        <v>6</v>
      </c>
      <c r="AG815" s="59" t="s">
        <v>1751</v>
      </c>
      <c r="AH815" s="19" t="str">
        <f t="shared" si="3867"/>
        <v/>
      </c>
      <c r="AI815" s="19"/>
      <c r="AJ815" s="19"/>
      <c r="AK815" s="19"/>
      <c r="AL815" s="19"/>
      <c r="AM815" s="19"/>
      <c r="AN815" s="19"/>
      <c r="AO815" s="19"/>
      <c r="AP815" s="19" t="str">
        <f t="shared" ref="AP815:AX815" si="3988">IF(W815="Y",$AG815,"")</f>
        <v/>
      </c>
      <c r="AQ815" s="19" t="str">
        <f t="shared" si="3988"/>
        <v/>
      </c>
      <c r="AR815" s="19" t="str">
        <f t="shared" si="3988"/>
        <v/>
      </c>
      <c r="AS815" s="19" t="str">
        <f t="shared" si="3988"/>
        <v/>
      </c>
      <c r="AT815" s="19" t="str">
        <f t="shared" si="3988"/>
        <v/>
      </c>
      <c r="AU815" s="19" t="str">
        <f t="shared" si="3988"/>
        <v/>
      </c>
      <c r="AV815" s="19" t="str">
        <f t="shared" si="3988"/>
        <v/>
      </c>
      <c r="AW815" s="19" t="str">
        <f t="shared" si="3988"/>
        <v/>
      </c>
      <c r="AX815" s="19" t="str">
        <f t="shared" si="3988"/>
        <v/>
      </c>
      <c r="AY815" s="24">
        <f t="shared" si="3801"/>
        <v>2</v>
      </c>
      <c r="AZ815" s="19">
        <f t="shared" si="3802"/>
        <v>1</v>
      </c>
      <c r="BA815" s="19" t="s">
        <v>1740</v>
      </c>
      <c r="BB815" s="19"/>
    </row>
    <row r="816" spans="1:54" ht="14.4">
      <c r="A816" s="1">
        <f>'Form Responses 1'!A994</f>
        <v>0</v>
      </c>
      <c r="B816" s="82" t="s">
        <v>2322</v>
      </c>
      <c r="C816" s="82" t="s">
        <v>2323</v>
      </c>
      <c r="D816" s="82" t="s">
        <v>2324</v>
      </c>
      <c r="E816" s="520">
        <v>7752750619</v>
      </c>
      <c r="F816" s="48">
        <f>'Form Responses 1'!F994</f>
        <v>0</v>
      </c>
      <c r="G816" s="25" t="s">
        <v>124</v>
      </c>
      <c r="H816" s="25"/>
      <c r="I816" s="25"/>
      <c r="J816" s="25"/>
      <c r="K816" s="25"/>
      <c r="L816" s="25"/>
      <c r="M816" s="25"/>
      <c r="N816" s="25"/>
      <c r="O816" s="19" t="str">
        <f t="shared" si="3787"/>
        <v/>
      </c>
      <c r="P816" s="83"/>
      <c r="Q816" s="83"/>
      <c r="R816" s="83"/>
      <c r="S816" s="83"/>
      <c r="T816" s="83"/>
      <c r="U816" s="83"/>
      <c r="V816" s="21"/>
      <c r="W816" s="21" t="str">
        <f t="shared" ref="W816:X816" si="3989">IF(COUNTIF($F816,CONCATENATE("*",W$1,"*")),"Y",IF(COUNTIF($F816,CONCATENATE("*",$O$1,"*")),"Y",IF(COUNTIF($F816,CONCATENATE("*",$Y$1,"*")),"Y","")))</f>
        <v/>
      </c>
      <c r="X816" s="21" t="str">
        <f t="shared" si="3989"/>
        <v/>
      </c>
      <c r="Y816" s="21" t="str">
        <f t="shared" si="3895"/>
        <v/>
      </c>
      <c r="Z816" s="21" t="str">
        <f t="shared" ref="Z816:AA816" si="3990">IF(COUNTIF($F816,CONCATENATE("*",Z$1,"*")),"Y",IF(COUNTIF($F816,CONCATENATE("*",$O$1,"*")),"Y",IF(COUNTIF($F816,CONCATENATE("*",$AB$1,"*")),"Y","")))</f>
        <v/>
      </c>
      <c r="AA816" s="21" t="str">
        <f t="shared" si="3990"/>
        <v/>
      </c>
      <c r="AB816" s="21" t="str">
        <f t="shared" si="3897"/>
        <v/>
      </c>
      <c r="AC816" s="21" t="str">
        <f t="shared" ref="AC816:AD816" si="3991">IF(COUNTIF($F816,CONCATENATE("*",AC$1,"*")),"Y",IF(COUNTIF($F816,CONCATENATE("*",$O$1,"*")),"Y",IF(COUNTIF($F816,CONCATENATE("*",$AE$1,"*")),"Y","")))</f>
        <v/>
      </c>
      <c r="AD816" s="21" t="str">
        <f t="shared" si="3991"/>
        <v/>
      </c>
      <c r="AE816" s="19" t="str">
        <f t="shared" si="3899"/>
        <v/>
      </c>
      <c r="AF816" s="22">
        <f t="shared" si="3799"/>
        <v>0</v>
      </c>
      <c r="AG816" s="59" t="s">
        <v>1763</v>
      </c>
      <c r="AH816" s="19" t="str">
        <f t="shared" si="3867"/>
        <v/>
      </c>
      <c r="AI816" s="19" t="str">
        <f t="shared" ref="AI816:AX816" si="3992">IF(P816="Y",$AG816,"")</f>
        <v/>
      </c>
      <c r="AJ816" s="19" t="str">
        <f t="shared" si="3992"/>
        <v/>
      </c>
      <c r="AK816" s="19" t="str">
        <f t="shared" si="3992"/>
        <v/>
      </c>
      <c r="AL816" s="19" t="str">
        <f t="shared" si="3992"/>
        <v/>
      </c>
      <c r="AM816" s="19" t="str">
        <f t="shared" si="3992"/>
        <v/>
      </c>
      <c r="AN816" s="19" t="str">
        <f t="shared" si="3992"/>
        <v/>
      </c>
      <c r="AO816" s="19" t="str">
        <f t="shared" si="3992"/>
        <v/>
      </c>
      <c r="AP816" s="19" t="str">
        <f t="shared" si="3992"/>
        <v/>
      </c>
      <c r="AQ816" s="19" t="str">
        <f t="shared" si="3992"/>
        <v/>
      </c>
      <c r="AR816" s="19" t="str">
        <f t="shared" si="3992"/>
        <v/>
      </c>
      <c r="AS816" s="19" t="str">
        <f t="shared" si="3992"/>
        <v/>
      </c>
      <c r="AT816" s="19" t="str">
        <f t="shared" si="3992"/>
        <v/>
      </c>
      <c r="AU816" s="19" t="str">
        <f t="shared" si="3992"/>
        <v/>
      </c>
      <c r="AV816" s="19" t="str">
        <f t="shared" si="3992"/>
        <v/>
      </c>
      <c r="AW816" s="19" t="str">
        <f t="shared" si="3992"/>
        <v/>
      </c>
      <c r="AX816" s="19" t="str">
        <f t="shared" si="3992"/>
        <v/>
      </c>
      <c r="AY816" s="24">
        <f t="shared" si="3801"/>
        <v>0</v>
      </c>
      <c r="AZ816" s="19">
        <f t="shared" si="3802"/>
        <v>1</v>
      </c>
      <c r="BA816" s="19"/>
      <c r="BB816" s="19"/>
    </row>
    <row r="817" spans="1:54" ht="14.4">
      <c r="A817" s="1">
        <f>'Form Responses 1'!A995</f>
        <v>0</v>
      </c>
      <c r="B817" s="82" t="s">
        <v>2325</v>
      </c>
      <c r="C817" s="82" t="s">
        <v>814</v>
      </c>
      <c r="D817" s="82" t="s">
        <v>2326</v>
      </c>
      <c r="E817" s="520">
        <v>2245956601</v>
      </c>
      <c r="F817" s="48">
        <f>'Form Responses 1'!F995</f>
        <v>0</v>
      </c>
      <c r="G817" s="25" t="s">
        <v>124</v>
      </c>
      <c r="H817" s="25"/>
      <c r="I817" s="25"/>
      <c r="J817" s="25"/>
      <c r="K817" s="25"/>
      <c r="L817" s="25"/>
      <c r="M817" s="25"/>
      <c r="N817" s="25"/>
      <c r="O817" s="19" t="str">
        <f t="shared" si="3787"/>
        <v/>
      </c>
      <c r="P817" s="83"/>
      <c r="Q817" s="83"/>
      <c r="R817" s="83"/>
      <c r="S817" s="83"/>
      <c r="T817" s="83"/>
      <c r="U817" s="83"/>
      <c r="V817" s="21"/>
      <c r="W817" s="21" t="str">
        <f t="shared" ref="W817:X817" si="3993">IF(COUNTIF($F817,CONCATENATE("*",W$1,"*")),"Y",IF(COUNTIF($F817,CONCATENATE("*",$O$1,"*")),"Y",IF(COUNTIF($F817,CONCATENATE("*",$Y$1,"*")),"Y","")))</f>
        <v/>
      </c>
      <c r="X817" s="21" t="str">
        <f t="shared" si="3993"/>
        <v/>
      </c>
      <c r="Y817" s="21" t="str">
        <f t="shared" si="3895"/>
        <v/>
      </c>
      <c r="Z817" s="21" t="str">
        <f t="shared" ref="Z817:AA817" si="3994">IF(COUNTIF($F817,CONCATENATE("*",Z$1,"*")),"Y",IF(COUNTIF($F817,CONCATENATE("*",$O$1,"*")),"Y",IF(COUNTIF($F817,CONCATENATE("*",$AB$1,"*")),"Y","")))</f>
        <v/>
      </c>
      <c r="AA817" s="21" t="str">
        <f t="shared" si="3994"/>
        <v/>
      </c>
      <c r="AB817" s="21" t="str">
        <f t="shared" si="3897"/>
        <v/>
      </c>
      <c r="AC817" s="21" t="str">
        <f t="shared" ref="AC817:AD817" si="3995">IF(COUNTIF($F817,CONCATENATE("*",AC$1,"*")),"Y",IF(COUNTIF($F817,CONCATENATE("*",$O$1,"*")),"Y",IF(COUNTIF($F817,CONCATENATE("*",$AE$1,"*")),"Y","")))</f>
        <v/>
      </c>
      <c r="AD817" s="21" t="str">
        <f t="shared" si="3995"/>
        <v/>
      </c>
      <c r="AE817" s="19" t="str">
        <f t="shared" si="3899"/>
        <v/>
      </c>
      <c r="AF817" s="22">
        <f t="shared" si="3799"/>
        <v>0</v>
      </c>
      <c r="AG817" s="59" t="s">
        <v>1763</v>
      </c>
      <c r="AH817" s="19" t="str">
        <f t="shared" si="3867"/>
        <v/>
      </c>
      <c r="AI817" s="19" t="str">
        <f t="shared" ref="AI817:AX817" si="3996">IF(P817="Y",$AG817,"")</f>
        <v/>
      </c>
      <c r="AJ817" s="19" t="str">
        <f t="shared" si="3996"/>
        <v/>
      </c>
      <c r="AK817" s="19" t="str">
        <f t="shared" si="3996"/>
        <v/>
      </c>
      <c r="AL817" s="19" t="str">
        <f t="shared" si="3996"/>
        <v/>
      </c>
      <c r="AM817" s="19" t="str">
        <f t="shared" si="3996"/>
        <v/>
      </c>
      <c r="AN817" s="19" t="str">
        <f t="shared" si="3996"/>
        <v/>
      </c>
      <c r="AO817" s="19" t="str">
        <f t="shared" si="3996"/>
        <v/>
      </c>
      <c r="AP817" s="19" t="str">
        <f t="shared" si="3996"/>
        <v/>
      </c>
      <c r="AQ817" s="19" t="str">
        <f t="shared" si="3996"/>
        <v/>
      </c>
      <c r="AR817" s="19" t="str">
        <f t="shared" si="3996"/>
        <v/>
      </c>
      <c r="AS817" s="19" t="str">
        <f t="shared" si="3996"/>
        <v/>
      </c>
      <c r="AT817" s="19" t="str">
        <f t="shared" si="3996"/>
        <v/>
      </c>
      <c r="AU817" s="19" t="str">
        <f t="shared" si="3996"/>
        <v/>
      </c>
      <c r="AV817" s="19" t="str">
        <f t="shared" si="3996"/>
        <v/>
      </c>
      <c r="AW817" s="19" t="str">
        <f t="shared" si="3996"/>
        <v/>
      </c>
      <c r="AX817" s="19" t="str">
        <f t="shared" si="3996"/>
        <v/>
      </c>
      <c r="AY817" s="24">
        <f t="shared" si="3801"/>
        <v>0</v>
      </c>
      <c r="AZ817" s="19">
        <f t="shared" si="3802"/>
        <v>1</v>
      </c>
      <c r="BA817" s="19"/>
      <c r="BB817" s="19"/>
    </row>
    <row r="818" spans="1:54" ht="14.4">
      <c r="A818" s="1">
        <f>'Form Responses 1'!A996</f>
        <v>0</v>
      </c>
      <c r="B818" s="82" t="s">
        <v>2327</v>
      </c>
      <c r="C818" s="82" t="s">
        <v>1853</v>
      </c>
      <c r="D818" s="82" t="s">
        <v>2328</v>
      </c>
      <c r="E818" s="520" t="s">
        <v>2329</v>
      </c>
      <c r="F818" s="48">
        <f>'Form Responses 1'!F996</f>
        <v>0</v>
      </c>
      <c r="G818" s="25" t="s">
        <v>124</v>
      </c>
      <c r="H818" s="25"/>
      <c r="I818" s="25"/>
      <c r="J818" s="25"/>
      <c r="K818" s="25"/>
      <c r="L818" s="25"/>
      <c r="M818" s="25"/>
      <c r="N818" s="25"/>
      <c r="O818" s="19" t="str">
        <f t="shared" si="3787"/>
        <v/>
      </c>
      <c r="P818" s="83"/>
      <c r="Q818" s="83"/>
      <c r="R818" s="83"/>
      <c r="S818" s="83"/>
      <c r="T818" s="83"/>
      <c r="U818" s="83"/>
      <c r="V818" s="21"/>
      <c r="W818" s="21" t="str">
        <f t="shared" ref="W818:X818" si="3997">IF(COUNTIF($F818,CONCATENATE("*",W$1,"*")),"Y",IF(COUNTIF($F818,CONCATENATE("*",$O$1,"*")),"Y",IF(COUNTIF($F818,CONCATENATE("*",$Y$1,"*")),"Y","")))</f>
        <v/>
      </c>
      <c r="X818" s="21" t="str">
        <f t="shared" si="3997"/>
        <v/>
      </c>
      <c r="Y818" s="21" t="str">
        <f t="shared" si="3895"/>
        <v/>
      </c>
      <c r="Z818" s="21" t="str">
        <f t="shared" ref="Z818:AA818" si="3998">IF(COUNTIF($F818,CONCATENATE("*",Z$1,"*")),"Y",IF(COUNTIF($F818,CONCATENATE("*",$O$1,"*")),"Y",IF(COUNTIF($F818,CONCATENATE("*",$AB$1,"*")),"Y","")))</f>
        <v/>
      </c>
      <c r="AA818" s="21" t="str">
        <f t="shared" si="3998"/>
        <v/>
      </c>
      <c r="AB818" s="21" t="str">
        <f t="shared" si="3897"/>
        <v/>
      </c>
      <c r="AC818" s="21" t="str">
        <f t="shared" ref="AC818:AD818" si="3999">IF(COUNTIF($F818,CONCATENATE("*",AC$1,"*")),"Y",IF(COUNTIF($F818,CONCATENATE("*",$O$1,"*")),"Y",IF(COUNTIF($F818,CONCATENATE("*",$AE$1,"*")),"Y","")))</f>
        <v/>
      </c>
      <c r="AD818" s="21" t="str">
        <f t="shared" si="3999"/>
        <v/>
      </c>
      <c r="AE818" s="19" t="str">
        <f t="shared" si="3899"/>
        <v/>
      </c>
      <c r="AF818" s="22">
        <f t="shared" si="3799"/>
        <v>0</v>
      </c>
      <c r="AG818" s="59" t="s">
        <v>1743</v>
      </c>
      <c r="AH818" s="19" t="str">
        <f t="shared" si="3867"/>
        <v/>
      </c>
      <c r="AI818" s="19"/>
      <c r="AJ818" s="19"/>
      <c r="AK818" s="19"/>
      <c r="AL818" s="19"/>
      <c r="AM818" s="19"/>
      <c r="AN818" s="19"/>
      <c r="AO818" s="19"/>
      <c r="AP818" s="19" t="str">
        <f t="shared" ref="AP818:AX818" si="4000">IF(W818="Y",$AG818,"")</f>
        <v/>
      </c>
      <c r="AQ818" s="19" t="str">
        <f t="shared" si="4000"/>
        <v/>
      </c>
      <c r="AR818" s="19" t="str">
        <f t="shared" si="4000"/>
        <v/>
      </c>
      <c r="AS818" s="19" t="str">
        <f t="shared" si="4000"/>
        <v/>
      </c>
      <c r="AT818" s="19" t="str">
        <f t="shared" si="4000"/>
        <v/>
      </c>
      <c r="AU818" s="19" t="str">
        <f t="shared" si="4000"/>
        <v/>
      </c>
      <c r="AV818" s="19" t="str">
        <f t="shared" si="4000"/>
        <v/>
      </c>
      <c r="AW818" s="19" t="str">
        <f t="shared" si="4000"/>
        <v/>
      </c>
      <c r="AX818" s="19" t="str">
        <f t="shared" si="4000"/>
        <v/>
      </c>
      <c r="AY818" s="24">
        <f t="shared" si="3801"/>
        <v>0</v>
      </c>
      <c r="AZ818" s="19">
        <f t="shared" si="3802"/>
        <v>1</v>
      </c>
      <c r="BA818" s="19"/>
      <c r="BB818" s="19"/>
    </row>
    <row r="819" spans="1:54" ht="14.4">
      <c r="A819" s="1">
        <f>'Form Responses 1'!A997</f>
        <v>0</v>
      </c>
      <c r="B819" s="82" t="s">
        <v>2330</v>
      </c>
      <c r="C819" s="82" t="s">
        <v>2331</v>
      </c>
      <c r="D819" s="82" t="s">
        <v>2332</v>
      </c>
      <c r="E819" s="520">
        <v>8475084816</v>
      </c>
      <c r="F819" s="48">
        <f>'Form Responses 1'!F997</f>
        <v>0</v>
      </c>
      <c r="G819" s="25" t="s">
        <v>124</v>
      </c>
      <c r="H819" s="25"/>
      <c r="I819" s="25"/>
      <c r="J819" s="25"/>
      <c r="K819" s="25"/>
      <c r="L819" s="25"/>
      <c r="M819" s="25"/>
      <c r="N819" s="25"/>
      <c r="O819" s="19" t="str">
        <f t="shared" si="3787"/>
        <v/>
      </c>
      <c r="P819" s="20" t="s">
        <v>979</v>
      </c>
      <c r="Q819" s="20" t="s">
        <v>979</v>
      </c>
      <c r="R819" s="20" t="s">
        <v>979</v>
      </c>
      <c r="S819" s="20" t="s">
        <v>979</v>
      </c>
      <c r="T819" s="20" t="s">
        <v>979</v>
      </c>
      <c r="U819" s="20" t="s">
        <v>979</v>
      </c>
      <c r="V819" s="21"/>
      <c r="W819" s="21" t="str">
        <f t="shared" ref="W819:X819" si="4001">IF(COUNTIF($F819,CONCATENATE("*",W$1,"*")),"Y",IF(COUNTIF($F819,CONCATENATE("*",$O$1,"*")),"Y",IF(COUNTIF($F819,CONCATENATE("*",$Y$1,"*")),"Y","")))</f>
        <v/>
      </c>
      <c r="X819" s="21" t="str">
        <f t="shared" si="4001"/>
        <v/>
      </c>
      <c r="Y819" s="21" t="str">
        <f t="shared" si="3895"/>
        <v/>
      </c>
      <c r="Z819" s="21" t="str">
        <f t="shared" ref="Z819:AA819" si="4002">IF(COUNTIF($F819,CONCATENATE("*",Z$1,"*")),"Y",IF(COUNTIF($F819,CONCATENATE("*",$O$1,"*")),"Y",IF(COUNTIF($F819,CONCATENATE("*",$AB$1,"*")),"Y","")))</f>
        <v/>
      </c>
      <c r="AA819" s="21" t="str">
        <f t="shared" si="4002"/>
        <v/>
      </c>
      <c r="AB819" s="21" t="str">
        <f t="shared" si="3897"/>
        <v/>
      </c>
      <c r="AC819" s="21" t="str">
        <f t="shared" ref="AC819:AD819" si="4003">IF(COUNTIF($F819,CONCATENATE("*",AC$1,"*")),"Y",IF(COUNTIF($F819,CONCATENATE("*",$O$1,"*")),"Y",IF(COUNTIF($F819,CONCATENATE("*",$AE$1,"*")),"Y","")))</f>
        <v/>
      </c>
      <c r="AD819" s="21" t="str">
        <f t="shared" si="4003"/>
        <v/>
      </c>
      <c r="AE819" s="19" t="str">
        <f t="shared" si="3899"/>
        <v/>
      </c>
      <c r="AF819" s="22">
        <f t="shared" si="3799"/>
        <v>6</v>
      </c>
      <c r="AG819" s="59" t="s">
        <v>1732</v>
      </c>
      <c r="AH819" s="19" t="str">
        <f t="shared" si="3867"/>
        <v/>
      </c>
      <c r="AI819" s="19"/>
      <c r="AJ819" s="19"/>
      <c r="AK819" s="19"/>
      <c r="AL819" s="19"/>
      <c r="AM819" s="19"/>
      <c r="AN819" s="19"/>
      <c r="AO819" s="19"/>
      <c r="AP819" s="19" t="str">
        <f t="shared" ref="AP819:AX819" si="4004">IF(W819="Y",$AG819,"")</f>
        <v/>
      </c>
      <c r="AQ819" s="19" t="str">
        <f t="shared" si="4004"/>
        <v/>
      </c>
      <c r="AR819" s="19" t="str">
        <f t="shared" si="4004"/>
        <v/>
      </c>
      <c r="AS819" s="19" t="str">
        <f t="shared" si="4004"/>
        <v/>
      </c>
      <c r="AT819" s="19" t="str">
        <f t="shared" si="4004"/>
        <v/>
      </c>
      <c r="AU819" s="19" t="str">
        <f t="shared" si="4004"/>
        <v/>
      </c>
      <c r="AV819" s="19" t="str">
        <f t="shared" si="4004"/>
        <v/>
      </c>
      <c r="AW819" s="19" t="str">
        <f t="shared" si="4004"/>
        <v/>
      </c>
      <c r="AX819" s="19" t="str">
        <f t="shared" si="4004"/>
        <v/>
      </c>
      <c r="AY819" s="24">
        <f t="shared" si="3801"/>
        <v>2</v>
      </c>
      <c r="AZ819" s="19">
        <f t="shared" si="3802"/>
        <v>1</v>
      </c>
      <c r="BA819" s="19" t="s">
        <v>1740</v>
      </c>
      <c r="BB819" s="19"/>
    </row>
    <row r="820" spans="1:54" ht="14.4">
      <c r="A820" s="1">
        <f>'Form Responses 1'!A998</f>
        <v>0</v>
      </c>
      <c r="B820" s="82" t="s">
        <v>2333</v>
      </c>
      <c r="C820" s="82" t="s">
        <v>475</v>
      </c>
      <c r="D820" s="82" t="s">
        <v>2334</v>
      </c>
      <c r="E820" s="520">
        <v>6309232731</v>
      </c>
      <c r="F820" s="48">
        <f>'Form Responses 1'!F998</f>
        <v>0</v>
      </c>
      <c r="G820" s="25" t="s">
        <v>124</v>
      </c>
      <c r="H820" s="25"/>
      <c r="I820" s="25"/>
      <c r="J820" s="25"/>
      <c r="K820" s="25"/>
      <c r="L820" s="25"/>
      <c r="M820" s="25"/>
      <c r="N820" s="25"/>
      <c r="O820" s="19" t="str">
        <f t="shared" si="3787"/>
        <v/>
      </c>
      <c r="P820" s="20" t="s">
        <v>979</v>
      </c>
      <c r="Q820" s="20" t="s">
        <v>979</v>
      </c>
      <c r="R820" s="20" t="s">
        <v>979</v>
      </c>
      <c r="S820" s="20" t="s">
        <v>979</v>
      </c>
      <c r="T820" s="20" t="s">
        <v>979</v>
      </c>
      <c r="U820" s="20" t="s">
        <v>979</v>
      </c>
      <c r="V820" s="21"/>
      <c r="W820" s="21" t="str">
        <f t="shared" ref="W820:X820" si="4005">IF(COUNTIF($F820,CONCATENATE("*",W$1,"*")),"Y",IF(COUNTIF($F820,CONCATENATE("*",$O$1,"*")),"Y",IF(COUNTIF($F820,CONCATENATE("*",$Y$1,"*")),"Y","")))</f>
        <v/>
      </c>
      <c r="X820" s="21" t="str">
        <f t="shared" si="4005"/>
        <v/>
      </c>
      <c r="Y820" s="21" t="str">
        <f t="shared" si="3895"/>
        <v/>
      </c>
      <c r="Z820" s="21" t="str">
        <f t="shared" ref="Z820:AA820" si="4006">IF(COUNTIF($F820,CONCATENATE("*",Z$1,"*")),"Y",IF(COUNTIF($F820,CONCATENATE("*",$O$1,"*")),"Y",IF(COUNTIF($F820,CONCATENATE("*",$AB$1,"*")),"Y","")))</f>
        <v/>
      </c>
      <c r="AA820" s="21" t="str">
        <f t="shared" si="4006"/>
        <v/>
      </c>
      <c r="AB820" s="21" t="str">
        <f t="shared" si="3897"/>
        <v/>
      </c>
      <c r="AC820" s="21" t="str">
        <f t="shared" ref="AC820:AD820" si="4007">IF(COUNTIF($F820,CONCATENATE("*",AC$1,"*")),"Y",IF(COUNTIF($F820,CONCATENATE("*",$O$1,"*")),"Y",IF(COUNTIF($F820,CONCATENATE("*",$AE$1,"*")),"Y","")))</f>
        <v/>
      </c>
      <c r="AD820" s="21" t="str">
        <f t="shared" si="4007"/>
        <v/>
      </c>
      <c r="AE820" s="19" t="str">
        <f t="shared" si="3899"/>
        <v/>
      </c>
      <c r="AF820" s="22">
        <f t="shared" si="3799"/>
        <v>6</v>
      </c>
      <c r="AG820" s="59" t="s">
        <v>2335</v>
      </c>
      <c r="AH820" s="19" t="str">
        <f t="shared" si="3867"/>
        <v/>
      </c>
      <c r="AI820" s="19"/>
      <c r="AJ820" s="19"/>
      <c r="AK820" s="19"/>
      <c r="AL820" s="19"/>
      <c r="AM820" s="19"/>
      <c r="AN820" s="19"/>
      <c r="AO820" s="19"/>
      <c r="AP820" s="19" t="str">
        <f t="shared" ref="AP820:AX820" si="4008">IF(W820="Y",$AG820,"")</f>
        <v/>
      </c>
      <c r="AQ820" s="19" t="str">
        <f t="shared" si="4008"/>
        <v/>
      </c>
      <c r="AR820" s="19" t="str">
        <f t="shared" si="4008"/>
        <v/>
      </c>
      <c r="AS820" s="19" t="str">
        <f t="shared" si="4008"/>
        <v/>
      </c>
      <c r="AT820" s="19" t="str">
        <f t="shared" si="4008"/>
        <v/>
      </c>
      <c r="AU820" s="19" t="str">
        <f t="shared" si="4008"/>
        <v/>
      </c>
      <c r="AV820" s="19" t="str">
        <f t="shared" si="4008"/>
        <v/>
      </c>
      <c r="AW820" s="19" t="str">
        <f t="shared" si="4008"/>
        <v/>
      </c>
      <c r="AX820" s="19" t="str">
        <f t="shared" si="4008"/>
        <v/>
      </c>
      <c r="AY820" s="24">
        <f t="shared" si="3801"/>
        <v>2</v>
      </c>
      <c r="AZ820" s="19">
        <f t="shared" si="3802"/>
        <v>1</v>
      </c>
      <c r="BA820" s="19" t="s">
        <v>1740</v>
      </c>
      <c r="BB820" s="19"/>
    </row>
    <row r="821" spans="1:54" ht="14.4">
      <c r="A821" s="1">
        <f>'Form Responses 1'!A999</f>
        <v>0</v>
      </c>
      <c r="B821" s="82" t="s">
        <v>2336</v>
      </c>
      <c r="C821" s="82" t="s">
        <v>702</v>
      </c>
      <c r="D821" s="82" t="s">
        <v>2337</v>
      </c>
      <c r="E821" s="520">
        <v>6307201149</v>
      </c>
      <c r="F821" s="48">
        <f>'Form Responses 1'!F999</f>
        <v>0</v>
      </c>
      <c r="G821" s="25" t="s">
        <v>124</v>
      </c>
      <c r="H821" s="25"/>
      <c r="I821" s="25"/>
      <c r="J821" s="25"/>
      <c r="K821" s="25"/>
      <c r="L821" s="25"/>
      <c r="M821" s="25"/>
      <c r="N821" s="25"/>
      <c r="O821" s="19" t="str">
        <f t="shared" si="3787"/>
        <v/>
      </c>
      <c r="P821" s="20" t="s">
        <v>979</v>
      </c>
      <c r="Q821" s="20" t="s">
        <v>979</v>
      </c>
      <c r="R821" s="20" t="s">
        <v>979</v>
      </c>
      <c r="S821" s="20" t="s">
        <v>979</v>
      </c>
      <c r="T821" s="20" t="s">
        <v>979</v>
      </c>
      <c r="U821" s="20" t="s">
        <v>979</v>
      </c>
      <c r="V821" s="21"/>
      <c r="W821" s="21" t="str">
        <f t="shared" ref="W821:X821" si="4009">IF(COUNTIF($F821,CONCATENATE("*",W$1,"*")),"Y",IF(COUNTIF($F821,CONCATENATE("*",$O$1,"*")),"Y",IF(COUNTIF($F821,CONCATENATE("*",$Y$1,"*")),"Y","")))</f>
        <v/>
      </c>
      <c r="X821" s="21" t="str">
        <f t="shared" si="4009"/>
        <v/>
      </c>
      <c r="Y821" s="21" t="str">
        <f t="shared" si="3895"/>
        <v/>
      </c>
      <c r="Z821" s="21" t="str">
        <f t="shared" ref="Z821:AA821" si="4010">IF(COUNTIF($F821,CONCATENATE("*",Z$1,"*")),"Y",IF(COUNTIF($F821,CONCATENATE("*",$O$1,"*")),"Y",IF(COUNTIF($F821,CONCATENATE("*",$AB$1,"*")),"Y","")))</f>
        <v/>
      </c>
      <c r="AA821" s="21" t="str">
        <f t="shared" si="4010"/>
        <v/>
      </c>
      <c r="AB821" s="21" t="str">
        <f t="shared" si="3897"/>
        <v/>
      </c>
      <c r="AC821" s="21" t="str">
        <f t="shared" ref="AC821:AD821" si="4011">IF(COUNTIF($F821,CONCATENATE("*",AC$1,"*")),"Y",IF(COUNTIF($F821,CONCATENATE("*",$O$1,"*")),"Y",IF(COUNTIF($F821,CONCATENATE("*",$AE$1,"*")),"Y","")))</f>
        <v/>
      </c>
      <c r="AD821" s="21" t="str">
        <f t="shared" si="4011"/>
        <v/>
      </c>
      <c r="AE821" s="19" t="str">
        <f t="shared" si="3899"/>
        <v/>
      </c>
      <c r="AF821" s="22">
        <f t="shared" si="3799"/>
        <v>6</v>
      </c>
      <c r="AG821" s="59" t="s">
        <v>1772</v>
      </c>
      <c r="AH821" s="19" t="str">
        <f t="shared" si="3867"/>
        <v/>
      </c>
      <c r="AI821" s="19"/>
      <c r="AJ821" s="19"/>
      <c r="AK821" s="19"/>
      <c r="AL821" s="19"/>
      <c r="AM821" s="19"/>
      <c r="AN821" s="19"/>
      <c r="AO821" s="19"/>
      <c r="AP821" s="19" t="str">
        <f t="shared" ref="AP821:AX821" si="4012">IF(W821="Y",$AG821,"")</f>
        <v/>
      </c>
      <c r="AQ821" s="19" t="str">
        <f t="shared" si="4012"/>
        <v/>
      </c>
      <c r="AR821" s="19" t="str">
        <f t="shared" si="4012"/>
        <v/>
      </c>
      <c r="AS821" s="19" t="str">
        <f t="shared" si="4012"/>
        <v/>
      </c>
      <c r="AT821" s="19" t="str">
        <f t="shared" si="4012"/>
        <v/>
      </c>
      <c r="AU821" s="19" t="str">
        <f t="shared" si="4012"/>
        <v/>
      </c>
      <c r="AV821" s="19" t="str">
        <f t="shared" si="4012"/>
        <v/>
      </c>
      <c r="AW821" s="19" t="str">
        <f t="shared" si="4012"/>
        <v/>
      </c>
      <c r="AX821" s="19" t="str">
        <f t="shared" si="4012"/>
        <v/>
      </c>
      <c r="AY821" s="24">
        <f t="shared" si="3801"/>
        <v>2</v>
      </c>
      <c r="AZ821" s="19">
        <f t="shared" si="3802"/>
        <v>1</v>
      </c>
      <c r="BA821" s="19" t="s">
        <v>1740</v>
      </c>
      <c r="BB821" s="19"/>
    </row>
    <row r="822" spans="1:54" ht="14.4">
      <c r="A822" s="1">
        <f>'Form Responses 1'!A1000</f>
        <v>0</v>
      </c>
      <c r="B822" s="82" t="s">
        <v>2338</v>
      </c>
      <c r="C822" s="82" t="s">
        <v>1618</v>
      </c>
      <c r="D822" s="82" t="s">
        <v>1619</v>
      </c>
      <c r="E822" s="520">
        <v>8646439084</v>
      </c>
      <c r="F822" s="48">
        <f>'Form Responses 1'!F1000</f>
        <v>0</v>
      </c>
      <c r="G822" s="25" t="s">
        <v>124</v>
      </c>
      <c r="H822" s="25"/>
      <c r="I822" s="25"/>
      <c r="J822" s="25"/>
      <c r="K822" s="25"/>
      <c r="L822" s="25"/>
      <c r="M822" s="25"/>
      <c r="N822" s="25"/>
      <c r="O822" s="19" t="str">
        <f t="shared" si="3787"/>
        <v/>
      </c>
      <c r="P822" s="83"/>
      <c r="Q822" s="20" t="s">
        <v>979</v>
      </c>
      <c r="R822" s="83"/>
      <c r="S822" s="20" t="s">
        <v>979</v>
      </c>
      <c r="T822" s="83"/>
      <c r="U822" s="20" t="s">
        <v>979</v>
      </c>
      <c r="V822" s="21"/>
      <c r="W822" s="21" t="str">
        <f t="shared" ref="W822:X822" si="4013">IF(COUNTIF($F822,CONCATENATE("*",W$1,"*")),"Y",IF(COUNTIF($F822,CONCATENATE("*",$O$1,"*")),"Y",IF(COUNTIF($F822,CONCATENATE("*",$Y$1,"*")),"Y","")))</f>
        <v/>
      </c>
      <c r="X822" s="21" t="str">
        <f t="shared" si="4013"/>
        <v/>
      </c>
      <c r="Y822" s="21" t="str">
        <f t="shared" si="3895"/>
        <v/>
      </c>
      <c r="Z822" s="21" t="str">
        <f t="shared" ref="Z822:AA822" si="4014">IF(COUNTIF($F822,CONCATENATE("*",Z$1,"*")),"Y",IF(COUNTIF($F822,CONCATENATE("*",$O$1,"*")),"Y",IF(COUNTIF($F822,CONCATENATE("*",$AB$1,"*")),"Y","")))</f>
        <v/>
      </c>
      <c r="AA822" s="21" t="str">
        <f t="shared" si="4014"/>
        <v/>
      </c>
      <c r="AB822" s="21" t="str">
        <f t="shared" si="3897"/>
        <v/>
      </c>
      <c r="AC822" s="21" t="str">
        <f t="shared" ref="AC822:AD822" si="4015">IF(COUNTIF($F822,CONCATENATE("*",AC$1,"*")),"Y",IF(COUNTIF($F822,CONCATENATE("*",$O$1,"*")),"Y",IF(COUNTIF($F822,CONCATENATE("*",$AE$1,"*")),"Y","")))</f>
        <v/>
      </c>
      <c r="AD822" s="21" t="str">
        <f t="shared" si="4015"/>
        <v/>
      </c>
      <c r="AE822" s="19" t="str">
        <f t="shared" si="3899"/>
        <v/>
      </c>
      <c r="AF822" s="22">
        <f t="shared" si="3799"/>
        <v>3</v>
      </c>
      <c r="AG822" s="59" t="s">
        <v>2335</v>
      </c>
      <c r="AH822" s="19" t="str">
        <f t="shared" si="3867"/>
        <v/>
      </c>
      <c r="AI822" s="19"/>
      <c r="AJ822" s="19"/>
      <c r="AK822" s="19"/>
      <c r="AL822" s="19"/>
      <c r="AM822" s="19"/>
      <c r="AN822" s="19"/>
      <c r="AO822" s="19"/>
      <c r="AP822" s="19" t="str">
        <f t="shared" ref="AP822:AX822" si="4016">IF(W822="Y",$AG822,"")</f>
        <v/>
      </c>
      <c r="AQ822" s="19" t="str">
        <f t="shared" si="4016"/>
        <v/>
      </c>
      <c r="AR822" s="19" t="str">
        <f t="shared" si="4016"/>
        <v/>
      </c>
      <c r="AS822" s="19" t="str">
        <f t="shared" si="4016"/>
        <v/>
      </c>
      <c r="AT822" s="19" t="str">
        <f t="shared" si="4016"/>
        <v/>
      </c>
      <c r="AU822" s="19" t="str">
        <f t="shared" si="4016"/>
        <v/>
      </c>
      <c r="AV822" s="19" t="str">
        <f t="shared" si="4016"/>
        <v/>
      </c>
      <c r="AW822" s="19" t="str">
        <f t="shared" si="4016"/>
        <v/>
      </c>
      <c r="AX822" s="19" t="str">
        <f t="shared" si="4016"/>
        <v/>
      </c>
      <c r="AY822" s="24">
        <f t="shared" si="3801"/>
        <v>1</v>
      </c>
      <c r="AZ822" s="19">
        <f t="shared" si="3802"/>
        <v>1</v>
      </c>
      <c r="BA822" s="19" t="s">
        <v>1740</v>
      </c>
      <c r="BB822" s="19"/>
    </row>
    <row r="823" spans="1:54" ht="14.4">
      <c r="A823" s="1">
        <f>'Form Responses 1'!A1001</f>
        <v>0</v>
      </c>
      <c r="B823" s="82" t="s">
        <v>2339</v>
      </c>
      <c r="C823" s="82" t="s">
        <v>185</v>
      </c>
      <c r="D823" s="82" t="s">
        <v>2340</v>
      </c>
      <c r="E823" s="520">
        <v>2178281143</v>
      </c>
      <c r="F823" s="48">
        <f>'Form Responses 1'!F1001</f>
        <v>0</v>
      </c>
      <c r="G823" s="25" t="s">
        <v>124</v>
      </c>
      <c r="H823" s="25"/>
      <c r="I823" s="25"/>
      <c r="J823" s="25"/>
      <c r="K823" s="25"/>
      <c r="L823" s="25"/>
      <c r="M823" s="25"/>
      <c r="N823" s="25"/>
      <c r="O823" s="19" t="str">
        <f t="shared" si="3787"/>
        <v/>
      </c>
      <c r="P823" s="83"/>
      <c r="Q823" s="83"/>
      <c r="R823" s="83"/>
      <c r="S823" s="83"/>
      <c r="T823" s="83"/>
      <c r="U823" s="83"/>
      <c r="V823" s="21"/>
      <c r="W823" s="21" t="str">
        <f t="shared" ref="W823:X823" si="4017">IF(COUNTIF($F823,CONCATENATE("*",W$1,"*")),"Y",IF(COUNTIF($F823,CONCATENATE("*",$O$1,"*")),"Y",IF(COUNTIF($F823,CONCATENATE("*",$Y$1,"*")),"Y","")))</f>
        <v/>
      </c>
      <c r="X823" s="21" t="str">
        <f t="shared" si="4017"/>
        <v/>
      </c>
      <c r="Y823" s="21" t="str">
        <f t="shared" si="3895"/>
        <v/>
      </c>
      <c r="Z823" s="21" t="str">
        <f t="shared" ref="Z823:AA823" si="4018">IF(COUNTIF($F823,CONCATENATE("*",Z$1,"*")),"Y",IF(COUNTIF($F823,CONCATENATE("*",$O$1,"*")),"Y",IF(COUNTIF($F823,CONCATENATE("*",$AB$1,"*")),"Y","")))</f>
        <v/>
      </c>
      <c r="AA823" s="21" t="str">
        <f t="shared" si="4018"/>
        <v/>
      </c>
      <c r="AB823" s="21" t="str">
        <f t="shared" si="3897"/>
        <v/>
      </c>
      <c r="AC823" s="21" t="str">
        <f t="shared" ref="AC823:AD823" si="4019">IF(COUNTIF($F823,CONCATENATE("*",AC$1,"*")),"Y",IF(COUNTIF($F823,CONCATENATE("*",$O$1,"*")),"Y",IF(COUNTIF($F823,CONCATENATE("*",$AE$1,"*")),"Y","")))</f>
        <v/>
      </c>
      <c r="AD823" s="21" t="str">
        <f t="shared" si="4019"/>
        <v/>
      </c>
      <c r="AE823" s="19" t="str">
        <f t="shared" si="3899"/>
        <v/>
      </c>
      <c r="AF823" s="22">
        <f t="shared" si="3799"/>
        <v>0</v>
      </c>
      <c r="AG823" s="59" t="s">
        <v>1743</v>
      </c>
      <c r="AH823" s="19" t="str">
        <f t="shared" si="3867"/>
        <v/>
      </c>
      <c r="AI823" s="19"/>
      <c r="AJ823" s="19"/>
      <c r="AK823" s="19"/>
      <c r="AL823" s="19"/>
      <c r="AM823" s="19"/>
      <c r="AN823" s="19"/>
      <c r="AO823" s="19"/>
      <c r="AP823" s="19" t="str">
        <f t="shared" ref="AP823:AX823" si="4020">IF(W823="Y",$AG823,"")</f>
        <v/>
      </c>
      <c r="AQ823" s="19" t="str">
        <f t="shared" si="4020"/>
        <v/>
      </c>
      <c r="AR823" s="19" t="str">
        <f t="shared" si="4020"/>
        <v/>
      </c>
      <c r="AS823" s="19" t="str">
        <f t="shared" si="4020"/>
        <v/>
      </c>
      <c r="AT823" s="19" t="str">
        <f t="shared" si="4020"/>
        <v/>
      </c>
      <c r="AU823" s="19" t="str">
        <f t="shared" si="4020"/>
        <v/>
      </c>
      <c r="AV823" s="19" t="str">
        <f t="shared" si="4020"/>
        <v/>
      </c>
      <c r="AW823" s="19" t="str">
        <f t="shared" si="4020"/>
        <v/>
      </c>
      <c r="AX823" s="19" t="str">
        <f t="shared" si="4020"/>
        <v/>
      </c>
      <c r="AY823" s="24">
        <f t="shared" si="3801"/>
        <v>0</v>
      </c>
      <c r="AZ823" s="19">
        <f t="shared" si="3802"/>
        <v>1</v>
      </c>
      <c r="BA823" s="19"/>
      <c r="BB823" s="19"/>
    </row>
    <row r="824" spans="1:54" ht="14.4">
      <c r="A824" s="1">
        <f>'Form Responses 1'!A1002</f>
        <v>0</v>
      </c>
      <c r="B824" s="82" t="s">
        <v>2341</v>
      </c>
      <c r="C824" s="82" t="s">
        <v>688</v>
      </c>
      <c r="D824" s="82" t="s">
        <v>2342</v>
      </c>
      <c r="E824" s="520">
        <v>6097213407</v>
      </c>
      <c r="F824" s="48">
        <f>'Form Responses 1'!F1002</f>
        <v>0</v>
      </c>
      <c r="G824" s="25" t="s">
        <v>124</v>
      </c>
      <c r="H824" s="25"/>
      <c r="I824" s="25"/>
      <c r="J824" s="25"/>
      <c r="K824" s="25"/>
      <c r="L824" s="25"/>
      <c r="M824" s="25"/>
      <c r="N824" s="25"/>
      <c r="O824" s="19" t="str">
        <f t="shared" si="3787"/>
        <v/>
      </c>
      <c r="P824" s="20" t="s">
        <v>979</v>
      </c>
      <c r="Q824" s="20" t="s">
        <v>979</v>
      </c>
      <c r="R824" s="20" t="s">
        <v>979</v>
      </c>
      <c r="S824" s="20" t="s">
        <v>979</v>
      </c>
      <c r="T824" s="20" t="s">
        <v>979</v>
      </c>
      <c r="U824" s="20" t="s">
        <v>979</v>
      </c>
      <c r="V824" s="21"/>
      <c r="W824" s="21" t="str">
        <f t="shared" ref="W824:X824" si="4021">IF(COUNTIF($F824,CONCATENATE("*",W$1,"*")),"Y",IF(COUNTIF($F824,CONCATENATE("*",$O$1,"*")),"Y",IF(COUNTIF($F824,CONCATENATE("*",$Y$1,"*")),"Y","")))</f>
        <v/>
      </c>
      <c r="X824" s="21" t="str">
        <f t="shared" si="4021"/>
        <v/>
      </c>
      <c r="Y824" s="21" t="str">
        <f t="shared" si="3895"/>
        <v/>
      </c>
      <c r="Z824" s="21" t="str">
        <f t="shared" ref="Z824:AA824" si="4022">IF(COUNTIF($F824,CONCATENATE("*",Z$1,"*")),"Y",IF(COUNTIF($F824,CONCATENATE("*",$O$1,"*")),"Y",IF(COUNTIF($F824,CONCATENATE("*",$AB$1,"*")),"Y","")))</f>
        <v/>
      </c>
      <c r="AA824" s="21" t="str">
        <f t="shared" si="4022"/>
        <v/>
      </c>
      <c r="AB824" s="21" t="str">
        <f t="shared" si="3897"/>
        <v/>
      </c>
      <c r="AC824" s="21" t="str">
        <f t="shared" ref="AC824:AD824" si="4023">IF(COUNTIF($F824,CONCATENATE("*",AC$1,"*")),"Y",IF(COUNTIF($F824,CONCATENATE("*",$O$1,"*")),"Y",IF(COUNTIF($F824,CONCATENATE("*",$AE$1,"*")),"Y","")))</f>
        <v/>
      </c>
      <c r="AD824" s="21" t="str">
        <f t="shared" si="4023"/>
        <v/>
      </c>
      <c r="AE824" s="19" t="str">
        <f t="shared" si="3899"/>
        <v/>
      </c>
      <c r="AF824" s="22">
        <f t="shared" si="3799"/>
        <v>6</v>
      </c>
      <c r="AG824" s="59" t="s">
        <v>1741</v>
      </c>
      <c r="AH824" s="19" t="str">
        <f t="shared" si="3867"/>
        <v/>
      </c>
      <c r="AI824" s="19"/>
      <c r="AJ824" s="19"/>
      <c r="AK824" s="19"/>
      <c r="AL824" s="19"/>
      <c r="AM824" s="19"/>
      <c r="AN824" s="19"/>
      <c r="AO824" s="19"/>
      <c r="AP824" s="19" t="str">
        <f t="shared" ref="AP824:AX824" si="4024">IF(W824="Y",$AG824,"")</f>
        <v/>
      </c>
      <c r="AQ824" s="19" t="str">
        <f t="shared" si="4024"/>
        <v/>
      </c>
      <c r="AR824" s="19" t="str">
        <f t="shared" si="4024"/>
        <v/>
      </c>
      <c r="AS824" s="19" t="str">
        <f t="shared" si="4024"/>
        <v/>
      </c>
      <c r="AT824" s="19" t="str">
        <f t="shared" si="4024"/>
        <v/>
      </c>
      <c r="AU824" s="19" t="str">
        <f t="shared" si="4024"/>
        <v/>
      </c>
      <c r="AV824" s="19" t="str">
        <f t="shared" si="4024"/>
        <v/>
      </c>
      <c r="AW824" s="19" t="str">
        <f t="shared" si="4024"/>
        <v/>
      </c>
      <c r="AX824" s="19" t="str">
        <f t="shared" si="4024"/>
        <v/>
      </c>
      <c r="AY824" s="24">
        <f t="shared" si="3801"/>
        <v>2</v>
      </c>
      <c r="AZ824" s="19">
        <f t="shared" si="3802"/>
        <v>1</v>
      </c>
      <c r="BA824" s="19" t="s">
        <v>1740</v>
      </c>
      <c r="BB824" s="19"/>
    </row>
    <row r="825" spans="1:54" ht="14.4">
      <c r="A825" s="1">
        <f>'Form Responses 1'!A1003</f>
        <v>0</v>
      </c>
      <c r="B825" s="82" t="s">
        <v>2343</v>
      </c>
      <c r="C825" s="82" t="s">
        <v>2344</v>
      </c>
      <c r="D825" s="82" t="s">
        <v>2345</v>
      </c>
      <c r="E825" s="520">
        <v>6304879710</v>
      </c>
      <c r="F825" s="48">
        <f>'Form Responses 1'!F1003</f>
        <v>0</v>
      </c>
      <c r="G825" s="25" t="s">
        <v>124</v>
      </c>
      <c r="H825" s="25"/>
      <c r="I825" s="25"/>
      <c r="J825" s="25"/>
      <c r="K825" s="25"/>
      <c r="L825" s="25"/>
      <c r="M825" s="25"/>
      <c r="N825" s="25"/>
      <c r="O825" s="19" t="str">
        <f t="shared" si="3787"/>
        <v/>
      </c>
      <c r="P825" s="20" t="s">
        <v>979</v>
      </c>
      <c r="Q825" s="20" t="s">
        <v>979</v>
      </c>
      <c r="R825" s="20" t="s">
        <v>979</v>
      </c>
      <c r="S825" s="20" t="s">
        <v>979</v>
      </c>
      <c r="T825" s="20" t="s">
        <v>979</v>
      </c>
      <c r="U825" s="20" t="s">
        <v>979</v>
      </c>
      <c r="V825" s="21"/>
      <c r="W825" s="21" t="str">
        <f t="shared" ref="W825:X825" si="4025">IF(COUNTIF($F825,CONCATENATE("*",W$1,"*")),"Y",IF(COUNTIF($F825,CONCATENATE("*",$O$1,"*")),"Y",IF(COUNTIF($F825,CONCATENATE("*",$Y$1,"*")),"Y","")))</f>
        <v/>
      </c>
      <c r="X825" s="21" t="str">
        <f t="shared" si="4025"/>
        <v/>
      </c>
      <c r="Y825" s="21" t="str">
        <f t="shared" si="3895"/>
        <v/>
      </c>
      <c r="Z825" s="21" t="str">
        <f t="shared" ref="Z825:AA825" si="4026">IF(COUNTIF($F825,CONCATENATE("*",Z$1,"*")),"Y",IF(COUNTIF($F825,CONCATENATE("*",$O$1,"*")),"Y",IF(COUNTIF($F825,CONCATENATE("*",$AB$1,"*")),"Y","")))</f>
        <v/>
      </c>
      <c r="AA825" s="21" t="str">
        <f t="shared" si="4026"/>
        <v/>
      </c>
      <c r="AB825" s="21" t="str">
        <f t="shared" si="3897"/>
        <v/>
      </c>
      <c r="AC825" s="21" t="str">
        <f t="shared" ref="AC825:AD825" si="4027">IF(COUNTIF($F825,CONCATENATE("*",AC$1,"*")),"Y",IF(COUNTIF($F825,CONCATENATE("*",$O$1,"*")),"Y",IF(COUNTIF($F825,CONCATENATE("*",$AE$1,"*")),"Y","")))</f>
        <v/>
      </c>
      <c r="AD825" s="21" t="str">
        <f t="shared" si="4027"/>
        <v/>
      </c>
      <c r="AE825" s="19" t="str">
        <f t="shared" si="3899"/>
        <v/>
      </c>
      <c r="AF825" s="22">
        <f t="shared" si="3799"/>
        <v>6</v>
      </c>
      <c r="AG825" s="59" t="s">
        <v>1766</v>
      </c>
      <c r="AH825" s="19" t="str">
        <f t="shared" si="3867"/>
        <v/>
      </c>
      <c r="AI825" s="19"/>
      <c r="AJ825" s="19"/>
      <c r="AK825" s="19"/>
      <c r="AL825" s="19"/>
      <c r="AM825" s="19"/>
      <c r="AN825" s="19"/>
      <c r="AO825" s="19"/>
      <c r="AP825" s="19" t="str">
        <f t="shared" ref="AP825:AX825" si="4028">IF(W825="Y",$AG825,"")</f>
        <v/>
      </c>
      <c r="AQ825" s="19" t="str">
        <f t="shared" si="4028"/>
        <v/>
      </c>
      <c r="AR825" s="19" t="str">
        <f t="shared" si="4028"/>
        <v/>
      </c>
      <c r="AS825" s="19" t="str">
        <f t="shared" si="4028"/>
        <v/>
      </c>
      <c r="AT825" s="19" t="str">
        <f t="shared" si="4028"/>
        <v/>
      </c>
      <c r="AU825" s="19" t="str">
        <f t="shared" si="4028"/>
        <v/>
      </c>
      <c r="AV825" s="19" t="str">
        <f t="shared" si="4028"/>
        <v/>
      </c>
      <c r="AW825" s="19" t="str">
        <f t="shared" si="4028"/>
        <v/>
      </c>
      <c r="AX825" s="19" t="str">
        <f t="shared" si="4028"/>
        <v/>
      </c>
      <c r="AY825" s="24">
        <f t="shared" si="3801"/>
        <v>2</v>
      </c>
      <c r="AZ825" s="19">
        <f t="shared" si="3802"/>
        <v>1</v>
      </c>
      <c r="BA825" s="19" t="s">
        <v>1740</v>
      </c>
      <c r="BB825" s="19"/>
    </row>
    <row r="826" spans="1:54" ht="14.4">
      <c r="A826" s="1">
        <f>'Form Responses 1'!A1004</f>
        <v>0</v>
      </c>
      <c r="B826" s="82" t="s">
        <v>2346</v>
      </c>
      <c r="C826" s="82" t="s">
        <v>2347</v>
      </c>
      <c r="D826" s="82" t="s">
        <v>776</v>
      </c>
      <c r="E826" s="520">
        <v>7733970451</v>
      </c>
      <c r="F826" s="48">
        <f>'Form Responses 1'!F1004</f>
        <v>0</v>
      </c>
      <c r="G826" s="25" t="s">
        <v>124</v>
      </c>
      <c r="H826" s="25"/>
      <c r="I826" s="25"/>
      <c r="J826" s="25"/>
      <c r="K826" s="25"/>
      <c r="L826" s="25"/>
      <c r="M826" s="25"/>
      <c r="N826" s="25"/>
      <c r="O826" s="19" t="str">
        <f t="shared" si="3787"/>
        <v/>
      </c>
      <c r="P826" s="20" t="s">
        <v>979</v>
      </c>
      <c r="Q826" s="20" t="s">
        <v>979</v>
      </c>
      <c r="R826" s="20" t="s">
        <v>979</v>
      </c>
      <c r="S826" s="20" t="s">
        <v>979</v>
      </c>
      <c r="T826" s="20" t="s">
        <v>979</v>
      </c>
      <c r="U826" s="20" t="s">
        <v>979</v>
      </c>
      <c r="V826" s="21"/>
      <c r="W826" s="21" t="str">
        <f t="shared" ref="W826:X826" si="4029">IF(COUNTIF($F826,CONCATENATE("*",W$1,"*")),"Y",IF(COUNTIF($F826,CONCATENATE("*",$O$1,"*")),"Y",IF(COUNTIF($F826,CONCATENATE("*",$Y$1,"*")),"Y","")))</f>
        <v/>
      </c>
      <c r="X826" s="21" t="str">
        <f t="shared" si="4029"/>
        <v/>
      </c>
      <c r="Y826" s="21" t="str">
        <f t="shared" si="3895"/>
        <v/>
      </c>
      <c r="Z826" s="21" t="str">
        <f t="shared" ref="Z826:AA826" si="4030">IF(COUNTIF($F826,CONCATENATE("*",Z$1,"*")),"Y",IF(COUNTIF($F826,CONCATENATE("*",$O$1,"*")),"Y",IF(COUNTIF($F826,CONCATENATE("*",$AB$1,"*")),"Y","")))</f>
        <v/>
      </c>
      <c r="AA826" s="21" t="str">
        <f t="shared" si="4030"/>
        <v/>
      </c>
      <c r="AB826" s="21" t="str">
        <f t="shared" si="3897"/>
        <v/>
      </c>
      <c r="AC826" s="21" t="str">
        <f t="shared" ref="AC826:AD826" si="4031">IF(COUNTIF($F826,CONCATENATE("*",AC$1,"*")),"Y",IF(COUNTIF($F826,CONCATENATE("*",$O$1,"*")),"Y",IF(COUNTIF($F826,CONCATENATE("*",$AE$1,"*")),"Y","")))</f>
        <v/>
      </c>
      <c r="AD826" s="21" t="str">
        <f t="shared" si="4031"/>
        <v/>
      </c>
      <c r="AE826" s="19" t="str">
        <f t="shared" si="3899"/>
        <v/>
      </c>
      <c r="AF826" s="22">
        <f t="shared" si="3799"/>
        <v>6</v>
      </c>
      <c r="AG826" s="59" t="s">
        <v>1766</v>
      </c>
      <c r="AH826" s="19" t="str">
        <f t="shared" si="3867"/>
        <v/>
      </c>
      <c r="AI826" s="19"/>
      <c r="AJ826" s="19"/>
      <c r="AK826" s="19"/>
      <c r="AL826" s="19"/>
      <c r="AM826" s="19"/>
      <c r="AN826" s="19"/>
      <c r="AO826" s="19"/>
      <c r="AP826" s="19" t="str">
        <f t="shared" ref="AP826:AX826" si="4032">IF(W826="Y",$AG826,"")</f>
        <v/>
      </c>
      <c r="AQ826" s="19" t="str">
        <f t="shared" si="4032"/>
        <v/>
      </c>
      <c r="AR826" s="19" t="str">
        <f t="shared" si="4032"/>
        <v/>
      </c>
      <c r="AS826" s="19" t="str">
        <f t="shared" si="4032"/>
        <v/>
      </c>
      <c r="AT826" s="19" t="str">
        <f t="shared" si="4032"/>
        <v/>
      </c>
      <c r="AU826" s="19" t="str">
        <f t="shared" si="4032"/>
        <v/>
      </c>
      <c r="AV826" s="19" t="str">
        <f t="shared" si="4032"/>
        <v/>
      </c>
      <c r="AW826" s="19" t="str">
        <f t="shared" si="4032"/>
        <v/>
      </c>
      <c r="AX826" s="19" t="str">
        <f t="shared" si="4032"/>
        <v/>
      </c>
      <c r="AY826" s="24">
        <f t="shared" si="3801"/>
        <v>2</v>
      </c>
      <c r="AZ826" s="19">
        <f t="shared" si="3802"/>
        <v>1</v>
      </c>
      <c r="BA826" s="19" t="s">
        <v>1740</v>
      </c>
      <c r="BB826" s="19"/>
    </row>
    <row r="827" spans="1:54" ht="14.4">
      <c r="A827" s="1">
        <f>'Form Responses 1'!A1005</f>
        <v>0</v>
      </c>
      <c r="B827" s="82" t="s">
        <v>2348</v>
      </c>
      <c r="C827" s="82" t="s">
        <v>2349</v>
      </c>
      <c r="D827" s="82" t="s">
        <v>2350</v>
      </c>
      <c r="E827" s="520">
        <v>9014967821</v>
      </c>
      <c r="F827" s="48">
        <f>'Form Responses 1'!F1005</f>
        <v>0</v>
      </c>
      <c r="G827" s="25" t="s">
        <v>124</v>
      </c>
      <c r="H827" s="25"/>
      <c r="I827" s="25"/>
      <c r="J827" s="25"/>
      <c r="K827" s="25"/>
      <c r="L827" s="25"/>
      <c r="M827" s="25"/>
      <c r="N827" s="25"/>
      <c r="O827" s="19" t="str">
        <f t="shared" si="3787"/>
        <v/>
      </c>
      <c r="P827" s="20" t="s">
        <v>979</v>
      </c>
      <c r="Q827" s="20" t="s">
        <v>979</v>
      </c>
      <c r="R827" s="20" t="s">
        <v>979</v>
      </c>
      <c r="S827" s="20" t="s">
        <v>979</v>
      </c>
      <c r="T827" s="20" t="s">
        <v>979</v>
      </c>
      <c r="U827" s="20" t="s">
        <v>979</v>
      </c>
      <c r="V827" s="21"/>
      <c r="W827" s="21" t="str">
        <f t="shared" ref="W827:X827" si="4033">IF(COUNTIF($F827,CONCATENATE("*",W$1,"*")),"Y",IF(COUNTIF($F827,CONCATENATE("*",$O$1,"*")),"Y",IF(COUNTIF($F827,CONCATENATE("*",$Y$1,"*")),"Y","")))</f>
        <v/>
      </c>
      <c r="X827" s="21" t="str">
        <f t="shared" si="4033"/>
        <v/>
      </c>
      <c r="Y827" s="21" t="str">
        <f t="shared" si="3895"/>
        <v/>
      </c>
      <c r="Z827" s="21" t="str">
        <f t="shared" ref="Z827:AA827" si="4034">IF(COUNTIF($F827,CONCATENATE("*",Z$1,"*")),"Y",IF(COUNTIF($F827,CONCATENATE("*",$O$1,"*")),"Y",IF(COUNTIF($F827,CONCATENATE("*",$AB$1,"*")),"Y","")))</f>
        <v/>
      </c>
      <c r="AA827" s="21" t="str">
        <f t="shared" si="4034"/>
        <v/>
      </c>
      <c r="AB827" s="21" t="str">
        <f t="shared" si="3897"/>
        <v/>
      </c>
      <c r="AC827" s="21" t="str">
        <f t="shared" ref="AC827:AD827" si="4035">IF(COUNTIF($F827,CONCATENATE("*",AC$1,"*")),"Y",IF(COUNTIF($F827,CONCATENATE("*",$O$1,"*")),"Y",IF(COUNTIF($F827,CONCATENATE("*",$AE$1,"*")),"Y","")))</f>
        <v/>
      </c>
      <c r="AD827" s="21" t="str">
        <f t="shared" si="4035"/>
        <v/>
      </c>
      <c r="AE827" s="19" t="str">
        <f t="shared" si="3899"/>
        <v/>
      </c>
      <c r="AF827" s="22">
        <f t="shared" si="3799"/>
        <v>6</v>
      </c>
      <c r="AG827" s="59" t="s">
        <v>1732</v>
      </c>
      <c r="AH827" s="19" t="str">
        <f t="shared" si="3867"/>
        <v/>
      </c>
      <c r="AI827" s="19"/>
      <c r="AJ827" s="19"/>
      <c r="AK827" s="19"/>
      <c r="AL827" s="19"/>
      <c r="AM827" s="19"/>
      <c r="AN827" s="19"/>
      <c r="AO827" s="19"/>
      <c r="AP827" s="19" t="str">
        <f t="shared" ref="AP827:AX827" si="4036">IF(W827="Y",$AG827,"")</f>
        <v/>
      </c>
      <c r="AQ827" s="19" t="str">
        <f t="shared" si="4036"/>
        <v/>
      </c>
      <c r="AR827" s="19" t="str">
        <f t="shared" si="4036"/>
        <v/>
      </c>
      <c r="AS827" s="19" t="str">
        <f t="shared" si="4036"/>
        <v/>
      </c>
      <c r="AT827" s="19" t="str">
        <f t="shared" si="4036"/>
        <v/>
      </c>
      <c r="AU827" s="19" t="str">
        <f t="shared" si="4036"/>
        <v/>
      </c>
      <c r="AV827" s="19" t="str">
        <f t="shared" si="4036"/>
        <v/>
      </c>
      <c r="AW827" s="19" t="str">
        <f t="shared" si="4036"/>
        <v/>
      </c>
      <c r="AX827" s="19" t="str">
        <f t="shared" si="4036"/>
        <v/>
      </c>
      <c r="AY827" s="24">
        <f t="shared" si="3801"/>
        <v>2</v>
      </c>
      <c r="AZ827" s="19">
        <f t="shared" si="3802"/>
        <v>1</v>
      </c>
      <c r="BA827" s="19" t="s">
        <v>1740</v>
      </c>
      <c r="BB827" s="19"/>
    </row>
    <row r="828" spans="1:54" ht="14.4">
      <c r="A828" s="1">
        <f>'Form Responses 1'!A1006</f>
        <v>0</v>
      </c>
      <c r="B828" s="82" t="s">
        <v>2351</v>
      </c>
      <c r="C828" s="82" t="s">
        <v>2352</v>
      </c>
      <c r="D828" s="82" t="s">
        <v>2353</v>
      </c>
      <c r="E828" s="520">
        <v>6514919151</v>
      </c>
      <c r="F828" s="48">
        <f>'Form Responses 1'!F1006</f>
        <v>0</v>
      </c>
      <c r="G828" s="25" t="s">
        <v>124</v>
      </c>
      <c r="H828" s="25"/>
      <c r="I828" s="25"/>
      <c r="J828" s="25"/>
      <c r="K828" s="25"/>
      <c r="L828" s="25"/>
      <c r="M828" s="25"/>
      <c r="N828" s="25"/>
      <c r="O828" s="19" t="str">
        <f t="shared" si="3787"/>
        <v/>
      </c>
      <c r="P828" s="83"/>
      <c r="Q828" s="83"/>
      <c r="R828" s="83"/>
      <c r="S828" s="83"/>
      <c r="T828" s="83"/>
      <c r="U828" s="83"/>
      <c r="V828" s="21"/>
      <c r="W828" s="21" t="str">
        <f t="shared" ref="W828:X828" si="4037">IF(COUNTIF($F828,CONCATENATE("*",W$1,"*")),"Y",IF(COUNTIF($F828,CONCATENATE("*",$O$1,"*")),"Y",IF(COUNTIF($F828,CONCATENATE("*",$Y$1,"*")),"Y","")))</f>
        <v/>
      </c>
      <c r="X828" s="21" t="str">
        <f t="shared" si="4037"/>
        <v/>
      </c>
      <c r="Y828" s="21" t="str">
        <f t="shared" si="3895"/>
        <v/>
      </c>
      <c r="Z828" s="21" t="str">
        <f t="shared" ref="Z828:AA828" si="4038">IF(COUNTIF($F828,CONCATENATE("*",Z$1,"*")),"Y",IF(COUNTIF($F828,CONCATENATE("*",$O$1,"*")),"Y",IF(COUNTIF($F828,CONCATENATE("*",$AB$1,"*")),"Y","")))</f>
        <v/>
      </c>
      <c r="AA828" s="21" t="str">
        <f t="shared" si="4038"/>
        <v/>
      </c>
      <c r="AB828" s="21" t="str">
        <f t="shared" si="3897"/>
        <v/>
      </c>
      <c r="AC828" s="21" t="str">
        <f t="shared" ref="AC828:AD828" si="4039">IF(COUNTIF($F828,CONCATENATE("*",AC$1,"*")),"Y",IF(COUNTIF($F828,CONCATENATE("*",$O$1,"*")),"Y",IF(COUNTIF($F828,CONCATENATE("*",$AE$1,"*")),"Y","")))</f>
        <v/>
      </c>
      <c r="AD828" s="21" t="str">
        <f t="shared" si="4039"/>
        <v/>
      </c>
      <c r="AE828" s="19" t="str">
        <f t="shared" si="3899"/>
        <v/>
      </c>
      <c r="AF828" s="22">
        <f t="shared" si="3799"/>
        <v>0</v>
      </c>
      <c r="AG828" s="59" t="s">
        <v>1732</v>
      </c>
      <c r="AH828" s="19" t="str">
        <f t="shared" si="3867"/>
        <v/>
      </c>
      <c r="AI828" s="19"/>
      <c r="AJ828" s="19"/>
      <c r="AK828" s="19"/>
      <c r="AL828" s="19"/>
      <c r="AM828" s="19"/>
      <c r="AN828" s="19"/>
      <c r="AO828" s="19"/>
      <c r="AP828" s="19" t="str">
        <f t="shared" ref="AP828:AX828" si="4040">IF(W828="Y",$AG828,"")</f>
        <v/>
      </c>
      <c r="AQ828" s="19" t="str">
        <f t="shared" si="4040"/>
        <v/>
      </c>
      <c r="AR828" s="19" t="str">
        <f t="shared" si="4040"/>
        <v/>
      </c>
      <c r="AS828" s="19" t="str">
        <f t="shared" si="4040"/>
        <v/>
      </c>
      <c r="AT828" s="19" t="str">
        <f t="shared" si="4040"/>
        <v/>
      </c>
      <c r="AU828" s="19" t="str">
        <f t="shared" si="4040"/>
        <v/>
      </c>
      <c r="AV828" s="19" t="str">
        <f t="shared" si="4040"/>
        <v/>
      </c>
      <c r="AW828" s="19" t="str">
        <f t="shared" si="4040"/>
        <v/>
      </c>
      <c r="AX828" s="19" t="str">
        <f t="shared" si="4040"/>
        <v/>
      </c>
      <c r="AY828" s="24">
        <f t="shared" si="3801"/>
        <v>0</v>
      </c>
      <c r="AZ828" s="19">
        <f t="shared" si="3802"/>
        <v>1</v>
      </c>
      <c r="BA828" s="19"/>
      <c r="BB828" s="19"/>
    </row>
    <row r="829" spans="1:54" ht="14.4">
      <c r="A829" s="1">
        <f>'Form Responses 1'!A1007</f>
        <v>0</v>
      </c>
      <c r="B829" s="82" t="s">
        <v>2354</v>
      </c>
      <c r="C829" s="82" t="s">
        <v>2271</v>
      </c>
      <c r="D829" s="82" t="s">
        <v>2355</v>
      </c>
      <c r="E829" s="520">
        <v>8473380967</v>
      </c>
      <c r="F829" s="48">
        <f>'Form Responses 1'!F1007</f>
        <v>0</v>
      </c>
      <c r="G829" s="25" t="s">
        <v>124</v>
      </c>
      <c r="H829" s="25"/>
      <c r="I829" s="25"/>
      <c r="J829" s="25"/>
      <c r="K829" s="25"/>
      <c r="L829" s="25"/>
      <c r="M829" s="25"/>
      <c r="N829" s="25"/>
      <c r="O829" s="19" t="str">
        <f t="shared" si="3787"/>
        <v/>
      </c>
      <c r="P829" s="83"/>
      <c r="Q829" s="83"/>
      <c r="R829" s="83"/>
      <c r="S829" s="83"/>
      <c r="T829" s="83"/>
      <c r="U829" s="83"/>
      <c r="V829" s="21"/>
      <c r="W829" s="21" t="str">
        <f t="shared" ref="W829:X829" si="4041">IF(COUNTIF($F829,CONCATENATE("*",W$1,"*")),"Y",IF(COUNTIF($F829,CONCATENATE("*",$O$1,"*")),"Y",IF(COUNTIF($F829,CONCATENATE("*",$Y$1,"*")),"Y","")))</f>
        <v/>
      </c>
      <c r="X829" s="21" t="str">
        <f t="shared" si="4041"/>
        <v/>
      </c>
      <c r="Y829" s="21" t="str">
        <f t="shared" si="3895"/>
        <v/>
      </c>
      <c r="Z829" s="21" t="str">
        <f t="shared" ref="Z829:AA829" si="4042">IF(COUNTIF($F829,CONCATENATE("*",Z$1,"*")),"Y",IF(COUNTIF($F829,CONCATENATE("*",$O$1,"*")),"Y",IF(COUNTIF($F829,CONCATENATE("*",$AB$1,"*")),"Y","")))</f>
        <v/>
      </c>
      <c r="AA829" s="21" t="str">
        <f t="shared" si="4042"/>
        <v/>
      </c>
      <c r="AB829" s="21" t="str">
        <f t="shared" si="3897"/>
        <v/>
      </c>
      <c r="AC829" s="21" t="str">
        <f t="shared" ref="AC829:AD829" si="4043">IF(COUNTIF($F829,CONCATENATE("*",AC$1,"*")),"Y",IF(COUNTIF($F829,CONCATENATE("*",$O$1,"*")),"Y",IF(COUNTIF($F829,CONCATENATE("*",$AE$1,"*")),"Y","")))</f>
        <v/>
      </c>
      <c r="AD829" s="21" t="str">
        <f t="shared" si="4043"/>
        <v/>
      </c>
      <c r="AE829" s="19" t="str">
        <f t="shared" si="3899"/>
        <v/>
      </c>
      <c r="AF829" s="22">
        <f t="shared" si="3799"/>
        <v>0</v>
      </c>
      <c r="AG829" s="59" t="s">
        <v>1743</v>
      </c>
      <c r="AH829" s="19" t="str">
        <f t="shared" si="3867"/>
        <v/>
      </c>
      <c r="AI829" s="19"/>
      <c r="AJ829" s="19"/>
      <c r="AK829" s="19"/>
      <c r="AL829" s="19"/>
      <c r="AM829" s="19"/>
      <c r="AN829" s="19"/>
      <c r="AO829" s="19"/>
      <c r="AP829" s="19" t="str">
        <f t="shared" ref="AP829:AX829" si="4044">IF(W829="Y",$AG829,"")</f>
        <v/>
      </c>
      <c r="AQ829" s="19" t="str">
        <f t="shared" si="4044"/>
        <v/>
      </c>
      <c r="AR829" s="19" t="str">
        <f t="shared" si="4044"/>
        <v/>
      </c>
      <c r="AS829" s="19" t="str">
        <f t="shared" si="4044"/>
        <v/>
      </c>
      <c r="AT829" s="19" t="str">
        <f t="shared" si="4044"/>
        <v/>
      </c>
      <c r="AU829" s="19" t="str">
        <f t="shared" si="4044"/>
        <v/>
      </c>
      <c r="AV829" s="19" t="str">
        <f t="shared" si="4044"/>
        <v/>
      </c>
      <c r="AW829" s="19" t="str">
        <f t="shared" si="4044"/>
        <v/>
      </c>
      <c r="AX829" s="19" t="str">
        <f t="shared" si="4044"/>
        <v/>
      </c>
      <c r="AY829" s="24">
        <f t="shared" si="3801"/>
        <v>0</v>
      </c>
      <c r="AZ829" s="19">
        <f t="shared" si="3802"/>
        <v>1</v>
      </c>
      <c r="BA829" s="19"/>
      <c r="BB829" s="19"/>
    </row>
    <row r="830" spans="1:54" ht="14.4">
      <c r="A830" s="1">
        <f>'Form Responses 1'!A1008</f>
        <v>0</v>
      </c>
      <c r="B830" s="82" t="s">
        <v>2354</v>
      </c>
      <c r="C830" s="82" t="s">
        <v>2356</v>
      </c>
      <c r="D830" s="82" t="s">
        <v>2357</v>
      </c>
      <c r="E830" s="520">
        <v>7734194003</v>
      </c>
      <c r="F830" s="48">
        <f>'Form Responses 1'!F1008</f>
        <v>0</v>
      </c>
      <c r="G830" s="25" t="s">
        <v>124</v>
      </c>
      <c r="H830" s="25"/>
      <c r="I830" s="25"/>
      <c r="J830" s="25"/>
      <c r="K830" s="25"/>
      <c r="L830" s="25"/>
      <c r="M830" s="25"/>
      <c r="N830" s="25"/>
      <c r="O830" s="19" t="str">
        <f t="shared" si="3787"/>
        <v/>
      </c>
      <c r="P830" s="83"/>
      <c r="Q830" s="83"/>
      <c r="R830" s="83"/>
      <c r="S830" s="83"/>
      <c r="T830" s="83"/>
      <c r="U830" s="83"/>
      <c r="V830" s="21"/>
      <c r="W830" s="21" t="str">
        <f t="shared" ref="W830:X830" si="4045">IF(COUNTIF($F830,CONCATENATE("*",W$1,"*")),"Y",IF(COUNTIF($F830,CONCATENATE("*",$O$1,"*")),"Y",IF(COUNTIF($F830,CONCATENATE("*",$Y$1,"*")),"Y","")))</f>
        <v/>
      </c>
      <c r="X830" s="21" t="str">
        <f t="shared" si="4045"/>
        <v/>
      </c>
      <c r="Y830" s="21" t="str">
        <f t="shared" si="3895"/>
        <v/>
      </c>
      <c r="Z830" s="21" t="str">
        <f t="shared" ref="Z830:AA830" si="4046">IF(COUNTIF($F830,CONCATENATE("*",Z$1,"*")),"Y",IF(COUNTIF($F830,CONCATENATE("*",$O$1,"*")),"Y",IF(COUNTIF($F830,CONCATENATE("*",$AB$1,"*")),"Y","")))</f>
        <v/>
      </c>
      <c r="AA830" s="21" t="str">
        <f t="shared" si="4046"/>
        <v/>
      </c>
      <c r="AB830" s="21" t="str">
        <f t="shared" si="3897"/>
        <v/>
      </c>
      <c r="AC830" s="21" t="str">
        <f t="shared" ref="AC830:AD830" si="4047">IF(COUNTIF($F830,CONCATENATE("*",AC$1,"*")),"Y",IF(COUNTIF($F830,CONCATENATE("*",$O$1,"*")),"Y",IF(COUNTIF($F830,CONCATENATE("*",$AE$1,"*")),"Y","")))</f>
        <v/>
      </c>
      <c r="AD830" s="21" t="str">
        <f t="shared" si="4047"/>
        <v/>
      </c>
      <c r="AE830" s="19" t="str">
        <f t="shared" si="3899"/>
        <v/>
      </c>
      <c r="AF830" s="22">
        <f t="shared" si="3799"/>
        <v>0</v>
      </c>
      <c r="AG830" s="59" t="s">
        <v>1743</v>
      </c>
      <c r="AH830" s="19" t="str">
        <f t="shared" si="3867"/>
        <v/>
      </c>
      <c r="AI830" s="19"/>
      <c r="AJ830" s="19"/>
      <c r="AK830" s="19"/>
      <c r="AL830" s="19"/>
      <c r="AM830" s="19"/>
      <c r="AN830" s="19"/>
      <c r="AO830" s="19"/>
      <c r="AP830" s="19" t="str">
        <f t="shared" ref="AP830:AX830" si="4048">IF(W830="Y",$AG830,"")</f>
        <v/>
      </c>
      <c r="AQ830" s="19" t="str">
        <f t="shared" si="4048"/>
        <v/>
      </c>
      <c r="AR830" s="19" t="str">
        <f t="shared" si="4048"/>
        <v/>
      </c>
      <c r="AS830" s="19" t="str">
        <f t="shared" si="4048"/>
        <v/>
      </c>
      <c r="AT830" s="19" t="str">
        <f t="shared" si="4048"/>
        <v/>
      </c>
      <c r="AU830" s="19" t="str">
        <f t="shared" si="4048"/>
        <v/>
      </c>
      <c r="AV830" s="19" t="str">
        <f t="shared" si="4048"/>
        <v/>
      </c>
      <c r="AW830" s="19" t="str">
        <f t="shared" si="4048"/>
        <v/>
      </c>
      <c r="AX830" s="19" t="str">
        <f t="shared" si="4048"/>
        <v/>
      </c>
      <c r="AY830" s="24">
        <f t="shared" si="3801"/>
        <v>0</v>
      </c>
      <c r="AZ830" s="19">
        <f t="shared" si="3802"/>
        <v>1</v>
      </c>
      <c r="BA830" s="19"/>
      <c r="BB830" s="19"/>
    </row>
    <row r="831" spans="1:54" ht="14.4">
      <c r="A831" s="1">
        <f>'Form Responses 1'!A1009</f>
        <v>0</v>
      </c>
      <c r="B831" s="82" t="s">
        <v>2358</v>
      </c>
      <c r="C831" s="82" t="s">
        <v>2359</v>
      </c>
      <c r="D831" s="82" t="s">
        <v>2360</v>
      </c>
      <c r="E831" s="520">
        <v>7044517941</v>
      </c>
      <c r="F831" s="48">
        <f>'Form Responses 1'!F1009</f>
        <v>0</v>
      </c>
      <c r="G831" s="25" t="s">
        <v>124</v>
      </c>
      <c r="H831" s="25"/>
      <c r="I831" s="25"/>
      <c r="J831" s="25"/>
      <c r="K831" s="25"/>
      <c r="L831" s="25"/>
      <c r="M831" s="25"/>
      <c r="N831" s="25"/>
      <c r="O831" s="19" t="str">
        <f t="shared" si="3787"/>
        <v/>
      </c>
      <c r="P831" s="83"/>
      <c r="Q831" s="20" t="s">
        <v>979</v>
      </c>
      <c r="R831" s="83"/>
      <c r="S831" s="20" t="s">
        <v>979</v>
      </c>
      <c r="T831" s="83"/>
      <c r="U831" s="20" t="s">
        <v>979</v>
      </c>
      <c r="V831" s="21"/>
      <c r="W831" s="21" t="str">
        <f t="shared" ref="W831:X831" si="4049">IF(COUNTIF($F831,CONCATENATE("*",W$1,"*")),"Y",IF(COUNTIF($F831,CONCATENATE("*",$O$1,"*")),"Y",IF(COUNTIF($F831,CONCATENATE("*",$Y$1,"*")),"Y","")))</f>
        <v/>
      </c>
      <c r="X831" s="21" t="str">
        <f t="shared" si="4049"/>
        <v/>
      </c>
      <c r="Y831" s="21" t="str">
        <f t="shared" si="3895"/>
        <v/>
      </c>
      <c r="Z831" s="21" t="str">
        <f t="shared" ref="Z831:AA831" si="4050">IF(COUNTIF($F831,CONCATENATE("*",Z$1,"*")),"Y",IF(COUNTIF($F831,CONCATENATE("*",$O$1,"*")),"Y",IF(COUNTIF($F831,CONCATENATE("*",$AB$1,"*")),"Y","")))</f>
        <v/>
      </c>
      <c r="AA831" s="21" t="str">
        <f t="shared" si="4050"/>
        <v/>
      </c>
      <c r="AB831" s="21" t="str">
        <f t="shared" si="3897"/>
        <v/>
      </c>
      <c r="AC831" s="21" t="str">
        <f t="shared" ref="AC831:AD831" si="4051">IF(COUNTIF($F831,CONCATENATE("*",AC$1,"*")),"Y",IF(COUNTIF($F831,CONCATENATE("*",$O$1,"*")),"Y",IF(COUNTIF($F831,CONCATENATE("*",$AE$1,"*")),"Y","")))</f>
        <v/>
      </c>
      <c r="AD831" s="21" t="str">
        <f t="shared" si="4051"/>
        <v/>
      </c>
      <c r="AE831" s="19" t="str">
        <f t="shared" si="3899"/>
        <v/>
      </c>
      <c r="AF831" s="22">
        <f t="shared" si="3799"/>
        <v>3</v>
      </c>
      <c r="AG831" s="59" t="s">
        <v>1763</v>
      </c>
      <c r="AH831" s="19" t="str">
        <f t="shared" si="3867"/>
        <v/>
      </c>
      <c r="AI831" s="19"/>
      <c r="AJ831" s="19"/>
      <c r="AK831" s="19"/>
      <c r="AL831" s="19"/>
      <c r="AM831" s="19"/>
      <c r="AN831" s="19"/>
      <c r="AO831" s="19"/>
      <c r="AP831" s="19" t="str">
        <f t="shared" ref="AP831:AX831" si="4052">IF(W831="Y",$AG831,"")</f>
        <v/>
      </c>
      <c r="AQ831" s="19" t="str">
        <f t="shared" si="4052"/>
        <v/>
      </c>
      <c r="AR831" s="19" t="str">
        <f t="shared" si="4052"/>
        <v/>
      </c>
      <c r="AS831" s="19" t="str">
        <f t="shared" si="4052"/>
        <v/>
      </c>
      <c r="AT831" s="19" t="str">
        <f t="shared" si="4052"/>
        <v/>
      </c>
      <c r="AU831" s="19" t="str">
        <f t="shared" si="4052"/>
        <v/>
      </c>
      <c r="AV831" s="19" t="str">
        <f t="shared" si="4052"/>
        <v/>
      </c>
      <c r="AW831" s="19" t="str">
        <f t="shared" si="4052"/>
        <v/>
      </c>
      <c r="AX831" s="19" t="str">
        <f t="shared" si="4052"/>
        <v/>
      </c>
      <c r="AY831" s="24">
        <f t="shared" si="3801"/>
        <v>1</v>
      </c>
      <c r="AZ831" s="19">
        <f t="shared" si="3802"/>
        <v>1</v>
      </c>
      <c r="BA831" s="19" t="s">
        <v>1740</v>
      </c>
      <c r="BB831" s="19"/>
    </row>
    <row r="832" spans="1:54" ht="14.4">
      <c r="A832" s="1">
        <f>'Form Responses 1'!A1010</f>
        <v>0</v>
      </c>
      <c r="B832" s="82" t="s">
        <v>892</v>
      </c>
      <c r="C832" s="82" t="s">
        <v>683</v>
      </c>
      <c r="D832" s="82" t="s">
        <v>894</v>
      </c>
      <c r="E832" s="520" t="s">
        <v>2361</v>
      </c>
      <c r="F832" s="48">
        <f>'Form Responses 1'!F1010</f>
        <v>0</v>
      </c>
      <c r="G832" s="25" t="s">
        <v>124</v>
      </c>
      <c r="H832" s="25"/>
      <c r="I832" s="25"/>
      <c r="J832" s="25"/>
      <c r="K832" s="25"/>
      <c r="L832" s="25"/>
      <c r="M832" s="25"/>
      <c r="N832" s="25"/>
      <c r="O832" s="19" t="str">
        <f t="shared" si="3787"/>
        <v/>
      </c>
      <c r="P832" s="20" t="s">
        <v>979</v>
      </c>
      <c r="Q832" s="20" t="s">
        <v>979</v>
      </c>
      <c r="R832" s="20" t="s">
        <v>979</v>
      </c>
      <c r="S832" s="20" t="s">
        <v>979</v>
      </c>
      <c r="T832" s="20" t="s">
        <v>979</v>
      </c>
      <c r="U832" s="20" t="s">
        <v>979</v>
      </c>
      <c r="V832" s="21"/>
      <c r="W832" s="21" t="str">
        <f t="shared" ref="W832:X832" si="4053">IF(COUNTIF($F832,CONCATENATE("*",W$1,"*")),"Y",IF(COUNTIF($F832,CONCATENATE("*",$O$1,"*")),"Y",IF(COUNTIF($F832,CONCATENATE("*",$Y$1,"*")),"Y","")))</f>
        <v/>
      </c>
      <c r="X832" s="21" t="str">
        <f t="shared" si="4053"/>
        <v/>
      </c>
      <c r="Y832" s="21" t="str">
        <f t="shared" si="3895"/>
        <v/>
      </c>
      <c r="Z832" s="21" t="str">
        <f t="shared" ref="Z832:AA832" si="4054">IF(COUNTIF($F832,CONCATENATE("*",Z$1,"*")),"Y",IF(COUNTIF($F832,CONCATENATE("*",$O$1,"*")),"Y",IF(COUNTIF($F832,CONCATENATE("*",$AB$1,"*")),"Y","")))</f>
        <v/>
      </c>
      <c r="AA832" s="21" t="str">
        <f t="shared" si="4054"/>
        <v/>
      </c>
      <c r="AB832" s="21" t="str">
        <f t="shared" si="3897"/>
        <v/>
      </c>
      <c r="AC832" s="21" t="str">
        <f t="shared" ref="AC832:AD832" si="4055">IF(COUNTIF($F832,CONCATENATE("*",AC$1,"*")),"Y",IF(COUNTIF($F832,CONCATENATE("*",$O$1,"*")),"Y",IF(COUNTIF($F832,CONCATENATE("*",$AE$1,"*")),"Y","")))</f>
        <v/>
      </c>
      <c r="AD832" s="21" t="str">
        <f t="shared" si="4055"/>
        <v/>
      </c>
      <c r="AE832" s="19" t="str">
        <f t="shared" si="3899"/>
        <v/>
      </c>
      <c r="AF832" s="22">
        <f t="shared" si="3799"/>
        <v>6</v>
      </c>
      <c r="AG832" s="59" t="s">
        <v>1732</v>
      </c>
      <c r="AH832" s="19" t="str">
        <f t="shared" si="3867"/>
        <v/>
      </c>
      <c r="AI832" s="19"/>
      <c r="AJ832" s="19"/>
      <c r="AK832" s="19"/>
      <c r="AL832" s="19"/>
      <c r="AM832" s="19"/>
      <c r="AN832" s="19"/>
      <c r="AO832" s="19"/>
      <c r="AP832" s="19" t="str">
        <f t="shared" ref="AP832:AX832" si="4056">IF(W832="Y",$AG832,"")</f>
        <v/>
      </c>
      <c r="AQ832" s="19" t="str">
        <f t="shared" si="4056"/>
        <v/>
      </c>
      <c r="AR832" s="19" t="str">
        <f t="shared" si="4056"/>
        <v/>
      </c>
      <c r="AS832" s="19" t="str">
        <f t="shared" si="4056"/>
        <v/>
      </c>
      <c r="AT832" s="19" t="str">
        <f t="shared" si="4056"/>
        <v/>
      </c>
      <c r="AU832" s="19" t="str">
        <f t="shared" si="4056"/>
        <v/>
      </c>
      <c r="AV832" s="19" t="str">
        <f t="shared" si="4056"/>
        <v/>
      </c>
      <c r="AW832" s="19" t="str">
        <f t="shared" si="4056"/>
        <v/>
      </c>
      <c r="AX832" s="19" t="str">
        <f t="shared" si="4056"/>
        <v/>
      </c>
      <c r="AY832" s="24">
        <f t="shared" si="3801"/>
        <v>2</v>
      </c>
      <c r="AZ832" s="19">
        <f t="shared" si="3802"/>
        <v>1</v>
      </c>
      <c r="BA832" s="19" t="s">
        <v>1740</v>
      </c>
      <c r="BB832" s="19"/>
    </row>
    <row r="833" spans="1:54" ht="14.4">
      <c r="A833" s="1">
        <f>'Form Responses 1'!A1011</f>
        <v>0</v>
      </c>
      <c r="B833" s="82" t="s">
        <v>2362</v>
      </c>
      <c r="C833" s="82" t="s">
        <v>2363</v>
      </c>
      <c r="D833" s="82" t="s">
        <v>2364</v>
      </c>
      <c r="E833" s="520">
        <v>3128041393</v>
      </c>
      <c r="F833" s="48">
        <f>'Form Responses 1'!F1011</f>
        <v>0</v>
      </c>
      <c r="G833" s="25" t="s">
        <v>124</v>
      </c>
      <c r="H833" s="25"/>
      <c r="I833" s="25"/>
      <c r="J833" s="25"/>
      <c r="K833" s="25"/>
      <c r="L833" s="25"/>
      <c r="M833" s="25"/>
      <c r="N833" s="25"/>
      <c r="O833" s="19" t="str">
        <f t="shared" si="3787"/>
        <v/>
      </c>
      <c r="P833" s="83" t="s">
        <v>979</v>
      </c>
      <c r="Q833" s="83" t="s">
        <v>979</v>
      </c>
      <c r="R833" s="83" t="s">
        <v>979</v>
      </c>
      <c r="S833" s="83" t="s">
        <v>979</v>
      </c>
      <c r="T833" s="83" t="s">
        <v>979</v>
      </c>
      <c r="U833" s="83" t="s">
        <v>979</v>
      </c>
      <c r="V833" s="21" t="s">
        <v>979</v>
      </c>
      <c r="W833" s="21" t="s">
        <v>979</v>
      </c>
      <c r="X833" s="21" t="s">
        <v>979</v>
      </c>
      <c r="Y833" s="21" t="s">
        <v>979</v>
      </c>
      <c r="Z833" s="21" t="s">
        <v>979</v>
      </c>
      <c r="AA833" s="21" t="s">
        <v>979</v>
      </c>
      <c r="AB833" s="21" t="s">
        <v>979</v>
      </c>
      <c r="AC833" s="21" t="s">
        <v>979</v>
      </c>
      <c r="AD833" s="21" t="s">
        <v>979</v>
      </c>
      <c r="AE833" s="19" t="s">
        <v>979</v>
      </c>
      <c r="AF833" s="22">
        <f t="shared" si="3799"/>
        <v>12</v>
      </c>
      <c r="AG833" s="59" t="s">
        <v>1732</v>
      </c>
      <c r="AH833" s="19" t="str">
        <f t="shared" si="3867"/>
        <v/>
      </c>
      <c r="AI833" s="19" t="str">
        <f t="shared" ref="AI833:AX833" si="4057">IF(P833="Y",$AG833,"")</f>
        <v>Maha Prasad</v>
      </c>
      <c r="AJ833" s="19" t="str">
        <f t="shared" si="4057"/>
        <v>Maha Prasad</v>
      </c>
      <c r="AK833" s="19" t="str">
        <f t="shared" si="4057"/>
        <v>Maha Prasad</v>
      </c>
      <c r="AL833" s="19" t="str">
        <f t="shared" si="4057"/>
        <v>Maha Prasad</v>
      </c>
      <c r="AM833" s="19" t="str">
        <f t="shared" si="4057"/>
        <v>Maha Prasad</v>
      </c>
      <c r="AN833" s="19" t="str">
        <f t="shared" si="4057"/>
        <v>Maha Prasad</v>
      </c>
      <c r="AO833" s="19" t="str">
        <f t="shared" si="4057"/>
        <v>Maha Prasad</v>
      </c>
      <c r="AP833" s="19" t="str">
        <f t="shared" si="4057"/>
        <v>Maha Prasad</v>
      </c>
      <c r="AQ833" s="19" t="str">
        <f t="shared" si="4057"/>
        <v>Maha Prasad</v>
      </c>
      <c r="AR833" s="19" t="str">
        <f t="shared" si="4057"/>
        <v>Maha Prasad</v>
      </c>
      <c r="AS833" s="19" t="str">
        <f t="shared" si="4057"/>
        <v>Maha Prasad</v>
      </c>
      <c r="AT833" s="19" t="str">
        <f t="shared" si="4057"/>
        <v>Maha Prasad</v>
      </c>
      <c r="AU833" s="19" t="str">
        <f t="shared" si="4057"/>
        <v>Maha Prasad</v>
      </c>
      <c r="AV833" s="19" t="str">
        <f t="shared" si="4057"/>
        <v>Maha Prasad</v>
      </c>
      <c r="AW833" s="19" t="str">
        <f t="shared" si="4057"/>
        <v>Maha Prasad</v>
      </c>
      <c r="AX833" s="19" t="str">
        <f t="shared" si="4057"/>
        <v>Maha Prasad</v>
      </c>
      <c r="AY833" s="24">
        <f t="shared" si="3801"/>
        <v>2</v>
      </c>
      <c r="AZ833" s="19">
        <f t="shared" si="3802"/>
        <v>2</v>
      </c>
      <c r="BA833" s="19" t="s">
        <v>1729</v>
      </c>
      <c r="BB833" s="19"/>
    </row>
    <row r="834" spans="1:54" ht="14.4">
      <c r="A834" s="1">
        <f>'Form Responses 1'!A1012</f>
        <v>0</v>
      </c>
      <c r="B834" s="82" t="s">
        <v>2365</v>
      </c>
      <c r="C834" s="82" t="s">
        <v>2025</v>
      </c>
      <c r="D834" s="82" t="s">
        <v>918</v>
      </c>
      <c r="E834" s="520">
        <v>6304978246</v>
      </c>
      <c r="F834" s="48">
        <f>'Form Responses 1'!F1012</f>
        <v>0</v>
      </c>
      <c r="G834" s="25" t="s">
        <v>124</v>
      </c>
      <c r="H834" s="25"/>
      <c r="I834" s="25"/>
      <c r="J834" s="25"/>
      <c r="K834" s="25"/>
      <c r="L834" s="25"/>
      <c r="M834" s="25"/>
      <c r="N834" s="25"/>
      <c r="O834" s="19" t="str">
        <f t="shared" si="3787"/>
        <v/>
      </c>
      <c r="P834" s="20" t="s">
        <v>979</v>
      </c>
      <c r="Q834" s="20" t="s">
        <v>979</v>
      </c>
      <c r="R834" s="20" t="s">
        <v>979</v>
      </c>
      <c r="S834" s="20" t="s">
        <v>979</v>
      </c>
      <c r="T834" s="20" t="s">
        <v>979</v>
      </c>
      <c r="U834" s="20" t="s">
        <v>979</v>
      </c>
      <c r="V834" s="21"/>
      <c r="W834" s="21" t="str">
        <f t="shared" ref="W834:X834" si="4058">IF(COUNTIF($F834,CONCATENATE("*",W$1,"*")),"Y",IF(COUNTIF($F834,CONCATENATE("*",$O$1,"*")),"Y",IF(COUNTIF($F834,CONCATENATE("*",$Y$1,"*")),"Y","")))</f>
        <v/>
      </c>
      <c r="X834" s="21" t="str">
        <f t="shared" si="4058"/>
        <v/>
      </c>
      <c r="Y834" s="21" t="str">
        <f t="shared" ref="Y834:Y845" si="4059">IF(COUNTIF($F834,CONCATENATE("*",Y$1,"*")),"Y",IF(COUNTIF($F834,CONCATENATE("*",$O$1,"*")),"Y",""))</f>
        <v/>
      </c>
      <c r="Z834" s="21" t="str">
        <f t="shared" ref="Z834:AA834" si="4060">IF(COUNTIF($F834,CONCATENATE("*",Z$1,"*")),"Y",IF(COUNTIF($F834,CONCATENATE("*",$O$1,"*")),"Y",IF(COUNTIF($F834,CONCATENATE("*",$AB$1,"*")),"Y","")))</f>
        <v/>
      </c>
      <c r="AA834" s="21" t="str">
        <f t="shared" si="4060"/>
        <v/>
      </c>
      <c r="AB834" s="21" t="str">
        <f t="shared" ref="AB834:AB845" si="4061">IF(COUNTIF($F834,CONCATENATE("*",AB$1,"*")),"Y",IF(COUNTIF($F834,CONCATENATE("*",$O$1,"*")),"Y",""))</f>
        <v/>
      </c>
      <c r="AC834" s="21" t="str">
        <f t="shared" ref="AC834:AD834" si="4062">IF(COUNTIF($F834,CONCATENATE("*",AC$1,"*")),"Y",IF(COUNTIF($F834,CONCATENATE("*",$O$1,"*")),"Y",IF(COUNTIF($F834,CONCATENATE("*",$AE$1,"*")),"Y","")))</f>
        <v/>
      </c>
      <c r="AD834" s="21" t="str">
        <f t="shared" si="4062"/>
        <v/>
      </c>
      <c r="AE834" s="19" t="str">
        <f t="shared" ref="AE834:AE845" si="4063">IF(COUNTIF($F834,CONCATENATE("*",AE$1,"*")),"Y",IF(COUNTIF($F834,CONCATENATE("*",$O$1,"*")),"Y",""))</f>
        <v/>
      </c>
      <c r="AF834" s="22">
        <f t="shared" si="3799"/>
        <v>6</v>
      </c>
      <c r="AG834" s="59" t="s">
        <v>1753</v>
      </c>
      <c r="AH834" s="19" t="str">
        <f t="shared" si="3867"/>
        <v/>
      </c>
      <c r="AI834" s="19" t="str">
        <f t="shared" ref="AI834:AK834" si="4064">IF(P834="Y",$AG834,"")</f>
        <v>Transportation</v>
      </c>
      <c r="AJ834" s="19" t="str">
        <f t="shared" si="4064"/>
        <v>Transportation</v>
      </c>
      <c r="AK834" s="19" t="str">
        <f t="shared" si="4064"/>
        <v>Transportation</v>
      </c>
      <c r="AL834" s="19" t="s">
        <v>1754</v>
      </c>
      <c r="AM834" s="19" t="s">
        <v>1755</v>
      </c>
      <c r="AN834" s="19" t="s">
        <v>1755</v>
      </c>
      <c r="AO834" s="19" t="str">
        <f t="shared" ref="AO834:AX834" si="4065">IF(V834="Y",$AG834,"")</f>
        <v/>
      </c>
      <c r="AP834" s="19" t="str">
        <f t="shared" si="4065"/>
        <v/>
      </c>
      <c r="AQ834" s="19" t="str">
        <f t="shared" si="4065"/>
        <v/>
      </c>
      <c r="AR834" s="19" t="str">
        <f t="shared" si="4065"/>
        <v/>
      </c>
      <c r="AS834" s="19" t="str">
        <f t="shared" si="4065"/>
        <v/>
      </c>
      <c r="AT834" s="19" t="str">
        <f t="shared" si="4065"/>
        <v/>
      </c>
      <c r="AU834" s="19" t="str">
        <f t="shared" si="4065"/>
        <v/>
      </c>
      <c r="AV834" s="19" t="str">
        <f t="shared" si="4065"/>
        <v/>
      </c>
      <c r="AW834" s="19" t="str">
        <f t="shared" si="4065"/>
        <v/>
      </c>
      <c r="AX834" s="19" t="str">
        <f t="shared" si="4065"/>
        <v/>
      </c>
      <c r="AY834" s="24">
        <f t="shared" si="3801"/>
        <v>2</v>
      </c>
      <c r="AZ834" s="19">
        <f t="shared" si="3802"/>
        <v>1</v>
      </c>
      <c r="BA834" s="19" t="s">
        <v>1740</v>
      </c>
      <c r="BB834" s="19"/>
    </row>
    <row r="835" spans="1:54" ht="14.4">
      <c r="A835" s="1">
        <f>'Form Responses 1'!A1013</f>
        <v>0</v>
      </c>
      <c r="B835" s="82" t="s">
        <v>877</v>
      </c>
      <c r="C835" s="82" t="s">
        <v>2366</v>
      </c>
      <c r="D835" s="82" t="s">
        <v>879</v>
      </c>
      <c r="E835" s="520">
        <v>8478409730</v>
      </c>
      <c r="F835" s="48">
        <f>'Form Responses 1'!F1013</f>
        <v>0</v>
      </c>
      <c r="G835" s="25" t="s">
        <v>124</v>
      </c>
      <c r="H835" s="25"/>
      <c r="I835" s="25"/>
      <c r="J835" s="25"/>
      <c r="K835" s="25"/>
      <c r="L835" s="25"/>
      <c r="M835" s="25"/>
      <c r="N835" s="25"/>
      <c r="O835" s="19" t="str">
        <f t="shared" si="3787"/>
        <v/>
      </c>
      <c r="P835" s="83"/>
      <c r="Q835" s="20" t="s">
        <v>979</v>
      </c>
      <c r="R835" s="83"/>
      <c r="S835" s="20" t="s">
        <v>979</v>
      </c>
      <c r="T835" s="83"/>
      <c r="U835" s="20" t="s">
        <v>979</v>
      </c>
      <c r="V835" s="21"/>
      <c r="W835" s="21" t="str">
        <f t="shared" ref="W835:X835" si="4066">IF(COUNTIF($F835,CONCATENATE("*",W$1,"*")),"Y",IF(COUNTIF($F835,CONCATENATE("*",$O$1,"*")),"Y",IF(COUNTIF($F835,CONCATENATE("*",$Y$1,"*")),"Y","")))</f>
        <v/>
      </c>
      <c r="X835" s="21" t="str">
        <f t="shared" si="4066"/>
        <v/>
      </c>
      <c r="Y835" s="21" t="str">
        <f t="shared" si="4059"/>
        <v/>
      </c>
      <c r="Z835" s="21" t="str">
        <f t="shared" ref="Z835:AA835" si="4067">IF(COUNTIF($F835,CONCATENATE("*",Z$1,"*")),"Y",IF(COUNTIF($F835,CONCATENATE("*",$O$1,"*")),"Y",IF(COUNTIF($F835,CONCATENATE("*",$AB$1,"*")),"Y","")))</f>
        <v/>
      </c>
      <c r="AA835" s="21" t="str">
        <f t="shared" si="4067"/>
        <v/>
      </c>
      <c r="AB835" s="21" t="str">
        <f t="shared" si="4061"/>
        <v/>
      </c>
      <c r="AC835" s="21" t="str">
        <f t="shared" ref="AC835:AD835" si="4068">IF(COUNTIF($F835,CONCATENATE("*",AC$1,"*")),"Y",IF(COUNTIF($F835,CONCATENATE("*",$O$1,"*")),"Y",IF(COUNTIF($F835,CONCATENATE("*",$AE$1,"*")),"Y","")))</f>
        <v/>
      </c>
      <c r="AD835" s="21" t="str">
        <f t="shared" si="4068"/>
        <v/>
      </c>
      <c r="AE835" s="19" t="str">
        <f t="shared" si="4063"/>
        <v/>
      </c>
      <c r="AF835" s="22">
        <f t="shared" si="3799"/>
        <v>3</v>
      </c>
      <c r="AG835" s="59" t="s">
        <v>1732</v>
      </c>
      <c r="AH835" s="19" t="str">
        <f t="shared" si="3867"/>
        <v/>
      </c>
      <c r="AI835" s="19"/>
      <c r="AJ835" s="19"/>
      <c r="AK835" s="19"/>
      <c r="AL835" s="19"/>
      <c r="AM835" s="19"/>
      <c r="AN835" s="19"/>
      <c r="AO835" s="19"/>
      <c r="AP835" s="19" t="str">
        <f t="shared" ref="AP835:AX835" si="4069">IF(W835="Y",$AG835,"")</f>
        <v/>
      </c>
      <c r="AQ835" s="19" t="str">
        <f t="shared" si="4069"/>
        <v/>
      </c>
      <c r="AR835" s="19" t="str">
        <f t="shared" si="4069"/>
        <v/>
      </c>
      <c r="AS835" s="19" t="str">
        <f t="shared" si="4069"/>
        <v/>
      </c>
      <c r="AT835" s="19" t="str">
        <f t="shared" si="4069"/>
        <v/>
      </c>
      <c r="AU835" s="19" t="str">
        <f t="shared" si="4069"/>
        <v/>
      </c>
      <c r="AV835" s="19" t="str">
        <f t="shared" si="4069"/>
        <v/>
      </c>
      <c r="AW835" s="19" t="str">
        <f t="shared" si="4069"/>
        <v/>
      </c>
      <c r="AX835" s="19" t="str">
        <f t="shared" si="4069"/>
        <v/>
      </c>
      <c r="AY835" s="24">
        <f t="shared" si="3801"/>
        <v>1</v>
      </c>
      <c r="AZ835" s="19">
        <f t="shared" si="3802"/>
        <v>1</v>
      </c>
      <c r="BA835" s="19" t="s">
        <v>1740</v>
      </c>
      <c r="BB835" s="19"/>
    </row>
    <row r="836" spans="1:54" ht="14.4">
      <c r="A836" s="1">
        <f>'Form Responses 1'!A1014</f>
        <v>0</v>
      </c>
      <c r="B836" s="82" t="s">
        <v>877</v>
      </c>
      <c r="C836" s="82" t="s">
        <v>2367</v>
      </c>
      <c r="D836" s="82" t="s">
        <v>879</v>
      </c>
      <c r="E836" s="520">
        <v>8478409730</v>
      </c>
      <c r="F836" s="48">
        <f>'Form Responses 1'!F1014</f>
        <v>0</v>
      </c>
      <c r="G836" s="25" t="s">
        <v>124</v>
      </c>
      <c r="H836" s="25"/>
      <c r="I836" s="25"/>
      <c r="J836" s="25"/>
      <c r="K836" s="25"/>
      <c r="L836" s="25"/>
      <c r="M836" s="25"/>
      <c r="N836" s="25"/>
      <c r="O836" s="19" t="str">
        <f t="shared" si="3787"/>
        <v/>
      </c>
      <c r="P836" s="83"/>
      <c r="Q836" s="20" t="s">
        <v>979</v>
      </c>
      <c r="R836" s="83"/>
      <c r="S836" s="20" t="s">
        <v>979</v>
      </c>
      <c r="T836" s="83"/>
      <c r="U836" s="20" t="s">
        <v>979</v>
      </c>
      <c r="V836" s="21"/>
      <c r="W836" s="21" t="str">
        <f t="shared" ref="W836:X836" si="4070">IF(COUNTIF($F836,CONCATENATE("*",W$1,"*")),"Y",IF(COUNTIF($F836,CONCATENATE("*",$O$1,"*")),"Y",IF(COUNTIF($F836,CONCATENATE("*",$Y$1,"*")),"Y","")))</f>
        <v/>
      </c>
      <c r="X836" s="21" t="str">
        <f t="shared" si="4070"/>
        <v/>
      </c>
      <c r="Y836" s="21" t="str">
        <f t="shared" si="4059"/>
        <v/>
      </c>
      <c r="Z836" s="21" t="str">
        <f t="shared" ref="Z836:AA836" si="4071">IF(COUNTIF($F836,CONCATENATE("*",Z$1,"*")),"Y",IF(COUNTIF($F836,CONCATENATE("*",$O$1,"*")),"Y",IF(COUNTIF($F836,CONCATENATE("*",$AB$1,"*")),"Y","")))</f>
        <v/>
      </c>
      <c r="AA836" s="21" t="str">
        <f t="shared" si="4071"/>
        <v/>
      </c>
      <c r="AB836" s="21" t="str">
        <f t="shared" si="4061"/>
        <v/>
      </c>
      <c r="AC836" s="21" t="str">
        <f t="shared" ref="AC836:AD836" si="4072">IF(COUNTIF($F836,CONCATENATE("*",AC$1,"*")),"Y",IF(COUNTIF($F836,CONCATENATE("*",$O$1,"*")),"Y",IF(COUNTIF($F836,CONCATENATE("*",$AE$1,"*")),"Y","")))</f>
        <v/>
      </c>
      <c r="AD836" s="21" t="str">
        <f t="shared" si="4072"/>
        <v/>
      </c>
      <c r="AE836" s="19" t="str">
        <f t="shared" si="4063"/>
        <v/>
      </c>
      <c r="AF836" s="22">
        <f t="shared" si="3799"/>
        <v>3</v>
      </c>
      <c r="AG836" s="59" t="s">
        <v>1732</v>
      </c>
      <c r="AH836" s="19" t="str">
        <f t="shared" si="3867"/>
        <v/>
      </c>
      <c r="AI836" s="19"/>
      <c r="AJ836" s="19"/>
      <c r="AK836" s="19"/>
      <c r="AL836" s="19"/>
      <c r="AM836" s="19"/>
      <c r="AN836" s="19"/>
      <c r="AO836" s="19"/>
      <c r="AP836" s="19" t="str">
        <f t="shared" ref="AP836:AX836" si="4073">IF(W836="Y",$AG836,"")</f>
        <v/>
      </c>
      <c r="AQ836" s="19" t="str">
        <f t="shared" si="4073"/>
        <v/>
      </c>
      <c r="AR836" s="19" t="str">
        <f t="shared" si="4073"/>
        <v/>
      </c>
      <c r="AS836" s="19" t="str">
        <f t="shared" si="4073"/>
        <v/>
      </c>
      <c r="AT836" s="19" t="str">
        <f t="shared" si="4073"/>
        <v/>
      </c>
      <c r="AU836" s="19" t="str">
        <f t="shared" si="4073"/>
        <v/>
      </c>
      <c r="AV836" s="19" t="str">
        <f t="shared" si="4073"/>
        <v/>
      </c>
      <c r="AW836" s="19" t="str">
        <f t="shared" si="4073"/>
        <v/>
      </c>
      <c r="AX836" s="19" t="str">
        <f t="shared" si="4073"/>
        <v/>
      </c>
      <c r="AY836" s="24">
        <f t="shared" si="3801"/>
        <v>1</v>
      </c>
      <c r="AZ836" s="19">
        <f t="shared" si="3802"/>
        <v>1</v>
      </c>
      <c r="BA836" s="19" t="s">
        <v>1740</v>
      </c>
      <c r="BB836" s="19"/>
    </row>
    <row r="837" spans="1:54" ht="14.4">
      <c r="A837" s="1">
        <f>'Form Responses 1'!A1015</f>
        <v>0</v>
      </c>
      <c r="B837" s="82" t="s">
        <v>2368</v>
      </c>
      <c r="C837" s="82" t="s">
        <v>2369</v>
      </c>
      <c r="D837" s="82" t="s">
        <v>1516</v>
      </c>
      <c r="E837" s="520">
        <v>6307797099</v>
      </c>
      <c r="F837" s="48">
        <f>'Form Responses 1'!F1015</f>
        <v>0</v>
      </c>
      <c r="G837" s="25" t="s">
        <v>124</v>
      </c>
      <c r="H837" s="25"/>
      <c r="I837" s="25"/>
      <c r="J837" s="25"/>
      <c r="K837" s="25"/>
      <c r="L837" s="25"/>
      <c r="M837" s="25"/>
      <c r="N837" s="25"/>
      <c r="O837" s="19" t="str">
        <f t="shared" si="3787"/>
        <v/>
      </c>
      <c r="P837" s="83"/>
      <c r="Q837" s="20" t="s">
        <v>979</v>
      </c>
      <c r="R837" s="83"/>
      <c r="S837" s="20" t="s">
        <v>979</v>
      </c>
      <c r="T837" s="83"/>
      <c r="U837" s="20" t="s">
        <v>979</v>
      </c>
      <c r="V837" s="21"/>
      <c r="W837" s="21" t="str">
        <f t="shared" ref="W837:X837" si="4074">IF(COUNTIF($F837,CONCATENATE("*",W$1,"*")),"Y",IF(COUNTIF($F837,CONCATENATE("*",$O$1,"*")),"Y",IF(COUNTIF($F837,CONCATENATE("*",$Y$1,"*")),"Y","")))</f>
        <v/>
      </c>
      <c r="X837" s="21" t="str">
        <f t="shared" si="4074"/>
        <v/>
      </c>
      <c r="Y837" s="21" t="str">
        <f t="shared" si="4059"/>
        <v/>
      </c>
      <c r="Z837" s="21" t="str">
        <f t="shared" ref="Z837:AA837" si="4075">IF(COUNTIF($F837,CONCATENATE("*",Z$1,"*")),"Y",IF(COUNTIF($F837,CONCATENATE("*",$O$1,"*")),"Y",IF(COUNTIF($F837,CONCATENATE("*",$AB$1,"*")),"Y","")))</f>
        <v/>
      </c>
      <c r="AA837" s="21" t="str">
        <f t="shared" si="4075"/>
        <v/>
      </c>
      <c r="AB837" s="21" t="str">
        <f t="shared" si="4061"/>
        <v/>
      </c>
      <c r="AC837" s="21" t="str">
        <f t="shared" ref="AC837:AD837" si="4076">IF(COUNTIF($F837,CONCATENATE("*",AC$1,"*")),"Y",IF(COUNTIF($F837,CONCATENATE("*",$O$1,"*")),"Y",IF(COUNTIF($F837,CONCATENATE("*",$AE$1,"*")),"Y","")))</f>
        <v/>
      </c>
      <c r="AD837" s="21" t="str">
        <f t="shared" si="4076"/>
        <v/>
      </c>
      <c r="AE837" s="19" t="str">
        <f t="shared" si="4063"/>
        <v/>
      </c>
      <c r="AF837" s="22">
        <f t="shared" si="3799"/>
        <v>3</v>
      </c>
      <c r="AG837" s="59" t="s">
        <v>1732</v>
      </c>
      <c r="AH837" s="19" t="str">
        <f t="shared" si="3867"/>
        <v/>
      </c>
      <c r="AI837" s="19"/>
      <c r="AJ837" s="19"/>
      <c r="AK837" s="19"/>
      <c r="AL837" s="19"/>
      <c r="AM837" s="19"/>
      <c r="AN837" s="19"/>
      <c r="AO837" s="19"/>
      <c r="AP837" s="19" t="str">
        <f t="shared" ref="AP837:AX837" si="4077">IF(W837="Y",$AG837,"")</f>
        <v/>
      </c>
      <c r="AQ837" s="19" t="str">
        <f t="shared" si="4077"/>
        <v/>
      </c>
      <c r="AR837" s="19" t="str">
        <f t="shared" si="4077"/>
        <v/>
      </c>
      <c r="AS837" s="19" t="str">
        <f t="shared" si="4077"/>
        <v/>
      </c>
      <c r="AT837" s="19" t="str">
        <f t="shared" si="4077"/>
        <v/>
      </c>
      <c r="AU837" s="19" t="str">
        <f t="shared" si="4077"/>
        <v/>
      </c>
      <c r="AV837" s="19" t="str">
        <f t="shared" si="4077"/>
        <v/>
      </c>
      <c r="AW837" s="19" t="str">
        <f t="shared" si="4077"/>
        <v/>
      </c>
      <c r="AX837" s="19" t="str">
        <f t="shared" si="4077"/>
        <v/>
      </c>
      <c r="AY837" s="24">
        <f t="shared" si="3801"/>
        <v>1</v>
      </c>
      <c r="AZ837" s="19">
        <f t="shared" si="3802"/>
        <v>1</v>
      </c>
      <c r="BA837" s="19" t="s">
        <v>1740</v>
      </c>
      <c r="BB837" s="19"/>
    </row>
    <row r="838" spans="1:54" ht="14.4">
      <c r="A838" s="1">
        <f>'Form Responses 1'!A1016</f>
        <v>0</v>
      </c>
      <c r="B838" s="82" t="s">
        <v>2370</v>
      </c>
      <c r="C838" s="82" t="s">
        <v>948</v>
      </c>
      <c r="D838" s="82" t="s">
        <v>159</v>
      </c>
      <c r="E838" s="520">
        <v>2247277987</v>
      </c>
      <c r="F838" s="48">
        <f>'Form Responses 1'!F1016</f>
        <v>0</v>
      </c>
      <c r="G838" s="25" t="s">
        <v>124</v>
      </c>
      <c r="H838" s="25"/>
      <c r="I838" s="25"/>
      <c r="J838" s="25"/>
      <c r="K838" s="25"/>
      <c r="L838" s="25"/>
      <c r="M838" s="25"/>
      <c r="N838" s="25"/>
      <c r="O838" s="19" t="str">
        <f t="shared" si="3787"/>
        <v/>
      </c>
      <c r="P838" s="83"/>
      <c r="Q838" s="20" t="s">
        <v>979</v>
      </c>
      <c r="R838" s="83"/>
      <c r="S838" s="20" t="s">
        <v>979</v>
      </c>
      <c r="T838" s="83"/>
      <c r="U838" s="20" t="s">
        <v>979</v>
      </c>
      <c r="V838" s="21"/>
      <c r="W838" s="21" t="str">
        <f t="shared" ref="W838:X838" si="4078">IF(COUNTIF($F838,CONCATENATE("*",W$1,"*")),"Y",IF(COUNTIF($F838,CONCATENATE("*",$O$1,"*")),"Y",IF(COUNTIF($F838,CONCATENATE("*",$Y$1,"*")),"Y","")))</f>
        <v/>
      </c>
      <c r="X838" s="21" t="str">
        <f t="shared" si="4078"/>
        <v/>
      </c>
      <c r="Y838" s="21" t="str">
        <f t="shared" si="4059"/>
        <v/>
      </c>
      <c r="Z838" s="21" t="str">
        <f t="shared" ref="Z838:AA838" si="4079">IF(COUNTIF($F838,CONCATENATE("*",Z$1,"*")),"Y",IF(COUNTIF($F838,CONCATENATE("*",$O$1,"*")),"Y",IF(COUNTIF($F838,CONCATENATE("*",$AB$1,"*")),"Y","")))</f>
        <v/>
      </c>
      <c r="AA838" s="21" t="str">
        <f t="shared" si="4079"/>
        <v/>
      </c>
      <c r="AB838" s="21" t="str">
        <f t="shared" si="4061"/>
        <v/>
      </c>
      <c r="AC838" s="21" t="str">
        <f t="shared" ref="AC838:AD838" si="4080">IF(COUNTIF($F838,CONCATENATE("*",AC$1,"*")),"Y",IF(COUNTIF($F838,CONCATENATE("*",$O$1,"*")),"Y",IF(COUNTIF($F838,CONCATENATE("*",$AE$1,"*")),"Y","")))</f>
        <v/>
      </c>
      <c r="AD838" s="21" t="str">
        <f t="shared" si="4080"/>
        <v/>
      </c>
      <c r="AE838" s="19" t="str">
        <f t="shared" si="4063"/>
        <v/>
      </c>
      <c r="AF838" s="22">
        <f t="shared" si="3799"/>
        <v>3</v>
      </c>
      <c r="AG838" s="59" t="s">
        <v>1732</v>
      </c>
      <c r="AH838" s="19" t="str">
        <f t="shared" si="3867"/>
        <v/>
      </c>
      <c r="AI838" s="19"/>
      <c r="AJ838" s="19"/>
      <c r="AK838" s="19"/>
      <c r="AL838" s="19"/>
      <c r="AM838" s="19"/>
      <c r="AN838" s="19"/>
      <c r="AO838" s="19"/>
      <c r="AP838" s="19" t="str">
        <f t="shared" ref="AP838:AX838" si="4081">IF(W838="Y",$AG838,"")</f>
        <v/>
      </c>
      <c r="AQ838" s="19" t="str">
        <f t="shared" si="4081"/>
        <v/>
      </c>
      <c r="AR838" s="19" t="str">
        <f t="shared" si="4081"/>
        <v/>
      </c>
      <c r="AS838" s="19" t="str">
        <f t="shared" si="4081"/>
        <v/>
      </c>
      <c r="AT838" s="19" t="str">
        <f t="shared" si="4081"/>
        <v/>
      </c>
      <c r="AU838" s="19" t="str">
        <f t="shared" si="4081"/>
        <v/>
      </c>
      <c r="AV838" s="19" t="str">
        <f t="shared" si="4081"/>
        <v/>
      </c>
      <c r="AW838" s="19" t="str">
        <f t="shared" si="4081"/>
        <v/>
      </c>
      <c r="AX838" s="19" t="str">
        <f t="shared" si="4081"/>
        <v/>
      </c>
      <c r="AY838" s="24">
        <f t="shared" si="3801"/>
        <v>1</v>
      </c>
      <c r="AZ838" s="19">
        <f t="shared" si="3802"/>
        <v>1</v>
      </c>
      <c r="BA838" s="19" t="s">
        <v>1740</v>
      </c>
      <c r="BB838" s="19"/>
    </row>
    <row r="839" spans="1:54" ht="14.4">
      <c r="A839" s="1">
        <f>'Form Responses 1'!A1020</f>
        <v>0</v>
      </c>
      <c r="B839" s="82" t="s">
        <v>31</v>
      </c>
      <c r="C839" s="91" t="s">
        <v>2371</v>
      </c>
      <c r="D839" s="82" t="s">
        <v>2372</v>
      </c>
      <c r="E839" s="522">
        <v>5188981842</v>
      </c>
      <c r="F839" s="48">
        <f>'Form Responses 1'!F1020</f>
        <v>0</v>
      </c>
      <c r="G839" s="82" t="s">
        <v>18</v>
      </c>
      <c r="H839" s="25"/>
      <c r="I839" s="25"/>
      <c r="J839" s="25"/>
      <c r="K839" s="25"/>
      <c r="L839" s="25"/>
      <c r="M839" s="25"/>
      <c r="N839" s="25"/>
      <c r="O839" s="19" t="str">
        <f t="shared" si="3787"/>
        <v/>
      </c>
      <c r="P839" s="83"/>
      <c r="Q839" s="83"/>
      <c r="R839" s="83"/>
      <c r="S839" s="83"/>
      <c r="T839" s="83"/>
      <c r="U839" s="83"/>
      <c r="V839" s="21"/>
      <c r="W839" s="21" t="str">
        <f t="shared" ref="W839:X839" si="4082">IF(COUNTIF($F839,CONCATENATE("*",W$1,"*")),"Y",IF(COUNTIF($F839,CONCATENATE("*",$O$1,"*")),"Y",IF(COUNTIF($F839,CONCATENATE("*",$Y$1,"*")),"Y","")))</f>
        <v/>
      </c>
      <c r="X839" s="21" t="str">
        <f t="shared" si="4082"/>
        <v/>
      </c>
      <c r="Y839" s="21" t="str">
        <f t="shared" si="4059"/>
        <v/>
      </c>
      <c r="Z839" s="21" t="str">
        <f t="shared" ref="Z839:AA839" si="4083">IF(COUNTIF($F839,CONCATENATE("*",Z$1,"*")),"Y",IF(COUNTIF($F839,CONCATENATE("*",$O$1,"*")),"Y",IF(COUNTIF($F839,CONCATENATE("*",$AB$1,"*")),"Y","")))</f>
        <v/>
      </c>
      <c r="AA839" s="21" t="str">
        <f t="shared" si="4083"/>
        <v/>
      </c>
      <c r="AB839" s="21" t="str">
        <f t="shared" si="4061"/>
        <v/>
      </c>
      <c r="AC839" s="21" t="str">
        <f t="shared" ref="AC839:AD839" si="4084">IF(COUNTIF($F839,CONCATENATE("*",AC$1,"*")),"Y",IF(COUNTIF($F839,CONCATENATE("*",$O$1,"*")),"Y",IF(COUNTIF($F839,CONCATENATE("*",$AE$1,"*")),"Y","")))</f>
        <v/>
      </c>
      <c r="AD839" s="21" t="str">
        <f t="shared" si="4084"/>
        <v/>
      </c>
      <c r="AE839" s="19" t="str">
        <f t="shared" si="4063"/>
        <v/>
      </c>
      <c r="AF839" s="22">
        <f t="shared" si="3799"/>
        <v>0</v>
      </c>
      <c r="AG839" s="59" t="s">
        <v>1743</v>
      </c>
      <c r="AH839" s="19" t="str">
        <f t="shared" si="3867"/>
        <v/>
      </c>
      <c r="AI839" s="19"/>
      <c r="AJ839" s="19"/>
      <c r="AK839" s="19"/>
      <c r="AL839" s="19"/>
      <c r="AM839" s="19"/>
      <c r="AN839" s="19"/>
      <c r="AO839" s="19"/>
      <c r="AP839" s="19" t="str">
        <f t="shared" ref="AP839:AX839" si="4085">IF(W839="Y",$AG839,"")</f>
        <v/>
      </c>
      <c r="AQ839" s="19" t="str">
        <f t="shared" si="4085"/>
        <v/>
      </c>
      <c r="AR839" s="19" t="str">
        <f t="shared" si="4085"/>
        <v/>
      </c>
      <c r="AS839" s="19" t="str">
        <f t="shared" si="4085"/>
        <v/>
      </c>
      <c r="AT839" s="19" t="str">
        <f t="shared" si="4085"/>
        <v/>
      </c>
      <c r="AU839" s="19" t="str">
        <f t="shared" si="4085"/>
        <v/>
      </c>
      <c r="AV839" s="19" t="str">
        <f t="shared" si="4085"/>
        <v/>
      </c>
      <c r="AW839" s="19" t="str">
        <f t="shared" si="4085"/>
        <v/>
      </c>
      <c r="AX839" s="19" t="str">
        <f t="shared" si="4085"/>
        <v/>
      </c>
      <c r="AY839" s="24">
        <f t="shared" si="3801"/>
        <v>0</v>
      </c>
      <c r="AZ839" s="19">
        <f t="shared" si="3802"/>
        <v>1</v>
      </c>
      <c r="BA839" s="19"/>
      <c r="BB839" s="19"/>
    </row>
    <row r="840" spans="1:54" ht="14.4">
      <c r="A840" s="1">
        <f>'Form Responses 1'!A1021</f>
        <v>0</v>
      </c>
      <c r="B840" s="82" t="s">
        <v>1570</v>
      </c>
      <c r="C840" s="82" t="s">
        <v>1577</v>
      </c>
      <c r="D840" s="82" t="s">
        <v>2373</v>
      </c>
      <c r="E840" s="523"/>
      <c r="F840" s="48">
        <f>'Form Responses 1'!F1021</f>
        <v>0</v>
      </c>
      <c r="G840" s="25" t="s">
        <v>124</v>
      </c>
      <c r="H840" s="25"/>
      <c r="I840" s="25"/>
      <c r="J840" s="25"/>
      <c r="K840" s="25"/>
      <c r="L840" s="25"/>
      <c r="M840" s="25"/>
      <c r="N840" s="25"/>
      <c r="O840" s="19" t="str">
        <f t="shared" si="3787"/>
        <v/>
      </c>
      <c r="P840" s="20" t="s">
        <v>979</v>
      </c>
      <c r="Q840" s="20" t="s">
        <v>979</v>
      </c>
      <c r="R840" s="20" t="s">
        <v>979</v>
      </c>
      <c r="S840" s="20" t="s">
        <v>979</v>
      </c>
      <c r="T840" s="20" t="s">
        <v>979</v>
      </c>
      <c r="U840" s="20" t="s">
        <v>979</v>
      </c>
      <c r="V840" s="21"/>
      <c r="W840" s="21" t="str">
        <f t="shared" ref="W840:X840" si="4086">IF(COUNTIF($F840,CONCATENATE("*",W$1,"*")),"Y",IF(COUNTIF($F840,CONCATENATE("*",$O$1,"*")),"Y",IF(COUNTIF($F840,CONCATENATE("*",$Y$1,"*")),"Y","")))</f>
        <v/>
      </c>
      <c r="X840" s="21" t="str">
        <f t="shared" si="4086"/>
        <v/>
      </c>
      <c r="Y840" s="21" t="str">
        <f t="shared" si="4059"/>
        <v/>
      </c>
      <c r="Z840" s="21" t="str">
        <f t="shared" ref="Z840:AA840" si="4087">IF(COUNTIF($F840,CONCATENATE("*",Z$1,"*")),"Y",IF(COUNTIF($F840,CONCATENATE("*",$O$1,"*")),"Y",IF(COUNTIF($F840,CONCATENATE("*",$AB$1,"*")),"Y","")))</f>
        <v/>
      </c>
      <c r="AA840" s="21" t="str">
        <f t="shared" si="4087"/>
        <v/>
      </c>
      <c r="AB840" s="21" t="str">
        <f t="shared" si="4061"/>
        <v/>
      </c>
      <c r="AC840" s="21" t="str">
        <f t="shared" ref="AC840:AD840" si="4088">IF(COUNTIF($F840,CONCATENATE("*",AC$1,"*")),"Y",IF(COUNTIF($F840,CONCATENATE("*",$O$1,"*")),"Y",IF(COUNTIF($F840,CONCATENATE("*",$AE$1,"*")),"Y","")))</f>
        <v/>
      </c>
      <c r="AD840" s="21" t="str">
        <f t="shared" si="4088"/>
        <v/>
      </c>
      <c r="AE840" s="19" t="str">
        <f t="shared" si="4063"/>
        <v/>
      </c>
      <c r="AF840" s="22">
        <f t="shared" si="3799"/>
        <v>6</v>
      </c>
      <c r="AG840" s="59" t="s">
        <v>2231</v>
      </c>
      <c r="AH840" s="19" t="str">
        <f t="shared" si="3867"/>
        <v/>
      </c>
      <c r="AI840" s="19"/>
      <c r="AJ840" s="19"/>
      <c r="AK840" s="19"/>
      <c r="AL840" s="19"/>
      <c r="AM840" s="19"/>
      <c r="AN840" s="19"/>
      <c r="AO840" s="19"/>
      <c r="AP840" s="19" t="str">
        <f t="shared" ref="AP840:AX840" si="4089">IF(W840="Y",$AG840,"")</f>
        <v/>
      </c>
      <c r="AQ840" s="19" t="str">
        <f t="shared" si="4089"/>
        <v/>
      </c>
      <c r="AR840" s="19" t="str">
        <f t="shared" si="4089"/>
        <v/>
      </c>
      <c r="AS840" s="19" t="str">
        <f t="shared" si="4089"/>
        <v/>
      </c>
      <c r="AT840" s="19" t="str">
        <f t="shared" si="4089"/>
        <v/>
      </c>
      <c r="AU840" s="19" t="str">
        <f t="shared" si="4089"/>
        <v/>
      </c>
      <c r="AV840" s="19" t="str">
        <f t="shared" si="4089"/>
        <v/>
      </c>
      <c r="AW840" s="19" t="str">
        <f t="shared" si="4089"/>
        <v/>
      </c>
      <c r="AX840" s="19" t="str">
        <f t="shared" si="4089"/>
        <v/>
      </c>
      <c r="AY840" s="24">
        <f t="shared" si="3801"/>
        <v>2</v>
      </c>
      <c r="AZ840" s="19">
        <f t="shared" si="3802"/>
        <v>1</v>
      </c>
      <c r="BA840" s="19" t="s">
        <v>1740</v>
      </c>
      <c r="BB840" s="19"/>
    </row>
    <row r="841" spans="1:54" ht="14.4">
      <c r="A841" s="1">
        <f>'Form Responses 1'!A1022</f>
        <v>0</v>
      </c>
      <c r="B841" s="84"/>
      <c r="C841" s="82" t="s">
        <v>2374</v>
      </c>
      <c r="D841" s="82" t="s">
        <v>2375</v>
      </c>
      <c r="E841" s="523"/>
      <c r="F841" s="48">
        <f>'Form Responses 1'!F1022</f>
        <v>0</v>
      </c>
      <c r="G841" s="82" t="s">
        <v>18</v>
      </c>
      <c r="H841" s="25"/>
      <c r="I841" s="25"/>
      <c r="J841" s="25"/>
      <c r="K841" s="25"/>
      <c r="L841" s="25"/>
      <c r="M841" s="25"/>
      <c r="N841" s="25"/>
      <c r="O841" s="19" t="str">
        <f t="shared" si="3787"/>
        <v/>
      </c>
      <c r="P841" s="83"/>
      <c r="Q841" s="83"/>
      <c r="R841" s="83"/>
      <c r="S841" s="20" t="s">
        <v>979</v>
      </c>
      <c r="T841" s="20" t="s">
        <v>979</v>
      </c>
      <c r="U841" s="20" t="s">
        <v>979</v>
      </c>
      <c r="V841" s="21"/>
      <c r="W841" s="21" t="str">
        <f t="shared" ref="W841:X841" si="4090">IF(COUNTIF($F841,CONCATENATE("*",W$1,"*")),"Y",IF(COUNTIF($F841,CONCATENATE("*",$O$1,"*")),"Y",IF(COUNTIF($F841,CONCATENATE("*",$Y$1,"*")),"Y","")))</f>
        <v/>
      </c>
      <c r="X841" s="21" t="str">
        <f t="shared" si="4090"/>
        <v/>
      </c>
      <c r="Y841" s="21" t="str">
        <f t="shared" si="4059"/>
        <v/>
      </c>
      <c r="Z841" s="21" t="str">
        <f t="shared" ref="Z841:AA841" si="4091">IF(COUNTIF($F841,CONCATENATE("*",Z$1,"*")),"Y",IF(COUNTIF($F841,CONCATENATE("*",$O$1,"*")),"Y",IF(COUNTIF($F841,CONCATENATE("*",$AB$1,"*")),"Y","")))</f>
        <v/>
      </c>
      <c r="AA841" s="21" t="str">
        <f t="shared" si="4091"/>
        <v/>
      </c>
      <c r="AB841" s="21" t="str">
        <f t="shared" si="4061"/>
        <v/>
      </c>
      <c r="AC841" s="21" t="str">
        <f t="shared" ref="AC841:AD841" si="4092">IF(COUNTIF($F841,CONCATENATE("*",AC$1,"*")),"Y",IF(COUNTIF($F841,CONCATENATE("*",$O$1,"*")),"Y",IF(COUNTIF($F841,CONCATENATE("*",$AE$1,"*")),"Y","")))</f>
        <v/>
      </c>
      <c r="AD841" s="21" t="str">
        <f t="shared" si="4092"/>
        <v/>
      </c>
      <c r="AE841" s="19" t="str">
        <f t="shared" si="4063"/>
        <v/>
      </c>
      <c r="AF841" s="22">
        <f t="shared" si="3799"/>
        <v>3</v>
      </c>
      <c r="AG841" s="59" t="s">
        <v>1743</v>
      </c>
      <c r="AH841" s="19" t="str">
        <f t="shared" si="3867"/>
        <v/>
      </c>
      <c r="AI841" s="19"/>
      <c r="AJ841" s="19"/>
      <c r="AK841" s="19"/>
      <c r="AL841" s="19"/>
      <c r="AM841" s="19"/>
      <c r="AN841" s="19"/>
      <c r="AO841" s="19"/>
      <c r="AP841" s="19" t="str">
        <f t="shared" ref="AP841:AX841" si="4093">IF(W841="Y",$AG841,"")</f>
        <v/>
      </c>
      <c r="AQ841" s="19" t="str">
        <f t="shared" si="4093"/>
        <v/>
      </c>
      <c r="AR841" s="19" t="str">
        <f t="shared" si="4093"/>
        <v/>
      </c>
      <c r="AS841" s="19" t="str">
        <f t="shared" si="4093"/>
        <v/>
      </c>
      <c r="AT841" s="19" t="str">
        <f t="shared" si="4093"/>
        <v/>
      </c>
      <c r="AU841" s="19" t="str">
        <f t="shared" si="4093"/>
        <v/>
      </c>
      <c r="AV841" s="19" t="str">
        <f t="shared" si="4093"/>
        <v/>
      </c>
      <c r="AW841" s="19" t="str">
        <f t="shared" si="4093"/>
        <v/>
      </c>
      <c r="AX841" s="19" t="str">
        <f t="shared" si="4093"/>
        <v/>
      </c>
      <c r="AY841" s="24">
        <f t="shared" si="3801"/>
        <v>1</v>
      </c>
      <c r="AZ841" s="19">
        <f t="shared" si="3802"/>
        <v>1</v>
      </c>
      <c r="BA841" s="19" t="s">
        <v>1740</v>
      </c>
      <c r="BB841" s="19"/>
    </row>
    <row r="842" spans="1:54" ht="14.4">
      <c r="A842" s="1">
        <f>'Form Responses 1'!A1023</f>
        <v>0</v>
      </c>
      <c r="B842" s="82" t="s">
        <v>1570</v>
      </c>
      <c r="C842" s="82" t="s">
        <v>2221</v>
      </c>
      <c r="D842" s="82" t="s">
        <v>2376</v>
      </c>
      <c r="E842" s="523"/>
      <c r="F842" s="48">
        <f>'Form Responses 1'!F1023</f>
        <v>0</v>
      </c>
      <c r="G842" s="25" t="s">
        <v>124</v>
      </c>
      <c r="H842" s="25"/>
      <c r="I842" s="25"/>
      <c r="J842" s="25"/>
      <c r="K842" s="25"/>
      <c r="L842" s="25"/>
      <c r="M842" s="25"/>
      <c r="N842" s="25"/>
      <c r="O842" s="19" t="str">
        <f t="shared" si="3787"/>
        <v/>
      </c>
      <c r="P842" s="20" t="s">
        <v>979</v>
      </c>
      <c r="Q842" s="20" t="s">
        <v>979</v>
      </c>
      <c r="R842" s="20" t="s">
        <v>979</v>
      </c>
      <c r="S842" s="20" t="s">
        <v>979</v>
      </c>
      <c r="T842" s="20" t="s">
        <v>979</v>
      </c>
      <c r="U842" s="20" t="s">
        <v>979</v>
      </c>
      <c r="V842" s="21"/>
      <c r="W842" s="21" t="str">
        <f t="shared" ref="W842:X842" si="4094">IF(COUNTIF($F842,CONCATENATE("*",W$1,"*")),"Y",IF(COUNTIF($F842,CONCATENATE("*",$O$1,"*")),"Y",IF(COUNTIF($F842,CONCATENATE("*",$Y$1,"*")),"Y","")))</f>
        <v/>
      </c>
      <c r="X842" s="21" t="str">
        <f t="shared" si="4094"/>
        <v/>
      </c>
      <c r="Y842" s="21" t="str">
        <f t="shared" si="4059"/>
        <v/>
      </c>
      <c r="Z842" s="21" t="str">
        <f t="shared" ref="Z842:AA842" si="4095">IF(COUNTIF($F842,CONCATENATE("*",Z$1,"*")),"Y",IF(COUNTIF($F842,CONCATENATE("*",$O$1,"*")),"Y",IF(COUNTIF($F842,CONCATENATE("*",$AB$1,"*")),"Y","")))</f>
        <v/>
      </c>
      <c r="AA842" s="21" t="str">
        <f t="shared" si="4095"/>
        <v/>
      </c>
      <c r="AB842" s="21" t="str">
        <f t="shared" si="4061"/>
        <v/>
      </c>
      <c r="AC842" s="21" t="str">
        <f t="shared" ref="AC842:AD842" si="4096">IF(COUNTIF($F842,CONCATENATE("*",AC$1,"*")),"Y",IF(COUNTIF($F842,CONCATENATE("*",$O$1,"*")),"Y",IF(COUNTIF($F842,CONCATENATE("*",$AE$1,"*")),"Y","")))</f>
        <v/>
      </c>
      <c r="AD842" s="21" t="str">
        <f t="shared" si="4096"/>
        <v/>
      </c>
      <c r="AE842" s="19" t="str">
        <f t="shared" si="4063"/>
        <v/>
      </c>
      <c r="AF842" s="22">
        <f t="shared" si="3799"/>
        <v>6</v>
      </c>
      <c r="AG842" s="59" t="s">
        <v>2231</v>
      </c>
      <c r="AH842" s="19" t="str">
        <f t="shared" si="3867"/>
        <v/>
      </c>
      <c r="AI842" s="19"/>
      <c r="AJ842" s="19"/>
      <c r="AK842" s="19"/>
      <c r="AL842" s="19"/>
      <c r="AM842" s="19"/>
      <c r="AN842" s="19"/>
      <c r="AO842" s="19"/>
      <c r="AP842" s="19" t="str">
        <f t="shared" ref="AP842:AX842" si="4097">IF(W842="Y",$AG842,"")</f>
        <v/>
      </c>
      <c r="AQ842" s="19" t="str">
        <f t="shared" si="4097"/>
        <v/>
      </c>
      <c r="AR842" s="19" t="str">
        <f t="shared" si="4097"/>
        <v/>
      </c>
      <c r="AS842" s="19" t="str">
        <f t="shared" si="4097"/>
        <v/>
      </c>
      <c r="AT842" s="19" t="str">
        <f t="shared" si="4097"/>
        <v/>
      </c>
      <c r="AU842" s="19" t="str">
        <f t="shared" si="4097"/>
        <v/>
      </c>
      <c r="AV842" s="19" t="str">
        <f t="shared" si="4097"/>
        <v/>
      </c>
      <c r="AW842" s="19" t="str">
        <f t="shared" si="4097"/>
        <v/>
      </c>
      <c r="AX842" s="19" t="str">
        <f t="shared" si="4097"/>
        <v/>
      </c>
      <c r="AY842" s="24">
        <f t="shared" si="3801"/>
        <v>2</v>
      </c>
      <c r="AZ842" s="19">
        <f t="shared" si="3802"/>
        <v>1</v>
      </c>
      <c r="BA842" s="19" t="s">
        <v>1740</v>
      </c>
      <c r="BB842" s="19"/>
    </row>
    <row r="843" spans="1:54" ht="14.4">
      <c r="A843" s="1">
        <f>'Form Responses 1'!A1025</f>
        <v>0</v>
      </c>
      <c r="B843" s="82" t="s">
        <v>2377</v>
      </c>
      <c r="C843" s="82" t="s">
        <v>1418</v>
      </c>
      <c r="D843" s="82" t="s">
        <v>1548</v>
      </c>
      <c r="E843" s="520" t="s">
        <v>2377</v>
      </c>
      <c r="F843" s="48">
        <f>'Form Responses 1'!F1025</f>
        <v>0</v>
      </c>
      <c r="G843" s="82" t="s">
        <v>18</v>
      </c>
      <c r="H843" s="25"/>
      <c r="I843" s="25"/>
      <c r="J843" s="25"/>
      <c r="K843" s="25"/>
      <c r="L843" s="25"/>
      <c r="M843" s="25"/>
      <c r="N843" s="25"/>
      <c r="O843" s="19" t="str">
        <f t="shared" si="3787"/>
        <v/>
      </c>
      <c r="P843" s="83"/>
      <c r="Q843" s="83"/>
      <c r="R843" s="83"/>
      <c r="S843" s="83"/>
      <c r="T843" s="83"/>
      <c r="U843" s="83"/>
      <c r="V843" s="21"/>
      <c r="W843" s="21" t="str">
        <f t="shared" ref="W843:X843" si="4098">IF(COUNTIF($F843,CONCATENATE("*",W$1,"*")),"Y",IF(COUNTIF($F843,CONCATENATE("*",$O$1,"*")),"Y",IF(COUNTIF($F843,CONCATENATE("*",$Y$1,"*")),"Y","")))</f>
        <v/>
      </c>
      <c r="X843" s="21" t="str">
        <f t="shared" si="4098"/>
        <v/>
      </c>
      <c r="Y843" s="21" t="str">
        <f t="shared" si="4059"/>
        <v/>
      </c>
      <c r="Z843" s="21" t="str">
        <f t="shared" ref="Z843:AA843" si="4099">IF(COUNTIF($F843,CONCATENATE("*",Z$1,"*")),"Y",IF(COUNTIF($F843,CONCATENATE("*",$O$1,"*")),"Y",IF(COUNTIF($F843,CONCATENATE("*",$AB$1,"*")),"Y","")))</f>
        <v/>
      </c>
      <c r="AA843" s="21" t="str">
        <f t="shared" si="4099"/>
        <v/>
      </c>
      <c r="AB843" s="21" t="str">
        <f t="shared" si="4061"/>
        <v/>
      </c>
      <c r="AC843" s="21" t="str">
        <f t="shared" ref="AC843:AD843" si="4100">IF(COUNTIF($F843,CONCATENATE("*",AC$1,"*")),"Y",IF(COUNTIF($F843,CONCATENATE("*",$O$1,"*")),"Y",IF(COUNTIF($F843,CONCATENATE("*",$AE$1,"*")),"Y","")))</f>
        <v/>
      </c>
      <c r="AD843" s="21" t="str">
        <f t="shared" si="4100"/>
        <v/>
      </c>
      <c r="AE843" s="19" t="str">
        <f t="shared" si="4063"/>
        <v/>
      </c>
      <c r="AF843" s="22">
        <f t="shared" si="3799"/>
        <v>0</v>
      </c>
      <c r="AG843" s="59" t="s">
        <v>1743</v>
      </c>
      <c r="AH843" s="19" t="str">
        <f t="shared" si="3867"/>
        <v/>
      </c>
      <c r="AI843" s="19"/>
      <c r="AJ843" s="19"/>
      <c r="AK843" s="19"/>
      <c r="AL843" s="19"/>
      <c r="AM843" s="19"/>
      <c r="AN843" s="19"/>
      <c r="AO843" s="19"/>
      <c r="AP843" s="19" t="str">
        <f t="shared" ref="AP843:AX843" si="4101">IF(W843="Y",$AG843,"")</f>
        <v/>
      </c>
      <c r="AQ843" s="19" t="str">
        <f t="shared" si="4101"/>
        <v/>
      </c>
      <c r="AR843" s="19" t="str">
        <f t="shared" si="4101"/>
        <v/>
      </c>
      <c r="AS843" s="19" t="str">
        <f t="shared" si="4101"/>
        <v/>
      </c>
      <c r="AT843" s="19" t="str">
        <f t="shared" si="4101"/>
        <v/>
      </c>
      <c r="AU843" s="19" t="str">
        <f t="shared" si="4101"/>
        <v/>
      </c>
      <c r="AV843" s="19" t="str">
        <f t="shared" si="4101"/>
        <v/>
      </c>
      <c r="AW843" s="19" t="str">
        <f t="shared" si="4101"/>
        <v/>
      </c>
      <c r="AX843" s="19" t="str">
        <f t="shared" si="4101"/>
        <v/>
      </c>
      <c r="AY843" s="24">
        <f t="shared" si="3801"/>
        <v>0</v>
      </c>
      <c r="AZ843" s="19">
        <f t="shared" si="3802"/>
        <v>1</v>
      </c>
      <c r="BA843" s="19"/>
      <c r="BB843" s="19"/>
    </row>
    <row r="844" spans="1:54" ht="14.4">
      <c r="A844" s="1">
        <f>'Form Responses 1'!A1026</f>
        <v>0</v>
      </c>
      <c r="B844" s="82" t="s">
        <v>1934</v>
      </c>
      <c r="C844" s="92" t="s">
        <v>2378</v>
      </c>
      <c r="D844" s="92" t="s">
        <v>2036</v>
      </c>
      <c r="E844" s="524">
        <v>3129252984</v>
      </c>
      <c r="F844" s="48">
        <f>'Form Responses 1'!F1026</f>
        <v>0</v>
      </c>
      <c r="G844" s="93" t="s">
        <v>1976</v>
      </c>
      <c r="H844" s="25"/>
      <c r="I844" s="25"/>
      <c r="J844" s="25"/>
      <c r="K844" s="25"/>
      <c r="L844" s="25"/>
      <c r="M844" s="25"/>
      <c r="N844" s="25"/>
      <c r="O844" s="19" t="str">
        <f t="shared" si="3787"/>
        <v/>
      </c>
      <c r="P844" s="83"/>
      <c r="Q844" s="83"/>
      <c r="R844" s="83"/>
      <c r="S844" s="83"/>
      <c r="T844" s="83"/>
      <c r="U844" s="83"/>
      <c r="V844" s="21"/>
      <c r="W844" s="21" t="str">
        <f t="shared" ref="W844:X844" si="4102">IF(COUNTIF($F844,CONCATENATE("*",W$1,"*")),"Y",IF(COUNTIF($F844,CONCATENATE("*",$O$1,"*")),"Y",IF(COUNTIF($F844,CONCATENATE("*",$Y$1,"*")),"Y","")))</f>
        <v/>
      </c>
      <c r="X844" s="21" t="str">
        <f t="shared" si="4102"/>
        <v/>
      </c>
      <c r="Y844" s="21" t="str">
        <f t="shared" si="4059"/>
        <v/>
      </c>
      <c r="Z844" s="21" t="str">
        <f t="shared" ref="Z844:AA844" si="4103">IF(COUNTIF($F844,CONCATENATE("*",Z$1,"*")),"Y",IF(COUNTIF($F844,CONCATENATE("*",$O$1,"*")),"Y",IF(COUNTIF($F844,CONCATENATE("*",$AB$1,"*")),"Y","")))</f>
        <v/>
      </c>
      <c r="AA844" s="21" t="str">
        <f t="shared" si="4103"/>
        <v/>
      </c>
      <c r="AB844" s="21" t="str">
        <f t="shared" si="4061"/>
        <v/>
      </c>
      <c r="AC844" s="21" t="str">
        <f t="shared" ref="AC844:AD844" si="4104">IF(COUNTIF($F844,CONCATENATE("*",AC$1,"*")),"Y",IF(COUNTIF($F844,CONCATENATE("*",$O$1,"*")),"Y",IF(COUNTIF($F844,CONCATENATE("*",$AE$1,"*")),"Y","")))</f>
        <v/>
      </c>
      <c r="AD844" s="21" t="str">
        <f t="shared" si="4104"/>
        <v/>
      </c>
      <c r="AE844" s="19" t="str">
        <f t="shared" si="4063"/>
        <v/>
      </c>
      <c r="AF844" s="22">
        <f t="shared" si="3799"/>
        <v>0</v>
      </c>
      <c r="AG844" s="59" t="s">
        <v>1743</v>
      </c>
      <c r="AH844" s="19" t="str">
        <f t="shared" si="3867"/>
        <v/>
      </c>
      <c r="AI844" s="19"/>
      <c r="AJ844" s="19"/>
      <c r="AK844" s="19"/>
      <c r="AL844" s="19"/>
      <c r="AM844" s="19"/>
      <c r="AN844" s="19"/>
      <c r="AO844" s="19"/>
      <c r="AP844" s="19" t="str">
        <f t="shared" ref="AP844:AX844" si="4105">IF(W844="Y",$AG844,"")</f>
        <v/>
      </c>
      <c r="AQ844" s="19" t="str">
        <f t="shared" si="4105"/>
        <v/>
      </c>
      <c r="AR844" s="19" t="str">
        <f t="shared" si="4105"/>
        <v/>
      </c>
      <c r="AS844" s="19" t="str">
        <f t="shared" si="4105"/>
        <v/>
      </c>
      <c r="AT844" s="19" t="str">
        <f t="shared" si="4105"/>
        <v/>
      </c>
      <c r="AU844" s="19" t="str">
        <f t="shared" si="4105"/>
        <v/>
      </c>
      <c r="AV844" s="19" t="str">
        <f t="shared" si="4105"/>
        <v/>
      </c>
      <c r="AW844" s="19" t="str">
        <f t="shared" si="4105"/>
        <v/>
      </c>
      <c r="AX844" s="19" t="str">
        <f t="shared" si="4105"/>
        <v/>
      </c>
      <c r="AY844" s="24">
        <f t="shared" si="3801"/>
        <v>0</v>
      </c>
      <c r="AZ844" s="19">
        <f t="shared" si="3802"/>
        <v>1</v>
      </c>
      <c r="BA844" s="19"/>
      <c r="BB844" s="19"/>
    </row>
    <row r="845" spans="1:54" ht="14.4">
      <c r="A845" s="1">
        <f>'Form Responses 1'!A1027</f>
        <v>0</v>
      </c>
      <c r="B845" s="82" t="s">
        <v>1936</v>
      </c>
      <c r="C845" s="92" t="s">
        <v>2038</v>
      </c>
      <c r="D845" s="92" t="s">
        <v>2039</v>
      </c>
      <c r="E845" s="524">
        <v>6026282790</v>
      </c>
      <c r="F845" s="48">
        <f>'Form Responses 1'!F1027</f>
        <v>0</v>
      </c>
      <c r="G845" s="93" t="s">
        <v>1976</v>
      </c>
      <c r="H845" s="25"/>
      <c r="I845" s="25"/>
      <c r="J845" s="25"/>
      <c r="K845" s="25"/>
      <c r="L845" s="25"/>
      <c r="M845" s="25"/>
      <c r="N845" s="25"/>
      <c r="O845" s="19" t="str">
        <f t="shared" si="3787"/>
        <v/>
      </c>
      <c r="P845" s="83"/>
      <c r="Q845" s="83"/>
      <c r="R845" s="83"/>
      <c r="S845" s="83"/>
      <c r="T845" s="83"/>
      <c r="U845" s="83"/>
      <c r="V845" s="21"/>
      <c r="W845" s="21" t="str">
        <f t="shared" ref="W845:X845" si="4106">IF(COUNTIF($F845,CONCATENATE("*",W$1,"*")),"Y",IF(COUNTIF($F845,CONCATENATE("*",$O$1,"*")),"Y",IF(COUNTIF($F845,CONCATENATE("*",$Y$1,"*")),"Y","")))</f>
        <v/>
      </c>
      <c r="X845" s="21" t="str">
        <f t="shared" si="4106"/>
        <v/>
      </c>
      <c r="Y845" s="21" t="str">
        <f t="shared" si="4059"/>
        <v/>
      </c>
      <c r="Z845" s="21" t="str">
        <f t="shared" ref="Z845:AA845" si="4107">IF(COUNTIF($F845,CONCATENATE("*",Z$1,"*")),"Y",IF(COUNTIF($F845,CONCATENATE("*",$O$1,"*")),"Y",IF(COUNTIF($F845,CONCATENATE("*",$AB$1,"*")),"Y","")))</f>
        <v/>
      </c>
      <c r="AA845" s="21" t="str">
        <f t="shared" si="4107"/>
        <v/>
      </c>
      <c r="AB845" s="21" t="str">
        <f t="shared" si="4061"/>
        <v/>
      </c>
      <c r="AC845" s="21" t="str">
        <f t="shared" ref="AC845:AD845" si="4108">IF(COUNTIF($F845,CONCATENATE("*",AC$1,"*")),"Y",IF(COUNTIF($F845,CONCATENATE("*",$O$1,"*")),"Y",IF(COUNTIF($F845,CONCATENATE("*",$AE$1,"*")),"Y","")))</f>
        <v/>
      </c>
      <c r="AD845" s="21" t="str">
        <f t="shared" si="4108"/>
        <v/>
      </c>
      <c r="AE845" s="19" t="str">
        <f t="shared" si="4063"/>
        <v/>
      </c>
      <c r="AF845" s="22">
        <f t="shared" si="3799"/>
        <v>0</v>
      </c>
      <c r="AG845" s="59" t="s">
        <v>1757</v>
      </c>
      <c r="AH845" s="19" t="str">
        <f t="shared" si="3867"/>
        <v/>
      </c>
      <c r="AI845" s="19"/>
      <c r="AJ845" s="19"/>
      <c r="AK845" s="19"/>
      <c r="AL845" s="19"/>
      <c r="AM845" s="19"/>
      <c r="AN845" s="19"/>
      <c r="AO845" s="19"/>
      <c r="AP845" s="19" t="str">
        <f t="shared" ref="AP845:AX845" si="4109">IF(W845="Y",$AG845,"")</f>
        <v/>
      </c>
      <c r="AQ845" s="19" t="str">
        <f t="shared" si="4109"/>
        <v/>
      </c>
      <c r="AR845" s="19" t="str">
        <f t="shared" si="4109"/>
        <v/>
      </c>
      <c r="AS845" s="19" t="str">
        <f t="shared" si="4109"/>
        <v/>
      </c>
      <c r="AT845" s="19" t="str">
        <f t="shared" si="4109"/>
        <v/>
      </c>
      <c r="AU845" s="19" t="str">
        <f t="shared" si="4109"/>
        <v/>
      </c>
      <c r="AV845" s="19" t="str">
        <f t="shared" si="4109"/>
        <v/>
      </c>
      <c r="AW845" s="19" t="str">
        <f t="shared" si="4109"/>
        <v/>
      </c>
      <c r="AX845" s="19" t="str">
        <f t="shared" si="4109"/>
        <v/>
      </c>
      <c r="AY845" s="24">
        <f t="shared" si="3801"/>
        <v>0</v>
      </c>
      <c r="AZ845" s="19">
        <f t="shared" si="3802"/>
        <v>1</v>
      </c>
      <c r="BA845" s="19"/>
      <c r="BB845" s="19"/>
    </row>
    <row r="846" spans="1:54" ht="14.4">
      <c r="A846" s="1">
        <f>'Form Responses 1'!A1028</f>
        <v>0</v>
      </c>
      <c r="B846" s="84"/>
      <c r="C846" s="90" t="s">
        <v>338</v>
      </c>
      <c r="D846" s="90" t="s">
        <v>2379</v>
      </c>
      <c r="E846" s="523"/>
      <c r="F846" s="48">
        <f>'Form Responses 1'!F1028</f>
        <v>0</v>
      </c>
      <c r="G846" s="25" t="s">
        <v>2237</v>
      </c>
      <c r="H846" s="25"/>
      <c r="I846" s="25"/>
      <c r="J846" s="25"/>
      <c r="K846" s="25"/>
      <c r="L846" s="25"/>
      <c r="M846" s="25"/>
      <c r="N846" s="25"/>
      <c r="O846" s="19" t="str">
        <f t="shared" si="3787"/>
        <v/>
      </c>
      <c r="P846" s="83"/>
      <c r="Q846" s="83"/>
      <c r="R846" s="83"/>
      <c r="S846" s="20" t="s">
        <v>979</v>
      </c>
      <c r="T846" s="20" t="s">
        <v>979</v>
      </c>
      <c r="U846" s="20" t="s">
        <v>979</v>
      </c>
      <c r="V846" s="20" t="s">
        <v>979</v>
      </c>
      <c r="W846" s="20" t="s">
        <v>979</v>
      </c>
      <c r="X846" s="20" t="s">
        <v>979</v>
      </c>
      <c r="Y846" s="20" t="s">
        <v>979</v>
      </c>
      <c r="Z846" s="20" t="s">
        <v>979</v>
      </c>
      <c r="AA846" s="20" t="s">
        <v>979</v>
      </c>
      <c r="AB846" s="20" t="s">
        <v>979</v>
      </c>
      <c r="AC846" s="20" t="s">
        <v>979</v>
      </c>
      <c r="AD846" s="20" t="s">
        <v>979</v>
      </c>
      <c r="AE846" s="20" t="s">
        <v>979</v>
      </c>
      <c r="AF846" s="22">
        <f t="shared" si="3799"/>
        <v>9</v>
      </c>
      <c r="AG846" s="59" t="s">
        <v>1732</v>
      </c>
      <c r="AH846" s="19" t="str">
        <f t="shared" si="3867"/>
        <v/>
      </c>
      <c r="AI846" s="19"/>
      <c r="AJ846" s="19"/>
      <c r="AK846" s="19"/>
      <c r="AL846" s="19" t="s">
        <v>1744</v>
      </c>
      <c r="AM846" s="19" t="s">
        <v>1744</v>
      </c>
      <c r="AN846" s="19" t="s">
        <v>1744</v>
      </c>
      <c r="AO846" s="19" t="s">
        <v>1732</v>
      </c>
      <c r="AP846" s="19" t="s">
        <v>1737</v>
      </c>
      <c r="AQ846" s="19" t="s">
        <v>1737</v>
      </c>
      <c r="AR846" s="19" t="s">
        <v>1732</v>
      </c>
      <c r="AS846" s="19" t="s">
        <v>1737</v>
      </c>
      <c r="AT846" s="19" t="s">
        <v>1737</v>
      </c>
      <c r="AU846" s="19" t="s">
        <v>1732</v>
      </c>
      <c r="AV846" s="19" t="s">
        <v>1737</v>
      </c>
      <c r="AW846" s="19" t="s">
        <v>1737</v>
      </c>
      <c r="AX846" s="19" t="s">
        <v>1732</v>
      </c>
      <c r="AY846" s="24">
        <f t="shared" si="3801"/>
        <v>2</v>
      </c>
      <c r="AZ846" s="19">
        <f t="shared" si="3802"/>
        <v>2</v>
      </c>
      <c r="BA846" s="19" t="s">
        <v>1729</v>
      </c>
      <c r="BB846" s="19"/>
    </row>
    <row r="847" spans="1:54" ht="14.4">
      <c r="A847" s="1">
        <f>'Form Responses 1'!A1029</f>
        <v>0</v>
      </c>
      <c r="B847" s="84"/>
      <c r="C847" s="90" t="s">
        <v>1784</v>
      </c>
      <c r="D847" s="90" t="s">
        <v>2379</v>
      </c>
      <c r="E847" s="523"/>
      <c r="F847" s="48">
        <f>'Form Responses 1'!F1029</f>
        <v>0</v>
      </c>
      <c r="G847" s="25" t="s">
        <v>2237</v>
      </c>
      <c r="H847" s="25"/>
      <c r="I847" s="25"/>
      <c r="J847" s="25"/>
      <c r="K847" s="25"/>
      <c r="L847" s="25"/>
      <c r="M847" s="25"/>
      <c r="N847" s="25"/>
      <c r="O847" s="19" t="str">
        <f t="shared" si="3787"/>
        <v/>
      </c>
      <c r="P847" s="83"/>
      <c r="Q847" s="83"/>
      <c r="R847" s="83"/>
      <c r="S847" s="20" t="s">
        <v>979</v>
      </c>
      <c r="T847" s="20" t="s">
        <v>979</v>
      </c>
      <c r="U847" s="20" t="s">
        <v>979</v>
      </c>
      <c r="V847" s="20" t="s">
        <v>979</v>
      </c>
      <c r="W847" s="20" t="s">
        <v>979</v>
      </c>
      <c r="X847" s="20" t="s">
        <v>979</v>
      </c>
      <c r="Y847" s="20" t="s">
        <v>979</v>
      </c>
      <c r="Z847" s="20" t="s">
        <v>979</v>
      </c>
      <c r="AA847" s="20" t="s">
        <v>979</v>
      </c>
      <c r="AB847" s="20" t="s">
        <v>979</v>
      </c>
      <c r="AC847" s="20" t="s">
        <v>979</v>
      </c>
      <c r="AD847" s="20" t="s">
        <v>979</v>
      </c>
      <c r="AE847" s="20" t="s">
        <v>979</v>
      </c>
      <c r="AF847" s="22">
        <f t="shared" si="3799"/>
        <v>9</v>
      </c>
      <c r="AG847" s="59" t="s">
        <v>1732</v>
      </c>
      <c r="AH847" s="19" t="str">
        <f t="shared" si="3867"/>
        <v/>
      </c>
      <c r="AI847" s="19"/>
      <c r="AJ847" s="19"/>
      <c r="AK847" s="19"/>
      <c r="AL847" s="19" t="s">
        <v>1744</v>
      </c>
      <c r="AM847" s="19" t="s">
        <v>1744</v>
      </c>
      <c r="AN847" s="19" t="s">
        <v>1744</v>
      </c>
      <c r="AO847" s="19" t="s">
        <v>1732</v>
      </c>
      <c r="AP847" s="19" t="s">
        <v>1737</v>
      </c>
      <c r="AQ847" s="19" t="s">
        <v>1737</v>
      </c>
      <c r="AR847" s="19" t="s">
        <v>1732</v>
      </c>
      <c r="AS847" s="19" t="s">
        <v>1737</v>
      </c>
      <c r="AT847" s="19" t="s">
        <v>1737</v>
      </c>
      <c r="AU847" s="19" t="s">
        <v>1732</v>
      </c>
      <c r="AV847" s="19" t="s">
        <v>1737</v>
      </c>
      <c r="AW847" s="19" t="s">
        <v>1737</v>
      </c>
      <c r="AX847" s="19" t="s">
        <v>1732</v>
      </c>
      <c r="AY847" s="24">
        <f t="shared" si="3801"/>
        <v>2</v>
      </c>
      <c r="AZ847" s="19">
        <f t="shared" si="3802"/>
        <v>2</v>
      </c>
      <c r="BA847" s="19" t="s">
        <v>1729</v>
      </c>
      <c r="BB847" s="19"/>
    </row>
    <row r="848" spans="1:54" ht="14.4">
      <c r="A848" s="1">
        <f>'Form Responses 1'!A1030</f>
        <v>0</v>
      </c>
      <c r="B848" s="84"/>
      <c r="C848" s="82" t="s">
        <v>2380</v>
      </c>
      <c r="D848" s="82" t="s">
        <v>2381</v>
      </c>
      <c r="E848" s="523"/>
      <c r="F848" s="48">
        <f>'Form Responses 1'!F1030</f>
        <v>0</v>
      </c>
      <c r="G848" s="82" t="s">
        <v>2043</v>
      </c>
      <c r="H848" s="25"/>
      <c r="I848" s="25"/>
      <c r="J848" s="25"/>
      <c r="K848" s="25"/>
      <c r="L848" s="25"/>
      <c r="M848" s="25"/>
      <c r="N848" s="25"/>
      <c r="O848" s="19" t="str">
        <f t="shared" si="3787"/>
        <v/>
      </c>
      <c r="P848" s="83"/>
      <c r="Q848" s="83"/>
      <c r="R848" s="83"/>
      <c r="S848" s="20" t="s">
        <v>979</v>
      </c>
      <c r="T848" s="20" t="s">
        <v>979</v>
      </c>
      <c r="U848" s="20" t="s">
        <v>979</v>
      </c>
      <c r="V848" s="20" t="s">
        <v>979</v>
      </c>
      <c r="W848" s="20" t="s">
        <v>979</v>
      </c>
      <c r="X848" s="20" t="s">
        <v>979</v>
      </c>
      <c r="Y848" s="20" t="s">
        <v>979</v>
      </c>
      <c r="Z848" s="20" t="s">
        <v>979</v>
      </c>
      <c r="AA848" s="20" t="s">
        <v>979</v>
      </c>
      <c r="AB848" s="20" t="s">
        <v>979</v>
      </c>
      <c r="AC848" s="20" t="s">
        <v>979</v>
      </c>
      <c r="AD848" s="20" t="s">
        <v>979</v>
      </c>
      <c r="AE848" s="20" t="s">
        <v>979</v>
      </c>
      <c r="AF848" s="22">
        <f t="shared" si="3799"/>
        <v>9</v>
      </c>
      <c r="AG848" s="59" t="s">
        <v>1732</v>
      </c>
      <c r="AH848" s="19" t="str">
        <f t="shared" si="3867"/>
        <v/>
      </c>
      <c r="AI848" s="19"/>
      <c r="AJ848" s="19"/>
      <c r="AK848" s="19"/>
      <c r="AL848" s="19" t="s">
        <v>1744</v>
      </c>
      <c r="AM848" s="19" t="s">
        <v>1744</v>
      </c>
      <c r="AN848" s="19" t="s">
        <v>1744</v>
      </c>
      <c r="AO848" s="19" t="s">
        <v>1732</v>
      </c>
      <c r="AP848" s="19" t="s">
        <v>1737</v>
      </c>
      <c r="AQ848" s="19" t="s">
        <v>1737</v>
      </c>
      <c r="AR848" s="19" t="s">
        <v>1732</v>
      </c>
      <c r="AS848" s="19" t="s">
        <v>1737</v>
      </c>
      <c r="AT848" s="19" t="s">
        <v>1737</v>
      </c>
      <c r="AU848" s="19" t="s">
        <v>1732</v>
      </c>
      <c r="AV848" s="19" t="s">
        <v>1737</v>
      </c>
      <c r="AW848" s="19" t="s">
        <v>1737</v>
      </c>
      <c r="AX848" s="19" t="s">
        <v>1732</v>
      </c>
      <c r="AY848" s="24">
        <f t="shared" si="3801"/>
        <v>2</v>
      </c>
      <c r="AZ848" s="19">
        <f t="shared" si="3802"/>
        <v>2</v>
      </c>
      <c r="BA848" s="19" t="s">
        <v>1729</v>
      </c>
      <c r="BB848" s="19"/>
    </row>
    <row r="849" spans="1:54" ht="14.4">
      <c r="A849" s="1">
        <f>'Form Responses 1'!A1031</f>
        <v>0</v>
      </c>
      <c r="B849" s="84"/>
      <c r="C849" s="82" t="s">
        <v>338</v>
      </c>
      <c r="D849" s="82" t="s">
        <v>2381</v>
      </c>
      <c r="E849" s="523"/>
      <c r="F849" s="48">
        <f>'Form Responses 1'!F1031</f>
        <v>0</v>
      </c>
      <c r="G849" s="82" t="s">
        <v>2043</v>
      </c>
      <c r="H849" s="25"/>
      <c r="I849" s="25"/>
      <c r="J849" s="25"/>
      <c r="K849" s="25"/>
      <c r="L849" s="25"/>
      <c r="M849" s="25"/>
      <c r="N849" s="25"/>
      <c r="O849" s="19" t="str">
        <f t="shared" si="3787"/>
        <v/>
      </c>
      <c r="P849" s="83"/>
      <c r="Q849" s="83"/>
      <c r="R849" s="83"/>
      <c r="S849" s="20" t="s">
        <v>979</v>
      </c>
      <c r="T849" s="20" t="s">
        <v>979</v>
      </c>
      <c r="U849" s="20" t="s">
        <v>979</v>
      </c>
      <c r="V849" s="20" t="s">
        <v>979</v>
      </c>
      <c r="W849" s="20" t="s">
        <v>979</v>
      </c>
      <c r="X849" s="20" t="s">
        <v>979</v>
      </c>
      <c r="Y849" s="20" t="s">
        <v>979</v>
      </c>
      <c r="Z849" s="20" t="s">
        <v>979</v>
      </c>
      <c r="AA849" s="20" t="s">
        <v>979</v>
      </c>
      <c r="AB849" s="20" t="s">
        <v>979</v>
      </c>
      <c r="AC849" s="20" t="s">
        <v>979</v>
      </c>
      <c r="AD849" s="20" t="s">
        <v>979</v>
      </c>
      <c r="AE849" s="20" t="s">
        <v>979</v>
      </c>
      <c r="AF849" s="22">
        <f t="shared" si="3799"/>
        <v>9</v>
      </c>
      <c r="AG849" s="59" t="s">
        <v>1732</v>
      </c>
      <c r="AH849" s="19" t="str">
        <f t="shared" si="3867"/>
        <v/>
      </c>
      <c r="AI849" s="19"/>
      <c r="AJ849" s="19"/>
      <c r="AK849" s="19"/>
      <c r="AL849" s="19" t="s">
        <v>1744</v>
      </c>
      <c r="AM849" s="19" t="s">
        <v>1744</v>
      </c>
      <c r="AN849" s="19" t="s">
        <v>1737</v>
      </c>
      <c r="AO849" s="19" t="s">
        <v>1732</v>
      </c>
      <c r="AP849" s="19" t="s">
        <v>1737</v>
      </c>
      <c r="AQ849" s="19" t="s">
        <v>1737</v>
      </c>
      <c r="AR849" s="19" t="s">
        <v>1732</v>
      </c>
      <c r="AS849" s="19" t="s">
        <v>1737</v>
      </c>
      <c r="AT849" s="19" t="s">
        <v>1737</v>
      </c>
      <c r="AU849" s="19" t="s">
        <v>1732</v>
      </c>
      <c r="AV849" s="19" t="s">
        <v>1737</v>
      </c>
      <c r="AW849" s="19" t="s">
        <v>1737</v>
      </c>
      <c r="AX849" s="19" t="s">
        <v>1732</v>
      </c>
      <c r="AY849" s="24">
        <f t="shared" si="3801"/>
        <v>2</v>
      </c>
      <c r="AZ849" s="19">
        <f t="shared" si="3802"/>
        <v>2</v>
      </c>
      <c r="BA849" s="19" t="s">
        <v>1729</v>
      </c>
      <c r="BB849" s="19"/>
    </row>
    <row r="850" spans="1:54" ht="14.4">
      <c r="A850" s="1">
        <f>'Form Responses 1'!A1032</f>
        <v>0</v>
      </c>
      <c r="B850" s="84"/>
      <c r="C850" s="82" t="s">
        <v>2382</v>
      </c>
      <c r="D850" s="82" t="s">
        <v>2381</v>
      </c>
      <c r="E850" s="523"/>
      <c r="F850" s="48">
        <f>'Form Responses 1'!F1032</f>
        <v>0</v>
      </c>
      <c r="G850" s="82" t="s">
        <v>2043</v>
      </c>
      <c r="H850" s="25"/>
      <c r="I850" s="25"/>
      <c r="J850" s="25"/>
      <c r="K850" s="25"/>
      <c r="L850" s="25"/>
      <c r="M850" s="25"/>
      <c r="N850" s="25"/>
      <c r="O850" s="19" t="str">
        <f t="shared" si="3787"/>
        <v/>
      </c>
      <c r="P850" s="83"/>
      <c r="Q850" s="83"/>
      <c r="R850" s="83"/>
      <c r="S850" s="20" t="s">
        <v>979</v>
      </c>
      <c r="T850" s="20" t="s">
        <v>979</v>
      </c>
      <c r="U850" s="20" t="s">
        <v>979</v>
      </c>
      <c r="V850" s="20" t="s">
        <v>979</v>
      </c>
      <c r="W850" s="20" t="s">
        <v>979</v>
      </c>
      <c r="X850" s="20" t="s">
        <v>979</v>
      </c>
      <c r="Y850" s="20" t="s">
        <v>979</v>
      </c>
      <c r="Z850" s="20" t="s">
        <v>979</v>
      </c>
      <c r="AA850" s="20" t="s">
        <v>979</v>
      </c>
      <c r="AB850" s="20" t="s">
        <v>979</v>
      </c>
      <c r="AC850" s="20" t="s">
        <v>979</v>
      </c>
      <c r="AD850" s="20" t="s">
        <v>979</v>
      </c>
      <c r="AE850" s="20" t="s">
        <v>979</v>
      </c>
      <c r="AF850" s="22">
        <f t="shared" si="3799"/>
        <v>9</v>
      </c>
      <c r="AG850" s="59" t="s">
        <v>1732</v>
      </c>
      <c r="AH850" s="19" t="str">
        <f t="shared" si="3867"/>
        <v/>
      </c>
      <c r="AI850" s="19"/>
      <c r="AJ850" s="19"/>
      <c r="AK850" s="19"/>
      <c r="AL850" s="19" t="s">
        <v>1744</v>
      </c>
      <c r="AM850" s="19" t="s">
        <v>1744</v>
      </c>
      <c r="AN850" s="19" t="s">
        <v>1737</v>
      </c>
      <c r="AO850" s="19" t="s">
        <v>1732</v>
      </c>
      <c r="AP850" s="19" t="s">
        <v>1737</v>
      </c>
      <c r="AQ850" s="19" t="s">
        <v>1737</v>
      </c>
      <c r="AR850" s="19" t="s">
        <v>1732</v>
      </c>
      <c r="AS850" s="19" t="s">
        <v>1737</v>
      </c>
      <c r="AT850" s="19" t="s">
        <v>1737</v>
      </c>
      <c r="AU850" s="19" t="s">
        <v>1732</v>
      </c>
      <c r="AV850" s="19" t="s">
        <v>1737</v>
      </c>
      <c r="AW850" s="19" t="s">
        <v>1737</v>
      </c>
      <c r="AX850" s="19" t="s">
        <v>1732</v>
      </c>
      <c r="AY850" s="24">
        <f t="shared" si="3801"/>
        <v>2</v>
      </c>
      <c r="AZ850" s="19">
        <f t="shared" si="3802"/>
        <v>2</v>
      </c>
      <c r="BA850" s="19" t="s">
        <v>1729</v>
      </c>
      <c r="BB850" s="19"/>
    </row>
    <row r="851" spans="1:54" ht="15.6">
      <c r="A851" s="1">
        <f>'Form Responses 1'!A1033</f>
        <v>0</v>
      </c>
      <c r="B851" s="25">
        <f>'Form Responses 1'!B1033</f>
        <v>0</v>
      </c>
      <c r="C851" s="25" t="s">
        <v>2383</v>
      </c>
      <c r="D851" s="25" t="s">
        <v>2383</v>
      </c>
      <c r="E851" s="513">
        <f>'Form Responses 1'!E1033</f>
        <v>0</v>
      </c>
      <c r="F851" s="48">
        <f>'Form Responses 1'!F1033</f>
        <v>0</v>
      </c>
      <c r="G851" s="25" t="s">
        <v>2237</v>
      </c>
      <c r="H851" s="25"/>
      <c r="I851" s="25"/>
      <c r="J851" s="25"/>
      <c r="K851" s="25"/>
      <c r="L851" s="25"/>
      <c r="M851" s="25"/>
      <c r="N851" s="25"/>
      <c r="O851" s="19" t="str">
        <f t="shared" si="3787"/>
        <v/>
      </c>
      <c r="P851" s="20"/>
      <c r="Q851" s="20"/>
      <c r="R851" s="20" t="s">
        <v>979</v>
      </c>
      <c r="S851" s="20" t="s">
        <v>979</v>
      </c>
      <c r="T851" s="20" t="s">
        <v>979</v>
      </c>
      <c r="U851" s="20" t="s">
        <v>979</v>
      </c>
      <c r="V851" s="20" t="s">
        <v>979</v>
      </c>
      <c r="W851" s="20" t="s">
        <v>979</v>
      </c>
      <c r="X851" s="20" t="s">
        <v>979</v>
      </c>
      <c r="Y851" s="20" t="s">
        <v>979</v>
      </c>
      <c r="Z851" s="20" t="s">
        <v>979</v>
      </c>
      <c r="AA851" s="20" t="s">
        <v>979</v>
      </c>
      <c r="AB851" s="20" t="s">
        <v>979</v>
      </c>
      <c r="AC851" s="20" t="s">
        <v>979</v>
      </c>
      <c r="AD851" s="20" t="s">
        <v>979</v>
      </c>
      <c r="AE851" s="20" t="s">
        <v>979</v>
      </c>
      <c r="AF851" s="22">
        <f t="shared" si="3799"/>
        <v>10</v>
      </c>
      <c r="AG851" s="44" t="s">
        <v>1732</v>
      </c>
      <c r="AH851" s="19" t="str">
        <f t="shared" si="3867"/>
        <v/>
      </c>
      <c r="AI851" s="19"/>
      <c r="AJ851" s="19"/>
      <c r="AK851" s="19"/>
      <c r="AL851" s="19"/>
      <c r="AM851" s="19"/>
      <c r="AN851" s="19"/>
      <c r="AO851" s="19"/>
      <c r="AP851" s="19" t="s">
        <v>1737</v>
      </c>
      <c r="AQ851" s="19" t="s">
        <v>1737</v>
      </c>
      <c r="AR851" s="19" t="str">
        <f t="shared" ref="AR851:AR852" si="4110">IF(Y851="Y",$AG851,"")</f>
        <v>Maha Prasad</v>
      </c>
      <c r="AS851" s="19" t="s">
        <v>1737</v>
      </c>
      <c r="AT851" s="19" t="s">
        <v>1737</v>
      </c>
      <c r="AU851" s="19" t="str">
        <f t="shared" ref="AU851:AU852" si="4111">IF(AB851="Y",$AG851,"")</f>
        <v>Maha Prasad</v>
      </c>
      <c r="AV851" s="19" t="s">
        <v>1737</v>
      </c>
      <c r="AW851" s="19" t="s">
        <v>1737</v>
      </c>
      <c r="AX851" s="19" t="str">
        <f t="shared" ref="AX851:AX852" si="4112">IF(AE851="Y",$AG851,"")</f>
        <v>Maha Prasad</v>
      </c>
      <c r="AY851" s="24">
        <f t="shared" si="3801"/>
        <v>2</v>
      </c>
      <c r="AZ851" s="19">
        <f t="shared" si="3802"/>
        <v>2</v>
      </c>
      <c r="BA851" s="19" t="s">
        <v>1729</v>
      </c>
      <c r="BB851" s="19"/>
    </row>
    <row r="852" spans="1:54" ht="15.6">
      <c r="A852" s="1">
        <f>'Form Responses 1'!A1034</f>
        <v>0</v>
      </c>
      <c r="B852" s="25">
        <f>'Form Responses 1'!B1034</f>
        <v>0</v>
      </c>
      <c r="C852" s="25" t="s">
        <v>2384</v>
      </c>
      <c r="D852" s="25" t="s">
        <v>2383</v>
      </c>
      <c r="E852" s="513">
        <f>'Form Responses 1'!E1034</f>
        <v>0</v>
      </c>
      <c r="F852" s="48">
        <f>'Form Responses 1'!F1034</f>
        <v>0</v>
      </c>
      <c r="G852" s="25" t="s">
        <v>2237</v>
      </c>
      <c r="H852" s="25"/>
      <c r="I852" s="25"/>
      <c r="J852" s="25"/>
      <c r="K852" s="25"/>
      <c r="L852" s="25"/>
      <c r="M852" s="25"/>
      <c r="N852" s="25"/>
      <c r="O852" s="19" t="str">
        <f t="shared" si="3787"/>
        <v/>
      </c>
      <c r="P852" s="20"/>
      <c r="Q852" s="20"/>
      <c r="R852" s="20" t="s">
        <v>979</v>
      </c>
      <c r="S852" s="20" t="s">
        <v>979</v>
      </c>
      <c r="T852" s="20" t="s">
        <v>979</v>
      </c>
      <c r="U852" s="20" t="s">
        <v>979</v>
      </c>
      <c r="V852" s="20" t="s">
        <v>979</v>
      </c>
      <c r="W852" s="20" t="s">
        <v>979</v>
      </c>
      <c r="X852" s="20" t="s">
        <v>979</v>
      </c>
      <c r="Y852" s="20" t="s">
        <v>979</v>
      </c>
      <c r="Z852" s="20" t="s">
        <v>979</v>
      </c>
      <c r="AA852" s="20" t="s">
        <v>979</v>
      </c>
      <c r="AB852" s="20" t="s">
        <v>979</v>
      </c>
      <c r="AC852" s="20" t="s">
        <v>979</v>
      </c>
      <c r="AD852" s="20" t="s">
        <v>979</v>
      </c>
      <c r="AE852" s="20" t="s">
        <v>979</v>
      </c>
      <c r="AF852" s="22">
        <f t="shared" si="3799"/>
        <v>10</v>
      </c>
      <c r="AG852" s="44" t="s">
        <v>1732</v>
      </c>
      <c r="AH852" s="19" t="str">
        <f t="shared" si="3867"/>
        <v/>
      </c>
      <c r="AI852" s="19"/>
      <c r="AJ852" s="19"/>
      <c r="AK852" s="19"/>
      <c r="AL852" s="19"/>
      <c r="AM852" s="19"/>
      <c r="AN852" s="19"/>
      <c r="AO852" s="19"/>
      <c r="AP852" s="19" t="s">
        <v>1737</v>
      </c>
      <c r="AQ852" s="19" t="s">
        <v>1737</v>
      </c>
      <c r="AR852" s="19" t="str">
        <f t="shared" si="4110"/>
        <v>Maha Prasad</v>
      </c>
      <c r="AS852" s="19" t="s">
        <v>1737</v>
      </c>
      <c r="AT852" s="19" t="s">
        <v>1737</v>
      </c>
      <c r="AU852" s="19" t="str">
        <f t="shared" si="4111"/>
        <v>Maha Prasad</v>
      </c>
      <c r="AV852" s="19" t="s">
        <v>1737</v>
      </c>
      <c r="AW852" s="19" t="s">
        <v>1737</v>
      </c>
      <c r="AX852" s="19" t="str">
        <f t="shared" si="4112"/>
        <v>Maha Prasad</v>
      </c>
      <c r="AY852" s="24">
        <f t="shared" si="3801"/>
        <v>2</v>
      </c>
      <c r="AZ852" s="19">
        <f t="shared" si="3802"/>
        <v>2</v>
      </c>
      <c r="BA852" s="19" t="s">
        <v>1729</v>
      </c>
      <c r="BB852" s="19"/>
    </row>
    <row r="853" spans="1:54" ht="15.6">
      <c r="A853" s="1">
        <f>'Form Responses 1'!A1035</f>
        <v>0</v>
      </c>
      <c r="B853" s="25">
        <f>'Form Responses 1'!B1035</f>
        <v>0</v>
      </c>
      <c r="C853" s="25">
        <f>'Form Responses 1'!C1035</f>
        <v>0</v>
      </c>
      <c r="D853" s="25" t="s">
        <v>944</v>
      </c>
      <c r="E853" s="513">
        <f>'Form Responses 1'!E1035</f>
        <v>0</v>
      </c>
      <c r="F853" s="48">
        <f>'Form Responses 1'!F1035</f>
        <v>0</v>
      </c>
      <c r="G853" s="25" t="s">
        <v>2237</v>
      </c>
      <c r="H853" s="25"/>
      <c r="I853" s="25"/>
      <c r="J853" s="25"/>
      <c r="K853" s="25"/>
      <c r="L853" s="25"/>
      <c r="M853" s="25"/>
      <c r="N853" s="25"/>
      <c r="O853" s="19" t="str">
        <f t="shared" si="3787"/>
        <v/>
      </c>
      <c r="P853" s="20"/>
      <c r="Q853" s="20"/>
      <c r="R853" s="20"/>
      <c r="S853" s="20"/>
      <c r="T853" s="20"/>
      <c r="U853" s="20" t="s">
        <v>979</v>
      </c>
      <c r="V853" s="20" t="s">
        <v>979</v>
      </c>
      <c r="W853" s="20" t="s">
        <v>979</v>
      </c>
      <c r="X853" s="20" t="s">
        <v>979</v>
      </c>
      <c r="Y853" s="20" t="s">
        <v>979</v>
      </c>
      <c r="Z853" s="20" t="s">
        <v>979</v>
      </c>
      <c r="AA853" s="20" t="s">
        <v>979</v>
      </c>
      <c r="AB853" s="20" t="s">
        <v>979</v>
      </c>
      <c r="AC853" s="20" t="s">
        <v>979</v>
      </c>
      <c r="AD853" s="20" t="s">
        <v>979</v>
      </c>
      <c r="AE853" s="20" t="s">
        <v>979</v>
      </c>
      <c r="AF853" s="22">
        <f t="shared" si="3799"/>
        <v>7</v>
      </c>
      <c r="AG853" s="44"/>
      <c r="AH853" s="19" t="str">
        <f t="shared" si="3867"/>
        <v/>
      </c>
      <c r="AI853" s="19"/>
      <c r="AJ853" s="19"/>
      <c r="AK853" s="19"/>
      <c r="AL853" s="19"/>
      <c r="AM853" s="19"/>
      <c r="AN853" s="19"/>
      <c r="AO853" s="19"/>
      <c r="AP853" s="19">
        <f t="shared" ref="AP853:AX853" si="4113">IF(W853="Y",$AG853,"")</f>
        <v>0</v>
      </c>
      <c r="AQ853" s="19">
        <f t="shared" si="4113"/>
        <v>0</v>
      </c>
      <c r="AR853" s="19">
        <f t="shared" si="4113"/>
        <v>0</v>
      </c>
      <c r="AS853" s="19">
        <f t="shared" si="4113"/>
        <v>0</v>
      </c>
      <c r="AT853" s="19">
        <f t="shared" si="4113"/>
        <v>0</v>
      </c>
      <c r="AU853" s="19">
        <f t="shared" si="4113"/>
        <v>0</v>
      </c>
      <c r="AV853" s="19">
        <f t="shared" si="4113"/>
        <v>0</v>
      </c>
      <c r="AW853" s="19">
        <f t="shared" si="4113"/>
        <v>0</v>
      </c>
      <c r="AX853" s="19">
        <f t="shared" si="4113"/>
        <v>0</v>
      </c>
      <c r="AY853" s="24">
        <f t="shared" si="3801"/>
        <v>2</v>
      </c>
      <c r="AZ853" s="19">
        <f t="shared" si="3802"/>
        <v>2</v>
      </c>
      <c r="BA853" s="19" t="s">
        <v>1740</v>
      </c>
      <c r="BB853" s="19"/>
    </row>
    <row r="854" spans="1:54" ht="15.6">
      <c r="A854" s="1">
        <f>'Form Responses 1'!A1036</f>
        <v>0</v>
      </c>
      <c r="B854" s="25">
        <f>'Form Responses 1'!B1036</f>
        <v>0</v>
      </c>
      <c r="C854" s="25">
        <f>'Form Responses 1'!C1036</f>
        <v>0</v>
      </c>
      <c r="D854" s="25" t="s">
        <v>944</v>
      </c>
      <c r="E854" s="513">
        <f>'Form Responses 1'!E1036</f>
        <v>0</v>
      </c>
      <c r="F854" s="48">
        <f>'Form Responses 1'!F1036</f>
        <v>0</v>
      </c>
      <c r="G854" s="25" t="s">
        <v>2237</v>
      </c>
      <c r="H854" s="25"/>
      <c r="I854" s="25"/>
      <c r="J854" s="25"/>
      <c r="K854" s="25"/>
      <c r="L854" s="25"/>
      <c r="M854" s="25"/>
      <c r="N854" s="25"/>
      <c r="O854" s="19" t="str">
        <f t="shared" si="3787"/>
        <v/>
      </c>
      <c r="P854" s="20"/>
      <c r="Q854" s="20"/>
      <c r="R854" s="20"/>
      <c r="S854" s="20"/>
      <c r="T854" s="20"/>
      <c r="U854" s="20" t="s">
        <v>979</v>
      </c>
      <c r="V854" s="20" t="s">
        <v>979</v>
      </c>
      <c r="W854" s="20" t="s">
        <v>979</v>
      </c>
      <c r="X854" s="20" t="s">
        <v>979</v>
      </c>
      <c r="Y854" s="20" t="s">
        <v>979</v>
      </c>
      <c r="Z854" s="20" t="s">
        <v>979</v>
      </c>
      <c r="AA854" s="20" t="s">
        <v>979</v>
      </c>
      <c r="AB854" s="20" t="s">
        <v>979</v>
      </c>
      <c r="AC854" s="20" t="s">
        <v>979</v>
      </c>
      <c r="AD854" s="20" t="s">
        <v>979</v>
      </c>
      <c r="AE854" s="20" t="s">
        <v>979</v>
      </c>
      <c r="AF854" s="22">
        <f t="shared" si="3799"/>
        <v>7</v>
      </c>
      <c r="AG854" s="44"/>
      <c r="AH854" s="19" t="str">
        <f t="shared" si="3867"/>
        <v/>
      </c>
      <c r="AI854" s="19"/>
      <c r="AJ854" s="19"/>
      <c r="AK854" s="19"/>
      <c r="AL854" s="19"/>
      <c r="AM854" s="19"/>
      <c r="AN854" s="19"/>
      <c r="AO854" s="19"/>
      <c r="AP854" s="19">
        <f t="shared" ref="AP854:AX854" si="4114">IF(W854="Y",$AG854,"")</f>
        <v>0</v>
      </c>
      <c r="AQ854" s="19">
        <f t="shared" si="4114"/>
        <v>0</v>
      </c>
      <c r="AR854" s="19">
        <f t="shared" si="4114"/>
        <v>0</v>
      </c>
      <c r="AS854" s="19">
        <f t="shared" si="4114"/>
        <v>0</v>
      </c>
      <c r="AT854" s="19">
        <f t="shared" si="4114"/>
        <v>0</v>
      </c>
      <c r="AU854" s="19">
        <f t="shared" si="4114"/>
        <v>0</v>
      </c>
      <c r="AV854" s="19">
        <f t="shared" si="4114"/>
        <v>0</v>
      </c>
      <c r="AW854" s="19">
        <f t="shared" si="4114"/>
        <v>0</v>
      </c>
      <c r="AX854" s="19">
        <f t="shared" si="4114"/>
        <v>0</v>
      </c>
      <c r="AY854" s="24">
        <f t="shared" si="3801"/>
        <v>2</v>
      </c>
      <c r="AZ854" s="19">
        <f t="shared" si="3802"/>
        <v>2</v>
      </c>
      <c r="BA854" s="19" t="s">
        <v>1740</v>
      </c>
      <c r="BB854" s="19"/>
    </row>
    <row r="855" spans="1:54" ht="15.6">
      <c r="A855" s="1">
        <f>'Form Responses 1'!A1037</f>
        <v>0</v>
      </c>
      <c r="B855" s="25">
        <f>'Form Responses 1'!B1037</f>
        <v>0</v>
      </c>
      <c r="C855" s="25">
        <f>'Form Responses 1'!C1037</f>
        <v>0</v>
      </c>
      <c r="D855" s="25" t="s">
        <v>944</v>
      </c>
      <c r="E855" s="513">
        <f>'Form Responses 1'!E1037</f>
        <v>0</v>
      </c>
      <c r="F855" s="48">
        <f>'Form Responses 1'!F1037</f>
        <v>0</v>
      </c>
      <c r="G855" s="25" t="s">
        <v>2237</v>
      </c>
      <c r="H855" s="25"/>
      <c r="I855" s="25"/>
      <c r="J855" s="25"/>
      <c r="K855" s="25"/>
      <c r="L855" s="25"/>
      <c r="M855" s="25"/>
      <c r="N855" s="25"/>
      <c r="O855" s="19" t="str">
        <f t="shared" si="3787"/>
        <v/>
      </c>
      <c r="P855" s="20"/>
      <c r="Q855" s="20"/>
      <c r="R855" s="20"/>
      <c r="S855" s="20"/>
      <c r="T855" s="20"/>
      <c r="U855" s="20" t="s">
        <v>979</v>
      </c>
      <c r="V855" s="20" t="s">
        <v>979</v>
      </c>
      <c r="W855" s="20" t="s">
        <v>979</v>
      </c>
      <c r="X855" s="20" t="s">
        <v>979</v>
      </c>
      <c r="Y855" s="20" t="s">
        <v>979</v>
      </c>
      <c r="Z855" s="20" t="s">
        <v>979</v>
      </c>
      <c r="AA855" s="20" t="s">
        <v>979</v>
      </c>
      <c r="AB855" s="20" t="s">
        <v>979</v>
      </c>
      <c r="AC855" s="20" t="s">
        <v>979</v>
      </c>
      <c r="AD855" s="20" t="s">
        <v>979</v>
      </c>
      <c r="AE855" s="20" t="s">
        <v>979</v>
      </c>
      <c r="AF855" s="22">
        <f t="shared" si="3799"/>
        <v>7</v>
      </c>
      <c r="AG855" s="44"/>
      <c r="AH855" s="19" t="str">
        <f t="shared" si="3867"/>
        <v/>
      </c>
      <c r="AI855" s="19"/>
      <c r="AJ855" s="19"/>
      <c r="AK855" s="19"/>
      <c r="AL855" s="19"/>
      <c r="AM855" s="19"/>
      <c r="AN855" s="19"/>
      <c r="AO855" s="19"/>
      <c r="AP855" s="19">
        <f t="shared" ref="AP855:AX855" si="4115">IF(W855="Y",$AG855,"")</f>
        <v>0</v>
      </c>
      <c r="AQ855" s="19">
        <f t="shared" si="4115"/>
        <v>0</v>
      </c>
      <c r="AR855" s="19">
        <f t="shared" si="4115"/>
        <v>0</v>
      </c>
      <c r="AS855" s="19">
        <f t="shared" si="4115"/>
        <v>0</v>
      </c>
      <c r="AT855" s="19">
        <f t="shared" si="4115"/>
        <v>0</v>
      </c>
      <c r="AU855" s="19">
        <f t="shared" si="4115"/>
        <v>0</v>
      </c>
      <c r="AV855" s="19">
        <f t="shared" si="4115"/>
        <v>0</v>
      </c>
      <c r="AW855" s="19">
        <f t="shared" si="4115"/>
        <v>0</v>
      </c>
      <c r="AX855" s="19">
        <f t="shared" si="4115"/>
        <v>0</v>
      </c>
      <c r="AY855" s="24">
        <f t="shared" si="3801"/>
        <v>2</v>
      </c>
      <c r="AZ855" s="19">
        <f t="shared" si="3802"/>
        <v>2</v>
      </c>
      <c r="BA855" s="19" t="s">
        <v>1740</v>
      </c>
      <c r="BB855" s="19"/>
    </row>
    <row r="856" spans="1:54" ht="15.6">
      <c r="A856" s="1">
        <f>'Form Responses 1'!A1038</f>
        <v>0</v>
      </c>
      <c r="B856" s="25" t="s">
        <v>1036</v>
      </c>
      <c r="C856" s="25" t="s">
        <v>828</v>
      </c>
      <c r="D856" s="25" t="s">
        <v>2385</v>
      </c>
      <c r="E856" s="513">
        <v>8479702882</v>
      </c>
      <c r="F856" s="48">
        <f>'Form Responses 1'!F1038</f>
        <v>0</v>
      </c>
      <c r="G856" s="25" t="s">
        <v>124</v>
      </c>
      <c r="H856" s="25"/>
      <c r="I856" s="25"/>
      <c r="J856" s="25"/>
      <c r="K856" s="25"/>
      <c r="L856" s="25"/>
      <c r="M856" s="25"/>
      <c r="N856" s="25"/>
      <c r="O856" s="19" t="str">
        <f t="shared" si="3787"/>
        <v/>
      </c>
      <c r="P856" s="20" t="s">
        <v>979</v>
      </c>
      <c r="Q856" s="20" t="s">
        <v>979</v>
      </c>
      <c r="R856" s="20" t="s">
        <v>979</v>
      </c>
      <c r="S856" s="20" t="s">
        <v>979</v>
      </c>
      <c r="T856" s="20" t="s">
        <v>979</v>
      </c>
      <c r="U856" s="20" t="s">
        <v>979</v>
      </c>
      <c r="V856" s="21" t="s">
        <v>979</v>
      </c>
      <c r="W856" s="21" t="s">
        <v>979</v>
      </c>
      <c r="X856" s="21" t="s">
        <v>979</v>
      </c>
      <c r="Y856" s="21" t="s">
        <v>979</v>
      </c>
      <c r="Z856" s="21" t="s">
        <v>979</v>
      </c>
      <c r="AA856" s="21" t="s">
        <v>979</v>
      </c>
      <c r="AB856" s="21" t="s">
        <v>979</v>
      </c>
      <c r="AC856" s="21" t="s">
        <v>979</v>
      </c>
      <c r="AD856" s="21" t="s">
        <v>979</v>
      </c>
      <c r="AE856" s="19" t="s">
        <v>979</v>
      </c>
      <c r="AF856" s="22">
        <f t="shared" si="3799"/>
        <v>12</v>
      </c>
      <c r="AG856" s="44" t="s">
        <v>1752</v>
      </c>
      <c r="AH856" s="19" t="str">
        <f t="shared" si="3867"/>
        <v/>
      </c>
      <c r="AI856" s="19" t="str">
        <f t="shared" ref="AI856:AK856" si="4116">IF(P856="Y",$AG856,"")</f>
        <v>Helpdesk</v>
      </c>
      <c r="AJ856" s="19" t="str">
        <f t="shared" si="4116"/>
        <v>Helpdesk</v>
      </c>
      <c r="AK856" s="19" t="str">
        <f t="shared" si="4116"/>
        <v>Helpdesk</v>
      </c>
      <c r="AL856" s="19" t="s">
        <v>1761</v>
      </c>
      <c r="AM856" s="19" t="s">
        <v>1761</v>
      </c>
      <c r="AN856" s="19" t="s">
        <v>1761</v>
      </c>
      <c r="AO856" s="19" t="str">
        <f t="shared" ref="AO856:AO857" si="4117">IF(V856="Y",$AG856,"")</f>
        <v>Helpdesk</v>
      </c>
      <c r="AP856" s="19" t="s">
        <v>1760</v>
      </c>
      <c r="AQ856" s="19" t="s">
        <v>1748</v>
      </c>
      <c r="AR856" s="19" t="str">
        <f t="shared" ref="AR856:AR857" si="4118">IF(Y856="Y",$AG856,"")</f>
        <v>Helpdesk</v>
      </c>
      <c r="AS856" s="19" t="s">
        <v>1760</v>
      </c>
      <c r="AT856" s="19" t="s">
        <v>1748</v>
      </c>
      <c r="AU856" s="19"/>
      <c r="AV856" s="19" t="s">
        <v>1760</v>
      </c>
      <c r="AW856" s="19" t="s">
        <v>1748</v>
      </c>
      <c r="AX856" s="19"/>
      <c r="AY856" s="24">
        <f t="shared" si="3801"/>
        <v>2</v>
      </c>
      <c r="AZ856" s="19">
        <f t="shared" si="3802"/>
        <v>2</v>
      </c>
      <c r="BA856" s="19" t="s">
        <v>1740</v>
      </c>
      <c r="BB856" s="19"/>
    </row>
    <row r="857" spans="1:54" ht="15.6">
      <c r="A857" s="1">
        <f>'Form Responses 1'!A1039</f>
        <v>0</v>
      </c>
      <c r="B857" s="25" t="s">
        <v>1036</v>
      </c>
      <c r="C857" s="25" t="s">
        <v>1892</v>
      </c>
      <c r="D857" s="25" t="s">
        <v>2386</v>
      </c>
      <c r="E857" s="513">
        <v>6303630736</v>
      </c>
      <c r="F857" s="48">
        <f>'Form Responses 1'!F1039</f>
        <v>0</v>
      </c>
      <c r="G857" s="25" t="s">
        <v>124</v>
      </c>
      <c r="H857" s="25"/>
      <c r="I857" s="25"/>
      <c r="J857" s="25"/>
      <c r="K857" s="25"/>
      <c r="L857" s="25"/>
      <c r="M857" s="25"/>
      <c r="N857" s="25"/>
      <c r="O857" s="19" t="str">
        <f t="shared" si="3787"/>
        <v/>
      </c>
      <c r="P857" s="20" t="s">
        <v>979</v>
      </c>
      <c r="Q857" s="20" t="s">
        <v>979</v>
      </c>
      <c r="R857" s="20" t="s">
        <v>979</v>
      </c>
      <c r="S857" s="20" t="s">
        <v>979</v>
      </c>
      <c r="T857" s="20" t="s">
        <v>979</v>
      </c>
      <c r="U857" s="20" t="s">
        <v>979</v>
      </c>
      <c r="V857" s="21" t="s">
        <v>979</v>
      </c>
      <c r="W857" s="21" t="s">
        <v>979</v>
      </c>
      <c r="X857" s="21" t="s">
        <v>979</v>
      </c>
      <c r="Y857" s="21" t="s">
        <v>979</v>
      </c>
      <c r="Z857" s="21" t="s">
        <v>979</v>
      </c>
      <c r="AA857" s="21" t="s">
        <v>979</v>
      </c>
      <c r="AB857" s="21" t="s">
        <v>979</v>
      </c>
      <c r="AC857" s="21" t="s">
        <v>979</v>
      </c>
      <c r="AD857" s="21" t="s">
        <v>979</v>
      </c>
      <c r="AE857" s="19" t="s">
        <v>979</v>
      </c>
      <c r="AF857" s="22">
        <f t="shared" si="3799"/>
        <v>12</v>
      </c>
      <c r="AG857" s="44" t="s">
        <v>1752</v>
      </c>
      <c r="AH857" s="19" t="str">
        <f t="shared" si="3867"/>
        <v/>
      </c>
      <c r="AI857" s="19" t="str">
        <f t="shared" ref="AI857:AK857" si="4119">IF(P857="Y",$AG857,"")</f>
        <v>Helpdesk</v>
      </c>
      <c r="AJ857" s="19" t="str">
        <f t="shared" si="4119"/>
        <v>Helpdesk</v>
      </c>
      <c r="AK857" s="19" t="str">
        <f t="shared" si="4119"/>
        <v>Helpdesk</v>
      </c>
      <c r="AL857" s="19" t="s">
        <v>1760</v>
      </c>
      <c r="AM857" s="19" t="s">
        <v>1760</v>
      </c>
      <c r="AN857" s="19" t="s">
        <v>1761</v>
      </c>
      <c r="AO857" s="19" t="str">
        <f t="shared" si="4117"/>
        <v>Helpdesk</v>
      </c>
      <c r="AP857" s="19" t="s">
        <v>1748</v>
      </c>
      <c r="AQ857" s="19" t="s">
        <v>1748</v>
      </c>
      <c r="AR857" s="19" t="str">
        <f t="shared" si="4118"/>
        <v>Helpdesk</v>
      </c>
      <c r="AS857" s="19" t="s">
        <v>1748</v>
      </c>
      <c r="AT857" s="19" t="s">
        <v>1748</v>
      </c>
      <c r="AU857" s="19"/>
      <c r="AV857" s="19" t="s">
        <v>1748</v>
      </c>
      <c r="AW857" s="19" t="s">
        <v>1748</v>
      </c>
      <c r="AX857" s="19"/>
      <c r="AY857" s="24">
        <f t="shared" si="3801"/>
        <v>2</v>
      </c>
      <c r="AZ857" s="19">
        <f t="shared" si="3802"/>
        <v>2</v>
      </c>
      <c r="BA857" s="19" t="s">
        <v>1740</v>
      </c>
      <c r="BB857" s="19"/>
    </row>
    <row r="858" spans="1:54" ht="15.6">
      <c r="A858" s="1">
        <f>'Form Responses 1'!A1045</f>
        <v>0</v>
      </c>
      <c r="B858" s="25">
        <f>'Form Responses 1'!B1045</f>
        <v>0</v>
      </c>
      <c r="C858" s="25" t="s">
        <v>2387</v>
      </c>
      <c r="D858" s="25" t="s">
        <v>326</v>
      </c>
      <c r="E858" s="513">
        <f>'Form Responses 1'!E1045</f>
        <v>0</v>
      </c>
      <c r="F858" s="48">
        <f>'Form Responses 1'!F1045</f>
        <v>0</v>
      </c>
      <c r="G858" s="25">
        <f>'Form Responses 1'!G1045</f>
        <v>0</v>
      </c>
      <c r="H858" s="25"/>
      <c r="I858" s="25"/>
      <c r="J858" s="25"/>
      <c r="K858" s="25"/>
      <c r="L858" s="25"/>
      <c r="M858" s="25"/>
      <c r="N858" s="25"/>
      <c r="O858" s="19" t="str">
        <f t="shared" si="3787"/>
        <v/>
      </c>
      <c r="P858" s="20"/>
      <c r="Q858" s="20"/>
      <c r="R858" s="20"/>
      <c r="S858" s="20"/>
      <c r="T858" s="20" t="s">
        <v>979</v>
      </c>
      <c r="U858" s="20" t="s">
        <v>979</v>
      </c>
      <c r="V858" s="21"/>
      <c r="W858" s="21" t="str">
        <f t="shared" ref="W858:X858" si="4120">IF(COUNTIF($F858,CONCATENATE("*",W$1,"*")),"Y",IF(COUNTIF($F858,CONCATENATE("*",$O$1,"*")),"Y",IF(COUNTIF($F858,CONCATENATE("*",$Y$1,"*")),"Y","")))</f>
        <v/>
      </c>
      <c r="X858" s="21" t="str">
        <f t="shared" si="4120"/>
        <v/>
      </c>
      <c r="Y858" s="21" t="str">
        <f>IF(COUNTIF($F858,CONCATENATE("*",Y$1,"*")),"Y",IF(COUNTIF($F858,CONCATENATE("*",$O$1,"*")),"Y",""))</f>
        <v/>
      </c>
      <c r="Z858" s="21" t="str">
        <f t="shared" ref="Z858:AA858" si="4121">IF(COUNTIF($F858,CONCATENATE("*",Z$1,"*")),"Y",IF(COUNTIF($F858,CONCATENATE("*",$O$1,"*")),"Y",IF(COUNTIF($F858,CONCATENATE("*",$AB$1,"*")),"Y","")))</f>
        <v/>
      </c>
      <c r="AA858" s="21" t="str">
        <f t="shared" si="4121"/>
        <v/>
      </c>
      <c r="AB858" s="21" t="str">
        <f>IF(COUNTIF($F858,CONCATENATE("*",AB$1,"*")),"Y",IF(COUNTIF($F858,CONCATENATE("*",$O$1,"*")),"Y",""))</f>
        <v/>
      </c>
      <c r="AC858" s="21" t="str">
        <f t="shared" ref="AC858:AD858" si="4122">IF(COUNTIF($F858,CONCATENATE("*",AC$1,"*")),"Y",IF(COUNTIF($F858,CONCATENATE("*",$O$1,"*")),"Y",IF(COUNTIF($F858,CONCATENATE("*",$AE$1,"*")),"Y","")))</f>
        <v/>
      </c>
      <c r="AD858" s="21" t="str">
        <f t="shared" si="4122"/>
        <v/>
      </c>
      <c r="AE858" s="19" t="str">
        <f>IF(COUNTIF($F858,CONCATENATE("*",AE$1,"*")),"Y",IF(COUNTIF($F858,CONCATENATE("*",$O$1,"*")),"Y",""))</f>
        <v/>
      </c>
      <c r="AF858" s="22">
        <f t="shared" si="3799"/>
        <v>2</v>
      </c>
      <c r="AG858" s="44" t="s">
        <v>1732</v>
      </c>
      <c r="AH858" s="19" t="str">
        <f t="shared" si="3867"/>
        <v/>
      </c>
      <c r="AI858" s="19"/>
      <c r="AJ858" s="19"/>
      <c r="AK858" s="19"/>
      <c r="AL858" s="19"/>
      <c r="AM858" s="19"/>
      <c r="AN858" s="19"/>
      <c r="AO858" s="19"/>
      <c r="AP858" s="19" t="str">
        <f t="shared" ref="AP858:AX858" si="4123">IF(W858="Y",$AG858,"")</f>
        <v/>
      </c>
      <c r="AQ858" s="19" t="str">
        <f t="shared" si="4123"/>
        <v/>
      </c>
      <c r="AR858" s="19" t="str">
        <f t="shared" si="4123"/>
        <v/>
      </c>
      <c r="AS858" s="19" t="str">
        <f t="shared" si="4123"/>
        <v/>
      </c>
      <c r="AT858" s="19" t="str">
        <f t="shared" si="4123"/>
        <v/>
      </c>
      <c r="AU858" s="19" t="str">
        <f t="shared" si="4123"/>
        <v/>
      </c>
      <c r="AV858" s="19" t="str">
        <f t="shared" si="4123"/>
        <v/>
      </c>
      <c r="AW858" s="19" t="str">
        <f t="shared" si="4123"/>
        <v/>
      </c>
      <c r="AX858" s="19" t="str">
        <f t="shared" si="4123"/>
        <v/>
      </c>
      <c r="AY858" s="24">
        <f t="shared" si="3801"/>
        <v>1</v>
      </c>
      <c r="AZ858" s="19">
        <f t="shared" si="3802"/>
        <v>1</v>
      </c>
      <c r="BA858" s="19" t="s">
        <v>1740</v>
      </c>
      <c r="BB858" s="19"/>
    </row>
    <row r="859" spans="1:54" ht="15.6">
      <c r="A859" s="1">
        <f>'Form Responses 1'!A1046</f>
        <v>0</v>
      </c>
      <c r="B859" s="94" t="s">
        <v>2388</v>
      </c>
      <c r="C859" s="94" t="s">
        <v>2389</v>
      </c>
      <c r="D859" s="94" t="s">
        <v>2390</v>
      </c>
      <c r="E859" s="525">
        <v>2014010738</v>
      </c>
      <c r="G859" s="94" t="s">
        <v>1782</v>
      </c>
      <c r="H859" s="25"/>
      <c r="I859" s="25"/>
      <c r="J859" s="25"/>
      <c r="K859" s="25"/>
      <c r="L859" s="25"/>
      <c r="M859" s="25"/>
      <c r="N859" s="25"/>
      <c r="O859" s="19" t="str">
        <f t="shared" ref="O859:O860" si="4124">IF(COUNTIF($G859,CONCATENATE("*",O$1,"*")),"Y",IF(COUNTIF($G859,CONCATENATE("*",$O$1,"*")),"Y",""))</f>
        <v/>
      </c>
      <c r="P859" s="20"/>
      <c r="Q859" s="20"/>
      <c r="R859" s="20"/>
      <c r="S859" s="20"/>
      <c r="T859" s="20" t="s">
        <v>979</v>
      </c>
      <c r="U859" s="20"/>
      <c r="V859" s="21"/>
      <c r="W859" s="21" t="str">
        <f t="shared" ref="W859:X859" si="4125">IF(COUNTIF($G859,CONCATENATE("*",W$1,"*")),"Y",IF(COUNTIF($G859,CONCATENATE("*",$O$1,"*")),"Y",IF(COUNTIF($G859,CONCATENATE("*",$Y$1,"*")),"Y","")))</f>
        <v/>
      </c>
      <c r="X859" s="21" t="str">
        <f t="shared" si="4125"/>
        <v/>
      </c>
      <c r="Y859" s="21" t="str">
        <f t="shared" ref="Y859:Y860" si="4126">IF(COUNTIF($G859,CONCATENATE("*",Y$1,"*")),"Y",IF(COUNTIF($G859,CONCATENATE("*",$O$1,"*")),"Y",""))</f>
        <v/>
      </c>
      <c r="Z859" s="21" t="str">
        <f t="shared" ref="Z859:AA859" si="4127">IF(COUNTIF($G859,CONCATENATE("*",Z$1,"*")),"Y",IF(COUNTIF($G859,CONCATENATE("*",$O$1,"*")),"Y",IF(COUNTIF($G859,CONCATENATE("*",$AB$1,"*")),"Y","")))</f>
        <v/>
      </c>
      <c r="AA859" s="21" t="str">
        <f t="shared" si="4127"/>
        <v/>
      </c>
      <c r="AB859" s="21" t="str">
        <f t="shared" ref="AB859:AB860" si="4128">IF(COUNTIF($G859,CONCATENATE("*",AB$1,"*")),"Y",IF(COUNTIF($G859,CONCATENATE("*",$O$1,"*")),"Y",""))</f>
        <v/>
      </c>
      <c r="AC859" s="21" t="str">
        <f t="shared" ref="AC859:AD859" si="4129">IF(COUNTIF($G859,CONCATENATE("*",AC$1,"*")),"Y",IF(COUNTIF($G859,CONCATENATE("*",$O$1,"*")),"Y",IF(COUNTIF($G859,CONCATENATE("*",$AE$1,"*")),"Y","")))</f>
        <v/>
      </c>
      <c r="AD859" s="21" t="str">
        <f t="shared" si="4129"/>
        <v/>
      </c>
      <c r="AE859" s="19" t="str">
        <f t="shared" ref="AE859:AE860" si="4130">IF(COUNTIF($G859,CONCATENATE("*",AE$1,"*")),"Y",IF(COUNTIF($G859,CONCATENATE("*",$O$1,"*")),"Y",""))</f>
        <v/>
      </c>
      <c r="AF859" s="22">
        <f t="shared" si="3799"/>
        <v>1</v>
      </c>
      <c r="AG859" s="44" t="s">
        <v>1732</v>
      </c>
      <c r="AH859" s="19" t="str">
        <f t="shared" si="3867"/>
        <v/>
      </c>
      <c r="AI859" s="19"/>
      <c r="AJ859" s="19"/>
      <c r="AK859" s="19"/>
      <c r="AL859" s="19"/>
      <c r="AM859" s="19"/>
      <c r="AN859" s="19"/>
      <c r="AO859" s="19"/>
      <c r="AP859" s="19" t="str">
        <f t="shared" ref="AP859:AX859" si="4131">IF(W859="Y",$AG859,"")</f>
        <v/>
      </c>
      <c r="AQ859" s="19" t="str">
        <f t="shared" si="4131"/>
        <v/>
      </c>
      <c r="AR859" s="19" t="str">
        <f t="shared" si="4131"/>
        <v/>
      </c>
      <c r="AS859" s="19" t="str">
        <f t="shared" si="4131"/>
        <v/>
      </c>
      <c r="AT859" s="19" t="str">
        <f t="shared" si="4131"/>
        <v/>
      </c>
      <c r="AU859" s="19" t="str">
        <f t="shared" si="4131"/>
        <v/>
      </c>
      <c r="AV859" s="19" t="str">
        <f t="shared" si="4131"/>
        <v/>
      </c>
      <c r="AW859" s="19" t="str">
        <f t="shared" si="4131"/>
        <v/>
      </c>
      <c r="AX859" s="19" t="str">
        <f t="shared" si="4131"/>
        <v/>
      </c>
      <c r="AY859" s="24">
        <f t="shared" si="3801"/>
        <v>0</v>
      </c>
      <c r="AZ859" s="19">
        <f t="shared" si="3802"/>
        <v>1</v>
      </c>
      <c r="BA859" s="19"/>
      <c r="BB859" s="19"/>
    </row>
    <row r="860" spans="1:54" ht="15.6">
      <c r="A860" s="1">
        <f>'Form Responses 1'!A1047</f>
        <v>0</v>
      </c>
      <c r="B860" s="94" t="s">
        <v>2391</v>
      </c>
      <c r="C860" s="94" t="s">
        <v>2392</v>
      </c>
      <c r="D860" s="94" t="s">
        <v>2393</v>
      </c>
      <c r="E860" s="525">
        <v>7323974996</v>
      </c>
      <c r="G860" s="94" t="s">
        <v>1819</v>
      </c>
      <c r="H860" s="25"/>
      <c r="I860" s="25"/>
      <c r="J860" s="25"/>
      <c r="K860" s="25"/>
      <c r="L860" s="25"/>
      <c r="M860" s="25"/>
      <c r="N860" s="25"/>
      <c r="O860" s="19" t="str">
        <f t="shared" si="4124"/>
        <v/>
      </c>
      <c r="P860" s="20"/>
      <c r="Q860" s="20"/>
      <c r="R860" s="20"/>
      <c r="S860" s="20" t="s">
        <v>979</v>
      </c>
      <c r="T860" s="20" t="s">
        <v>979</v>
      </c>
      <c r="U860" s="20"/>
      <c r="V860" s="21"/>
      <c r="W860" s="21" t="str">
        <f t="shared" ref="W860:X860" si="4132">IF(COUNTIF($G860,CONCATENATE("*",W$1,"*")),"Y",IF(COUNTIF($G860,CONCATENATE("*",$O$1,"*")),"Y",IF(COUNTIF($G860,CONCATENATE("*",$Y$1,"*")),"Y","")))</f>
        <v/>
      </c>
      <c r="X860" s="21" t="str">
        <f t="shared" si="4132"/>
        <v/>
      </c>
      <c r="Y860" s="21" t="str">
        <f t="shared" si="4126"/>
        <v/>
      </c>
      <c r="Z860" s="21" t="str">
        <f t="shared" ref="Z860:AA860" si="4133">IF(COUNTIF($G860,CONCATENATE("*",Z$1,"*")),"Y",IF(COUNTIF($G860,CONCATENATE("*",$O$1,"*")),"Y",IF(COUNTIF($G860,CONCATENATE("*",$AB$1,"*")),"Y","")))</f>
        <v/>
      </c>
      <c r="AA860" s="21" t="str">
        <f t="shared" si="4133"/>
        <v/>
      </c>
      <c r="AB860" s="21" t="str">
        <f t="shared" si="4128"/>
        <v/>
      </c>
      <c r="AC860" s="21" t="str">
        <f t="shared" ref="AC860:AD860" si="4134">IF(COUNTIF($G860,CONCATENATE("*",AC$1,"*")),"Y",IF(COUNTIF($G860,CONCATENATE("*",$O$1,"*")),"Y",IF(COUNTIF($G860,CONCATENATE("*",$AE$1,"*")),"Y","")))</f>
        <v/>
      </c>
      <c r="AD860" s="21" t="str">
        <f t="shared" si="4134"/>
        <v/>
      </c>
      <c r="AE860" s="19" t="str">
        <f t="shared" si="4130"/>
        <v/>
      </c>
      <c r="AF860" s="22">
        <f t="shared" si="3799"/>
        <v>2</v>
      </c>
      <c r="AG860" s="44" t="s">
        <v>1732</v>
      </c>
      <c r="AH860" s="19" t="str">
        <f t="shared" si="3867"/>
        <v/>
      </c>
      <c r="AI860" s="19"/>
      <c r="AJ860" s="19"/>
      <c r="AK860" s="19"/>
      <c r="AL860" s="19"/>
      <c r="AM860" s="19"/>
      <c r="AN860" s="19"/>
      <c r="AO860" s="19"/>
      <c r="AP860" s="19" t="str">
        <f t="shared" ref="AP860:AX860" si="4135">IF(W860="Y",$AG860,"")</f>
        <v/>
      </c>
      <c r="AQ860" s="19" t="str">
        <f t="shared" si="4135"/>
        <v/>
      </c>
      <c r="AR860" s="19" t="str">
        <f t="shared" si="4135"/>
        <v/>
      </c>
      <c r="AS860" s="19" t="str">
        <f t="shared" si="4135"/>
        <v/>
      </c>
      <c r="AT860" s="19" t="str">
        <f t="shared" si="4135"/>
        <v/>
      </c>
      <c r="AU860" s="19" t="str">
        <f t="shared" si="4135"/>
        <v/>
      </c>
      <c r="AV860" s="19" t="str">
        <f t="shared" si="4135"/>
        <v/>
      </c>
      <c r="AW860" s="19" t="str">
        <f t="shared" si="4135"/>
        <v/>
      </c>
      <c r="AX860" s="19" t="str">
        <f t="shared" si="4135"/>
        <v/>
      </c>
      <c r="AY860" s="24">
        <f t="shared" si="3801"/>
        <v>1</v>
      </c>
      <c r="AZ860" s="19">
        <f t="shared" si="3802"/>
        <v>1</v>
      </c>
      <c r="BA860" s="19" t="s">
        <v>1740</v>
      </c>
      <c r="BB860" s="19"/>
    </row>
    <row r="861" spans="1:54" ht="15.6">
      <c r="A861" s="1">
        <f>'Form Responses 1'!A1048</f>
        <v>0</v>
      </c>
      <c r="B861" s="94" t="s">
        <v>2394</v>
      </c>
      <c r="C861" s="94" t="s">
        <v>1175</v>
      </c>
      <c r="D861" s="94" t="s">
        <v>2395</v>
      </c>
      <c r="E861" s="525">
        <v>2012130276</v>
      </c>
      <c r="F861" s="48">
        <f>'Form Responses 1'!F1048</f>
        <v>0</v>
      </c>
      <c r="G861" s="25">
        <f>'Form Responses 1'!G1048</f>
        <v>0</v>
      </c>
      <c r="H861" s="25"/>
      <c r="I861" s="25"/>
      <c r="J861" s="25"/>
      <c r="K861" s="25"/>
      <c r="L861" s="25"/>
      <c r="M861" s="25"/>
      <c r="N861" s="25"/>
      <c r="O861" s="19" t="str">
        <f>IF(COUNTIF($F861,CONCATENATE("*",O$1,"*")),"Y",IF(COUNTIF($F861,CONCATENATE("*",$O$1,"*")),"Y",""))</f>
        <v/>
      </c>
      <c r="P861" s="20"/>
      <c r="Q861" s="20"/>
      <c r="R861" s="20"/>
      <c r="S861" s="20"/>
      <c r="T861" s="20" t="s">
        <v>979</v>
      </c>
      <c r="U861" s="20"/>
      <c r="V861" s="21"/>
      <c r="W861" s="21" t="str">
        <f t="shared" ref="W861:X861" si="4136">IF(COUNTIF($F861,CONCATENATE("*",W$1,"*")),"Y",IF(COUNTIF($F861,CONCATENATE("*",$O$1,"*")),"Y",IF(COUNTIF($F861,CONCATENATE("*",$Y$1,"*")),"Y","")))</f>
        <v/>
      </c>
      <c r="X861" s="21" t="str">
        <f t="shared" si="4136"/>
        <v/>
      </c>
      <c r="Y861" s="21" t="str">
        <f>IF(COUNTIF($F861,CONCATENATE("*",Y$1,"*")),"Y",IF(COUNTIF($F861,CONCATENATE("*",$O$1,"*")),"Y",""))</f>
        <v/>
      </c>
      <c r="Z861" s="21" t="str">
        <f t="shared" ref="Z861:AA861" si="4137">IF(COUNTIF($F861,CONCATENATE("*",Z$1,"*")),"Y",IF(COUNTIF($F861,CONCATENATE("*",$O$1,"*")),"Y",IF(COUNTIF($F861,CONCATENATE("*",$AB$1,"*")),"Y","")))</f>
        <v/>
      </c>
      <c r="AA861" s="21" t="str">
        <f t="shared" si="4137"/>
        <v/>
      </c>
      <c r="AB861" s="21" t="str">
        <f>IF(COUNTIF($F861,CONCATENATE("*",AB$1,"*")),"Y",IF(COUNTIF($F861,CONCATENATE("*",$O$1,"*")),"Y",""))</f>
        <v/>
      </c>
      <c r="AC861" s="21" t="str">
        <f t="shared" ref="AC861:AD861" si="4138">IF(COUNTIF($F861,CONCATENATE("*",AC$1,"*")),"Y",IF(COUNTIF($F861,CONCATENATE("*",$O$1,"*")),"Y",IF(COUNTIF($F861,CONCATENATE("*",$AE$1,"*")),"Y","")))</f>
        <v/>
      </c>
      <c r="AD861" s="21" t="str">
        <f t="shared" si="4138"/>
        <v/>
      </c>
      <c r="AE861" s="19" t="str">
        <f>IF(COUNTIF($F861,CONCATENATE("*",AE$1,"*")),"Y",IF(COUNTIF($F861,CONCATENATE("*",$O$1,"*")),"Y",""))</f>
        <v/>
      </c>
      <c r="AF861" s="22">
        <f t="shared" si="3799"/>
        <v>1</v>
      </c>
      <c r="AG861" s="44" t="s">
        <v>1732</v>
      </c>
      <c r="AH861" s="19" t="str">
        <f t="shared" si="3867"/>
        <v/>
      </c>
      <c r="AI861" s="19"/>
      <c r="AJ861" s="19"/>
      <c r="AK861" s="19"/>
      <c r="AL861" s="19"/>
      <c r="AM861" s="19"/>
      <c r="AN861" s="19"/>
      <c r="AO861" s="19"/>
      <c r="AP861" s="19" t="str">
        <f t="shared" ref="AP861:AX861" si="4139">IF(W861="Y",$AG861,"")</f>
        <v/>
      </c>
      <c r="AQ861" s="19" t="str">
        <f t="shared" si="4139"/>
        <v/>
      </c>
      <c r="AR861" s="19" t="str">
        <f t="shared" si="4139"/>
        <v/>
      </c>
      <c r="AS861" s="19" t="str">
        <f t="shared" si="4139"/>
        <v/>
      </c>
      <c r="AT861" s="19" t="str">
        <f t="shared" si="4139"/>
        <v/>
      </c>
      <c r="AU861" s="19" t="str">
        <f t="shared" si="4139"/>
        <v/>
      </c>
      <c r="AV861" s="19" t="str">
        <f t="shared" si="4139"/>
        <v/>
      </c>
      <c r="AW861" s="19" t="str">
        <f t="shared" si="4139"/>
        <v/>
      </c>
      <c r="AX861" s="19" t="str">
        <f t="shared" si="4139"/>
        <v/>
      </c>
      <c r="AY861" s="24">
        <f t="shared" si="3801"/>
        <v>0</v>
      </c>
      <c r="AZ861" s="19">
        <f t="shared" si="3802"/>
        <v>1</v>
      </c>
      <c r="BA861" s="19"/>
      <c r="BB861" s="19"/>
    </row>
    <row r="862" spans="1:54" ht="15.6">
      <c r="A862" s="1">
        <f>'Form Responses 1'!A1049</f>
        <v>0</v>
      </c>
      <c r="B862" s="94" t="s">
        <v>2396</v>
      </c>
      <c r="C862" s="94" t="s">
        <v>2397</v>
      </c>
      <c r="D862" s="94" t="s">
        <v>1838</v>
      </c>
      <c r="E862" s="525">
        <v>4404859445</v>
      </c>
      <c r="G862" s="94" t="s">
        <v>2398</v>
      </c>
      <c r="H862" s="25"/>
      <c r="I862" s="25"/>
      <c r="J862" s="25"/>
      <c r="K862" s="25"/>
      <c r="L862" s="25"/>
      <c r="M862" s="25"/>
      <c r="N862" s="25"/>
      <c r="O862" s="19" t="str">
        <f>IF(COUNTIF($G862,CONCATENATE("*",O$1,"*")),"Y",IF(COUNTIF($G862,CONCATENATE("*",$O$1,"*")),"Y",""))</f>
        <v/>
      </c>
      <c r="P862" s="20"/>
      <c r="Q862" s="20"/>
      <c r="R862" s="20"/>
      <c r="S862" s="20"/>
      <c r="T862" s="20" t="s">
        <v>979</v>
      </c>
      <c r="U862" s="20"/>
      <c r="V862" s="21"/>
      <c r="W862" s="21" t="str">
        <f t="shared" ref="W862:X862" si="4140">IF(COUNTIF($G862,CONCATENATE("*",W$1,"*")),"Y",IF(COUNTIF($G862,CONCATENATE("*",$O$1,"*")),"Y",IF(COUNTIF($G862,CONCATENATE("*",$Y$1,"*")),"Y","")))</f>
        <v/>
      </c>
      <c r="X862" s="21" t="str">
        <f t="shared" si="4140"/>
        <v/>
      </c>
      <c r="Y862" s="21" t="str">
        <f>IF(COUNTIF($G862,CONCATENATE("*",Y$1,"*")),"Y",IF(COUNTIF($G862,CONCATENATE("*",$O$1,"*")),"Y",""))</f>
        <v/>
      </c>
      <c r="Z862" s="21" t="str">
        <f t="shared" ref="Z862:AA862" si="4141">IF(COUNTIF($G862,CONCATENATE("*",Z$1,"*")),"Y",IF(COUNTIF($G862,CONCATENATE("*",$O$1,"*")),"Y",IF(COUNTIF($G862,CONCATENATE("*",$AB$1,"*")),"Y","")))</f>
        <v/>
      </c>
      <c r="AA862" s="21" t="str">
        <f t="shared" si="4141"/>
        <v/>
      </c>
      <c r="AB862" s="21" t="str">
        <f>IF(COUNTIF($G862,CONCATENATE("*",AB$1,"*")),"Y",IF(COUNTIF($G862,CONCATENATE("*",$O$1,"*")),"Y",""))</f>
        <v/>
      </c>
      <c r="AC862" s="21" t="str">
        <f t="shared" ref="AC862:AD862" si="4142">IF(COUNTIF($G862,CONCATENATE("*",AC$1,"*")),"Y",IF(COUNTIF($G862,CONCATENATE("*",$O$1,"*")),"Y",IF(COUNTIF($G862,CONCATENATE("*",$AE$1,"*")),"Y","")))</f>
        <v/>
      </c>
      <c r="AD862" s="21" t="str">
        <f t="shared" si="4142"/>
        <v/>
      </c>
      <c r="AE862" s="19" t="str">
        <f>IF(COUNTIF($G862,CONCATENATE("*",AE$1,"*")),"Y",IF(COUNTIF($G862,CONCATENATE("*",$O$1,"*")),"Y",""))</f>
        <v/>
      </c>
      <c r="AF862" s="22">
        <f t="shared" si="3799"/>
        <v>1</v>
      </c>
      <c r="AG862" s="44" t="s">
        <v>1732</v>
      </c>
      <c r="AH862" s="19" t="str">
        <f t="shared" si="3867"/>
        <v/>
      </c>
      <c r="AI862" s="19"/>
      <c r="AJ862" s="19"/>
      <c r="AK862" s="19"/>
      <c r="AL862" s="19"/>
      <c r="AM862" s="19"/>
      <c r="AN862" s="19"/>
      <c r="AO862" s="19"/>
      <c r="AP862" s="19" t="str">
        <f t="shared" ref="AP862:AX862" si="4143">IF(W862="Y",$AG862,"")</f>
        <v/>
      </c>
      <c r="AQ862" s="19" t="str">
        <f t="shared" si="4143"/>
        <v/>
      </c>
      <c r="AR862" s="19" t="str">
        <f t="shared" si="4143"/>
        <v/>
      </c>
      <c r="AS862" s="19" t="str">
        <f t="shared" si="4143"/>
        <v/>
      </c>
      <c r="AT862" s="19" t="str">
        <f t="shared" si="4143"/>
        <v/>
      </c>
      <c r="AU862" s="19" t="str">
        <f t="shared" si="4143"/>
        <v/>
      </c>
      <c r="AV862" s="19" t="str">
        <f t="shared" si="4143"/>
        <v/>
      </c>
      <c r="AW862" s="19" t="str">
        <f t="shared" si="4143"/>
        <v/>
      </c>
      <c r="AX862" s="19" t="str">
        <f t="shared" si="4143"/>
        <v/>
      </c>
      <c r="AY862" s="24">
        <f t="shared" si="3801"/>
        <v>0</v>
      </c>
      <c r="AZ862" s="19">
        <f t="shared" si="3802"/>
        <v>1</v>
      </c>
      <c r="BA862" s="19"/>
      <c r="BB862" s="19"/>
    </row>
    <row r="863" spans="1:54" ht="15.6">
      <c r="A863" s="1">
        <f>'Form Responses 1'!A1050</f>
        <v>0</v>
      </c>
      <c r="B863" s="1" t="s">
        <v>2399</v>
      </c>
      <c r="C863" s="95" t="s">
        <v>2400</v>
      </c>
      <c r="D863" s="95" t="s">
        <v>918</v>
      </c>
      <c r="E863" s="518">
        <v>2243240224</v>
      </c>
      <c r="F863" s="48">
        <f>'Form Responses 1'!F1050</f>
        <v>0</v>
      </c>
      <c r="G863" s="25" t="s">
        <v>124</v>
      </c>
      <c r="H863" s="25"/>
      <c r="I863" s="25"/>
      <c r="J863" s="25"/>
      <c r="K863" s="25"/>
      <c r="L863" s="25"/>
      <c r="M863" s="25"/>
      <c r="N863" s="25"/>
      <c r="O863" s="19" t="str">
        <f t="shared" ref="O863:O1005" si="4144">IF(COUNTIF($F863,CONCATENATE("*",O$1,"*")),"Y",IF(COUNTIF($F863,CONCATENATE("*",$O$1,"*")),"Y",""))</f>
        <v/>
      </c>
      <c r="P863" s="20" t="s">
        <v>979</v>
      </c>
      <c r="Q863" s="20" t="s">
        <v>979</v>
      </c>
      <c r="R863" s="20" t="s">
        <v>979</v>
      </c>
      <c r="S863" s="20" t="s">
        <v>979</v>
      </c>
      <c r="T863" s="20" t="s">
        <v>979</v>
      </c>
      <c r="U863" s="20" t="s">
        <v>979</v>
      </c>
      <c r="V863" s="21" t="s">
        <v>979</v>
      </c>
      <c r="W863" s="21" t="s">
        <v>979</v>
      </c>
      <c r="X863" s="21" t="s">
        <v>979</v>
      </c>
      <c r="Y863" s="21" t="s">
        <v>979</v>
      </c>
      <c r="Z863" s="21" t="s">
        <v>979</v>
      </c>
      <c r="AA863" s="21" t="s">
        <v>979</v>
      </c>
      <c r="AB863" s="21" t="s">
        <v>979</v>
      </c>
      <c r="AC863" s="21" t="s">
        <v>979</v>
      </c>
      <c r="AD863" s="21" t="s">
        <v>979</v>
      </c>
      <c r="AE863" s="19" t="s">
        <v>979</v>
      </c>
      <c r="AF863" s="22">
        <f t="shared" si="3799"/>
        <v>12</v>
      </c>
      <c r="AG863" s="44" t="s">
        <v>1763</v>
      </c>
      <c r="AH863" s="19" t="str">
        <f t="shared" si="3867"/>
        <v/>
      </c>
      <c r="AI863" s="19" t="str">
        <f t="shared" ref="AI863:AX863" si="4145">IF(P863="Y",$AG863,"")</f>
        <v>Decoration</v>
      </c>
      <c r="AJ863" s="19" t="str">
        <f t="shared" si="4145"/>
        <v>Decoration</v>
      </c>
      <c r="AK863" s="19" t="str">
        <f t="shared" si="4145"/>
        <v>Decoration</v>
      </c>
      <c r="AL863" s="19" t="str">
        <f t="shared" si="4145"/>
        <v>Decoration</v>
      </c>
      <c r="AM863" s="19" t="str">
        <f t="shared" si="4145"/>
        <v>Decoration</v>
      </c>
      <c r="AN863" s="19" t="str">
        <f t="shared" si="4145"/>
        <v>Decoration</v>
      </c>
      <c r="AO863" s="19" t="str">
        <f t="shared" si="4145"/>
        <v>Decoration</v>
      </c>
      <c r="AP863" s="19" t="str">
        <f t="shared" si="4145"/>
        <v>Decoration</v>
      </c>
      <c r="AQ863" s="19" t="str">
        <f t="shared" si="4145"/>
        <v>Decoration</v>
      </c>
      <c r="AR863" s="19" t="str">
        <f t="shared" si="4145"/>
        <v>Decoration</v>
      </c>
      <c r="AS863" s="19" t="str">
        <f t="shared" si="4145"/>
        <v>Decoration</v>
      </c>
      <c r="AT863" s="19" t="str">
        <f t="shared" si="4145"/>
        <v>Decoration</v>
      </c>
      <c r="AU863" s="19" t="str">
        <f t="shared" si="4145"/>
        <v>Decoration</v>
      </c>
      <c r="AV863" s="19" t="str">
        <f t="shared" si="4145"/>
        <v>Decoration</v>
      </c>
      <c r="AW863" s="19" t="str">
        <f t="shared" si="4145"/>
        <v>Decoration</v>
      </c>
      <c r="AX863" s="19" t="str">
        <f t="shared" si="4145"/>
        <v>Decoration</v>
      </c>
      <c r="AY863" s="24">
        <f t="shared" si="3801"/>
        <v>2</v>
      </c>
      <c r="AZ863" s="19">
        <f t="shared" si="3802"/>
        <v>2</v>
      </c>
      <c r="BA863" s="19" t="s">
        <v>1729</v>
      </c>
      <c r="BB863" s="19"/>
    </row>
    <row r="864" spans="1:54" ht="15.6">
      <c r="A864" s="1">
        <f>'Form Responses 1'!A1051</f>
        <v>0</v>
      </c>
      <c r="B864" s="1" t="s">
        <v>2401</v>
      </c>
      <c r="C864" s="96" t="s">
        <v>2402</v>
      </c>
      <c r="D864" s="96" t="s">
        <v>2403</v>
      </c>
      <c r="E864" s="518">
        <v>2244329092</v>
      </c>
      <c r="F864" s="48">
        <f>'Form Responses 1'!F1051</f>
        <v>0</v>
      </c>
      <c r="G864" s="25" t="s">
        <v>124</v>
      </c>
      <c r="H864" s="25"/>
      <c r="I864" s="25"/>
      <c r="J864" s="25"/>
      <c r="K864" s="25"/>
      <c r="L864" s="25"/>
      <c r="M864" s="25"/>
      <c r="N864" s="25"/>
      <c r="O864" s="19" t="str">
        <f t="shared" si="4144"/>
        <v/>
      </c>
      <c r="P864" s="20" t="s">
        <v>979</v>
      </c>
      <c r="Q864" s="20" t="s">
        <v>979</v>
      </c>
      <c r="R864" s="20" t="s">
        <v>979</v>
      </c>
      <c r="S864" s="20" t="s">
        <v>979</v>
      </c>
      <c r="T864" s="20" t="s">
        <v>979</v>
      </c>
      <c r="U864" s="20" t="s">
        <v>979</v>
      </c>
      <c r="V864" s="21" t="s">
        <v>979</v>
      </c>
      <c r="W864" s="21" t="s">
        <v>979</v>
      </c>
      <c r="X864" s="21" t="s">
        <v>979</v>
      </c>
      <c r="Y864" s="21" t="s">
        <v>979</v>
      </c>
      <c r="Z864" s="21" t="s">
        <v>979</v>
      </c>
      <c r="AA864" s="21" t="s">
        <v>979</v>
      </c>
      <c r="AB864" s="21" t="s">
        <v>979</v>
      </c>
      <c r="AC864" s="21" t="s">
        <v>979</v>
      </c>
      <c r="AD864" s="21" t="s">
        <v>979</v>
      </c>
      <c r="AE864" s="19" t="s">
        <v>979</v>
      </c>
      <c r="AF864" s="22">
        <f t="shared" si="3799"/>
        <v>12</v>
      </c>
      <c r="AG864" s="44" t="s">
        <v>1732</v>
      </c>
      <c r="AH864" s="19" t="str">
        <f t="shared" si="3867"/>
        <v/>
      </c>
      <c r="AI864" s="19" t="str">
        <f t="shared" ref="AI864:AK864" si="4146">IF(P864="Y",$AG864,"")</f>
        <v>Maha Prasad</v>
      </c>
      <c r="AJ864" s="19" t="str">
        <f t="shared" si="4146"/>
        <v>Maha Prasad</v>
      </c>
      <c r="AK864" s="19" t="str">
        <f t="shared" si="4146"/>
        <v>Maha Prasad</v>
      </c>
      <c r="AL864" s="19" t="s">
        <v>1738</v>
      </c>
      <c r="AM864" s="19" t="str">
        <f t="shared" ref="AM864:AX864" si="4147">IF(T864="Y",$AG864,"")</f>
        <v>Maha Prasad</v>
      </c>
      <c r="AN864" s="19" t="str">
        <f t="shared" si="4147"/>
        <v>Maha Prasad</v>
      </c>
      <c r="AO864" s="19" t="str">
        <f t="shared" si="4147"/>
        <v>Maha Prasad</v>
      </c>
      <c r="AP864" s="19" t="str">
        <f t="shared" si="4147"/>
        <v>Maha Prasad</v>
      </c>
      <c r="AQ864" s="19" t="str">
        <f t="shared" si="4147"/>
        <v>Maha Prasad</v>
      </c>
      <c r="AR864" s="19" t="str">
        <f t="shared" si="4147"/>
        <v>Maha Prasad</v>
      </c>
      <c r="AS864" s="19" t="str">
        <f t="shared" si="4147"/>
        <v>Maha Prasad</v>
      </c>
      <c r="AT864" s="19" t="str">
        <f t="shared" si="4147"/>
        <v>Maha Prasad</v>
      </c>
      <c r="AU864" s="19" t="str">
        <f t="shared" si="4147"/>
        <v>Maha Prasad</v>
      </c>
      <c r="AV864" s="19" t="str">
        <f t="shared" si="4147"/>
        <v>Maha Prasad</v>
      </c>
      <c r="AW864" s="19" t="str">
        <f t="shared" si="4147"/>
        <v>Maha Prasad</v>
      </c>
      <c r="AX864" s="19" t="str">
        <f t="shared" si="4147"/>
        <v>Maha Prasad</v>
      </c>
      <c r="AY864" s="24">
        <f t="shared" si="3801"/>
        <v>2</v>
      </c>
      <c r="AZ864" s="19">
        <f t="shared" si="3802"/>
        <v>2</v>
      </c>
      <c r="BA864" s="19" t="s">
        <v>1729</v>
      </c>
      <c r="BB864" s="19"/>
    </row>
    <row r="865" spans="1:54" ht="15.6">
      <c r="A865" s="1">
        <f>'Form Responses 1'!A1052</f>
        <v>0</v>
      </c>
      <c r="B865" s="1" t="s">
        <v>2404</v>
      </c>
      <c r="C865" s="91" t="s">
        <v>1093</v>
      </c>
      <c r="D865" s="91" t="s">
        <v>556</v>
      </c>
      <c r="E865" s="518">
        <v>6104426933</v>
      </c>
      <c r="F865" s="48">
        <f>'Form Responses 1'!F1052</f>
        <v>0</v>
      </c>
      <c r="G865" s="25" t="s">
        <v>124</v>
      </c>
      <c r="H865" s="25"/>
      <c r="I865" s="25"/>
      <c r="J865" s="25"/>
      <c r="K865" s="25"/>
      <c r="L865" s="25"/>
      <c r="M865" s="25"/>
      <c r="N865" s="25"/>
      <c r="O865" s="19" t="str">
        <f t="shared" si="4144"/>
        <v/>
      </c>
      <c r="P865" s="20" t="s">
        <v>979</v>
      </c>
      <c r="Q865" s="20" t="s">
        <v>979</v>
      </c>
      <c r="R865" s="20" t="s">
        <v>979</v>
      </c>
      <c r="S865" s="20" t="s">
        <v>979</v>
      </c>
      <c r="T865" s="20" t="s">
        <v>979</v>
      </c>
      <c r="U865" s="20" t="s">
        <v>979</v>
      </c>
      <c r="V865" s="21" t="s">
        <v>979</v>
      </c>
      <c r="W865" s="21" t="s">
        <v>979</v>
      </c>
      <c r="X865" s="21" t="s">
        <v>979</v>
      </c>
      <c r="Y865" s="21" t="s">
        <v>979</v>
      </c>
      <c r="Z865" s="21" t="s">
        <v>979</v>
      </c>
      <c r="AA865" s="21" t="s">
        <v>979</v>
      </c>
      <c r="AB865" s="21" t="s">
        <v>979</v>
      </c>
      <c r="AC865" s="21" t="s">
        <v>979</v>
      </c>
      <c r="AD865" s="21" t="s">
        <v>979</v>
      </c>
      <c r="AE865" s="19" t="s">
        <v>979</v>
      </c>
      <c r="AF865" s="22">
        <f t="shared" si="3799"/>
        <v>12</v>
      </c>
      <c r="AG865" s="44" t="s">
        <v>1732</v>
      </c>
      <c r="AH865" s="19" t="str">
        <f t="shared" si="3867"/>
        <v/>
      </c>
      <c r="AI865" s="19" t="str">
        <f t="shared" ref="AI865:AK865" si="4148">IF(P865="Y",$AG865,"")</f>
        <v>Maha Prasad</v>
      </c>
      <c r="AJ865" s="19" t="str">
        <f t="shared" si="4148"/>
        <v>Maha Prasad</v>
      </c>
      <c r="AK865" s="19" t="str">
        <f t="shared" si="4148"/>
        <v>Maha Prasad</v>
      </c>
      <c r="AL865" s="19" t="s">
        <v>1738</v>
      </c>
      <c r="AM865" s="19" t="str">
        <f t="shared" ref="AM865:AX865" si="4149">IF(T865="Y",$AG865,"")</f>
        <v>Maha Prasad</v>
      </c>
      <c r="AN865" s="19" t="str">
        <f t="shared" si="4149"/>
        <v>Maha Prasad</v>
      </c>
      <c r="AO865" s="19" t="str">
        <f t="shared" si="4149"/>
        <v>Maha Prasad</v>
      </c>
      <c r="AP865" s="19" t="str">
        <f t="shared" si="4149"/>
        <v>Maha Prasad</v>
      </c>
      <c r="AQ865" s="19" t="str">
        <f t="shared" si="4149"/>
        <v>Maha Prasad</v>
      </c>
      <c r="AR865" s="19" t="str">
        <f t="shared" si="4149"/>
        <v>Maha Prasad</v>
      </c>
      <c r="AS865" s="19" t="str">
        <f t="shared" si="4149"/>
        <v>Maha Prasad</v>
      </c>
      <c r="AT865" s="19" t="str">
        <f t="shared" si="4149"/>
        <v>Maha Prasad</v>
      </c>
      <c r="AU865" s="19" t="str">
        <f t="shared" si="4149"/>
        <v>Maha Prasad</v>
      </c>
      <c r="AV865" s="19" t="str">
        <f t="shared" si="4149"/>
        <v>Maha Prasad</v>
      </c>
      <c r="AW865" s="19" t="str">
        <f t="shared" si="4149"/>
        <v>Maha Prasad</v>
      </c>
      <c r="AX865" s="19" t="str">
        <f t="shared" si="4149"/>
        <v>Maha Prasad</v>
      </c>
      <c r="AY865" s="24">
        <f t="shared" si="3801"/>
        <v>2</v>
      </c>
      <c r="AZ865" s="19">
        <f t="shared" si="3802"/>
        <v>2</v>
      </c>
      <c r="BA865" s="19" t="s">
        <v>1729</v>
      </c>
      <c r="BB865" s="19"/>
    </row>
    <row r="866" spans="1:54" ht="15.6">
      <c r="A866" s="1">
        <f>'Form Responses 1'!A1053</f>
        <v>0</v>
      </c>
      <c r="B866" s="1" t="s">
        <v>2405</v>
      </c>
      <c r="C866" s="96" t="s">
        <v>2406</v>
      </c>
      <c r="D866" s="96" t="s">
        <v>2294</v>
      </c>
      <c r="E866" s="526">
        <v>8473455115</v>
      </c>
      <c r="F866" s="48">
        <f>'Form Responses 1'!F1053</f>
        <v>0</v>
      </c>
      <c r="G866" s="25" t="s">
        <v>124</v>
      </c>
      <c r="H866" s="25"/>
      <c r="I866" s="25"/>
      <c r="J866" s="25"/>
      <c r="K866" s="25"/>
      <c r="L866" s="25"/>
      <c r="M866" s="25"/>
      <c r="N866" s="25"/>
      <c r="O866" s="19" t="str">
        <f t="shared" si="4144"/>
        <v/>
      </c>
      <c r="P866" s="20" t="s">
        <v>979</v>
      </c>
      <c r="Q866" s="20" t="s">
        <v>979</v>
      </c>
      <c r="R866" s="20" t="s">
        <v>979</v>
      </c>
      <c r="S866" s="20" t="s">
        <v>979</v>
      </c>
      <c r="T866" s="20" t="s">
        <v>979</v>
      </c>
      <c r="U866" s="20" t="s">
        <v>979</v>
      </c>
      <c r="V866" s="21" t="s">
        <v>979</v>
      </c>
      <c r="W866" s="21" t="s">
        <v>979</v>
      </c>
      <c r="X866" s="21" t="s">
        <v>979</v>
      </c>
      <c r="Y866" s="21" t="s">
        <v>979</v>
      </c>
      <c r="Z866" s="21" t="s">
        <v>979</v>
      </c>
      <c r="AA866" s="21" t="s">
        <v>979</v>
      </c>
      <c r="AB866" s="21" t="s">
        <v>979</v>
      </c>
      <c r="AC866" s="21" t="s">
        <v>979</v>
      </c>
      <c r="AD866" s="21" t="s">
        <v>979</v>
      </c>
      <c r="AE866" s="19" t="s">
        <v>979</v>
      </c>
      <c r="AF866" s="22">
        <f t="shared" si="3799"/>
        <v>12</v>
      </c>
      <c r="AG866" s="44" t="s">
        <v>1766</v>
      </c>
      <c r="AH866" s="19" t="str">
        <f t="shared" si="3867"/>
        <v/>
      </c>
      <c r="AI866" s="19" t="str">
        <f t="shared" ref="AI866:AX866" si="4150">IF(P866="Y",$AG866,"")</f>
        <v>KDHT</v>
      </c>
      <c r="AJ866" s="19" t="str">
        <f t="shared" si="4150"/>
        <v>KDHT</v>
      </c>
      <c r="AK866" s="19" t="str">
        <f t="shared" si="4150"/>
        <v>KDHT</v>
      </c>
      <c r="AL866" s="19" t="str">
        <f t="shared" si="4150"/>
        <v>KDHT</v>
      </c>
      <c r="AM866" s="19" t="str">
        <f t="shared" si="4150"/>
        <v>KDHT</v>
      </c>
      <c r="AN866" s="19" t="str">
        <f t="shared" si="4150"/>
        <v>KDHT</v>
      </c>
      <c r="AO866" s="19" t="str">
        <f t="shared" si="4150"/>
        <v>KDHT</v>
      </c>
      <c r="AP866" s="19" t="str">
        <f t="shared" si="4150"/>
        <v>KDHT</v>
      </c>
      <c r="AQ866" s="19" t="str">
        <f t="shared" si="4150"/>
        <v>KDHT</v>
      </c>
      <c r="AR866" s="19" t="str">
        <f t="shared" si="4150"/>
        <v>KDHT</v>
      </c>
      <c r="AS866" s="19" t="str">
        <f t="shared" si="4150"/>
        <v>KDHT</v>
      </c>
      <c r="AT866" s="19" t="str">
        <f t="shared" si="4150"/>
        <v>KDHT</v>
      </c>
      <c r="AU866" s="19" t="str">
        <f t="shared" si="4150"/>
        <v>KDHT</v>
      </c>
      <c r="AV866" s="19" t="str">
        <f t="shared" si="4150"/>
        <v>KDHT</v>
      </c>
      <c r="AW866" s="19" t="str">
        <f t="shared" si="4150"/>
        <v>KDHT</v>
      </c>
      <c r="AX866" s="19" t="str">
        <f t="shared" si="4150"/>
        <v>KDHT</v>
      </c>
      <c r="AY866" s="24">
        <f t="shared" si="3801"/>
        <v>2</v>
      </c>
      <c r="AZ866" s="19">
        <f t="shared" si="3802"/>
        <v>2</v>
      </c>
      <c r="BA866" s="19" t="s">
        <v>1729</v>
      </c>
      <c r="BB866" s="19"/>
    </row>
    <row r="867" spans="1:54" ht="15.6">
      <c r="A867" s="1">
        <f>'Form Responses 1'!A1054</f>
        <v>0</v>
      </c>
      <c r="B867" s="1" t="s">
        <v>2407</v>
      </c>
      <c r="C867" s="96" t="s">
        <v>2408</v>
      </c>
      <c r="D867" s="96" t="s">
        <v>2409</v>
      </c>
      <c r="E867" s="526">
        <v>6309879449</v>
      </c>
      <c r="F867" s="48">
        <f>'Form Responses 1'!F1054</f>
        <v>0</v>
      </c>
      <c r="G867" s="25" t="s">
        <v>124</v>
      </c>
      <c r="H867" s="25"/>
      <c r="I867" s="25"/>
      <c r="J867" s="25"/>
      <c r="K867" s="25"/>
      <c r="L867" s="25"/>
      <c r="M867" s="25"/>
      <c r="N867" s="25"/>
      <c r="O867" s="19" t="str">
        <f t="shared" si="4144"/>
        <v/>
      </c>
      <c r="P867" s="20" t="s">
        <v>979</v>
      </c>
      <c r="Q867" s="20" t="s">
        <v>979</v>
      </c>
      <c r="R867" s="20" t="s">
        <v>979</v>
      </c>
      <c r="S867" s="20" t="s">
        <v>979</v>
      </c>
      <c r="T867" s="20" t="s">
        <v>979</v>
      </c>
      <c r="U867" s="20" t="s">
        <v>979</v>
      </c>
      <c r="V867" s="21" t="s">
        <v>979</v>
      </c>
      <c r="W867" s="21" t="s">
        <v>979</v>
      </c>
      <c r="X867" s="21" t="s">
        <v>979</v>
      </c>
      <c r="Y867" s="21" t="s">
        <v>979</v>
      </c>
      <c r="Z867" s="21" t="s">
        <v>979</v>
      </c>
      <c r="AA867" s="21" t="s">
        <v>979</v>
      </c>
      <c r="AB867" s="21" t="s">
        <v>979</v>
      </c>
      <c r="AC867" s="21" t="s">
        <v>979</v>
      </c>
      <c r="AD867" s="21" t="s">
        <v>979</v>
      </c>
      <c r="AE867" s="19" t="s">
        <v>979</v>
      </c>
      <c r="AF867" s="22">
        <f t="shared" si="3799"/>
        <v>12</v>
      </c>
      <c r="AG867" s="44" t="s">
        <v>1763</v>
      </c>
      <c r="AH867" s="19" t="str">
        <f t="shared" si="3867"/>
        <v/>
      </c>
      <c r="AI867" s="19" t="str">
        <f t="shared" ref="AI867:AX867" si="4151">IF(P867="Y",$AG867,"")</f>
        <v>Decoration</v>
      </c>
      <c r="AJ867" s="19" t="str">
        <f t="shared" si="4151"/>
        <v>Decoration</v>
      </c>
      <c r="AK867" s="19" t="str">
        <f t="shared" si="4151"/>
        <v>Decoration</v>
      </c>
      <c r="AL867" s="19" t="str">
        <f t="shared" si="4151"/>
        <v>Decoration</v>
      </c>
      <c r="AM867" s="19" t="str">
        <f t="shared" si="4151"/>
        <v>Decoration</v>
      </c>
      <c r="AN867" s="19" t="str">
        <f t="shared" si="4151"/>
        <v>Decoration</v>
      </c>
      <c r="AO867" s="19" t="str">
        <f t="shared" si="4151"/>
        <v>Decoration</v>
      </c>
      <c r="AP867" s="19" t="str">
        <f t="shared" si="4151"/>
        <v>Decoration</v>
      </c>
      <c r="AQ867" s="19" t="str">
        <f t="shared" si="4151"/>
        <v>Decoration</v>
      </c>
      <c r="AR867" s="19" t="str">
        <f t="shared" si="4151"/>
        <v>Decoration</v>
      </c>
      <c r="AS867" s="19" t="str">
        <f t="shared" si="4151"/>
        <v>Decoration</v>
      </c>
      <c r="AT867" s="19" t="str">
        <f t="shared" si="4151"/>
        <v>Decoration</v>
      </c>
      <c r="AU867" s="19" t="str">
        <f t="shared" si="4151"/>
        <v>Decoration</v>
      </c>
      <c r="AV867" s="19" t="str">
        <f t="shared" si="4151"/>
        <v>Decoration</v>
      </c>
      <c r="AW867" s="19" t="str">
        <f t="shared" si="4151"/>
        <v>Decoration</v>
      </c>
      <c r="AX867" s="19" t="str">
        <f t="shared" si="4151"/>
        <v>Decoration</v>
      </c>
      <c r="AY867" s="24">
        <f t="shared" si="3801"/>
        <v>2</v>
      </c>
      <c r="AZ867" s="19">
        <f t="shared" si="3802"/>
        <v>2</v>
      </c>
      <c r="BA867" s="19" t="s">
        <v>1729</v>
      </c>
      <c r="BB867" s="19"/>
    </row>
    <row r="868" spans="1:54" ht="15.6">
      <c r="A868" s="1">
        <f>'Form Responses 1'!A1055</f>
        <v>0</v>
      </c>
      <c r="B868" s="1" t="s">
        <v>2410</v>
      </c>
      <c r="C868" s="96" t="s">
        <v>2411</v>
      </c>
      <c r="D868" s="96" t="s">
        <v>965</v>
      </c>
      <c r="E868" s="526">
        <v>6308499135</v>
      </c>
      <c r="F868" s="48">
        <f>'Form Responses 1'!F1055</f>
        <v>0</v>
      </c>
      <c r="G868" s="25" t="s">
        <v>124</v>
      </c>
      <c r="H868" s="25"/>
      <c r="I868" s="25"/>
      <c r="J868" s="25"/>
      <c r="K868" s="25"/>
      <c r="L868" s="25"/>
      <c r="M868" s="25"/>
      <c r="N868" s="25"/>
      <c r="O868" s="19" t="str">
        <f t="shared" si="4144"/>
        <v/>
      </c>
      <c r="P868" s="20"/>
      <c r="Q868" s="20"/>
      <c r="R868" s="20"/>
      <c r="S868" s="20"/>
      <c r="T868" s="20" t="s">
        <v>979</v>
      </c>
      <c r="U868" s="20" t="s">
        <v>979</v>
      </c>
      <c r="V868" s="21" t="s">
        <v>979</v>
      </c>
      <c r="W868" s="21" t="s">
        <v>979</v>
      </c>
      <c r="X868" s="21" t="s">
        <v>979</v>
      </c>
      <c r="Y868" s="21" t="s">
        <v>979</v>
      </c>
      <c r="Z868" s="21" t="s">
        <v>979</v>
      </c>
      <c r="AA868" s="21" t="s">
        <v>979</v>
      </c>
      <c r="AB868" s="21" t="s">
        <v>979</v>
      </c>
      <c r="AC868" s="21" t="s">
        <v>979</v>
      </c>
      <c r="AD868" s="21" t="s">
        <v>979</v>
      </c>
      <c r="AE868" s="19" t="s">
        <v>979</v>
      </c>
      <c r="AF868" s="22">
        <f t="shared" si="3799"/>
        <v>8</v>
      </c>
      <c r="AG868" s="44" t="s">
        <v>1732</v>
      </c>
      <c r="AH868" s="19" t="str">
        <f t="shared" si="3867"/>
        <v/>
      </c>
      <c r="AI868" s="19" t="str">
        <f t="shared" ref="AI868:AX868" si="4152">IF(P868="Y",$AG868,"")</f>
        <v/>
      </c>
      <c r="AJ868" s="19" t="str">
        <f t="shared" si="4152"/>
        <v/>
      </c>
      <c r="AK868" s="19" t="str">
        <f t="shared" si="4152"/>
        <v/>
      </c>
      <c r="AL868" s="19" t="str">
        <f t="shared" si="4152"/>
        <v/>
      </c>
      <c r="AM868" s="19" t="str">
        <f t="shared" si="4152"/>
        <v>Maha Prasad</v>
      </c>
      <c r="AN868" s="19" t="str">
        <f t="shared" si="4152"/>
        <v>Maha Prasad</v>
      </c>
      <c r="AO868" s="19" t="str">
        <f t="shared" si="4152"/>
        <v>Maha Prasad</v>
      </c>
      <c r="AP868" s="19" t="str">
        <f t="shared" si="4152"/>
        <v>Maha Prasad</v>
      </c>
      <c r="AQ868" s="19" t="str">
        <f t="shared" si="4152"/>
        <v>Maha Prasad</v>
      </c>
      <c r="AR868" s="19" t="str">
        <f t="shared" si="4152"/>
        <v>Maha Prasad</v>
      </c>
      <c r="AS868" s="19" t="str">
        <f t="shared" si="4152"/>
        <v>Maha Prasad</v>
      </c>
      <c r="AT868" s="19" t="str">
        <f t="shared" si="4152"/>
        <v>Maha Prasad</v>
      </c>
      <c r="AU868" s="19" t="str">
        <f t="shared" si="4152"/>
        <v>Maha Prasad</v>
      </c>
      <c r="AV868" s="19" t="str">
        <f t="shared" si="4152"/>
        <v>Maha Prasad</v>
      </c>
      <c r="AW868" s="19" t="str">
        <f t="shared" si="4152"/>
        <v>Maha Prasad</v>
      </c>
      <c r="AX868" s="19" t="str">
        <f t="shared" si="4152"/>
        <v>Maha Prasad</v>
      </c>
      <c r="AY868" s="24">
        <f t="shared" si="3801"/>
        <v>2</v>
      </c>
      <c r="AZ868" s="19">
        <f t="shared" si="3802"/>
        <v>2</v>
      </c>
      <c r="BA868" s="19" t="s">
        <v>1729</v>
      </c>
      <c r="BB868" s="19"/>
    </row>
    <row r="869" spans="1:54" ht="15.6">
      <c r="A869" s="1">
        <f>'Form Responses 1'!A1056</f>
        <v>0</v>
      </c>
      <c r="B869" s="1" t="s">
        <v>2412</v>
      </c>
      <c r="C869" s="96" t="s">
        <v>2413</v>
      </c>
      <c r="D869" s="96" t="s">
        <v>2414</v>
      </c>
      <c r="E869" s="526">
        <v>8044466699</v>
      </c>
      <c r="F869" s="48">
        <f>'Form Responses 1'!F1056</f>
        <v>0</v>
      </c>
      <c r="G869" s="25" t="s">
        <v>124</v>
      </c>
      <c r="H869" s="25"/>
      <c r="I869" s="25"/>
      <c r="J869" s="25"/>
      <c r="K869" s="25"/>
      <c r="L869" s="25"/>
      <c r="M869" s="25"/>
      <c r="N869" s="25"/>
      <c r="O869" s="19" t="str">
        <f t="shared" si="4144"/>
        <v/>
      </c>
      <c r="P869" s="20" t="s">
        <v>979</v>
      </c>
      <c r="Q869" s="20" t="s">
        <v>979</v>
      </c>
      <c r="R869" s="20" t="s">
        <v>979</v>
      </c>
      <c r="S869" s="20" t="s">
        <v>979</v>
      </c>
      <c r="T869" s="20" t="s">
        <v>979</v>
      </c>
      <c r="U869" s="20" t="s">
        <v>979</v>
      </c>
      <c r="V869" s="21" t="s">
        <v>979</v>
      </c>
      <c r="W869" s="21" t="s">
        <v>979</v>
      </c>
      <c r="X869" s="21" t="s">
        <v>979</v>
      </c>
      <c r="Y869" s="21" t="s">
        <v>979</v>
      </c>
      <c r="Z869" s="21" t="s">
        <v>979</v>
      </c>
      <c r="AA869" s="21" t="s">
        <v>979</v>
      </c>
      <c r="AB869" s="21" t="s">
        <v>979</v>
      </c>
      <c r="AC869" s="21" t="s">
        <v>979</v>
      </c>
      <c r="AD869" s="21" t="s">
        <v>979</v>
      </c>
      <c r="AE869" s="19" t="s">
        <v>979</v>
      </c>
      <c r="AF869" s="22">
        <f t="shared" si="3799"/>
        <v>12</v>
      </c>
      <c r="AG869" s="44" t="s">
        <v>1732</v>
      </c>
      <c r="AH869" s="19" t="str">
        <f t="shared" si="3867"/>
        <v/>
      </c>
      <c r="AI869" s="19" t="str">
        <f t="shared" ref="AI869:AK869" si="4153">IF(P869="Y",$AG869,"")</f>
        <v>Maha Prasad</v>
      </c>
      <c r="AJ869" s="19" t="str">
        <f t="shared" si="4153"/>
        <v>Maha Prasad</v>
      </c>
      <c r="AK869" s="19" t="str">
        <f t="shared" si="4153"/>
        <v>Maha Prasad</v>
      </c>
      <c r="AL869" s="19" t="s">
        <v>1738</v>
      </c>
      <c r="AM869" s="19" t="str">
        <f t="shared" ref="AM869:AX869" si="4154">IF(T869="Y",$AG869,"")</f>
        <v>Maha Prasad</v>
      </c>
      <c r="AN869" s="19" t="str">
        <f t="shared" si="4154"/>
        <v>Maha Prasad</v>
      </c>
      <c r="AO869" s="19" t="str">
        <f t="shared" si="4154"/>
        <v>Maha Prasad</v>
      </c>
      <c r="AP869" s="19" t="str">
        <f t="shared" si="4154"/>
        <v>Maha Prasad</v>
      </c>
      <c r="AQ869" s="19" t="str">
        <f t="shared" si="4154"/>
        <v>Maha Prasad</v>
      </c>
      <c r="AR869" s="19" t="str">
        <f t="shared" si="4154"/>
        <v>Maha Prasad</v>
      </c>
      <c r="AS869" s="19" t="str">
        <f t="shared" si="4154"/>
        <v>Maha Prasad</v>
      </c>
      <c r="AT869" s="19" t="str">
        <f t="shared" si="4154"/>
        <v>Maha Prasad</v>
      </c>
      <c r="AU869" s="19" t="str">
        <f t="shared" si="4154"/>
        <v>Maha Prasad</v>
      </c>
      <c r="AV869" s="19" t="str">
        <f t="shared" si="4154"/>
        <v>Maha Prasad</v>
      </c>
      <c r="AW869" s="19" t="str">
        <f t="shared" si="4154"/>
        <v>Maha Prasad</v>
      </c>
      <c r="AX869" s="19" t="str">
        <f t="shared" si="4154"/>
        <v>Maha Prasad</v>
      </c>
      <c r="AY869" s="24">
        <f t="shared" si="3801"/>
        <v>2</v>
      </c>
      <c r="AZ869" s="19">
        <f t="shared" si="3802"/>
        <v>2</v>
      </c>
      <c r="BA869" s="19" t="s">
        <v>1729</v>
      </c>
      <c r="BB869" s="19"/>
    </row>
    <row r="870" spans="1:54" ht="15.6">
      <c r="A870" s="1">
        <f>'Form Responses 1'!A1057</f>
        <v>0</v>
      </c>
      <c r="B870" s="1" t="s">
        <v>2415</v>
      </c>
      <c r="C870" s="96" t="s">
        <v>474</v>
      </c>
      <c r="D870" s="96" t="s">
        <v>2416</v>
      </c>
      <c r="E870" s="526">
        <v>3122157252</v>
      </c>
      <c r="F870" s="48">
        <f>'Form Responses 1'!F1057</f>
        <v>0</v>
      </c>
      <c r="G870" s="25" t="s">
        <v>124</v>
      </c>
      <c r="H870" s="25"/>
      <c r="I870" s="25"/>
      <c r="J870" s="25"/>
      <c r="K870" s="25"/>
      <c r="L870" s="25"/>
      <c r="M870" s="25"/>
      <c r="N870" s="25"/>
      <c r="O870" s="19" t="str">
        <f t="shared" si="4144"/>
        <v/>
      </c>
      <c r="P870" s="20" t="s">
        <v>979</v>
      </c>
      <c r="Q870" s="20" t="s">
        <v>979</v>
      </c>
      <c r="R870" s="20" t="s">
        <v>979</v>
      </c>
      <c r="S870" s="20" t="s">
        <v>979</v>
      </c>
      <c r="T870" s="20" t="s">
        <v>979</v>
      </c>
      <c r="U870" s="20" t="s">
        <v>979</v>
      </c>
      <c r="V870" s="21" t="s">
        <v>979</v>
      </c>
      <c r="W870" s="21" t="s">
        <v>979</v>
      </c>
      <c r="X870" s="21" t="s">
        <v>979</v>
      </c>
      <c r="Y870" s="21" t="s">
        <v>979</v>
      </c>
      <c r="Z870" s="21" t="s">
        <v>979</v>
      </c>
      <c r="AA870" s="21" t="s">
        <v>979</v>
      </c>
      <c r="AB870" s="21" t="s">
        <v>979</v>
      </c>
      <c r="AC870" s="21" t="s">
        <v>979</v>
      </c>
      <c r="AD870" s="21" t="s">
        <v>979</v>
      </c>
      <c r="AE870" s="19" t="s">
        <v>979</v>
      </c>
      <c r="AF870" s="22">
        <f t="shared" si="3799"/>
        <v>12</v>
      </c>
      <c r="AG870" s="44" t="s">
        <v>1732</v>
      </c>
      <c r="AH870" s="19" t="str">
        <f t="shared" si="3867"/>
        <v/>
      </c>
      <c r="AI870" s="19" t="str">
        <f t="shared" ref="AI870:AK870" si="4155">IF(P870="Y",$AG870,"")</f>
        <v>Maha Prasad</v>
      </c>
      <c r="AJ870" s="19" t="str">
        <f t="shared" si="4155"/>
        <v>Maha Prasad</v>
      </c>
      <c r="AK870" s="19" t="str">
        <f t="shared" si="4155"/>
        <v>Maha Prasad</v>
      </c>
      <c r="AL870" s="19" t="s">
        <v>1738</v>
      </c>
      <c r="AM870" s="19" t="str">
        <f t="shared" ref="AM870:AX870" si="4156">IF(T870="Y",$AG870,"")</f>
        <v>Maha Prasad</v>
      </c>
      <c r="AN870" s="19" t="str">
        <f t="shared" si="4156"/>
        <v>Maha Prasad</v>
      </c>
      <c r="AO870" s="19" t="str">
        <f t="shared" si="4156"/>
        <v>Maha Prasad</v>
      </c>
      <c r="AP870" s="19" t="str">
        <f t="shared" si="4156"/>
        <v>Maha Prasad</v>
      </c>
      <c r="AQ870" s="19" t="str">
        <f t="shared" si="4156"/>
        <v>Maha Prasad</v>
      </c>
      <c r="AR870" s="19" t="str">
        <f t="shared" si="4156"/>
        <v>Maha Prasad</v>
      </c>
      <c r="AS870" s="19" t="str">
        <f t="shared" si="4156"/>
        <v>Maha Prasad</v>
      </c>
      <c r="AT870" s="19" t="str">
        <f t="shared" si="4156"/>
        <v>Maha Prasad</v>
      </c>
      <c r="AU870" s="19" t="str">
        <f t="shared" si="4156"/>
        <v>Maha Prasad</v>
      </c>
      <c r="AV870" s="19" t="str">
        <f t="shared" si="4156"/>
        <v>Maha Prasad</v>
      </c>
      <c r="AW870" s="19" t="str">
        <f t="shared" si="4156"/>
        <v>Maha Prasad</v>
      </c>
      <c r="AX870" s="19" t="str">
        <f t="shared" si="4156"/>
        <v>Maha Prasad</v>
      </c>
      <c r="AY870" s="24">
        <f t="shared" si="3801"/>
        <v>2</v>
      </c>
      <c r="AZ870" s="19">
        <f t="shared" si="3802"/>
        <v>2</v>
      </c>
      <c r="BA870" s="19" t="s">
        <v>1729</v>
      </c>
      <c r="BB870" s="19"/>
    </row>
    <row r="871" spans="1:54" ht="15.6">
      <c r="A871" s="1">
        <f>'Form Responses 1'!A1058</f>
        <v>0</v>
      </c>
      <c r="B871" s="1" t="s">
        <v>2417</v>
      </c>
      <c r="C871" s="96" t="s">
        <v>2418</v>
      </c>
      <c r="D871" s="96" t="s">
        <v>2419</v>
      </c>
      <c r="E871" s="526">
        <v>5134386107</v>
      </c>
      <c r="F871" s="48">
        <f>'Form Responses 1'!F1058</f>
        <v>0</v>
      </c>
      <c r="G871" s="25" t="s">
        <v>124</v>
      </c>
      <c r="H871" s="25"/>
      <c r="I871" s="25"/>
      <c r="J871" s="25"/>
      <c r="K871" s="25"/>
      <c r="L871" s="25"/>
      <c r="M871" s="25"/>
      <c r="N871" s="25"/>
      <c r="O871" s="19" t="str">
        <f t="shared" si="4144"/>
        <v/>
      </c>
      <c r="P871" s="20"/>
      <c r="Q871" s="20"/>
      <c r="R871" s="20"/>
      <c r="S871" s="20"/>
      <c r="T871" s="20" t="s">
        <v>979</v>
      </c>
      <c r="U871" s="20" t="s">
        <v>979</v>
      </c>
      <c r="V871" s="21" t="s">
        <v>979</v>
      </c>
      <c r="W871" s="21" t="s">
        <v>979</v>
      </c>
      <c r="X871" s="21" t="s">
        <v>979</v>
      </c>
      <c r="Y871" s="21" t="s">
        <v>979</v>
      </c>
      <c r="Z871" s="21" t="s">
        <v>979</v>
      </c>
      <c r="AA871" s="21" t="s">
        <v>979</v>
      </c>
      <c r="AB871" s="21" t="s">
        <v>979</v>
      </c>
      <c r="AC871" s="21" t="s">
        <v>979</v>
      </c>
      <c r="AD871" s="21" t="s">
        <v>979</v>
      </c>
      <c r="AE871" s="19" t="s">
        <v>979</v>
      </c>
      <c r="AF871" s="22">
        <f t="shared" si="3799"/>
        <v>8</v>
      </c>
      <c r="AG871" s="44" t="s">
        <v>1732</v>
      </c>
      <c r="AH871" s="19" t="str">
        <f t="shared" si="3867"/>
        <v/>
      </c>
      <c r="AI871" s="19" t="str">
        <f t="shared" ref="AI871:AX871" si="4157">IF(P871="Y",$AG871,"")</f>
        <v/>
      </c>
      <c r="AJ871" s="19" t="str">
        <f t="shared" si="4157"/>
        <v/>
      </c>
      <c r="AK871" s="19" t="str">
        <f t="shared" si="4157"/>
        <v/>
      </c>
      <c r="AL871" s="19" t="str">
        <f t="shared" si="4157"/>
        <v/>
      </c>
      <c r="AM871" s="19" t="str">
        <f t="shared" si="4157"/>
        <v>Maha Prasad</v>
      </c>
      <c r="AN871" s="19" t="str">
        <f t="shared" si="4157"/>
        <v>Maha Prasad</v>
      </c>
      <c r="AO871" s="19" t="str">
        <f t="shared" si="4157"/>
        <v>Maha Prasad</v>
      </c>
      <c r="AP871" s="19" t="str">
        <f t="shared" si="4157"/>
        <v>Maha Prasad</v>
      </c>
      <c r="AQ871" s="19" t="str">
        <f t="shared" si="4157"/>
        <v>Maha Prasad</v>
      </c>
      <c r="AR871" s="19" t="str">
        <f t="shared" si="4157"/>
        <v>Maha Prasad</v>
      </c>
      <c r="AS871" s="19" t="str">
        <f t="shared" si="4157"/>
        <v>Maha Prasad</v>
      </c>
      <c r="AT871" s="19" t="str">
        <f t="shared" si="4157"/>
        <v>Maha Prasad</v>
      </c>
      <c r="AU871" s="19" t="str">
        <f t="shared" si="4157"/>
        <v>Maha Prasad</v>
      </c>
      <c r="AV871" s="19" t="str">
        <f t="shared" si="4157"/>
        <v>Maha Prasad</v>
      </c>
      <c r="AW871" s="19" t="str">
        <f t="shared" si="4157"/>
        <v>Maha Prasad</v>
      </c>
      <c r="AX871" s="19" t="str">
        <f t="shared" si="4157"/>
        <v>Maha Prasad</v>
      </c>
      <c r="AY871" s="24">
        <f t="shared" si="3801"/>
        <v>2</v>
      </c>
      <c r="AZ871" s="19">
        <f t="shared" si="3802"/>
        <v>2</v>
      </c>
      <c r="BA871" s="19" t="s">
        <v>1729</v>
      </c>
      <c r="BB871" s="19"/>
    </row>
    <row r="872" spans="1:54" ht="15.6">
      <c r="A872" s="1">
        <f>'Form Responses 1'!A1059</f>
        <v>0</v>
      </c>
      <c r="B872" s="1" t="s">
        <v>2420</v>
      </c>
      <c r="C872" s="96" t="s">
        <v>2421</v>
      </c>
      <c r="D872" s="96" t="s">
        <v>2422</v>
      </c>
      <c r="E872" s="526">
        <v>8473456696</v>
      </c>
      <c r="F872" s="48">
        <f>'Form Responses 1'!F1059</f>
        <v>0</v>
      </c>
      <c r="G872" s="25" t="s">
        <v>124</v>
      </c>
      <c r="H872" s="25"/>
      <c r="I872" s="25"/>
      <c r="J872" s="25"/>
      <c r="K872" s="25"/>
      <c r="L872" s="25"/>
      <c r="M872" s="25"/>
      <c r="N872" s="25"/>
      <c r="O872" s="19" t="str">
        <f t="shared" si="4144"/>
        <v/>
      </c>
      <c r="P872" s="20"/>
      <c r="Q872" s="20"/>
      <c r="R872" s="20"/>
      <c r="S872" s="20"/>
      <c r="T872" s="20" t="s">
        <v>979</v>
      </c>
      <c r="U872" s="20" t="s">
        <v>979</v>
      </c>
      <c r="V872" s="21" t="s">
        <v>979</v>
      </c>
      <c r="W872" s="21" t="s">
        <v>979</v>
      </c>
      <c r="X872" s="21" t="s">
        <v>979</v>
      </c>
      <c r="Y872" s="21" t="s">
        <v>979</v>
      </c>
      <c r="Z872" s="21" t="s">
        <v>979</v>
      </c>
      <c r="AA872" s="21" t="s">
        <v>979</v>
      </c>
      <c r="AB872" s="21" t="s">
        <v>979</v>
      </c>
      <c r="AC872" s="21" t="s">
        <v>979</v>
      </c>
      <c r="AD872" s="21" t="s">
        <v>979</v>
      </c>
      <c r="AE872" s="19" t="s">
        <v>979</v>
      </c>
      <c r="AF872" s="22">
        <f t="shared" si="3799"/>
        <v>8</v>
      </c>
      <c r="AG872" s="44" t="s">
        <v>1732</v>
      </c>
      <c r="AH872" s="19" t="str">
        <f t="shared" si="3867"/>
        <v/>
      </c>
      <c r="AI872" s="19" t="str">
        <f t="shared" ref="AI872:AX872" si="4158">IF(P872="Y",$AG872,"")</f>
        <v/>
      </c>
      <c r="AJ872" s="19" t="str">
        <f t="shared" si="4158"/>
        <v/>
      </c>
      <c r="AK872" s="19" t="str">
        <f t="shared" si="4158"/>
        <v/>
      </c>
      <c r="AL872" s="19" t="str">
        <f t="shared" si="4158"/>
        <v/>
      </c>
      <c r="AM872" s="19" t="str">
        <f t="shared" si="4158"/>
        <v>Maha Prasad</v>
      </c>
      <c r="AN872" s="19" t="str">
        <f t="shared" si="4158"/>
        <v>Maha Prasad</v>
      </c>
      <c r="AO872" s="19" t="str">
        <f t="shared" si="4158"/>
        <v>Maha Prasad</v>
      </c>
      <c r="AP872" s="19" t="str">
        <f t="shared" si="4158"/>
        <v>Maha Prasad</v>
      </c>
      <c r="AQ872" s="19" t="str">
        <f t="shared" si="4158"/>
        <v>Maha Prasad</v>
      </c>
      <c r="AR872" s="19" t="str">
        <f t="shared" si="4158"/>
        <v>Maha Prasad</v>
      </c>
      <c r="AS872" s="19" t="str">
        <f t="shared" si="4158"/>
        <v>Maha Prasad</v>
      </c>
      <c r="AT872" s="19" t="str">
        <f t="shared" si="4158"/>
        <v>Maha Prasad</v>
      </c>
      <c r="AU872" s="19" t="str">
        <f t="shared" si="4158"/>
        <v>Maha Prasad</v>
      </c>
      <c r="AV872" s="19" t="str">
        <f t="shared" si="4158"/>
        <v>Maha Prasad</v>
      </c>
      <c r="AW872" s="19" t="str">
        <f t="shared" si="4158"/>
        <v>Maha Prasad</v>
      </c>
      <c r="AX872" s="19" t="str">
        <f t="shared" si="4158"/>
        <v>Maha Prasad</v>
      </c>
      <c r="AY872" s="24">
        <f t="shared" si="3801"/>
        <v>2</v>
      </c>
      <c r="AZ872" s="19">
        <f t="shared" si="3802"/>
        <v>2</v>
      </c>
      <c r="BA872" s="19" t="s">
        <v>1729</v>
      </c>
      <c r="BB872" s="19"/>
    </row>
    <row r="873" spans="1:54" ht="15.6">
      <c r="A873" s="1">
        <f>'Form Responses 1'!A1060</f>
        <v>0</v>
      </c>
      <c r="B873" s="1" t="s">
        <v>2423</v>
      </c>
      <c r="C873" s="96" t="s">
        <v>2424</v>
      </c>
      <c r="D873" s="96" t="s">
        <v>2422</v>
      </c>
      <c r="E873" s="526">
        <v>9809395489</v>
      </c>
      <c r="F873" s="48">
        <f>'Form Responses 1'!F1060</f>
        <v>0</v>
      </c>
      <c r="G873" s="25" t="s">
        <v>124</v>
      </c>
      <c r="H873" s="25"/>
      <c r="I873" s="25"/>
      <c r="J873" s="25"/>
      <c r="K873" s="25"/>
      <c r="L873" s="25"/>
      <c r="M873" s="25"/>
      <c r="N873" s="25"/>
      <c r="O873" s="19" t="str">
        <f t="shared" si="4144"/>
        <v/>
      </c>
      <c r="P873" s="20" t="s">
        <v>979</v>
      </c>
      <c r="Q873" s="20" t="s">
        <v>979</v>
      </c>
      <c r="R873" s="20" t="s">
        <v>979</v>
      </c>
      <c r="S873" s="20" t="s">
        <v>979</v>
      </c>
      <c r="T873" s="20" t="s">
        <v>979</v>
      </c>
      <c r="U873" s="20" t="s">
        <v>979</v>
      </c>
      <c r="V873" s="21" t="s">
        <v>979</v>
      </c>
      <c r="W873" s="21" t="s">
        <v>979</v>
      </c>
      <c r="X873" s="21" t="s">
        <v>979</v>
      </c>
      <c r="Y873" s="21" t="s">
        <v>979</v>
      </c>
      <c r="Z873" s="21" t="s">
        <v>979</v>
      </c>
      <c r="AA873" s="21" t="s">
        <v>979</v>
      </c>
      <c r="AB873" s="21" t="s">
        <v>979</v>
      </c>
      <c r="AC873" s="21" t="s">
        <v>979</v>
      </c>
      <c r="AD873" s="21" t="s">
        <v>979</v>
      </c>
      <c r="AE873" s="19" t="s">
        <v>979</v>
      </c>
      <c r="AF873" s="22">
        <f t="shared" si="3799"/>
        <v>12</v>
      </c>
      <c r="AG873" s="44" t="s">
        <v>1732</v>
      </c>
      <c r="AH873" s="19" t="str">
        <f t="shared" si="3867"/>
        <v/>
      </c>
      <c r="AI873" s="19" t="str">
        <f t="shared" ref="AI873:AK873" si="4159">IF(P873="Y",$AG873,"")</f>
        <v>Maha Prasad</v>
      </c>
      <c r="AJ873" s="19" t="str">
        <f t="shared" si="4159"/>
        <v>Maha Prasad</v>
      </c>
      <c r="AK873" s="19" t="str">
        <f t="shared" si="4159"/>
        <v>Maha Prasad</v>
      </c>
      <c r="AL873" s="19" t="s">
        <v>1738</v>
      </c>
      <c r="AM873" s="19" t="str">
        <f t="shared" ref="AM873:AX873" si="4160">IF(T873="Y",$AG873,"")</f>
        <v>Maha Prasad</v>
      </c>
      <c r="AN873" s="19" t="str">
        <f t="shared" si="4160"/>
        <v>Maha Prasad</v>
      </c>
      <c r="AO873" s="19" t="str">
        <f t="shared" si="4160"/>
        <v>Maha Prasad</v>
      </c>
      <c r="AP873" s="19" t="str">
        <f t="shared" si="4160"/>
        <v>Maha Prasad</v>
      </c>
      <c r="AQ873" s="19" t="str">
        <f t="shared" si="4160"/>
        <v>Maha Prasad</v>
      </c>
      <c r="AR873" s="19" t="str">
        <f t="shared" si="4160"/>
        <v>Maha Prasad</v>
      </c>
      <c r="AS873" s="19" t="str">
        <f t="shared" si="4160"/>
        <v>Maha Prasad</v>
      </c>
      <c r="AT873" s="19" t="str">
        <f t="shared" si="4160"/>
        <v>Maha Prasad</v>
      </c>
      <c r="AU873" s="19" t="str">
        <f t="shared" si="4160"/>
        <v>Maha Prasad</v>
      </c>
      <c r="AV873" s="19" t="str">
        <f t="shared" si="4160"/>
        <v>Maha Prasad</v>
      </c>
      <c r="AW873" s="19" t="str">
        <f t="shared" si="4160"/>
        <v>Maha Prasad</v>
      </c>
      <c r="AX873" s="19" t="str">
        <f t="shared" si="4160"/>
        <v>Maha Prasad</v>
      </c>
      <c r="AY873" s="24">
        <f t="shared" si="3801"/>
        <v>2</v>
      </c>
      <c r="AZ873" s="19">
        <f t="shared" si="3802"/>
        <v>2</v>
      </c>
      <c r="BA873" s="19" t="s">
        <v>1729</v>
      </c>
      <c r="BB873" s="19"/>
    </row>
    <row r="874" spans="1:54" ht="15.6">
      <c r="A874" s="1">
        <f>'Form Responses 1'!A1061</f>
        <v>0</v>
      </c>
      <c r="B874" s="1" t="s">
        <v>2425</v>
      </c>
      <c r="C874" s="96" t="s">
        <v>2426</v>
      </c>
      <c r="D874" s="96" t="s">
        <v>102</v>
      </c>
      <c r="E874" s="526">
        <v>3312032845</v>
      </c>
      <c r="F874" s="48">
        <f>'Form Responses 1'!F1061</f>
        <v>0</v>
      </c>
      <c r="G874" s="25" t="s">
        <v>124</v>
      </c>
      <c r="H874" s="25"/>
      <c r="I874" s="25"/>
      <c r="J874" s="25"/>
      <c r="K874" s="25"/>
      <c r="L874" s="25"/>
      <c r="M874" s="25"/>
      <c r="N874" s="25"/>
      <c r="O874" s="19" t="str">
        <f t="shared" si="4144"/>
        <v/>
      </c>
      <c r="P874" s="20" t="s">
        <v>979</v>
      </c>
      <c r="Q874" s="20" t="s">
        <v>979</v>
      </c>
      <c r="R874" s="20" t="s">
        <v>979</v>
      </c>
      <c r="S874" s="20" t="s">
        <v>979</v>
      </c>
      <c r="T874" s="20" t="s">
        <v>979</v>
      </c>
      <c r="U874" s="20" t="s">
        <v>979</v>
      </c>
      <c r="V874" s="21" t="s">
        <v>979</v>
      </c>
      <c r="W874" s="21" t="s">
        <v>979</v>
      </c>
      <c r="X874" s="21" t="s">
        <v>979</v>
      </c>
      <c r="Y874" s="21" t="s">
        <v>979</v>
      </c>
      <c r="Z874" s="21" t="s">
        <v>979</v>
      </c>
      <c r="AA874" s="21" t="s">
        <v>979</v>
      </c>
      <c r="AB874" s="21" t="s">
        <v>979</v>
      </c>
      <c r="AC874" s="21" t="s">
        <v>979</v>
      </c>
      <c r="AD874" s="21" t="s">
        <v>979</v>
      </c>
      <c r="AE874" s="19" t="s">
        <v>979</v>
      </c>
      <c r="AF874" s="22">
        <f t="shared" si="3799"/>
        <v>12</v>
      </c>
      <c r="AG874" s="44" t="s">
        <v>1732</v>
      </c>
      <c r="AH874" s="19" t="str">
        <f t="shared" si="3867"/>
        <v/>
      </c>
      <c r="AI874" s="19" t="str">
        <f t="shared" ref="AI874:AK874" si="4161">IF(P874="Y",$AG874,"")</f>
        <v>Maha Prasad</v>
      </c>
      <c r="AJ874" s="19" t="str">
        <f t="shared" si="4161"/>
        <v>Maha Prasad</v>
      </c>
      <c r="AK874" s="19" t="str">
        <f t="shared" si="4161"/>
        <v>Maha Prasad</v>
      </c>
      <c r="AL874" s="19" t="s">
        <v>1738</v>
      </c>
      <c r="AM874" s="19" t="str">
        <f t="shared" ref="AM874:AX874" si="4162">IF(T874="Y",$AG874,"")</f>
        <v>Maha Prasad</v>
      </c>
      <c r="AN874" s="19" t="str">
        <f t="shared" si="4162"/>
        <v>Maha Prasad</v>
      </c>
      <c r="AO874" s="19" t="str">
        <f t="shared" si="4162"/>
        <v>Maha Prasad</v>
      </c>
      <c r="AP874" s="19" t="str">
        <f t="shared" si="4162"/>
        <v>Maha Prasad</v>
      </c>
      <c r="AQ874" s="19" t="str">
        <f t="shared" si="4162"/>
        <v>Maha Prasad</v>
      </c>
      <c r="AR874" s="19" t="str">
        <f t="shared" si="4162"/>
        <v>Maha Prasad</v>
      </c>
      <c r="AS874" s="19" t="str">
        <f t="shared" si="4162"/>
        <v>Maha Prasad</v>
      </c>
      <c r="AT874" s="19" t="str">
        <f t="shared" si="4162"/>
        <v>Maha Prasad</v>
      </c>
      <c r="AU874" s="19" t="str">
        <f t="shared" si="4162"/>
        <v>Maha Prasad</v>
      </c>
      <c r="AV874" s="19" t="str">
        <f t="shared" si="4162"/>
        <v>Maha Prasad</v>
      </c>
      <c r="AW874" s="19" t="str">
        <f t="shared" si="4162"/>
        <v>Maha Prasad</v>
      </c>
      <c r="AX874" s="19" t="str">
        <f t="shared" si="4162"/>
        <v>Maha Prasad</v>
      </c>
      <c r="AY874" s="24">
        <f t="shared" si="3801"/>
        <v>2</v>
      </c>
      <c r="AZ874" s="19">
        <f t="shared" si="3802"/>
        <v>2</v>
      </c>
      <c r="BA874" s="19" t="s">
        <v>1729</v>
      </c>
      <c r="BB874" s="19"/>
    </row>
    <row r="875" spans="1:54" ht="15.6">
      <c r="A875" s="1">
        <f>'Form Responses 1'!A1062</f>
        <v>0</v>
      </c>
      <c r="B875" s="1" t="s">
        <v>2427</v>
      </c>
      <c r="C875" s="96" t="s">
        <v>2428</v>
      </c>
      <c r="D875" s="96" t="s">
        <v>2429</v>
      </c>
      <c r="E875" s="526">
        <v>6309955535</v>
      </c>
      <c r="F875" s="48">
        <f>'Form Responses 1'!F1062</f>
        <v>0</v>
      </c>
      <c r="G875" s="25" t="s">
        <v>124</v>
      </c>
      <c r="H875" s="25"/>
      <c r="I875" s="25"/>
      <c r="J875" s="25"/>
      <c r="K875" s="25"/>
      <c r="L875" s="25"/>
      <c r="M875" s="25"/>
      <c r="N875" s="25"/>
      <c r="O875" s="19" t="str">
        <f t="shared" si="4144"/>
        <v/>
      </c>
      <c r="P875" s="20" t="s">
        <v>979</v>
      </c>
      <c r="Q875" s="20" t="s">
        <v>979</v>
      </c>
      <c r="R875" s="20" t="s">
        <v>979</v>
      </c>
      <c r="S875" s="20" t="s">
        <v>979</v>
      </c>
      <c r="T875" s="20" t="s">
        <v>979</v>
      </c>
      <c r="U875" s="20" t="s">
        <v>979</v>
      </c>
      <c r="V875" s="21" t="s">
        <v>979</v>
      </c>
      <c r="W875" s="21" t="s">
        <v>979</v>
      </c>
      <c r="X875" s="21" t="s">
        <v>979</v>
      </c>
      <c r="Y875" s="21" t="s">
        <v>979</v>
      </c>
      <c r="Z875" s="21" t="s">
        <v>979</v>
      </c>
      <c r="AA875" s="21" t="s">
        <v>979</v>
      </c>
      <c r="AB875" s="21" t="s">
        <v>979</v>
      </c>
      <c r="AC875" s="21" t="s">
        <v>979</v>
      </c>
      <c r="AD875" s="21" t="s">
        <v>979</v>
      </c>
      <c r="AE875" s="19" t="s">
        <v>979</v>
      </c>
      <c r="AF875" s="22">
        <f t="shared" si="3799"/>
        <v>12</v>
      </c>
      <c r="AG875" s="44" t="s">
        <v>1732</v>
      </c>
      <c r="AH875" s="19" t="str">
        <f t="shared" si="3867"/>
        <v/>
      </c>
      <c r="AI875" s="19" t="str">
        <f t="shared" ref="AI875:AK875" si="4163">IF(P875="Y",$AG875,"")</f>
        <v>Maha Prasad</v>
      </c>
      <c r="AJ875" s="19" t="str">
        <f t="shared" si="4163"/>
        <v>Maha Prasad</v>
      </c>
      <c r="AK875" s="19" t="str">
        <f t="shared" si="4163"/>
        <v>Maha Prasad</v>
      </c>
      <c r="AL875" s="19" t="s">
        <v>1738</v>
      </c>
      <c r="AM875" s="19" t="str">
        <f t="shared" ref="AM875:AX875" si="4164">IF(T875="Y",$AG875,"")</f>
        <v>Maha Prasad</v>
      </c>
      <c r="AN875" s="19" t="str">
        <f t="shared" si="4164"/>
        <v>Maha Prasad</v>
      </c>
      <c r="AO875" s="19" t="str">
        <f t="shared" si="4164"/>
        <v>Maha Prasad</v>
      </c>
      <c r="AP875" s="19" t="str">
        <f t="shared" si="4164"/>
        <v>Maha Prasad</v>
      </c>
      <c r="AQ875" s="19" t="str">
        <f t="shared" si="4164"/>
        <v>Maha Prasad</v>
      </c>
      <c r="AR875" s="19" t="str">
        <f t="shared" si="4164"/>
        <v>Maha Prasad</v>
      </c>
      <c r="AS875" s="19" t="str">
        <f t="shared" si="4164"/>
        <v>Maha Prasad</v>
      </c>
      <c r="AT875" s="19" t="str">
        <f t="shared" si="4164"/>
        <v>Maha Prasad</v>
      </c>
      <c r="AU875" s="19" t="str">
        <f t="shared" si="4164"/>
        <v>Maha Prasad</v>
      </c>
      <c r="AV875" s="19" t="str">
        <f t="shared" si="4164"/>
        <v>Maha Prasad</v>
      </c>
      <c r="AW875" s="19" t="str">
        <f t="shared" si="4164"/>
        <v>Maha Prasad</v>
      </c>
      <c r="AX875" s="19" t="str">
        <f t="shared" si="4164"/>
        <v>Maha Prasad</v>
      </c>
      <c r="AY875" s="24">
        <f t="shared" si="3801"/>
        <v>2</v>
      </c>
      <c r="AZ875" s="19">
        <f t="shared" si="3802"/>
        <v>2</v>
      </c>
      <c r="BA875" s="19" t="s">
        <v>1729</v>
      </c>
      <c r="BB875" s="19"/>
    </row>
    <row r="876" spans="1:54" ht="15.6">
      <c r="A876" s="1">
        <f>'Form Responses 1'!A1063</f>
        <v>0</v>
      </c>
      <c r="B876" s="1" t="s">
        <v>2430</v>
      </c>
      <c r="C876" s="96" t="s">
        <v>433</v>
      </c>
      <c r="D876" s="96" t="s">
        <v>2431</v>
      </c>
      <c r="E876" s="526">
        <v>7323227802</v>
      </c>
      <c r="F876" s="48">
        <f>'Form Responses 1'!F1063</f>
        <v>0</v>
      </c>
      <c r="G876" s="25" t="s">
        <v>124</v>
      </c>
      <c r="H876" s="25"/>
      <c r="I876" s="25"/>
      <c r="J876" s="25"/>
      <c r="K876" s="25"/>
      <c r="L876" s="25"/>
      <c r="M876" s="25"/>
      <c r="N876" s="25"/>
      <c r="O876" s="19" t="str">
        <f t="shared" si="4144"/>
        <v/>
      </c>
      <c r="P876" s="20" t="s">
        <v>979</v>
      </c>
      <c r="Q876" s="20" t="s">
        <v>979</v>
      </c>
      <c r="R876" s="20" t="s">
        <v>979</v>
      </c>
      <c r="S876" s="20" t="s">
        <v>979</v>
      </c>
      <c r="T876" s="20" t="s">
        <v>979</v>
      </c>
      <c r="U876" s="20" t="s">
        <v>979</v>
      </c>
      <c r="V876" s="21" t="s">
        <v>979</v>
      </c>
      <c r="W876" s="21" t="s">
        <v>979</v>
      </c>
      <c r="X876" s="21" t="s">
        <v>979</v>
      </c>
      <c r="Y876" s="21" t="s">
        <v>979</v>
      </c>
      <c r="Z876" s="21" t="s">
        <v>979</v>
      </c>
      <c r="AA876" s="21" t="s">
        <v>979</v>
      </c>
      <c r="AB876" s="21" t="s">
        <v>979</v>
      </c>
      <c r="AC876" s="21" t="s">
        <v>979</v>
      </c>
      <c r="AD876" s="21" t="s">
        <v>979</v>
      </c>
      <c r="AE876" s="19" t="s">
        <v>979</v>
      </c>
      <c r="AF876" s="22">
        <f t="shared" si="3799"/>
        <v>12</v>
      </c>
      <c r="AG876" s="44" t="s">
        <v>1732</v>
      </c>
      <c r="AH876" s="19" t="str">
        <f t="shared" si="3867"/>
        <v/>
      </c>
      <c r="AI876" s="19" t="str">
        <f t="shared" ref="AI876:AK876" si="4165">IF(P876="Y",$AG876,"")</f>
        <v>Maha Prasad</v>
      </c>
      <c r="AJ876" s="19" t="str">
        <f t="shared" si="4165"/>
        <v>Maha Prasad</v>
      </c>
      <c r="AK876" s="19" t="str">
        <f t="shared" si="4165"/>
        <v>Maha Prasad</v>
      </c>
      <c r="AL876" s="19" t="s">
        <v>1738</v>
      </c>
      <c r="AM876" s="19" t="str">
        <f t="shared" ref="AM876:AX876" si="4166">IF(T876="Y",$AG876,"")</f>
        <v>Maha Prasad</v>
      </c>
      <c r="AN876" s="19" t="str">
        <f t="shared" si="4166"/>
        <v>Maha Prasad</v>
      </c>
      <c r="AO876" s="19" t="str">
        <f t="shared" si="4166"/>
        <v>Maha Prasad</v>
      </c>
      <c r="AP876" s="19" t="str">
        <f t="shared" si="4166"/>
        <v>Maha Prasad</v>
      </c>
      <c r="AQ876" s="19" t="str">
        <f t="shared" si="4166"/>
        <v>Maha Prasad</v>
      </c>
      <c r="AR876" s="19" t="str">
        <f t="shared" si="4166"/>
        <v>Maha Prasad</v>
      </c>
      <c r="AS876" s="19" t="str">
        <f t="shared" si="4166"/>
        <v>Maha Prasad</v>
      </c>
      <c r="AT876" s="19" t="str">
        <f t="shared" si="4166"/>
        <v>Maha Prasad</v>
      </c>
      <c r="AU876" s="19" t="str">
        <f t="shared" si="4166"/>
        <v>Maha Prasad</v>
      </c>
      <c r="AV876" s="19" t="str">
        <f t="shared" si="4166"/>
        <v>Maha Prasad</v>
      </c>
      <c r="AW876" s="19" t="str">
        <f t="shared" si="4166"/>
        <v>Maha Prasad</v>
      </c>
      <c r="AX876" s="19" t="str">
        <f t="shared" si="4166"/>
        <v>Maha Prasad</v>
      </c>
      <c r="AY876" s="24">
        <f t="shared" si="3801"/>
        <v>2</v>
      </c>
      <c r="AZ876" s="19">
        <f t="shared" si="3802"/>
        <v>2</v>
      </c>
      <c r="BA876" s="19" t="s">
        <v>1729</v>
      </c>
      <c r="BB876" s="19"/>
    </row>
    <row r="877" spans="1:54" ht="15.6">
      <c r="A877" s="1">
        <f>'Form Responses 1'!A1064</f>
        <v>0</v>
      </c>
      <c r="B877" s="1" t="s">
        <v>2432</v>
      </c>
      <c r="C877" s="96" t="s">
        <v>2433</v>
      </c>
      <c r="D877" s="96" t="s">
        <v>2434</v>
      </c>
      <c r="E877" s="526">
        <v>8477661166</v>
      </c>
      <c r="F877" s="48">
        <f>'Form Responses 1'!F1064</f>
        <v>0</v>
      </c>
      <c r="G877" s="25" t="s">
        <v>124</v>
      </c>
      <c r="H877" s="25"/>
      <c r="I877" s="25"/>
      <c r="J877" s="25"/>
      <c r="K877" s="25"/>
      <c r="L877" s="25"/>
      <c r="M877" s="25"/>
      <c r="N877" s="25"/>
      <c r="O877" s="19" t="str">
        <f t="shared" si="4144"/>
        <v/>
      </c>
      <c r="P877" s="20" t="s">
        <v>979</v>
      </c>
      <c r="Q877" s="20" t="s">
        <v>979</v>
      </c>
      <c r="R877" s="20" t="s">
        <v>979</v>
      </c>
      <c r="S877" s="20" t="s">
        <v>979</v>
      </c>
      <c r="T877" s="20" t="s">
        <v>979</v>
      </c>
      <c r="U877" s="20" t="s">
        <v>979</v>
      </c>
      <c r="V877" s="21" t="s">
        <v>979</v>
      </c>
      <c r="W877" s="21" t="s">
        <v>979</v>
      </c>
      <c r="X877" s="21" t="s">
        <v>979</v>
      </c>
      <c r="Y877" s="21" t="s">
        <v>979</v>
      </c>
      <c r="Z877" s="21" t="s">
        <v>979</v>
      </c>
      <c r="AA877" s="21" t="s">
        <v>979</v>
      </c>
      <c r="AB877" s="21" t="s">
        <v>979</v>
      </c>
      <c r="AC877" s="21" t="s">
        <v>979</v>
      </c>
      <c r="AD877" s="21" t="s">
        <v>979</v>
      </c>
      <c r="AE877" s="19" t="s">
        <v>979</v>
      </c>
      <c r="AF877" s="22">
        <f t="shared" si="3799"/>
        <v>12</v>
      </c>
      <c r="AG877" s="44" t="s">
        <v>1732</v>
      </c>
      <c r="AH877" s="19" t="str">
        <f t="shared" si="3867"/>
        <v/>
      </c>
      <c r="AI877" s="19" t="str">
        <f t="shared" ref="AI877:AK877" si="4167">IF(P877="Y",$AG877,"")</f>
        <v>Maha Prasad</v>
      </c>
      <c r="AJ877" s="19" t="str">
        <f t="shared" si="4167"/>
        <v>Maha Prasad</v>
      </c>
      <c r="AK877" s="19" t="str">
        <f t="shared" si="4167"/>
        <v>Maha Prasad</v>
      </c>
      <c r="AL877" s="19" t="s">
        <v>1738</v>
      </c>
      <c r="AM877" s="19" t="str">
        <f t="shared" ref="AM877:AX877" si="4168">IF(T877="Y",$AG877,"")</f>
        <v>Maha Prasad</v>
      </c>
      <c r="AN877" s="19" t="str">
        <f t="shared" si="4168"/>
        <v>Maha Prasad</v>
      </c>
      <c r="AO877" s="19" t="str">
        <f t="shared" si="4168"/>
        <v>Maha Prasad</v>
      </c>
      <c r="AP877" s="19" t="str">
        <f t="shared" si="4168"/>
        <v>Maha Prasad</v>
      </c>
      <c r="AQ877" s="19" t="str">
        <f t="shared" si="4168"/>
        <v>Maha Prasad</v>
      </c>
      <c r="AR877" s="19" t="str">
        <f t="shared" si="4168"/>
        <v>Maha Prasad</v>
      </c>
      <c r="AS877" s="19" t="str">
        <f t="shared" si="4168"/>
        <v>Maha Prasad</v>
      </c>
      <c r="AT877" s="19" t="str">
        <f t="shared" si="4168"/>
        <v>Maha Prasad</v>
      </c>
      <c r="AU877" s="19" t="str">
        <f t="shared" si="4168"/>
        <v>Maha Prasad</v>
      </c>
      <c r="AV877" s="19" t="str">
        <f t="shared" si="4168"/>
        <v>Maha Prasad</v>
      </c>
      <c r="AW877" s="19" t="str">
        <f t="shared" si="4168"/>
        <v>Maha Prasad</v>
      </c>
      <c r="AX877" s="19" t="str">
        <f t="shared" si="4168"/>
        <v>Maha Prasad</v>
      </c>
      <c r="AY877" s="24">
        <f t="shared" si="3801"/>
        <v>2</v>
      </c>
      <c r="AZ877" s="19">
        <f t="shared" si="3802"/>
        <v>2</v>
      </c>
      <c r="BA877" s="19" t="s">
        <v>1729</v>
      </c>
      <c r="BB877" s="19"/>
    </row>
    <row r="878" spans="1:54" ht="15.6">
      <c r="A878" s="1">
        <f>'Form Responses 1'!A1065</f>
        <v>0</v>
      </c>
      <c r="B878" s="1" t="s">
        <v>2435</v>
      </c>
      <c r="C878" s="96" t="s">
        <v>1168</v>
      </c>
      <c r="D878" s="96" t="s">
        <v>2436</v>
      </c>
      <c r="E878" s="526">
        <v>8476918320</v>
      </c>
      <c r="F878" s="48">
        <f>'Form Responses 1'!F1065</f>
        <v>0</v>
      </c>
      <c r="G878" s="25" t="s">
        <v>124</v>
      </c>
      <c r="H878" s="25"/>
      <c r="I878" s="25"/>
      <c r="J878" s="25"/>
      <c r="K878" s="25"/>
      <c r="L878" s="25"/>
      <c r="M878" s="25"/>
      <c r="N878" s="25"/>
      <c r="O878" s="19" t="str">
        <f t="shared" si="4144"/>
        <v/>
      </c>
      <c r="P878" s="20" t="s">
        <v>979</v>
      </c>
      <c r="Q878" s="20" t="s">
        <v>979</v>
      </c>
      <c r="R878" s="20" t="s">
        <v>979</v>
      </c>
      <c r="S878" s="20" t="s">
        <v>979</v>
      </c>
      <c r="T878" s="20" t="s">
        <v>979</v>
      </c>
      <c r="U878" s="20" t="s">
        <v>979</v>
      </c>
      <c r="V878" s="21" t="s">
        <v>979</v>
      </c>
      <c r="W878" s="21" t="s">
        <v>979</v>
      </c>
      <c r="X878" s="21" t="s">
        <v>979</v>
      </c>
      <c r="Y878" s="21" t="s">
        <v>979</v>
      </c>
      <c r="Z878" s="21" t="s">
        <v>979</v>
      </c>
      <c r="AA878" s="21" t="s">
        <v>979</v>
      </c>
      <c r="AB878" s="21" t="s">
        <v>979</v>
      </c>
      <c r="AC878" s="21" t="s">
        <v>979</v>
      </c>
      <c r="AD878" s="21" t="s">
        <v>979</v>
      </c>
      <c r="AE878" s="19" t="s">
        <v>979</v>
      </c>
      <c r="AF878" s="22">
        <f t="shared" si="3799"/>
        <v>12</v>
      </c>
      <c r="AG878" s="44" t="s">
        <v>1732</v>
      </c>
      <c r="AH878" s="19" t="str">
        <f t="shared" si="3867"/>
        <v/>
      </c>
      <c r="AI878" s="19" t="str">
        <f t="shared" ref="AI878:AK878" si="4169">IF(P878="Y",$AG878,"")</f>
        <v>Maha Prasad</v>
      </c>
      <c r="AJ878" s="19" t="str">
        <f t="shared" si="4169"/>
        <v>Maha Prasad</v>
      </c>
      <c r="AK878" s="19" t="str">
        <f t="shared" si="4169"/>
        <v>Maha Prasad</v>
      </c>
      <c r="AL878" s="19" t="s">
        <v>1738</v>
      </c>
      <c r="AM878" s="19" t="s">
        <v>1742</v>
      </c>
      <c r="AN878" s="19" t="str">
        <f t="shared" ref="AN878:AX878" si="4170">IF(U878="Y",$AG878,"")</f>
        <v>Maha Prasad</v>
      </c>
      <c r="AO878" s="19" t="str">
        <f t="shared" si="4170"/>
        <v>Maha Prasad</v>
      </c>
      <c r="AP878" s="19" t="str">
        <f t="shared" si="4170"/>
        <v>Maha Prasad</v>
      </c>
      <c r="AQ878" s="19" t="str">
        <f t="shared" si="4170"/>
        <v>Maha Prasad</v>
      </c>
      <c r="AR878" s="19" t="str">
        <f t="shared" si="4170"/>
        <v>Maha Prasad</v>
      </c>
      <c r="AS878" s="19" t="str">
        <f t="shared" si="4170"/>
        <v>Maha Prasad</v>
      </c>
      <c r="AT878" s="19" t="str">
        <f t="shared" si="4170"/>
        <v>Maha Prasad</v>
      </c>
      <c r="AU878" s="19" t="str">
        <f t="shared" si="4170"/>
        <v>Maha Prasad</v>
      </c>
      <c r="AV878" s="19" t="str">
        <f t="shared" si="4170"/>
        <v>Maha Prasad</v>
      </c>
      <c r="AW878" s="19" t="str">
        <f t="shared" si="4170"/>
        <v>Maha Prasad</v>
      </c>
      <c r="AX878" s="19" t="str">
        <f t="shared" si="4170"/>
        <v>Maha Prasad</v>
      </c>
      <c r="AY878" s="24">
        <f t="shared" si="3801"/>
        <v>2</v>
      </c>
      <c r="AZ878" s="19">
        <f t="shared" si="3802"/>
        <v>2</v>
      </c>
      <c r="BA878" s="19" t="s">
        <v>1729</v>
      </c>
      <c r="BB878" s="19"/>
    </row>
    <row r="879" spans="1:54" ht="15.6">
      <c r="A879" s="1">
        <f>'Form Responses 1'!A1066</f>
        <v>0</v>
      </c>
      <c r="B879" s="1" t="s">
        <v>2437</v>
      </c>
      <c r="C879" s="96" t="s">
        <v>2438</v>
      </c>
      <c r="D879" s="96" t="s">
        <v>2439</v>
      </c>
      <c r="E879" s="527" t="s">
        <v>2440</v>
      </c>
      <c r="F879" s="48">
        <f>'Form Responses 1'!F1066</f>
        <v>0</v>
      </c>
      <c r="G879" s="25" t="s">
        <v>124</v>
      </c>
      <c r="H879" s="25"/>
      <c r="I879" s="25"/>
      <c r="J879" s="25"/>
      <c r="K879" s="25"/>
      <c r="L879" s="25"/>
      <c r="M879" s="25"/>
      <c r="N879" s="25"/>
      <c r="O879" s="19" t="str">
        <f t="shared" si="4144"/>
        <v/>
      </c>
      <c r="P879" s="20" t="s">
        <v>979</v>
      </c>
      <c r="Q879" s="20" t="s">
        <v>979</v>
      </c>
      <c r="R879" s="20" t="s">
        <v>979</v>
      </c>
      <c r="S879" s="20" t="s">
        <v>979</v>
      </c>
      <c r="T879" s="20" t="s">
        <v>979</v>
      </c>
      <c r="U879" s="20" t="s">
        <v>979</v>
      </c>
      <c r="V879" s="21" t="s">
        <v>979</v>
      </c>
      <c r="W879" s="21" t="s">
        <v>979</v>
      </c>
      <c r="X879" s="21" t="s">
        <v>979</v>
      </c>
      <c r="Y879" s="21" t="s">
        <v>979</v>
      </c>
      <c r="Z879" s="21" t="s">
        <v>979</v>
      </c>
      <c r="AA879" s="21" t="s">
        <v>979</v>
      </c>
      <c r="AB879" s="21" t="s">
        <v>979</v>
      </c>
      <c r="AC879" s="21" t="s">
        <v>979</v>
      </c>
      <c r="AD879" s="21" t="s">
        <v>979</v>
      </c>
      <c r="AE879" s="19" t="s">
        <v>979</v>
      </c>
      <c r="AF879" s="22">
        <f t="shared" si="3799"/>
        <v>12</v>
      </c>
      <c r="AG879" s="44" t="s">
        <v>1732</v>
      </c>
      <c r="AH879" s="19" t="str">
        <f t="shared" si="3867"/>
        <v/>
      </c>
      <c r="AI879" s="19" t="str">
        <f t="shared" ref="AI879:AK879" si="4171">IF(P879="Y",$AG879,"")</f>
        <v>Maha Prasad</v>
      </c>
      <c r="AJ879" s="19" t="str">
        <f t="shared" si="4171"/>
        <v>Maha Prasad</v>
      </c>
      <c r="AK879" s="19" t="str">
        <f t="shared" si="4171"/>
        <v>Maha Prasad</v>
      </c>
      <c r="AL879" s="19" t="s">
        <v>1738</v>
      </c>
      <c r="AM879" s="19" t="s">
        <v>1742</v>
      </c>
      <c r="AN879" s="19" t="str">
        <f t="shared" ref="AN879:AX879" si="4172">IF(U879="Y",$AG879,"")</f>
        <v>Maha Prasad</v>
      </c>
      <c r="AO879" s="19" t="str">
        <f t="shared" si="4172"/>
        <v>Maha Prasad</v>
      </c>
      <c r="AP879" s="19" t="str">
        <f t="shared" si="4172"/>
        <v>Maha Prasad</v>
      </c>
      <c r="AQ879" s="19" t="str">
        <f t="shared" si="4172"/>
        <v>Maha Prasad</v>
      </c>
      <c r="AR879" s="19" t="str">
        <f t="shared" si="4172"/>
        <v>Maha Prasad</v>
      </c>
      <c r="AS879" s="19" t="str">
        <f t="shared" si="4172"/>
        <v>Maha Prasad</v>
      </c>
      <c r="AT879" s="19" t="str">
        <f t="shared" si="4172"/>
        <v>Maha Prasad</v>
      </c>
      <c r="AU879" s="19" t="str">
        <f t="shared" si="4172"/>
        <v>Maha Prasad</v>
      </c>
      <c r="AV879" s="19" t="str">
        <f t="shared" si="4172"/>
        <v>Maha Prasad</v>
      </c>
      <c r="AW879" s="19" t="str">
        <f t="shared" si="4172"/>
        <v>Maha Prasad</v>
      </c>
      <c r="AX879" s="19" t="str">
        <f t="shared" si="4172"/>
        <v>Maha Prasad</v>
      </c>
      <c r="AY879" s="24">
        <f t="shared" si="3801"/>
        <v>2</v>
      </c>
      <c r="AZ879" s="19">
        <f t="shared" si="3802"/>
        <v>2</v>
      </c>
      <c r="BA879" s="19" t="s">
        <v>1729</v>
      </c>
      <c r="BB879" s="19"/>
    </row>
    <row r="880" spans="1:54" ht="15.6">
      <c r="A880" s="1">
        <f>'Form Responses 1'!A1067</f>
        <v>0</v>
      </c>
      <c r="B880" s="1" t="s">
        <v>2441</v>
      </c>
      <c r="C880" s="96" t="s">
        <v>795</v>
      </c>
      <c r="D880" s="96" t="s">
        <v>2442</v>
      </c>
      <c r="E880" s="526">
        <v>6303472385</v>
      </c>
      <c r="F880" s="48">
        <f>'Form Responses 1'!F1067</f>
        <v>0</v>
      </c>
      <c r="G880" s="25" t="s">
        <v>124</v>
      </c>
      <c r="H880" s="25"/>
      <c r="I880" s="25"/>
      <c r="J880" s="25"/>
      <c r="K880" s="25"/>
      <c r="L880" s="25"/>
      <c r="M880" s="25"/>
      <c r="N880" s="25"/>
      <c r="O880" s="19" t="str">
        <f t="shared" si="4144"/>
        <v/>
      </c>
      <c r="P880" s="20" t="s">
        <v>979</v>
      </c>
      <c r="Q880" s="20" t="s">
        <v>979</v>
      </c>
      <c r="R880" s="20" t="s">
        <v>979</v>
      </c>
      <c r="S880" s="20" t="s">
        <v>979</v>
      </c>
      <c r="T880" s="20" t="s">
        <v>979</v>
      </c>
      <c r="U880" s="20" t="s">
        <v>979</v>
      </c>
      <c r="V880" s="21" t="s">
        <v>979</v>
      </c>
      <c r="W880" s="21" t="s">
        <v>979</v>
      </c>
      <c r="X880" s="21" t="s">
        <v>979</v>
      </c>
      <c r="Y880" s="21" t="s">
        <v>979</v>
      </c>
      <c r="Z880" s="21" t="s">
        <v>979</v>
      </c>
      <c r="AA880" s="21" t="s">
        <v>979</v>
      </c>
      <c r="AB880" s="21" t="s">
        <v>979</v>
      </c>
      <c r="AC880" s="21" t="s">
        <v>979</v>
      </c>
      <c r="AD880" s="21" t="s">
        <v>979</v>
      </c>
      <c r="AE880" s="19" t="s">
        <v>979</v>
      </c>
      <c r="AF880" s="22">
        <f t="shared" si="3799"/>
        <v>12</v>
      </c>
      <c r="AG880" s="44" t="s">
        <v>1732</v>
      </c>
      <c r="AH880" s="19" t="str">
        <f t="shared" si="3867"/>
        <v/>
      </c>
      <c r="AI880" s="19" t="str">
        <f t="shared" ref="AI880:AK880" si="4173">IF(P880="Y",$AG880,"")</f>
        <v>Maha Prasad</v>
      </c>
      <c r="AJ880" s="19" t="str">
        <f t="shared" si="4173"/>
        <v>Maha Prasad</v>
      </c>
      <c r="AK880" s="19" t="str">
        <f t="shared" si="4173"/>
        <v>Maha Prasad</v>
      </c>
      <c r="AL880" s="19" t="s">
        <v>1738</v>
      </c>
      <c r="AM880" s="19" t="s">
        <v>1742</v>
      </c>
      <c r="AN880" s="19" t="str">
        <f t="shared" ref="AN880:AX880" si="4174">IF(U880="Y",$AG880,"")</f>
        <v>Maha Prasad</v>
      </c>
      <c r="AO880" s="19" t="str">
        <f t="shared" si="4174"/>
        <v>Maha Prasad</v>
      </c>
      <c r="AP880" s="19" t="str">
        <f t="shared" si="4174"/>
        <v>Maha Prasad</v>
      </c>
      <c r="AQ880" s="19" t="str">
        <f t="shared" si="4174"/>
        <v>Maha Prasad</v>
      </c>
      <c r="AR880" s="19" t="str">
        <f t="shared" si="4174"/>
        <v>Maha Prasad</v>
      </c>
      <c r="AS880" s="19" t="str">
        <f t="shared" si="4174"/>
        <v>Maha Prasad</v>
      </c>
      <c r="AT880" s="19" t="str">
        <f t="shared" si="4174"/>
        <v>Maha Prasad</v>
      </c>
      <c r="AU880" s="19" t="str">
        <f t="shared" si="4174"/>
        <v>Maha Prasad</v>
      </c>
      <c r="AV880" s="19" t="str">
        <f t="shared" si="4174"/>
        <v>Maha Prasad</v>
      </c>
      <c r="AW880" s="19" t="str">
        <f t="shared" si="4174"/>
        <v>Maha Prasad</v>
      </c>
      <c r="AX880" s="19" t="str">
        <f t="shared" si="4174"/>
        <v>Maha Prasad</v>
      </c>
      <c r="AY880" s="24">
        <f t="shared" si="3801"/>
        <v>2</v>
      </c>
      <c r="AZ880" s="19">
        <f t="shared" si="3802"/>
        <v>2</v>
      </c>
      <c r="BA880" s="19" t="s">
        <v>1729</v>
      </c>
      <c r="BB880" s="19"/>
    </row>
    <row r="881" spans="1:54" ht="15.6">
      <c r="A881" s="1">
        <f>'Form Responses 1'!A1068</f>
        <v>0</v>
      </c>
      <c r="B881" s="1" t="s">
        <v>2443</v>
      </c>
      <c r="C881" s="96" t="s">
        <v>413</v>
      </c>
      <c r="D881" s="96" t="s">
        <v>2444</v>
      </c>
      <c r="E881" s="526">
        <v>7324074747</v>
      </c>
      <c r="F881" s="48">
        <f>'Form Responses 1'!F1068</f>
        <v>0</v>
      </c>
      <c r="G881" s="25" t="s">
        <v>124</v>
      </c>
      <c r="H881" s="25"/>
      <c r="I881" s="25"/>
      <c r="J881" s="25"/>
      <c r="K881" s="25"/>
      <c r="L881" s="25"/>
      <c r="M881" s="25"/>
      <c r="N881" s="25"/>
      <c r="O881" s="19" t="str">
        <f t="shared" si="4144"/>
        <v/>
      </c>
      <c r="P881" s="20" t="s">
        <v>979</v>
      </c>
      <c r="Q881" s="20" t="s">
        <v>979</v>
      </c>
      <c r="R881" s="20" t="s">
        <v>979</v>
      </c>
      <c r="S881" s="20" t="s">
        <v>979</v>
      </c>
      <c r="T881" s="20" t="s">
        <v>979</v>
      </c>
      <c r="U881" s="20" t="s">
        <v>979</v>
      </c>
      <c r="V881" s="21" t="s">
        <v>979</v>
      </c>
      <c r="W881" s="21" t="s">
        <v>979</v>
      </c>
      <c r="X881" s="21" t="s">
        <v>979</v>
      </c>
      <c r="Y881" s="21" t="s">
        <v>979</v>
      </c>
      <c r="Z881" s="21" t="s">
        <v>979</v>
      </c>
      <c r="AA881" s="21" t="s">
        <v>979</v>
      </c>
      <c r="AB881" s="21" t="s">
        <v>979</v>
      </c>
      <c r="AC881" s="21" t="s">
        <v>979</v>
      </c>
      <c r="AD881" s="21" t="s">
        <v>979</v>
      </c>
      <c r="AE881" s="19" t="s">
        <v>979</v>
      </c>
      <c r="AF881" s="22">
        <f t="shared" si="3799"/>
        <v>12</v>
      </c>
      <c r="AG881" s="44" t="s">
        <v>1732</v>
      </c>
      <c r="AH881" s="19" t="str">
        <f t="shared" si="3867"/>
        <v/>
      </c>
      <c r="AI881" s="19" t="str">
        <f t="shared" ref="AI881:AK881" si="4175">IF(P881="Y",$AG881,"")</f>
        <v>Maha Prasad</v>
      </c>
      <c r="AJ881" s="19" t="str">
        <f t="shared" si="4175"/>
        <v>Maha Prasad</v>
      </c>
      <c r="AK881" s="19" t="str">
        <f t="shared" si="4175"/>
        <v>Maha Prasad</v>
      </c>
      <c r="AL881" s="19" t="s">
        <v>1738</v>
      </c>
      <c r="AM881" s="19" t="s">
        <v>1742</v>
      </c>
      <c r="AN881" s="19" t="str">
        <f t="shared" ref="AN881:AX881" si="4176">IF(U881="Y",$AG881,"")</f>
        <v>Maha Prasad</v>
      </c>
      <c r="AO881" s="19" t="str">
        <f t="shared" si="4176"/>
        <v>Maha Prasad</v>
      </c>
      <c r="AP881" s="19" t="str">
        <f t="shared" si="4176"/>
        <v>Maha Prasad</v>
      </c>
      <c r="AQ881" s="19" t="str">
        <f t="shared" si="4176"/>
        <v>Maha Prasad</v>
      </c>
      <c r="AR881" s="19" t="str">
        <f t="shared" si="4176"/>
        <v>Maha Prasad</v>
      </c>
      <c r="AS881" s="19" t="str">
        <f t="shared" si="4176"/>
        <v>Maha Prasad</v>
      </c>
      <c r="AT881" s="19" t="str">
        <f t="shared" si="4176"/>
        <v>Maha Prasad</v>
      </c>
      <c r="AU881" s="19" t="str">
        <f t="shared" si="4176"/>
        <v>Maha Prasad</v>
      </c>
      <c r="AV881" s="19" t="str">
        <f t="shared" si="4176"/>
        <v>Maha Prasad</v>
      </c>
      <c r="AW881" s="19" t="str">
        <f t="shared" si="4176"/>
        <v>Maha Prasad</v>
      </c>
      <c r="AX881" s="19" t="str">
        <f t="shared" si="4176"/>
        <v>Maha Prasad</v>
      </c>
      <c r="AY881" s="24">
        <f t="shared" si="3801"/>
        <v>2</v>
      </c>
      <c r="AZ881" s="19">
        <f t="shared" si="3802"/>
        <v>2</v>
      </c>
      <c r="BA881" s="19" t="s">
        <v>1729</v>
      </c>
      <c r="BB881" s="19"/>
    </row>
    <row r="882" spans="1:54" ht="15.6">
      <c r="A882" s="1">
        <f>'Form Responses 1'!A1069</f>
        <v>0</v>
      </c>
      <c r="B882" s="1" t="s">
        <v>1329</v>
      </c>
      <c r="C882" s="96" t="s">
        <v>2445</v>
      </c>
      <c r="D882" s="96" t="s">
        <v>2446</v>
      </c>
      <c r="E882" s="526">
        <v>3127742966</v>
      </c>
      <c r="F882" s="48">
        <f>'Form Responses 1'!F1069</f>
        <v>0</v>
      </c>
      <c r="G882" s="25" t="s">
        <v>124</v>
      </c>
      <c r="H882" s="25"/>
      <c r="I882" s="25"/>
      <c r="J882" s="25"/>
      <c r="K882" s="25"/>
      <c r="L882" s="25"/>
      <c r="M882" s="25"/>
      <c r="N882" s="25"/>
      <c r="O882" s="19" t="str">
        <f t="shared" si="4144"/>
        <v/>
      </c>
      <c r="P882" s="20" t="s">
        <v>979</v>
      </c>
      <c r="Q882" s="20" t="s">
        <v>979</v>
      </c>
      <c r="R882" s="20" t="s">
        <v>979</v>
      </c>
      <c r="S882" s="20" t="s">
        <v>979</v>
      </c>
      <c r="T882" s="20" t="s">
        <v>979</v>
      </c>
      <c r="U882" s="20" t="s">
        <v>979</v>
      </c>
      <c r="V882" s="21" t="s">
        <v>979</v>
      </c>
      <c r="W882" s="21" t="s">
        <v>979</v>
      </c>
      <c r="X882" s="21" t="s">
        <v>979</v>
      </c>
      <c r="Y882" s="21" t="s">
        <v>979</v>
      </c>
      <c r="Z882" s="21" t="s">
        <v>979</v>
      </c>
      <c r="AA882" s="21" t="s">
        <v>979</v>
      </c>
      <c r="AB882" s="21" t="s">
        <v>979</v>
      </c>
      <c r="AC882" s="21" t="s">
        <v>979</v>
      </c>
      <c r="AD882" s="21" t="s">
        <v>979</v>
      </c>
      <c r="AE882" s="19" t="s">
        <v>979</v>
      </c>
      <c r="AF882" s="22">
        <f t="shared" si="3799"/>
        <v>12</v>
      </c>
      <c r="AG882" s="44" t="s">
        <v>1732</v>
      </c>
      <c r="AH882" s="19" t="str">
        <f t="shared" si="3867"/>
        <v/>
      </c>
      <c r="AI882" s="19" t="str">
        <f t="shared" ref="AI882:AK882" si="4177">IF(P882="Y",$AG882,"")</f>
        <v>Maha Prasad</v>
      </c>
      <c r="AJ882" s="19" t="str">
        <f t="shared" si="4177"/>
        <v>Maha Prasad</v>
      </c>
      <c r="AK882" s="19" t="str">
        <f t="shared" si="4177"/>
        <v>Maha Prasad</v>
      </c>
      <c r="AL882" s="19" t="s">
        <v>1738</v>
      </c>
      <c r="AM882" s="19" t="s">
        <v>1742</v>
      </c>
      <c r="AN882" s="19" t="str">
        <f t="shared" ref="AN882:AX882" si="4178">IF(U882="Y",$AG882,"")</f>
        <v>Maha Prasad</v>
      </c>
      <c r="AO882" s="19" t="str">
        <f t="shared" si="4178"/>
        <v>Maha Prasad</v>
      </c>
      <c r="AP882" s="19" t="str">
        <f t="shared" si="4178"/>
        <v>Maha Prasad</v>
      </c>
      <c r="AQ882" s="19" t="str">
        <f t="shared" si="4178"/>
        <v>Maha Prasad</v>
      </c>
      <c r="AR882" s="19" t="str">
        <f t="shared" si="4178"/>
        <v>Maha Prasad</v>
      </c>
      <c r="AS882" s="19" t="str">
        <f t="shared" si="4178"/>
        <v>Maha Prasad</v>
      </c>
      <c r="AT882" s="19" t="str">
        <f t="shared" si="4178"/>
        <v>Maha Prasad</v>
      </c>
      <c r="AU882" s="19" t="str">
        <f t="shared" si="4178"/>
        <v>Maha Prasad</v>
      </c>
      <c r="AV882" s="19" t="str">
        <f t="shared" si="4178"/>
        <v>Maha Prasad</v>
      </c>
      <c r="AW882" s="19" t="str">
        <f t="shared" si="4178"/>
        <v>Maha Prasad</v>
      </c>
      <c r="AX882" s="19" t="str">
        <f t="shared" si="4178"/>
        <v>Maha Prasad</v>
      </c>
      <c r="AY882" s="24">
        <f t="shared" si="3801"/>
        <v>2</v>
      </c>
      <c r="AZ882" s="19">
        <f t="shared" si="3802"/>
        <v>2</v>
      </c>
      <c r="BA882" s="19" t="s">
        <v>1729</v>
      </c>
      <c r="BB882" s="19"/>
    </row>
    <row r="883" spans="1:54" ht="15.6">
      <c r="A883" s="1">
        <f>'Form Responses 1'!A1070</f>
        <v>0</v>
      </c>
      <c r="B883" s="1" t="s">
        <v>2447</v>
      </c>
      <c r="C883" s="96" t="s">
        <v>1073</v>
      </c>
      <c r="D883" s="96" t="s">
        <v>2448</v>
      </c>
      <c r="E883" s="526">
        <v>6306971508</v>
      </c>
      <c r="F883" s="48">
        <f>'Form Responses 1'!F1070</f>
        <v>0</v>
      </c>
      <c r="G883" s="25" t="s">
        <v>124</v>
      </c>
      <c r="H883" s="25"/>
      <c r="I883" s="25"/>
      <c r="J883" s="25"/>
      <c r="K883" s="25"/>
      <c r="L883" s="25"/>
      <c r="M883" s="25"/>
      <c r="N883" s="25"/>
      <c r="O883" s="19" t="str">
        <f t="shared" si="4144"/>
        <v/>
      </c>
      <c r="P883" s="20" t="s">
        <v>979</v>
      </c>
      <c r="Q883" s="20" t="s">
        <v>979</v>
      </c>
      <c r="R883" s="20" t="s">
        <v>979</v>
      </c>
      <c r="S883" s="20" t="s">
        <v>979</v>
      </c>
      <c r="T883" s="20" t="s">
        <v>979</v>
      </c>
      <c r="U883" s="20" t="s">
        <v>979</v>
      </c>
      <c r="V883" s="21" t="s">
        <v>979</v>
      </c>
      <c r="W883" s="21" t="s">
        <v>979</v>
      </c>
      <c r="X883" s="21" t="s">
        <v>979</v>
      </c>
      <c r="Y883" s="21" t="s">
        <v>979</v>
      </c>
      <c r="Z883" s="21" t="s">
        <v>979</v>
      </c>
      <c r="AA883" s="21" t="s">
        <v>979</v>
      </c>
      <c r="AB883" s="21" t="s">
        <v>979</v>
      </c>
      <c r="AC883" s="21" t="s">
        <v>979</v>
      </c>
      <c r="AD883" s="21" t="s">
        <v>979</v>
      </c>
      <c r="AE883" s="19" t="s">
        <v>979</v>
      </c>
      <c r="AF883" s="22">
        <f t="shared" si="3799"/>
        <v>12</v>
      </c>
      <c r="AG883" s="44" t="s">
        <v>1732</v>
      </c>
      <c r="AH883" s="19" t="str">
        <f t="shared" si="3867"/>
        <v/>
      </c>
      <c r="AI883" s="19" t="str">
        <f t="shared" ref="AI883:AK883" si="4179">IF(P883="Y",$AG883,"")</f>
        <v>Maha Prasad</v>
      </c>
      <c r="AJ883" s="19" t="str">
        <f t="shared" si="4179"/>
        <v>Maha Prasad</v>
      </c>
      <c r="AK883" s="19" t="str">
        <f t="shared" si="4179"/>
        <v>Maha Prasad</v>
      </c>
      <c r="AL883" s="19" t="s">
        <v>1738</v>
      </c>
      <c r="AM883" s="19" t="s">
        <v>1742</v>
      </c>
      <c r="AN883" s="19" t="str">
        <f t="shared" ref="AN883:AX883" si="4180">IF(U883="Y",$AG883,"")</f>
        <v>Maha Prasad</v>
      </c>
      <c r="AO883" s="19" t="str">
        <f t="shared" si="4180"/>
        <v>Maha Prasad</v>
      </c>
      <c r="AP883" s="19" t="str">
        <f t="shared" si="4180"/>
        <v>Maha Prasad</v>
      </c>
      <c r="AQ883" s="19" t="str">
        <f t="shared" si="4180"/>
        <v>Maha Prasad</v>
      </c>
      <c r="AR883" s="19" t="str">
        <f t="shared" si="4180"/>
        <v>Maha Prasad</v>
      </c>
      <c r="AS883" s="19" t="str">
        <f t="shared" si="4180"/>
        <v>Maha Prasad</v>
      </c>
      <c r="AT883" s="19" t="str">
        <f t="shared" si="4180"/>
        <v>Maha Prasad</v>
      </c>
      <c r="AU883" s="19" t="str">
        <f t="shared" si="4180"/>
        <v>Maha Prasad</v>
      </c>
      <c r="AV883" s="19" t="str">
        <f t="shared" si="4180"/>
        <v>Maha Prasad</v>
      </c>
      <c r="AW883" s="19" t="str">
        <f t="shared" si="4180"/>
        <v>Maha Prasad</v>
      </c>
      <c r="AX883" s="19" t="str">
        <f t="shared" si="4180"/>
        <v>Maha Prasad</v>
      </c>
      <c r="AY883" s="24">
        <f t="shared" si="3801"/>
        <v>2</v>
      </c>
      <c r="AZ883" s="19">
        <f t="shared" si="3802"/>
        <v>2</v>
      </c>
      <c r="BA883" s="19" t="s">
        <v>1729</v>
      </c>
      <c r="BB883" s="19"/>
    </row>
    <row r="884" spans="1:54" ht="15.6">
      <c r="A884" s="1">
        <f>'Form Responses 1'!A1071</f>
        <v>0</v>
      </c>
      <c r="B884" s="1" t="s">
        <v>2449</v>
      </c>
      <c r="C884" s="96" t="s">
        <v>722</v>
      </c>
      <c r="D884" s="96" t="s">
        <v>2450</v>
      </c>
      <c r="E884" s="526">
        <v>2242007745</v>
      </c>
      <c r="F884" s="48">
        <f>'Form Responses 1'!F1071</f>
        <v>0</v>
      </c>
      <c r="G884" s="25" t="s">
        <v>124</v>
      </c>
      <c r="H884" s="25"/>
      <c r="I884" s="25"/>
      <c r="J884" s="25"/>
      <c r="K884" s="25"/>
      <c r="L884" s="25"/>
      <c r="M884" s="25"/>
      <c r="N884" s="25"/>
      <c r="O884" s="19" t="str">
        <f t="shared" si="4144"/>
        <v/>
      </c>
      <c r="P884" s="20" t="s">
        <v>979</v>
      </c>
      <c r="Q884" s="20" t="s">
        <v>979</v>
      </c>
      <c r="R884" s="20" t="s">
        <v>979</v>
      </c>
      <c r="S884" s="20" t="s">
        <v>979</v>
      </c>
      <c r="T884" s="20" t="s">
        <v>979</v>
      </c>
      <c r="U884" s="20" t="s">
        <v>979</v>
      </c>
      <c r="V884" s="21" t="s">
        <v>979</v>
      </c>
      <c r="W884" s="21" t="s">
        <v>979</v>
      </c>
      <c r="X884" s="21" t="s">
        <v>979</v>
      </c>
      <c r="Y884" s="21" t="s">
        <v>979</v>
      </c>
      <c r="Z884" s="21" t="s">
        <v>979</v>
      </c>
      <c r="AA884" s="21" t="s">
        <v>979</v>
      </c>
      <c r="AB884" s="21" t="s">
        <v>979</v>
      </c>
      <c r="AC884" s="21" t="s">
        <v>979</v>
      </c>
      <c r="AD884" s="21" t="s">
        <v>979</v>
      </c>
      <c r="AE884" s="19" t="s">
        <v>979</v>
      </c>
      <c r="AF884" s="22">
        <f t="shared" si="3799"/>
        <v>12</v>
      </c>
      <c r="AG884" s="44" t="s">
        <v>1732</v>
      </c>
      <c r="AH884" s="19" t="str">
        <f t="shared" si="3867"/>
        <v/>
      </c>
      <c r="AI884" s="19" t="str">
        <f t="shared" ref="AI884:AK884" si="4181">IF(P884="Y",$AG884,"")</f>
        <v>Maha Prasad</v>
      </c>
      <c r="AJ884" s="19" t="str">
        <f t="shared" si="4181"/>
        <v>Maha Prasad</v>
      </c>
      <c r="AK884" s="19" t="str">
        <f t="shared" si="4181"/>
        <v>Maha Prasad</v>
      </c>
      <c r="AL884" s="19" t="s">
        <v>1738</v>
      </c>
      <c r="AM884" s="19" t="s">
        <v>1742</v>
      </c>
      <c r="AN884" s="19" t="str">
        <f t="shared" ref="AN884:AX884" si="4182">IF(U884="Y",$AG884,"")</f>
        <v>Maha Prasad</v>
      </c>
      <c r="AO884" s="19" t="str">
        <f t="shared" si="4182"/>
        <v>Maha Prasad</v>
      </c>
      <c r="AP884" s="19" t="str">
        <f t="shared" si="4182"/>
        <v>Maha Prasad</v>
      </c>
      <c r="AQ884" s="19" t="str">
        <f t="shared" si="4182"/>
        <v>Maha Prasad</v>
      </c>
      <c r="AR884" s="19" t="str">
        <f t="shared" si="4182"/>
        <v>Maha Prasad</v>
      </c>
      <c r="AS884" s="19" t="str">
        <f t="shared" si="4182"/>
        <v>Maha Prasad</v>
      </c>
      <c r="AT884" s="19" t="str">
        <f t="shared" si="4182"/>
        <v>Maha Prasad</v>
      </c>
      <c r="AU884" s="19" t="str">
        <f t="shared" si="4182"/>
        <v>Maha Prasad</v>
      </c>
      <c r="AV884" s="19" t="str">
        <f t="shared" si="4182"/>
        <v>Maha Prasad</v>
      </c>
      <c r="AW884" s="19" t="str">
        <f t="shared" si="4182"/>
        <v>Maha Prasad</v>
      </c>
      <c r="AX884" s="19" t="str">
        <f t="shared" si="4182"/>
        <v>Maha Prasad</v>
      </c>
      <c r="AY884" s="24">
        <f t="shared" si="3801"/>
        <v>2</v>
      </c>
      <c r="AZ884" s="19">
        <f t="shared" si="3802"/>
        <v>2</v>
      </c>
      <c r="BA884" s="19" t="s">
        <v>1729</v>
      </c>
      <c r="BB884" s="19"/>
    </row>
    <row r="885" spans="1:54" ht="15.6">
      <c r="A885" s="1">
        <f>'Form Responses 1'!A1072</f>
        <v>0</v>
      </c>
      <c r="B885" s="1" t="s">
        <v>2284</v>
      </c>
      <c r="C885" s="96" t="s">
        <v>2451</v>
      </c>
      <c r="D885" s="96" t="s">
        <v>918</v>
      </c>
      <c r="E885" s="527" t="s">
        <v>2452</v>
      </c>
      <c r="F885" s="48">
        <f>'Form Responses 1'!F1072</f>
        <v>0</v>
      </c>
      <c r="G885" s="25" t="s">
        <v>124</v>
      </c>
      <c r="H885" s="25"/>
      <c r="I885" s="25"/>
      <c r="J885" s="25"/>
      <c r="K885" s="25"/>
      <c r="L885" s="25"/>
      <c r="M885" s="25"/>
      <c r="N885" s="25"/>
      <c r="O885" s="19" t="str">
        <f t="shared" si="4144"/>
        <v/>
      </c>
      <c r="P885" s="20" t="s">
        <v>979</v>
      </c>
      <c r="Q885" s="20" t="s">
        <v>979</v>
      </c>
      <c r="R885" s="20" t="s">
        <v>979</v>
      </c>
      <c r="S885" s="20" t="s">
        <v>979</v>
      </c>
      <c r="T885" s="20" t="s">
        <v>979</v>
      </c>
      <c r="U885" s="20" t="s">
        <v>979</v>
      </c>
      <c r="V885" s="21" t="s">
        <v>979</v>
      </c>
      <c r="W885" s="21" t="s">
        <v>979</v>
      </c>
      <c r="X885" s="21" t="s">
        <v>979</v>
      </c>
      <c r="Y885" s="21" t="s">
        <v>979</v>
      </c>
      <c r="Z885" s="21" t="s">
        <v>979</v>
      </c>
      <c r="AA885" s="21" t="s">
        <v>979</v>
      </c>
      <c r="AB885" s="21" t="s">
        <v>979</v>
      </c>
      <c r="AC885" s="21" t="s">
        <v>979</v>
      </c>
      <c r="AD885" s="21" t="s">
        <v>979</v>
      </c>
      <c r="AE885" s="19" t="s">
        <v>979</v>
      </c>
      <c r="AF885" s="22">
        <f t="shared" si="3799"/>
        <v>12</v>
      </c>
      <c r="AG885" s="44" t="s">
        <v>1732</v>
      </c>
      <c r="AH885" s="19" t="str">
        <f t="shared" si="3867"/>
        <v/>
      </c>
      <c r="AI885" s="19" t="str">
        <f t="shared" ref="AI885:AK885" si="4183">IF(P885="Y",$AG885,"")</f>
        <v>Maha Prasad</v>
      </c>
      <c r="AJ885" s="19" t="str">
        <f t="shared" si="4183"/>
        <v>Maha Prasad</v>
      </c>
      <c r="AK885" s="19" t="str">
        <f t="shared" si="4183"/>
        <v>Maha Prasad</v>
      </c>
      <c r="AL885" s="19" t="s">
        <v>1738</v>
      </c>
      <c r="AM885" s="19" t="s">
        <v>1742</v>
      </c>
      <c r="AN885" s="19" t="str">
        <f t="shared" ref="AN885:AX885" si="4184">IF(U885="Y",$AG885,"")</f>
        <v>Maha Prasad</v>
      </c>
      <c r="AO885" s="19" t="str">
        <f t="shared" si="4184"/>
        <v>Maha Prasad</v>
      </c>
      <c r="AP885" s="19" t="str">
        <f t="shared" si="4184"/>
        <v>Maha Prasad</v>
      </c>
      <c r="AQ885" s="19" t="str">
        <f t="shared" si="4184"/>
        <v>Maha Prasad</v>
      </c>
      <c r="AR885" s="19" t="str">
        <f t="shared" si="4184"/>
        <v>Maha Prasad</v>
      </c>
      <c r="AS885" s="19" t="str">
        <f t="shared" si="4184"/>
        <v>Maha Prasad</v>
      </c>
      <c r="AT885" s="19" t="str">
        <f t="shared" si="4184"/>
        <v>Maha Prasad</v>
      </c>
      <c r="AU885" s="19" t="str">
        <f t="shared" si="4184"/>
        <v>Maha Prasad</v>
      </c>
      <c r="AV885" s="19" t="str">
        <f t="shared" si="4184"/>
        <v>Maha Prasad</v>
      </c>
      <c r="AW885" s="19" t="str">
        <f t="shared" si="4184"/>
        <v>Maha Prasad</v>
      </c>
      <c r="AX885" s="19" t="str">
        <f t="shared" si="4184"/>
        <v>Maha Prasad</v>
      </c>
      <c r="AY885" s="24">
        <f t="shared" si="3801"/>
        <v>2</v>
      </c>
      <c r="AZ885" s="19">
        <f t="shared" si="3802"/>
        <v>2</v>
      </c>
      <c r="BA885" s="19" t="s">
        <v>1729</v>
      </c>
      <c r="BB885" s="19"/>
    </row>
    <row r="886" spans="1:54" ht="15.6">
      <c r="A886" s="1">
        <f>'Form Responses 1'!A1073</f>
        <v>0</v>
      </c>
      <c r="B886" s="1" t="s">
        <v>2453</v>
      </c>
      <c r="C886" s="96" t="s">
        <v>2454</v>
      </c>
      <c r="D886" s="96" t="s">
        <v>2429</v>
      </c>
      <c r="E886" s="526">
        <v>6309474151</v>
      </c>
      <c r="F886" s="48">
        <f>'Form Responses 1'!F1073</f>
        <v>0</v>
      </c>
      <c r="G886" s="25" t="s">
        <v>124</v>
      </c>
      <c r="H886" s="25"/>
      <c r="I886" s="25"/>
      <c r="J886" s="25"/>
      <c r="K886" s="25"/>
      <c r="L886" s="25"/>
      <c r="M886" s="25"/>
      <c r="N886" s="25"/>
      <c r="O886" s="19" t="str">
        <f t="shared" si="4144"/>
        <v/>
      </c>
      <c r="P886" s="20" t="s">
        <v>979</v>
      </c>
      <c r="Q886" s="20" t="s">
        <v>979</v>
      </c>
      <c r="R886" s="20" t="s">
        <v>979</v>
      </c>
      <c r="S886" s="20" t="s">
        <v>979</v>
      </c>
      <c r="T886" s="20" t="s">
        <v>979</v>
      </c>
      <c r="U886" s="20" t="s">
        <v>979</v>
      </c>
      <c r="V886" s="21" t="s">
        <v>979</v>
      </c>
      <c r="W886" s="21" t="s">
        <v>979</v>
      </c>
      <c r="X886" s="21" t="s">
        <v>979</v>
      </c>
      <c r="Y886" s="21" t="s">
        <v>979</v>
      </c>
      <c r="Z886" s="21" t="s">
        <v>979</v>
      </c>
      <c r="AA886" s="21" t="s">
        <v>979</v>
      </c>
      <c r="AB886" s="21" t="s">
        <v>979</v>
      </c>
      <c r="AC886" s="21" t="s">
        <v>979</v>
      </c>
      <c r="AD886" s="21" t="s">
        <v>979</v>
      </c>
      <c r="AE886" s="19" t="s">
        <v>979</v>
      </c>
      <c r="AF886" s="22">
        <f t="shared" si="3799"/>
        <v>12</v>
      </c>
      <c r="AG886" s="44" t="s">
        <v>1732</v>
      </c>
      <c r="AH886" s="19" t="str">
        <f t="shared" si="3867"/>
        <v/>
      </c>
      <c r="AI886" s="19" t="str">
        <f t="shared" ref="AI886:AK886" si="4185">IF(P886="Y",$AG886,"")</f>
        <v>Maha Prasad</v>
      </c>
      <c r="AJ886" s="19" t="str">
        <f t="shared" si="4185"/>
        <v>Maha Prasad</v>
      </c>
      <c r="AK886" s="19" t="str">
        <f t="shared" si="4185"/>
        <v>Maha Prasad</v>
      </c>
      <c r="AL886" s="19" t="s">
        <v>1742</v>
      </c>
      <c r="AM886" s="32" t="s">
        <v>1733</v>
      </c>
      <c r="AN886" s="19" t="str">
        <f t="shared" ref="AN886:AX886" si="4186">IF(U886="Y",$AG886,"")</f>
        <v>Maha Prasad</v>
      </c>
      <c r="AO886" s="19" t="str">
        <f t="shared" si="4186"/>
        <v>Maha Prasad</v>
      </c>
      <c r="AP886" s="19" t="str">
        <f t="shared" si="4186"/>
        <v>Maha Prasad</v>
      </c>
      <c r="AQ886" s="19" t="str">
        <f t="shared" si="4186"/>
        <v>Maha Prasad</v>
      </c>
      <c r="AR886" s="19" t="str">
        <f t="shared" si="4186"/>
        <v>Maha Prasad</v>
      </c>
      <c r="AS886" s="19" t="str">
        <f t="shared" si="4186"/>
        <v>Maha Prasad</v>
      </c>
      <c r="AT886" s="19" t="str">
        <f t="shared" si="4186"/>
        <v>Maha Prasad</v>
      </c>
      <c r="AU886" s="19" t="str">
        <f t="shared" si="4186"/>
        <v>Maha Prasad</v>
      </c>
      <c r="AV886" s="19" t="str">
        <f t="shared" si="4186"/>
        <v>Maha Prasad</v>
      </c>
      <c r="AW886" s="19" t="str">
        <f t="shared" si="4186"/>
        <v>Maha Prasad</v>
      </c>
      <c r="AX886" s="19" t="str">
        <f t="shared" si="4186"/>
        <v>Maha Prasad</v>
      </c>
      <c r="AY886" s="24">
        <f t="shared" si="3801"/>
        <v>2</v>
      </c>
      <c r="AZ886" s="19">
        <f t="shared" si="3802"/>
        <v>2</v>
      </c>
      <c r="BA886" s="19" t="s">
        <v>1729</v>
      </c>
      <c r="BB886" s="19"/>
    </row>
    <row r="887" spans="1:54" ht="15.6">
      <c r="A887" s="1">
        <f>'Form Responses 1'!A1074</f>
        <v>0</v>
      </c>
      <c r="B887" s="1" t="s">
        <v>1542</v>
      </c>
      <c r="C887" s="96" t="s">
        <v>995</v>
      </c>
      <c r="D887" s="96" t="s">
        <v>2455</v>
      </c>
      <c r="E887" s="526">
        <v>6309369623</v>
      </c>
      <c r="F887" s="48">
        <f>'Form Responses 1'!F1074</f>
        <v>0</v>
      </c>
      <c r="G887" s="25" t="s">
        <v>124</v>
      </c>
      <c r="H887" s="25"/>
      <c r="I887" s="25"/>
      <c r="J887" s="25"/>
      <c r="K887" s="25"/>
      <c r="L887" s="25"/>
      <c r="M887" s="25"/>
      <c r="N887" s="25"/>
      <c r="O887" s="19" t="str">
        <f t="shared" si="4144"/>
        <v/>
      </c>
      <c r="P887" s="20" t="s">
        <v>979</v>
      </c>
      <c r="Q887" s="20" t="s">
        <v>979</v>
      </c>
      <c r="R887" s="20" t="s">
        <v>979</v>
      </c>
      <c r="S887" s="20" t="s">
        <v>979</v>
      </c>
      <c r="T887" s="20" t="s">
        <v>979</v>
      </c>
      <c r="U887" s="20" t="s">
        <v>979</v>
      </c>
      <c r="V887" s="21" t="s">
        <v>979</v>
      </c>
      <c r="W887" s="21" t="s">
        <v>979</v>
      </c>
      <c r="X887" s="21" t="s">
        <v>979</v>
      </c>
      <c r="Y887" s="21" t="s">
        <v>979</v>
      </c>
      <c r="Z887" s="21" t="s">
        <v>979</v>
      </c>
      <c r="AA887" s="21" t="s">
        <v>979</v>
      </c>
      <c r="AB887" s="21" t="s">
        <v>979</v>
      </c>
      <c r="AC887" s="21" t="s">
        <v>979</v>
      </c>
      <c r="AD887" s="21" t="s">
        <v>979</v>
      </c>
      <c r="AE887" s="19" t="s">
        <v>979</v>
      </c>
      <c r="AF887" s="22">
        <f t="shared" si="3799"/>
        <v>12</v>
      </c>
      <c r="AG887" s="44" t="s">
        <v>1757</v>
      </c>
      <c r="AH887" s="19" t="str">
        <f t="shared" si="3867"/>
        <v/>
      </c>
      <c r="AI887" s="19" t="str">
        <f t="shared" ref="AI887:AX887" si="4187">IF(P887="Y",$AG887,"")</f>
        <v>Bookstall</v>
      </c>
      <c r="AJ887" s="19" t="str">
        <f t="shared" si="4187"/>
        <v>Bookstall</v>
      </c>
      <c r="AK887" s="19" t="str">
        <f t="shared" si="4187"/>
        <v>Bookstall</v>
      </c>
      <c r="AL887" s="19" t="str">
        <f t="shared" si="4187"/>
        <v>Bookstall</v>
      </c>
      <c r="AM887" s="19" t="str">
        <f t="shared" si="4187"/>
        <v>Bookstall</v>
      </c>
      <c r="AN887" s="19" t="str">
        <f t="shared" si="4187"/>
        <v>Bookstall</v>
      </c>
      <c r="AO887" s="19" t="str">
        <f t="shared" si="4187"/>
        <v>Bookstall</v>
      </c>
      <c r="AP887" s="19" t="str">
        <f t="shared" si="4187"/>
        <v>Bookstall</v>
      </c>
      <c r="AQ887" s="19" t="str">
        <f t="shared" si="4187"/>
        <v>Bookstall</v>
      </c>
      <c r="AR887" s="19" t="str">
        <f t="shared" si="4187"/>
        <v>Bookstall</v>
      </c>
      <c r="AS887" s="19" t="str">
        <f t="shared" si="4187"/>
        <v>Bookstall</v>
      </c>
      <c r="AT887" s="19" t="str">
        <f t="shared" si="4187"/>
        <v>Bookstall</v>
      </c>
      <c r="AU887" s="19" t="str">
        <f t="shared" si="4187"/>
        <v>Bookstall</v>
      </c>
      <c r="AV887" s="19" t="str">
        <f t="shared" si="4187"/>
        <v>Bookstall</v>
      </c>
      <c r="AW887" s="19" t="str">
        <f t="shared" si="4187"/>
        <v>Bookstall</v>
      </c>
      <c r="AX887" s="19" t="str">
        <f t="shared" si="4187"/>
        <v>Bookstall</v>
      </c>
      <c r="AY887" s="24">
        <f t="shared" si="3801"/>
        <v>2</v>
      </c>
      <c r="AZ887" s="19">
        <f t="shared" si="3802"/>
        <v>2</v>
      </c>
      <c r="BA887" s="19" t="s">
        <v>1729</v>
      </c>
      <c r="BB887" s="19"/>
    </row>
    <row r="888" spans="1:54" ht="15.6">
      <c r="A888" s="1">
        <f>'Form Responses 1'!A1075</f>
        <v>0</v>
      </c>
      <c r="B888" s="1" t="s">
        <v>2456</v>
      </c>
      <c r="C888" s="96" t="s">
        <v>1073</v>
      </c>
      <c r="D888" s="96" t="s">
        <v>2457</v>
      </c>
      <c r="E888" s="526">
        <v>6305966792</v>
      </c>
      <c r="F888" s="48">
        <f>'Form Responses 1'!F1075</f>
        <v>0</v>
      </c>
      <c r="G888" s="25" t="s">
        <v>124</v>
      </c>
      <c r="H888" s="25"/>
      <c r="I888" s="25"/>
      <c r="J888" s="25"/>
      <c r="K888" s="25"/>
      <c r="L888" s="25"/>
      <c r="M888" s="25"/>
      <c r="N888" s="25"/>
      <c r="O888" s="19" t="str">
        <f t="shared" si="4144"/>
        <v/>
      </c>
      <c r="P888" s="20" t="s">
        <v>979</v>
      </c>
      <c r="Q888" s="20" t="s">
        <v>979</v>
      </c>
      <c r="R888" s="20" t="s">
        <v>979</v>
      </c>
      <c r="S888" s="20" t="s">
        <v>979</v>
      </c>
      <c r="T888" s="20" t="s">
        <v>979</v>
      </c>
      <c r="U888" s="20" t="s">
        <v>979</v>
      </c>
      <c r="V888" s="21" t="s">
        <v>979</v>
      </c>
      <c r="W888" s="21" t="s">
        <v>979</v>
      </c>
      <c r="X888" s="21" t="s">
        <v>979</v>
      </c>
      <c r="Y888" s="21" t="s">
        <v>979</v>
      </c>
      <c r="Z888" s="21" t="s">
        <v>979</v>
      </c>
      <c r="AA888" s="21" t="s">
        <v>979</v>
      </c>
      <c r="AB888" s="21" t="s">
        <v>979</v>
      </c>
      <c r="AC888" s="21" t="s">
        <v>979</v>
      </c>
      <c r="AD888" s="21" t="s">
        <v>979</v>
      </c>
      <c r="AE888" s="19" t="s">
        <v>979</v>
      </c>
      <c r="AF888" s="22">
        <f t="shared" si="3799"/>
        <v>12</v>
      </c>
      <c r="AG888" s="44" t="s">
        <v>1732</v>
      </c>
      <c r="AH888" s="19" t="str">
        <f t="shared" si="3867"/>
        <v/>
      </c>
      <c r="AI888" s="19" t="str">
        <f t="shared" ref="AI888:AK888" si="4188">IF(P888="Y",$AG888,"")</f>
        <v>Maha Prasad</v>
      </c>
      <c r="AJ888" s="19" t="str">
        <f t="shared" si="4188"/>
        <v>Maha Prasad</v>
      </c>
      <c r="AK888" s="19" t="str">
        <f t="shared" si="4188"/>
        <v>Maha Prasad</v>
      </c>
      <c r="AL888" s="19" t="s">
        <v>1742</v>
      </c>
      <c r="AM888" s="32" t="s">
        <v>1733</v>
      </c>
      <c r="AN888" s="19" t="str">
        <f t="shared" ref="AN888:AX888" si="4189">IF(U888="Y",$AG888,"")</f>
        <v>Maha Prasad</v>
      </c>
      <c r="AO888" s="19" t="str">
        <f t="shared" si="4189"/>
        <v>Maha Prasad</v>
      </c>
      <c r="AP888" s="19" t="str">
        <f t="shared" si="4189"/>
        <v>Maha Prasad</v>
      </c>
      <c r="AQ888" s="19" t="str">
        <f t="shared" si="4189"/>
        <v>Maha Prasad</v>
      </c>
      <c r="AR888" s="19" t="str">
        <f t="shared" si="4189"/>
        <v>Maha Prasad</v>
      </c>
      <c r="AS888" s="19" t="str">
        <f t="shared" si="4189"/>
        <v>Maha Prasad</v>
      </c>
      <c r="AT888" s="19" t="str">
        <f t="shared" si="4189"/>
        <v>Maha Prasad</v>
      </c>
      <c r="AU888" s="19" t="str">
        <f t="shared" si="4189"/>
        <v>Maha Prasad</v>
      </c>
      <c r="AV888" s="19" t="str">
        <f t="shared" si="4189"/>
        <v>Maha Prasad</v>
      </c>
      <c r="AW888" s="19" t="str">
        <f t="shared" si="4189"/>
        <v>Maha Prasad</v>
      </c>
      <c r="AX888" s="19" t="str">
        <f t="shared" si="4189"/>
        <v>Maha Prasad</v>
      </c>
      <c r="AY888" s="24">
        <f t="shared" si="3801"/>
        <v>2</v>
      </c>
      <c r="AZ888" s="19">
        <f t="shared" si="3802"/>
        <v>2</v>
      </c>
      <c r="BA888" s="19" t="s">
        <v>1729</v>
      </c>
      <c r="BB888" s="19"/>
    </row>
    <row r="889" spans="1:54" ht="15.6">
      <c r="A889" s="1">
        <f>'Form Responses 1'!A1076</f>
        <v>0</v>
      </c>
      <c r="B889" s="1" t="s">
        <v>2458</v>
      </c>
      <c r="C889" s="96" t="s">
        <v>722</v>
      </c>
      <c r="D889" s="96" t="s">
        <v>1418</v>
      </c>
      <c r="E889" s="526">
        <v>5712420909</v>
      </c>
      <c r="F889" s="48">
        <f>'Form Responses 1'!F1076</f>
        <v>0</v>
      </c>
      <c r="G889" s="25" t="s">
        <v>124</v>
      </c>
      <c r="H889" s="25"/>
      <c r="I889" s="25"/>
      <c r="J889" s="25"/>
      <c r="K889" s="25"/>
      <c r="L889" s="25"/>
      <c r="M889" s="25"/>
      <c r="N889" s="25"/>
      <c r="O889" s="19" t="str">
        <f t="shared" si="4144"/>
        <v/>
      </c>
      <c r="P889" s="20" t="s">
        <v>979</v>
      </c>
      <c r="Q889" s="20" t="s">
        <v>979</v>
      </c>
      <c r="R889" s="20" t="s">
        <v>979</v>
      </c>
      <c r="S889" s="20" t="s">
        <v>979</v>
      </c>
      <c r="T889" s="20" t="s">
        <v>979</v>
      </c>
      <c r="U889" s="20" t="s">
        <v>979</v>
      </c>
      <c r="V889" s="21" t="s">
        <v>979</v>
      </c>
      <c r="W889" s="21" t="s">
        <v>979</v>
      </c>
      <c r="X889" s="21" t="s">
        <v>979</v>
      </c>
      <c r="Y889" s="21" t="s">
        <v>979</v>
      </c>
      <c r="Z889" s="21" t="s">
        <v>979</v>
      </c>
      <c r="AA889" s="21" t="s">
        <v>979</v>
      </c>
      <c r="AB889" s="21" t="s">
        <v>979</v>
      </c>
      <c r="AC889" s="21" t="s">
        <v>979</v>
      </c>
      <c r="AD889" s="21" t="s">
        <v>979</v>
      </c>
      <c r="AE889" s="19" t="s">
        <v>979</v>
      </c>
      <c r="AF889" s="22">
        <f t="shared" si="3799"/>
        <v>12</v>
      </c>
      <c r="AG889" s="44" t="s">
        <v>1732</v>
      </c>
      <c r="AH889" s="19" t="str">
        <f t="shared" si="3867"/>
        <v/>
      </c>
      <c r="AI889" s="19" t="str">
        <f t="shared" ref="AI889:AK889" si="4190">IF(P889="Y",$AG889,"")</f>
        <v>Maha Prasad</v>
      </c>
      <c r="AJ889" s="19" t="str">
        <f t="shared" si="4190"/>
        <v>Maha Prasad</v>
      </c>
      <c r="AK889" s="19" t="str">
        <f t="shared" si="4190"/>
        <v>Maha Prasad</v>
      </c>
      <c r="AL889" s="19" t="s">
        <v>1742</v>
      </c>
      <c r="AM889" s="32" t="s">
        <v>1733</v>
      </c>
      <c r="AN889" s="19" t="str">
        <f t="shared" ref="AN889:AX889" si="4191">IF(U889="Y",$AG889,"")</f>
        <v>Maha Prasad</v>
      </c>
      <c r="AO889" s="19" t="str">
        <f t="shared" si="4191"/>
        <v>Maha Prasad</v>
      </c>
      <c r="AP889" s="19" t="str">
        <f t="shared" si="4191"/>
        <v>Maha Prasad</v>
      </c>
      <c r="AQ889" s="19" t="str">
        <f t="shared" si="4191"/>
        <v>Maha Prasad</v>
      </c>
      <c r="AR889" s="19" t="str">
        <f t="shared" si="4191"/>
        <v>Maha Prasad</v>
      </c>
      <c r="AS889" s="19" t="str">
        <f t="shared" si="4191"/>
        <v>Maha Prasad</v>
      </c>
      <c r="AT889" s="19" t="str">
        <f t="shared" si="4191"/>
        <v>Maha Prasad</v>
      </c>
      <c r="AU889" s="19" t="str">
        <f t="shared" si="4191"/>
        <v>Maha Prasad</v>
      </c>
      <c r="AV889" s="19" t="str">
        <f t="shared" si="4191"/>
        <v>Maha Prasad</v>
      </c>
      <c r="AW889" s="19" t="str">
        <f t="shared" si="4191"/>
        <v>Maha Prasad</v>
      </c>
      <c r="AX889" s="19" t="str">
        <f t="shared" si="4191"/>
        <v>Maha Prasad</v>
      </c>
      <c r="AY889" s="24">
        <f t="shared" si="3801"/>
        <v>2</v>
      </c>
      <c r="AZ889" s="19">
        <f t="shared" si="3802"/>
        <v>2</v>
      </c>
      <c r="BA889" s="19" t="s">
        <v>1729</v>
      </c>
      <c r="BB889" s="19"/>
    </row>
    <row r="890" spans="1:54" ht="15.6">
      <c r="A890" s="1">
        <f>'Form Responses 1'!A1077</f>
        <v>0</v>
      </c>
      <c r="B890" s="1" t="s">
        <v>2459</v>
      </c>
      <c r="C890" s="96" t="s">
        <v>2201</v>
      </c>
      <c r="D890" s="96" t="s">
        <v>2460</v>
      </c>
      <c r="E890" s="526">
        <v>2245420856</v>
      </c>
      <c r="F890" s="48">
        <f>'Form Responses 1'!F1077</f>
        <v>0</v>
      </c>
      <c r="G890" s="25" t="s">
        <v>124</v>
      </c>
      <c r="H890" s="25"/>
      <c r="I890" s="25"/>
      <c r="J890" s="25"/>
      <c r="K890" s="25"/>
      <c r="L890" s="25"/>
      <c r="M890" s="25"/>
      <c r="N890" s="25"/>
      <c r="O890" s="19" t="str">
        <f t="shared" si="4144"/>
        <v/>
      </c>
      <c r="P890" s="20"/>
      <c r="Q890" s="20"/>
      <c r="R890" s="20"/>
      <c r="S890" s="20"/>
      <c r="T890" s="20" t="s">
        <v>979</v>
      </c>
      <c r="U890" s="20" t="s">
        <v>979</v>
      </c>
      <c r="V890" s="21" t="s">
        <v>979</v>
      </c>
      <c r="W890" s="21" t="s">
        <v>979</v>
      </c>
      <c r="X890" s="21" t="s">
        <v>979</v>
      </c>
      <c r="Y890" s="21" t="s">
        <v>979</v>
      </c>
      <c r="Z890" s="21" t="s">
        <v>979</v>
      </c>
      <c r="AA890" s="21" t="s">
        <v>979</v>
      </c>
      <c r="AB890" s="21" t="s">
        <v>979</v>
      </c>
      <c r="AC890" s="21" t="s">
        <v>979</v>
      </c>
      <c r="AD890" s="21" t="s">
        <v>979</v>
      </c>
      <c r="AE890" s="19" t="s">
        <v>979</v>
      </c>
      <c r="AF890" s="22">
        <f t="shared" si="3799"/>
        <v>8</v>
      </c>
      <c r="AG890" s="44" t="s">
        <v>1732</v>
      </c>
      <c r="AH890" s="19" t="str">
        <f t="shared" si="3867"/>
        <v/>
      </c>
      <c r="AI890" s="19" t="str">
        <f t="shared" ref="AI890:AL890" si="4192">IF(P890="Y",$AG890,"")</f>
        <v/>
      </c>
      <c r="AJ890" s="19" t="str">
        <f t="shared" si="4192"/>
        <v/>
      </c>
      <c r="AK890" s="19" t="str">
        <f t="shared" si="4192"/>
        <v/>
      </c>
      <c r="AL890" s="19" t="str">
        <f t="shared" si="4192"/>
        <v/>
      </c>
      <c r="AM890" s="32" t="s">
        <v>1733</v>
      </c>
      <c r="AN890" s="19" t="str">
        <f t="shared" ref="AN890:AX890" si="4193">IF(U890="Y",$AG890,"")</f>
        <v>Maha Prasad</v>
      </c>
      <c r="AO890" s="19" t="str">
        <f t="shared" si="4193"/>
        <v>Maha Prasad</v>
      </c>
      <c r="AP890" s="19" t="str">
        <f t="shared" si="4193"/>
        <v>Maha Prasad</v>
      </c>
      <c r="AQ890" s="19" t="str">
        <f t="shared" si="4193"/>
        <v>Maha Prasad</v>
      </c>
      <c r="AR890" s="19" t="str">
        <f t="shared" si="4193"/>
        <v>Maha Prasad</v>
      </c>
      <c r="AS890" s="19" t="str">
        <f t="shared" si="4193"/>
        <v>Maha Prasad</v>
      </c>
      <c r="AT890" s="19" t="str">
        <f t="shared" si="4193"/>
        <v>Maha Prasad</v>
      </c>
      <c r="AU890" s="19" t="str">
        <f t="shared" si="4193"/>
        <v>Maha Prasad</v>
      </c>
      <c r="AV890" s="19" t="str">
        <f t="shared" si="4193"/>
        <v>Maha Prasad</v>
      </c>
      <c r="AW890" s="19" t="str">
        <f t="shared" si="4193"/>
        <v>Maha Prasad</v>
      </c>
      <c r="AX890" s="19" t="str">
        <f t="shared" si="4193"/>
        <v>Maha Prasad</v>
      </c>
      <c r="AY890" s="24">
        <f t="shared" si="3801"/>
        <v>2</v>
      </c>
      <c r="AZ890" s="19">
        <f t="shared" si="3802"/>
        <v>2</v>
      </c>
      <c r="BA890" s="19" t="s">
        <v>1729</v>
      </c>
      <c r="BB890" s="19"/>
    </row>
    <row r="891" spans="1:54" ht="15.6">
      <c r="A891" s="1">
        <f>'Form Responses 1'!A1078</f>
        <v>0</v>
      </c>
      <c r="B891" s="1" t="s">
        <v>2461</v>
      </c>
      <c r="C891" s="96" t="s">
        <v>2462</v>
      </c>
      <c r="D891" s="96" t="s">
        <v>2463</v>
      </c>
      <c r="E891" s="526">
        <v>6362590300</v>
      </c>
      <c r="F891" s="48">
        <f>'Form Responses 1'!F1078</f>
        <v>0</v>
      </c>
      <c r="G891" s="25" t="s">
        <v>124</v>
      </c>
      <c r="H891" s="25"/>
      <c r="I891" s="25"/>
      <c r="J891" s="25"/>
      <c r="K891" s="25"/>
      <c r="L891" s="25"/>
      <c r="M891" s="25"/>
      <c r="N891" s="25"/>
      <c r="O891" s="19" t="str">
        <f t="shared" si="4144"/>
        <v/>
      </c>
      <c r="P891" s="20" t="s">
        <v>979</v>
      </c>
      <c r="Q891" s="20" t="s">
        <v>979</v>
      </c>
      <c r="R891" s="20" t="s">
        <v>979</v>
      </c>
      <c r="S891" s="20" t="s">
        <v>979</v>
      </c>
      <c r="T891" s="20" t="s">
        <v>979</v>
      </c>
      <c r="U891" s="20" t="s">
        <v>979</v>
      </c>
      <c r="V891" s="21" t="s">
        <v>979</v>
      </c>
      <c r="W891" s="21" t="s">
        <v>979</v>
      </c>
      <c r="X891" s="21" t="s">
        <v>979</v>
      </c>
      <c r="Y891" s="21" t="s">
        <v>979</v>
      </c>
      <c r="Z891" s="21" t="s">
        <v>979</v>
      </c>
      <c r="AA891" s="21" t="s">
        <v>979</v>
      </c>
      <c r="AB891" s="21" t="s">
        <v>979</v>
      </c>
      <c r="AC891" s="21" t="s">
        <v>979</v>
      </c>
      <c r="AD891" s="21" t="s">
        <v>979</v>
      </c>
      <c r="AE891" s="19" t="s">
        <v>979</v>
      </c>
      <c r="AF891" s="22">
        <f t="shared" si="3799"/>
        <v>12</v>
      </c>
      <c r="AG891" s="44" t="s">
        <v>1766</v>
      </c>
      <c r="AH891" s="19" t="str">
        <f t="shared" si="3867"/>
        <v/>
      </c>
      <c r="AI891" s="19" t="str">
        <f t="shared" ref="AI891:AX891" si="4194">IF(P891="Y",$AG891,"")</f>
        <v>KDHT</v>
      </c>
      <c r="AJ891" s="19" t="str">
        <f t="shared" si="4194"/>
        <v>KDHT</v>
      </c>
      <c r="AK891" s="19" t="str">
        <f t="shared" si="4194"/>
        <v>KDHT</v>
      </c>
      <c r="AL891" s="19" t="str">
        <f t="shared" si="4194"/>
        <v>KDHT</v>
      </c>
      <c r="AM891" s="19" t="str">
        <f t="shared" si="4194"/>
        <v>KDHT</v>
      </c>
      <c r="AN891" s="19" t="str">
        <f t="shared" si="4194"/>
        <v>KDHT</v>
      </c>
      <c r="AO891" s="19" t="str">
        <f t="shared" si="4194"/>
        <v>KDHT</v>
      </c>
      <c r="AP891" s="19" t="str">
        <f t="shared" si="4194"/>
        <v>KDHT</v>
      </c>
      <c r="AQ891" s="19" t="str">
        <f t="shared" si="4194"/>
        <v>KDHT</v>
      </c>
      <c r="AR891" s="19" t="str">
        <f t="shared" si="4194"/>
        <v>KDHT</v>
      </c>
      <c r="AS891" s="19" t="str">
        <f t="shared" si="4194"/>
        <v>KDHT</v>
      </c>
      <c r="AT891" s="19" t="str">
        <f t="shared" si="4194"/>
        <v>KDHT</v>
      </c>
      <c r="AU891" s="19" t="str">
        <f t="shared" si="4194"/>
        <v>KDHT</v>
      </c>
      <c r="AV891" s="19" t="str">
        <f t="shared" si="4194"/>
        <v>KDHT</v>
      </c>
      <c r="AW891" s="19" t="str">
        <f t="shared" si="4194"/>
        <v>KDHT</v>
      </c>
      <c r="AX891" s="19" t="str">
        <f t="shared" si="4194"/>
        <v>KDHT</v>
      </c>
      <c r="AY891" s="24">
        <f t="shared" si="3801"/>
        <v>2</v>
      </c>
      <c r="AZ891" s="19">
        <f t="shared" si="3802"/>
        <v>2</v>
      </c>
      <c r="BA891" s="19" t="s">
        <v>1729</v>
      </c>
      <c r="BB891" s="19"/>
    </row>
    <row r="892" spans="1:54" ht="15.6">
      <c r="A892" s="1">
        <f>'Form Responses 1'!A1079</f>
        <v>0</v>
      </c>
      <c r="B892" s="1" t="s">
        <v>2464</v>
      </c>
      <c r="C892" s="96" t="s">
        <v>2073</v>
      </c>
      <c r="D892" s="96" t="s">
        <v>2465</v>
      </c>
      <c r="E892" s="526">
        <v>3123583407</v>
      </c>
      <c r="F892" s="48">
        <f>'Form Responses 1'!F1079</f>
        <v>0</v>
      </c>
      <c r="G892" s="25" t="s">
        <v>124</v>
      </c>
      <c r="H892" s="25"/>
      <c r="I892" s="25"/>
      <c r="J892" s="25"/>
      <c r="K892" s="25"/>
      <c r="L892" s="25"/>
      <c r="M892" s="25"/>
      <c r="N892" s="25"/>
      <c r="O892" s="19" t="str">
        <f t="shared" si="4144"/>
        <v/>
      </c>
      <c r="P892" s="20" t="s">
        <v>979</v>
      </c>
      <c r="Q892" s="20" t="s">
        <v>979</v>
      </c>
      <c r="R892" s="20" t="s">
        <v>979</v>
      </c>
      <c r="S892" s="20" t="s">
        <v>979</v>
      </c>
      <c r="T892" s="20" t="s">
        <v>979</v>
      </c>
      <c r="U892" s="20" t="s">
        <v>979</v>
      </c>
      <c r="V892" s="21" t="s">
        <v>979</v>
      </c>
      <c r="W892" s="21" t="s">
        <v>979</v>
      </c>
      <c r="X892" s="21" t="s">
        <v>979</v>
      </c>
      <c r="Y892" s="21" t="s">
        <v>979</v>
      </c>
      <c r="Z892" s="21" t="s">
        <v>979</v>
      </c>
      <c r="AA892" s="21" t="s">
        <v>979</v>
      </c>
      <c r="AB892" s="21" t="s">
        <v>979</v>
      </c>
      <c r="AC892" s="21" t="s">
        <v>979</v>
      </c>
      <c r="AD892" s="21" t="s">
        <v>979</v>
      </c>
      <c r="AE892" s="19" t="s">
        <v>979</v>
      </c>
      <c r="AF892" s="22">
        <f t="shared" si="3799"/>
        <v>12</v>
      </c>
      <c r="AG892" s="44" t="s">
        <v>1732</v>
      </c>
      <c r="AH892" s="19" t="str">
        <f t="shared" si="3867"/>
        <v/>
      </c>
      <c r="AI892" s="19" t="str">
        <f t="shared" ref="AI892:AK892" si="4195">IF(P892="Y",$AG892,"")</f>
        <v>Maha Prasad</v>
      </c>
      <c r="AJ892" s="19" t="str">
        <f t="shared" si="4195"/>
        <v>Maha Prasad</v>
      </c>
      <c r="AK892" s="19" t="str">
        <f t="shared" si="4195"/>
        <v>Maha Prasad</v>
      </c>
      <c r="AL892" s="19" t="s">
        <v>1742</v>
      </c>
      <c r="AM892" s="32" t="s">
        <v>1733</v>
      </c>
      <c r="AN892" s="19" t="str">
        <f t="shared" ref="AN892:AX892" si="4196">IF(U892="Y",$AG892,"")</f>
        <v>Maha Prasad</v>
      </c>
      <c r="AO892" s="19" t="str">
        <f t="shared" si="4196"/>
        <v>Maha Prasad</v>
      </c>
      <c r="AP892" s="19" t="str">
        <f t="shared" si="4196"/>
        <v>Maha Prasad</v>
      </c>
      <c r="AQ892" s="19" t="str">
        <f t="shared" si="4196"/>
        <v>Maha Prasad</v>
      </c>
      <c r="AR892" s="19" t="str">
        <f t="shared" si="4196"/>
        <v>Maha Prasad</v>
      </c>
      <c r="AS892" s="19" t="str">
        <f t="shared" si="4196"/>
        <v>Maha Prasad</v>
      </c>
      <c r="AT892" s="19" t="str">
        <f t="shared" si="4196"/>
        <v>Maha Prasad</v>
      </c>
      <c r="AU892" s="19" t="str">
        <f t="shared" si="4196"/>
        <v>Maha Prasad</v>
      </c>
      <c r="AV892" s="19" t="str">
        <f t="shared" si="4196"/>
        <v>Maha Prasad</v>
      </c>
      <c r="AW892" s="19" t="str">
        <f t="shared" si="4196"/>
        <v>Maha Prasad</v>
      </c>
      <c r="AX892" s="19" t="str">
        <f t="shared" si="4196"/>
        <v>Maha Prasad</v>
      </c>
      <c r="AY892" s="24">
        <f t="shared" si="3801"/>
        <v>2</v>
      </c>
      <c r="AZ892" s="19">
        <f t="shared" si="3802"/>
        <v>2</v>
      </c>
      <c r="BA892" s="19" t="s">
        <v>1729</v>
      </c>
      <c r="BB892" s="19"/>
    </row>
    <row r="893" spans="1:54" ht="15.6">
      <c r="A893" s="1">
        <f>'Form Responses 1'!A1080</f>
        <v>0</v>
      </c>
      <c r="B893" s="1" t="s">
        <v>2466</v>
      </c>
      <c r="C893" s="96" t="s">
        <v>2467</v>
      </c>
      <c r="D893" s="96" t="s">
        <v>2468</v>
      </c>
      <c r="E893" s="526">
        <v>8473060729</v>
      </c>
      <c r="F893" s="48">
        <f>'Form Responses 1'!F1080</f>
        <v>0</v>
      </c>
      <c r="G893" s="25" t="s">
        <v>124</v>
      </c>
      <c r="H893" s="25"/>
      <c r="I893" s="25"/>
      <c r="J893" s="25"/>
      <c r="K893" s="25"/>
      <c r="L893" s="25"/>
      <c r="M893" s="25"/>
      <c r="N893" s="25"/>
      <c r="O893" s="19" t="str">
        <f t="shared" si="4144"/>
        <v/>
      </c>
      <c r="P893" s="20" t="s">
        <v>979</v>
      </c>
      <c r="Q893" s="20" t="s">
        <v>979</v>
      </c>
      <c r="R893" s="20" t="s">
        <v>979</v>
      </c>
      <c r="S893" s="20" t="s">
        <v>979</v>
      </c>
      <c r="T893" s="20" t="s">
        <v>979</v>
      </c>
      <c r="U893" s="20" t="s">
        <v>979</v>
      </c>
      <c r="V893" s="21" t="s">
        <v>979</v>
      </c>
      <c r="W893" s="21" t="s">
        <v>979</v>
      </c>
      <c r="X893" s="21" t="s">
        <v>979</v>
      </c>
      <c r="Y893" s="21" t="s">
        <v>979</v>
      </c>
      <c r="Z893" s="21" t="s">
        <v>979</v>
      </c>
      <c r="AA893" s="21" t="s">
        <v>979</v>
      </c>
      <c r="AB893" s="21" t="s">
        <v>979</v>
      </c>
      <c r="AC893" s="21" t="s">
        <v>979</v>
      </c>
      <c r="AD893" s="21" t="s">
        <v>979</v>
      </c>
      <c r="AE893" s="19" t="s">
        <v>979</v>
      </c>
      <c r="AF893" s="22">
        <f t="shared" si="3799"/>
        <v>12</v>
      </c>
      <c r="AG893" s="44" t="s">
        <v>1732</v>
      </c>
      <c r="AH893" s="19" t="str">
        <f t="shared" si="3867"/>
        <v/>
      </c>
      <c r="AI893" s="19" t="str">
        <f t="shared" ref="AI893:AK893" si="4197">IF(P893="Y",$AG893,"")</f>
        <v>Maha Prasad</v>
      </c>
      <c r="AJ893" s="19" t="str">
        <f t="shared" si="4197"/>
        <v>Maha Prasad</v>
      </c>
      <c r="AK893" s="19" t="str">
        <f t="shared" si="4197"/>
        <v>Maha Prasad</v>
      </c>
      <c r="AL893" s="19" t="s">
        <v>1742</v>
      </c>
      <c r="AM893" s="32" t="s">
        <v>1733</v>
      </c>
      <c r="AN893" s="19" t="str">
        <f t="shared" ref="AN893:AX893" si="4198">IF(U893="Y",$AG893,"")</f>
        <v>Maha Prasad</v>
      </c>
      <c r="AO893" s="19" t="str">
        <f t="shared" si="4198"/>
        <v>Maha Prasad</v>
      </c>
      <c r="AP893" s="19" t="str">
        <f t="shared" si="4198"/>
        <v>Maha Prasad</v>
      </c>
      <c r="AQ893" s="19" t="str">
        <f t="shared" si="4198"/>
        <v>Maha Prasad</v>
      </c>
      <c r="AR893" s="19" t="str">
        <f t="shared" si="4198"/>
        <v>Maha Prasad</v>
      </c>
      <c r="AS893" s="19" t="str">
        <f t="shared" si="4198"/>
        <v>Maha Prasad</v>
      </c>
      <c r="AT893" s="19" t="str">
        <f t="shared" si="4198"/>
        <v>Maha Prasad</v>
      </c>
      <c r="AU893" s="19" t="str">
        <f t="shared" si="4198"/>
        <v>Maha Prasad</v>
      </c>
      <c r="AV893" s="19" t="str">
        <f t="shared" si="4198"/>
        <v>Maha Prasad</v>
      </c>
      <c r="AW893" s="19" t="str">
        <f t="shared" si="4198"/>
        <v>Maha Prasad</v>
      </c>
      <c r="AX893" s="19" t="str">
        <f t="shared" si="4198"/>
        <v>Maha Prasad</v>
      </c>
      <c r="AY893" s="24">
        <f t="shared" si="3801"/>
        <v>2</v>
      </c>
      <c r="AZ893" s="19">
        <f t="shared" si="3802"/>
        <v>2</v>
      </c>
      <c r="BA893" s="19" t="s">
        <v>1729</v>
      </c>
      <c r="BB893" s="19"/>
    </row>
    <row r="894" spans="1:54" ht="15.6">
      <c r="A894" s="1">
        <f>'Form Responses 1'!A1081</f>
        <v>0</v>
      </c>
      <c r="B894" s="1" t="s">
        <v>1676</v>
      </c>
      <c r="C894" s="96" t="s">
        <v>1677</v>
      </c>
      <c r="D894" s="96" t="s">
        <v>1678</v>
      </c>
      <c r="E894" s="527" t="s">
        <v>1679</v>
      </c>
      <c r="F894" s="48">
        <f>'Form Responses 1'!F1081</f>
        <v>0</v>
      </c>
      <c r="G894" s="25" t="s">
        <v>124</v>
      </c>
      <c r="H894" s="25"/>
      <c r="I894" s="25"/>
      <c r="J894" s="25"/>
      <c r="K894" s="25"/>
      <c r="L894" s="25"/>
      <c r="M894" s="25"/>
      <c r="N894" s="25"/>
      <c r="O894" s="19" t="str">
        <f t="shared" si="4144"/>
        <v/>
      </c>
      <c r="P894" s="20" t="s">
        <v>979</v>
      </c>
      <c r="Q894" s="20" t="s">
        <v>979</v>
      </c>
      <c r="R894" s="20" t="s">
        <v>979</v>
      </c>
      <c r="S894" s="20" t="s">
        <v>979</v>
      </c>
      <c r="T894" s="20" t="s">
        <v>979</v>
      </c>
      <c r="U894" s="20" t="s">
        <v>979</v>
      </c>
      <c r="V894" s="21" t="s">
        <v>979</v>
      </c>
      <c r="W894" s="21" t="s">
        <v>979</v>
      </c>
      <c r="X894" s="21" t="s">
        <v>979</v>
      </c>
      <c r="Y894" s="21" t="s">
        <v>979</v>
      </c>
      <c r="Z894" s="21" t="s">
        <v>979</v>
      </c>
      <c r="AA894" s="21" t="s">
        <v>979</v>
      </c>
      <c r="AB894" s="21" t="s">
        <v>979</v>
      </c>
      <c r="AC894" s="21" t="s">
        <v>979</v>
      </c>
      <c r="AD894" s="21" t="s">
        <v>979</v>
      </c>
      <c r="AE894" s="19" t="s">
        <v>979</v>
      </c>
      <c r="AF894" s="22">
        <f t="shared" si="3799"/>
        <v>12</v>
      </c>
      <c r="AG894" s="44" t="s">
        <v>1732</v>
      </c>
      <c r="AH894" s="19" t="str">
        <f t="shared" si="3867"/>
        <v/>
      </c>
      <c r="AI894" s="19" t="str">
        <f t="shared" ref="AI894:AK894" si="4199">IF(P894="Y",$AG894,"")</f>
        <v>Maha Prasad</v>
      </c>
      <c r="AJ894" s="19" t="str">
        <f t="shared" si="4199"/>
        <v>Maha Prasad</v>
      </c>
      <c r="AK894" s="19" t="str">
        <f t="shared" si="4199"/>
        <v>Maha Prasad</v>
      </c>
      <c r="AL894" s="19" t="s">
        <v>1742</v>
      </c>
      <c r="AM894" s="32" t="s">
        <v>1733</v>
      </c>
      <c r="AN894" s="19" t="str">
        <f t="shared" ref="AN894:AX894" si="4200">IF(U894="Y",$AG894,"")</f>
        <v>Maha Prasad</v>
      </c>
      <c r="AO894" s="19" t="str">
        <f t="shared" si="4200"/>
        <v>Maha Prasad</v>
      </c>
      <c r="AP894" s="19" t="str">
        <f t="shared" si="4200"/>
        <v>Maha Prasad</v>
      </c>
      <c r="AQ894" s="19" t="str">
        <f t="shared" si="4200"/>
        <v>Maha Prasad</v>
      </c>
      <c r="AR894" s="19" t="str">
        <f t="shared" si="4200"/>
        <v>Maha Prasad</v>
      </c>
      <c r="AS894" s="19" t="str">
        <f t="shared" si="4200"/>
        <v>Maha Prasad</v>
      </c>
      <c r="AT894" s="19" t="str">
        <f t="shared" si="4200"/>
        <v>Maha Prasad</v>
      </c>
      <c r="AU894" s="19" t="str">
        <f t="shared" si="4200"/>
        <v>Maha Prasad</v>
      </c>
      <c r="AV894" s="19" t="str">
        <f t="shared" si="4200"/>
        <v>Maha Prasad</v>
      </c>
      <c r="AW894" s="19" t="str">
        <f t="shared" si="4200"/>
        <v>Maha Prasad</v>
      </c>
      <c r="AX894" s="19" t="str">
        <f t="shared" si="4200"/>
        <v>Maha Prasad</v>
      </c>
      <c r="AY894" s="24">
        <f t="shared" si="3801"/>
        <v>2</v>
      </c>
      <c r="AZ894" s="19">
        <f t="shared" si="3802"/>
        <v>2</v>
      </c>
      <c r="BA894" s="19" t="s">
        <v>1729</v>
      </c>
      <c r="BB894" s="19"/>
    </row>
    <row r="895" spans="1:54" ht="15.6">
      <c r="A895" s="1">
        <f>'Form Responses 1'!A1082</f>
        <v>0</v>
      </c>
      <c r="B895" s="1" t="s">
        <v>2469</v>
      </c>
      <c r="C895" s="96" t="s">
        <v>2470</v>
      </c>
      <c r="D895" s="96" t="s">
        <v>2471</v>
      </c>
      <c r="E895" s="526">
        <v>6077273538</v>
      </c>
      <c r="F895" s="48">
        <f>'Form Responses 1'!F1082</f>
        <v>0</v>
      </c>
      <c r="G895" s="25" t="s">
        <v>124</v>
      </c>
      <c r="H895" s="25"/>
      <c r="I895" s="25"/>
      <c r="J895" s="25"/>
      <c r="K895" s="25"/>
      <c r="L895" s="25"/>
      <c r="M895" s="25"/>
      <c r="N895" s="25"/>
      <c r="O895" s="19" t="str">
        <f t="shared" si="4144"/>
        <v/>
      </c>
      <c r="P895" s="20" t="s">
        <v>979</v>
      </c>
      <c r="Q895" s="20" t="s">
        <v>979</v>
      </c>
      <c r="R895" s="20" t="s">
        <v>979</v>
      </c>
      <c r="S895" s="20" t="s">
        <v>979</v>
      </c>
      <c r="T895" s="20" t="s">
        <v>979</v>
      </c>
      <c r="U895" s="20" t="s">
        <v>979</v>
      </c>
      <c r="V895" s="21" t="s">
        <v>979</v>
      </c>
      <c r="W895" s="21" t="s">
        <v>979</v>
      </c>
      <c r="X895" s="21" t="s">
        <v>979</v>
      </c>
      <c r="Y895" s="21" t="s">
        <v>979</v>
      </c>
      <c r="Z895" s="21" t="s">
        <v>979</v>
      </c>
      <c r="AA895" s="21" t="s">
        <v>979</v>
      </c>
      <c r="AB895" s="21" t="s">
        <v>979</v>
      </c>
      <c r="AC895" s="21" t="s">
        <v>979</v>
      </c>
      <c r="AD895" s="21" t="s">
        <v>979</v>
      </c>
      <c r="AE895" s="19" t="s">
        <v>979</v>
      </c>
      <c r="AF895" s="22">
        <f t="shared" si="3799"/>
        <v>12</v>
      </c>
      <c r="AG895" s="44" t="s">
        <v>1732</v>
      </c>
      <c r="AH895" s="19" t="str">
        <f t="shared" si="3867"/>
        <v/>
      </c>
      <c r="AI895" s="19" t="str">
        <f t="shared" ref="AI895:AK895" si="4201">IF(P895="Y",$AG895,"")</f>
        <v>Maha Prasad</v>
      </c>
      <c r="AJ895" s="19" t="str">
        <f t="shared" si="4201"/>
        <v>Maha Prasad</v>
      </c>
      <c r="AK895" s="19" t="str">
        <f t="shared" si="4201"/>
        <v>Maha Prasad</v>
      </c>
      <c r="AL895" s="19" t="s">
        <v>1742</v>
      </c>
      <c r="AM895" s="32" t="s">
        <v>1733</v>
      </c>
      <c r="AN895" s="19" t="str">
        <f t="shared" ref="AN895:AX895" si="4202">IF(U895="Y",$AG895,"")</f>
        <v>Maha Prasad</v>
      </c>
      <c r="AO895" s="19" t="str">
        <f t="shared" si="4202"/>
        <v>Maha Prasad</v>
      </c>
      <c r="AP895" s="19" t="str">
        <f t="shared" si="4202"/>
        <v>Maha Prasad</v>
      </c>
      <c r="AQ895" s="19" t="str">
        <f t="shared" si="4202"/>
        <v>Maha Prasad</v>
      </c>
      <c r="AR895" s="19" t="str">
        <f t="shared" si="4202"/>
        <v>Maha Prasad</v>
      </c>
      <c r="AS895" s="19" t="str">
        <f t="shared" si="4202"/>
        <v>Maha Prasad</v>
      </c>
      <c r="AT895" s="19" t="str">
        <f t="shared" si="4202"/>
        <v>Maha Prasad</v>
      </c>
      <c r="AU895" s="19" t="str">
        <f t="shared" si="4202"/>
        <v>Maha Prasad</v>
      </c>
      <c r="AV895" s="19" t="str">
        <f t="shared" si="4202"/>
        <v>Maha Prasad</v>
      </c>
      <c r="AW895" s="19" t="str">
        <f t="shared" si="4202"/>
        <v>Maha Prasad</v>
      </c>
      <c r="AX895" s="19" t="str">
        <f t="shared" si="4202"/>
        <v>Maha Prasad</v>
      </c>
      <c r="AY895" s="24">
        <f t="shared" si="3801"/>
        <v>2</v>
      </c>
      <c r="AZ895" s="19">
        <f t="shared" si="3802"/>
        <v>2</v>
      </c>
      <c r="BA895" s="19" t="s">
        <v>1729</v>
      </c>
      <c r="BB895" s="19"/>
    </row>
    <row r="896" spans="1:54" ht="15.6">
      <c r="A896" s="1">
        <f>'Form Responses 1'!A1083</f>
        <v>0</v>
      </c>
      <c r="B896" s="1" t="s">
        <v>2472</v>
      </c>
      <c r="C896" s="1" t="s">
        <v>2473</v>
      </c>
      <c r="D896" s="1" t="s">
        <v>2192</v>
      </c>
      <c r="E896" s="518">
        <v>7166976251</v>
      </c>
      <c r="F896" s="48">
        <f>'Form Responses 1'!F1083</f>
        <v>0</v>
      </c>
      <c r="G896" s="25" t="s">
        <v>124</v>
      </c>
      <c r="H896" s="25"/>
      <c r="I896" s="25"/>
      <c r="J896" s="25"/>
      <c r="K896" s="25"/>
      <c r="L896" s="25"/>
      <c r="M896" s="25"/>
      <c r="N896" s="25"/>
      <c r="O896" s="19" t="str">
        <f t="shared" si="4144"/>
        <v/>
      </c>
      <c r="P896" s="20" t="s">
        <v>979</v>
      </c>
      <c r="Q896" s="20" t="s">
        <v>979</v>
      </c>
      <c r="R896" s="20" t="s">
        <v>979</v>
      </c>
      <c r="S896" s="20" t="s">
        <v>979</v>
      </c>
      <c r="T896" s="20" t="s">
        <v>979</v>
      </c>
      <c r="U896" s="20" t="s">
        <v>979</v>
      </c>
      <c r="V896" s="21" t="s">
        <v>979</v>
      </c>
      <c r="W896" s="21" t="s">
        <v>979</v>
      </c>
      <c r="X896" s="21" t="s">
        <v>979</v>
      </c>
      <c r="Y896" s="21" t="s">
        <v>979</v>
      </c>
      <c r="Z896" s="21" t="s">
        <v>979</v>
      </c>
      <c r="AA896" s="21" t="s">
        <v>979</v>
      </c>
      <c r="AB896" s="21" t="s">
        <v>979</v>
      </c>
      <c r="AC896" s="21" t="s">
        <v>979</v>
      </c>
      <c r="AD896" s="21" t="s">
        <v>979</v>
      </c>
      <c r="AE896" s="19" t="s">
        <v>979</v>
      </c>
      <c r="AF896" s="22">
        <f t="shared" si="3799"/>
        <v>12</v>
      </c>
      <c r="AG896" s="44" t="s">
        <v>1732</v>
      </c>
      <c r="AH896" s="19" t="str">
        <f t="shared" si="3867"/>
        <v/>
      </c>
      <c r="AI896" s="19" t="str">
        <f t="shared" ref="AI896:AK896" si="4203">IF(P896="Y",$AG896,"")</f>
        <v>Maha Prasad</v>
      </c>
      <c r="AJ896" s="19" t="str">
        <f t="shared" si="4203"/>
        <v>Maha Prasad</v>
      </c>
      <c r="AK896" s="19" t="str">
        <f t="shared" si="4203"/>
        <v>Maha Prasad</v>
      </c>
      <c r="AL896" s="19" t="s">
        <v>1742</v>
      </c>
      <c r="AM896" s="32" t="s">
        <v>1733</v>
      </c>
      <c r="AN896" s="19" t="str">
        <f t="shared" ref="AN896:AX896" si="4204">IF(U896="Y",$AG896,"")</f>
        <v>Maha Prasad</v>
      </c>
      <c r="AO896" s="19" t="str">
        <f t="shared" si="4204"/>
        <v>Maha Prasad</v>
      </c>
      <c r="AP896" s="19" t="str">
        <f t="shared" si="4204"/>
        <v>Maha Prasad</v>
      </c>
      <c r="AQ896" s="19" t="str">
        <f t="shared" si="4204"/>
        <v>Maha Prasad</v>
      </c>
      <c r="AR896" s="19" t="str">
        <f t="shared" si="4204"/>
        <v>Maha Prasad</v>
      </c>
      <c r="AS896" s="19" t="str">
        <f t="shared" si="4204"/>
        <v>Maha Prasad</v>
      </c>
      <c r="AT896" s="19" t="str">
        <f t="shared" si="4204"/>
        <v>Maha Prasad</v>
      </c>
      <c r="AU896" s="19" t="str">
        <f t="shared" si="4204"/>
        <v>Maha Prasad</v>
      </c>
      <c r="AV896" s="19" t="str">
        <f t="shared" si="4204"/>
        <v>Maha Prasad</v>
      </c>
      <c r="AW896" s="19" t="str">
        <f t="shared" si="4204"/>
        <v>Maha Prasad</v>
      </c>
      <c r="AX896" s="19" t="str">
        <f t="shared" si="4204"/>
        <v>Maha Prasad</v>
      </c>
      <c r="AY896" s="24">
        <f t="shared" si="3801"/>
        <v>2</v>
      </c>
      <c r="AZ896" s="19">
        <f t="shared" si="3802"/>
        <v>2</v>
      </c>
      <c r="BA896" s="19" t="s">
        <v>1729</v>
      </c>
      <c r="BB896" s="19"/>
    </row>
    <row r="897" spans="1:54" ht="15.6">
      <c r="A897" s="1">
        <f>'Form Responses 1'!A1084</f>
        <v>0</v>
      </c>
      <c r="B897" s="1" t="s">
        <v>2474</v>
      </c>
      <c r="C897" s="1" t="s">
        <v>509</v>
      </c>
      <c r="D897" s="1" t="s">
        <v>2475</v>
      </c>
      <c r="E897" s="518" t="s">
        <v>2476</v>
      </c>
      <c r="F897" s="48">
        <f>'Form Responses 1'!F1084</f>
        <v>0</v>
      </c>
      <c r="G897" s="25" t="s">
        <v>2477</v>
      </c>
      <c r="H897" s="25"/>
      <c r="I897" s="25"/>
      <c r="J897" s="25"/>
      <c r="K897" s="25"/>
      <c r="L897" s="25"/>
      <c r="M897" s="25"/>
      <c r="N897" s="25"/>
      <c r="O897" s="19" t="str">
        <f t="shared" si="4144"/>
        <v/>
      </c>
      <c r="P897" s="20"/>
      <c r="Q897" s="20"/>
      <c r="R897" s="20"/>
      <c r="S897" s="20"/>
      <c r="T897" s="20" t="s">
        <v>979</v>
      </c>
      <c r="U897" s="20" t="s">
        <v>979</v>
      </c>
      <c r="V897" s="20" t="s">
        <v>979</v>
      </c>
      <c r="W897" s="20" t="s">
        <v>979</v>
      </c>
      <c r="X897" s="20" t="s">
        <v>979</v>
      </c>
      <c r="Y897" s="20" t="s">
        <v>979</v>
      </c>
      <c r="Z897" s="20" t="s">
        <v>979</v>
      </c>
      <c r="AA897" s="20" t="s">
        <v>979</v>
      </c>
      <c r="AB897" s="20" t="s">
        <v>979</v>
      </c>
      <c r="AC897" s="20" t="s">
        <v>979</v>
      </c>
      <c r="AD897" s="20" t="s">
        <v>979</v>
      </c>
      <c r="AE897" s="20" t="s">
        <v>979</v>
      </c>
      <c r="AF897" s="22">
        <f t="shared" si="3799"/>
        <v>8</v>
      </c>
      <c r="AG897" s="44"/>
      <c r="AH897" s="19" t="str">
        <f t="shared" si="3867"/>
        <v/>
      </c>
      <c r="AI897" s="19" t="str">
        <f t="shared" ref="AI897:AX897" si="4205">IF(P897="Y",$AG897,"")</f>
        <v/>
      </c>
      <c r="AJ897" s="19" t="str">
        <f t="shared" si="4205"/>
        <v/>
      </c>
      <c r="AK897" s="19" t="str">
        <f t="shared" si="4205"/>
        <v/>
      </c>
      <c r="AL897" s="19" t="str">
        <f t="shared" si="4205"/>
        <v/>
      </c>
      <c r="AM897" s="19">
        <f t="shared" si="4205"/>
        <v>0</v>
      </c>
      <c r="AN897" s="19">
        <f t="shared" si="4205"/>
        <v>0</v>
      </c>
      <c r="AO897" s="19">
        <f t="shared" si="4205"/>
        <v>0</v>
      </c>
      <c r="AP897" s="19">
        <f t="shared" si="4205"/>
        <v>0</v>
      </c>
      <c r="AQ897" s="19">
        <f t="shared" si="4205"/>
        <v>0</v>
      </c>
      <c r="AR897" s="19">
        <f t="shared" si="4205"/>
        <v>0</v>
      </c>
      <c r="AS897" s="19">
        <f t="shared" si="4205"/>
        <v>0</v>
      </c>
      <c r="AT897" s="19">
        <f t="shared" si="4205"/>
        <v>0</v>
      </c>
      <c r="AU897" s="19">
        <f t="shared" si="4205"/>
        <v>0</v>
      </c>
      <c r="AV897" s="19">
        <f t="shared" si="4205"/>
        <v>0</v>
      </c>
      <c r="AW897" s="19">
        <f t="shared" si="4205"/>
        <v>0</v>
      </c>
      <c r="AX897" s="19">
        <f t="shared" si="4205"/>
        <v>0</v>
      </c>
      <c r="AY897" s="24">
        <f t="shared" si="3801"/>
        <v>2</v>
      </c>
      <c r="AZ897" s="19">
        <f t="shared" si="3802"/>
        <v>2</v>
      </c>
      <c r="BA897" s="19" t="s">
        <v>1740</v>
      </c>
      <c r="BB897" s="19"/>
    </row>
    <row r="898" spans="1:54" ht="15.6">
      <c r="A898" s="1">
        <f>'Form Responses 1'!A1085</f>
        <v>0</v>
      </c>
      <c r="B898" s="1" t="s">
        <v>2478</v>
      </c>
      <c r="C898" s="1" t="s">
        <v>2479</v>
      </c>
      <c r="D898" s="1" t="s">
        <v>2480</v>
      </c>
      <c r="E898" s="518">
        <v>3472182730</v>
      </c>
      <c r="F898" s="48">
        <f>'Form Responses 1'!F1085</f>
        <v>0</v>
      </c>
      <c r="G898" s="94" t="s">
        <v>1819</v>
      </c>
      <c r="H898" s="25"/>
      <c r="I898" s="25"/>
      <c r="J898" s="25"/>
      <c r="K898" s="25"/>
      <c r="L898" s="25"/>
      <c r="M898" s="25"/>
      <c r="N898" s="25"/>
      <c r="O898" s="19" t="str">
        <f t="shared" si="4144"/>
        <v/>
      </c>
      <c r="P898" s="20"/>
      <c r="Q898" s="20"/>
      <c r="R898" s="20"/>
      <c r="S898" s="20"/>
      <c r="T898" s="20"/>
      <c r="U898" s="20"/>
      <c r="V898" s="21"/>
      <c r="W898" s="21" t="str">
        <f t="shared" ref="W898:W899" si="4206">IF(COUNTIF($F898,CONCATENATE("*",W$1,"*")),"Y",IF(COUNTIF($F898,CONCATENATE("*",$O$1,"*")),"Y",IF(COUNTIF($F898,CONCATENATE("*",$Y$1,"*")),"Y","")))</f>
        <v/>
      </c>
      <c r="X898" s="21" t="s">
        <v>979</v>
      </c>
      <c r="Y898" s="21" t="str">
        <f t="shared" ref="Y898:Y899" si="4207">IF(COUNTIF($F898,CONCATENATE("*",Y$1,"*")),"Y",IF(COUNTIF($F898,CONCATENATE("*",$O$1,"*")),"Y",""))</f>
        <v/>
      </c>
      <c r="Z898" s="21"/>
      <c r="AA898" s="21" t="s">
        <v>979</v>
      </c>
      <c r="AB898" s="21" t="str">
        <f t="shared" ref="AB898:AB899" si="4208">IF(COUNTIF($F898,CONCATENATE("*",AB$1,"*")),"Y",IF(COUNTIF($F898,CONCATENATE("*",$O$1,"*")),"Y",""))</f>
        <v/>
      </c>
      <c r="AC898" s="21" t="str">
        <f t="shared" ref="AC898:AD898" si="4209">IF(COUNTIF($F898,CONCATENATE("*",AC$1,"*")),"Y",IF(COUNTIF($F898,CONCATENATE("*",$O$1,"*")),"Y",IF(COUNTIF($F898,CONCATENATE("*",$AE$1,"*")),"Y","")))</f>
        <v/>
      </c>
      <c r="AD898" s="21" t="str">
        <f t="shared" si="4209"/>
        <v/>
      </c>
      <c r="AE898" s="19" t="str">
        <f t="shared" ref="AE898:AE899" si="4210">IF(COUNTIF($F898,CONCATENATE("*",AE$1,"*")),"Y",IF(COUNTIF($F898,CONCATENATE("*",$O$1,"*")),"Y",""))</f>
        <v/>
      </c>
      <c r="AF898" s="22">
        <f t="shared" si="3799"/>
        <v>2</v>
      </c>
      <c r="AG898" s="44"/>
      <c r="AH898" s="19" t="str">
        <f t="shared" si="3867"/>
        <v/>
      </c>
      <c r="AI898" s="19" t="str">
        <f t="shared" ref="AI898:AX898" si="4211">IF(P898="Y",$AG898,"")</f>
        <v/>
      </c>
      <c r="AJ898" s="19" t="str">
        <f t="shared" si="4211"/>
        <v/>
      </c>
      <c r="AK898" s="19" t="str">
        <f t="shared" si="4211"/>
        <v/>
      </c>
      <c r="AL898" s="19" t="str">
        <f t="shared" si="4211"/>
        <v/>
      </c>
      <c r="AM898" s="19" t="str">
        <f t="shared" si="4211"/>
        <v/>
      </c>
      <c r="AN898" s="19" t="str">
        <f t="shared" si="4211"/>
        <v/>
      </c>
      <c r="AO898" s="19" t="str">
        <f t="shared" si="4211"/>
        <v/>
      </c>
      <c r="AP898" s="19" t="str">
        <f t="shared" si="4211"/>
        <v/>
      </c>
      <c r="AQ898" s="19">
        <f t="shared" si="4211"/>
        <v>0</v>
      </c>
      <c r="AR898" s="19" t="str">
        <f t="shared" si="4211"/>
        <v/>
      </c>
      <c r="AS898" s="19" t="str">
        <f t="shared" si="4211"/>
        <v/>
      </c>
      <c r="AT898" s="19">
        <f t="shared" si="4211"/>
        <v>0</v>
      </c>
      <c r="AU898" s="19" t="str">
        <f t="shared" si="4211"/>
        <v/>
      </c>
      <c r="AV898" s="19" t="str">
        <f t="shared" si="4211"/>
        <v/>
      </c>
      <c r="AW898" s="19" t="str">
        <f t="shared" si="4211"/>
        <v/>
      </c>
      <c r="AX898" s="19" t="str">
        <f t="shared" si="4211"/>
        <v/>
      </c>
      <c r="AY898" s="24">
        <f t="shared" si="3801"/>
        <v>1</v>
      </c>
      <c r="AZ898" s="19">
        <f t="shared" si="3802"/>
        <v>1</v>
      </c>
      <c r="BA898" s="19" t="s">
        <v>1740</v>
      </c>
      <c r="BB898" s="19"/>
    </row>
    <row r="899" spans="1:54" ht="15.6">
      <c r="A899" s="98">
        <f>'Form Responses 1'!A1086</f>
        <v>0</v>
      </c>
      <c r="B899" s="99" t="s">
        <v>2481</v>
      </c>
      <c r="C899" s="1" t="s">
        <v>1468</v>
      </c>
      <c r="D899" s="1" t="s">
        <v>2482</v>
      </c>
      <c r="E899" s="518">
        <v>8482135029</v>
      </c>
      <c r="F899" s="48">
        <f>'Form Responses 1'!F1086</f>
        <v>0</v>
      </c>
      <c r="G899" s="94" t="s">
        <v>1782</v>
      </c>
      <c r="H899" s="25"/>
      <c r="I899" s="25"/>
      <c r="J899" s="25"/>
      <c r="K899" s="25"/>
      <c r="L899" s="25"/>
      <c r="M899" s="25"/>
      <c r="N899" s="25"/>
      <c r="O899" s="19" t="str">
        <f t="shared" si="4144"/>
        <v/>
      </c>
      <c r="P899" s="20"/>
      <c r="Q899" s="20"/>
      <c r="R899" s="20"/>
      <c r="S899" s="20"/>
      <c r="T899" s="20"/>
      <c r="U899" s="20"/>
      <c r="V899" s="21"/>
      <c r="W899" s="21" t="str">
        <f t="shared" si="4206"/>
        <v/>
      </c>
      <c r="X899" s="21" t="s">
        <v>979</v>
      </c>
      <c r="Y899" s="21" t="str">
        <f t="shared" si="4207"/>
        <v/>
      </c>
      <c r="Z899" s="21" t="s">
        <v>979</v>
      </c>
      <c r="AA899" s="21" t="s">
        <v>979</v>
      </c>
      <c r="AB899" s="21" t="str">
        <f t="shared" si="4208"/>
        <v/>
      </c>
      <c r="AC899" s="21" t="s">
        <v>979</v>
      </c>
      <c r="AD899" s="21" t="s">
        <v>979</v>
      </c>
      <c r="AE899" s="19" t="str">
        <f t="shared" si="4210"/>
        <v/>
      </c>
      <c r="AF899" s="22">
        <f t="shared" si="3799"/>
        <v>5</v>
      </c>
      <c r="AG899" s="44"/>
      <c r="AH899" s="19" t="str">
        <f t="shared" si="3867"/>
        <v/>
      </c>
      <c r="AI899" s="19" t="str">
        <f t="shared" ref="AI899:AX899" si="4212">IF(P899="Y",$AG899,"")</f>
        <v/>
      </c>
      <c r="AJ899" s="19" t="str">
        <f t="shared" si="4212"/>
        <v/>
      </c>
      <c r="AK899" s="19" t="str">
        <f t="shared" si="4212"/>
        <v/>
      </c>
      <c r="AL899" s="19" t="str">
        <f t="shared" si="4212"/>
        <v/>
      </c>
      <c r="AM899" s="19" t="str">
        <f t="shared" si="4212"/>
        <v/>
      </c>
      <c r="AN899" s="19" t="str">
        <f t="shared" si="4212"/>
        <v/>
      </c>
      <c r="AO899" s="19" t="str">
        <f t="shared" si="4212"/>
        <v/>
      </c>
      <c r="AP899" s="19" t="str">
        <f t="shared" si="4212"/>
        <v/>
      </c>
      <c r="AQ899" s="19">
        <f t="shared" si="4212"/>
        <v>0</v>
      </c>
      <c r="AR899" s="19" t="str">
        <f t="shared" si="4212"/>
        <v/>
      </c>
      <c r="AS899" s="19">
        <f t="shared" si="4212"/>
        <v>0</v>
      </c>
      <c r="AT899" s="19">
        <f t="shared" si="4212"/>
        <v>0</v>
      </c>
      <c r="AU899" s="19" t="str">
        <f t="shared" si="4212"/>
        <v/>
      </c>
      <c r="AV899" s="19">
        <f t="shared" si="4212"/>
        <v>0</v>
      </c>
      <c r="AW899" s="19">
        <f t="shared" si="4212"/>
        <v>0</v>
      </c>
      <c r="AX899" s="19" t="str">
        <f t="shared" si="4212"/>
        <v/>
      </c>
      <c r="AY899" s="24">
        <f t="shared" si="3801"/>
        <v>2</v>
      </c>
      <c r="AZ899" s="19">
        <f t="shared" si="3802"/>
        <v>1</v>
      </c>
      <c r="BA899" s="19" t="s">
        <v>1740</v>
      </c>
      <c r="BB899" s="19"/>
    </row>
    <row r="900" spans="1:54" ht="15.6">
      <c r="A900" s="1">
        <f>'Form Responses 1'!A1087</f>
        <v>0</v>
      </c>
      <c r="B900" s="1">
        <f>'Form Responses 1'!B1087</f>
        <v>0</v>
      </c>
      <c r="C900" s="1" t="s">
        <v>2241</v>
      </c>
      <c r="D900" s="1">
        <f>'Form Responses 1'!D1087</f>
        <v>0</v>
      </c>
      <c r="E900" s="518">
        <v>6503870850</v>
      </c>
      <c r="F900" s="48">
        <f>'Form Responses 1'!F1087</f>
        <v>0</v>
      </c>
      <c r="G900" s="25" t="s">
        <v>18</v>
      </c>
      <c r="H900" s="25"/>
      <c r="I900" s="25"/>
      <c r="J900" s="25"/>
      <c r="K900" s="25"/>
      <c r="L900" s="25"/>
      <c r="M900" s="25"/>
      <c r="N900" s="25"/>
      <c r="O900" s="19" t="str">
        <f t="shared" si="4144"/>
        <v/>
      </c>
      <c r="P900" s="20"/>
      <c r="Q900" s="20"/>
      <c r="R900" s="20"/>
      <c r="S900" s="20" t="s">
        <v>979</v>
      </c>
      <c r="T900" s="20" t="s">
        <v>979</v>
      </c>
      <c r="U900" s="20" t="s">
        <v>979</v>
      </c>
      <c r="V900" s="20" t="s">
        <v>979</v>
      </c>
      <c r="W900" s="20" t="s">
        <v>979</v>
      </c>
      <c r="X900" s="20" t="s">
        <v>979</v>
      </c>
      <c r="Y900" s="20" t="s">
        <v>979</v>
      </c>
      <c r="Z900" s="20" t="s">
        <v>979</v>
      </c>
      <c r="AA900" s="20" t="s">
        <v>979</v>
      </c>
      <c r="AB900" s="20" t="s">
        <v>979</v>
      </c>
      <c r="AC900" s="20" t="s">
        <v>979</v>
      </c>
      <c r="AD900" s="20" t="s">
        <v>979</v>
      </c>
      <c r="AE900" s="19" t="s">
        <v>979</v>
      </c>
      <c r="AF900" s="22">
        <f t="shared" si="3799"/>
        <v>9</v>
      </c>
      <c r="AG900" s="44" t="s">
        <v>1746</v>
      </c>
      <c r="AH900" s="19" t="str">
        <f t="shared" si="3867"/>
        <v/>
      </c>
      <c r="AI900" s="19" t="str">
        <f t="shared" ref="AI900:AX900" si="4213">IF(P900="Y",$AG900,"")</f>
        <v/>
      </c>
      <c r="AJ900" s="19" t="str">
        <f t="shared" si="4213"/>
        <v/>
      </c>
      <c r="AK900" s="19" t="str">
        <f t="shared" si="4213"/>
        <v/>
      </c>
      <c r="AL900" s="19" t="str">
        <f t="shared" si="4213"/>
        <v>Parking</v>
      </c>
      <c r="AM900" s="19" t="str">
        <f t="shared" si="4213"/>
        <v>Parking</v>
      </c>
      <c r="AN900" s="19" t="str">
        <f t="shared" si="4213"/>
        <v>Parking</v>
      </c>
      <c r="AO900" s="19" t="str">
        <f t="shared" si="4213"/>
        <v>Parking</v>
      </c>
      <c r="AP900" s="19" t="str">
        <f t="shared" si="4213"/>
        <v>Parking</v>
      </c>
      <c r="AQ900" s="19" t="str">
        <f t="shared" si="4213"/>
        <v>Parking</v>
      </c>
      <c r="AR900" s="19" t="str">
        <f t="shared" si="4213"/>
        <v>Parking</v>
      </c>
      <c r="AS900" s="19" t="str">
        <f t="shared" si="4213"/>
        <v>Parking</v>
      </c>
      <c r="AT900" s="19" t="str">
        <f t="shared" si="4213"/>
        <v>Parking</v>
      </c>
      <c r="AU900" s="19" t="str">
        <f t="shared" si="4213"/>
        <v>Parking</v>
      </c>
      <c r="AV900" s="19" t="str">
        <f t="shared" si="4213"/>
        <v>Parking</v>
      </c>
      <c r="AW900" s="19" t="str">
        <f t="shared" si="4213"/>
        <v>Parking</v>
      </c>
      <c r="AX900" s="19" t="str">
        <f t="shared" si="4213"/>
        <v>Parking</v>
      </c>
      <c r="AY900" s="24">
        <f t="shared" si="3801"/>
        <v>2</v>
      </c>
      <c r="AZ900" s="19">
        <f t="shared" si="3802"/>
        <v>2</v>
      </c>
      <c r="BA900" s="19" t="s">
        <v>1729</v>
      </c>
      <c r="BB900" s="19"/>
    </row>
    <row r="901" spans="1:54" ht="15.6">
      <c r="A901" s="1">
        <f>'Form Responses 1'!A1088</f>
        <v>0</v>
      </c>
      <c r="B901" s="25">
        <f>'Form Responses 1'!B1088</f>
        <v>0</v>
      </c>
      <c r="C901" s="25">
        <f>'Form Responses 1'!C1088</f>
        <v>0</v>
      </c>
      <c r="D901" s="25">
        <f>'Form Responses 1'!D1088</f>
        <v>0</v>
      </c>
      <c r="E901" s="513">
        <f>'Form Responses 1'!E1088</f>
        <v>0</v>
      </c>
      <c r="F901" s="48">
        <f>'Form Responses 1'!F1088</f>
        <v>0</v>
      </c>
      <c r="G901" s="25">
        <f>'Form Responses 1'!G1088</f>
        <v>0</v>
      </c>
      <c r="H901" s="25"/>
      <c r="I901" s="25"/>
      <c r="J901" s="25"/>
      <c r="K901" s="25"/>
      <c r="L901" s="25"/>
      <c r="M901" s="25"/>
      <c r="N901" s="25"/>
      <c r="O901" s="19" t="str">
        <f t="shared" si="4144"/>
        <v/>
      </c>
      <c r="P901" s="20"/>
      <c r="Q901" s="20"/>
      <c r="R901" s="20"/>
      <c r="S901" s="20"/>
      <c r="T901" s="20"/>
      <c r="U901" s="20"/>
      <c r="V901" s="21"/>
      <c r="W901" s="21" t="str">
        <f t="shared" ref="W901:X901" si="4214">IF(COUNTIF($F901,CONCATENATE("*",W$1,"*")),"Y",IF(COUNTIF($F901,CONCATENATE("*",$O$1,"*")),"Y",IF(COUNTIF($F901,CONCATENATE("*",$Y$1,"*")),"Y","")))</f>
        <v/>
      </c>
      <c r="X901" s="21" t="str">
        <f t="shared" si="4214"/>
        <v/>
      </c>
      <c r="Y901" s="21" t="str">
        <f t="shared" ref="Y901:Y1005" si="4215">IF(COUNTIF($F901,CONCATENATE("*",Y$1,"*")),"Y",IF(COUNTIF($F901,CONCATENATE("*",$O$1,"*")),"Y",""))</f>
        <v/>
      </c>
      <c r="Z901" s="21" t="str">
        <f t="shared" ref="Z901:AA901" si="4216">IF(COUNTIF($F901,CONCATENATE("*",Z$1,"*")),"Y",IF(COUNTIF($F901,CONCATENATE("*",$O$1,"*")),"Y",IF(COUNTIF($F901,CONCATENATE("*",$AB$1,"*")),"Y","")))</f>
        <v/>
      </c>
      <c r="AA901" s="21" t="str">
        <f t="shared" si="4216"/>
        <v/>
      </c>
      <c r="AB901" s="21" t="str">
        <f t="shared" ref="AB901:AB1005" si="4217">IF(COUNTIF($F901,CONCATENATE("*",AB$1,"*")),"Y",IF(COUNTIF($F901,CONCATENATE("*",$O$1,"*")),"Y",""))</f>
        <v/>
      </c>
      <c r="AC901" s="21" t="str">
        <f t="shared" ref="AC901:AD901" si="4218">IF(COUNTIF($F901,CONCATENATE("*",AC$1,"*")),"Y",IF(COUNTIF($F901,CONCATENATE("*",$O$1,"*")),"Y",IF(COUNTIF($F901,CONCATENATE("*",$AE$1,"*")),"Y","")))</f>
        <v/>
      </c>
      <c r="AD901" s="21" t="str">
        <f t="shared" si="4218"/>
        <v/>
      </c>
      <c r="AE901" s="19" t="str">
        <f t="shared" ref="AE901:AE1005" si="4219">IF(COUNTIF($F901,CONCATENATE("*",AE$1,"*")),"Y",IF(COUNTIF($F901,CONCATENATE("*",$O$1,"*")),"Y",""))</f>
        <v/>
      </c>
      <c r="AF901" s="22">
        <f t="shared" si="3799"/>
        <v>0</v>
      </c>
      <c r="AG901" s="44"/>
      <c r="AH901" s="19" t="str">
        <f t="shared" si="3867"/>
        <v/>
      </c>
      <c r="AI901" s="19" t="str">
        <f t="shared" ref="AI901:AX901" si="4220">IF(P901="Y",$AG901,"")</f>
        <v/>
      </c>
      <c r="AJ901" s="19" t="str">
        <f t="shared" si="4220"/>
        <v/>
      </c>
      <c r="AK901" s="19" t="str">
        <f t="shared" si="4220"/>
        <v/>
      </c>
      <c r="AL901" s="19" t="str">
        <f t="shared" si="4220"/>
        <v/>
      </c>
      <c r="AM901" s="19" t="str">
        <f t="shared" si="4220"/>
        <v/>
      </c>
      <c r="AN901" s="19" t="str">
        <f t="shared" si="4220"/>
        <v/>
      </c>
      <c r="AO901" s="19" t="str">
        <f t="shared" si="4220"/>
        <v/>
      </c>
      <c r="AP901" s="19" t="str">
        <f t="shared" si="4220"/>
        <v/>
      </c>
      <c r="AQ901" s="19" t="str">
        <f t="shared" si="4220"/>
        <v/>
      </c>
      <c r="AR901" s="19" t="str">
        <f t="shared" si="4220"/>
        <v/>
      </c>
      <c r="AS901" s="19" t="str">
        <f t="shared" si="4220"/>
        <v/>
      </c>
      <c r="AT901" s="19" t="str">
        <f t="shared" si="4220"/>
        <v/>
      </c>
      <c r="AU901" s="19" t="str">
        <f t="shared" si="4220"/>
        <v/>
      </c>
      <c r="AV901" s="19" t="str">
        <f t="shared" si="4220"/>
        <v/>
      </c>
      <c r="AW901" s="19" t="str">
        <f t="shared" si="4220"/>
        <v/>
      </c>
      <c r="AX901" s="19" t="str">
        <f t="shared" si="4220"/>
        <v/>
      </c>
      <c r="AY901" s="24">
        <f t="shared" si="3801"/>
        <v>0</v>
      </c>
      <c r="AZ901" s="19">
        <f t="shared" si="3802"/>
        <v>1</v>
      </c>
      <c r="BA901" s="19"/>
      <c r="BB901" s="19"/>
    </row>
    <row r="902" spans="1:54" ht="15.6">
      <c r="A902" s="1">
        <f>'Form Responses 1'!A1089</f>
        <v>0</v>
      </c>
      <c r="B902" s="25">
        <f>'Form Responses 1'!B1089</f>
        <v>0</v>
      </c>
      <c r="C902" s="25">
        <f>'Form Responses 1'!C1089</f>
        <v>0</v>
      </c>
      <c r="D902" s="25">
        <f>'Form Responses 1'!D1089</f>
        <v>0</v>
      </c>
      <c r="E902" s="513">
        <f>'Form Responses 1'!E1089</f>
        <v>0</v>
      </c>
      <c r="F902" s="48">
        <f>'Form Responses 1'!F1089</f>
        <v>0</v>
      </c>
      <c r="G902" s="25">
        <f>'Form Responses 1'!G1089</f>
        <v>0</v>
      </c>
      <c r="H902" s="25"/>
      <c r="I902" s="25"/>
      <c r="J902" s="25"/>
      <c r="K902" s="25"/>
      <c r="L902" s="25"/>
      <c r="M902" s="25"/>
      <c r="N902" s="25"/>
      <c r="O902" s="19" t="str">
        <f t="shared" si="4144"/>
        <v/>
      </c>
      <c r="P902" s="20"/>
      <c r="Q902" s="20"/>
      <c r="R902" s="20"/>
      <c r="S902" s="20"/>
      <c r="T902" s="20"/>
      <c r="U902" s="20"/>
      <c r="V902" s="21"/>
      <c r="W902" s="21" t="str">
        <f t="shared" ref="W902:X902" si="4221">IF(COUNTIF($F902,CONCATENATE("*",W$1,"*")),"Y",IF(COUNTIF($F902,CONCATENATE("*",$O$1,"*")),"Y",IF(COUNTIF($F902,CONCATENATE("*",$Y$1,"*")),"Y","")))</f>
        <v/>
      </c>
      <c r="X902" s="21" t="str">
        <f t="shared" si="4221"/>
        <v/>
      </c>
      <c r="Y902" s="21" t="str">
        <f t="shared" si="4215"/>
        <v/>
      </c>
      <c r="Z902" s="21" t="str">
        <f t="shared" ref="Z902:AA902" si="4222">IF(COUNTIF($F902,CONCATENATE("*",Z$1,"*")),"Y",IF(COUNTIF($F902,CONCATENATE("*",$O$1,"*")),"Y",IF(COUNTIF($F902,CONCATENATE("*",$AB$1,"*")),"Y","")))</f>
        <v/>
      </c>
      <c r="AA902" s="21" t="str">
        <f t="shared" si="4222"/>
        <v/>
      </c>
      <c r="AB902" s="21" t="str">
        <f t="shared" si="4217"/>
        <v/>
      </c>
      <c r="AC902" s="21" t="str">
        <f t="shared" ref="AC902:AD902" si="4223">IF(COUNTIF($F902,CONCATENATE("*",AC$1,"*")),"Y",IF(COUNTIF($F902,CONCATENATE("*",$O$1,"*")),"Y",IF(COUNTIF($F902,CONCATENATE("*",$AE$1,"*")),"Y","")))</f>
        <v/>
      </c>
      <c r="AD902" s="21" t="str">
        <f t="shared" si="4223"/>
        <v/>
      </c>
      <c r="AE902" s="19" t="str">
        <f t="shared" si="4219"/>
        <v/>
      </c>
      <c r="AF902" s="22">
        <f t="shared" si="3799"/>
        <v>0</v>
      </c>
      <c r="AG902" s="44"/>
      <c r="AH902" s="19" t="str">
        <f t="shared" si="3867"/>
        <v/>
      </c>
      <c r="AI902" s="19" t="str">
        <f t="shared" ref="AI902:AX902" si="4224">IF(P902="Y",$AG902,"")</f>
        <v/>
      </c>
      <c r="AJ902" s="19" t="str">
        <f t="shared" si="4224"/>
        <v/>
      </c>
      <c r="AK902" s="19" t="str">
        <f t="shared" si="4224"/>
        <v/>
      </c>
      <c r="AL902" s="19" t="str">
        <f t="shared" si="4224"/>
        <v/>
      </c>
      <c r="AM902" s="19" t="str">
        <f t="shared" si="4224"/>
        <v/>
      </c>
      <c r="AN902" s="19" t="str">
        <f t="shared" si="4224"/>
        <v/>
      </c>
      <c r="AO902" s="19" t="str">
        <f t="shared" si="4224"/>
        <v/>
      </c>
      <c r="AP902" s="19" t="str">
        <f t="shared" si="4224"/>
        <v/>
      </c>
      <c r="AQ902" s="19" t="str">
        <f t="shared" si="4224"/>
        <v/>
      </c>
      <c r="AR902" s="19" t="str">
        <f t="shared" si="4224"/>
        <v/>
      </c>
      <c r="AS902" s="19" t="str">
        <f t="shared" si="4224"/>
        <v/>
      </c>
      <c r="AT902" s="19" t="str">
        <f t="shared" si="4224"/>
        <v/>
      </c>
      <c r="AU902" s="19" t="str">
        <f t="shared" si="4224"/>
        <v/>
      </c>
      <c r="AV902" s="19" t="str">
        <f t="shared" si="4224"/>
        <v/>
      </c>
      <c r="AW902" s="19" t="str">
        <f t="shared" si="4224"/>
        <v/>
      </c>
      <c r="AX902" s="19" t="str">
        <f t="shared" si="4224"/>
        <v/>
      </c>
      <c r="AY902" s="24">
        <f t="shared" si="3801"/>
        <v>0</v>
      </c>
      <c r="AZ902" s="19">
        <f t="shared" si="3802"/>
        <v>1</v>
      </c>
      <c r="BA902" s="19"/>
      <c r="BB902" s="19"/>
    </row>
    <row r="903" spans="1:54" ht="15.6">
      <c r="A903" s="1">
        <f>'Form Responses 1'!A1090</f>
        <v>0</v>
      </c>
      <c r="B903" s="25">
        <f>'Form Responses 1'!B1090</f>
        <v>0</v>
      </c>
      <c r="C903" s="25">
        <f>'Form Responses 1'!C1090</f>
        <v>0</v>
      </c>
      <c r="D903" s="25">
        <f>'Form Responses 1'!D1090</f>
        <v>0</v>
      </c>
      <c r="E903" s="513">
        <f>'Form Responses 1'!E1090</f>
        <v>0</v>
      </c>
      <c r="F903" s="48">
        <f>'Form Responses 1'!F1090</f>
        <v>0</v>
      </c>
      <c r="G903" s="25">
        <f>'Form Responses 1'!G1090</f>
        <v>0</v>
      </c>
      <c r="H903" s="25"/>
      <c r="I903" s="25"/>
      <c r="J903" s="25"/>
      <c r="K903" s="25"/>
      <c r="L903" s="25"/>
      <c r="M903" s="25"/>
      <c r="N903" s="25"/>
      <c r="O903" s="19" t="str">
        <f t="shared" si="4144"/>
        <v/>
      </c>
      <c r="P903" s="20"/>
      <c r="Q903" s="20"/>
      <c r="R903" s="20"/>
      <c r="S903" s="20"/>
      <c r="T903" s="20"/>
      <c r="U903" s="20"/>
      <c r="V903" s="21"/>
      <c r="W903" s="21" t="str">
        <f t="shared" ref="W903:X903" si="4225">IF(COUNTIF($F903,CONCATENATE("*",W$1,"*")),"Y",IF(COUNTIF($F903,CONCATENATE("*",$O$1,"*")),"Y",IF(COUNTIF($F903,CONCATENATE("*",$Y$1,"*")),"Y","")))</f>
        <v/>
      </c>
      <c r="X903" s="21" t="str">
        <f t="shared" si="4225"/>
        <v/>
      </c>
      <c r="Y903" s="21" t="str">
        <f t="shared" si="4215"/>
        <v/>
      </c>
      <c r="Z903" s="21" t="str">
        <f t="shared" ref="Z903:AA903" si="4226">IF(COUNTIF($F903,CONCATENATE("*",Z$1,"*")),"Y",IF(COUNTIF($F903,CONCATENATE("*",$O$1,"*")),"Y",IF(COUNTIF($F903,CONCATENATE("*",$AB$1,"*")),"Y","")))</f>
        <v/>
      </c>
      <c r="AA903" s="21" t="str">
        <f t="shared" si="4226"/>
        <v/>
      </c>
      <c r="AB903" s="21" t="str">
        <f t="shared" si="4217"/>
        <v/>
      </c>
      <c r="AC903" s="21" t="str">
        <f t="shared" ref="AC903:AD903" si="4227">IF(COUNTIF($F903,CONCATENATE("*",AC$1,"*")),"Y",IF(COUNTIF($F903,CONCATENATE("*",$O$1,"*")),"Y",IF(COUNTIF($F903,CONCATENATE("*",$AE$1,"*")),"Y","")))</f>
        <v/>
      </c>
      <c r="AD903" s="21" t="str">
        <f t="shared" si="4227"/>
        <v/>
      </c>
      <c r="AE903" s="19" t="str">
        <f t="shared" si="4219"/>
        <v/>
      </c>
      <c r="AF903" s="22">
        <f t="shared" si="3799"/>
        <v>0</v>
      </c>
      <c r="AG903" s="44"/>
      <c r="AH903" s="19" t="str">
        <f t="shared" si="3867"/>
        <v/>
      </c>
      <c r="AI903" s="19" t="str">
        <f t="shared" ref="AI903:AX903" si="4228">IF(P903="Y",$AG903,"")</f>
        <v/>
      </c>
      <c r="AJ903" s="19" t="str">
        <f t="shared" si="4228"/>
        <v/>
      </c>
      <c r="AK903" s="19" t="str">
        <f t="shared" si="4228"/>
        <v/>
      </c>
      <c r="AL903" s="19" t="str">
        <f t="shared" si="4228"/>
        <v/>
      </c>
      <c r="AM903" s="19" t="str">
        <f t="shared" si="4228"/>
        <v/>
      </c>
      <c r="AN903" s="19" t="str">
        <f t="shared" si="4228"/>
        <v/>
      </c>
      <c r="AO903" s="19" t="str">
        <f t="shared" si="4228"/>
        <v/>
      </c>
      <c r="AP903" s="19" t="str">
        <f t="shared" si="4228"/>
        <v/>
      </c>
      <c r="AQ903" s="19" t="str">
        <f t="shared" si="4228"/>
        <v/>
      </c>
      <c r="AR903" s="19" t="str">
        <f t="shared" si="4228"/>
        <v/>
      </c>
      <c r="AS903" s="19" t="str">
        <f t="shared" si="4228"/>
        <v/>
      </c>
      <c r="AT903" s="19" t="str">
        <f t="shared" si="4228"/>
        <v/>
      </c>
      <c r="AU903" s="19" t="str">
        <f t="shared" si="4228"/>
        <v/>
      </c>
      <c r="AV903" s="19" t="str">
        <f t="shared" si="4228"/>
        <v/>
      </c>
      <c r="AW903" s="19" t="str">
        <f t="shared" si="4228"/>
        <v/>
      </c>
      <c r="AX903" s="19" t="str">
        <f t="shared" si="4228"/>
        <v/>
      </c>
      <c r="AY903" s="24">
        <f t="shared" si="3801"/>
        <v>0</v>
      </c>
      <c r="AZ903" s="19">
        <f t="shared" si="3802"/>
        <v>1</v>
      </c>
      <c r="BA903" s="19"/>
      <c r="BB903" s="19"/>
    </row>
    <row r="904" spans="1:54" ht="15.6">
      <c r="A904" s="1">
        <f>'Form Responses 1'!A1091</f>
        <v>0</v>
      </c>
      <c r="B904" s="25">
        <f>'Form Responses 1'!B1091</f>
        <v>0</v>
      </c>
      <c r="C904" s="25">
        <f>'Form Responses 1'!C1091</f>
        <v>0</v>
      </c>
      <c r="D904" s="25">
        <f>'Form Responses 1'!D1091</f>
        <v>0</v>
      </c>
      <c r="E904" s="513">
        <f>'Form Responses 1'!E1091</f>
        <v>0</v>
      </c>
      <c r="F904" s="48">
        <f>'Form Responses 1'!F1091</f>
        <v>0</v>
      </c>
      <c r="G904" s="25">
        <f>'Form Responses 1'!G1091</f>
        <v>0</v>
      </c>
      <c r="H904" s="25"/>
      <c r="I904" s="25"/>
      <c r="J904" s="25"/>
      <c r="K904" s="25"/>
      <c r="L904" s="25"/>
      <c r="M904" s="25"/>
      <c r="N904" s="25"/>
      <c r="O904" s="19" t="str">
        <f t="shared" si="4144"/>
        <v/>
      </c>
      <c r="P904" s="20"/>
      <c r="Q904" s="20"/>
      <c r="R904" s="20"/>
      <c r="S904" s="20"/>
      <c r="T904" s="20"/>
      <c r="U904" s="20"/>
      <c r="V904" s="21"/>
      <c r="W904" s="21" t="str">
        <f t="shared" ref="W904:X904" si="4229">IF(COUNTIF($F904,CONCATENATE("*",W$1,"*")),"Y",IF(COUNTIF($F904,CONCATENATE("*",$O$1,"*")),"Y",IF(COUNTIF($F904,CONCATENATE("*",$Y$1,"*")),"Y","")))</f>
        <v/>
      </c>
      <c r="X904" s="21" t="str">
        <f t="shared" si="4229"/>
        <v/>
      </c>
      <c r="Y904" s="21" t="str">
        <f t="shared" si="4215"/>
        <v/>
      </c>
      <c r="Z904" s="21" t="str">
        <f t="shared" ref="Z904:AA904" si="4230">IF(COUNTIF($F904,CONCATENATE("*",Z$1,"*")),"Y",IF(COUNTIF($F904,CONCATENATE("*",$O$1,"*")),"Y",IF(COUNTIF($F904,CONCATENATE("*",$AB$1,"*")),"Y","")))</f>
        <v/>
      </c>
      <c r="AA904" s="21" t="str">
        <f t="shared" si="4230"/>
        <v/>
      </c>
      <c r="AB904" s="21" t="str">
        <f t="shared" si="4217"/>
        <v/>
      </c>
      <c r="AC904" s="21" t="str">
        <f t="shared" ref="AC904:AD904" si="4231">IF(COUNTIF($F904,CONCATENATE("*",AC$1,"*")),"Y",IF(COUNTIF($F904,CONCATENATE("*",$O$1,"*")),"Y",IF(COUNTIF($F904,CONCATENATE("*",$AE$1,"*")),"Y","")))</f>
        <v/>
      </c>
      <c r="AD904" s="21" t="str">
        <f t="shared" si="4231"/>
        <v/>
      </c>
      <c r="AE904" s="19" t="str">
        <f t="shared" si="4219"/>
        <v/>
      </c>
      <c r="AF904" s="22">
        <f t="shared" si="3799"/>
        <v>0</v>
      </c>
      <c r="AG904" s="44"/>
      <c r="AH904" s="19" t="str">
        <f t="shared" si="3867"/>
        <v/>
      </c>
      <c r="AI904" s="19" t="str">
        <f t="shared" ref="AI904:AX904" si="4232">IF(P904="Y",$AG904,"")</f>
        <v/>
      </c>
      <c r="AJ904" s="19" t="str">
        <f t="shared" si="4232"/>
        <v/>
      </c>
      <c r="AK904" s="19" t="str">
        <f t="shared" si="4232"/>
        <v/>
      </c>
      <c r="AL904" s="19" t="str">
        <f t="shared" si="4232"/>
        <v/>
      </c>
      <c r="AM904" s="19" t="str">
        <f t="shared" si="4232"/>
        <v/>
      </c>
      <c r="AN904" s="19" t="str">
        <f t="shared" si="4232"/>
        <v/>
      </c>
      <c r="AO904" s="19" t="str">
        <f t="shared" si="4232"/>
        <v/>
      </c>
      <c r="AP904" s="19" t="str">
        <f t="shared" si="4232"/>
        <v/>
      </c>
      <c r="AQ904" s="19" t="str">
        <f t="shared" si="4232"/>
        <v/>
      </c>
      <c r="AR904" s="19" t="str">
        <f t="shared" si="4232"/>
        <v/>
      </c>
      <c r="AS904" s="19" t="str">
        <f t="shared" si="4232"/>
        <v/>
      </c>
      <c r="AT904" s="19" t="str">
        <f t="shared" si="4232"/>
        <v/>
      </c>
      <c r="AU904" s="19" t="str">
        <f t="shared" si="4232"/>
        <v/>
      </c>
      <c r="AV904" s="19" t="str">
        <f t="shared" si="4232"/>
        <v/>
      </c>
      <c r="AW904" s="19" t="str">
        <f t="shared" si="4232"/>
        <v/>
      </c>
      <c r="AX904" s="19" t="str">
        <f t="shared" si="4232"/>
        <v/>
      </c>
      <c r="AY904" s="24">
        <f t="shared" si="3801"/>
        <v>0</v>
      </c>
      <c r="AZ904" s="19">
        <f t="shared" si="3802"/>
        <v>1</v>
      </c>
      <c r="BA904" s="19"/>
      <c r="BB904" s="19"/>
    </row>
    <row r="905" spans="1:54" ht="15.6">
      <c r="A905" s="1">
        <f>'Form Responses 1'!A1092</f>
        <v>0</v>
      </c>
      <c r="B905" s="25">
        <f>'Form Responses 1'!B1092</f>
        <v>0</v>
      </c>
      <c r="C905" s="25">
        <f>'Form Responses 1'!C1092</f>
        <v>0</v>
      </c>
      <c r="D905" s="25">
        <f>'Form Responses 1'!D1092</f>
        <v>0</v>
      </c>
      <c r="E905" s="513">
        <f>'Form Responses 1'!E1092</f>
        <v>0</v>
      </c>
      <c r="F905" s="48">
        <f>'Form Responses 1'!F1092</f>
        <v>0</v>
      </c>
      <c r="G905" s="25">
        <f>'Form Responses 1'!G1092</f>
        <v>0</v>
      </c>
      <c r="H905" s="25"/>
      <c r="I905" s="25"/>
      <c r="J905" s="25"/>
      <c r="K905" s="25"/>
      <c r="L905" s="25"/>
      <c r="M905" s="25"/>
      <c r="N905" s="25"/>
      <c r="O905" s="19" t="str">
        <f t="shared" si="4144"/>
        <v/>
      </c>
      <c r="P905" s="20"/>
      <c r="Q905" s="20"/>
      <c r="R905" s="20"/>
      <c r="S905" s="20"/>
      <c r="T905" s="20"/>
      <c r="U905" s="20"/>
      <c r="V905" s="21"/>
      <c r="W905" s="21" t="str">
        <f t="shared" ref="W905:X905" si="4233">IF(COUNTIF($F905,CONCATENATE("*",W$1,"*")),"Y",IF(COUNTIF($F905,CONCATENATE("*",$O$1,"*")),"Y",IF(COUNTIF($F905,CONCATENATE("*",$Y$1,"*")),"Y","")))</f>
        <v/>
      </c>
      <c r="X905" s="21" t="str">
        <f t="shared" si="4233"/>
        <v/>
      </c>
      <c r="Y905" s="21" t="str">
        <f t="shared" si="4215"/>
        <v/>
      </c>
      <c r="Z905" s="21" t="str">
        <f t="shared" ref="Z905:AA905" si="4234">IF(COUNTIF($F905,CONCATENATE("*",Z$1,"*")),"Y",IF(COUNTIF($F905,CONCATENATE("*",$O$1,"*")),"Y",IF(COUNTIF($F905,CONCATENATE("*",$AB$1,"*")),"Y","")))</f>
        <v/>
      </c>
      <c r="AA905" s="21" t="str">
        <f t="shared" si="4234"/>
        <v/>
      </c>
      <c r="AB905" s="21" t="str">
        <f t="shared" si="4217"/>
        <v/>
      </c>
      <c r="AC905" s="21" t="str">
        <f t="shared" ref="AC905:AD905" si="4235">IF(COUNTIF($F905,CONCATENATE("*",AC$1,"*")),"Y",IF(COUNTIF($F905,CONCATENATE("*",$O$1,"*")),"Y",IF(COUNTIF($F905,CONCATENATE("*",$AE$1,"*")),"Y","")))</f>
        <v/>
      </c>
      <c r="AD905" s="21" t="str">
        <f t="shared" si="4235"/>
        <v/>
      </c>
      <c r="AE905" s="19" t="str">
        <f t="shared" si="4219"/>
        <v/>
      </c>
      <c r="AF905" s="22">
        <f t="shared" si="3799"/>
        <v>0</v>
      </c>
      <c r="AG905" s="44"/>
      <c r="AH905" s="19" t="str">
        <f t="shared" si="3867"/>
        <v/>
      </c>
      <c r="AI905" s="19" t="str">
        <f t="shared" ref="AI905:AX905" si="4236">IF(P905="Y",$AG905,"")</f>
        <v/>
      </c>
      <c r="AJ905" s="19" t="str">
        <f t="shared" si="4236"/>
        <v/>
      </c>
      <c r="AK905" s="19" t="str">
        <f t="shared" si="4236"/>
        <v/>
      </c>
      <c r="AL905" s="19" t="str">
        <f t="shared" si="4236"/>
        <v/>
      </c>
      <c r="AM905" s="19" t="str">
        <f t="shared" si="4236"/>
        <v/>
      </c>
      <c r="AN905" s="19" t="str">
        <f t="shared" si="4236"/>
        <v/>
      </c>
      <c r="AO905" s="19" t="str">
        <f t="shared" si="4236"/>
        <v/>
      </c>
      <c r="AP905" s="19" t="str">
        <f t="shared" si="4236"/>
        <v/>
      </c>
      <c r="AQ905" s="19" t="str">
        <f t="shared" si="4236"/>
        <v/>
      </c>
      <c r="AR905" s="19" t="str">
        <f t="shared" si="4236"/>
        <v/>
      </c>
      <c r="AS905" s="19" t="str">
        <f t="shared" si="4236"/>
        <v/>
      </c>
      <c r="AT905" s="19" t="str">
        <f t="shared" si="4236"/>
        <v/>
      </c>
      <c r="AU905" s="19" t="str">
        <f t="shared" si="4236"/>
        <v/>
      </c>
      <c r="AV905" s="19" t="str">
        <f t="shared" si="4236"/>
        <v/>
      </c>
      <c r="AW905" s="19" t="str">
        <f t="shared" si="4236"/>
        <v/>
      </c>
      <c r="AX905" s="19" t="str">
        <f t="shared" si="4236"/>
        <v/>
      </c>
      <c r="AY905" s="24">
        <f t="shared" si="3801"/>
        <v>0</v>
      </c>
      <c r="AZ905" s="19">
        <f t="shared" si="3802"/>
        <v>1</v>
      </c>
      <c r="BA905" s="19"/>
      <c r="BB905" s="19"/>
    </row>
    <row r="906" spans="1:54" ht="15.6">
      <c r="A906" s="1">
        <f>'Form Responses 1'!A1093</f>
        <v>0</v>
      </c>
      <c r="B906" s="25">
        <f>'Form Responses 1'!B1093</f>
        <v>0</v>
      </c>
      <c r="C906" s="25">
        <f>'Form Responses 1'!C1093</f>
        <v>0</v>
      </c>
      <c r="D906" s="25">
        <f>'Form Responses 1'!D1093</f>
        <v>0</v>
      </c>
      <c r="E906" s="513">
        <f>'Form Responses 1'!E1093</f>
        <v>0</v>
      </c>
      <c r="F906" s="48">
        <f>'Form Responses 1'!F1093</f>
        <v>0</v>
      </c>
      <c r="G906" s="25">
        <f>'Form Responses 1'!G1093</f>
        <v>0</v>
      </c>
      <c r="H906" s="25"/>
      <c r="I906" s="25"/>
      <c r="J906" s="25"/>
      <c r="K906" s="25"/>
      <c r="L906" s="25"/>
      <c r="M906" s="25"/>
      <c r="N906" s="25"/>
      <c r="O906" s="19" t="str">
        <f t="shared" si="4144"/>
        <v/>
      </c>
      <c r="P906" s="20"/>
      <c r="Q906" s="20"/>
      <c r="R906" s="20"/>
      <c r="S906" s="20"/>
      <c r="T906" s="20"/>
      <c r="U906" s="20"/>
      <c r="V906" s="21"/>
      <c r="W906" s="21" t="str">
        <f t="shared" ref="W906:X906" si="4237">IF(COUNTIF($F906,CONCATENATE("*",W$1,"*")),"Y",IF(COUNTIF($F906,CONCATENATE("*",$O$1,"*")),"Y",IF(COUNTIF($F906,CONCATENATE("*",$Y$1,"*")),"Y","")))</f>
        <v/>
      </c>
      <c r="X906" s="21" t="str">
        <f t="shared" si="4237"/>
        <v/>
      </c>
      <c r="Y906" s="21" t="str">
        <f t="shared" si="4215"/>
        <v/>
      </c>
      <c r="Z906" s="21" t="str">
        <f t="shared" ref="Z906:AA906" si="4238">IF(COUNTIF($F906,CONCATENATE("*",Z$1,"*")),"Y",IF(COUNTIF($F906,CONCATENATE("*",$O$1,"*")),"Y",IF(COUNTIF($F906,CONCATENATE("*",$AB$1,"*")),"Y","")))</f>
        <v/>
      </c>
      <c r="AA906" s="21" t="str">
        <f t="shared" si="4238"/>
        <v/>
      </c>
      <c r="AB906" s="21" t="str">
        <f t="shared" si="4217"/>
        <v/>
      </c>
      <c r="AC906" s="21" t="str">
        <f t="shared" ref="AC906:AD906" si="4239">IF(COUNTIF($F906,CONCATENATE("*",AC$1,"*")),"Y",IF(COUNTIF($F906,CONCATENATE("*",$O$1,"*")),"Y",IF(COUNTIF($F906,CONCATENATE("*",$AE$1,"*")),"Y","")))</f>
        <v/>
      </c>
      <c r="AD906" s="21" t="str">
        <f t="shared" si="4239"/>
        <v/>
      </c>
      <c r="AE906" s="19" t="str">
        <f t="shared" si="4219"/>
        <v/>
      </c>
      <c r="AF906" s="22">
        <f t="shared" si="3799"/>
        <v>0</v>
      </c>
      <c r="AG906" s="44"/>
      <c r="AH906" s="19" t="str">
        <f t="shared" si="3867"/>
        <v/>
      </c>
      <c r="AI906" s="19" t="str">
        <f t="shared" ref="AI906:AX906" si="4240">IF(P906="Y",$AG906,"")</f>
        <v/>
      </c>
      <c r="AJ906" s="19" t="str">
        <f t="shared" si="4240"/>
        <v/>
      </c>
      <c r="AK906" s="19" t="str">
        <f t="shared" si="4240"/>
        <v/>
      </c>
      <c r="AL906" s="19" t="str">
        <f t="shared" si="4240"/>
        <v/>
      </c>
      <c r="AM906" s="19" t="str">
        <f t="shared" si="4240"/>
        <v/>
      </c>
      <c r="AN906" s="19" t="str">
        <f t="shared" si="4240"/>
        <v/>
      </c>
      <c r="AO906" s="19" t="str">
        <f t="shared" si="4240"/>
        <v/>
      </c>
      <c r="AP906" s="19" t="str">
        <f t="shared" si="4240"/>
        <v/>
      </c>
      <c r="AQ906" s="19" t="str">
        <f t="shared" si="4240"/>
        <v/>
      </c>
      <c r="AR906" s="19" t="str">
        <f t="shared" si="4240"/>
        <v/>
      </c>
      <c r="AS906" s="19" t="str">
        <f t="shared" si="4240"/>
        <v/>
      </c>
      <c r="AT906" s="19" t="str">
        <f t="shared" si="4240"/>
        <v/>
      </c>
      <c r="AU906" s="19" t="str">
        <f t="shared" si="4240"/>
        <v/>
      </c>
      <c r="AV906" s="19" t="str">
        <f t="shared" si="4240"/>
        <v/>
      </c>
      <c r="AW906" s="19" t="str">
        <f t="shared" si="4240"/>
        <v/>
      </c>
      <c r="AX906" s="19" t="str">
        <f t="shared" si="4240"/>
        <v/>
      </c>
      <c r="AY906" s="24">
        <f t="shared" si="3801"/>
        <v>0</v>
      </c>
      <c r="AZ906" s="19">
        <f t="shared" si="3802"/>
        <v>1</v>
      </c>
      <c r="BA906" s="19"/>
      <c r="BB906" s="19"/>
    </row>
    <row r="907" spans="1:54" ht="15.6">
      <c r="A907" s="1">
        <f>'Form Responses 1'!A1094</f>
        <v>0</v>
      </c>
      <c r="B907" s="25">
        <f>'Form Responses 1'!B1094</f>
        <v>0</v>
      </c>
      <c r="C907" s="25">
        <f>'Form Responses 1'!C1094</f>
        <v>0</v>
      </c>
      <c r="D907" s="25">
        <f>'Form Responses 1'!D1094</f>
        <v>0</v>
      </c>
      <c r="E907" s="513">
        <f>'Form Responses 1'!E1094</f>
        <v>0</v>
      </c>
      <c r="F907" s="48">
        <f>'Form Responses 1'!F1094</f>
        <v>0</v>
      </c>
      <c r="G907" s="25">
        <f>'Form Responses 1'!G1094</f>
        <v>0</v>
      </c>
      <c r="H907" s="25"/>
      <c r="I907" s="25"/>
      <c r="J907" s="25"/>
      <c r="K907" s="25"/>
      <c r="L907" s="25"/>
      <c r="M907" s="25"/>
      <c r="N907" s="25"/>
      <c r="O907" s="19" t="str">
        <f t="shared" si="4144"/>
        <v/>
      </c>
      <c r="P907" s="20"/>
      <c r="Q907" s="20"/>
      <c r="R907" s="20"/>
      <c r="S907" s="20"/>
      <c r="T907" s="20"/>
      <c r="U907" s="20"/>
      <c r="V907" s="21"/>
      <c r="W907" s="21" t="str">
        <f t="shared" ref="W907:X907" si="4241">IF(COUNTIF($F907,CONCATENATE("*",W$1,"*")),"Y",IF(COUNTIF($F907,CONCATENATE("*",$O$1,"*")),"Y",IF(COUNTIF($F907,CONCATENATE("*",$Y$1,"*")),"Y","")))</f>
        <v/>
      </c>
      <c r="X907" s="21" t="str">
        <f t="shared" si="4241"/>
        <v/>
      </c>
      <c r="Y907" s="21" t="str">
        <f t="shared" si="4215"/>
        <v/>
      </c>
      <c r="Z907" s="21" t="str">
        <f t="shared" ref="Z907:AA907" si="4242">IF(COUNTIF($F907,CONCATENATE("*",Z$1,"*")),"Y",IF(COUNTIF($F907,CONCATENATE("*",$O$1,"*")),"Y",IF(COUNTIF($F907,CONCATENATE("*",$AB$1,"*")),"Y","")))</f>
        <v/>
      </c>
      <c r="AA907" s="21" t="str">
        <f t="shared" si="4242"/>
        <v/>
      </c>
      <c r="AB907" s="21" t="str">
        <f t="shared" si="4217"/>
        <v/>
      </c>
      <c r="AC907" s="21" t="str">
        <f t="shared" ref="AC907:AD907" si="4243">IF(COUNTIF($F907,CONCATENATE("*",AC$1,"*")),"Y",IF(COUNTIF($F907,CONCATENATE("*",$O$1,"*")),"Y",IF(COUNTIF($F907,CONCATENATE("*",$AE$1,"*")),"Y","")))</f>
        <v/>
      </c>
      <c r="AD907" s="21" t="str">
        <f t="shared" si="4243"/>
        <v/>
      </c>
      <c r="AE907" s="19" t="str">
        <f t="shared" si="4219"/>
        <v/>
      </c>
      <c r="AF907" s="22">
        <f t="shared" si="3799"/>
        <v>0</v>
      </c>
      <c r="AG907" s="44"/>
      <c r="AH907" s="19" t="str">
        <f t="shared" si="3867"/>
        <v/>
      </c>
      <c r="AI907" s="19" t="str">
        <f t="shared" ref="AI907:AX907" si="4244">IF(P907="Y",$AG907,"")</f>
        <v/>
      </c>
      <c r="AJ907" s="19" t="str">
        <f t="shared" si="4244"/>
        <v/>
      </c>
      <c r="AK907" s="19" t="str">
        <f t="shared" si="4244"/>
        <v/>
      </c>
      <c r="AL907" s="19" t="str">
        <f t="shared" si="4244"/>
        <v/>
      </c>
      <c r="AM907" s="19" t="str">
        <f t="shared" si="4244"/>
        <v/>
      </c>
      <c r="AN907" s="19" t="str">
        <f t="shared" si="4244"/>
        <v/>
      </c>
      <c r="AO907" s="19" t="str">
        <f t="shared" si="4244"/>
        <v/>
      </c>
      <c r="AP907" s="19" t="str">
        <f t="shared" si="4244"/>
        <v/>
      </c>
      <c r="AQ907" s="19" t="str">
        <f t="shared" si="4244"/>
        <v/>
      </c>
      <c r="AR907" s="19" t="str">
        <f t="shared" si="4244"/>
        <v/>
      </c>
      <c r="AS907" s="19" t="str">
        <f t="shared" si="4244"/>
        <v/>
      </c>
      <c r="AT907" s="19" t="str">
        <f t="shared" si="4244"/>
        <v/>
      </c>
      <c r="AU907" s="19" t="str">
        <f t="shared" si="4244"/>
        <v/>
      </c>
      <c r="AV907" s="19" t="str">
        <f t="shared" si="4244"/>
        <v/>
      </c>
      <c r="AW907" s="19" t="str">
        <f t="shared" si="4244"/>
        <v/>
      </c>
      <c r="AX907" s="19" t="str">
        <f t="shared" si="4244"/>
        <v/>
      </c>
      <c r="AY907" s="24">
        <f t="shared" si="3801"/>
        <v>0</v>
      </c>
      <c r="AZ907" s="19">
        <f t="shared" si="3802"/>
        <v>1</v>
      </c>
      <c r="BA907" s="19"/>
      <c r="BB907" s="19"/>
    </row>
    <row r="908" spans="1:54" ht="15.6">
      <c r="A908" s="1">
        <f>'Form Responses 1'!A1095</f>
        <v>0</v>
      </c>
      <c r="B908" s="25">
        <f>'Form Responses 1'!B1095</f>
        <v>0</v>
      </c>
      <c r="C908" s="25">
        <f>'Form Responses 1'!C1095</f>
        <v>0</v>
      </c>
      <c r="D908" s="25">
        <f>'Form Responses 1'!D1095</f>
        <v>0</v>
      </c>
      <c r="E908" s="513">
        <f>'Form Responses 1'!E1095</f>
        <v>0</v>
      </c>
      <c r="F908" s="48">
        <f>'Form Responses 1'!F1095</f>
        <v>0</v>
      </c>
      <c r="G908" s="25">
        <f>'Form Responses 1'!G1095</f>
        <v>0</v>
      </c>
      <c r="H908" s="25"/>
      <c r="I908" s="25"/>
      <c r="J908" s="25"/>
      <c r="K908" s="25"/>
      <c r="L908" s="25"/>
      <c r="M908" s="25"/>
      <c r="N908" s="25"/>
      <c r="O908" s="19" t="str">
        <f t="shared" si="4144"/>
        <v/>
      </c>
      <c r="P908" s="20"/>
      <c r="Q908" s="20"/>
      <c r="R908" s="20"/>
      <c r="S908" s="20"/>
      <c r="T908" s="20"/>
      <c r="U908" s="20"/>
      <c r="V908" s="21"/>
      <c r="W908" s="21" t="str">
        <f t="shared" ref="W908:X908" si="4245">IF(COUNTIF($F908,CONCATENATE("*",W$1,"*")),"Y",IF(COUNTIF($F908,CONCATENATE("*",$O$1,"*")),"Y",IF(COUNTIF($F908,CONCATENATE("*",$Y$1,"*")),"Y","")))</f>
        <v/>
      </c>
      <c r="X908" s="21" t="str">
        <f t="shared" si="4245"/>
        <v/>
      </c>
      <c r="Y908" s="21" t="str">
        <f t="shared" si="4215"/>
        <v/>
      </c>
      <c r="Z908" s="21" t="str">
        <f t="shared" ref="Z908:AA908" si="4246">IF(COUNTIF($F908,CONCATENATE("*",Z$1,"*")),"Y",IF(COUNTIF($F908,CONCATENATE("*",$O$1,"*")),"Y",IF(COUNTIF($F908,CONCATENATE("*",$AB$1,"*")),"Y","")))</f>
        <v/>
      </c>
      <c r="AA908" s="21" t="str">
        <f t="shared" si="4246"/>
        <v/>
      </c>
      <c r="AB908" s="21" t="str">
        <f t="shared" si="4217"/>
        <v/>
      </c>
      <c r="AC908" s="21" t="str">
        <f t="shared" ref="AC908:AD908" si="4247">IF(COUNTIF($F908,CONCATENATE("*",AC$1,"*")),"Y",IF(COUNTIF($F908,CONCATENATE("*",$O$1,"*")),"Y",IF(COUNTIF($F908,CONCATENATE("*",$AE$1,"*")),"Y","")))</f>
        <v/>
      </c>
      <c r="AD908" s="21" t="str">
        <f t="shared" si="4247"/>
        <v/>
      </c>
      <c r="AE908" s="19" t="str">
        <f t="shared" si="4219"/>
        <v/>
      </c>
      <c r="AF908" s="22">
        <f t="shared" si="3799"/>
        <v>0</v>
      </c>
      <c r="AG908" s="44"/>
      <c r="AH908" s="19" t="str">
        <f t="shared" si="3867"/>
        <v/>
      </c>
      <c r="AI908" s="19" t="str">
        <f t="shared" ref="AI908:AX908" si="4248">IF(P908="Y",$AG908,"")</f>
        <v/>
      </c>
      <c r="AJ908" s="19" t="str">
        <f t="shared" si="4248"/>
        <v/>
      </c>
      <c r="AK908" s="19" t="str">
        <f t="shared" si="4248"/>
        <v/>
      </c>
      <c r="AL908" s="19" t="str">
        <f t="shared" si="4248"/>
        <v/>
      </c>
      <c r="AM908" s="19" t="str">
        <f t="shared" si="4248"/>
        <v/>
      </c>
      <c r="AN908" s="19" t="str">
        <f t="shared" si="4248"/>
        <v/>
      </c>
      <c r="AO908" s="19" t="str">
        <f t="shared" si="4248"/>
        <v/>
      </c>
      <c r="AP908" s="19" t="str">
        <f t="shared" si="4248"/>
        <v/>
      </c>
      <c r="AQ908" s="19" t="str">
        <f t="shared" si="4248"/>
        <v/>
      </c>
      <c r="AR908" s="19" t="str">
        <f t="shared" si="4248"/>
        <v/>
      </c>
      <c r="AS908" s="19" t="str">
        <f t="shared" si="4248"/>
        <v/>
      </c>
      <c r="AT908" s="19" t="str">
        <f t="shared" si="4248"/>
        <v/>
      </c>
      <c r="AU908" s="19" t="str">
        <f t="shared" si="4248"/>
        <v/>
      </c>
      <c r="AV908" s="19" t="str">
        <f t="shared" si="4248"/>
        <v/>
      </c>
      <c r="AW908" s="19" t="str">
        <f t="shared" si="4248"/>
        <v/>
      </c>
      <c r="AX908" s="19" t="str">
        <f t="shared" si="4248"/>
        <v/>
      </c>
      <c r="AY908" s="24">
        <f t="shared" si="3801"/>
        <v>0</v>
      </c>
      <c r="AZ908" s="19">
        <f t="shared" si="3802"/>
        <v>1</v>
      </c>
      <c r="BA908" s="19"/>
      <c r="BB908" s="19"/>
    </row>
    <row r="909" spans="1:54" ht="15.6">
      <c r="A909" s="1">
        <f>'Form Responses 1'!A1096</f>
        <v>0</v>
      </c>
      <c r="B909" s="25">
        <f>'Form Responses 1'!B1096</f>
        <v>0</v>
      </c>
      <c r="C909" s="25">
        <f>'Form Responses 1'!C1096</f>
        <v>0</v>
      </c>
      <c r="D909" s="25">
        <f>'Form Responses 1'!D1096</f>
        <v>0</v>
      </c>
      <c r="E909" s="513">
        <f>'Form Responses 1'!E1096</f>
        <v>0</v>
      </c>
      <c r="F909" s="48">
        <f>'Form Responses 1'!F1096</f>
        <v>0</v>
      </c>
      <c r="G909" s="25">
        <f>'Form Responses 1'!G1096</f>
        <v>0</v>
      </c>
      <c r="H909" s="25"/>
      <c r="I909" s="25"/>
      <c r="J909" s="25"/>
      <c r="K909" s="25"/>
      <c r="L909" s="25"/>
      <c r="M909" s="25"/>
      <c r="N909" s="25"/>
      <c r="O909" s="19" t="str">
        <f t="shared" si="4144"/>
        <v/>
      </c>
      <c r="P909" s="20"/>
      <c r="Q909" s="20"/>
      <c r="R909" s="20"/>
      <c r="S909" s="20"/>
      <c r="T909" s="20"/>
      <c r="U909" s="20"/>
      <c r="V909" s="21"/>
      <c r="W909" s="21" t="str">
        <f t="shared" ref="W909:X909" si="4249">IF(COUNTIF($F909,CONCATENATE("*",W$1,"*")),"Y",IF(COUNTIF($F909,CONCATENATE("*",$O$1,"*")),"Y",IF(COUNTIF($F909,CONCATENATE("*",$Y$1,"*")),"Y","")))</f>
        <v/>
      </c>
      <c r="X909" s="21" t="str">
        <f t="shared" si="4249"/>
        <v/>
      </c>
      <c r="Y909" s="21" t="str">
        <f t="shared" si="4215"/>
        <v/>
      </c>
      <c r="Z909" s="21" t="str">
        <f t="shared" ref="Z909:AA909" si="4250">IF(COUNTIF($F909,CONCATENATE("*",Z$1,"*")),"Y",IF(COUNTIF($F909,CONCATENATE("*",$O$1,"*")),"Y",IF(COUNTIF($F909,CONCATENATE("*",$AB$1,"*")),"Y","")))</f>
        <v/>
      </c>
      <c r="AA909" s="21" t="str">
        <f t="shared" si="4250"/>
        <v/>
      </c>
      <c r="AB909" s="21" t="str">
        <f t="shared" si="4217"/>
        <v/>
      </c>
      <c r="AC909" s="21" t="str">
        <f t="shared" ref="AC909:AD909" si="4251">IF(COUNTIF($F909,CONCATENATE("*",AC$1,"*")),"Y",IF(COUNTIF($F909,CONCATENATE("*",$O$1,"*")),"Y",IF(COUNTIF($F909,CONCATENATE("*",$AE$1,"*")),"Y","")))</f>
        <v/>
      </c>
      <c r="AD909" s="21" t="str">
        <f t="shared" si="4251"/>
        <v/>
      </c>
      <c r="AE909" s="19" t="str">
        <f t="shared" si="4219"/>
        <v/>
      </c>
      <c r="AF909" s="22">
        <f t="shared" si="3799"/>
        <v>0</v>
      </c>
      <c r="AG909" s="44"/>
      <c r="AH909" s="19" t="str">
        <f t="shared" si="3867"/>
        <v/>
      </c>
      <c r="AI909" s="19" t="str">
        <f t="shared" ref="AI909:AX909" si="4252">IF(P909="Y",$AG909,"")</f>
        <v/>
      </c>
      <c r="AJ909" s="19" t="str">
        <f t="shared" si="4252"/>
        <v/>
      </c>
      <c r="AK909" s="19" t="str">
        <f t="shared" si="4252"/>
        <v/>
      </c>
      <c r="AL909" s="19" t="str">
        <f t="shared" si="4252"/>
        <v/>
      </c>
      <c r="AM909" s="19" t="str">
        <f t="shared" si="4252"/>
        <v/>
      </c>
      <c r="AN909" s="19" t="str">
        <f t="shared" si="4252"/>
        <v/>
      </c>
      <c r="AO909" s="19" t="str">
        <f t="shared" si="4252"/>
        <v/>
      </c>
      <c r="AP909" s="19" t="str">
        <f t="shared" si="4252"/>
        <v/>
      </c>
      <c r="AQ909" s="19" t="str">
        <f t="shared" si="4252"/>
        <v/>
      </c>
      <c r="AR909" s="19" t="str">
        <f t="shared" si="4252"/>
        <v/>
      </c>
      <c r="AS909" s="19" t="str">
        <f t="shared" si="4252"/>
        <v/>
      </c>
      <c r="AT909" s="19" t="str">
        <f t="shared" si="4252"/>
        <v/>
      </c>
      <c r="AU909" s="19" t="str">
        <f t="shared" si="4252"/>
        <v/>
      </c>
      <c r="AV909" s="19" t="str">
        <f t="shared" si="4252"/>
        <v/>
      </c>
      <c r="AW909" s="19" t="str">
        <f t="shared" si="4252"/>
        <v/>
      </c>
      <c r="AX909" s="19" t="str">
        <f t="shared" si="4252"/>
        <v/>
      </c>
      <c r="AY909" s="24">
        <f t="shared" si="3801"/>
        <v>0</v>
      </c>
      <c r="AZ909" s="19">
        <f t="shared" si="3802"/>
        <v>1</v>
      </c>
      <c r="BA909" s="19"/>
      <c r="BB909" s="19"/>
    </row>
    <row r="910" spans="1:54" ht="15.6">
      <c r="A910" s="1">
        <f>'Form Responses 1'!A1097</f>
        <v>0</v>
      </c>
      <c r="B910" s="25">
        <f>'Form Responses 1'!B1097</f>
        <v>0</v>
      </c>
      <c r="C910" s="25">
        <f>'Form Responses 1'!C1097</f>
        <v>0</v>
      </c>
      <c r="D910" s="25">
        <f>'Form Responses 1'!D1097</f>
        <v>0</v>
      </c>
      <c r="E910" s="513">
        <f>'Form Responses 1'!E1097</f>
        <v>0</v>
      </c>
      <c r="F910" s="48">
        <f>'Form Responses 1'!F1097</f>
        <v>0</v>
      </c>
      <c r="G910" s="25">
        <f>'Form Responses 1'!G1097</f>
        <v>0</v>
      </c>
      <c r="H910" s="25"/>
      <c r="I910" s="25"/>
      <c r="J910" s="25"/>
      <c r="K910" s="25"/>
      <c r="L910" s="25"/>
      <c r="M910" s="25"/>
      <c r="N910" s="25"/>
      <c r="O910" s="19" t="str">
        <f t="shared" si="4144"/>
        <v/>
      </c>
      <c r="P910" s="20"/>
      <c r="Q910" s="20"/>
      <c r="R910" s="20"/>
      <c r="S910" s="20"/>
      <c r="T910" s="20"/>
      <c r="U910" s="20"/>
      <c r="V910" s="21"/>
      <c r="W910" s="21" t="str">
        <f t="shared" ref="W910:X910" si="4253">IF(COUNTIF($F910,CONCATENATE("*",W$1,"*")),"Y",IF(COUNTIF($F910,CONCATENATE("*",$O$1,"*")),"Y",IF(COUNTIF($F910,CONCATENATE("*",$Y$1,"*")),"Y","")))</f>
        <v/>
      </c>
      <c r="X910" s="21" t="str">
        <f t="shared" si="4253"/>
        <v/>
      </c>
      <c r="Y910" s="21" t="str">
        <f t="shared" si="4215"/>
        <v/>
      </c>
      <c r="Z910" s="21" t="str">
        <f t="shared" ref="Z910:AA910" si="4254">IF(COUNTIF($F910,CONCATENATE("*",Z$1,"*")),"Y",IF(COUNTIF($F910,CONCATENATE("*",$O$1,"*")),"Y",IF(COUNTIF($F910,CONCATENATE("*",$AB$1,"*")),"Y","")))</f>
        <v/>
      </c>
      <c r="AA910" s="21" t="str">
        <f t="shared" si="4254"/>
        <v/>
      </c>
      <c r="AB910" s="21" t="str">
        <f t="shared" si="4217"/>
        <v/>
      </c>
      <c r="AC910" s="21" t="str">
        <f t="shared" ref="AC910:AD910" si="4255">IF(COUNTIF($F910,CONCATENATE("*",AC$1,"*")),"Y",IF(COUNTIF($F910,CONCATENATE("*",$O$1,"*")),"Y",IF(COUNTIF($F910,CONCATENATE("*",$AE$1,"*")),"Y","")))</f>
        <v/>
      </c>
      <c r="AD910" s="21" t="str">
        <f t="shared" si="4255"/>
        <v/>
      </c>
      <c r="AE910" s="19" t="str">
        <f t="shared" si="4219"/>
        <v/>
      </c>
      <c r="AF910" s="22">
        <f t="shared" si="3799"/>
        <v>0</v>
      </c>
      <c r="AG910" s="44"/>
      <c r="AH910" s="19" t="str">
        <f t="shared" si="3867"/>
        <v/>
      </c>
      <c r="AI910" s="19" t="str">
        <f t="shared" ref="AI910:AX910" si="4256">IF(P910="Y",$AG910,"")</f>
        <v/>
      </c>
      <c r="AJ910" s="19" t="str">
        <f t="shared" si="4256"/>
        <v/>
      </c>
      <c r="AK910" s="19" t="str">
        <f t="shared" si="4256"/>
        <v/>
      </c>
      <c r="AL910" s="19" t="str">
        <f t="shared" si="4256"/>
        <v/>
      </c>
      <c r="AM910" s="19" t="str">
        <f t="shared" si="4256"/>
        <v/>
      </c>
      <c r="AN910" s="19" t="str">
        <f t="shared" si="4256"/>
        <v/>
      </c>
      <c r="AO910" s="19" t="str">
        <f t="shared" si="4256"/>
        <v/>
      </c>
      <c r="AP910" s="19" t="str">
        <f t="shared" si="4256"/>
        <v/>
      </c>
      <c r="AQ910" s="19" t="str">
        <f t="shared" si="4256"/>
        <v/>
      </c>
      <c r="AR910" s="19" t="str">
        <f t="shared" si="4256"/>
        <v/>
      </c>
      <c r="AS910" s="19" t="str">
        <f t="shared" si="4256"/>
        <v/>
      </c>
      <c r="AT910" s="19" t="str">
        <f t="shared" si="4256"/>
        <v/>
      </c>
      <c r="AU910" s="19" t="str">
        <f t="shared" si="4256"/>
        <v/>
      </c>
      <c r="AV910" s="19" t="str">
        <f t="shared" si="4256"/>
        <v/>
      </c>
      <c r="AW910" s="19" t="str">
        <f t="shared" si="4256"/>
        <v/>
      </c>
      <c r="AX910" s="19" t="str">
        <f t="shared" si="4256"/>
        <v/>
      </c>
      <c r="AY910" s="24">
        <f t="shared" si="3801"/>
        <v>0</v>
      </c>
      <c r="AZ910" s="19">
        <f t="shared" si="3802"/>
        <v>1</v>
      </c>
      <c r="BA910" s="19"/>
      <c r="BB910" s="19"/>
    </row>
    <row r="911" spans="1:54" ht="15.6">
      <c r="A911" s="1">
        <f>'Form Responses 1'!A1098</f>
        <v>0</v>
      </c>
      <c r="B911" s="25">
        <f>'Form Responses 1'!B1098</f>
        <v>0</v>
      </c>
      <c r="C911" s="25">
        <f>'Form Responses 1'!C1098</f>
        <v>0</v>
      </c>
      <c r="D911" s="25">
        <f>'Form Responses 1'!D1098</f>
        <v>0</v>
      </c>
      <c r="E911" s="513">
        <f>'Form Responses 1'!E1098</f>
        <v>0</v>
      </c>
      <c r="F911" s="48">
        <f>'Form Responses 1'!F1098</f>
        <v>0</v>
      </c>
      <c r="G911" s="25">
        <f>'Form Responses 1'!G1098</f>
        <v>0</v>
      </c>
      <c r="H911" s="25"/>
      <c r="I911" s="25"/>
      <c r="J911" s="25"/>
      <c r="K911" s="25"/>
      <c r="L911" s="25"/>
      <c r="M911" s="25"/>
      <c r="N911" s="25"/>
      <c r="O911" s="19" t="str">
        <f t="shared" si="4144"/>
        <v/>
      </c>
      <c r="P911" s="20"/>
      <c r="Q911" s="20"/>
      <c r="R911" s="20"/>
      <c r="S911" s="20"/>
      <c r="T911" s="20"/>
      <c r="U911" s="20"/>
      <c r="V911" s="21"/>
      <c r="W911" s="21" t="str">
        <f t="shared" ref="W911:X911" si="4257">IF(COUNTIF($F911,CONCATENATE("*",W$1,"*")),"Y",IF(COUNTIF($F911,CONCATENATE("*",$O$1,"*")),"Y",IF(COUNTIF($F911,CONCATENATE("*",$Y$1,"*")),"Y","")))</f>
        <v/>
      </c>
      <c r="X911" s="21" t="str">
        <f t="shared" si="4257"/>
        <v/>
      </c>
      <c r="Y911" s="21" t="str">
        <f t="shared" si="4215"/>
        <v/>
      </c>
      <c r="Z911" s="21" t="str">
        <f t="shared" ref="Z911:AA911" si="4258">IF(COUNTIF($F911,CONCATENATE("*",Z$1,"*")),"Y",IF(COUNTIF($F911,CONCATENATE("*",$O$1,"*")),"Y",IF(COUNTIF($F911,CONCATENATE("*",$AB$1,"*")),"Y","")))</f>
        <v/>
      </c>
      <c r="AA911" s="21" t="str">
        <f t="shared" si="4258"/>
        <v/>
      </c>
      <c r="AB911" s="21" t="str">
        <f t="shared" si="4217"/>
        <v/>
      </c>
      <c r="AC911" s="21" t="str">
        <f t="shared" ref="AC911:AD911" si="4259">IF(COUNTIF($F911,CONCATENATE("*",AC$1,"*")),"Y",IF(COUNTIF($F911,CONCATENATE("*",$O$1,"*")),"Y",IF(COUNTIF($F911,CONCATENATE("*",$AE$1,"*")),"Y","")))</f>
        <v/>
      </c>
      <c r="AD911" s="21" t="str">
        <f t="shared" si="4259"/>
        <v/>
      </c>
      <c r="AE911" s="19" t="str">
        <f t="shared" si="4219"/>
        <v/>
      </c>
      <c r="AF911" s="22">
        <f t="shared" si="3799"/>
        <v>0</v>
      </c>
      <c r="AG911" s="44"/>
      <c r="AH911" s="19" t="str">
        <f t="shared" si="3867"/>
        <v/>
      </c>
      <c r="AI911" s="19" t="str">
        <f t="shared" ref="AI911:AX911" si="4260">IF(P911="Y",$AG911,"")</f>
        <v/>
      </c>
      <c r="AJ911" s="19" t="str">
        <f t="shared" si="4260"/>
        <v/>
      </c>
      <c r="AK911" s="19" t="str">
        <f t="shared" si="4260"/>
        <v/>
      </c>
      <c r="AL911" s="19" t="str">
        <f t="shared" si="4260"/>
        <v/>
      </c>
      <c r="AM911" s="19" t="str">
        <f t="shared" si="4260"/>
        <v/>
      </c>
      <c r="AN911" s="19" t="str">
        <f t="shared" si="4260"/>
        <v/>
      </c>
      <c r="AO911" s="19" t="str">
        <f t="shared" si="4260"/>
        <v/>
      </c>
      <c r="AP911" s="19" t="str">
        <f t="shared" si="4260"/>
        <v/>
      </c>
      <c r="AQ911" s="19" t="str">
        <f t="shared" si="4260"/>
        <v/>
      </c>
      <c r="AR911" s="19" t="str">
        <f t="shared" si="4260"/>
        <v/>
      </c>
      <c r="AS911" s="19" t="str">
        <f t="shared" si="4260"/>
        <v/>
      </c>
      <c r="AT911" s="19" t="str">
        <f t="shared" si="4260"/>
        <v/>
      </c>
      <c r="AU911" s="19" t="str">
        <f t="shared" si="4260"/>
        <v/>
      </c>
      <c r="AV911" s="19" t="str">
        <f t="shared" si="4260"/>
        <v/>
      </c>
      <c r="AW911" s="19" t="str">
        <f t="shared" si="4260"/>
        <v/>
      </c>
      <c r="AX911" s="19" t="str">
        <f t="shared" si="4260"/>
        <v/>
      </c>
      <c r="AY911" s="24">
        <f t="shared" si="3801"/>
        <v>0</v>
      </c>
      <c r="AZ911" s="19">
        <f t="shared" si="3802"/>
        <v>1</v>
      </c>
      <c r="BA911" s="19"/>
      <c r="BB911" s="19"/>
    </row>
    <row r="912" spans="1:54" ht="15.6">
      <c r="A912" s="1">
        <f>'Form Responses 1'!A1099</f>
        <v>0</v>
      </c>
      <c r="B912" s="25">
        <f>'Form Responses 1'!B1099</f>
        <v>0</v>
      </c>
      <c r="C912" s="25">
        <f>'Form Responses 1'!C1099</f>
        <v>0</v>
      </c>
      <c r="D912" s="25">
        <f>'Form Responses 1'!D1099</f>
        <v>0</v>
      </c>
      <c r="E912" s="513">
        <f>'Form Responses 1'!E1099</f>
        <v>0</v>
      </c>
      <c r="F912" s="48">
        <f>'Form Responses 1'!F1099</f>
        <v>0</v>
      </c>
      <c r="G912" s="25">
        <f>'Form Responses 1'!G1099</f>
        <v>0</v>
      </c>
      <c r="H912" s="25"/>
      <c r="I912" s="25"/>
      <c r="J912" s="25"/>
      <c r="K912" s="25"/>
      <c r="L912" s="25"/>
      <c r="M912" s="25"/>
      <c r="N912" s="25"/>
      <c r="O912" s="19" t="str">
        <f t="shared" si="4144"/>
        <v/>
      </c>
      <c r="P912" s="20"/>
      <c r="Q912" s="20"/>
      <c r="R912" s="20"/>
      <c r="S912" s="20"/>
      <c r="T912" s="20"/>
      <c r="U912" s="20"/>
      <c r="V912" s="21"/>
      <c r="W912" s="21" t="str">
        <f t="shared" ref="W912:X912" si="4261">IF(COUNTIF($F912,CONCATENATE("*",W$1,"*")),"Y",IF(COUNTIF($F912,CONCATENATE("*",$O$1,"*")),"Y",IF(COUNTIF($F912,CONCATENATE("*",$Y$1,"*")),"Y","")))</f>
        <v/>
      </c>
      <c r="X912" s="21" t="str">
        <f t="shared" si="4261"/>
        <v/>
      </c>
      <c r="Y912" s="21" t="str">
        <f t="shared" si="4215"/>
        <v/>
      </c>
      <c r="Z912" s="21" t="str">
        <f t="shared" ref="Z912:AA912" si="4262">IF(COUNTIF($F912,CONCATENATE("*",Z$1,"*")),"Y",IF(COUNTIF($F912,CONCATENATE("*",$O$1,"*")),"Y",IF(COUNTIF($F912,CONCATENATE("*",$AB$1,"*")),"Y","")))</f>
        <v/>
      </c>
      <c r="AA912" s="21" t="str">
        <f t="shared" si="4262"/>
        <v/>
      </c>
      <c r="AB912" s="21" t="str">
        <f t="shared" si="4217"/>
        <v/>
      </c>
      <c r="AC912" s="21" t="str">
        <f t="shared" ref="AC912:AD912" si="4263">IF(COUNTIF($F912,CONCATENATE("*",AC$1,"*")),"Y",IF(COUNTIF($F912,CONCATENATE("*",$O$1,"*")),"Y",IF(COUNTIF($F912,CONCATENATE("*",$AE$1,"*")),"Y","")))</f>
        <v/>
      </c>
      <c r="AD912" s="21" t="str">
        <f t="shared" si="4263"/>
        <v/>
      </c>
      <c r="AE912" s="19" t="str">
        <f t="shared" si="4219"/>
        <v/>
      </c>
      <c r="AF912" s="22">
        <f t="shared" si="3799"/>
        <v>0</v>
      </c>
      <c r="AG912" s="44"/>
      <c r="AH912" s="19" t="str">
        <f t="shared" si="3867"/>
        <v/>
      </c>
      <c r="AI912" s="19" t="str">
        <f t="shared" ref="AI912:AX912" si="4264">IF(P912="Y",$AG912,"")</f>
        <v/>
      </c>
      <c r="AJ912" s="19" t="str">
        <f t="shared" si="4264"/>
        <v/>
      </c>
      <c r="AK912" s="19" t="str">
        <f t="shared" si="4264"/>
        <v/>
      </c>
      <c r="AL912" s="19" t="str">
        <f t="shared" si="4264"/>
        <v/>
      </c>
      <c r="AM912" s="19" t="str">
        <f t="shared" si="4264"/>
        <v/>
      </c>
      <c r="AN912" s="19" t="str">
        <f t="shared" si="4264"/>
        <v/>
      </c>
      <c r="AO912" s="19" t="str">
        <f t="shared" si="4264"/>
        <v/>
      </c>
      <c r="AP912" s="19" t="str">
        <f t="shared" si="4264"/>
        <v/>
      </c>
      <c r="AQ912" s="19" t="str">
        <f t="shared" si="4264"/>
        <v/>
      </c>
      <c r="AR912" s="19" t="str">
        <f t="shared" si="4264"/>
        <v/>
      </c>
      <c r="AS912" s="19" t="str">
        <f t="shared" si="4264"/>
        <v/>
      </c>
      <c r="AT912" s="19" t="str">
        <f t="shared" si="4264"/>
        <v/>
      </c>
      <c r="AU912" s="19" t="str">
        <f t="shared" si="4264"/>
        <v/>
      </c>
      <c r="AV912" s="19" t="str">
        <f t="shared" si="4264"/>
        <v/>
      </c>
      <c r="AW912" s="19" t="str">
        <f t="shared" si="4264"/>
        <v/>
      </c>
      <c r="AX912" s="19" t="str">
        <f t="shared" si="4264"/>
        <v/>
      </c>
      <c r="AY912" s="24">
        <f t="shared" si="3801"/>
        <v>0</v>
      </c>
      <c r="AZ912" s="19">
        <f t="shared" si="3802"/>
        <v>1</v>
      </c>
      <c r="BA912" s="19"/>
      <c r="BB912" s="19"/>
    </row>
    <row r="913" spans="1:54" ht="15.6">
      <c r="A913" s="1">
        <f>'Form Responses 1'!A1100</f>
        <v>0</v>
      </c>
      <c r="B913" s="25">
        <f>'Form Responses 1'!B1100</f>
        <v>0</v>
      </c>
      <c r="C913" s="25">
        <f>'Form Responses 1'!C1100</f>
        <v>0</v>
      </c>
      <c r="D913" s="25">
        <f>'Form Responses 1'!D1100</f>
        <v>0</v>
      </c>
      <c r="E913" s="513">
        <f>'Form Responses 1'!E1100</f>
        <v>0</v>
      </c>
      <c r="F913" s="48">
        <f>'Form Responses 1'!F1100</f>
        <v>0</v>
      </c>
      <c r="G913" s="25">
        <f>'Form Responses 1'!G1100</f>
        <v>0</v>
      </c>
      <c r="H913" s="25"/>
      <c r="I913" s="25"/>
      <c r="J913" s="25"/>
      <c r="K913" s="25"/>
      <c r="L913" s="25"/>
      <c r="M913" s="25"/>
      <c r="N913" s="25"/>
      <c r="O913" s="19" t="str">
        <f t="shared" si="4144"/>
        <v/>
      </c>
      <c r="P913" s="20"/>
      <c r="Q913" s="20"/>
      <c r="R913" s="20"/>
      <c r="S913" s="20"/>
      <c r="T913" s="20"/>
      <c r="U913" s="20"/>
      <c r="V913" s="21"/>
      <c r="W913" s="21" t="str">
        <f t="shared" ref="W913:X913" si="4265">IF(COUNTIF($F913,CONCATENATE("*",W$1,"*")),"Y",IF(COUNTIF($F913,CONCATENATE("*",$O$1,"*")),"Y",IF(COUNTIF($F913,CONCATENATE("*",$Y$1,"*")),"Y","")))</f>
        <v/>
      </c>
      <c r="X913" s="21" t="str">
        <f t="shared" si="4265"/>
        <v/>
      </c>
      <c r="Y913" s="21" t="str">
        <f t="shared" si="4215"/>
        <v/>
      </c>
      <c r="Z913" s="21" t="str">
        <f t="shared" ref="Z913:AA913" si="4266">IF(COUNTIF($F913,CONCATENATE("*",Z$1,"*")),"Y",IF(COUNTIF($F913,CONCATENATE("*",$O$1,"*")),"Y",IF(COUNTIF($F913,CONCATENATE("*",$AB$1,"*")),"Y","")))</f>
        <v/>
      </c>
      <c r="AA913" s="21" t="str">
        <f t="shared" si="4266"/>
        <v/>
      </c>
      <c r="AB913" s="21" t="str">
        <f t="shared" si="4217"/>
        <v/>
      </c>
      <c r="AC913" s="21" t="str">
        <f t="shared" ref="AC913:AD913" si="4267">IF(COUNTIF($F913,CONCATENATE("*",AC$1,"*")),"Y",IF(COUNTIF($F913,CONCATENATE("*",$O$1,"*")),"Y",IF(COUNTIF($F913,CONCATENATE("*",$AE$1,"*")),"Y","")))</f>
        <v/>
      </c>
      <c r="AD913" s="21" t="str">
        <f t="shared" si="4267"/>
        <v/>
      </c>
      <c r="AE913" s="19" t="str">
        <f t="shared" si="4219"/>
        <v/>
      </c>
      <c r="AF913" s="22">
        <f t="shared" si="3799"/>
        <v>0</v>
      </c>
      <c r="AG913" s="44"/>
      <c r="AH913" s="19" t="str">
        <f t="shared" si="3867"/>
        <v/>
      </c>
      <c r="AI913" s="19" t="str">
        <f t="shared" ref="AI913:AX913" si="4268">IF(P913="Y",$AG913,"")</f>
        <v/>
      </c>
      <c r="AJ913" s="19" t="str">
        <f t="shared" si="4268"/>
        <v/>
      </c>
      <c r="AK913" s="19" t="str">
        <f t="shared" si="4268"/>
        <v/>
      </c>
      <c r="AL913" s="19" t="str">
        <f t="shared" si="4268"/>
        <v/>
      </c>
      <c r="AM913" s="19" t="str">
        <f t="shared" si="4268"/>
        <v/>
      </c>
      <c r="AN913" s="19" t="str">
        <f t="shared" si="4268"/>
        <v/>
      </c>
      <c r="AO913" s="19" t="str">
        <f t="shared" si="4268"/>
        <v/>
      </c>
      <c r="AP913" s="19" t="str">
        <f t="shared" si="4268"/>
        <v/>
      </c>
      <c r="AQ913" s="19" t="str">
        <f t="shared" si="4268"/>
        <v/>
      </c>
      <c r="AR913" s="19" t="str">
        <f t="shared" si="4268"/>
        <v/>
      </c>
      <c r="AS913" s="19" t="str">
        <f t="shared" si="4268"/>
        <v/>
      </c>
      <c r="AT913" s="19" t="str">
        <f t="shared" si="4268"/>
        <v/>
      </c>
      <c r="AU913" s="19" t="str">
        <f t="shared" si="4268"/>
        <v/>
      </c>
      <c r="AV913" s="19" t="str">
        <f t="shared" si="4268"/>
        <v/>
      </c>
      <c r="AW913" s="19" t="str">
        <f t="shared" si="4268"/>
        <v/>
      </c>
      <c r="AX913" s="19" t="str">
        <f t="shared" si="4268"/>
        <v/>
      </c>
      <c r="AY913" s="24">
        <f t="shared" si="3801"/>
        <v>0</v>
      </c>
      <c r="AZ913" s="19">
        <f t="shared" si="3802"/>
        <v>1</v>
      </c>
      <c r="BA913" s="19"/>
      <c r="BB913" s="19"/>
    </row>
    <row r="914" spans="1:54" ht="15.6">
      <c r="A914" s="1">
        <f>'Form Responses 1'!A1101</f>
        <v>0</v>
      </c>
      <c r="B914" s="25">
        <f>'Form Responses 1'!B1101</f>
        <v>0</v>
      </c>
      <c r="C914" s="25">
        <f>'Form Responses 1'!C1101</f>
        <v>0</v>
      </c>
      <c r="D914" s="25">
        <f>'Form Responses 1'!D1101</f>
        <v>0</v>
      </c>
      <c r="E914" s="513">
        <f>'Form Responses 1'!E1101</f>
        <v>0</v>
      </c>
      <c r="F914" s="48">
        <f>'Form Responses 1'!F1101</f>
        <v>0</v>
      </c>
      <c r="G914" s="25">
        <f>'Form Responses 1'!G1101</f>
        <v>0</v>
      </c>
      <c r="H914" s="25"/>
      <c r="I914" s="25"/>
      <c r="J914" s="25"/>
      <c r="K914" s="25"/>
      <c r="L914" s="25"/>
      <c r="M914" s="25"/>
      <c r="N914" s="25"/>
      <c r="O914" s="19" t="str">
        <f t="shared" si="4144"/>
        <v/>
      </c>
      <c r="P914" s="20"/>
      <c r="Q914" s="20"/>
      <c r="R914" s="20"/>
      <c r="S914" s="20"/>
      <c r="T914" s="20"/>
      <c r="U914" s="20"/>
      <c r="V914" s="21"/>
      <c r="W914" s="21" t="str">
        <f t="shared" ref="W914:X914" si="4269">IF(COUNTIF($F914,CONCATENATE("*",W$1,"*")),"Y",IF(COUNTIF($F914,CONCATENATE("*",$O$1,"*")),"Y",IF(COUNTIF($F914,CONCATENATE("*",$Y$1,"*")),"Y","")))</f>
        <v/>
      </c>
      <c r="X914" s="21" t="str">
        <f t="shared" si="4269"/>
        <v/>
      </c>
      <c r="Y914" s="21" t="str">
        <f t="shared" si="4215"/>
        <v/>
      </c>
      <c r="Z914" s="21" t="str">
        <f t="shared" ref="Z914:AA914" si="4270">IF(COUNTIF($F914,CONCATENATE("*",Z$1,"*")),"Y",IF(COUNTIF($F914,CONCATENATE("*",$O$1,"*")),"Y",IF(COUNTIF($F914,CONCATENATE("*",$AB$1,"*")),"Y","")))</f>
        <v/>
      </c>
      <c r="AA914" s="21" t="str">
        <f t="shared" si="4270"/>
        <v/>
      </c>
      <c r="AB914" s="21" t="str">
        <f t="shared" si="4217"/>
        <v/>
      </c>
      <c r="AC914" s="21" t="str">
        <f t="shared" ref="AC914:AD914" si="4271">IF(COUNTIF($F914,CONCATENATE("*",AC$1,"*")),"Y",IF(COUNTIF($F914,CONCATENATE("*",$O$1,"*")),"Y",IF(COUNTIF($F914,CONCATENATE("*",$AE$1,"*")),"Y","")))</f>
        <v/>
      </c>
      <c r="AD914" s="21" t="str">
        <f t="shared" si="4271"/>
        <v/>
      </c>
      <c r="AE914" s="19" t="str">
        <f t="shared" si="4219"/>
        <v/>
      </c>
      <c r="AF914" s="22">
        <f t="shared" si="3799"/>
        <v>0</v>
      </c>
      <c r="AG914" s="44"/>
      <c r="AH914" s="19" t="str">
        <f t="shared" si="3867"/>
        <v/>
      </c>
      <c r="AI914" s="19" t="str">
        <f t="shared" ref="AI914:AX914" si="4272">IF(P914="Y",$AG914,"")</f>
        <v/>
      </c>
      <c r="AJ914" s="19" t="str">
        <f t="shared" si="4272"/>
        <v/>
      </c>
      <c r="AK914" s="19" t="str">
        <f t="shared" si="4272"/>
        <v/>
      </c>
      <c r="AL914" s="19" t="str">
        <f t="shared" si="4272"/>
        <v/>
      </c>
      <c r="AM914" s="19" t="str">
        <f t="shared" si="4272"/>
        <v/>
      </c>
      <c r="AN914" s="19" t="str">
        <f t="shared" si="4272"/>
        <v/>
      </c>
      <c r="AO914" s="19" t="str">
        <f t="shared" si="4272"/>
        <v/>
      </c>
      <c r="AP914" s="19" t="str">
        <f t="shared" si="4272"/>
        <v/>
      </c>
      <c r="AQ914" s="19" t="str">
        <f t="shared" si="4272"/>
        <v/>
      </c>
      <c r="AR914" s="19" t="str">
        <f t="shared" si="4272"/>
        <v/>
      </c>
      <c r="AS914" s="19" t="str">
        <f t="shared" si="4272"/>
        <v/>
      </c>
      <c r="AT914" s="19" t="str">
        <f t="shared" si="4272"/>
        <v/>
      </c>
      <c r="AU914" s="19" t="str">
        <f t="shared" si="4272"/>
        <v/>
      </c>
      <c r="AV914" s="19" t="str">
        <f t="shared" si="4272"/>
        <v/>
      </c>
      <c r="AW914" s="19" t="str">
        <f t="shared" si="4272"/>
        <v/>
      </c>
      <c r="AX914" s="19" t="str">
        <f t="shared" si="4272"/>
        <v/>
      </c>
      <c r="AY914" s="24">
        <f t="shared" si="3801"/>
        <v>0</v>
      </c>
      <c r="AZ914" s="19">
        <f t="shared" si="3802"/>
        <v>1</v>
      </c>
      <c r="BA914" s="19"/>
      <c r="BB914" s="19"/>
    </row>
    <row r="915" spans="1:54" ht="15.6">
      <c r="A915" s="1">
        <f>'Form Responses 1'!A1102</f>
        <v>0</v>
      </c>
      <c r="B915" s="25">
        <f>'Form Responses 1'!B1102</f>
        <v>0</v>
      </c>
      <c r="C915" s="25">
        <f>'Form Responses 1'!C1102</f>
        <v>0</v>
      </c>
      <c r="D915" s="25">
        <f>'Form Responses 1'!D1102</f>
        <v>0</v>
      </c>
      <c r="E915" s="513">
        <f>'Form Responses 1'!E1102</f>
        <v>0</v>
      </c>
      <c r="F915" s="48">
        <f>'Form Responses 1'!F1102</f>
        <v>0</v>
      </c>
      <c r="G915" s="25">
        <f>'Form Responses 1'!G1102</f>
        <v>0</v>
      </c>
      <c r="H915" s="25"/>
      <c r="I915" s="25"/>
      <c r="J915" s="25"/>
      <c r="K915" s="25"/>
      <c r="L915" s="25"/>
      <c r="M915" s="25"/>
      <c r="N915" s="25"/>
      <c r="O915" s="19" t="str">
        <f t="shared" si="4144"/>
        <v/>
      </c>
      <c r="P915" s="20"/>
      <c r="Q915" s="20"/>
      <c r="R915" s="20"/>
      <c r="S915" s="20"/>
      <c r="T915" s="20"/>
      <c r="U915" s="20"/>
      <c r="V915" s="21"/>
      <c r="W915" s="21" t="str">
        <f t="shared" ref="W915:X915" si="4273">IF(COUNTIF($F915,CONCATENATE("*",W$1,"*")),"Y",IF(COUNTIF($F915,CONCATENATE("*",$O$1,"*")),"Y",IF(COUNTIF($F915,CONCATENATE("*",$Y$1,"*")),"Y","")))</f>
        <v/>
      </c>
      <c r="X915" s="21" t="str">
        <f t="shared" si="4273"/>
        <v/>
      </c>
      <c r="Y915" s="21" t="str">
        <f t="shared" si="4215"/>
        <v/>
      </c>
      <c r="Z915" s="21" t="str">
        <f t="shared" ref="Z915:AA915" si="4274">IF(COUNTIF($F915,CONCATENATE("*",Z$1,"*")),"Y",IF(COUNTIF($F915,CONCATENATE("*",$O$1,"*")),"Y",IF(COUNTIF($F915,CONCATENATE("*",$AB$1,"*")),"Y","")))</f>
        <v/>
      </c>
      <c r="AA915" s="21" t="str">
        <f t="shared" si="4274"/>
        <v/>
      </c>
      <c r="AB915" s="21" t="str">
        <f t="shared" si="4217"/>
        <v/>
      </c>
      <c r="AC915" s="21" t="str">
        <f t="shared" ref="AC915:AD915" si="4275">IF(COUNTIF($F915,CONCATENATE("*",AC$1,"*")),"Y",IF(COUNTIF($F915,CONCATENATE("*",$O$1,"*")),"Y",IF(COUNTIF($F915,CONCATENATE("*",$AE$1,"*")),"Y","")))</f>
        <v/>
      </c>
      <c r="AD915" s="21" t="str">
        <f t="shared" si="4275"/>
        <v/>
      </c>
      <c r="AE915" s="19" t="str">
        <f t="shared" si="4219"/>
        <v/>
      </c>
      <c r="AF915" s="22">
        <f t="shared" si="3799"/>
        <v>0</v>
      </c>
      <c r="AG915" s="44"/>
      <c r="AH915" s="19" t="str">
        <f t="shared" si="3867"/>
        <v/>
      </c>
      <c r="AI915" s="19" t="str">
        <f t="shared" ref="AI915:AX915" si="4276">IF(P915="Y",$AG915,"")</f>
        <v/>
      </c>
      <c r="AJ915" s="19" t="str">
        <f t="shared" si="4276"/>
        <v/>
      </c>
      <c r="AK915" s="19" t="str">
        <f t="shared" si="4276"/>
        <v/>
      </c>
      <c r="AL915" s="19" t="str">
        <f t="shared" si="4276"/>
        <v/>
      </c>
      <c r="AM915" s="19" t="str">
        <f t="shared" si="4276"/>
        <v/>
      </c>
      <c r="AN915" s="19" t="str">
        <f t="shared" si="4276"/>
        <v/>
      </c>
      <c r="AO915" s="19" t="str">
        <f t="shared" si="4276"/>
        <v/>
      </c>
      <c r="AP915" s="19" t="str">
        <f t="shared" si="4276"/>
        <v/>
      </c>
      <c r="AQ915" s="19" t="str">
        <f t="shared" si="4276"/>
        <v/>
      </c>
      <c r="AR915" s="19" t="str">
        <f t="shared" si="4276"/>
        <v/>
      </c>
      <c r="AS915" s="19" t="str">
        <f t="shared" si="4276"/>
        <v/>
      </c>
      <c r="AT915" s="19" t="str">
        <f t="shared" si="4276"/>
        <v/>
      </c>
      <c r="AU915" s="19" t="str">
        <f t="shared" si="4276"/>
        <v/>
      </c>
      <c r="AV915" s="19" t="str">
        <f t="shared" si="4276"/>
        <v/>
      </c>
      <c r="AW915" s="19" t="str">
        <f t="shared" si="4276"/>
        <v/>
      </c>
      <c r="AX915" s="19" t="str">
        <f t="shared" si="4276"/>
        <v/>
      </c>
      <c r="AY915" s="24">
        <f t="shared" si="3801"/>
        <v>0</v>
      </c>
      <c r="AZ915" s="19">
        <f t="shared" si="3802"/>
        <v>1</v>
      </c>
      <c r="BA915" s="19"/>
      <c r="BB915" s="19"/>
    </row>
    <row r="916" spans="1:54" ht="15.6">
      <c r="A916" s="1">
        <f>'Form Responses 1'!A1103</f>
        <v>0</v>
      </c>
      <c r="B916" s="25">
        <f>'Form Responses 1'!B1103</f>
        <v>0</v>
      </c>
      <c r="C916" s="25">
        <f>'Form Responses 1'!C1103</f>
        <v>0</v>
      </c>
      <c r="D916" s="25">
        <f>'Form Responses 1'!D1103</f>
        <v>0</v>
      </c>
      <c r="E916" s="513">
        <f>'Form Responses 1'!E1103</f>
        <v>0</v>
      </c>
      <c r="F916" s="48">
        <f>'Form Responses 1'!F1103</f>
        <v>0</v>
      </c>
      <c r="G916" s="25">
        <f>'Form Responses 1'!G1103</f>
        <v>0</v>
      </c>
      <c r="H916" s="25"/>
      <c r="I916" s="25"/>
      <c r="J916" s="25"/>
      <c r="K916" s="25"/>
      <c r="L916" s="25"/>
      <c r="M916" s="25"/>
      <c r="N916" s="25"/>
      <c r="O916" s="19" t="str">
        <f t="shared" si="4144"/>
        <v/>
      </c>
      <c r="P916" s="20"/>
      <c r="Q916" s="20"/>
      <c r="R916" s="20"/>
      <c r="S916" s="20"/>
      <c r="T916" s="20"/>
      <c r="U916" s="20"/>
      <c r="V916" s="21"/>
      <c r="W916" s="21" t="str">
        <f t="shared" ref="W916:X916" si="4277">IF(COUNTIF($F916,CONCATENATE("*",W$1,"*")),"Y",IF(COUNTIF($F916,CONCATENATE("*",$O$1,"*")),"Y",IF(COUNTIF($F916,CONCATENATE("*",$Y$1,"*")),"Y","")))</f>
        <v/>
      </c>
      <c r="X916" s="21" t="str">
        <f t="shared" si="4277"/>
        <v/>
      </c>
      <c r="Y916" s="21" t="str">
        <f t="shared" si="4215"/>
        <v/>
      </c>
      <c r="Z916" s="21" t="str">
        <f t="shared" ref="Z916:AA916" si="4278">IF(COUNTIF($F916,CONCATENATE("*",Z$1,"*")),"Y",IF(COUNTIF($F916,CONCATENATE("*",$O$1,"*")),"Y",IF(COUNTIF($F916,CONCATENATE("*",$AB$1,"*")),"Y","")))</f>
        <v/>
      </c>
      <c r="AA916" s="21" t="str">
        <f t="shared" si="4278"/>
        <v/>
      </c>
      <c r="AB916" s="21" t="str">
        <f t="shared" si="4217"/>
        <v/>
      </c>
      <c r="AC916" s="21" t="str">
        <f t="shared" ref="AC916:AD916" si="4279">IF(COUNTIF($F916,CONCATENATE("*",AC$1,"*")),"Y",IF(COUNTIF($F916,CONCATENATE("*",$O$1,"*")),"Y",IF(COUNTIF($F916,CONCATENATE("*",$AE$1,"*")),"Y","")))</f>
        <v/>
      </c>
      <c r="AD916" s="21" t="str">
        <f t="shared" si="4279"/>
        <v/>
      </c>
      <c r="AE916" s="19" t="str">
        <f t="shared" si="4219"/>
        <v/>
      </c>
      <c r="AF916" s="22">
        <f t="shared" si="3799"/>
        <v>0</v>
      </c>
      <c r="AG916" s="44"/>
      <c r="AH916" s="19" t="str">
        <f t="shared" si="3867"/>
        <v/>
      </c>
      <c r="AI916" s="19" t="str">
        <f t="shared" ref="AI916:AX916" si="4280">IF(P916="Y",$AG916,"")</f>
        <v/>
      </c>
      <c r="AJ916" s="19" t="str">
        <f t="shared" si="4280"/>
        <v/>
      </c>
      <c r="AK916" s="19" t="str">
        <f t="shared" si="4280"/>
        <v/>
      </c>
      <c r="AL916" s="19" t="str">
        <f t="shared" si="4280"/>
        <v/>
      </c>
      <c r="AM916" s="19" t="str">
        <f t="shared" si="4280"/>
        <v/>
      </c>
      <c r="AN916" s="19" t="str">
        <f t="shared" si="4280"/>
        <v/>
      </c>
      <c r="AO916" s="19" t="str">
        <f t="shared" si="4280"/>
        <v/>
      </c>
      <c r="AP916" s="19" t="str">
        <f t="shared" si="4280"/>
        <v/>
      </c>
      <c r="AQ916" s="19" t="str">
        <f t="shared" si="4280"/>
        <v/>
      </c>
      <c r="AR916" s="19" t="str">
        <f t="shared" si="4280"/>
        <v/>
      </c>
      <c r="AS916" s="19" t="str">
        <f t="shared" si="4280"/>
        <v/>
      </c>
      <c r="AT916" s="19" t="str">
        <f t="shared" si="4280"/>
        <v/>
      </c>
      <c r="AU916" s="19" t="str">
        <f t="shared" si="4280"/>
        <v/>
      </c>
      <c r="AV916" s="19" t="str">
        <f t="shared" si="4280"/>
        <v/>
      </c>
      <c r="AW916" s="19" t="str">
        <f t="shared" si="4280"/>
        <v/>
      </c>
      <c r="AX916" s="19" t="str">
        <f t="shared" si="4280"/>
        <v/>
      </c>
      <c r="AY916" s="24">
        <f t="shared" si="3801"/>
        <v>0</v>
      </c>
      <c r="AZ916" s="19">
        <f t="shared" si="3802"/>
        <v>1</v>
      </c>
      <c r="BA916" s="19"/>
      <c r="BB916" s="19"/>
    </row>
    <row r="917" spans="1:54" ht="15.6">
      <c r="A917" s="1">
        <f>'Form Responses 1'!A1104</f>
        <v>0</v>
      </c>
      <c r="B917" s="25">
        <f>'Form Responses 1'!B1104</f>
        <v>0</v>
      </c>
      <c r="C917" s="25">
        <f>'Form Responses 1'!C1104</f>
        <v>0</v>
      </c>
      <c r="D917" s="25">
        <f>'Form Responses 1'!D1104</f>
        <v>0</v>
      </c>
      <c r="E917" s="513">
        <f>'Form Responses 1'!E1104</f>
        <v>0</v>
      </c>
      <c r="F917" s="48">
        <f>'Form Responses 1'!F1104</f>
        <v>0</v>
      </c>
      <c r="G917" s="25">
        <f>'Form Responses 1'!G1104</f>
        <v>0</v>
      </c>
      <c r="H917" s="25"/>
      <c r="I917" s="25"/>
      <c r="J917" s="25"/>
      <c r="K917" s="25"/>
      <c r="L917" s="25"/>
      <c r="M917" s="25"/>
      <c r="N917" s="25"/>
      <c r="O917" s="19" t="str">
        <f t="shared" si="4144"/>
        <v/>
      </c>
      <c r="P917" s="20"/>
      <c r="Q917" s="20"/>
      <c r="R917" s="20"/>
      <c r="S917" s="20"/>
      <c r="T917" s="20"/>
      <c r="U917" s="20"/>
      <c r="V917" s="21"/>
      <c r="W917" s="21" t="str">
        <f t="shared" ref="W917:X917" si="4281">IF(COUNTIF($F917,CONCATENATE("*",W$1,"*")),"Y",IF(COUNTIF($F917,CONCATENATE("*",$O$1,"*")),"Y",IF(COUNTIF($F917,CONCATENATE("*",$Y$1,"*")),"Y","")))</f>
        <v/>
      </c>
      <c r="X917" s="21" t="str">
        <f t="shared" si="4281"/>
        <v/>
      </c>
      <c r="Y917" s="21" t="str">
        <f t="shared" si="4215"/>
        <v/>
      </c>
      <c r="Z917" s="21" t="str">
        <f t="shared" ref="Z917:AA917" si="4282">IF(COUNTIF($F917,CONCATENATE("*",Z$1,"*")),"Y",IF(COUNTIF($F917,CONCATENATE("*",$O$1,"*")),"Y",IF(COUNTIF($F917,CONCATENATE("*",$AB$1,"*")),"Y","")))</f>
        <v/>
      </c>
      <c r="AA917" s="21" t="str">
        <f t="shared" si="4282"/>
        <v/>
      </c>
      <c r="AB917" s="21" t="str">
        <f t="shared" si="4217"/>
        <v/>
      </c>
      <c r="AC917" s="21" t="str">
        <f t="shared" ref="AC917:AD917" si="4283">IF(COUNTIF($F917,CONCATENATE("*",AC$1,"*")),"Y",IF(COUNTIF($F917,CONCATENATE("*",$O$1,"*")),"Y",IF(COUNTIF($F917,CONCATENATE("*",$AE$1,"*")),"Y","")))</f>
        <v/>
      </c>
      <c r="AD917" s="21" t="str">
        <f t="shared" si="4283"/>
        <v/>
      </c>
      <c r="AE917" s="19" t="str">
        <f t="shared" si="4219"/>
        <v/>
      </c>
      <c r="AF917" s="22">
        <f t="shared" si="3799"/>
        <v>0</v>
      </c>
      <c r="AG917" s="44"/>
      <c r="AH917" s="19" t="str">
        <f t="shared" si="3867"/>
        <v/>
      </c>
      <c r="AI917" s="19" t="str">
        <f t="shared" ref="AI917:AX917" si="4284">IF(P917="Y",$AG917,"")</f>
        <v/>
      </c>
      <c r="AJ917" s="19" t="str">
        <f t="shared" si="4284"/>
        <v/>
      </c>
      <c r="AK917" s="19" t="str">
        <f t="shared" si="4284"/>
        <v/>
      </c>
      <c r="AL917" s="19" t="str">
        <f t="shared" si="4284"/>
        <v/>
      </c>
      <c r="AM917" s="19" t="str">
        <f t="shared" si="4284"/>
        <v/>
      </c>
      <c r="AN917" s="19" t="str">
        <f t="shared" si="4284"/>
        <v/>
      </c>
      <c r="AO917" s="19" t="str">
        <f t="shared" si="4284"/>
        <v/>
      </c>
      <c r="AP917" s="19" t="str">
        <f t="shared" si="4284"/>
        <v/>
      </c>
      <c r="AQ917" s="19" t="str">
        <f t="shared" si="4284"/>
        <v/>
      </c>
      <c r="AR917" s="19" t="str">
        <f t="shared" si="4284"/>
        <v/>
      </c>
      <c r="AS917" s="19" t="str">
        <f t="shared" si="4284"/>
        <v/>
      </c>
      <c r="AT917" s="19" t="str">
        <f t="shared" si="4284"/>
        <v/>
      </c>
      <c r="AU917" s="19" t="str">
        <f t="shared" si="4284"/>
        <v/>
      </c>
      <c r="AV917" s="19" t="str">
        <f t="shared" si="4284"/>
        <v/>
      </c>
      <c r="AW917" s="19" t="str">
        <f t="shared" si="4284"/>
        <v/>
      </c>
      <c r="AX917" s="19" t="str">
        <f t="shared" si="4284"/>
        <v/>
      </c>
      <c r="AY917" s="24">
        <f t="shared" si="3801"/>
        <v>0</v>
      </c>
      <c r="AZ917" s="19">
        <f t="shared" si="3802"/>
        <v>1</v>
      </c>
      <c r="BA917" s="19"/>
      <c r="BB917" s="19"/>
    </row>
    <row r="918" spans="1:54" ht="15.6">
      <c r="A918" s="1">
        <f>'Form Responses 1'!A1105</f>
        <v>0</v>
      </c>
      <c r="B918" s="25">
        <f>'Form Responses 1'!B1105</f>
        <v>0</v>
      </c>
      <c r="C918" s="25">
        <f>'Form Responses 1'!C1105</f>
        <v>0</v>
      </c>
      <c r="D918" s="25">
        <f>'Form Responses 1'!D1105</f>
        <v>0</v>
      </c>
      <c r="E918" s="513">
        <f>'Form Responses 1'!E1105</f>
        <v>0</v>
      </c>
      <c r="F918" s="48">
        <f>'Form Responses 1'!F1105</f>
        <v>0</v>
      </c>
      <c r="G918" s="25">
        <f>'Form Responses 1'!G1105</f>
        <v>0</v>
      </c>
      <c r="H918" s="25"/>
      <c r="I918" s="25"/>
      <c r="J918" s="25"/>
      <c r="K918" s="25"/>
      <c r="L918" s="25"/>
      <c r="M918" s="25"/>
      <c r="N918" s="25"/>
      <c r="O918" s="19" t="str">
        <f t="shared" si="4144"/>
        <v/>
      </c>
      <c r="P918" s="20"/>
      <c r="Q918" s="20"/>
      <c r="R918" s="20"/>
      <c r="S918" s="20"/>
      <c r="T918" s="20"/>
      <c r="U918" s="20"/>
      <c r="V918" s="21"/>
      <c r="W918" s="21" t="str">
        <f t="shared" ref="W918:X918" si="4285">IF(COUNTIF($F918,CONCATENATE("*",W$1,"*")),"Y",IF(COUNTIF($F918,CONCATENATE("*",$O$1,"*")),"Y",IF(COUNTIF($F918,CONCATENATE("*",$Y$1,"*")),"Y","")))</f>
        <v/>
      </c>
      <c r="X918" s="21" t="str">
        <f t="shared" si="4285"/>
        <v/>
      </c>
      <c r="Y918" s="21" t="str">
        <f t="shared" si="4215"/>
        <v/>
      </c>
      <c r="Z918" s="21" t="str">
        <f t="shared" ref="Z918:AA918" si="4286">IF(COUNTIF($F918,CONCATENATE("*",Z$1,"*")),"Y",IF(COUNTIF($F918,CONCATENATE("*",$O$1,"*")),"Y",IF(COUNTIF($F918,CONCATENATE("*",$AB$1,"*")),"Y","")))</f>
        <v/>
      </c>
      <c r="AA918" s="21" t="str">
        <f t="shared" si="4286"/>
        <v/>
      </c>
      <c r="AB918" s="21" t="str">
        <f t="shared" si="4217"/>
        <v/>
      </c>
      <c r="AC918" s="21" t="str">
        <f t="shared" ref="AC918:AD918" si="4287">IF(COUNTIF($F918,CONCATENATE("*",AC$1,"*")),"Y",IF(COUNTIF($F918,CONCATENATE("*",$O$1,"*")),"Y",IF(COUNTIF($F918,CONCATENATE("*",$AE$1,"*")),"Y","")))</f>
        <v/>
      </c>
      <c r="AD918" s="21" t="str">
        <f t="shared" si="4287"/>
        <v/>
      </c>
      <c r="AE918" s="19" t="str">
        <f t="shared" si="4219"/>
        <v/>
      </c>
      <c r="AF918" s="22">
        <f t="shared" si="3799"/>
        <v>0</v>
      </c>
      <c r="AG918" s="44"/>
      <c r="AH918" s="19" t="str">
        <f t="shared" si="3867"/>
        <v/>
      </c>
      <c r="AI918" s="19" t="str">
        <f t="shared" ref="AI918:AX918" si="4288">IF(P918="Y",$AG918,"")</f>
        <v/>
      </c>
      <c r="AJ918" s="19" t="str">
        <f t="shared" si="4288"/>
        <v/>
      </c>
      <c r="AK918" s="19" t="str">
        <f t="shared" si="4288"/>
        <v/>
      </c>
      <c r="AL918" s="19" t="str">
        <f t="shared" si="4288"/>
        <v/>
      </c>
      <c r="AM918" s="19" t="str">
        <f t="shared" si="4288"/>
        <v/>
      </c>
      <c r="AN918" s="19" t="str">
        <f t="shared" si="4288"/>
        <v/>
      </c>
      <c r="AO918" s="19" t="str">
        <f t="shared" si="4288"/>
        <v/>
      </c>
      <c r="AP918" s="19" t="str">
        <f t="shared" si="4288"/>
        <v/>
      </c>
      <c r="AQ918" s="19" t="str">
        <f t="shared" si="4288"/>
        <v/>
      </c>
      <c r="AR918" s="19" t="str">
        <f t="shared" si="4288"/>
        <v/>
      </c>
      <c r="AS918" s="19" t="str">
        <f t="shared" si="4288"/>
        <v/>
      </c>
      <c r="AT918" s="19" t="str">
        <f t="shared" si="4288"/>
        <v/>
      </c>
      <c r="AU918" s="19" t="str">
        <f t="shared" si="4288"/>
        <v/>
      </c>
      <c r="AV918" s="19" t="str">
        <f t="shared" si="4288"/>
        <v/>
      </c>
      <c r="AW918" s="19" t="str">
        <f t="shared" si="4288"/>
        <v/>
      </c>
      <c r="AX918" s="19" t="str">
        <f t="shared" si="4288"/>
        <v/>
      </c>
      <c r="AY918" s="24">
        <f t="shared" si="3801"/>
        <v>0</v>
      </c>
      <c r="AZ918" s="19">
        <f t="shared" si="3802"/>
        <v>1</v>
      </c>
      <c r="BA918" s="19"/>
      <c r="BB918" s="19"/>
    </row>
    <row r="919" spans="1:54" ht="15.6">
      <c r="A919" s="1">
        <f>'Form Responses 1'!A1106</f>
        <v>0</v>
      </c>
      <c r="B919" s="25">
        <f>'Form Responses 1'!B1106</f>
        <v>0</v>
      </c>
      <c r="C919" s="25">
        <f>'Form Responses 1'!C1106</f>
        <v>0</v>
      </c>
      <c r="D919" s="25">
        <f>'Form Responses 1'!D1106</f>
        <v>0</v>
      </c>
      <c r="E919" s="513">
        <f>'Form Responses 1'!E1106</f>
        <v>0</v>
      </c>
      <c r="F919" s="48">
        <f>'Form Responses 1'!F1106</f>
        <v>0</v>
      </c>
      <c r="G919" s="25">
        <f>'Form Responses 1'!G1106</f>
        <v>0</v>
      </c>
      <c r="H919" s="25"/>
      <c r="I919" s="25"/>
      <c r="J919" s="25"/>
      <c r="K919" s="25"/>
      <c r="L919" s="25"/>
      <c r="M919" s="25"/>
      <c r="N919" s="25"/>
      <c r="O919" s="19" t="str">
        <f t="shared" si="4144"/>
        <v/>
      </c>
      <c r="P919" s="20"/>
      <c r="Q919" s="20"/>
      <c r="R919" s="20"/>
      <c r="S919" s="20"/>
      <c r="T919" s="20"/>
      <c r="U919" s="20"/>
      <c r="V919" s="21"/>
      <c r="W919" s="21" t="str">
        <f t="shared" ref="W919:X919" si="4289">IF(COUNTIF($F919,CONCATENATE("*",W$1,"*")),"Y",IF(COUNTIF($F919,CONCATENATE("*",$O$1,"*")),"Y",IF(COUNTIF($F919,CONCATENATE("*",$Y$1,"*")),"Y","")))</f>
        <v/>
      </c>
      <c r="X919" s="21" t="str">
        <f t="shared" si="4289"/>
        <v/>
      </c>
      <c r="Y919" s="21" t="str">
        <f t="shared" si="4215"/>
        <v/>
      </c>
      <c r="Z919" s="21" t="str">
        <f t="shared" ref="Z919:AA919" si="4290">IF(COUNTIF($F919,CONCATENATE("*",Z$1,"*")),"Y",IF(COUNTIF($F919,CONCATENATE("*",$O$1,"*")),"Y",IF(COUNTIF($F919,CONCATENATE("*",$AB$1,"*")),"Y","")))</f>
        <v/>
      </c>
      <c r="AA919" s="21" t="str">
        <f t="shared" si="4290"/>
        <v/>
      </c>
      <c r="AB919" s="21" t="str">
        <f t="shared" si="4217"/>
        <v/>
      </c>
      <c r="AC919" s="21" t="str">
        <f t="shared" ref="AC919:AD919" si="4291">IF(COUNTIF($F919,CONCATENATE("*",AC$1,"*")),"Y",IF(COUNTIF($F919,CONCATENATE("*",$O$1,"*")),"Y",IF(COUNTIF($F919,CONCATENATE("*",$AE$1,"*")),"Y","")))</f>
        <v/>
      </c>
      <c r="AD919" s="21" t="str">
        <f t="shared" si="4291"/>
        <v/>
      </c>
      <c r="AE919" s="19" t="str">
        <f t="shared" si="4219"/>
        <v/>
      </c>
      <c r="AF919" s="22">
        <f t="shared" si="3799"/>
        <v>0</v>
      </c>
      <c r="AG919" s="44"/>
      <c r="AH919" s="19" t="str">
        <f t="shared" si="3867"/>
        <v/>
      </c>
      <c r="AI919" s="19" t="str">
        <f t="shared" ref="AI919:AX919" si="4292">IF(P919="Y",$AG919,"")</f>
        <v/>
      </c>
      <c r="AJ919" s="19" t="str">
        <f t="shared" si="4292"/>
        <v/>
      </c>
      <c r="AK919" s="19" t="str">
        <f t="shared" si="4292"/>
        <v/>
      </c>
      <c r="AL919" s="19" t="str">
        <f t="shared" si="4292"/>
        <v/>
      </c>
      <c r="AM919" s="19" t="str">
        <f t="shared" si="4292"/>
        <v/>
      </c>
      <c r="AN919" s="19" t="str">
        <f t="shared" si="4292"/>
        <v/>
      </c>
      <c r="AO919" s="19" t="str">
        <f t="shared" si="4292"/>
        <v/>
      </c>
      <c r="AP919" s="19" t="str">
        <f t="shared" si="4292"/>
        <v/>
      </c>
      <c r="AQ919" s="19" t="str">
        <f t="shared" si="4292"/>
        <v/>
      </c>
      <c r="AR919" s="19" t="str">
        <f t="shared" si="4292"/>
        <v/>
      </c>
      <c r="AS919" s="19" t="str">
        <f t="shared" si="4292"/>
        <v/>
      </c>
      <c r="AT919" s="19" t="str">
        <f t="shared" si="4292"/>
        <v/>
      </c>
      <c r="AU919" s="19" t="str">
        <f t="shared" si="4292"/>
        <v/>
      </c>
      <c r="AV919" s="19" t="str">
        <f t="shared" si="4292"/>
        <v/>
      </c>
      <c r="AW919" s="19" t="str">
        <f t="shared" si="4292"/>
        <v/>
      </c>
      <c r="AX919" s="19" t="str">
        <f t="shared" si="4292"/>
        <v/>
      </c>
      <c r="AY919" s="24">
        <f t="shared" si="3801"/>
        <v>0</v>
      </c>
      <c r="AZ919" s="19">
        <f t="shared" si="3802"/>
        <v>1</v>
      </c>
      <c r="BA919" s="19"/>
      <c r="BB919" s="19"/>
    </row>
    <row r="920" spans="1:54" ht="15.6">
      <c r="A920" s="1">
        <f>'Form Responses 1'!A1107</f>
        <v>0</v>
      </c>
      <c r="B920" s="25">
        <f>'Form Responses 1'!B1107</f>
        <v>0</v>
      </c>
      <c r="C920" s="25">
        <f>'Form Responses 1'!C1107</f>
        <v>0</v>
      </c>
      <c r="D920" s="25">
        <f>'Form Responses 1'!D1107</f>
        <v>0</v>
      </c>
      <c r="E920" s="513">
        <f>'Form Responses 1'!E1107</f>
        <v>0</v>
      </c>
      <c r="F920" s="48">
        <f>'Form Responses 1'!F1107</f>
        <v>0</v>
      </c>
      <c r="G920" s="25">
        <f>'Form Responses 1'!G1107</f>
        <v>0</v>
      </c>
      <c r="H920" s="25"/>
      <c r="I920" s="25"/>
      <c r="J920" s="25"/>
      <c r="K920" s="25"/>
      <c r="L920" s="25"/>
      <c r="M920" s="25"/>
      <c r="N920" s="25"/>
      <c r="O920" s="19" t="str">
        <f t="shared" si="4144"/>
        <v/>
      </c>
      <c r="P920" s="20"/>
      <c r="Q920" s="20"/>
      <c r="R920" s="20"/>
      <c r="S920" s="20"/>
      <c r="T920" s="20"/>
      <c r="U920" s="20"/>
      <c r="V920" s="21"/>
      <c r="W920" s="21" t="str">
        <f t="shared" ref="W920:X920" si="4293">IF(COUNTIF($F920,CONCATENATE("*",W$1,"*")),"Y",IF(COUNTIF($F920,CONCATENATE("*",$O$1,"*")),"Y",IF(COUNTIF($F920,CONCATENATE("*",$Y$1,"*")),"Y","")))</f>
        <v/>
      </c>
      <c r="X920" s="21" t="str">
        <f t="shared" si="4293"/>
        <v/>
      </c>
      <c r="Y920" s="21" t="str">
        <f t="shared" si="4215"/>
        <v/>
      </c>
      <c r="Z920" s="21" t="str">
        <f t="shared" ref="Z920:AA920" si="4294">IF(COUNTIF($F920,CONCATENATE("*",Z$1,"*")),"Y",IF(COUNTIF($F920,CONCATENATE("*",$O$1,"*")),"Y",IF(COUNTIF($F920,CONCATENATE("*",$AB$1,"*")),"Y","")))</f>
        <v/>
      </c>
      <c r="AA920" s="21" t="str">
        <f t="shared" si="4294"/>
        <v/>
      </c>
      <c r="AB920" s="21" t="str">
        <f t="shared" si="4217"/>
        <v/>
      </c>
      <c r="AC920" s="21" t="str">
        <f t="shared" ref="AC920:AD920" si="4295">IF(COUNTIF($F920,CONCATENATE("*",AC$1,"*")),"Y",IF(COUNTIF($F920,CONCATENATE("*",$O$1,"*")),"Y",IF(COUNTIF($F920,CONCATENATE("*",$AE$1,"*")),"Y","")))</f>
        <v/>
      </c>
      <c r="AD920" s="21" t="str">
        <f t="shared" si="4295"/>
        <v/>
      </c>
      <c r="AE920" s="19" t="str">
        <f t="shared" si="4219"/>
        <v/>
      </c>
      <c r="AF920" s="22">
        <f t="shared" si="3799"/>
        <v>0</v>
      </c>
      <c r="AG920" s="44"/>
      <c r="AH920" s="19" t="str">
        <f t="shared" si="3867"/>
        <v/>
      </c>
      <c r="AI920" s="19" t="str">
        <f t="shared" ref="AI920:AX920" si="4296">IF(P920="Y",$AG920,"")</f>
        <v/>
      </c>
      <c r="AJ920" s="19" t="str">
        <f t="shared" si="4296"/>
        <v/>
      </c>
      <c r="AK920" s="19" t="str">
        <f t="shared" si="4296"/>
        <v/>
      </c>
      <c r="AL920" s="19" t="str">
        <f t="shared" si="4296"/>
        <v/>
      </c>
      <c r="AM920" s="19" t="str">
        <f t="shared" si="4296"/>
        <v/>
      </c>
      <c r="AN920" s="19" t="str">
        <f t="shared" si="4296"/>
        <v/>
      </c>
      <c r="AO920" s="19" t="str">
        <f t="shared" si="4296"/>
        <v/>
      </c>
      <c r="AP920" s="19" t="str">
        <f t="shared" si="4296"/>
        <v/>
      </c>
      <c r="AQ920" s="19" t="str">
        <f t="shared" si="4296"/>
        <v/>
      </c>
      <c r="AR920" s="19" t="str">
        <f t="shared" si="4296"/>
        <v/>
      </c>
      <c r="AS920" s="19" t="str">
        <f t="shared" si="4296"/>
        <v/>
      </c>
      <c r="AT920" s="19" t="str">
        <f t="shared" si="4296"/>
        <v/>
      </c>
      <c r="AU920" s="19" t="str">
        <f t="shared" si="4296"/>
        <v/>
      </c>
      <c r="AV920" s="19" t="str">
        <f t="shared" si="4296"/>
        <v/>
      </c>
      <c r="AW920" s="19" t="str">
        <f t="shared" si="4296"/>
        <v/>
      </c>
      <c r="AX920" s="19" t="str">
        <f t="shared" si="4296"/>
        <v/>
      </c>
      <c r="AY920" s="24">
        <f t="shared" si="3801"/>
        <v>0</v>
      </c>
      <c r="AZ920" s="19">
        <f t="shared" si="3802"/>
        <v>1</v>
      </c>
      <c r="BA920" s="19"/>
      <c r="BB920" s="19"/>
    </row>
    <row r="921" spans="1:54" ht="15.6">
      <c r="A921" s="1">
        <f>'Form Responses 1'!A1108</f>
        <v>0</v>
      </c>
      <c r="B921" s="25">
        <f>'Form Responses 1'!B1108</f>
        <v>0</v>
      </c>
      <c r="C921" s="25">
        <f>'Form Responses 1'!C1108</f>
        <v>0</v>
      </c>
      <c r="D921" s="25">
        <f>'Form Responses 1'!D1108</f>
        <v>0</v>
      </c>
      <c r="E921" s="513">
        <f>'Form Responses 1'!E1108</f>
        <v>0</v>
      </c>
      <c r="F921" s="48">
        <f>'Form Responses 1'!F1108</f>
        <v>0</v>
      </c>
      <c r="G921" s="25">
        <f>'Form Responses 1'!G1108</f>
        <v>0</v>
      </c>
      <c r="H921" s="25"/>
      <c r="I921" s="25"/>
      <c r="J921" s="25"/>
      <c r="K921" s="25"/>
      <c r="L921" s="25"/>
      <c r="M921" s="25"/>
      <c r="N921" s="25"/>
      <c r="O921" s="19" t="str">
        <f t="shared" si="4144"/>
        <v/>
      </c>
      <c r="P921" s="20"/>
      <c r="Q921" s="20"/>
      <c r="R921" s="20"/>
      <c r="S921" s="20"/>
      <c r="T921" s="20"/>
      <c r="U921" s="20"/>
      <c r="V921" s="21"/>
      <c r="W921" s="21" t="str">
        <f t="shared" ref="W921:X921" si="4297">IF(COUNTIF($F921,CONCATENATE("*",W$1,"*")),"Y",IF(COUNTIF($F921,CONCATENATE("*",$O$1,"*")),"Y",IF(COUNTIF($F921,CONCATENATE("*",$Y$1,"*")),"Y","")))</f>
        <v/>
      </c>
      <c r="X921" s="21" t="str">
        <f t="shared" si="4297"/>
        <v/>
      </c>
      <c r="Y921" s="21" t="str">
        <f t="shared" si="4215"/>
        <v/>
      </c>
      <c r="Z921" s="21" t="str">
        <f t="shared" ref="Z921:AA921" si="4298">IF(COUNTIF($F921,CONCATENATE("*",Z$1,"*")),"Y",IF(COUNTIF($F921,CONCATENATE("*",$O$1,"*")),"Y",IF(COUNTIF($F921,CONCATENATE("*",$AB$1,"*")),"Y","")))</f>
        <v/>
      </c>
      <c r="AA921" s="21" t="str">
        <f t="shared" si="4298"/>
        <v/>
      </c>
      <c r="AB921" s="21" t="str">
        <f t="shared" si="4217"/>
        <v/>
      </c>
      <c r="AC921" s="21" t="str">
        <f t="shared" ref="AC921:AD921" si="4299">IF(COUNTIF($F921,CONCATENATE("*",AC$1,"*")),"Y",IF(COUNTIF($F921,CONCATENATE("*",$O$1,"*")),"Y",IF(COUNTIF($F921,CONCATENATE("*",$AE$1,"*")),"Y","")))</f>
        <v/>
      </c>
      <c r="AD921" s="21" t="str">
        <f t="shared" si="4299"/>
        <v/>
      </c>
      <c r="AE921" s="19" t="str">
        <f t="shared" si="4219"/>
        <v/>
      </c>
      <c r="AF921" s="22">
        <f t="shared" si="3799"/>
        <v>0</v>
      </c>
      <c r="AG921" s="44"/>
      <c r="AH921" s="19" t="str">
        <f t="shared" si="3867"/>
        <v/>
      </c>
      <c r="AI921" s="19" t="str">
        <f t="shared" ref="AI921:AX921" si="4300">IF(P921="Y",$AG921,"")</f>
        <v/>
      </c>
      <c r="AJ921" s="19" t="str">
        <f t="shared" si="4300"/>
        <v/>
      </c>
      <c r="AK921" s="19" t="str">
        <f t="shared" si="4300"/>
        <v/>
      </c>
      <c r="AL921" s="19" t="str">
        <f t="shared" si="4300"/>
        <v/>
      </c>
      <c r="AM921" s="19" t="str">
        <f t="shared" si="4300"/>
        <v/>
      </c>
      <c r="AN921" s="19" t="str">
        <f t="shared" si="4300"/>
        <v/>
      </c>
      <c r="AO921" s="19" t="str">
        <f t="shared" si="4300"/>
        <v/>
      </c>
      <c r="AP921" s="19" t="str">
        <f t="shared" si="4300"/>
        <v/>
      </c>
      <c r="AQ921" s="19" t="str">
        <f t="shared" si="4300"/>
        <v/>
      </c>
      <c r="AR921" s="19" t="str">
        <f t="shared" si="4300"/>
        <v/>
      </c>
      <c r="AS921" s="19" t="str">
        <f t="shared" si="4300"/>
        <v/>
      </c>
      <c r="AT921" s="19" t="str">
        <f t="shared" si="4300"/>
        <v/>
      </c>
      <c r="AU921" s="19" t="str">
        <f t="shared" si="4300"/>
        <v/>
      </c>
      <c r="AV921" s="19" t="str">
        <f t="shared" si="4300"/>
        <v/>
      </c>
      <c r="AW921" s="19" t="str">
        <f t="shared" si="4300"/>
        <v/>
      </c>
      <c r="AX921" s="19" t="str">
        <f t="shared" si="4300"/>
        <v/>
      </c>
      <c r="AY921" s="24">
        <f t="shared" si="3801"/>
        <v>0</v>
      </c>
      <c r="AZ921" s="19">
        <f t="shared" si="3802"/>
        <v>1</v>
      </c>
      <c r="BA921" s="19"/>
      <c r="BB921" s="19"/>
    </row>
    <row r="922" spans="1:54" ht="15.6">
      <c r="A922" s="1">
        <f>'Form Responses 1'!A1109</f>
        <v>0</v>
      </c>
      <c r="B922" s="25">
        <f>'Form Responses 1'!B1109</f>
        <v>0</v>
      </c>
      <c r="C922" s="25">
        <f>'Form Responses 1'!C1109</f>
        <v>0</v>
      </c>
      <c r="D922" s="25">
        <f>'Form Responses 1'!D1109</f>
        <v>0</v>
      </c>
      <c r="E922" s="513">
        <f>'Form Responses 1'!E1109</f>
        <v>0</v>
      </c>
      <c r="F922" s="48">
        <f>'Form Responses 1'!F1109</f>
        <v>0</v>
      </c>
      <c r="G922" s="25">
        <f>'Form Responses 1'!G1109</f>
        <v>0</v>
      </c>
      <c r="H922" s="25"/>
      <c r="I922" s="25"/>
      <c r="J922" s="25"/>
      <c r="K922" s="25"/>
      <c r="L922" s="25"/>
      <c r="M922" s="25"/>
      <c r="N922" s="25"/>
      <c r="O922" s="19" t="str">
        <f t="shared" si="4144"/>
        <v/>
      </c>
      <c r="P922" s="20"/>
      <c r="Q922" s="20"/>
      <c r="R922" s="20"/>
      <c r="S922" s="20"/>
      <c r="T922" s="20"/>
      <c r="U922" s="20"/>
      <c r="V922" s="21"/>
      <c r="W922" s="21" t="str">
        <f t="shared" ref="W922:X922" si="4301">IF(COUNTIF($F922,CONCATENATE("*",W$1,"*")),"Y",IF(COUNTIF($F922,CONCATENATE("*",$O$1,"*")),"Y",IF(COUNTIF($F922,CONCATENATE("*",$Y$1,"*")),"Y","")))</f>
        <v/>
      </c>
      <c r="X922" s="21" t="str">
        <f t="shared" si="4301"/>
        <v/>
      </c>
      <c r="Y922" s="21" t="str">
        <f t="shared" si="4215"/>
        <v/>
      </c>
      <c r="Z922" s="21" t="str">
        <f t="shared" ref="Z922:AA922" si="4302">IF(COUNTIF($F922,CONCATENATE("*",Z$1,"*")),"Y",IF(COUNTIF($F922,CONCATENATE("*",$O$1,"*")),"Y",IF(COUNTIF($F922,CONCATENATE("*",$AB$1,"*")),"Y","")))</f>
        <v/>
      </c>
      <c r="AA922" s="21" t="str">
        <f t="shared" si="4302"/>
        <v/>
      </c>
      <c r="AB922" s="21" t="str">
        <f t="shared" si="4217"/>
        <v/>
      </c>
      <c r="AC922" s="21" t="str">
        <f t="shared" ref="AC922:AD922" si="4303">IF(COUNTIF($F922,CONCATENATE("*",AC$1,"*")),"Y",IF(COUNTIF($F922,CONCATENATE("*",$O$1,"*")),"Y",IF(COUNTIF($F922,CONCATENATE("*",$AE$1,"*")),"Y","")))</f>
        <v/>
      </c>
      <c r="AD922" s="21" t="str">
        <f t="shared" si="4303"/>
        <v/>
      </c>
      <c r="AE922" s="19" t="str">
        <f t="shared" si="4219"/>
        <v/>
      </c>
      <c r="AF922" s="22">
        <f t="shared" si="3799"/>
        <v>0</v>
      </c>
      <c r="AG922" s="44"/>
      <c r="AH922" s="19" t="str">
        <f t="shared" si="3867"/>
        <v/>
      </c>
      <c r="AI922" s="19" t="str">
        <f t="shared" ref="AI922:AX922" si="4304">IF(P922="Y",$AG922,"")</f>
        <v/>
      </c>
      <c r="AJ922" s="19" t="str">
        <f t="shared" si="4304"/>
        <v/>
      </c>
      <c r="AK922" s="19" t="str">
        <f t="shared" si="4304"/>
        <v/>
      </c>
      <c r="AL922" s="19" t="str">
        <f t="shared" si="4304"/>
        <v/>
      </c>
      <c r="AM922" s="19" t="str">
        <f t="shared" si="4304"/>
        <v/>
      </c>
      <c r="AN922" s="19" t="str">
        <f t="shared" si="4304"/>
        <v/>
      </c>
      <c r="AO922" s="19" t="str">
        <f t="shared" si="4304"/>
        <v/>
      </c>
      <c r="AP922" s="19" t="str">
        <f t="shared" si="4304"/>
        <v/>
      </c>
      <c r="AQ922" s="19" t="str">
        <f t="shared" si="4304"/>
        <v/>
      </c>
      <c r="AR922" s="19" t="str">
        <f t="shared" si="4304"/>
        <v/>
      </c>
      <c r="AS922" s="19" t="str">
        <f t="shared" si="4304"/>
        <v/>
      </c>
      <c r="AT922" s="19" t="str">
        <f t="shared" si="4304"/>
        <v/>
      </c>
      <c r="AU922" s="19" t="str">
        <f t="shared" si="4304"/>
        <v/>
      </c>
      <c r="AV922" s="19" t="str">
        <f t="shared" si="4304"/>
        <v/>
      </c>
      <c r="AW922" s="19" t="str">
        <f t="shared" si="4304"/>
        <v/>
      </c>
      <c r="AX922" s="19" t="str">
        <f t="shared" si="4304"/>
        <v/>
      </c>
      <c r="AY922" s="24">
        <f t="shared" si="3801"/>
        <v>0</v>
      </c>
      <c r="AZ922" s="19">
        <f t="shared" si="3802"/>
        <v>1</v>
      </c>
      <c r="BA922" s="19"/>
      <c r="BB922" s="19"/>
    </row>
    <row r="923" spans="1:54" ht="15.6">
      <c r="A923" s="1">
        <f>'Form Responses 1'!A1110</f>
        <v>0</v>
      </c>
      <c r="B923" s="25">
        <f>'Form Responses 1'!B1110</f>
        <v>0</v>
      </c>
      <c r="C923" s="25">
        <f>'Form Responses 1'!C1110</f>
        <v>0</v>
      </c>
      <c r="D923" s="25">
        <f>'Form Responses 1'!D1110</f>
        <v>0</v>
      </c>
      <c r="E923" s="513">
        <f>'Form Responses 1'!E1110</f>
        <v>0</v>
      </c>
      <c r="F923" s="48">
        <f>'Form Responses 1'!F1110</f>
        <v>0</v>
      </c>
      <c r="G923" s="25">
        <f>'Form Responses 1'!G1110</f>
        <v>0</v>
      </c>
      <c r="H923" s="25"/>
      <c r="I923" s="25"/>
      <c r="J923" s="25"/>
      <c r="K923" s="25"/>
      <c r="L923" s="25"/>
      <c r="M923" s="25"/>
      <c r="N923" s="25"/>
      <c r="O923" s="19" t="str">
        <f t="shared" si="4144"/>
        <v/>
      </c>
      <c r="P923" s="20"/>
      <c r="Q923" s="20"/>
      <c r="R923" s="20"/>
      <c r="S923" s="20"/>
      <c r="T923" s="20"/>
      <c r="U923" s="20"/>
      <c r="V923" s="21"/>
      <c r="W923" s="21" t="str">
        <f t="shared" ref="W923:X923" si="4305">IF(COUNTIF($F923,CONCATENATE("*",W$1,"*")),"Y",IF(COUNTIF($F923,CONCATENATE("*",$O$1,"*")),"Y",IF(COUNTIF($F923,CONCATENATE("*",$Y$1,"*")),"Y","")))</f>
        <v/>
      </c>
      <c r="X923" s="21" t="str">
        <f t="shared" si="4305"/>
        <v/>
      </c>
      <c r="Y923" s="21" t="str">
        <f t="shared" si="4215"/>
        <v/>
      </c>
      <c r="Z923" s="21" t="str">
        <f t="shared" ref="Z923:AA923" si="4306">IF(COUNTIF($F923,CONCATENATE("*",Z$1,"*")),"Y",IF(COUNTIF($F923,CONCATENATE("*",$O$1,"*")),"Y",IF(COUNTIF($F923,CONCATENATE("*",$AB$1,"*")),"Y","")))</f>
        <v/>
      </c>
      <c r="AA923" s="21" t="str">
        <f t="shared" si="4306"/>
        <v/>
      </c>
      <c r="AB923" s="21" t="str">
        <f t="shared" si="4217"/>
        <v/>
      </c>
      <c r="AC923" s="21" t="str">
        <f t="shared" ref="AC923:AD923" si="4307">IF(COUNTIF($F923,CONCATENATE("*",AC$1,"*")),"Y",IF(COUNTIF($F923,CONCATENATE("*",$O$1,"*")),"Y",IF(COUNTIF($F923,CONCATENATE("*",$AE$1,"*")),"Y","")))</f>
        <v/>
      </c>
      <c r="AD923" s="21" t="str">
        <f t="shared" si="4307"/>
        <v/>
      </c>
      <c r="AE923" s="19" t="str">
        <f t="shared" si="4219"/>
        <v/>
      </c>
      <c r="AF923" s="22">
        <f t="shared" si="3799"/>
        <v>0</v>
      </c>
      <c r="AG923" s="44"/>
      <c r="AH923" s="19" t="str">
        <f t="shared" si="3867"/>
        <v/>
      </c>
      <c r="AI923" s="19" t="str">
        <f t="shared" ref="AI923:AX923" si="4308">IF(P923="Y",$AG923,"")</f>
        <v/>
      </c>
      <c r="AJ923" s="19" t="str">
        <f t="shared" si="4308"/>
        <v/>
      </c>
      <c r="AK923" s="19" t="str">
        <f t="shared" si="4308"/>
        <v/>
      </c>
      <c r="AL923" s="19" t="str">
        <f t="shared" si="4308"/>
        <v/>
      </c>
      <c r="AM923" s="19" t="str">
        <f t="shared" si="4308"/>
        <v/>
      </c>
      <c r="AN923" s="19" t="str">
        <f t="shared" si="4308"/>
        <v/>
      </c>
      <c r="AO923" s="19" t="str">
        <f t="shared" si="4308"/>
        <v/>
      </c>
      <c r="AP923" s="19" t="str">
        <f t="shared" si="4308"/>
        <v/>
      </c>
      <c r="AQ923" s="19" t="str">
        <f t="shared" si="4308"/>
        <v/>
      </c>
      <c r="AR923" s="19" t="str">
        <f t="shared" si="4308"/>
        <v/>
      </c>
      <c r="AS923" s="19" t="str">
        <f t="shared" si="4308"/>
        <v/>
      </c>
      <c r="AT923" s="19" t="str">
        <f t="shared" si="4308"/>
        <v/>
      </c>
      <c r="AU923" s="19" t="str">
        <f t="shared" si="4308"/>
        <v/>
      </c>
      <c r="AV923" s="19" t="str">
        <f t="shared" si="4308"/>
        <v/>
      </c>
      <c r="AW923" s="19" t="str">
        <f t="shared" si="4308"/>
        <v/>
      </c>
      <c r="AX923" s="19" t="str">
        <f t="shared" si="4308"/>
        <v/>
      </c>
      <c r="AY923" s="24">
        <f t="shared" si="3801"/>
        <v>0</v>
      </c>
      <c r="AZ923" s="19">
        <f t="shared" si="3802"/>
        <v>1</v>
      </c>
      <c r="BA923" s="19"/>
      <c r="BB923" s="19"/>
    </row>
    <row r="924" spans="1:54" ht="15.6">
      <c r="A924" s="1">
        <f>'Form Responses 1'!A1111</f>
        <v>0</v>
      </c>
      <c r="B924" s="25">
        <f>'Form Responses 1'!B1111</f>
        <v>0</v>
      </c>
      <c r="C924" s="25">
        <f>'Form Responses 1'!C1111</f>
        <v>0</v>
      </c>
      <c r="D924" s="25">
        <f>'Form Responses 1'!D1111</f>
        <v>0</v>
      </c>
      <c r="E924" s="513">
        <f>'Form Responses 1'!E1111</f>
        <v>0</v>
      </c>
      <c r="F924" s="48">
        <f>'Form Responses 1'!F1111</f>
        <v>0</v>
      </c>
      <c r="G924" s="25">
        <f>'Form Responses 1'!G1111</f>
        <v>0</v>
      </c>
      <c r="H924" s="25"/>
      <c r="I924" s="25"/>
      <c r="J924" s="25"/>
      <c r="K924" s="25"/>
      <c r="L924" s="25"/>
      <c r="M924" s="25"/>
      <c r="N924" s="25"/>
      <c r="O924" s="19" t="str">
        <f t="shared" si="4144"/>
        <v/>
      </c>
      <c r="P924" s="20"/>
      <c r="Q924" s="20"/>
      <c r="R924" s="20"/>
      <c r="S924" s="20"/>
      <c r="T924" s="20"/>
      <c r="U924" s="20"/>
      <c r="V924" s="21"/>
      <c r="W924" s="21" t="str">
        <f t="shared" ref="W924:X924" si="4309">IF(COUNTIF($F924,CONCATENATE("*",W$1,"*")),"Y",IF(COUNTIF($F924,CONCATENATE("*",$O$1,"*")),"Y",IF(COUNTIF($F924,CONCATENATE("*",$Y$1,"*")),"Y","")))</f>
        <v/>
      </c>
      <c r="X924" s="21" t="str">
        <f t="shared" si="4309"/>
        <v/>
      </c>
      <c r="Y924" s="21" t="str">
        <f t="shared" si="4215"/>
        <v/>
      </c>
      <c r="Z924" s="21" t="str">
        <f t="shared" ref="Z924:AA924" si="4310">IF(COUNTIF($F924,CONCATENATE("*",Z$1,"*")),"Y",IF(COUNTIF($F924,CONCATENATE("*",$O$1,"*")),"Y",IF(COUNTIF($F924,CONCATENATE("*",$AB$1,"*")),"Y","")))</f>
        <v/>
      </c>
      <c r="AA924" s="21" t="str">
        <f t="shared" si="4310"/>
        <v/>
      </c>
      <c r="AB924" s="21" t="str">
        <f t="shared" si="4217"/>
        <v/>
      </c>
      <c r="AC924" s="21" t="str">
        <f t="shared" ref="AC924:AD924" si="4311">IF(COUNTIF($F924,CONCATENATE("*",AC$1,"*")),"Y",IF(COUNTIF($F924,CONCATENATE("*",$O$1,"*")),"Y",IF(COUNTIF($F924,CONCATENATE("*",$AE$1,"*")),"Y","")))</f>
        <v/>
      </c>
      <c r="AD924" s="21" t="str">
        <f t="shared" si="4311"/>
        <v/>
      </c>
      <c r="AE924" s="19" t="str">
        <f t="shared" si="4219"/>
        <v/>
      </c>
      <c r="AF924" s="22">
        <f t="shared" si="3799"/>
        <v>0</v>
      </c>
      <c r="AG924" s="44"/>
      <c r="AH924" s="19" t="str">
        <f t="shared" si="3867"/>
        <v/>
      </c>
      <c r="AI924" s="19" t="str">
        <f t="shared" ref="AI924:AX924" si="4312">IF(P924="Y",$AG924,"")</f>
        <v/>
      </c>
      <c r="AJ924" s="19" t="str">
        <f t="shared" si="4312"/>
        <v/>
      </c>
      <c r="AK924" s="19" t="str">
        <f t="shared" si="4312"/>
        <v/>
      </c>
      <c r="AL924" s="19" t="str">
        <f t="shared" si="4312"/>
        <v/>
      </c>
      <c r="AM924" s="19" t="str">
        <f t="shared" si="4312"/>
        <v/>
      </c>
      <c r="AN924" s="19" t="str">
        <f t="shared" si="4312"/>
        <v/>
      </c>
      <c r="AO924" s="19" t="str">
        <f t="shared" si="4312"/>
        <v/>
      </c>
      <c r="AP924" s="19" t="str">
        <f t="shared" si="4312"/>
        <v/>
      </c>
      <c r="AQ924" s="19" t="str">
        <f t="shared" si="4312"/>
        <v/>
      </c>
      <c r="AR924" s="19" t="str">
        <f t="shared" si="4312"/>
        <v/>
      </c>
      <c r="AS924" s="19" t="str">
        <f t="shared" si="4312"/>
        <v/>
      </c>
      <c r="AT924" s="19" t="str">
        <f t="shared" si="4312"/>
        <v/>
      </c>
      <c r="AU924" s="19" t="str">
        <f t="shared" si="4312"/>
        <v/>
      </c>
      <c r="AV924" s="19" t="str">
        <f t="shared" si="4312"/>
        <v/>
      </c>
      <c r="AW924" s="19" t="str">
        <f t="shared" si="4312"/>
        <v/>
      </c>
      <c r="AX924" s="19" t="str">
        <f t="shared" si="4312"/>
        <v/>
      </c>
      <c r="AY924" s="24">
        <f t="shared" si="3801"/>
        <v>0</v>
      </c>
      <c r="AZ924" s="19">
        <f t="shared" si="3802"/>
        <v>1</v>
      </c>
      <c r="BA924" s="19"/>
      <c r="BB924" s="19"/>
    </row>
    <row r="925" spans="1:54" ht="15.6">
      <c r="A925" s="1">
        <f>'Form Responses 1'!A1112</f>
        <v>0</v>
      </c>
      <c r="B925" s="25">
        <f>'Form Responses 1'!B1112</f>
        <v>0</v>
      </c>
      <c r="C925" s="25">
        <f>'Form Responses 1'!C1112</f>
        <v>0</v>
      </c>
      <c r="D925" s="25">
        <f>'Form Responses 1'!D1112</f>
        <v>0</v>
      </c>
      <c r="E925" s="513">
        <f>'Form Responses 1'!E1112</f>
        <v>0</v>
      </c>
      <c r="F925" s="48">
        <f>'Form Responses 1'!F1112</f>
        <v>0</v>
      </c>
      <c r="G925" s="25">
        <f>'Form Responses 1'!G1112</f>
        <v>0</v>
      </c>
      <c r="H925" s="25"/>
      <c r="I925" s="25"/>
      <c r="J925" s="25"/>
      <c r="K925" s="25"/>
      <c r="L925" s="25"/>
      <c r="M925" s="25"/>
      <c r="N925" s="25"/>
      <c r="O925" s="19" t="str">
        <f t="shared" si="4144"/>
        <v/>
      </c>
      <c r="P925" s="20"/>
      <c r="Q925" s="20"/>
      <c r="R925" s="20"/>
      <c r="S925" s="20"/>
      <c r="T925" s="20"/>
      <c r="U925" s="20"/>
      <c r="V925" s="21"/>
      <c r="W925" s="21" t="str">
        <f t="shared" ref="W925:X925" si="4313">IF(COUNTIF($F925,CONCATENATE("*",W$1,"*")),"Y",IF(COUNTIF($F925,CONCATENATE("*",$O$1,"*")),"Y",IF(COUNTIF($F925,CONCATENATE("*",$Y$1,"*")),"Y","")))</f>
        <v/>
      </c>
      <c r="X925" s="21" t="str">
        <f t="shared" si="4313"/>
        <v/>
      </c>
      <c r="Y925" s="21" t="str">
        <f t="shared" si="4215"/>
        <v/>
      </c>
      <c r="Z925" s="21" t="str">
        <f t="shared" ref="Z925:AA925" si="4314">IF(COUNTIF($F925,CONCATENATE("*",Z$1,"*")),"Y",IF(COUNTIF($F925,CONCATENATE("*",$O$1,"*")),"Y",IF(COUNTIF($F925,CONCATENATE("*",$AB$1,"*")),"Y","")))</f>
        <v/>
      </c>
      <c r="AA925" s="21" t="str">
        <f t="shared" si="4314"/>
        <v/>
      </c>
      <c r="AB925" s="21" t="str">
        <f t="shared" si="4217"/>
        <v/>
      </c>
      <c r="AC925" s="21" t="str">
        <f t="shared" ref="AC925:AD925" si="4315">IF(COUNTIF($F925,CONCATENATE("*",AC$1,"*")),"Y",IF(COUNTIF($F925,CONCATENATE("*",$O$1,"*")),"Y",IF(COUNTIF($F925,CONCATENATE("*",$AE$1,"*")),"Y","")))</f>
        <v/>
      </c>
      <c r="AD925" s="21" t="str">
        <f t="shared" si="4315"/>
        <v/>
      </c>
      <c r="AE925" s="19" t="str">
        <f t="shared" si="4219"/>
        <v/>
      </c>
      <c r="AF925" s="22">
        <f t="shared" si="3799"/>
        <v>0</v>
      </c>
      <c r="AG925" s="44"/>
      <c r="AH925" s="19" t="str">
        <f t="shared" si="3867"/>
        <v/>
      </c>
      <c r="AI925" s="19" t="str">
        <f t="shared" ref="AI925:AX925" si="4316">IF(P925="Y",$AG925,"")</f>
        <v/>
      </c>
      <c r="AJ925" s="19" t="str">
        <f t="shared" si="4316"/>
        <v/>
      </c>
      <c r="AK925" s="19" t="str">
        <f t="shared" si="4316"/>
        <v/>
      </c>
      <c r="AL925" s="19" t="str">
        <f t="shared" si="4316"/>
        <v/>
      </c>
      <c r="AM925" s="19" t="str">
        <f t="shared" si="4316"/>
        <v/>
      </c>
      <c r="AN925" s="19" t="str">
        <f t="shared" si="4316"/>
        <v/>
      </c>
      <c r="AO925" s="19" t="str">
        <f t="shared" si="4316"/>
        <v/>
      </c>
      <c r="AP925" s="19" t="str">
        <f t="shared" si="4316"/>
        <v/>
      </c>
      <c r="AQ925" s="19" t="str">
        <f t="shared" si="4316"/>
        <v/>
      </c>
      <c r="AR925" s="19" t="str">
        <f t="shared" si="4316"/>
        <v/>
      </c>
      <c r="AS925" s="19" t="str">
        <f t="shared" si="4316"/>
        <v/>
      </c>
      <c r="AT925" s="19" t="str">
        <f t="shared" si="4316"/>
        <v/>
      </c>
      <c r="AU925" s="19" t="str">
        <f t="shared" si="4316"/>
        <v/>
      </c>
      <c r="AV925" s="19" t="str">
        <f t="shared" si="4316"/>
        <v/>
      </c>
      <c r="AW925" s="19" t="str">
        <f t="shared" si="4316"/>
        <v/>
      </c>
      <c r="AX925" s="19" t="str">
        <f t="shared" si="4316"/>
        <v/>
      </c>
      <c r="AY925" s="24">
        <f t="shared" si="3801"/>
        <v>0</v>
      </c>
      <c r="AZ925" s="19">
        <f t="shared" si="3802"/>
        <v>1</v>
      </c>
      <c r="BA925" s="19"/>
      <c r="BB925" s="19"/>
    </row>
    <row r="926" spans="1:54" ht="15.6">
      <c r="A926" s="1">
        <f>'Form Responses 1'!A1113</f>
        <v>0</v>
      </c>
      <c r="B926" s="25">
        <f>'Form Responses 1'!B1113</f>
        <v>0</v>
      </c>
      <c r="C926" s="25">
        <f>'Form Responses 1'!C1113</f>
        <v>0</v>
      </c>
      <c r="D926" s="25">
        <f>'Form Responses 1'!D1113</f>
        <v>0</v>
      </c>
      <c r="E926" s="513">
        <f>'Form Responses 1'!E1113</f>
        <v>0</v>
      </c>
      <c r="F926" s="48">
        <f>'Form Responses 1'!F1113</f>
        <v>0</v>
      </c>
      <c r="G926" s="25">
        <f>'Form Responses 1'!G1113</f>
        <v>0</v>
      </c>
      <c r="H926" s="25"/>
      <c r="I926" s="25"/>
      <c r="J926" s="25"/>
      <c r="K926" s="25"/>
      <c r="L926" s="25"/>
      <c r="M926" s="25"/>
      <c r="N926" s="25"/>
      <c r="O926" s="19" t="str">
        <f t="shared" si="4144"/>
        <v/>
      </c>
      <c r="P926" s="20"/>
      <c r="Q926" s="20"/>
      <c r="R926" s="20"/>
      <c r="S926" s="20"/>
      <c r="T926" s="20"/>
      <c r="U926" s="20"/>
      <c r="V926" s="21"/>
      <c r="W926" s="21" t="str">
        <f t="shared" ref="W926:X926" si="4317">IF(COUNTIF($F926,CONCATENATE("*",W$1,"*")),"Y",IF(COUNTIF($F926,CONCATENATE("*",$O$1,"*")),"Y",IF(COUNTIF($F926,CONCATENATE("*",$Y$1,"*")),"Y","")))</f>
        <v/>
      </c>
      <c r="X926" s="21" t="str">
        <f t="shared" si="4317"/>
        <v/>
      </c>
      <c r="Y926" s="21" t="str">
        <f t="shared" si="4215"/>
        <v/>
      </c>
      <c r="Z926" s="21" t="str">
        <f t="shared" ref="Z926:AA926" si="4318">IF(COUNTIF($F926,CONCATENATE("*",Z$1,"*")),"Y",IF(COUNTIF($F926,CONCATENATE("*",$O$1,"*")),"Y",IF(COUNTIF($F926,CONCATENATE("*",$AB$1,"*")),"Y","")))</f>
        <v/>
      </c>
      <c r="AA926" s="21" t="str">
        <f t="shared" si="4318"/>
        <v/>
      </c>
      <c r="AB926" s="21" t="str">
        <f t="shared" si="4217"/>
        <v/>
      </c>
      <c r="AC926" s="21" t="str">
        <f t="shared" ref="AC926:AD926" si="4319">IF(COUNTIF($F926,CONCATENATE("*",AC$1,"*")),"Y",IF(COUNTIF($F926,CONCATENATE("*",$O$1,"*")),"Y",IF(COUNTIF($F926,CONCATENATE("*",$AE$1,"*")),"Y","")))</f>
        <v/>
      </c>
      <c r="AD926" s="21" t="str">
        <f t="shared" si="4319"/>
        <v/>
      </c>
      <c r="AE926" s="19" t="str">
        <f t="shared" si="4219"/>
        <v/>
      </c>
      <c r="AF926" s="22">
        <f t="shared" si="3799"/>
        <v>0</v>
      </c>
      <c r="AG926" s="44"/>
      <c r="AH926" s="19" t="str">
        <f t="shared" si="3867"/>
        <v/>
      </c>
      <c r="AI926" s="19" t="str">
        <f t="shared" ref="AI926:AX926" si="4320">IF(P926="Y",$AG926,"")</f>
        <v/>
      </c>
      <c r="AJ926" s="19" t="str">
        <f t="shared" si="4320"/>
        <v/>
      </c>
      <c r="AK926" s="19" t="str">
        <f t="shared" si="4320"/>
        <v/>
      </c>
      <c r="AL926" s="19" t="str">
        <f t="shared" si="4320"/>
        <v/>
      </c>
      <c r="AM926" s="19" t="str">
        <f t="shared" si="4320"/>
        <v/>
      </c>
      <c r="AN926" s="19" t="str">
        <f t="shared" si="4320"/>
        <v/>
      </c>
      <c r="AO926" s="19" t="str">
        <f t="shared" si="4320"/>
        <v/>
      </c>
      <c r="AP926" s="19" t="str">
        <f t="shared" si="4320"/>
        <v/>
      </c>
      <c r="AQ926" s="19" t="str">
        <f t="shared" si="4320"/>
        <v/>
      </c>
      <c r="AR926" s="19" t="str">
        <f t="shared" si="4320"/>
        <v/>
      </c>
      <c r="AS926" s="19" t="str">
        <f t="shared" si="4320"/>
        <v/>
      </c>
      <c r="AT926" s="19" t="str">
        <f t="shared" si="4320"/>
        <v/>
      </c>
      <c r="AU926" s="19" t="str">
        <f t="shared" si="4320"/>
        <v/>
      </c>
      <c r="AV926" s="19" t="str">
        <f t="shared" si="4320"/>
        <v/>
      </c>
      <c r="AW926" s="19" t="str">
        <f t="shared" si="4320"/>
        <v/>
      </c>
      <c r="AX926" s="19" t="str">
        <f t="shared" si="4320"/>
        <v/>
      </c>
      <c r="AY926" s="24">
        <f t="shared" si="3801"/>
        <v>0</v>
      </c>
      <c r="AZ926" s="19">
        <f t="shared" si="3802"/>
        <v>1</v>
      </c>
      <c r="BA926" s="19"/>
      <c r="BB926" s="19"/>
    </row>
    <row r="927" spans="1:54" ht="15.6">
      <c r="A927" s="1">
        <f>'Form Responses 1'!A1114</f>
        <v>0</v>
      </c>
      <c r="B927" s="25">
        <f>'Form Responses 1'!B1114</f>
        <v>0</v>
      </c>
      <c r="C927" s="25">
        <f>'Form Responses 1'!C1114</f>
        <v>0</v>
      </c>
      <c r="D927" s="25">
        <f>'Form Responses 1'!D1114</f>
        <v>0</v>
      </c>
      <c r="E927" s="513">
        <f>'Form Responses 1'!E1114</f>
        <v>0</v>
      </c>
      <c r="F927" s="48">
        <f>'Form Responses 1'!F1114</f>
        <v>0</v>
      </c>
      <c r="G927" s="25">
        <f>'Form Responses 1'!G1114</f>
        <v>0</v>
      </c>
      <c r="H927" s="25"/>
      <c r="I927" s="25"/>
      <c r="J927" s="25"/>
      <c r="K927" s="25"/>
      <c r="L927" s="25"/>
      <c r="M927" s="25"/>
      <c r="N927" s="25"/>
      <c r="O927" s="19" t="str">
        <f t="shared" si="4144"/>
        <v/>
      </c>
      <c r="P927" s="20"/>
      <c r="Q927" s="20"/>
      <c r="R927" s="20"/>
      <c r="S927" s="20"/>
      <c r="T927" s="20"/>
      <c r="U927" s="20"/>
      <c r="V927" s="21"/>
      <c r="W927" s="21" t="str">
        <f t="shared" ref="W927:X927" si="4321">IF(COUNTIF($F927,CONCATENATE("*",W$1,"*")),"Y",IF(COUNTIF($F927,CONCATENATE("*",$O$1,"*")),"Y",IF(COUNTIF($F927,CONCATENATE("*",$Y$1,"*")),"Y","")))</f>
        <v/>
      </c>
      <c r="X927" s="21" t="str">
        <f t="shared" si="4321"/>
        <v/>
      </c>
      <c r="Y927" s="21" t="str">
        <f t="shared" si="4215"/>
        <v/>
      </c>
      <c r="Z927" s="21" t="str">
        <f t="shared" ref="Z927:AA927" si="4322">IF(COUNTIF($F927,CONCATENATE("*",Z$1,"*")),"Y",IF(COUNTIF($F927,CONCATENATE("*",$O$1,"*")),"Y",IF(COUNTIF($F927,CONCATENATE("*",$AB$1,"*")),"Y","")))</f>
        <v/>
      </c>
      <c r="AA927" s="21" t="str">
        <f t="shared" si="4322"/>
        <v/>
      </c>
      <c r="AB927" s="21" t="str">
        <f t="shared" si="4217"/>
        <v/>
      </c>
      <c r="AC927" s="21" t="str">
        <f t="shared" ref="AC927:AD927" si="4323">IF(COUNTIF($F927,CONCATENATE("*",AC$1,"*")),"Y",IF(COUNTIF($F927,CONCATENATE("*",$O$1,"*")),"Y",IF(COUNTIF($F927,CONCATENATE("*",$AE$1,"*")),"Y","")))</f>
        <v/>
      </c>
      <c r="AD927" s="21" t="str">
        <f t="shared" si="4323"/>
        <v/>
      </c>
      <c r="AE927" s="19" t="str">
        <f t="shared" si="4219"/>
        <v/>
      </c>
      <c r="AF927" s="22">
        <f t="shared" si="3799"/>
        <v>0</v>
      </c>
      <c r="AG927" s="44"/>
      <c r="AH927" s="19" t="str">
        <f t="shared" si="3867"/>
        <v/>
      </c>
      <c r="AI927" s="19" t="str">
        <f t="shared" ref="AI927:AX927" si="4324">IF(P927="Y",$AG927,"")</f>
        <v/>
      </c>
      <c r="AJ927" s="19" t="str">
        <f t="shared" si="4324"/>
        <v/>
      </c>
      <c r="AK927" s="19" t="str">
        <f t="shared" si="4324"/>
        <v/>
      </c>
      <c r="AL927" s="19" t="str">
        <f t="shared" si="4324"/>
        <v/>
      </c>
      <c r="AM927" s="19" t="str">
        <f t="shared" si="4324"/>
        <v/>
      </c>
      <c r="AN927" s="19" t="str">
        <f t="shared" si="4324"/>
        <v/>
      </c>
      <c r="AO927" s="19" t="str">
        <f t="shared" si="4324"/>
        <v/>
      </c>
      <c r="AP927" s="19" t="str">
        <f t="shared" si="4324"/>
        <v/>
      </c>
      <c r="AQ927" s="19" t="str">
        <f t="shared" si="4324"/>
        <v/>
      </c>
      <c r="AR927" s="19" t="str">
        <f t="shared" si="4324"/>
        <v/>
      </c>
      <c r="AS927" s="19" t="str">
        <f t="shared" si="4324"/>
        <v/>
      </c>
      <c r="AT927" s="19" t="str">
        <f t="shared" si="4324"/>
        <v/>
      </c>
      <c r="AU927" s="19" t="str">
        <f t="shared" si="4324"/>
        <v/>
      </c>
      <c r="AV927" s="19" t="str">
        <f t="shared" si="4324"/>
        <v/>
      </c>
      <c r="AW927" s="19" t="str">
        <f t="shared" si="4324"/>
        <v/>
      </c>
      <c r="AX927" s="19" t="str">
        <f t="shared" si="4324"/>
        <v/>
      </c>
      <c r="AY927" s="24">
        <f t="shared" si="3801"/>
        <v>0</v>
      </c>
      <c r="AZ927" s="19">
        <f t="shared" si="3802"/>
        <v>1</v>
      </c>
      <c r="BA927" s="19"/>
      <c r="BB927" s="19"/>
    </row>
    <row r="928" spans="1:54" ht="15.6">
      <c r="A928" s="1">
        <f>'Form Responses 1'!A1115</f>
        <v>0</v>
      </c>
      <c r="B928" s="25">
        <f>'Form Responses 1'!B1115</f>
        <v>0</v>
      </c>
      <c r="C928" s="25">
        <f>'Form Responses 1'!C1115</f>
        <v>0</v>
      </c>
      <c r="D928" s="25">
        <f>'Form Responses 1'!D1115</f>
        <v>0</v>
      </c>
      <c r="E928" s="513">
        <f>'Form Responses 1'!E1115</f>
        <v>0</v>
      </c>
      <c r="F928" s="48">
        <f>'Form Responses 1'!F1115</f>
        <v>0</v>
      </c>
      <c r="G928" s="25">
        <f>'Form Responses 1'!G1115</f>
        <v>0</v>
      </c>
      <c r="H928" s="25"/>
      <c r="I928" s="25"/>
      <c r="J928" s="25"/>
      <c r="K928" s="25"/>
      <c r="L928" s="25"/>
      <c r="M928" s="25"/>
      <c r="N928" s="25"/>
      <c r="O928" s="19" t="str">
        <f t="shared" si="4144"/>
        <v/>
      </c>
      <c r="P928" s="20"/>
      <c r="Q928" s="20"/>
      <c r="R928" s="20"/>
      <c r="S928" s="20"/>
      <c r="T928" s="20"/>
      <c r="U928" s="20"/>
      <c r="V928" s="21"/>
      <c r="W928" s="21" t="str">
        <f t="shared" ref="W928:X928" si="4325">IF(COUNTIF($F928,CONCATENATE("*",W$1,"*")),"Y",IF(COUNTIF($F928,CONCATENATE("*",$O$1,"*")),"Y",IF(COUNTIF($F928,CONCATENATE("*",$Y$1,"*")),"Y","")))</f>
        <v/>
      </c>
      <c r="X928" s="21" t="str">
        <f t="shared" si="4325"/>
        <v/>
      </c>
      <c r="Y928" s="21" t="str">
        <f t="shared" si="4215"/>
        <v/>
      </c>
      <c r="Z928" s="21" t="str">
        <f t="shared" ref="Z928:AA928" si="4326">IF(COUNTIF($F928,CONCATENATE("*",Z$1,"*")),"Y",IF(COUNTIF($F928,CONCATENATE("*",$O$1,"*")),"Y",IF(COUNTIF($F928,CONCATENATE("*",$AB$1,"*")),"Y","")))</f>
        <v/>
      </c>
      <c r="AA928" s="21" t="str">
        <f t="shared" si="4326"/>
        <v/>
      </c>
      <c r="AB928" s="21" t="str">
        <f t="shared" si="4217"/>
        <v/>
      </c>
      <c r="AC928" s="21" t="str">
        <f t="shared" ref="AC928:AD928" si="4327">IF(COUNTIF($F928,CONCATENATE("*",AC$1,"*")),"Y",IF(COUNTIF($F928,CONCATENATE("*",$O$1,"*")),"Y",IF(COUNTIF($F928,CONCATENATE("*",$AE$1,"*")),"Y","")))</f>
        <v/>
      </c>
      <c r="AD928" s="21" t="str">
        <f t="shared" si="4327"/>
        <v/>
      </c>
      <c r="AE928" s="19" t="str">
        <f t="shared" si="4219"/>
        <v/>
      </c>
      <c r="AF928" s="22">
        <f t="shared" si="3799"/>
        <v>0</v>
      </c>
      <c r="AG928" s="44"/>
      <c r="AH928" s="19" t="str">
        <f t="shared" si="3867"/>
        <v/>
      </c>
      <c r="AI928" s="19" t="str">
        <f t="shared" ref="AI928:AX928" si="4328">IF(P928="Y",$AG928,"")</f>
        <v/>
      </c>
      <c r="AJ928" s="19" t="str">
        <f t="shared" si="4328"/>
        <v/>
      </c>
      <c r="AK928" s="19" t="str">
        <f t="shared" si="4328"/>
        <v/>
      </c>
      <c r="AL928" s="19" t="str">
        <f t="shared" si="4328"/>
        <v/>
      </c>
      <c r="AM928" s="19" t="str">
        <f t="shared" si="4328"/>
        <v/>
      </c>
      <c r="AN928" s="19" t="str">
        <f t="shared" si="4328"/>
        <v/>
      </c>
      <c r="AO928" s="19" t="str">
        <f t="shared" si="4328"/>
        <v/>
      </c>
      <c r="AP928" s="19" t="str">
        <f t="shared" si="4328"/>
        <v/>
      </c>
      <c r="AQ928" s="19" t="str">
        <f t="shared" si="4328"/>
        <v/>
      </c>
      <c r="AR928" s="19" t="str">
        <f t="shared" si="4328"/>
        <v/>
      </c>
      <c r="AS928" s="19" t="str">
        <f t="shared" si="4328"/>
        <v/>
      </c>
      <c r="AT928" s="19" t="str">
        <f t="shared" si="4328"/>
        <v/>
      </c>
      <c r="AU928" s="19" t="str">
        <f t="shared" si="4328"/>
        <v/>
      </c>
      <c r="AV928" s="19" t="str">
        <f t="shared" si="4328"/>
        <v/>
      </c>
      <c r="AW928" s="19" t="str">
        <f t="shared" si="4328"/>
        <v/>
      </c>
      <c r="AX928" s="19" t="str">
        <f t="shared" si="4328"/>
        <v/>
      </c>
      <c r="AY928" s="24">
        <f t="shared" si="3801"/>
        <v>0</v>
      </c>
      <c r="AZ928" s="19">
        <f t="shared" si="3802"/>
        <v>1</v>
      </c>
      <c r="BA928" s="19"/>
      <c r="BB928" s="19"/>
    </row>
    <row r="929" spans="1:54" ht="15.6">
      <c r="A929" s="1">
        <f>'Form Responses 1'!A1116</f>
        <v>0</v>
      </c>
      <c r="B929" s="25">
        <f>'Form Responses 1'!B1116</f>
        <v>0</v>
      </c>
      <c r="C929" s="25">
        <f>'Form Responses 1'!C1116</f>
        <v>0</v>
      </c>
      <c r="D929" s="25">
        <f>'Form Responses 1'!D1116</f>
        <v>0</v>
      </c>
      <c r="E929" s="513">
        <f>'Form Responses 1'!E1116</f>
        <v>0</v>
      </c>
      <c r="F929" s="48">
        <f>'Form Responses 1'!F1116</f>
        <v>0</v>
      </c>
      <c r="G929" s="25">
        <f>'Form Responses 1'!G1116</f>
        <v>0</v>
      </c>
      <c r="H929" s="25"/>
      <c r="I929" s="25"/>
      <c r="J929" s="25"/>
      <c r="K929" s="25"/>
      <c r="L929" s="25"/>
      <c r="M929" s="25"/>
      <c r="N929" s="25"/>
      <c r="O929" s="19" t="str">
        <f t="shared" si="4144"/>
        <v/>
      </c>
      <c r="P929" s="20"/>
      <c r="Q929" s="20"/>
      <c r="R929" s="20"/>
      <c r="S929" s="20"/>
      <c r="T929" s="20"/>
      <c r="U929" s="20"/>
      <c r="V929" s="21"/>
      <c r="W929" s="21" t="str">
        <f t="shared" ref="W929:X929" si="4329">IF(COUNTIF($F929,CONCATENATE("*",W$1,"*")),"Y",IF(COUNTIF($F929,CONCATENATE("*",$O$1,"*")),"Y",IF(COUNTIF($F929,CONCATENATE("*",$Y$1,"*")),"Y","")))</f>
        <v/>
      </c>
      <c r="X929" s="21" t="str">
        <f t="shared" si="4329"/>
        <v/>
      </c>
      <c r="Y929" s="21" t="str">
        <f t="shared" si="4215"/>
        <v/>
      </c>
      <c r="Z929" s="21" t="str">
        <f t="shared" ref="Z929:AA929" si="4330">IF(COUNTIF($F929,CONCATENATE("*",Z$1,"*")),"Y",IF(COUNTIF($F929,CONCATENATE("*",$O$1,"*")),"Y",IF(COUNTIF($F929,CONCATENATE("*",$AB$1,"*")),"Y","")))</f>
        <v/>
      </c>
      <c r="AA929" s="21" t="str">
        <f t="shared" si="4330"/>
        <v/>
      </c>
      <c r="AB929" s="21" t="str">
        <f t="shared" si="4217"/>
        <v/>
      </c>
      <c r="AC929" s="21" t="str">
        <f t="shared" ref="AC929:AD929" si="4331">IF(COUNTIF($F929,CONCATENATE("*",AC$1,"*")),"Y",IF(COUNTIF($F929,CONCATENATE("*",$O$1,"*")),"Y",IF(COUNTIF($F929,CONCATENATE("*",$AE$1,"*")),"Y","")))</f>
        <v/>
      </c>
      <c r="AD929" s="21" t="str">
        <f t="shared" si="4331"/>
        <v/>
      </c>
      <c r="AE929" s="19" t="str">
        <f t="shared" si="4219"/>
        <v/>
      </c>
      <c r="AF929" s="22">
        <f t="shared" si="3799"/>
        <v>0</v>
      </c>
      <c r="AG929" s="44"/>
      <c r="AH929" s="19" t="str">
        <f t="shared" si="3867"/>
        <v/>
      </c>
      <c r="AI929" s="19" t="str">
        <f t="shared" ref="AI929:AX929" si="4332">IF(P929="Y",$AG929,"")</f>
        <v/>
      </c>
      <c r="AJ929" s="19" t="str">
        <f t="shared" si="4332"/>
        <v/>
      </c>
      <c r="AK929" s="19" t="str">
        <f t="shared" si="4332"/>
        <v/>
      </c>
      <c r="AL929" s="19" t="str">
        <f t="shared" si="4332"/>
        <v/>
      </c>
      <c r="AM929" s="19" t="str">
        <f t="shared" si="4332"/>
        <v/>
      </c>
      <c r="AN929" s="19" t="str">
        <f t="shared" si="4332"/>
        <v/>
      </c>
      <c r="AO929" s="19" t="str">
        <f t="shared" si="4332"/>
        <v/>
      </c>
      <c r="AP929" s="19" t="str">
        <f t="shared" si="4332"/>
        <v/>
      </c>
      <c r="AQ929" s="19" t="str">
        <f t="shared" si="4332"/>
        <v/>
      </c>
      <c r="AR929" s="19" t="str">
        <f t="shared" si="4332"/>
        <v/>
      </c>
      <c r="AS929" s="19" t="str">
        <f t="shared" si="4332"/>
        <v/>
      </c>
      <c r="AT929" s="19" t="str">
        <f t="shared" si="4332"/>
        <v/>
      </c>
      <c r="AU929" s="19" t="str">
        <f t="shared" si="4332"/>
        <v/>
      </c>
      <c r="AV929" s="19" t="str">
        <f t="shared" si="4332"/>
        <v/>
      </c>
      <c r="AW929" s="19" t="str">
        <f t="shared" si="4332"/>
        <v/>
      </c>
      <c r="AX929" s="19" t="str">
        <f t="shared" si="4332"/>
        <v/>
      </c>
      <c r="AY929" s="24">
        <f t="shared" si="3801"/>
        <v>0</v>
      </c>
      <c r="AZ929" s="19">
        <f t="shared" si="3802"/>
        <v>1</v>
      </c>
      <c r="BA929" s="19"/>
      <c r="BB929" s="19"/>
    </row>
    <row r="930" spans="1:54" ht="15.6">
      <c r="A930" s="1">
        <f>'Form Responses 1'!A1117</f>
        <v>0</v>
      </c>
      <c r="B930" s="25">
        <f>'Form Responses 1'!B1117</f>
        <v>0</v>
      </c>
      <c r="C930" s="25">
        <f>'Form Responses 1'!C1117</f>
        <v>0</v>
      </c>
      <c r="D930" s="25">
        <f>'Form Responses 1'!D1117</f>
        <v>0</v>
      </c>
      <c r="E930" s="513">
        <f>'Form Responses 1'!E1117</f>
        <v>0</v>
      </c>
      <c r="F930" s="48">
        <f>'Form Responses 1'!F1117</f>
        <v>0</v>
      </c>
      <c r="G930" s="25">
        <f>'Form Responses 1'!G1117</f>
        <v>0</v>
      </c>
      <c r="H930" s="25"/>
      <c r="I930" s="25"/>
      <c r="J930" s="25"/>
      <c r="K930" s="25"/>
      <c r="L930" s="25"/>
      <c r="M930" s="25"/>
      <c r="N930" s="25"/>
      <c r="O930" s="19" t="str">
        <f t="shared" si="4144"/>
        <v/>
      </c>
      <c r="P930" s="20"/>
      <c r="Q930" s="20"/>
      <c r="R930" s="20"/>
      <c r="S930" s="20"/>
      <c r="T930" s="20"/>
      <c r="U930" s="20"/>
      <c r="V930" s="21"/>
      <c r="W930" s="21" t="str">
        <f t="shared" ref="W930:X930" si="4333">IF(COUNTIF($F930,CONCATENATE("*",W$1,"*")),"Y",IF(COUNTIF($F930,CONCATENATE("*",$O$1,"*")),"Y",IF(COUNTIF($F930,CONCATENATE("*",$Y$1,"*")),"Y","")))</f>
        <v/>
      </c>
      <c r="X930" s="21" t="str">
        <f t="shared" si="4333"/>
        <v/>
      </c>
      <c r="Y930" s="21" t="str">
        <f t="shared" si="4215"/>
        <v/>
      </c>
      <c r="Z930" s="21" t="str">
        <f t="shared" ref="Z930:AA930" si="4334">IF(COUNTIF($F930,CONCATENATE("*",Z$1,"*")),"Y",IF(COUNTIF($F930,CONCATENATE("*",$O$1,"*")),"Y",IF(COUNTIF($F930,CONCATENATE("*",$AB$1,"*")),"Y","")))</f>
        <v/>
      </c>
      <c r="AA930" s="21" t="str">
        <f t="shared" si="4334"/>
        <v/>
      </c>
      <c r="AB930" s="21" t="str">
        <f t="shared" si="4217"/>
        <v/>
      </c>
      <c r="AC930" s="21" t="str">
        <f t="shared" ref="AC930:AD930" si="4335">IF(COUNTIF($F930,CONCATENATE("*",AC$1,"*")),"Y",IF(COUNTIF($F930,CONCATENATE("*",$O$1,"*")),"Y",IF(COUNTIF($F930,CONCATENATE("*",$AE$1,"*")),"Y","")))</f>
        <v/>
      </c>
      <c r="AD930" s="21" t="str">
        <f t="shared" si="4335"/>
        <v/>
      </c>
      <c r="AE930" s="19" t="str">
        <f t="shared" si="4219"/>
        <v/>
      </c>
      <c r="AF930" s="22">
        <f t="shared" si="3799"/>
        <v>0</v>
      </c>
      <c r="AG930" s="44"/>
      <c r="AH930" s="19" t="str">
        <f t="shared" si="3867"/>
        <v/>
      </c>
      <c r="AI930" s="19" t="str">
        <f t="shared" ref="AI930:AX930" si="4336">IF(P930="Y",$AG930,"")</f>
        <v/>
      </c>
      <c r="AJ930" s="19" t="str">
        <f t="shared" si="4336"/>
        <v/>
      </c>
      <c r="AK930" s="19" t="str">
        <f t="shared" si="4336"/>
        <v/>
      </c>
      <c r="AL930" s="19" t="str">
        <f t="shared" si="4336"/>
        <v/>
      </c>
      <c r="AM930" s="19" t="str">
        <f t="shared" si="4336"/>
        <v/>
      </c>
      <c r="AN930" s="19" t="str">
        <f t="shared" si="4336"/>
        <v/>
      </c>
      <c r="AO930" s="19" t="str">
        <f t="shared" si="4336"/>
        <v/>
      </c>
      <c r="AP930" s="19" t="str">
        <f t="shared" si="4336"/>
        <v/>
      </c>
      <c r="AQ930" s="19" t="str">
        <f t="shared" si="4336"/>
        <v/>
      </c>
      <c r="AR930" s="19" t="str">
        <f t="shared" si="4336"/>
        <v/>
      </c>
      <c r="AS930" s="19" t="str">
        <f t="shared" si="4336"/>
        <v/>
      </c>
      <c r="AT930" s="19" t="str">
        <f t="shared" si="4336"/>
        <v/>
      </c>
      <c r="AU930" s="19" t="str">
        <f t="shared" si="4336"/>
        <v/>
      </c>
      <c r="AV930" s="19" t="str">
        <f t="shared" si="4336"/>
        <v/>
      </c>
      <c r="AW930" s="19" t="str">
        <f t="shared" si="4336"/>
        <v/>
      </c>
      <c r="AX930" s="19" t="str">
        <f t="shared" si="4336"/>
        <v/>
      </c>
      <c r="AY930" s="24">
        <f t="shared" si="3801"/>
        <v>0</v>
      </c>
      <c r="AZ930" s="19">
        <f t="shared" si="3802"/>
        <v>1</v>
      </c>
      <c r="BA930" s="19"/>
      <c r="BB930" s="19"/>
    </row>
    <row r="931" spans="1:54" ht="15.6">
      <c r="A931" s="1">
        <f>'Form Responses 1'!A1118</f>
        <v>0</v>
      </c>
      <c r="B931" s="25">
        <f>'Form Responses 1'!B1118</f>
        <v>0</v>
      </c>
      <c r="C931" s="25">
        <f>'Form Responses 1'!C1118</f>
        <v>0</v>
      </c>
      <c r="D931" s="25">
        <f>'Form Responses 1'!D1118</f>
        <v>0</v>
      </c>
      <c r="E931" s="513">
        <f>'Form Responses 1'!E1118</f>
        <v>0</v>
      </c>
      <c r="F931" s="48">
        <f>'Form Responses 1'!F1118</f>
        <v>0</v>
      </c>
      <c r="G931" s="25">
        <f>'Form Responses 1'!G1118</f>
        <v>0</v>
      </c>
      <c r="H931" s="25"/>
      <c r="I931" s="25"/>
      <c r="J931" s="25"/>
      <c r="K931" s="25"/>
      <c r="L931" s="25"/>
      <c r="M931" s="25"/>
      <c r="N931" s="25"/>
      <c r="O931" s="19" t="str">
        <f t="shared" si="4144"/>
        <v/>
      </c>
      <c r="P931" s="20"/>
      <c r="Q931" s="20"/>
      <c r="R931" s="20"/>
      <c r="S931" s="20"/>
      <c r="T931" s="20"/>
      <c r="U931" s="20"/>
      <c r="V931" s="21"/>
      <c r="W931" s="21" t="str">
        <f t="shared" ref="W931:X931" si="4337">IF(COUNTIF($F931,CONCATENATE("*",W$1,"*")),"Y",IF(COUNTIF($F931,CONCATENATE("*",$O$1,"*")),"Y",IF(COUNTIF($F931,CONCATENATE("*",$Y$1,"*")),"Y","")))</f>
        <v/>
      </c>
      <c r="X931" s="21" t="str">
        <f t="shared" si="4337"/>
        <v/>
      </c>
      <c r="Y931" s="21" t="str">
        <f t="shared" si="4215"/>
        <v/>
      </c>
      <c r="Z931" s="21" t="str">
        <f t="shared" ref="Z931:AA931" si="4338">IF(COUNTIF($F931,CONCATENATE("*",Z$1,"*")),"Y",IF(COUNTIF($F931,CONCATENATE("*",$O$1,"*")),"Y",IF(COUNTIF($F931,CONCATENATE("*",$AB$1,"*")),"Y","")))</f>
        <v/>
      </c>
      <c r="AA931" s="21" t="str">
        <f t="shared" si="4338"/>
        <v/>
      </c>
      <c r="AB931" s="21" t="str">
        <f t="shared" si="4217"/>
        <v/>
      </c>
      <c r="AC931" s="21" t="str">
        <f t="shared" ref="AC931:AD931" si="4339">IF(COUNTIF($F931,CONCATENATE("*",AC$1,"*")),"Y",IF(COUNTIF($F931,CONCATENATE("*",$O$1,"*")),"Y",IF(COUNTIF($F931,CONCATENATE("*",$AE$1,"*")),"Y","")))</f>
        <v/>
      </c>
      <c r="AD931" s="21" t="str">
        <f t="shared" si="4339"/>
        <v/>
      </c>
      <c r="AE931" s="19" t="str">
        <f t="shared" si="4219"/>
        <v/>
      </c>
      <c r="AF931" s="22">
        <f t="shared" si="3799"/>
        <v>0</v>
      </c>
      <c r="AG931" s="44"/>
      <c r="AH931" s="19" t="str">
        <f t="shared" si="3867"/>
        <v/>
      </c>
      <c r="AI931" s="19" t="str">
        <f t="shared" ref="AI931:AX931" si="4340">IF(P931="Y",$AG931,"")</f>
        <v/>
      </c>
      <c r="AJ931" s="19" t="str">
        <f t="shared" si="4340"/>
        <v/>
      </c>
      <c r="AK931" s="19" t="str">
        <f t="shared" si="4340"/>
        <v/>
      </c>
      <c r="AL931" s="19" t="str">
        <f t="shared" si="4340"/>
        <v/>
      </c>
      <c r="AM931" s="19" t="str">
        <f t="shared" si="4340"/>
        <v/>
      </c>
      <c r="AN931" s="19" t="str">
        <f t="shared" si="4340"/>
        <v/>
      </c>
      <c r="AO931" s="19" t="str">
        <f t="shared" si="4340"/>
        <v/>
      </c>
      <c r="AP931" s="19" t="str">
        <f t="shared" si="4340"/>
        <v/>
      </c>
      <c r="AQ931" s="19" t="str">
        <f t="shared" si="4340"/>
        <v/>
      </c>
      <c r="AR931" s="19" t="str">
        <f t="shared" si="4340"/>
        <v/>
      </c>
      <c r="AS931" s="19" t="str">
        <f t="shared" si="4340"/>
        <v/>
      </c>
      <c r="AT931" s="19" t="str">
        <f t="shared" si="4340"/>
        <v/>
      </c>
      <c r="AU931" s="19" t="str">
        <f t="shared" si="4340"/>
        <v/>
      </c>
      <c r="AV931" s="19" t="str">
        <f t="shared" si="4340"/>
        <v/>
      </c>
      <c r="AW931" s="19" t="str">
        <f t="shared" si="4340"/>
        <v/>
      </c>
      <c r="AX931" s="19" t="str">
        <f t="shared" si="4340"/>
        <v/>
      </c>
      <c r="AY931" s="24">
        <f t="shared" si="3801"/>
        <v>0</v>
      </c>
      <c r="AZ931" s="19">
        <f t="shared" si="3802"/>
        <v>1</v>
      </c>
      <c r="BA931" s="19"/>
      <c r="BB931" s="19"/>
    </row>
    <row r="932" spans="1:54" ht="15.6">
      <c r="A932" s="1">
        <f>'Form Responses 1'!A1119</f>
        <v>0</v>
      </c>
      <c r="B932" s="25">
        <f>'Form Responses 1'!B1119</f>
        <v>0</v>
      </c>
      <c r="C932" s="25">
        <f>'Form Responses 1'!C1119</f>
        <v>0</v>
      </c>
      <c r="D932" s="25">
        <f>'Form Responses 1'!D1119</f>
        <v>0</v>
      </c>
      <c r="E932" s="513">
        <f>'Form Responses 1'!E1119</f>
        <v>0</v>
      </c>
      <c r="F932" s="48">
        <f>'Form Responses 1'!F1119</f>
        <v>0</v>
      </c>
      <c r="G932" s="25">
        <f>'Form Responses 1'!G1119</f>
        <v>0</v>
      </c>
      <c r="H932" s="25"/>
      <c r="I932" s="25"/>
      <c r="J932" s="25"/>
      <c r="K932" s="25"/>
      <c r="L932" s="25"/>
      <c r="M932" s="25"/>
      <c r="N932" s="25"/>
      <c r="O932" s="19" t="str">
        <f t="shared" si="4144"/>
        <v/>
      </c>
      <c r="P932" s="20"/>
      <c r="Q932" s="20"/>
      <c r="R932" s="20"/>
      <c r="S932" s="20"/>
      <c r="T932" s="20"/>
      <c r="U932" s="20"/>
      <c r="V932" s="21"/>
      <c r="W932" s="21" t="str">
        <f t="shared" ref="W932:X932" si="4341">IF(COUNTIF($F932,CONCATENATE("*",W$1,"*")),"Y",IF(COUNTIF($F932,CONCATENATE("*",$O$1,"*")),"Y",IF(COUNTIF($F932,CONCATENATE("*",$Y$1,"*")),"Y","")))</f>
        <v/>
      </c>
      <c r="X932" s="21" t="str">
        <f t="shared" si="4341"/>
        <v/>
      </c>
      <c r="Y932" s="21" t="str">
        <f t="shared" si="4215"/>
        <v/>
      </c>
      <c r="Z932" s="21" t="str">
        <f t="shared" ref="Z932:AA932" si="4342">IF(COUNTIF($F932,CONCATENATE("*",Z$1,"*")),"Y",IF(COUNTIF($F932,CONCATENATE("*",$O$1,"*")),"Y",IF(COUNTIF($F932,CONCATENATE("*",$AB$1,"*")),"Y","")))</f>
        <v/>
      </c>
      <c r="AA932" s="21" t="str">
        <f t="shared" si="4342"/>
        <v/>
      </c>
      <c r="AB932" s="21" t="str">
        <f t="shared" si="4217"/>
        <v/>
      </c>
      <c r="AC932" s="21" t="str">
        <f t="shared" ref="AC932:AD932" si="4343">IF(COUNTIF($F932,CONCATENATE("*",AC$1,"*")),"Y",IF(COUNTIF($F932,CONCATENATE("*",$O$1,"*")),"Y",IF(COUNTIF($F932,CONCATENATE("*",$AE$1,"*")),"Y","")))</f>
        <v/>
      </c>
      <c r="AD932" s="21" t="str">
        <f t="shared" si="4343"/>
        <v/>
      </c>
      <c r="AE932" s="19" t="str">
        <f t="shared" si="4219"/>
        <v/>
      </c>
      <c r="AF932" s="22">
        <f t="shared" si="3799"/>
        <v>0</v>
      </c>
      <c r="AG932" s="44"/>
      <c r="AH932" s="19" t="str">
        <f t="shared" si="3867"/>
        <v/>
      </c>
      <c r="AI932" s="19" t="str">
        <f t="shared" ref="AI932:AX932" si="4344">IF(P932="Y",$AG932,"")</f>
        <v/>
      </c>
      <c r="AJ932" s="19" t="str">
        <f t="shared" si="4344"/>
        <v/>
      </c>
      <c r="AK932" s="19" t="str">
        <f t="shared" si="4344"/>
        <v/>
      </c>
      <c r="AL932" s="19" t="str">
        <f t="shared" si="4344"/>
        <v/>
      </c>
      <c r="AM932" s="19" t="str">
        <f t="shared" si="4344"/>
        <v/>
      </c>
      <c r="AN932" s="19" t="str">
        <f t="shared" si="4344"/>
        <v/>
      </c>
      <c r="AO932" s="19" t="str">
        <f t="shared" si="4344"/>
        <v/>
      </c>
      <c r="AP932" s="19" t="str">
        <f t="shared" si="4344"/>
        <v/>
      </c>
      <c r="AQ932" s="19" t="str">
        <f t="shared" si="4344"/>
        <v/>
      </c>
      <c r="AR932" s="19" t="str">
        <f t="shared" si="4344"/>
        <v/>
      </c>
      <c r="AS932" s="19" t="str">
        <f t="shared" si="4344"/>
        <v/>
      </c>
      <c r="AT932" s="19" t="str">
        <f t="shared" si="4344"/>
        <v/>
      </c>
      <c r="AU932" s="19" t="str">
        <f t="shared" si="4344"/>
        <v/>
      </c>
      <c r="AV932" s="19" t="str">
        <f t="shared" si="4344"/>
        <v/>
      </c>
      <c r="AW932" s="19" t="str">
        <f t="shared" si="4344"/>
        <v/>
      </c>
      <c r="AX932" s="19" t="str">
        <f t="shared" si="4344"/>
        <v/>
      </c>
      <c r="AY932" s="24">
        <f t="shared" si="3801"/>
        <v>0</v>
      </c>
      <c r="AZ932" s="19">
        <f t="shared" si="3802"/>
        <v>1</v>
      </c>
      <c r="BA932" s="19"/>
      <c r="BB932" s="19"/>
    </row>
    <row r="933" spans="1:54" ht="15.6">
      <c r="A933" s="1">
        <f>'Form Responses 1'!A1120</f>
        <v>0</v>
      </c>
      <c r="B933" s="25">
        <f>'Form Responses 1'!B1120</f>
        <v>0</v>
      </c>
      <c r="C933" s="25">
        <f>'Form Responses 1'!C1120</f>
        <v>0</v>
      </c>
      <c r="D933" s="25">
        <f>'Form Responses 1'!D1120</f>
        <v>0</v>
      </c>
      <c r="E933" s="513">
        <f>'Form Responses 1'!E1120</f>
        <v>0</v>
      </c>
      <c r="F933" s="48">
        <f>'Form Responses 1'!F1120</f>
        <v>0</v>
      </c>
      <c r="G933" s="25">
        <f>'Form Responses 1'!G1120</f>
        <v>0</v>
      </c>
      <c r="H933" s="25"/>
      <c r="I933" s="25"/>
      <c r="J933" s="25"/>
      <c r="K933" s="25"/>
      <c r="L933" s="25"/>
      <c r="M933" s="25"/>
      <c r="N933" s="25"/>
      <c r="O933" s="19" t="str">
        <f t="shared" si="4144"/>
        <v/>
      </c>
      <c r="P933" s="20"/>
      <c r="Q933" s="20"/>
      <c r="R933" s="20"/>
      <c r="S933" s="20"/>
      <c r="T933" s="20"/>
      <c r="U933" s="20"/>
      <c r="V933" s="21"/>
      <c r="W933" s="21" t="str">
        <f t="shared" ref="W933:X933" si="4345">IF(COUNTIF($F933,CONCATENATE("*",W$1,"*")),"Y",IF(COUNTIF($F933,CONCATENATE("*",$O$1,"*")),"Y",IF(COUNTIF($F933,CONCATENATE("*",$Y$1,"*")),"Y","")))</f>
        <v/>
      </c>
      <c r="X933" s="21" t="str">
        <f t="shared" si="4345"/>
        <v/>
      </c>
      <c r="Y933" s="21" t="str">
        <f t="shared" si="4215"/>
        <v/>
      </c>
      <c r="Z933" s="21" t="str">
        <f t="shared" ref="Z933:AA933" si="4346">IF(COUNTIF($F933,CONCATENATE("*",Z$1,"*")),"Y",IF(COUNTIF($F933,CONCATENATE("*",$O$1,"*")),"Y",IF(COUNTIF($F933,CONCATENATE("*",$AB$1,"*")),"Y","")))</f>
        <v/>
      </c>
      <c r="AA933" s="21" t="str">
        <f t="shared" si="4346"/>
        <v/>
      </c>
      <c r="AB933" s="21" t="str">
        <f t="shared" si="4217"/>
        <v/>
      </c>
      <c r="AC933" s="21" t="str">
        <f t="shared" ref="AC933:AD933" si="4347">IF(COUNTIF($F933,CONCATENATE("*",AC$1,"*")),"Y",IF(COUNTIF($F933,CONCATENATE("*",$O$1,"*")),"Y",IF(COUNTIF($F933,CONCATENATE("*",$AE$1,"*")),"Y","")))</f>
        <v/>
      </c>
      <c r="AD933" s="21" t="str">
        <f t="shared" si="4347"/>
        <v/>
      </c>
      <c r="AE933" s="19" t="str">
        <f t="shared" si="4219"/>
        <v/>
      </c>
      <c r="AF933" s="22">
        <f t="shared" si="3799"/>
        <v>0</v>
      </c>
      <c r="AG933" s="44"/>
      <c r="AH933" s="19" t="str">
        <f t="shared" si="3867"/>
        <v/>
      </c>
      <c r="AI933" s="19" t="str">
        <f t="shared" ref="AI933:AX933" si="4348">IF(P933="Y",$AG933,"")</f>
        <v/>
      </c>
      <c r="AJ933" s="19" t="str">
        <f t="shared" si="4348"/>
        <v/>
      </c>
      <c r="AK933" s="19" t="str">
        <f t="shared" si="4348"/>
        <v/>
      </c>
      <c r="AL933" s="19" t="str">
        <f t="shared" si="4348"/>
        <v/>
      </c>
      <c r="AM933" s="19" t="str">
        <f t="shared" si="4348"/>
        <v/>
      </c>
      <c r="AN933" s="19" t="str">
        <f t="shared" si="4348"/>
        <v/>
      </c>
      <c r="AO933" s="19" t="str">
        <f t="shared" si="4348"/>
        <v/>
      </c>
      <c r="AP933" s="19" t="str">
        <f t="shared" si="4348"/>
        <v/>
      </c>
      <c r="AQ933" s="19" t="str">
        <f t="shared" si="4348"/>
        <v/>
      </c>
      <c r="AR933" s="19" t="str">
        <f t="shared" si="4348"/>
        <v/>
      </c>
      <c r="AS933" s="19" t="str">
        <f t="shared" si="4348"/>
        <v/>
      </c>
      <c r="AT933" s="19" t="str">
        <f t="shared" si="4348"/>
        <v/>
      </c>
      <c r="AU933" s="19" t="str">
        <f t="shared" si="4348"/>
        <v/>
      </c>
      <c r="AV933" s="19" t="str">
        <f t="shared" si="4348"/>
        <v/>
      </c>
      <c r="AW933" s="19" t="str">
        <f t="shared" si="4348"/>
        <v/>
      </c>
      <c r="AX933" s="19" t="str">
        <f t="shared" si="4348"/>
        <v/>
      </c>
      <c r="AY933" s="24">
        <f t="shared" si="3801"/>
        <v>0</v>
      </c>
      <c r="AZ933" s="19">
        <f t="shared" si="3802"/>
        <v>1</v>
      </c>
      <c r="BA933" s="19"/>
      <c r="BB933" s="19"/>
    </row>
    <row r="934" spans="1:54" ht="15.6">
      <c r="A934" s="1">
        <f>'Form Responses 1'!A1121</f>
        <v>0</v>
      </c>
      <c r="B934" s="25">
        <f>'Form Responses 1'!B1121</f>
        <v>0</v>
      </c>
      <c r="C934" s="25">
        <f>'Form Responses 1'!C1121</f>
        <v>0</v>
      </c>
      <c r="D934" s="25">
        <f>'Form Responses 1'!D1121</f>
        <v>0</v>
      </c>
      <c r="E934" s="513">
        <f>'Form Responses 1'!E1121</f>
        <v>0</v>
      </c>
      <c r="F934" s="48">
        <f>'Form Responses 1'!F1121</f>
        <v>0</v>
      </c>
      <c r="G934" s="25">
        <f>'Form Responses 1'!G1121</f>
        <v>0</v>
      </c>
      <c r="H934" s="25"/>
      <c r="I934" s="25"/>
      <c r="J934" s="25"/>
      <c r="K934" s="25"/>
      <c r="L934" s="25"/>
      <c r="M934" s="25"/>
      <c r="N934" s="25"/>
      <c r="O934" s="19" t="str">
        <f t="shared" si="4144"/>
        <v/>
      </c>
      <c r="P934" s="20"/>
      <c r="Q934" s="20"/>
      <c r="R934" s="20"/>
      <c r="S934" s="20"/>
      <c r="T934" s="20"/>
      <c r="U934" s="20"/>
      <c r="V934" s="21"/>
      <c r="W934" s="21" t="str">
        <f t="shared" ref="W934:X934" si="4349">IF(COUNTIF($F934,CONCATENATE("*",W$1,"*")),"Y",IF(COUNTIF($F934,CONCATENATE("*",$O$1,"*")),"Y",IF(COUNTIF($F934,CONCATENATE("*",$Y$1,"*")),"Y","")))</f>
        <v/>
      </c>
      <c r="X934" s="21" t="str">
        <f t="shared" si="4349"/>
        <v/>
      </c>
      <c r="Y934" s="21" t="str">
        <f t="shared" si="4215"/>
        <v/>
      </c>
      <c r="Z934" s="21" t="str">
        <f t="shared" ref="Z934:AA934" si="4350">IF(COUNTIF($F934,CONCATENATE("*",Z$1,"*")),"Y",IF(COUNTIF($F934,CONCATENATE("*",$O$1,"*")),"Y",IF(COUNTIF($F934,CONCATENATE("*",$AB$1,"*")),"Y","")))</f>
        <v/>
      </c>
      <c r="AA934" s="21" t="str">
        <f t="shared" si="4350"/>
        <v/>
      </c>
      <c r="AB934" s="21" t="str">
        <f t="shared" si="4217"/>
        <v/>
      </c>
      <c r="AC934" s="21" t="str">
        <f t="shared" ref="AC934:AD934" si="4351">IF(COUNTIF($F934,CONCATENATE("*",AC$1,"*")),"Y",IF(COUNTIF($F934,CONCATENATE("*",$O$1,"*")),"Y",IF(COUNTIF($F934,CONCATENATE("*",$AE$1,"*")),"Y","")))</f>
        <v/>
      </c>
      <c r="AD934" s="21" t="str">
        <f t="shared" si="4351"/>
        <v/>
      </c>
      <c r="AE934" s="19" t="str">
        <f t="shared" si="4219"/>
        <v/>
      </c>
      <c r="AF934" s="22">
        <f t="shared" si="3799"/>
        <v>0</v>
      </c>
      <c r="AG934" s="44"/>
      <c r="AH934" s="19" t="str">
        <f t="shared" si="3867"/>
        <v/>
      </c>
      <c r="AI934" s="19" t="str">
        <f t="shared" ref="AI934:AX934" si="4352">IF(P934="Y",$AG934,"")</f>
        <v/>
      </c>
      <c r="AJ934" s="19" t="str">
        <f t="shared" si="4352"/>
        <v/>
      </c>
      <c r="AK934" s="19" t="str">
        <f t="shared" si="4352"/>
        <v/>
      </c>
      <c r="AL934" s="19" t="str">
        <f t="shared" si="4352"/>
        <v/>
      </c>
      <c r="AM934" s="19" t="str">
        <f t="shared" si="4352"/>
        <v/>
      </c>
      <c r="AN934" s="19" t="str">
        <f t="shared" si="4352"/>
        <v/>
      </c>
      <c r="AO934" s="19" t="str">
        <f t="shared" si="4352"/>
        <v/>
      </c>
      <c r="AP934" s="19" t="str">
        <f t="shared" si="4352"/>
        <v/>
      </c>
      <c r="AQ934" s="19" t="str">
        <f t="shared" si="4352"/>
        <v/>
      </c>
      <c r="AR934" s="19" t="str">
        <f t="shared" si="4352"/>
        <v/>
      </c>
      <c r="AS934" s="19" t="str">
        <f t="shared" si="4352"/>
        <v/>
      </c>
      <c r="AT934" s="19" t="str">
        <f t="shared" si="4352"/>
        <v/>
      </c>
      <c r="AU934" s="19" t="str">
        <f t="shared" si="4352"/>
        <v/>
      </c>
      <c r="AV934" s="19" t="str">
        <f t="shared" si="4352"/>
        <v/>
      </c>
      <c r="AW934" s="19" t="str">
        <f t="shared" si="4352"/>
        <v/>
      </c>
      <c r="AX934" s="19" t="str">
        <f t="shared" si="4352"/>
        <v/>
      </c>
      <c r="AY934" s="24">
        <f t="shared" si="3801"/>
        <v>0</v>
      </c>
      <c r="AZ934" s="19">
        <f t="shared" si="3802"/>
        <v>1</v>
      </c>
      <c r="BA934" s="19"/>
      <c r="BB934" s="19"/>
    </row>
    <row r="935" spans="1:54" ht="15.6">
      <c r="A935" s="1">
        <f>'Form Responses 1'!A1122</f>
        <v>0</v>
      </c>
      <c r="B935" s="25">
        <f>'Form Responses 1'!B1122</f>
        <v>0</v>
      </c>
      <c r="C935" s="25">
        <f>'Form Responses 1'!C1122</f>
        <v>0</v>
      </c>
      <c r="D935" s="25">
        <f>'Form Responses 1'!D1122</f>
        <v>0</v>
      </c>
      <c r="E935" s="513">
        <f>'Form Responses 1'!E1122</f>
        <v>0</v>
      </c>
      <c r="F935" s="48">
        <f>'Form Responses 1'!F1122</f>
        <v>0</v>
      </c>
      <c r="G935" s="25">
        <f>'Form Responses 1'!G1122</f>
        <v>0</v>
      </c>
      <c r="H935" s="25"/>
      <c r="I935" s="25"/>
      <c r="J935" s="25"/>
      <c r="K935" s="25"/>
      <c r="L935" s="25"/>
      <c r="M935" s="25"/>
      <c r="N935" s="25"/>
      <c r="O935" s="19" t="str">
        <f t="shared" si="4144"/>
        <v/>
      </c>
      <c r="P935" s="20"/>
      <c r="Q935" s="20"/>
      <c r="R935" s="20"/>
      <c r="S935" s="20"/>
      <c r="T935" s="20"/>
      <c r="U935" s="20"/>
      <c r="V935" s="21"/>
      <c r="W935" s="21" t="str">
        <f t="shared" ref="W935:X935" si="4353">IF(COUNTIF($F935,CONCATENATE("*",W$1,"*")),"Y",IF(COUNTIF($F935,CONCATENATE("*",$O$1,"*")),"Y",IF(COUNTIF($F935,CONCATENATE("*",$Y$1,"*")),"Y","")))</f>
        <v/>
      </c>
      <c r="X935" s="21" t="str">
        <f t="shared" si="4353"/>
        <v/>
      </c>
      <c r="Y935" s="21" t="str">
        <f t="shared" si="4215"/>
        <v/>
      </c>
      <c r="Z935" s="21" t="str">
        <f t="shared" ref="Z935:AA935" si="4354">IF(COUNTIF($F935,CONCATENATE("*",Z$1,"*")),"Y",IF(COUNTIF($F935,CONCATENATE("*",$O$1,"*")),"Y",IF(COUNTIF($F935,CONCATENATE("*",$AB$1,"*")),"Y","")))</f>
        <v/>
      </c>
      <c r="AA935" s="21" t="str">
        <f t="shared" si="4354"/>
        <v/>
      </c>
      <c r="AB935" s="21" t="str">
        <f t="shared" si="4217"/>
        <v/>
      </c>
      <c r="AC935" s="21" t="str">
        <f t="shared" ref="AC935:AD935" si="4355">IF(COUNTIF($F935,CONCATENATE("*",AC$1,"*")),"Y",IF(COUNTIF($F935,CONCATENATE("*",$O$1,"*")),"Y",IF(COUNTIF($F935,CONCATENATE("*",$AE$1,"*")),"Y","")))</f>
        <v/>
      </c>
      <c r="AD935" s="21" t="str">
        <f t="shared" si="4355"/>
        <v/>
      </c>
      <c r="AE935" s="19" t="str">
        <f t="shared" si="4219"/>
        <v/>
      </c>
      <c r="AF935" s="22">
        <f t="shared" si="3799"/>
        <v>0</v>
      </c>
      <c r="AG935" s="44"/>
      <c r="AH935" s="19" t="str">
        <f t="shared" si="3867"/>
        <v/>
      </c>
      <c r="AI935" s="19" t="str">
        <f t="shared" ref="AI935:AX935" si="4356">IF(P935="Y",$AG935,"")</f>
        <v/>
      </c>
      <c r="AJ935" s="19" t="str">
        <f t="shared" si="4356"/>
        <v/>
      </c>
      <c r="AK935" s="19" t="str">
        <f t="shared" si="4356"/>
        <v/>
      </c>
      <c r="AL935" s="19" t="str">
        <f t="shared" si="4356"/>
        <v/>
      </c>
      <c r="AM935" s="19" t="str">
        <f t="shared" si="4356"/>
        <v/>
      </c>
      <c r="AN935" s="19" t="str">
        <f t="shared" si="4356"/>
        <v/>
      </c>
      <c r="AO935" s="19" t="str">
        <f t="shared" si="4356"/>
        <v/>
      </c>
      <c r="AP935" s="19" t="str">
        <f t="shared" si="4356"/>
        <v/>
      </c>
      <c r="AQ935" s="19" t="str">
        <f t="shared" si="4356"/>
        <v/>
      </c>
      <c r="AR935" s="19" t="str">
        <f t="shared" si="4356"/>
        <v/>
      </c>
      <c r="AS935" s="19" t="str">
        <f t="shared" si="4356"/>
        <v/>
      </c>
      <c r="AT935" s="19" t="str">
        <f t="shared" si="4356"/>
        <v/>
      </c>
      <c r="AU935" s="19" t="str">
        <f t="shared" si="4356"/>
        <v/>
      </c>
      <c r="AV935" s="19" t="str">
        <f t="shared" si="4356"/>
        <v/>
      </c>
      <c r="AW935" s="19" t="str">
        <f t="shared" si="4356"/>
        <v/>
      </c>
      <c r="AX935" s="19" t="str">
        <f t="shared" si="4356"/>
        <v/>
      </c>
      <c r="AY935" s="24">
        <f t="shared" si="3801"/>
        <v>0</v>
      </c>
      <c r="AZ935" s="19">
        <f t="shared" si="3802"/>
        <v>1</v>
      </c>
      <c r="BA935" s="19"/>
      <c r="BB935" s="19"/>
    </row>
    <row r="936" spans="1:54" ht="15.6">
      <c r="A936" s="1">
        <f>'Form Responses 1'!A1123</f>
        <v>0</v>
      </c>
      <c r="B936" s="25">
        <f>'Form Responses 1'!B1123</f>
        <v>0</v>
      </c>
      <c r="C936" s="25">
        <f>'Form Responses 1'!C1123</f>
        <v>0</v>
      </c>
      <c r="D936" s="25">
        <f>'Form Responses 1'!D1123</f>
        <v>0</v>
      </c>
      <c r="E936" s="513">
        <f>'Form Responses 1'!E1123</f>
        <v>0</v>
      </c>
      <c r="F936" s="48">
        <f>'Form Responses 1'!F1123</f>
        <v>0</v>
      </c>
      <c r="G936" s="25">
        <f>'Form Responses 1'!G1123</f>
        <v>0</v>
      </c>
      <c r="H936" s="25"/>
      <c r="I936" s="25"/>
      <c r="J936" s="25"/>
      <c r="K936" s="25"/>
      <c r="L936" s="25"/>
      <c r="M936" s="25"/>
      <c r="N936" s="25"/>
      <c r="O936" s="19" t="str">
        <f t="shared" si="4144"/>
        <v/>
      </c>
      <c r="P936" s="20"/>
      <c r="Q936" s="20"/>
      <c r="R936" s="20"/>
      <c r="S936" s="20"/>
      <c r="T936" s="20"/>
      <c r="U936" s="20"/>
      <c r="V936" s="21"/>
      <c r="W936" s="21" t="str">
        <f t="shared" ref="W936:X936" si="4357">IF(COUNTIF($F936,CONCATENATE("*",W$1,"*")),"Y",IF(COUNTIF($F936,CONCATENATE("*",$O$1,"*")),"Y",IF(COUNTIF($F936,CONCATENATE("*",$Y$1,"*")),"Y","")))</f>
        <v/>
      </c>
      <c r="X936" s="21" t="str">
        <f t="shared" si="4357"/>
        <v/>
      </c>
      <c r="Y936" s="21" t="str">
        <f t="shared" si="4215"/>
        <v/>
      </c>
      <c r="Z936" s="21" t="str">
        <f t="shared" ref="Z936:AA936" si="4358">IF(COUNTIF($F936,CONCATENATE("*",Z$1,"*")),"Y",IF(COUNTIF($F936,CONCATENATE("*",$O$1,"*")),"Y",IF(COUNTIF($F936,CONCATENATE("*",$AB$1,"*")),"Y","")))</f>
        <v/>
      </c>
      <c r="AA936" s="21" t="str">
        <f t="shared" si="4358"/>
        <v/>
      </c>
      <c r="AB936" s="21" t="str">
        <f t="shared" si="4217"/>
        <v/>
      </c>
      <c r="AC936" s="21" t="str">
        <f t="shared" ref="AC936:AD936" si="4359">IF(COUNTIF($F936,CONCATENATE("*",AC$1,"*")),"Y",IF(COUNTIF($F936,CONCATENATE("*",$O$1,"*")),"Y",IF(COUNTIF($F936,CONCATENATE("*",$AE$1,"*")),"Y","")))</f>
        <v/>
      </c>
      <c r="AD936" s="21" t="str">
        <f t="shared" si="4359"/>
        <v/>
      </c>
      <c r="AE936" s="19" t="str">
        <f t="shared" si="4219"/>
        <v/>
      </c>
      <c r="AF936" s="22">
        <f t="shared" si="3799"/>
        <v>0</v>
      </c>
      <c r="AG936" s="44"/>
      <c r="AH936" s="19" t="str">
        <f t="shared" si="3867"/>
        <v/>
      </c>
      <c r="AI936" s="19" t="str">
        <f t="shared" ref="AI936:AX936" si="4360">IF(P936="Y",$AG936,"")</f>
        <v/>
      </c>
      <c r="AJ936" s="19" t="str">
        <f t="shared" si="4360"/>
        <v/>
      </c>
      <c r="AK936" s="19" t="str">
        <f t="shared" si="4360"/>
        <v/>
      </c>
      <c r="AL936" s="19" t="str">
        <f t="shared" si="4360"/>
        <v/>
      </c>
      <c r="AM936" s="19" t="str">
        <f t="shared" si="4360"/>
        <v/>
      </c>
      <c r="AN936" s="19" t="str">
        <f t="shared" si="4360"/>
        <v/>
      </c>
      <c r="AO936" s="19" t="str">
        <f t="shared" si="4360"/>
        <v/>
      </c>
      <c r="AP936" s="19" t="str">
        <f t="shared" si="4360"/>
        <v/>
      </c>
      <c r="AQ936" s="19" t="str">
        <f t="shared" si="4360"/>
        <v/>
      </c>
      <c r="AR936" s="19" t="str">
        <f t="shared" si="4360"/>
        <v/>
      </c>
      <c r="AS936" s="19" t="str">
        <f t="shared" si="4360"/>
        <v/>
      </c>
      <c r="AT936" s="19" t="str">
        <f t="shared" si="4360"/>
        <v/>
      </c>
      <c r="AU936" s="19" t="str">
        <f t="shared" si="4360"/>
        <v/>
      </c>
      <c r="AV936" s="19" t="str">
        <f t="shared" si="4360"/>
        <v/>
      </c>
      <c r="AW936" s="19" t="str">
        <f t="shared" si="4360"/>
        <v/>
      </c>
      <c r="AX936" s="19" t="str">
        <f t="shared" si="4360"/>
        <v/>
      </c>
      <c r="AY936" s="24">
        <f t="shared" si="3801"/>
        <v>0</v>
      </c>
      <c r="AZ936" s="19">
        <f t="shared" si="3802"/>
        <v>1</v>
      </c>
      <c r="BA936" s="19"/>
      <c r="BB936" s="19"/>
    </row>
    <row r="937" spans="1:54" ht="15.6">
      <c r="A937" s="1">
        <f>'Form Responses 1'!A1124</f>
        <v>0</v>
      </c>
      <c r="B937" s="25">
        <f>'Form Responses 1'!B1124</f>
        <v>0</v>
      </c>
      <c r="C937" s="25">
        <f>'Form Responses 1'!C1124</f>
        <v>0</v>
      </c>
      <c r="D937" s="25">
        <f>'Form Responses 1'!D1124</f>
        <v>0</v>
      </c>
      <c r="E937" s="513">
        <f>'Form Responses 1'!E1124</f>
        <v>0</v>
      </c>
      <c r="F937" s="48">
        <f>'Form Responses 1'!F1124</f>
        <v>0</v>
      </c>
      <c r="G937" s="25">
        <f>'Form Responses 1'!G1124</f>
        <v>0</v>
      </c>
      <c r="H937" s="25"/>
      <c r="I937" s="25"/>
      <c r="J937" s="25"/>
      <c r="K937" s="25"/>
      <c r="L937" s="25"/>
      <c r="M937" s="25"/>
      <c r="N937" s="25"/>
      <c r="O937" s="19" t="str">
        <f t="shared" si="4144"/>
        <v/>
      </c>
      <c r="P937" s="20"/>
      <c r="Q937" s="20"/>
      <c r="R937" s="20"/>
      <c r="S937" s="20"/>
      <c r="T937" s="20"/>
      <c r="U937" s="20"/>
      <c r="V937" s="21"/>
      <c r="W937" s="21" t="str">
        <f t="shared" ref="W937:X937" si="4361">IF(COUNTIF($F937,CONCATENATE("*",W$1,"*")),"Y",IF(COUNTIF($F937,CONCATENATE("*",$O$1,"*")),"Y",IF(COUNTIF($F937,CONCATENATE("*",$Y$1,"*")),"Y","")))</f>
        <v/>
      </c>
      <c r="X937" s="21" t="str">
        <f t="shared" si="4361"/>
        <v/>
      </c>
      <c r="Y937" s="21" t="str">
        <f t="shared" si="4215"/>
        <v/>
      </c>
      <c r="Z937" s="21" t="str">
        <f t="shared" ref="Z937:AA937" si="4362">IF(COUNTIF($F937,CONCATENATE("*",Z$1,"*")),"Y",IF(COUNTIF($F937,CONCATENATE("*",$O$1,"*")),"Y",IF(COUNTIF($F937,CONCATENATE("*",$AB$1,"*")),"Y","")))</f>
        <v/>
      </c>
      <c r="AA937" s="21" t="str">
        <f t="shared" si="4362"/>
        <v/>
      </c>
      <c r="AB937" s="21" t="str">
        <f t="shared" si="4217"/>
        <v/>
      </c>
      <c r="AC937" s="21" t="str">
        <f t="shared" ref="AC937:AD937" si="4363">IF(COUNTIF($F937,CONCATENATE("*",AC$1,"*")),"Y",IF(COUNTIF($F937,CONCATENATE("*",$O$1,"*")),"Y",IF(COUNTIF($F937,CONCATENATE("*",$AE$1,"*")),"Y","")))</f>
        <v/>
      </c>
      <c r="AD937" s="21" t="str">
        <f t="shared" si="4363"/>
        <v/>
      </c>
      <c r="AE937" s="19" t="str">
        <f t="shared" si="4219"/>
        <v/>
      </c>
      <c r="AF937" s="22">
        <f t="shared" si="3799"/>
        <v>0</v>
      </c>
      <c r="AG937" s="44"/>
      <c r="AH937" s="19" t="str">
        <f t="shared" si="3867"/>
        <v/>
      </c>
      <c r="AI937" s="19" t="str">
        <f t="shared" ref="AI937:AX937" si="4364">IF(P937="Y",$AG937,"")</f>
        <v/>
      </c>
      <c r="AJ937" s="19" t="str">
        <f t="shared" si="4364"/>
        <v/>
      </c>
      <c r="AK937" s="19" t="str">
        <f t="shared" si="4364"/>
        <v/>
      </c>
      <c r="AL937" s="19" t="str">
        <f t="shared" si="4364"/>
        <v/>
      </c>
      <c r="AM937" s="19" t="str">
        <f t="shared" si="4364"/>
        <v/>
      </c>
      <c r="AN937" s="19" t="str">
        <f t="shared" si="4364"/>
        <v/>
      </c>
      <c r="AO937" s="19" t="str">
        <f t="shared" si="4364"/>
        <v/>
      </c>
      <c r="AP937" s="19" t="str">
        <f t="shared" si="4364"/>
        <v/>
      </c>
      <c r="AQ937" s="19" t="str">
        <f t="shared" si="4364"/>
        <v/>
      </c>
      <c r="AR937" s="19" t="str">
        <f t="shared" si="4364"/>
        <v/>
      </c>
      <c r="AS937" s="19" t="str">
        <f t="shared" si="4364"/>
        <v/>
      </c>
      <c r="AT937" s="19" t="str">
        <f t="shared" si="4364"/>
        <v/>
      </c>
      <c r="AU937" s="19" t="str">
        <f t="shared" si="4364"/>
        <v/>
      </c>
      <c r="AV937" s="19" t="str">
        <f t="shared" si="4364"/>
        <v/>
      </c>
      <c r="AW937" s="19" t="str">
        <f t="shared" si="4364"/>
        <v/>
      </c>
      <c r="AX937" s="19" t="str">
        <f t="shared" si="4364"/>
        <v/>
      </c>
      <c r="AY937" s="24">
        <f t="shared" si="3801"/>
        <v>0</v>
      </c>
      <c r="AZ937" s="19">
        <f t="shared" si="3802"/>
        <v>1</v>
      </c>
      <c r="BA937" s="19"/>
      <c r="BB937" s="19"/>
    </row>
    <row r="938" spans="1:54" ht="15.6">
      <c r="A938" s="1">
        <f>'Form Responses 1'!A1125</f>
        <v>0</v>
      </c>
      <c r="B938" s="25">
        <f>'Form Responses 1'!B1125</f>
        <v>0</v>
      </c>
      <c r="C938" s="25">
        <f>'Form Responses 1'!C1125</f>
        <v>0</v>
      </c>
      <c r="D938" s="25">
        <f>'Form Responses 1'!D1125</f>
        <v>0</v>
      </c>
      <c r="E938" s="513">
        <f>'Form Responses 1'!E1125</f>
        <v>0</v>
      </c>
      <c r="F938" s="48">
        <f>'Form Responses 1'!F1125</f>
        <v>0</v>
      </c>
      <c r="G938" s="25">
        <f>'Form Responses 1'!G1125</f>
        <v>0</v>
      </c>
      <c r="H938" s="25"/>
      <c r="I938" s="25"/>
      <c r="J938" s="25"/>
      <c r="K938" s="25"/>
      <c r="L938" s="25"/>
      <c r="M938" s="25"/>
      <c r="N938" s="25"/>
      <c r="O938" s="19" t="str">
        <f t="shared" si="4144"/>
        <v/>
      </c>
      <c r="P938" s="20"/>
      <c r="Q938" s="20"/>
      <c r="R938" s="20"/>
      <c r="S938" s="20"/>
      <c r="T938" s="20"/>
      <c r="U938" s="20"/>
      <c r="V938" s="21"/>
      <c r="W938" s="21" t="str">
        <f t="shared" ref="W938:X938" si="4365">IF(COUNTIF($F938,CONCATENATE("*",W$1,"*")),"Y",IF(COUNTIF($F938,CONCATENATE("*",$O$1,"*")),"Y",IF(COUNTIF($F938,CONCATENATE("*",$Y$1,"*")),"Y","")))</f>
        <v/>
      </c>
      <c r="X938" s="21" t="str">
        <f t="shared" si="4365"/>
        <v/>
      </c>
      <c r="Y938" s="21" t="str">
        <f t="shared" si="4215"/>
        <v/>
      </c>
      <c r="Z938" s="21" t="str">
        <f t="shared" ref="Z938:AA938" si="4366">IF(COUNTIF($F938,CONCATENATE("*",Z$1,"*")),"Y",IF(COUNTIF($F938,CONCATENATE("*",$O$1,"*")),"Y",IF(COUNTIF($F938,CONCATENATE("*",$AB$1,"*")),"Y","")))</f>
        <v/>
      </c>
      <c r="AA938" s="21" t="str">
        <f t="shared" si="4366"/>
        <v/>
      </c>
      <c r="AB938" s="21" t="str">
        <f t="shared" si="4217"/>
        <v/>
      </c>
      <c r="AC938" s="21" t="str">
        <f t="shared" ref="AC938:AD938" si="4367">IF(COUNTIF($F938,CONCATENATE("*",AC$1,"*")),"Y",IF(COUNTIF($F938,CONCATENATE("*",$O$1,"*")),"Y",IF(COUNTIF($F938,CONCATENATE("*",$AE$1,"*")),"Y","")))</f>
        <v/>
      </c>
      <c r="AD938" s="21" t="str">
        <f t="shared" si="4367"/>
        <v/>
      </c>
      <c r="AE938" s="19" t="str">
        <f t="shared" si="4219"/>
        <v/>
      </c>
      <c r="AF938" s="22">
        <f t="shared" si="3799"/>
        <v>0</v>
      </c>
      <c r="AG938" s="44"/>
      <c r="AH938" s="19" t="str">
        <f t="shared" si="3867"/>
        <v/>
      </c>
      <c r="AI938" s="19" t="str">
        <f t="shared" ref="AI938:AX938" si="4368">IF(P938="Y",$AG938,"")</f>
        <v/>
      </c>
      <c r="AJ938" s="19" t="str">
        <f t="shared" si="4368"/>
        <v/>
      </c>
      <c r="AK938" s="19" t="str">
        <f t="shared" si="4368"/>
        <v/>
      </c>
      <c r="AL938" s="19" t="str">
        <f t="shared" si="4368"/>
        <v/>
      </c>
      <c r="AM938" s="19" t="str">
        <f t="shared" si="4368"/>
        <v/>
      </c>
      <c r="AN938" s="19" t="str">
        <f t="shared" si="4368"/>
        <v/>
      </c>
      <c r="AO938" s="19" t="str">
        <f t="shared" si="4368"/>
        <v/>
      </c>
      <c r="AP938" s="19" t="str">
        <f t="shared" si="4368"/>
        <v/>
      </c>
      <c r="AQ938" s="19" t="str">
        <f t="shared" si="4368"/>
        <v/>
      </c>
      <c r="AR938" s="19" t="str">
        <f t="shared" si="4368"/>
        <v/>
      </c>
      <c r="AS938" s="19" t="str">
        <f t="shared" si="4368"/>
        <v/>
      </c>
      <c r="AT938" s="19" t="str">
        <f t="shared" si="4368"/>
        <v/>
      </c>
      <c r="AU938" s="19" t="str">
        <f t="shared" si="4368"/>
        <v/>
      </c>
      <c r="AV938" s="19" t="str">
        <f t="shared" si="4368"/>
        <v/>
      </c>
      <c r="AW938" s="19" t="str">
        <f t="shared" si="4368"/>
        <v/>
      </c>
      <c r="AX938" s="19" t="str">
        <f t="shared" si="4368"/>
        <v/>
      </c>
      <c r="AY938" s="24">
        <f t="shared" si="3801"/>
        <v>0</v>
      </c>
      <c r="AZ938" s="19">
        <f t="shared" si="3802"/>
        <v>1</v>
      </c>
      <c r="BA938" s="19"/>
      <c r="BB938" s="19"/>
    </row>
    <row r="939" spans="1:54" ht="15.6">
      <c r="A939" s="1">
        <f>'Form Responses 1'!A1126</f>
        <v>0</v>
      </c>
      <c r="B939" s="25">
        <f>'Form Responses 1'!B1126</f>
        <v>0</v>
      </c>
      <c r="C939" s="25">
        <f>'Form Responses 1'!C1126</f>
        <v>0</v>
      </c>
      <c r="D939" s="25">
        <f>'Form Responses 1'!D1126</f>
        <v>0</v>
      </c>
      <c r="E939" s="513">
        <f>'Form Responses 1'!E1126</f>
        <v>0</v>
      </c>
      <c r="F939" s="48">
        <f>'Form Responses 1'!F1126</f>
        <v>0</v>
      </c>
      <c r="G939" s="25">
        <f>'Form Responses 1'!G1126</f>
        <v>0</v>
      </c>
      <c r="H939" s="25"/>
      <c r="I939" s="25"/>
      <c r="J939" s="25"/>
      <c r="K939" s="25"/>
      <c r="L939" s="25"/>
      <c r="M939" s="25"/>
      <c r="N939" s="25"/>
      <c r="O939" s="19" t="str">
        <f t="shared" si="4144"/>
        <v/>
      </c>
      <c r="P939" s="20"/>
      <c r="Q939" s="20"/>
      <c r="R939" s="20"/>
      <c r="S939" s="20"/>
      <c r="T939" s="20"/>
      <c r="U939" s="20"/>
      <c r="V939" s="21"/>
      <c r="W939" s="21" t="str">
        <f t="shared" ref="W939:X939" si="4369">IF(COUNTIF($F939,CONCATENATE("*",W$1,"*")),"Y",IF(COUNTIF($F939,CONCATENATE("*",$O$1,"*")),"Y",IF(COUNTIF($F939,CONCATENATE("*",$Y$1,"*")),"Y","")))</f>
        <v/>
      </c>
      <c r="X939" s="21" t="str">
        <f t="shared" si="4369"/>
        <v/>
      </c>
      <c r="Y939" s="21" t="str">
        <f t="shared" si="4215"/>
        <v/>
      </c>
      <c r="Z939" s="21" t="str">
        <f t="shared" ref="Z939:AA939" si="4370">IF(COUNTIF($F939,CONCATENATE("*",Z$1,"*")),"Y",IF(COUNTIF($F939,CONCATENATE("*",$O$1,"*")),"Y",IF(COUNTIF($F939,CONCATENATE("*",$AB$1,"*")),"Y","")))</f>
        <v/>
      </c>
      <c r="AA939" s="21" t="str">
        <f t="shared" si="4370"/>
        <v/>
      </c>
      <c r="AB939" s="21" t="str">
        <f t="shared" si="4217"/>
        <v/>
      </c>
      <c r="AC939" s="21" t="str">
        <f t="shared" ref="AC939:AD939" si="4371">IF(COUNTIF($F939,CONCATENATE("*",AC$1,"*")),"Y",IF(COUNTIF($F939,CONCATENATE("*",$O$1,"*")),"Y",IF(COUNTIF($F939,CONCATENATE("*",$AE$1,"*")),"Y","")))</f>
        <v/>
      </c>
      <c r="AD939" s="21" t="str">
        <f t="shared" si="4371"/>
        <v/>
      </c>
      <c r="AE939" s="19" t="str">
        <f t="shared" si="4219"/>
        <v/>
      </c>
      <c r="AF939" s="22">
        <f t="shared" si="3799"/>
        <v>0</v>
      </c>
      <c r="AG939" s="44"/>
      <c r="AH939" s="19" t="str">
        <f t="shared" si="3867"/>
        <v/>
      </c>
      <c r="AI939" s="19" t="str">
        <f t="shared" ref="AI939:AX939" si="4372">IF(P939="Y",$AG939,"")</f>
        <v/>
      </c>
      <c r="AJ939" s="19" t="str">
        <f t="shared" si="4372"/>
        <v/>
      </c>
      <c r="AK939" s="19" t="str">
        <f t="shared" si="4372"/>
        <v/>
      </c>
      <c r="AL939" s="19" t="str">
        <f t="shared" si="4372"/>
        <v/>
      </c>
      <c r="AM939" s="19" t="str">
        <f t="shared" si="4372"/>
        <v/>
      </c>
      <c r="AN939" s="19" t="str">
        <f t="shared" si="4372"/>
        <v/>
      </c>
      <c r="AO939" s="19" t="str">
        <f t="shared" si="4372"/>
        <v/>
      </c>
      <c r="AP939" s="19" t="str">
        <f t="shared" si="4372"/>
        <v/>
      </c>
      <c r="AQ939" s="19" t="str">
        <f t="shared" si="4372"/>
        <v/>
      </c>
      <c r="AR939" s="19" t="str">
        <f t="shared" si="4372"/>
        <v/>
      </c>
      <c r="AS939" s="19" t="str">
        <f t="shared" si="4372"/>
        <v/>
      </c>
      <c r="AT939" s="19" t="str">
        <f t="shared" si="4372"/>
        <v/>
      </c>
      <c r="AU939" s="19" t="str">
        <f t="shared" si="4372"/>
        <v/>
      </c>
      <c r="AV939" s="19" t="str">
        <f t="shared" si="4372"/>
        <v/>
      </c>
      <c r="AW939" s="19" t="str">
        <f t="shared" si="4372"/>
        <v/>
      </c>
      <c r="AX939" s="19" t="str">
        <f t="shared" si="4372"/>
        <v/>
      </c>
      <c r="AY939" s="24">
        <f t="shared" si="3801"/>
        <v>0</v>
      </c>
      <c r="AZ939" s="19">
        <f t="shared" si="3802"/>
        <v>1</v>
      </c>
      <c r="BA939" s="19"/>
      <c r="BB939" s="19"/>
    </row>
    <row r="940" spans="1:54" ht="15.6">
      <c r="A940" s="1">
        <f>'Form Responses 1'!A1127</f>
        <v>0</v>
      </c>
      <c r="B940" s="25">
        <f>'Form Responses 1'!B1127</f>
        <v>0</v>
      </c>
      <c r="C940" s="25">
        <f>'Form Responses 1'!C1127</f>
        <v>0</v>
      </c>
      <c r="D940" s="25">
        <f>'Form Responses 1'!D1127</f>
        <v>0</v>
      </c>
      <c r="E940" s="513">
        <f>'Form Responses 1'!E1127</f>
        <v>0</v>
      </c>
      <c r="F940" s="48">
        <f>'Form Responses 1'!F1127</f>
        <v>0</v>
      </c>
      <c r="G940" s="25">
        <f>'Form Responses 1'!G1127</f>
        <v>0</v>
      </c>
      <c r="H940" s="25"/>
      <c r="I940" s="25"/>
      <c r="J940" s="25"/>
      <c r="K940" s="25"/>
      <c r="L940" s="25"/>
      <c r="M940" s="25"/>
      <c r="N940" s="25"/>
      <c r="O940" s="19" t="str">
        <f t="shared" si="4144"/>
        <v/>
      </c>
      <c r="P940" s="20"/>
      <c r="Q940" s="20"/>
      <c r="R940" s="20"/>
      <c r="S940" s="20"/>
      <c r="T940" s="20"/>
      <c r="U940" s="20"/>
      <c r="V940" s="21"/>
      <c r="W940" s="21" t="str">
        <f t="shared" ref="W940:X940" si="4373">IF(COUNTIF($F940,CONCATENATE("*",W$1,"*")),"Y",IF(COUNTIF($F940,CONCATENATE("*",$O$1,"*")),"Y",IF(COUNTIF($F940,CONCATENATE("*",$Y$1,"*")),"Y","")))</f>
        <v/>
      </c>
      <c r="X940" s="21" t="str">
        <f t="shared" si="4373"/>
        <v/>
      </c>
      <c r="Y940" s="21" t="str">
        <f t="shared" si="4215"/>
        <v/>
      </c>
      <c r="Z940" s="21" t="str">
        <f t="shared" ref="Z940:AA940" si="4374">IF(COUNTIF($F940,CONCATENATE("*",Z$1,"*")),"Y",IF(COUNTIF($F940,CONCATENATE("*",$O$1,"*")),"Y",IF(COUNTIF($F940,CONCATENATE("*",$AB$1,"*")),"Y","")))</f>
        <v/>
      </c>
      <c r="AA940" s="21" t="str">
        <f t="shared" si="4374"/>
        <v/>
      </c>
      <c r="AB940" s="21" t="str">
        <f t="shared" si="4217"/>
        <v/>
      </c>
      <c r="AC940" s="21" t="str">
        <f t="shared" ref="AC940:AD940" si="4375">IF(COUNTIF($F940,CONCATENATE("*",AC$1,"*")),"Y",IF(COUNTIF($F940,CONCATENATE("*",$O$1,"*")),"Y",IF(COUNTIF($F940,CONCATENATE("*",$AE$1,"*")),"Y","")))</f>
        <v/>
      </c>
      <c r="AD940" s="21" t="str">
        <f t="shared" si="4375"/>
        <v/>
      </c>
      <c r="AE940" s="19" t="str">
        <f t="shared" si="4219"/>
        <v/>
      </c>
      <c r="AF940" s="22">
        <f t="shared" si="3799"/>
        <v>0</v>
      </c>
      <c r="AG940" s="44"/>
      <c r="AH940" s="19" t="str">
        <f t="shared" si="3867"/>
        <v/>
      </c>
      <c r="AI940" s="19" t="str">
        <f t="shared" ref="AI940:AX940" si="4376">IF(P940="Y",$AG940,"")</f>
        <v/>
      </c>
      <c r="AJ940" s="19" t="str">
        <f t="shared" si="4376"/>
        <v/>
      </c>
      <c r="AK940" s="19" t="str">
        <f t="shared" si="4376"/>
        <v/>
      </c>
      <c r="AL940" s="19" t="str">
        <f t="shared" si="4376"/>
        <v/>
      </c>
      <c r="AM940" s="19" t="str">
        <f t="shared" si="4376"/>
        <v/>
      </c>
      <c r="AN940" s="19" t="str">
        <f t="shared" si="4376"/>
        <v/>
      </c>
      <c r="AO940" s="19" t="str">
        <f t="shared" si="4376"/>
        <v/>
      </c>
      <c r="AP940" s="19" t="str">
        <f t="shared" si="4376"/>
        <v/>
      </c>
      <c r="AQ940" s="19" t="str">
        <f t="shared" si="4376"/>
        <v/>
      </c>
      <c r="AR940" s="19" t="str">
        <f t="shared" si="4376"/>
        <v/>
      </c>
      <c r="AS940" s="19" t="str">
        <f t="shared" si="4376"/>
        <v/>
      </c>
      <c r="AT940" s="19" t="str">
        <f t="shared" si="4376"/>
        <v/>
      </c>
      <c r="AU940" s="19" t="str">
        <f t="shared" si="4376"/>
        <v/>
      </c>
      <c r="AV940" s="19" t="str">
        <f t="shared" si="4376"/>
        <v/>
      </c>
      <c r="AW940" s="19" t="str">
        <f t="shared" si="4376"/>
        <v/>
      </c>
      <c r="AX940" s="19" t="str">
        <f t="shared" si="4376"/>
        <v/>
      </c>
      <c r="AY940" s="24">
        <f t="shared" si="3801"/>
        <v>0</v>
      </c>
      <c r="AZ940" s="19">
        <f t="shared" si="3802"/>
        <v>1</v>
      </c>
      <c r="BA940" s="19"/>
      <c r="BB940" s="19"/>
    </row>
    <row r="941" spans="1:54" ht="15.6">
      <c r="A941" s="1">
        <f>'Form Responses 1'!A1128</f>
        <v>0</v>
      </c>
      <c r="B941" s="25">
        <f>'Form Responses 1'!B1128</f>
        <v>0</v>
      </c>
      <c r="C941" s="25">
        <f>'Form Responses 1'!C1128</f>
        <v>0</v>
      </c>
      <c r="D941" s="25">
        <f>'Form Responses 1'!D1128</f>
        <v>0</v>
      </c>
      <c r="E941" s="513">
        <f>'Form Responses 1'!E1128</f>
        <v>0</v>
      </c>
      <c r="F941" s="48">
        <f>'Form Responses 1'!F1128</f>
        <v>0</v>
      </c>
      <c r="G941" s="25">
        <f>'Form Responses 1'!G1128</f>
        <v>0</v>
      </c>
      <c r="H941" s="25"/>
      <c r="I941" s="25"/>
      <c r="J941" s="25"/>
      <c r="K941" s="25"/>
      <c r="L941" s="25"/>
      <c r="M941" s="25"/>
      <c r="N941" s="25"/>
      <c r="O941" s="19" t="str">
        <f t="shared" si="4144"/>
        <v/>
      </c>
      <c r="P941" s="20"/>
      <c r="Q941" s="20"/>
      <c r="R941" s="20"/>
      <c r="S941" s="20"/>
      <c r="T941" s="20"/>
      <c r="U941" s="20"/>
      <c r="V941" s="21"/>
      <c r="W941" s="21" t="str">
        <f t="shared" ref="W941:X941" si="4377">IF(COUNTIF($F941,CONCATENATE("*",W$1,"*")),"Y",IF(COUNTIF($F941,CONCATENATE("*",$O$1,"*")),"Y",IF(COUNTIF($F941,CONCATENATE("*",$Y$1,"*")),"Y","")))</f>
        <v/>
      </c>
      <c r="X941" s="21" t="str">
        <f t="shared" si="4377"/>
        <v/>
      </c>
      <c r="Y941" s="21" t="str">
        <f t="shared" si="4215"/>
        <v/>
      </c>
      <c r="Z941" s="21" t="str">
        <f t="shared" ref="Z941:AA941" si="4378">IF(COUNTIF($F941,CONCATENATE("*",Z$1,"*")),"Y",IF(COUNTIF($F941,CONCATENATE("*",$O$1,"*")),"Y",IF(COUNTIF($F941,CONCATENATE("*",$AB$1,"*")),"Y","")))</f>
        <v/>
      </c>
      <c r="AA941" s="21" t="str">
        <f t="shared" si="4378"/>
        <v/>
      </c>
      <c r="AB941" s="21" t="str">
        <f t="shared" si="4217"/>
        <v/>
      </c>
      <c r="AC941" s="21" t="str">
        <f t="shared" ref="AC941:AD941" si="4379">IF(COUNTIF($F941,CONCATENATE("*",AC$1,"*")),"Y",IF(COUNTIF($F941,CONCATENATE("*",$O$1,"*")),"Y",IF(COUNTIF($F941,CONCATENATE("*",$AE$1,"*")),"Y","")))</f>
        <v/>
      </c>
      <c r="AD941" s="21" t="str">
        <f t="shared" si="4379"/>
        <v/>
      </c>
      <c r="AE941" s="19" t="str">
        <f t="shared" si="4219"/>
        <v/>
      </c>
      <c r="AF941" s="22">
        <f t="shared" si="3799"/>
        <v>0</v>
      </c>
      <c r="AG941" s="44"/>
      <c r="AH941" s="19" t="str">
        <f t="shared" si="3867"/>
        <v/>
      </c>
      <c r="AI941" s="19" t="str">
        <f t="shared" ref="AI941:AX941" si="4380">IF(P941="Y",$AG941,"")</f>
        <v/>
      </c>
      <c r="AJ941" s="19" t="str">
        <f t="shared" si="4380"/>
        <v/>
      </c>
      <c r="AK941" s="19" t="str">
        <f t="shared" si="4380"/>
        <v/>
      </c>
      <c r="AL941" s="19" t="str">
        <f t="shared" si="4380"/>
        <v/>
      </c>
      <c r="AM941" s="19" t="str">
        <f t="shared" si="4380"/>
        <v/>
      </c>
      <c r="AN941" s="19" t="str">
        <f t="shared" si="4380"/>
        <v/>
      </c>
      <c r="AO941" s="19" t="str">
        <f t="shared" si="4380"/>
        <v/>
      </c>
      <c r="AP941" s="19" t="str">
        <f t="shared" si="4380"/>
        <v/>
      </c>
      <c r="AQ941" s="19" t="str">
        <f t="shared" si="4380"/>
        <v/>
      </c>
      <c r="AR941" s="19" t="str">
        <f t="shared" si="4380"/>
        <v/>
      </c>
      <c r="AS941" s="19" t="str">
        <f t="shared" si="4380"/>
        <v/>
      </c>
      <c r="AT941" s="19" t="str">
        <f t="shared" si="4380"/>
        <v/>
      </c>
      <c r="AU941" s="19" t="str">
        <f t="shared" si="4380"/>
        <v/>
      </c>
      <c r="AV941" s="19" t="str">
        <f t="shared" si="4380"/>
        <v/>
      </c>
      <c r="AW941" s="19" t="str">
        <f t="shared" si="4380"/>
        <v/>
      </c>
      <c r="AX941" s="19" t="str">
        <f t="shared" si="4380"/>
        <v/>
      </c>
      <c r="AY941" s="24">
        <f t="shared" si="3801"/>
        <v>0</v>
      </c>
      <c r="AZ941" s="19">
        <f t="shared" si="3802"/>
        <v>1</v>
      </c>
      <c r="BA941" s="19"/>
      <c r="BB941" s="19"/>
    </row>
    <row r="942" spans="1:54" ht="15.6">
      <c r="A942" s="1">
        <f>'Form Responses 1'!A1129</f>
        <v>0</v>
      </c>
      <c r="B942" s="25">
        <f>'Form Responses 1'!B1129</f>
        <v>0</v>
      </c>
      <c r="C942" s="25">
        <f>'Form Responses 1'!C1129</f>
        <v>0</v>
      </c>
      <c r="D942" s="25">
        <f>'Form Responses 1'!D1129</f>
        <v>0</v>
      </c>
      <c r="E942" s="513">
        <f>'Form Responses 1'!E1129</f>
        <v>0</v>
      </c>
      <c r="F942" s="48">
        <f>'Form Responses 1'!F1129</f>
        <v>0</v>
      </c>
      <c r="G942" s="25">
        <f>'Form Responses 1'!G1129</f>
        <v>0</v>
      </c>
      <c r="H942" s="25"/>
      <c r="I942" s="25"/>
      <c r="J942" s="25"/>
      <c r="K942" s="25"/>
      <c r="L942" s="25"/>
      <c r="M942" s="25"/>
      <c r="N942" s="25"/>
      <c r="O942" s="19" t="str">
        <f t="shared" si="4144"/>
        <v/>
      </c>
      <c r="P942" s="20"/>
      <c r="Q942" s="20"/>
      <c r="R942" s="20"/>
      <c r="S942" s="20"/>
      <c r="T942" s="20"/>
      <c r="U942" s="20"/>
      <c r="V942" s="21"/>
      <c r="W942" s="21" t="str">
        <f t="shared" ref="W942:X942" si="4381">IF(COUNTIF($F942,CONCATENATE("*",W$1,"*")),"Y",IF(COUNTIF($F942,CONCATENATE("*",$O$1,"*")),"Y",IF(COUNTIF($F942,CONCATENATE("*",$Y$1,"*")),"Y","")))</f>
        <v/>
      </c>
      <c r="X942" s="21" t="str">
        <f t="shared" si="4381"/>
        <v/>
      </c>
      <c r="Y942" s="21" t="str">
        <f t="shared" si="4215"/>
        <v/>
      </c>
      <c r="Z942" s="21" t="str">
        <f t="shared" ref="Z942:AA942" si="4382">IF(COUNTIF($F942,CONCATENATE("*",Z$1,"*")),"Y",IF(COUNTIF($F942,CONCATENATE("*",$O$1,"*")),"Y",IF(COUNTIF($F942,CONCATENATE("*",$AB$1,"*")),"Y","")))</f>
        <v/>
      </c>
      <c r="AA942" s="21" t="str">
        <f t="shared" si="4382"/>
        <v/>
      </c>
      <c r="AB942" s="21" t="str">
        <f t="shared" si="4217"/>
        <v/>
      </c>
      <c r="AC942" s="21" t="str">
        <f t="shared" ref="AC942:AD942" si="4383">IF(COUNTIF($F942,CONCATENATE("*",AC$1,"*")),"Y",IF(COUNTIF($F942,CONCATENATE("*",$O$1,"*")),"Y",IF(COUNTIF($F942,CONCATENATE("*",$AE$1,"*")),"Y","")))</f>
        <v/>
      </c>
      <c r="AD942" s="21" t="str">
        <f t="shared" si="4383"/>
        <v/>
      </c>
      <c r="AE942" s="19" t="str">
        <f t="shared" si="4219"/>
        <v/>
      </c>
      <c r="AF942" s="22">
        <f t="shared" si="3799"/>
        <v>0</v>
      </c>
      <c r="AG942" s="44"/>
      <c r="AH942" s="19" t="str">
        <f t="shared" si="3867"/>
        <v/>
      </c>
      <c r="AI942" s="19" t="str">
        <f t="shared" ref="AI942:AX942" si="4384">IF(P942="Y",$AG942,"")</f>
        <v/>
      </c>
      <c r="AJ942" s="19" t="str">
        <f t="shared" si="4384"/>
        <v/>
      </c>
      <c r="AK942" s="19" t="str">
        <f t="shared" si="4384"/>
        <v/>
      </c>
      <c r="AL942" s="19" t="str">
        <f t="shared" si="4384"/>
        <v/>
      </c>
      <c r="AM942" s="19" t="str">
        <f t="shared" si="4384"/>
        <v/>
      </c>
      <c r="AN942" s="19" t="str">
        <f t="shared" si="4384"/>
        <v/>
      </c>
      <c r="AO942" s="19" t="str">
        <f t="shared" si="4384"/>
        <v/>
      </c>
      <c r="AP942" s="19" t="str">
        <f t="shared" si="4384"/>
        <v/>
      </c>
      <c r="AQ942" s="19" t="str">
        <f t="shared" si="4384"/>
        <v/>
      </c>
      <c r="AR942" s="19" t="str">
        <f t="shared" si="4384"/>
        <v/>
      </c>
      <c r="AS942" s="19" t="str">
        <f t="shared" si="4384"/>
        <v/>
      </c>
      <c r="AT942" s="19" t="str">
        <f t="shared" si="4384"/>
        <v/>
      </c>
      <c r="AU942" s="19" t="str">
        <f t="shared" si="4384"/>
        <v/>
      </c>
      <c r="AV942" s="19" t="str">
        <f t="shared" si="4384"/>
        <v/>
      </c>
      <c r="AW942" s="19" t="str">
        <f t="shared" si="4384"/>
        <v/>
      </c>
      <c r="AX942" s="19" t="str">
        <f t="shared" si="4384"/>
        <v/>
      </c>
      <c r="AY942" s="24">
        <f t="shared" si="3801"/>
        <v>0</v>
      </c>
      <c r="AZ942" s="19">
        <f t="shared" si="3802"/>
        <v>1</v>
      </c>
      <c r="BA942" s="19"/>
      <c r="BB942" s="19"/>
    </row>
    <row r="943" spans="1:54" ht="15.6">
      <c r="A943" s="1">
        <f>'Form Responses 1'!A1130</f>
        <v>0</v>
      </c>
      <c r="B943" s="25">
        <f>'Form Responses 1'!B1130</f>
        <v>0</v>
      </c>
      <c r="C943" s="25">
        <f>'Form Responses 1'!C1130</f>
        <v>0</v>
      </c>
      <c r="D943" s="25">
        <f>'Form Responses 1'!D1130</f>
        <v>0</v>
      </c>
      <c r="E943" s="513">
        <f>'Form Responses 1'!E1130</f>
        <v>0</v>
      </c>
      <c r="F943" s="48">
        <f>'Form Responses 1'!F1130</f>
        <v>0</v>
      </c>
      <c r="G943" s="25">
        <f>'Form Responses 1'!G1130</f>
        <v>0</v>
      </c>
      <c r="H943" s="25"/>
      <c r="I943" s="25"/>
      <c r="J943" s="25"/>
      <c r="K943" s="25"/>
      <c r="L943" s="25"/>
      <c r="M943" s="25"/>
      <c r="N943" s="25"/>
      <c r="O943" s="19" t="str">
        <f t="shared" si="4144"/>
        <v/>
      </c>
      <c r="P943" s="20"/>
      <c r="Q943" s="20"/>
      <c r="R943" s="20"/>
      <c r="S943" s="20"/>
      <c r="T943" s="20"/>
      <c r="U943" s="20"/>
      <c r="V943" s="21"/>
      <c r="W943" s="21" t="str">
        <f t="shared" ref="W943:X943" si="4385">IF(COUNTIF($F943,CONCATENATE("*",W$1,"*")),"Y",IF(COUNTIF($F943,CONCATENATE("*",$O$1,"*")),"Y",IF(COUNTIF($F943,CONCATENATE("*",$Y$1,"*")),"Y","")))</f>
        <v/>
      </c>
      <c r="X943" s="21" t="str">
        <f t="shared" si="4385"/>
        <v/>
      </c>
      <c r="Y943" s="21" t="str">
        <f t="shared" si="4215"/>
        <v/>
      </c>
      <c r="Z943" s="21" t="str">
        <f t="shared" ref="Z943:AA943" si="4386">IF(COUNTIF($F943,CONCATENATE("*",Z$1,"*")),"Y",IF(COUNTIF($F943,CONCATENATE("*",$O$1,"*")),"Y",IF(COUNTIF($F943,CONCATENATE("*",$AB$1,"*")),"Y","")))</f>
        <v/>
      </c>
      <c r="AA943" s="21" t="str">
        <f t="shared" si="4386"/>
        <v/>
      </c>
      <c r="AB943" s="21" t="str">
        <f t="shared" si="4217"/>
        <v/>
      </c>
      <c r="AC943" s="21" t="str">
        <f t="shared" ref="AC943:AD943" si="4387">IF(COUNTIF($F943,CONCATENATE("*",AC$1,"*")),"Y",IF(COUNTIF($F943,CONCATENATE("*",$O$1,"*")),"Y",IF(COUNTIF($F943,CONCATENATE("*",$AE$1,"*")),"Y","")))</f>
        <v/>
      </c>
      <c r="AD943" s="21" t="str">
        <f t="shared" si="4387"/>
        <v/>
      </c>
      <c r="AE943" s="19" t="str">
        <f t="shared" si="4219"/>
        <v/>
      </c>
      <c r="AF943" s="22">
        <f t="shared" si="3799"/>
        <v>0</v>
      </c>
      <c r="AG943" s="44"/>
      <c r="AH943" s="19" t="str">
        <f t="shared" si="3867"/>
        <v/>
      </c>
      <c r="AI943" s="19" t="str">
        <f t="shared" ref="AI943:AX943" si="4388">IF(P943="Y",$AG943,"")</f>
        <v/>
      </c>
      <c r="AJ943" s="19" t="str">
        <f t="shared" si="4388"/>
        <v/>
      </c>
      <c r="AK943" s="19" t="str">
        <f t="shared" si="4388"/>
        <v/>
      </c>
      <c r="AL943" s="19" t="str">
        <f t="shared" si="4388"/>
        <v/>
      </c>
      <c r="AM943" s="19" t="str">
        <f t="shared" si="4388"/>
        <v/>
      </c>
      <c r="AN943" s="19" t="str">
        <f t="shared" si="4388"/>
        <v/>
      </c>
      <c r="AO943" s="19" t="str">
        <f t="shared" si="4388"/>
        <v/>
      </c>
      <c r="AP943" s="19" t="str">
        <f t="shared" si="4388"/>
        <v/>
      </c>
      <c r="AQ943" s="19" t="str">
        <f t="shared" si="4388"/>
        <v/>
      </c>
      <c r="AR943" s="19" t="str">
        <f t="shared" si="4388"/>
        <v/>
      </c>
      <c r="AS943" s="19" t="str">
        <f t="shared" si="4388"/>
        <v/>
      </c>
      <c r="AT943" s="19" t="str">
        <f t="shared" si="4388"/>
        <v/>
      </c>
      <c r="AU943" s="19" t="str">
        <f t="shared" si="4388"/>
        <v/>
      </c>
      <c r="AV943" s="19" t="str">
        <f t="shared" si="4388"/>
        <v/>
      </c>
      <c r="AW943" s="19" t="str">
        <f t="shared" si="4388"/>
        <v/>
      </c>
      <c r="AX943" s="19" t="str">
        <f t="shared" si="4388"/>
        <v/>
      </c>
      <c r="AY943" s="24">
        <f t="shared" si="3801"/>
        <v>0</v>
      </c>
      <c r="AZ943" s="19">
        <f t="shared" si="3802"/>
        <v>1</v>
      </c>
      <c r="BA943" s="19"/>
      <c r="BB943" s="19"/>
    </row>
    <row r="944" spans="1:54" ht="15.6">
      <c r="A944" s="1">
        <f>'Form Responses 1'!A1131</f>
        <v>0</v>
      </c>
      <c r="B944" s="25">
        <f>'Form Responses 1'!B1131</f>
        <v>0</v>
      </c>
      <c r="C944" s="25">
        <f>'Form Responses 1'!C1131</f>
        <v>0</v>
      </c>
      <c r="D944" s="25">
        <f>'Form Responses 1'!D1131</f>
        <v>0</v>
      </c>
      <c r="E944" s="513">
        <f>'Form Responses 1'!E1131</f>
        <v>0</v>
      </c>
      <c r="F944" s="48">
        <f>'Form Responses 1'!F1131</f>
        <v>0</v>
      </c>
      <c r="G944" s="25">
        <f>'Form Responses 1'!G1131</f>
        <v>0</v>
      </c>
      <c r="H944" s="25"/>
      <c r="I944" s="25"/>
      <c r="J944" s="25"/>
      <c r="K944" s="25"/>
      <c r="L944" s="25"/>
      <c r="M944" s="25"/>
      <c r="N944" s="25"/>
      <c r="O944" s="19" t="str">
        <f t="shared" si="4144"/>
        <v/>
      </c>
      <c r="P944" s="20"/>
      <c r="Q944" s="20"/>
      <c r="R944" s="20"/>
      <c r="S944" s="20"/>
      <c r="T944" s="20"/>
      <c r="U944" s="20"/>
      <c r="V944" s="21"/>
      <c r="W944" s="21" t="str">
        <f t="shared" ref="W944:X944" si="4389">IF(COUNTIF($F944,CONCATENATE("*",W$1,"*")),"Y",IF(COUNTIF($F944,CONCATENATE("*",$O$1,"*")),"Y",IF(COUNTIF($F944,CONCATENATE("*",$Y$1,"*")),"Y","")))</f>
        <v/>
      </c>
      <c r="X944" s="21" t="str">
        <f t="shared" si="4389"/>
        <v/>
      </c>
      <c r="Y944" s="21" t="str">
        <f t="shared" si="4215"/>
        <v/>
      </c>
      <c r="Z944" s="21" t="str">
        <f t="shared" ref="Z944:AA944" si="4390">IF(COUNTIF($F944,CONCATENATE("*",Z$1,"*")),"Y",IF(COUNTIF($F944,CONCATENATE("*",$O$1,"*")),"Y",IF(COUNTIF($F944,CONCATENATE("*",$AB$1,"*")),"Y","")))</f>
        <v/>
      </c>
      <c r="AA944" s="21" t="str">
        <f t="shared" si="4390"/>
        <v/>
      </c>
      <c r="AB944" s="21" t="str">
        <f t="shared" si="4217"/>
        <v/>
      </c>
      <c r="AC944" s="21" t="str">
        <f t="shared" ref="AC944:AD944" si="4391">IF(COUNTIF($F944,CONCATENATE("*",AC$1,"*")),"Y",IF(COUNTIF($F944,CONCATENATE("*",$O$1,"*")),"Y",IF(COUNTIF($F944,CONCATENATE("*",$AE$1,"*")),"Y","")))</f>
        <v/>
      </c>
      <c r="AD944" s="21" t="str">
        <f t="shared" si="4391"/>
        <v/>
      </c>
      <c r="AE944" s="19" t="str">
        <f t="shared" si="4219"/>
        <v/>
      </c>
      <c r="AF944" s="22">
        <f t="shared" si="3799"/>
        <v>0</v>
      </c>
      <c r="AG944" s="44"/>
      <c r="AH944" s="19" t="str">
        <f t="shared" si="3867"/>
        <v/>
      </c>
      <c r="AI944" s="19" t="str">
        <f t="shared" ref="AI944:AX944" si="4392">IF(P944="Y",$AG944,"")</f>
        <v/>
      </c>
      <c r="AJ944" s="19" t="str">
        <f t="shared" si="4392"/>
        <v/>
      </c>
      <c r="AK944" s="19" t="str">
        <f t="shared" si="4392"/>
        <v/>
      </c>
      <c r="AL944" s="19" t="str">
        <f t="shared" si="4392"/>
        <v/>
      </c>
      <c r="AM944" s="19" t="str">
        <f t="shared" si="4392"/>
        <v/>
      </c>
      <c r="AN944" s="19" t="str">
        <f t="shared" si="4392"/>
        <v/>
      </c>
      <c r="AO944" s="19" t="str">
        <f t="shared" si="4392"/>
        <v/>
      </c>
      <c r="AP944" s="19" t="str">
        <f t="shared" si="4392"/>
        <v/>
      </c>
      <c r="AQ944" s="19" t="str">
        <f t="shared" si="4392"/>
        <v/>
      </c>
      <c r="AR944" s="19" t="str">
        <f t="shared" si="4392"/>
        <v/>
      </c>
      <c r="AS944" s="19" t="str">
        <f t="shared" si="4392"/>
        <v/>
      </c>
      <c r="AT944" s="19" t="str">
        <f t="shared" si="4392"/>
        <v/>
      </c>
      <c r="AU944" s="19" t="str">
        <f t="shared" si="4392"/>
        <v/>
      </c>
      <c r="AV944" s="19" t="str">
        <f t="shared" si="4392"/>
        <v/>
      </c>
      <c r="AW944" s="19" t="str">
        <f t="shared" si="4392"/>
        <v/>
      </c>
      <c r="AX944" s="19" t="str">
        <f t="shared" si="4392"/>
        <v/>
      </c>
      <c r="AY944" s="24">
        <f t="shared" si="3801"/>
        <v>0</v>
      </c>
      <c r="AZ944" s="19">
        <f t="shared" si="3802"/>
        <v>1</v>
      </c>
      <c r="BA944" s="19"/>
      <c r="BB944" s="19"/>
    </row>
    <row r="945" spans="1:54" ht="15.6">
      <c r="A945" s="1">
        <f>'Form Responses 1'!A1132</f>
        <v>0</v>
      </c>
      <c r="B945" s="25">
        <f>'Form Responses 1'!B1132</f>
        <v>0</v>
      </c>
      <c r="C945" s="25">
        <f>'Form Responses 1'!C1132</f>
        <v>0</v>
      </c>
      <c r="D945" s="25">
        <f>'Form Responses 1'!D1132</f>
        <v>0</v>
      </c>
      <c r="E945" s="513">
        <f>'Form Responses 1'!E1132</f>
        <v>0</v>
      </c>
      <c r="F945" s="48">
        <f>'Form Responses 1'!F1132</f>
        <v>0</v>
      </c>
      <c r="G945" s="25">
        <f>'Form Responses 1'!G1132</f>
        <v>0</v>
      </c>
      <c r="H945" s="25"/>
      <c r="I945" s="25"/>
      <c r="J945" s="25"/>
      <c r="K945" s="25"/>
      <c r="L945" s="25"/>
      <c r="M945" s="25"/>
      <c r="N945" s="25"/>
      <c r="O945" s="19" t="str">
        <f t="shared" si="4144"/>
        <v/>
      </c>
      <c r="P945" s="20"/>
      <c r="Q945" s="20"/>
      <c r="R945" s="20"/>
      <c r="S945" s="20"/>
      <c r="T945" s="20"/>
      <c r="U945" s="20"/>
      <c r="V945" s="21"/>
      <c r="W945" s="21" t="str">
        <f t="shared" ref="W945:X945" si="4393">IF(COUNTIF($F945,CONCATENATE("*",W$1,"*")),"Y",IF(COUNTIF($F945,CONCATENATE("*",$O$1,"*")),"Y",IF(COUNTIF($F945,CONCATENATE("*",$Y$1,"*")),"Y","")))</f>
        <v/>
      </c>
      <c r="X945" s="21" t="str">
        <f t="shared" si="4393"/>
        <v/>
      </c>
      <c r="Y945" s="21" t="str">
        <f t="shared" si="4215"/>
        <v/>
      </c>
      <c r="Z945" s="21" t="str">
        <f t="shared" ref="Z945:AA945" si="4394">IF(COUNTIF($F945,CONCATENATE("*",Z$1,"*")),"Y",IF(COUNTIF($F945,CONCATENATE("*",$O$1,"*")),"Y",IF(COUNTIF($F945,CONCATENATE("*",$AB$1,"*")),"Y","")))</f>
        <v/>
      </c>
      <c r="AA945" s="21" t="str">
        <f t="shared" si="4394"/>
        <v/>
      </c>
      <c r="AB945" s="21" t="str">
        <f t="shared" si="4217"/>
        <v/>
      </c>
      <c r="AC945" s="21" t="str">
        <f t="shared" ref="AC945:AD945" si="4395">IF(COUNTIF($F945,CONCATENATE("*",AC$1,"*")),"Y",IF(COUNTIF($F945,CONCATENATE("*",$O$1,"*")),"Y",IF(COUNTIF($F945,CONCATENATE("*",$AE$1,"*")),"Y","")))</f>
        <v/>
      </c>
      <c r="AD945" s="21" t="str">
        <f t="shared" si="4395"/>
        <v/>
      </c>
      <c r="AE945" s="19" t="str">
        <f t="shared" si="4219"/>
        <v/>
      </c>
      <c r="AF945" s="22">
        <f t="shared" si="3799"/>
        <v>0</v>
      </c>
      <c r="AG945" s="44"/>
      <c r="AH945" s="19" t="str">
        <f t="shared" si="3867"/>
        <v/>
      </c>
      <c r="AI945" s="19" t="str">
        <f t="shared" ref="AI945:AX945" si="4396">IF(P945="Y",$AG945,"")</f>
        <v/>
      </c>
      <c r="AJ945" s="19" t="str">
        <f t="shared" si="4396"/>
        <v/>
      </c>
      <c r="AK945" s="19" t="str">
        <f t="shared" si="4396"/>
        <v/>
      </c>
      <c r="AL945" s="19" t="str">
        <f t="shared" si="4396"/>
        <v/>
      </c>
      <c r="AM945" s="19" t="str">
        <f t="shared" si="4396"/>
        <v/>
      </c>
      <c r="AN945" s="19" t="str">
        <f t="shared" si="4396"/>
        <v/>
      </c>
      <c r="AO945" s="19" t="str">
        <f t="shared" si="4396"/>
        <v/>
      </c>
      <c r="AP945" s="19" t="str">
        <f t="shared" si="4396"/>
        <v/>
      </c>
      <c r="AQ945" s="19" t="str">
        <f t="shared" si="4396"/>
        <v/>
      </c>
      <c r="AR945" s="19" t="str">
        <f t="shared" si="4396"/>
        <v/>
      </c>
      <c r="AS945" s="19" t="str">
        <f t="shared" si="4396"/>
        <v/>
      </c>
      <c r="AT945" s="19" t="str">
        <f t="shared" si="4396"/>
        <v/>
      </c>
      <c r="AU945" s="19" t="str">
        <f t="shared" si="4396"/>
        <v/>
      </c>
      <c r="AV945" s="19" t="str">
        <f t="shared" si="4396"/>
        <v/>
      </c>
      <c r="AW945" s="19" t="str">
        <f t="shared" si="4396"/>
        <v/>
      </c>
      <c r="AX945" s="19" t="str">
        <f t="shared" si="4396"/>
        <v/>
      </c>
      <c r="AY945" s="24">
        <f t="shared" si="3801"/>
        <v>0</v>
      </c>
      <c r="AZ945" s="19">
        <f t="shared" si="3802"/>
        <v>1</v>
      </c>
      <c r="BA945" s="19"/>
      <c r="BB945" s="19"/>
    </row>
    <row r="946" spans="1:54" ht="15.6">
      <c r="A946" s="1">
        <f>'Form Responses 1'!A1133</f>
        <v>0</v>
      </c>
      <c r="B946" s="25">
        <f>'Form Responses 1'!B1133</f>
        <v>0</v>
      </c>
      <c r="C946" s="25">
        <f>'Form Responses 1'!C1133</f>
        <v>0</v>
      </c>
      <c r="D946" s="25">
        <f>'Form Responses 1'!D1133</f>
        <v>0</v>
      </c>
      <c r="E946" s="513">
        <f>'Form Responses 1'!E1133</f>
        <v>0</v>
      </c>
      <c r="F946" s="48">
        <f>'Form Responses 1'!F1133</f>
        <v>0</v>
      </c>
      <c r="G946" s="25">
        <f>'Form Responses 1'!G1133</f>
        <v>0</v>
      </c>
      <c r="H946" s="25"/>
      <c r="I946" s="25"/>
      <c r="J946" s="25"/>
      <c r="K946" s="25"/>
      <c r="L946" s="25"/>
      <c r="M946" s="25"/>
      <c r="N946" s="25"/>
      <c r="O946" s="19" t="str">
        <f t="shared" si="4144"/>
        <v/>
      </c>
      <c r="P946" s="20"/>
      <c r="Q946" s="20"/>
      <c r="R946" s="20"/>
      <c r="S946" s="20"/>
      <c r="T946" s="20"/>
      <c r="U946" s="20"/>
      <c r="V946" s="21"/>
      <c r="W946" s="21" t="str">
        <f t="shared" ref="W946:X946" si="4397">IF(COUNTIF($F946,CONCATENATE("*",W$1,"*")),"Y",IF(COUNTIF($F946,CONCATENATE("*",$O$1,"*")),"Y",IF(COUNTIF($F946,CONCATENATE("*",$Y$1,"*")),"Y","")))</f>
        <v/>
      </c>
      <c r="X946" s="21" t="str">
        <f t="shared" si="4397"/>
        <v/>
      </c>
      <c r="Y946" s="21" t="str">
        <f t="shared" si="4215"/>
        <v/>
      </c>
      <c r="Z946" s="21" t="str">
        <f t="shared" ref="Z946:AA946" si="4398">IF(COUNTIF($F946,CONCATENATE("*",Z$1,"*")),"Y",IF(COUNTIF($F946,CONCATENATE("*",$O$1,"*")),"Y",IF(COUNTIF($F946,CONCATENATE("*",$AB$1,"*")),"Y","")))</f>
        <v/>
      </c>
      <c r="AA946" s="21" t="str">
        <f t="shared" si="4398"/>
        <v/>
      </c>
      <c r="AB946" s="21" t="str">
        <f t="shared" si="4217"/>
        <v/>
      </c>
      <c r="AC946" s="21" t="str">
        <f t="shared" ref="AC946:AD946" si="4399">IF(COUNTIF($F946,CONCATENATE("*",AC$1,"*")),"Y",IF(COUNTIF($F946,CONCATENATE("*",$O$1,"*")),"Y",IF(COUNTIF($F946,CONCATENATE("*",$AE$1,"*")),"Y","")))</f>
        <v/>
      </c>
      <c r="AD946" s="21" t="str">
        <f t="shared" si="4399"/>
        <v/>
      </c>
      <c r="AE946" s="19" t="str">
        <f t="shared" si="4219"/>
        <v/>
      </c>
      <c r="AF946" s="22">
        <f t="shared" si="3799"/>
        <v>0</v>
      </c>
      <c r="AG946" s="44"/>
      <c r="AH946" s="19" t="str">
        <f t="shared" si="3867"/>
        <v/>
      </c>
      <c r="AI946" s="19" t="str">
        <f t="shared" ref="AI946:AX946" si="4400">IF(P946="Y",$AG946,"")</f>
        <v/>
      </c>
      <c r="AJ946" s="19" t="str">
        <f t="shared" si="4400"/>
        <v/>
      </c>
      <c r="AK946" s="19" t="str">
        <f t="shared" si="4400"/>
        <v/>
      </c>
      <c r="AL946" s="19" t="str">
        <f t="shared" si="4400"/>
        <v/>
      </c>
      <c r="AM946" s="19" t="str">
        <f t="shared" si="4400"/>
        <v/>
      </c>
      <c r="AN946" s="19" t="str">
        <f t="shared" si="4400"/>
        <v/>
      </c>
      <c r="AO946" s="19" t="str">
        <f t="shared" si="4400"/>
        <v/>
      </c>
      <c r="AP946" s="19" t="str">
        <f t="shared" si="4400"/>
        <v/>
      </c>
      <c r="AQ946" s="19" t="str">
        <f t="shared" si="4400"/>
        <v/>
      </c>
      <c r="AR946" s="19" t="str">
        <f t="shared" si="4400"/>
        <v/>
      </c>
      <c r="AS946" s="19" t="str">
        <f t="shared" si="4400"/>
        <v/>
      </c>
      <c r="AT946" s="19" t="str">
        <f t="shared" si="4400"/>
        <v/>
      </c>
      <c r="AU946" s="19" t="str">
        <f t="shared" si="4400"/>
        <v/>
      </c>
      <c r="AV946" s="19" t="str">
        <f t="shared" si="4400"/>
        <v/>
      </c>
      <c r="AW946" s="19" t="str">
        <f t="shared" si="4400"/>
        <v/>
      </c>
      <c r="AX946" s="19" t="str">
        <f t="shared" si="4400"/>
        <v/>
      </c>
      <c r="AY946" s="24">
        <f t="shared" si="3801"/>
        <v>0</v>
      </c>
      <c r="AZ946" s="19">
        <f t="shared" si="3802"/>
        <v>1</v>
      </c>
      <c r="BA946" s="19"/>
      <c r="BB946" s="19"/>
    </row>
    <row r="947" spans="1:54" ht="15.6">
      <c r="A947" s="1">
        <f>'Form Responses 1'!A1134</f>
        <v>0</v>
      </c>
      <c r="B947" s="25">
        <f>'Form Responses 1'!B1134</f>
        <v>0</v>
      </c>
      <c r="C947" s="25">
        <f>'Form Responses 1'!C1134</f>
        <v>0</v>
      </c>
      <c r="D947" s="25">
        <f>'Form Responses 1'!D1134</f>
        <v>0</v>
      </c>
      <c r="E947" s="513">
        <f>'Form Responses 1'!E1134</f>
        <v>0</v>
      </c>
      <c r="F947" s="48">
        <f>'Form Responses 1'!F1134</f>
        <v>0</v>
      </c>
      <c r="G947" s="25">
        <f>'Form Responses 1'!G1134</f>
        <v>0</v>
      </c>
      <c r="H947" s="25"/>
      <c r="I947" s="25"/>
      <c r="J947" s="25"/>
      <c r="K947" s="25"/>
      <c r="L947" s="25"/>
      <c r="M947" s="25"/>
      <c r="N947" s="25"/>
      <c r="O947" s="19" t="str">
        <f t="shared" si="4144"/>
        <v/>
      </c>
      <c r="P947" s="20"/>
      <c r="Q947" s="20"/>
      <c r="R947" s="20"/>
      <c r="S947" s="20"/>
      <c r="T947" s="20"/>
      <c r="U947" s="20"/>
      <c r="V947" s="21"/>
      <c r="W947" s="21" t="str">
        <f t="shared" ref="W947:X947" si="4401">IF(COUNTIF($F947,CONCATENATE("*",W$1,"*")),"Y",IF(COUNTIF($F947,CONCATENATE("*",$O$1,"*")),"Y",IF(COUNTIF($F947,CONCATENATE("*",$Y$1,"*")),"Y","")))</f>
        <v/>
      </c>
      <c r="X947" s="21" t="str">
        <f t="shared" si="4401"/>
        <v/>
      </c>
      <c r="Y947" s="21" t="str">
        <f t="shared" si="4215"/>
        <v/>
      </c>
      <c r="Z947" s="21" t="str">
        <f t="shared" ref="Z947:AA947" si="4402">IF(COUNTIF($F947,CONCATENATE("*",Z$1,"*")),"Y",IF(COUNTIF($F947,CONCATENATE("*",$O$1,"*")),"Y",IF(COUNTIF($F947,CONCATENATE("*",$AB$1,"*")),"Y","")))</f>
        <v/>
      </c>
      <c r="AA947" s="21" t="str">
        <f t="shared" si="4402"/>
        <v/>
      </c>
      <c r="AB947" s="21" t="str">
        <f t="shared" si="4217"/>
        <v/>
      </c>
      <c r="AC947" s="21" t="str">
        <f t="shared" ref="AC947:AD947" si="4403">IF(COUNTIF($F947,CONCATENATE("*",AC$1,"*")),"Y",IF(COUNTIF($F947,CONCATENATE("*",$O$1,"*")),"Y",IF(COUNTIF($F947,CONCATENATE("*",$AE$1,"*")),"Y","")))</f>
        <v/>
      </c>
      <c r="AD947" s="21" t="str">
        <f t="shared" si="4403"/>
        <v/>
      </c>
      <c r="AE947" s="19" t="str">
        <f t="shared" si="4219"/>
        <v/>
      </c>
      <c r="AF947" s="22">
        <f t="shared" si="3799"/>
        <v>0</v>
      </c>
      <c r="AG947" s="44"/>
      <c r="AH947" s="19" t="str">
        <f t="shared" si="3867"/>
        <v/>
      </c>
      <c r="AI947" s="19" t="str">
        <f t="shared" ref="AI947:AX947" si="4404">IF(P947="Y",$AG947,"")</f>
        <v/>
      </c>
      <c r="AJ947" s="19" t="str">
        <f t="shared" si="4404"/>
        <v/>
      </c>
      <c r="AK947" s="19" t="str">
        <f t="shared" si="4404"/>
        <v/>
      </c>
      <c r="AL947" s="19" t="str">
        <f t="shared" si="4404"/>
        <v/>
      </c>
      <c r="AM947" s="19" t="str">
        <f t="shared" si="4404"/>
        <v/>
      </c>
      <c r="AN947" s="19" t="str">
        <f t="shared" si="4404"/>
        <v/>
      </c>
      <c r="AO947" s="19" t="str">
        <f t="shared" si="4404"/>
        <v/>
      </c>
      <c r="AP947" s="19" t="str">
        <f t="shared" si="4404"/>
        <v/>
      </c>
      <c r="AQ947" s="19" t="str">
        <f t="shared" si="4404"/>
        <v/>
      </c>
      <c r="AR947" s="19" t="str">
        <f t="shared" si="4404"/>
        <v/>
      </c>
      <c r="AS947" s="19" t="str">
        <f t="shared" si="4404"/>
        <v/>
      </c>
      <c r="AT947" s="19" t="str">
        <f t="shared" si="4404"/>
        <v/>
      </c>
      <c r="AU947" s="19" t="str">
        <f t="shared" si="4404"/>
        <v/>
      </c>
      <c r="AV947" s="19" t="str">
        <f t="shared" si="4404"/>
        <v/>
      </c>
      <c r="AW947" s="19" t="str">
        <f t="shared" si="4404"/>
        <v/>
      </c>
      <c r="AX947" s="19" t="str">
        <f t="shared" si="4404"/>
        <v/>
      </c>
      <c r="AY947" s="24">
        <f t="shared" si="3801"/>
        <v>0</v>
      </c>
      <c r="AZ947" s="19">
        <f t="shared" si="3802"/>
        <v>1</v>
      </c>
      <c r="BA947" s="19"/>
      <c r="BB947" s="19"/>
    </row>
    <row r="948" spans="1:54" ht="15.6">
      <c r="A948" s="1">
        <f>'Form Responses 1'!A1135</f>
        <v>0</v>
      </c>
      <c r="B948" s="25">
        <f>'Form Responses 1'!B1135</f>
        <v>0</v>
      </c>
      <c r="C948" s="25">
        <f>'Form Responses 1'!C1135</f>
        <v>0</v>
      </c>
      <c r="D948" s="25">
        <f>'Form Responses 1'!D1135</f>
        <v>0</v>
      </c>
      <c r="E948" s="513">
        <f>'Form Responses 1'!E1135</f>
        <v>0</v>
      </c>
      <c r="F948" s="48">
        <f>'Form Responses 1'!F1135</f>
        <v>0</v>
      </c>
      <c r="G948" s="25">
        <f>'Form Responses 1'!G1135</f>
        <v>0</v>
      </c>
      <c r="H948" s="25"/>
      <c r="I948" s="25"/>
      <c r="J948" s="25"/>
      <c r="K948" s="25"/>
      <c r="L948" s="25"/>
      <c r="M948" s="25"/>
      <c r="N948" s="25"/>
      <c r="O948" s="19" t="str">
        <f t="shared" si="4144"/>
        <v/>
      </c>
      <c r="P948" s="20"/>
      <c r="Q948" s="20"/>
      <c r="R948" s="20"/>
      <c r="S948" s="20"/>
      <c r="T948" s="20"/>
      <c r="U948" s="20"/>
      <c r="V948" s="21"/>
      <c r="W948" s="21" t="str">
        <f t="shared" ref="W948:X948" si="4405">IF(COUNTIF($F948,CONCATENATE("*",W$1,"*")),"Y",IF(COUNTIF($F948,CONCATENATE("*",$O$1,"*")),"Y",IF(COUNTIF($F948,CONCATENATE("*",$Y$1,"*")),"Y","")))</f>
        <v/>
      </c>
      <c r="X948" s="21" t="str">
        <f t="shared" si="4405"/>
        <v/>
      </c>
      <c r="Y948" s="21" t="str">
        <f t="shared" si="4215"/>
        <v/>
      </c>
      <c r="Z948" s="21" t="str">
        <f t="shared" ref="Z948:AA948" si="4406">IF(COUNTIF($F948,CONCATENATE("*",Z$1,"*")),"Y",IF(COUNTIF($F948,CONCATENATE("*",$O$1,"*")),"Y",IF(COUNTIF($F948,CONCATENATE("*",$AB$1,"*")),"Y","")))</f>
        <v/>
      </c>
      <c r="AA948" s="21" t="str">
        <f t="shared" si="4406"/>
        <v/>
      </c>
      <c r="AB948" s="21" t="str">
        <f t="shared" si="4217"/>
        <v/>
      </c>
      <c r="AC948" s="21" t="str">
        <f t="shared" ref="AC948:AD948" si="4407">IF(COUNTIF($F948,CONCATENATE("*",AC$1,"*")),"Y",IF(COUNTIF($F948,CONCATENATE("*",$O$1,"*")),"Y",IF(COUNTIF($F948,CONCATENATE("*",$AE$1,"*")),"Y","")))</f>
        <v/>
      </c>
      <c r="AD948" s="21" t="str">
        <f t="shared" si="4407"/>
        <v/>
      </c>
      <c r="AE948" s="19" t="str">
        <f t="shared" si="4219"/>
        <v/>
      </c>
      <c r="AF948" s="22">
        <f t="shared" si="3799"/>
        <v>0</v>
      </c>
      <c r="AG948" s="44"/>
      <c r="AH948" s="19" t="str">
        <f t="shared" si="3867"/>
        <v/>
      </c>
      <c r="AI948" s="19" t="str">
        <f t="shared" ref="AI948:AX948" si="4408">IF(P948="Y",$AG948,"")</f>
        <v/>
      </c>
      <c r="AJ948" s="19" t="str">
        <f t="shared" si="4408"/>
        <v/>
      </c>
      <c r="AK948" s="19" t="str">
        <f t="shared" si="4408"/>
        <v/>
      </c>
      <c r="AL948" s="19" t="str">
        <f t="shared" si="4408"/>
        <v/>
      </c>
      <c r="AM948" s="19" t="str">
        <f t="shared" si="4408"/>
        <v/>
      </c>
      <c r="AN948" s="19" t="str">
        <f t="shared" si="4408"/>
        <v/>
      </c>
      <c r="AO948" s="19" t="str">
        <f t="shared" si="4408"/>
        <v/>
      </c>
      <c r="AP948" s="19" t="str">
        <f t="shared" si="4408"/>
        <v/>
      </c>
      <c r="AQ948" s="19" t="str">
        <f t="shared" si="4408"/>
        <v/>
      </c>
      <c r="AR948" s="19" t="str">
        <f t="shared" si="4408"/>
        <v/>
      </c>
      <c r="AS948" s="19" t="str">
        <f t="shared" si="4408"/>
        <v/>
      </c>
      <c r="AT948" s="19" t="str">
        <f t="shared" si="4408"/>
        <v/>
      </c>
      <c r="AU948" s="19" t="str">
        <f t="shared" si="4408"/>
        <v/>
      </c>
      <c r="AV948" s="19" t="str">
        <f t="shared" si="4408"/>
        <v/>
      </c>
      <c r="AW948" s="19" t="str">
        <f t="shared" si="4408"/>
        <v/>
      </c>
      <c r="AX948" s="19" t="str">
        <f t="shared" si="4408"/>
        <v/>
      </c>
      <c r="AY948" s="24">
        <f t="shared" si="3801"/>
        <v>0</v>
      </c>
      <c r="AZ948" s="19">
        <f t="shared" si="3802"/>
        <v>1</v>
      </c>
      <c r="BA948" s="19"/>
      <c r="BB948" s="19"/>
    </row>
    <row r="949" spans="1:54" ht="15.6">
      <c r="A949" s="1">
        <f>'Form Responses 1'!A1136</f>
        <v>0</v>
      </c>
      <c r="B949" s="25">
        <f>'Form Responses 1'!B1136</f>
        <v>0</v>
      </c>
      <c r="C949" s="25">
        <f>'Form Responses 1'!C1136</f>
        <v>0</v>
      </c>
      <c r="D949" s="25">
        <f>'Form Responses 1'!D1136</f>
        <v>0</v>
      </c>
      <c r="E949" s="513">
        <f>'Form Responses 1'!E1136</f>
        <v>0</v>
      </c>
      <c r="F949" s="48">
        <f>'Form Responses 1'!F1136</f>
        <v>0</v>
      </c>
      <c r="G949" s="25">
        <f>'Form Responses 1'!G1136</f>
        <v>0</v>
      </c>
      <c r="H949" s="25"/>
      <c r="I949" s="25"/>
      <c r="J949" s="25"/>
      <c r="K949" s="25"/>
      <c r="L949" s="25"/>
      <c r="M949" s="25"/>
      <c r="N949" s="25"/>
      <c r="O949" s="19" t="str">
        <f t="shared" si="4144"/>
        <v/>
      </c>
      <c r="P949" s="20"/>
      <c r="Q949" s="20"/>
      <c r="R949" s="20"/>
      <c r="S949" s="20"/>
      <c r="T949" s="20"/>
      <c r="U949" s="20"/>
      <c r="V949" s="21"/>
      <c r="W949" s="21" t="str">
        <f t="shared" ref="W949:X949" si="4409">IF(COUNTIF($F949,CONCATENATE("*",W$1,"*")),"Y",IF(COUNTIF($F949,CONCATENATE("*",$O$1,"*")),"Y",IF(COUNTIF($F949,CONCATENATE("*",$Y$1,"*")),"Y","")))</f>
        <v/>
      </c>
      <c r="X949" s="21" t="str">
        <f t="shared" si="4409"/>
        <v/>
      </c>
      <c r="Y949" s="21" t="str">
        <f t="shared" si="4215"/>
        <v/>
      </c>
      <c r="Z949" s="21" t="str">
        <f t="shared" ref="Z949:AA949" si="4410">IF(COUNTIF($F949,CONCATENATE("*",Z$1,"*")),"Y",IF(COUNTIF($F949,CONCATENATE("*",$O$1,"*")),"Y",IF(COUNTIF($F949,CONCATENATE("*",$AB$1,"*")),"Y","")))</f>
        <v/>
      </c>
      <c r="AA949" s="21" t="str">
        <f t="shared" si="4410"/>
        <v/>
      </c>
      <c r="AB949" s="21" t="str">
        <f t="shared" si="4217"/>
        <v/>
      </c>
      <c r="AC949" s="21" t="str">
        <f t="shared" ref="AC949:AD949" si="4411">IF(COUNTIF($F949,CONCATENATE("*",AC$1,"*")),"Y",IF(COUNTIF($F949,CONCATENATE("*",$O$1,"*")),"Y",IF(COUNTIF($F949,CONCATENATE("*",$AE$1,"*")),"Y","")))</f>
        <v/>
      </c>
      <c r="AD949" s="21" t="str">
        <f t="shared" si="4411"/>
        <v/>
      </c>
      <c r="AE949" s="19" t="str">
        <f t="shared" si="4219"/>
        <v/>
      </c>
      <c r="AF949" s="22">
        <f t="shared" si="3799"/>
        <v>0</v>
      </c>
      <c r="AG949" s="44"/>
      <c r="AH949" s="19" t="str">
        <f t="shared" si="3867"/>
        <v/>
      </c>
      <c r="AI949" s="19" t="str">
        <f t="shared" ref="AI949:AX949" si="4412">IF(P949="Y",$AG949,"")</f>
        <v/>
      </c>
      <c r="AJ949" s="19" t="str">
        <f t="shared" si="4412"/>
        <v/>
      </c>
      <c r="AK949" s="19" t="str">
        <f t="shared" si="4412"/>
        <v/>
      </c>
      <c r="AL949" s="19" t="str">
        <f t="shared" si="4412"/>
        <v/>
      </c>
      <c r="AM949" s="19" t="str">
        <f t="shared" si="4412"/>
        <v/>
      </c>
      <c r="AN949" s="19" t="str">
        <f t="shared" si="4412"/>
        <v/>
      </c>
      <c r="AO949" s="19" t="str">
        <f t="shared" si="4412"/>
        <v/>
      </c>
      <c r="AP949" s="19" t="str">
        <f t="shared" si="4412"/>
        <v/>
      </c>
      <c r="AQ949" s="19" t="str">
        <f t="shared" si="4412"/>
        <v/>
      </c>
      <c r="AR949" s="19" t="str">
        <f t="shared" si="4412"/>
        <v/>
      </c>
      <c r="AS949" s="19" t="str">
        <f t="shared" si="4412"/>
        <v/>
      </c>
      <c r="AT949" s="19" t="str">
        <f t="shared" si="4412"/>
        <v/>
      </c>
      <c r="AU949" s="19" t="str">
        <f t="shared" si="4412"/>
        <v/>
      </c>
      <c r="AV949" s="19" t="str">
        <f t="shared" si="4412"/>
        <v/>
      </c>
      <c r="AW949" s="19" t="str">
        <f t="shared" si="4412"/>
        <v/>
      </c>
      <c r="AX949" s="19" t="str">
        <f t="shared" si="4412"/>
        <v/>
      </c>
      <c r="AY949" s="24">
        <f t="shared" si="3801"/>
        <v>0</v>
      </c>
      <c r="AZ949" s="19">
        <f t="shared" si="3802"/>
        <v>1</v>
      </c>
      <c r="BA949" s="19"/>
      <c r="BB949" s="19"/>
    </row>
    <row r="950" spans="1:54" ht="15.6">
      <c r="A950" s="1">
        <f>'Form Responses 1'!A1137</f>
        <v>0</v>
      </c>
      <c r="B950" s="25">
        <f>'Form Responses 1'!B1137</f>
        <v>0</v>
      </c>
      <c r="C950" s="25">
        <f>'Form Responses 1'!C1137</f>
        <v>0</v>
      </c>
      <c r="D950" s="25">
        <f>'Form Responses 1'!D1137</f>
        <v>0</v>
      </c>
      <c r="E950" s="513">
        <f>'Form Responses 1'!E1137</f>
        <v>0</v>
      </c>
      <c r="F950" s="48">
        <f>'Form Responses 1'!F1137</f>
        <v>0</v>
      </c>
      <c r="G950" s="25">
        <f>'Form Responses 1'!G1137</f>
        <v>0</v>
      </c>
      <c r="H950" s="25"/>
      <c r="I950" s="25"/>
      <c r="J950" s="25"/>
      <c r="K950" s="25"/>
      <c r="L950" s="25"/>
      <c r="M950" s="25"/>
      <c r="N950" s="25"/>
      <c r="O950" s="19" t="str">
        <f t="shared" si="4144"/>
        <v/>
      </c>
      <c r="P950" s="20"/>
      <c r="Q950" s="20"/>
      <c r="R950" s="20"/>
      <c r="S950" s="20"/>
      <c r="T950" s="20"/>
      <c r="U950" s="20"/>
      <c r="V950" s="21"/>
      <c r="W950" s="21" t="str">
        <f t="shared" ref="W950:X950" si="4413">IF(COUNTIF($F950,CONCATENATE("*",W$1,"*")),"Y",IF(COUNTIF($F950,CONCATENATE("*",$O$1,"*")),"Y",IF(COUNTIF($F950,CONCATENATE("*",$Y$1,"*")),"Y","")))</f>
        <v/>
      </c>
      <c r="X950" s="21" t="str">
        <f t="shared" si="4413"/>
        <v/>
      </c>
      <c r="Y950" s="21" t="str">
        <f t="shared" si="4215"/>
        <v/>
      </c>
      <c r="Z950" s="21" t="str">
        <f t="shared" ref="Z950:AA950" si="4414">IF(COUNTIF($F950,CONCATENATE("*",Z$1,"*")),"Y",IF(COUNTIF($F950,CONCATENATE("*",$O$1,"*")),"Y",IF(COUNTIF($F950,CONCATENATE("*",$AB$1,"*")),"Y","")))</f>
        <v/>
      </c>
      <c r="AA950" s="21" t="str">
        <f t="shared" si="4414"/>
        <v/>
      </c>
      <c r="AB950" s="21" t="str">
        <f t="shared" si="4217"/>
        <v/>
      </c>
      <c r="AC950" s="21" t="str">
        <f t="shared" ref="AC950:AD950" si="4415">IF(COUNTIF($F950,CONCATENATE("*",AC$1,"*")),"Y",IF(COUNTIF($F950,CONCATENATE("*",$O$1,"*")),"Y",IF(COUNTIF($F950,CONCATENATE("*",$AE$1,"*")),"Y","")))</f>
        <v/>
      </c>
      <c r="AD950" s="21" t="str">
        <f t="shared" si="4415"/>
        <v/>
      </c>
      <c r="AE950" s="19" t="str">
        <f t="shared" si="4219"/>
        <v/>
      </c>
      <c r="AF950" s="22">
        <f t="shared" si="3799"/>
        <v>0</v>
      </c>
      <c r="AG950" s="44"/>
      <c r="AH950" s="19" t="str">
        <f t="shared" si="3867"/>
        <v/>
      </c>
      <c r="AI950" s="19" t="str">
        <f t="shared" ref="AI950:AX950" si="4416">IF(P950="Y",$AG950,"")</f>
        <v/>
      </c>
      <c r="AJ950" s="19" t="str">
        <f t="shared" si="4416"/>
        <v/>
      </c>
      <c r="AK950" s="19" t="str">
        <f t="shared" si="4416"/>
        <v/>
      </c>
      <c r="AL950" s="19" t="str">
        <f t="shared" si="4416"/>
        <v/>
      </c>
      <c r="AM950" s="19" t="str">
        <f t="shared" si="4416"/>
        <v/>
      </c>
      <c r="AN950" s="19" t="str">
        <f t="shared" si="4416"/>
        <v/>
      </c>
      <c r="AO950" s="19" t="str">
        <f t="shared" si="4416"/>
        <v/>
      </c>
      <c r="AP950" s="19" t="str">
        <f t="shared" si="4416"/>
        <v/>
      </c>
      <c r="AQ950" s="19" t="str">
        <f t="shared" si="4416"/>
        <v/>
      </c>
      <c r="AR950" s="19" t="str">
        <f t="shared" si="4416"/>
        <v/>
      </c>
      <c r="AS950" s="19" t="str">
        <f t="shared" si="4416"/>
        <v/>
      </c>
      <c r="AT950" s="19" t="str">
        <f t="shared" si="4416"/>
        <v/>
      </c>
      <c r="AU950" s="19" t="str">
        <f t="shared" si="4416"/>
        <v/>
      </c>
      <c r="AV950" s="19" t="str">
        <f t="shared" si="4416"/>
        <v/>
      </c>
      <c r="AW950" s="19" t="str">
        <f t="shared" si="4416"/>
        <v/>
      </c>
      <c r="AX950" s="19" t="str">
        <f t="shared" si="4416"/>
        <v/>
      </c>
      <c r="AY950" s="24">
        <f t="shared" si="3801"/>
        <v>0</v>
      </c>
      <c r="AZ950" s="19">
        <f t="shared" si="3802"/>
        <v>1</v>
      </c>
      <c r="BA950" s="19"/>
      <c r="BB950" s="19"/>
    </row>
    <row r="951" spans="1:54" ht="15.6">
      <c r="A951" s="1">
        <f>'Form Responses 1'!A1138</f>
        <v>0</v>
      </c>
      <c r="B951" s="25">
        <f>'Form Responses 1'!B1138</f>
        <v>0</v>
      </c>
      <c r="C951" s="25">
        <f>'Form Responses 1'!C1138</f>
        <v>0</v>
      </c>
      <c r="D951" s="25">
        <f>'Form Responses 1'!D1138</f>
        <v>0</v>
      </c>
      <c r="E951" s="513">
        <f>'Form Responses 1'!E1138</f>
        <v>0</v>
      </c>
      <c r="F951" s="48">
        <f>'Form Responses 1'!F1138</f>
        <v>0</v>
      </c>
      <c r="G951" s="25">
        <f>'Form Responses 1'!G1138</f>
        <v>0</v>
      </c>
      <c r="H951" s="25"/>
      <c r="I951" s="25"/>
      <c r="J951" s="25"/>
      <c r="K951" s="25"/>
      <c r="L951" s="25"/>
      <c r="M951" s="25"/>
      <c r="N951" s="25"/>
      <c r="O951" s="19" t="str">
        <f t="shared" si="4144"/>
        <v/>
      </c>
      <c r="P951" s="20"/>
      <c r="Q951" s="20"/>
      <c r="R951" s="20"/>
      <c r="S951" s="20"/>
      <c r="T951" s="20"/>
      <c r="U951" s="20"/>
      <c r="V951" s="21"/>
      <c r="W951" s="21" t="str">
        <f t="shared" ref="W951:X951" si="4417">IF(COUNTIF($F951,CONCATENATE("*",W$1,"*")),"Y",IF(COUNTIF($F951,CONCATENATE("*",$O$1,"*")),"Y",IF(COUNTIF($F951,CONCATENATE("*",$Y$1,"*")),"Y","")))</f>
        <v/>
      </c>
      <c r="X951" s="21" t="str">
        <f t="shared" si="4417"/>
        <v/>
      </c>
      <c r="Y951" s="21" t="str">
        <f t="shared" si="4215"/>
        <v/>
      </c>
      <c r="Z951" s="21" t="str">
        <f t="shared" ref="Z951:AA951" si="4418">IF(COUNTIF($F951,CONCATENATE("*",Z$1,"*")),"Y",IF(COUNTIF($F951,CONCATENATE("*",$O$1,"*")),"Y",IF(COUNTIF($F951,CONCATENATE("*",$AB$1,"*")),"Y","")))</f>
        <v/>
      </c>
      <c r="AA951" s="21" t="str">
        <f t="shared" si="4418"/>
        <v/>
      </c>
      <c r="AB951" s="21" t="str">
        <f t="shared" si="4217"/>
        <v/>
      </c>
      <c r="AC951" s="21" t="str">
        <f t="shared" ref="AC951:AD951" si="4419">IF(COUNTIF($F951,CONCATENATE("*",AC$1,"*")),"Y",IF(COUNTIF($F951,CONCATENATE("*",$O$1,"*")),"Y",IF(COUNTIF($F951,CONCATENATE("*",$AE$1,"*")),"Y","")))</f>
        <v/>
      </c>
      <c r="AD951" s="21" t="str">
        <f t="shared" si="4419"/>
        <v/>
      </c>
      <c r="AE951" s="19" t="str">
        <f t="shared" si="4219"/>
        <v/>
      </c>
      <c r="AF951" s="22">
        <f t="shared" si="3799"/>
        <v>0</v>
      </c>
      <c r="AG951" s="44"/>
      <c r="AH951" s="19" t="str">
        <f t="shared" si="3867"/>
        <v/>
      </c>
      <c r="AI951" s="19" t="str">
        <f t="shared" ref="AI951:AX951" si="4420">IF(P951="Y",$AG951,"")</f>
        <v/>
      </c>
      <c r="AJ951" s="19" t="str">
        <f t="shared" si="4420"/>
        <v/>
      </c>
      <c r="AK951" s="19" t="str">
        <f t="shared" si="4420"/>
        <v/>
      </c>
      <c r="AL951" s="19" t="str">
        <f t="shared" si="4420"/>
        <v/>
      </c>
      <c r="AM951" s="19" t="str">
        <f t="shared" si="4420"/>
        <v/>
      </c>
      <c r="AN951" s="19" t="str">
        <f t="shared" si="4420"/>
        <v/>
      </c>
      <c r="AO951" s="19" t="str">
        <f t="shared" si="4420"/>
        <v/>
      </c>
      <c r="AP951" s="19" t="str">
        <f t="shared" si="4420"/>
        <v/>
      </c>
      <c r="AQ951" s="19" t="str">
        <f t="shared" si="4420"/>
        <v/>
      </c>
      <c r="AR951" s="19" t="str">
        <f t="shared" si="4420"/>
        <v/>
      </c>
      <c r="AS951" s="19" t="str">
        <f t="shared" si="4420"/>
        <v/>
      </c>
      <c r="AT951" s="19" t="str">
        <f t="shared" si="4420"/>
        <v/>
      </c>
      <c r="AU951" s="19" t="str">
        <f t="shared" si="4420"/>
        <v/>
      </c>
      <c r="AV951" s="19" t="str">
        <f t="shared" si="4420"/>
        <v/>
      </c>
      <c r="AW951" s="19" t="str">
        <f t="shared" si="4420"/>
        <v/>
      </c>
      <c r="AX951" s="19" t="str">
        <f t="shared" si="4420"/>
        <v/>
      </c>
      <c r="AY951" s="24">
        <f t="shared" si="3801"/>
        <v>0</v>
      </c>
      <c r="AZ951" s="19">
        <f t="shared" si="3802"/>
        <v>1</v>
      </c>
      <c r="BA951" s="19"/>
      <c r="BB951" s="19"/>
    </row>
    <row r="952" spans="1:54" ht="15.6">
      <c r="A952" s="1">
        <f>'Form Responses 1'!A1139</f>
        <v>0</v>
      </c>
      <c r="B952" s="25">
        <f>'Form Responses 1'!B1139</f>
        <v>0</v>
      </c>
      <c r="C952" s="25">
        <f>'Form Responses 1'!C1139</f>
        <v>0</v>
      </c>
      <c r="D952" s="25">
        <f>'Form Responses 1'!D1139</f>
        <v>0</v>
      </c>
      <c r="E952" s="513">
        <f>'Form Responses 1'!E1139</f>
        <v>0</v>
      </c>
      <c r="F952" s="48">
        <f>'Form Responses 1'!F1139</f>
        <v>0</v>
      </c>
      <c r="G952" s="25">
        <f>'Form Responses 1'!G1139</f>
        <v>0</v>
      </c>
      <c r="H952" s="25"/>
      <c r="I952" s="25"/>
      <c r="J952" s="25"/>
      <c r="K952" s="25"/>
      <c r="L952" s="25"/>
      <c r="M952" s="25"/>
      <c r="N952" s="25"/>
      <c r="O952" s="19" t="str">
        <f t="shared" si="4144"/>
        <v/>
      </c>
      <c r="P952" s="20"/>
      <c r="Q952" s="20"/>
      <c r="R952" s="20"/>
      <c r="S952" s="20"/>
      <c r="T952" s="20"/>
      <c r="U952" s="20"/>
      <c r="V952" s="21"/>
      <c r="W952" s="21" t="str">
        <f t="shared" ref="W952:X952" si="4421">IF(COUNTIF($F952,CONCATENATE("*",W$1,"*")),"Y",IF(COUNTIF($F952,CONCATENATE("*",$O$1,"*")),"Y",IF(COUNTIF($F952,CONCATENATE("*",$Y$1,"*")),"Y","")))</f>
        <v/>
      </c>
      <c r="X952" s="21" t="str">
        <f t="shared" si="4421"/>
        <v/>
      </c>
      <c r="Y952" s="21" t="str">
        <f t="shared" si="4215"/>
        <v/>
      </c>
      <c r="Z952" s="21" t="str">
        <f t="shared" ref="Z952:AA952" si="4422">IF(COUNTIF($F952,CONCATENATE("*",Z$1,"*")),"Y",IF(COUNTIF($F952,CONCATENATE("*",$O$1,"*")),"Y",IF(COUNTIF($F952,CONCATENATE("*",$AB$1,"*")),"Y","")))</f>
        <v/>
      </c>
      <c r="AA952" s="21" t="str">
        <f t="shared" si="4422"/>
        <v/>
      </c>
      <c r="AB952" s="21" t="str">
        <f t="shared" si="4217"/>
        <v/>
      </c>
      <c r="AC952" s="21" t="str">
        <f t="shared" ref="AC952:AD952" si="4423">IF(COUNTIF($F952,CONCATENATE("*",AC$1,"*")),"Y",IF(COUNTIF($F952,CONCATENATE("*",$O$1,"*")),"Y",IF(COUNTIF($F952,CONCATENATE("*",$AE$1,"*")),"Y","")))</f>
        <v/>
      </c>
      <c r="AD952" s="21" t="str">
        <f t="shared" si="4423"/>
        <v/>
      </c>
      <c r="AE952" s="19" t="str">
        <f t="shared" si="4219"/>
        <v/>
      </c>
      <c r="AF952" s="22">
        <f t="shared" si="3799"/>
        <v>0</v>
      </c>
      <c r="AG952" s="44"/>
      <c r="AH952" s="19" t="str">
        <f t="shared" si="3867"/>
        <v/>
      </c>
      <c r="AI952" s="19" t="str">
        <f t="shared" ref="AI952:AX952" si="4424">IF(P952="Y",$AG952,"")</f>
        <v/>
      </c>
      <c r="AJ952" s="19" t="str">
        <f t="shared" si="4424"/>
        <v/>
      </c>
      <c r="AK952" s="19" t="str">
        <f t="shared" si="4424"/>
        <v/>
      </c>
      <c r="AL952" s="19" t="str">
        <f t="shared" si="4424"/>
        <v/>
      </c>
      <c r="AM952" s="19" t="str">
        <f t="shared" si="4424"/>
        <v/>
      </c>
      <c r="AN952" s="19" t="str">
        <f t="shared" si="4424"/>
        <v/>
      </c>
      <c r="AO952" s="19" t="str">
        <f t="shared" si="4424"/>
        <v/>
      </c>
      <c r="AP952" s="19" t="str">
        <f t="shared" si="4424"/>
        <v/>
      </c>
      <c r="AQ952" s="19" t="str">
        <f t="shared" si="4424"/>
        <v/>
      </c>
      <c r="AR952" s="19" t="str">
        <f t="shared" si="4424"/>
        <v/>
      </c>
      <c r="AS952" s="19" t="str">
        <f t="shared" si="4424"/>
        <v/>
      </c>
      <c r="AT952" s="19" t="str">
        <f t="shared" si="4424"/>
        <v/>
      </c>
      <c r="AU952" s="19" t="str">
        <f t="shared" si="4424"/>
        <v/>
      </c>
      <c r="AV952" s="19" t="str">
        <f t="shared" si="4424"/>
        <v/>
      </c>
      <c r="AW952" s="19" t="str">
        <f t="shared" si="4424"/>
        <v/>
      </c>
      <c r="AX952" s="19" t="str">
        <f t="shared" si="4424"/>
        <v/>
      </c>
      <c r="AY952" s="24">
        <f t="shared" si="3801"/>
        <v>0</v>
      </c>
      <c r="AZ952" s="19">
        <f t="shared" si="3802"/>
        <v>1</v>
      </c>
      <c r="BA952" s="19"/>
      <c r="BB952" s="19"/>
    </row>
    <row r="953" spans="1:54" ht="15.6">
      <c r="A953" s="1">
        <f>'Form Responses 1'!A1140</f>
        <v>0</v>
      </c>
      <c r="B953" s="25">
        <f>'Form Responses 1'!B1140</f>
        <v>0</v>
      </c>
      <c r="C953" s="25">
        <f>'Form Responses 1'!C1140</f>
        <v>0</v>
      </c>
      <c r="D953" s="25">
        <f>'Form Responses 1'!D1140</f>
        <v>0</v>
      </c>
      <c r="E953" s="513">
        <f>'Form Responses 1'!E1140</f>
        <v>0</v>
      </c>
      <c r="F953" s="48">
        <f>'Form Responses 1'!F1140</f>
        <v>0</v>
      </c>
      <c r="G953" s="25">
        <f>'Form Responses 1'!G1140</f>
        <v>0</v>
      </c>
      <c r="H953" s="25"/>
      <c r="I953" s="25"/>
      <c r="J953" s="25"/>
      <c r="K953" s="25"/>
      <c r="L953" s="25"/>
      <c r="M953" s="25"/>
      <c r="N953" s="25"/>
      <c r="O953" s="19" t="str">
        <f t="shared" si="4144"/>
        <v/>
      </c>
      <c r="P953" s="20"/>
      <c r="Q953" s="20"/>
      <c r="R953" s="20"/>
      <c r="S953" s="20"/>
      <c r="T953" s="20"/>
      <c r="U953" s="20"/>
      <c r="V953" s="21"/>
      <c r="W953" s="21" t="str">
        <f t="shared" ref="W953:X953" si="4425">IF(COUNTIF($F953,CONCATENATE("*",W$1,"*")),"Y",IF(COUNTIF($F953,CONCATENATE("*",$O$1,"*")),"Y",IF(COUNTIF($F953,CONCATENATE("*",$Y$1,"*")),"Y","")))</f>
        <v/>
      </c>
      <c r="X953" s="21" t="str">
        <f t="shared" si="4425"/>
        <v/>
      </c>
      <c r="Y953" s="21" t="str">
        <f t="shared" si="4215"/>
        <v/>
      </c>
      <c r="Z953" s="21" t="str">
        <f t="shared" ref="Z953:AA953" si="4426">IF(COUNTIF($F953,CONCATENATE("*",Z$1,"*")),"Y",IF(COUNTIF($F953,CONCATENATE("*",$O$1,"*")),"Y",IF(COUNTIF($F953,CONCATENATE("*",$AB$1,"*")),"Y","")))</f>
        <v/>
      </c>
      <c r="AA953" s="21" t="str">
        <f t="shared" si="4426"/>
        <v/>
      </c>
      <c r="AB953" s="21" t="str">
        <f t="shared" si="4217"/>
        <v/>
      </c>
      <c r="AC953" s="21" t="str">
        <f t="shared" ref="AC953:AD953" si="4427">IF(COUNTIF($F953,CONCATENATE("*",AC$1,"*")),"Y",IF(COUNTIF($F953,CONCATENATE("*",$O$1,"*")),"Y",IF(COUNTIF($F953,CONCATENATE("*",$AE$1,"*")),"Y","")))</f>
        <v/>
      </c>
      <c r="AD953" s="21" t="str">
        <f t="shared" si="4427"/>
        <v/>
      </c>
      <c r="AE953" s="19" t="str">
        <f t="shared" si="4219"/>
        <v/>
      </c>
      <c r="AF953" s="22">
        <f t="shared" si="3799"/>
        <v>0</v>
      </c>
      <c r="AG953" s="44"/>
      <c r="AH953" s="19" t="str">
        <f t="shared" si="3867"/>
        <v/>
      </c>
      <c r="AI953" s="19" t="str">
        <f t="shared" ref="AI953:AX953" si="4428">IF(P953="Y",$AG953,"")</f>
        <v/>
      </c>
      <c r="AJ953" s="19" t="str">
        <f t="shared" si="4428"/>
        <v/>
      </c>
      <c r="AK953" s="19" t="str">
        <f t="shared" si="4428"/>
        <v/>
      </c>
      <c r="AL953" s="19" t="str">
        <f t="shared" si="4428"/>
        <v/>
      </c>
      <c r="AM953" s="19" t="str">
        <f t="shared" si="4428"/>
        <v/>
      </c>
      <c r="AN953" s="19" t="str">
        <f t="shared" si="4428"/>
        <v/>
      </c>
      <c r="AO953" s="19" t="str">
        <f t="shared" si="4428"/>
        <v/>
      </c>
      <c r="AP953" s="19" t="str">
        <f t="shared" si="4428"/>
        <v/>
      </c>
      <c r="AQ953" s="19" t="str">
        <f t="shared" si="4428"/>
        <v/>
      </c>
      <c r="AR953" s="19" t="str">
        <f t="shared" si="4428"/>
        <v/>
      </c>
      <c r="AS953" s="19" t="str">
        <f t="shared" si="4428"/>
        <v/>
      </c>
      <c r="AT953" s="19" t="str">
        <f t="shared" si="4428"/>
        <v/>
      </c>
      <c r="AU953" s="19" t="str">
        <f t="shared" si="4428"/>
        <v/>
      </c>
      <c r="AV953" s="19" t="str">
        <f t="shared" si="4428"/>
        <v/>
      </c>
      <c r="AW953" s="19" t="str">
        <f t="shared" si="4428"/>
        <v/>
      </c>
      <c r="AX953" s="19" t="str">
        <f t="shared" si="4428"/>
        <v/>
      </c>
      <c r="AY953" s="24">
        <f t="shared" si="3801"/>
        <v>0</v>
      </c>
      <c r="AZ953" s="19">
        <f t="shared" si="3802"/>
        <v>1</v>
      </c>
      <c r="BA953" s="19"/>
      <c r="BB953" s="19"/>
    </row>
    <row r="954" spans="1:54" ht="15.6">
      <c r="A954" s="1">
        <f>'Form Responses 1'!A1141</f>
        <v>0</v>
      </c>
      <c r="B954" s="25">
        <f>'Form Responses 1'!B1141</f>
        <v>0</v>
      </c>
      <c r="C954" s="25">
        <f>'Form Responses 1'!C1141</f>
        <v>0</v>
      </c>
      <c r="D954" s="25">
        <f>'Form Responses 1'!D1141</f>
        <v>0</v>
      </c>
      <c r="E954" s="513">
        <f>'Form Responses 1'!E1141</f>
        <v>0</v>
      </c>
      <c r="F954" s="48">
        <f>'Form Responses 1'!F1141</f>
        <v>0</v>
      </c>
      <c r="G954" s="25">
        <f>'Form Responses 1'!G1141</f>
        <v>0</v>
      </c>
      <c r="H954" s="25"/>
      <c r="I954" s="25"/>
      <c r="J954" s="25"/>
      <c r="K954" s="25"/>
      <c r="L954" s="25"/>
      <c r="M954" s="25"/>
      <c r="N954" s="25"/>
      <c r="O954" s="19" t="str">
        <f t="shared" si="4144"/>
        <v/>
      </c>
      <c r="P954" s="20"/>
      <c r="Q954" s="20"/>
      <c r="R954" s="20"/>
      <c r="S954" s="20"/>
      <c r="T954" s="20"/>
      <c r="U954" s="20"/>
      <c r="V954" s="21"/>
      <c r="W954" s="21" t="str">
        <f t="shared" ref="W954:X954" si="4429">IF(COUNTIF($F954,CONCATENATE("*",W$1,"*")),"Y",IF(COUNTIF($F954,CONCATENATE("*",$O$1,"*")),"Y",IF(COUNTIF($F954,CONCATENATE("*",$Y$1,"*")),"Y","")))</f>
        <v/>
      </c>
      <c r="X954" s="21" t="str">
        <f t="shared" si="4429"/>
        <v/>
      </c>
      <c r="Y954" s="21" t="str">
        <f t="shared" si="4215"/>
        <v/>
      </c>
      <c r="Z954" s="21" t="str">
        <f t="shared" ref="Z954:AA954" si="4430">IF(COUNTIF($F954,CONCATENATE("*",Z$1,"*")),"Y",IF(COUNTIF($F954,CONCATENATE("*",$O$1,"*")),"Y",IF(COUNTIF($F954,CONCATENATE("*",$AB$1,"*")),"Y","")))</f>
        <v/>
      </c>
      <c r="AA954" s="21" t="str">
        <f t="shared" si="4430"/>
        <v/>
      </c>
      <c r="AB954" s="21" t="str">
        <f t="shared" si="4217"/>
        <v/>
      </c>
      <c r="AC954" s="21" t="str">
        <f t="shared" ref="AC954:AD954" si="4431">IF(COUNTIF($F954,CONCATENATE("*",AC$1,"*")),"Y",IF(COUNTIF($F954,CONCATENATE("*",$O$1,"*")),"Y",IF(COUNTIF($F954,CONCATENATE("*",$AE$1,"*")),"Y","")))</f>
        <v/>
      </c>
      <c r="AD954" s="21" t="str">
        <f t="shared" si="4431"/>
        <v/>
      </c>
      <c r="AE954" s="19" t="str">
        <f t="shared" si="4219"/>
        <v/>
      </c>
      <c r="AF954" s="22">
        <f t="shared" si="3799"/>
        <v>0</v>
      </c>
      <c r="AG954" s="44"/>
      <c r="AH954" s="19" t="str">
        <f t="shared" si="3867"/>
        <v/>
      </c>
      <c r="AI954" s="19" t="str">
        <f t="shared" ref="AI954:AX954" si="4432">IF(P954="Y",$AG954,"")</f>
        <v/>
      </c>
      <c r="AJ954" s="19" t="str">
        <f t="shared" si="4432"/>
        <v/>
      </c>
      <c r="AK954" s="19" t="str">
        <f t="shared" si="4432"/>
        <v/>
      </c>
      <c r="AL954" s="19" t="str">
        <f t="shared" si="4432"/>
        <v/>
      </c>
      <c r="AM954" s="19" t="str">
        <f t="shared" si="4432"/>
        <v/>
      </c>
      <c r="AN954" s="19" t="str">
        <f t="shared" si="4432"/>
        <v/>
      </c>
      <c r="AO954" s="19" t="str">
        <f t="shared" si="4432"/>
        <v/>
      </c>
      <c r="AP954" s="19" t="str">
        <f t="shared" si="4432"/>
        <v/>
      </c>
      <c r="AQ954" s="19" t="str">
        <f t="shared" si="4432"/>
        <v/>
      </c>
      <c r="AR954" s="19" t="str">
        <f t="shared" si="4432"/>
        <v/>
      </c>
      <c r="AS954" s="19" t="str">
        <f t="shared" si="4432"/>
        <v/>
      </c>
      <c r="AT954" s="19" t="str">
        <f t="shared" si="4432"/>
        <v/>
      </c>
      <c r="AU954" s="19" t="str">
        <f t="shared" si="4432"/>
        <v/>
      </c>
      <c r="AV954" s="19" t="str">
        <f t="shared" si="4432"/>
        <v/>
      </c>
      <c r="AW954" s="19" t="str">
        <f t="shared" si="4432"/>
        <v/>
      </c>
      <c r="AX954" s="19" t="str">
        <f t="shared" si="4432"/>
        <v/>
      </c>
      <c r="AY954" s="24">
        <f t="shared" si="3801"/>
        <v>0</v>
      </c>
      <c r="AZ954" s="19">
        <f t="shared" si="3802"/>
        <v>1</v>
      </c>
      <c r="BA954" s="19"/>
      <c r="BB954" s="19"/>
    </row>
    <row r="955" spans="1:54" ht="15.6">
      <c r="A955" s="1">
        <f>'Form Responses 1'!A1142</f>
        <v>0</v>
      </c>
      <c r="B955" s="25">
        <f>'Form Responses 1'!B1142</f>
        <v>0</v>
      </c>
      <c r="C955" s="25">
        <f>'Form Responses 1'!C1142</f>
        <v>0</v>
      </c>
      <c r="D955" s="25">
        <f>'Form Responses 1'!D1142</f>
        <v>0</v>
      </c>
      <c r="E955" s="513">
        <f>'Form Responses 1'!E1142</f>
        <v>0</v>
      </c>
      <c r="F955" s="48">
        <f>'Form Responses 1'!F1142</f>
        <v>0</v>
      </c>
      <c r="G955" s="25">
        <f>'Form Responses 1'!G1142</f>
        <v>0</v>
      </c>
      <c r="H955" s="25"/>
      <c r="I955" s="25"/>
      <c r="J955" s="25"/>
      <c r="K955" s="25"/>
      <c r="L955" s="25"/>
      <c r="M955" s="25"/>
      <c r="N955" s="25"/>
      <c r="O955" s="19" t="str">
        <f t="shared" si="4144"/>
        <v/>
      </c>
      <c r="P955" s="20"/>
      <c r="Q955" s="20"/>
      <c r="R955" s="20"/>
      <c r="S955" s="20"/>
      <c r="T955" s="20"/>
      <c r="U955" s="20"/>
      <c r="V955" s="21"/>
      <c r="W955" s="21" t="str">
        <f t="shared" ref="W955:X955" si="4433">IF(COUNTIF($F955,CONCATENATE("*",W$1,"*")),"Y",IF(COUNTIF($F955,CONCATENATE("*",$O$1,"*")),"Y",IF(COUNTIF($F955,CONCATENATE("*",$Y$1,"*")),"Y","")))</f>
        <v/>
      </c>
      <c r="X955" s="21" t="str">
        <f t="shared" si="4433"/>
        <v/>
      </c>
      <c r="Y955" s="21" t="str">
        <f t="shared" si="4215"/>
        <v/>
      </c>
      <c r="Z955" s="21" t="str">
        <f t="shared" ref="Z955:AA955" si="4434">IF(COUNTIF($F955,CONCATENATE("*",Z$1,"*")),"Y",IF(COUNTIF($F955,CONCATENATE("*",$O$1,"*")),"Y",IF(COUNTIF($F955,CONCATENATE("*",$AB$1,"*")),"Y","")))</f>
        <v/>
      </c>
      <c r="AA955" s="21" t="str">
        <f t="shared" si="4434"/>
        <v/>
      </c>
      <c r="AB955" s="21" t="str">
        <f t="shared" si="4217"/>
        <v/>
      </c>
      <c r="AC955" s="21" t="str">
        <f t="shared" ref="AC955:AD955" si="4435">IF(COUNTIF($F955,CONCATENATE("*",AC$1,"*")),"Y",IF(COUNTIF($F955,CONCATENATE("*",$O$1,"*")),"Y",IF(COUNTIF($F955,CONCATENATE("*",$AE$1,"*")),"Y","")))</f>
        <v/>
      </c>
      <c r="AD955" s="21" t="str">
        <f t="shared" si="4435"/>
        <v/>
      </c>
      <c r="AE955" s="19" t="str">
        <f t="shared" si="4219"/>
        <v/>
      </c>
      <c r="AF955" s="22">
        <f t="shared" si="3799"/>
        <v>0</v>
      </c>
      <c r="AG955" s="44"/>
      <c r="AH955" s="19" t="str">
        <f t="shared" si="3867"/>
        <v/>
      </c>
      <c r="AI955" s="19" t="str">
        <f t="shared" ref="AI955:AX955" si="4436">IF(P955="Y",$AG955,"")</f>
        <v/>
      </c>
      <c r="AJ955" s="19" t="str">
        <f t="shared" si="4436"/>
        <v/>
      </c>
      <c r="AK955" s="19" t="str">
        <f t="shared" si="4436"/>
        <v/>
      </c>
      <c r="AL955" s="19" t="str">
        <f t="shared" si="4436"/>
        <v/>
      </c>
      <c r="AM955" s="19" t="str">
        <f t="shared" si="4436"/>
        <v/>
      </c>
      <c r="AN955" s="19" t="str">
        <f t="shared" si="4436"/>
        <v/>
      </c>
      <c r="AO955" s="19" t="str">
        <f t="shared" si="4436"/>
        <v/>
      </c>
      <c r="AP955" s="19" t="str">
        <f t="shared" si="4436"/>
        <v/>
      </c>
      <c r="AQ955" s="19" t="str">
        <f t="shared" si="4436"/>
        <v/>
      </c>
      <c r="AR955" s="19" t="str">
        <f t="shared" si="4436"/>
        <v/>
      </c>
      <c r="AS955" s="19" t="str">
        <f t="shared" si="4436"/>
        <v/>
      </c>
      <c r="AT955" s="19" t="str">
        <f t="shared" si="4436"/>
        <v/>
      </c>
      <c r="AU955" s="19" t="str">
        <f t="shared" si="4436"/>
        <v/>
      </c>
      <c r="AV955" s="19" t="str">
        <f t="shared" si="4436"/>
        <v/>
      </c>
      <c r="AW955" s="19" t="str">
        <f t="shared" si="4436"/>
        <v/>
      </c>
      <c r="AX955" s="19" t="str">
        <f t="shared" si="4436"/>
        <v/>
      </c>
      <c r="AY955" s="24">
        <f t="shared" si="3801"/>
        <v>0</v>
      </c>
      <c r="AZ955" s="19">
        <f t="shared" si="3802"/>
        <v>1</v>
      </c>
      <c r="BA955" s="19"/>
      <c r="BB955" s="19"/>
    </row>
    <row r="956" spans="1:54" ht="15.6">
      <c r="A956" s="1">
        <f>'Form Responses 1'!A1143</f>
        <v>0</v>
      </c>
      <c r="B956" s="25">
        <f>'Form Responses 1'!B1143</f>
        <v>0</v>
      </c>
      <c r="C956" s="25">
        <f>'Form Responses 1'!C1143</f>
        <v>0</v>
      </c>
      <c r="D956" s="25">
        <f>'Form Responses 1'!D1143</f>
        <v>0</v>
      </c>
      <c r="E956" s="513">
        <f>'Form Responses 1'!E1143</f>
        <v>0</v>
      </c>
      <c r="F956" s="48">
        <f>'Form Responses 1'!F1143</f>
        <v>0</v>
      </c>
      <c r="G956" s="25">
        <f>'Form Responses 1'!G1143</f>
        <v>0</v>
      </c>
      <c r="H956" s="25"/>
      <c r="I956" s="25"/>
      <c r="J956" s="25"/>
      <c r="K956" s="25"/>
      <c r="L956" s="25"/>
      <c r="M956" s="25"/>
      <c r="N956" s="25"/>
      <c r="O956" s="19" t="str">
        <f t="shared" si="4144"/>
        <v/>
      </c>
      <c r="P956" s="20"/>
      <c r="Q956" s="20"/>
      <c r="R956" s="20"/>
      <c r="S956" s="20"/>
      <c r="T956" s="20"/>
      <c r="U956" s="20"/>
      <c r="V956" s="21"/>
      <c r="W956" s="21" t="str">
        <f t="shared" ref="W956:X956" si="4437">IF(COUNTIF($F956,CONCATENATE("*",W$1,"*")),"Y",IF(COUNTIF($F956,CONCATENATE("*",$O$1,"*")),"Y",IF(COUNTIF($F956,CONCATENATE("*",$Y$1,"*")),"Y","")))</f>
        <v/>
      </c>
      <c r="X956" s="21" t="str">
        <f t="shared" si="4437"/>
        <v/>
      </c>
      <c r="Y956" s="21" t="str">
        <f t="shared" si="4215"/>
        <v/>
      </c>
      <c r="Z956" s="21" t="str">
        <f t="shared" ref="Z956:AA956" si="4438">IF(COUNTIF($F956,CONCATENATE("*",Z$1,"*")),"Y",IF(COUNTIF($F956,CONCATENATE("*",$O$1,"*")),"Y",IF(COUNTIF($F956,CONCATENATE("*",$AB$1,"*")),"Y","")))</f>
        <v/>
      </c>
      <c r="AA956" s="21" t="str">
        <f t="shared" si="4438"/>
        <v/>
      </c>
      <c r="AB956" s="21" t="str">
        <f t="shared" si="4217"/>
        <v/>
      </c>
      <c r="AC956" s="21" t="str">
        <f t="shared" ref="AC956:AD956" si="4439">IF(COUNTIF($F956,CONCATENATE("*",AC$1,"*")),"Y",IF(COUNTIF($F956,CONCATENATE("*",$O$1,"*")),"Y",IF(COUNTIF($F956,CONCATENATE("*",$AE$1,"*")),"Y","")))</f>
        <v/>
      </c>
      <c r="AD956" s="21" t="str">
        <f t="shared" si="4439"/>
        <v/>
      </c>
      <c r="AE956" s="19" t="str">
        <f t="shared" si="4219"/>
        <v/>
      </c>
      <c r="AF956" s="22">
        <f t="shared" si="3799"/>
        <v>0</v>
      </c>
      <c r="AG956" s="44"/>
      <c r="AH956" s="19" t="str">
        <f t="shared" si="3867"/>
        <v/>
      </c>
      <c r="AI956" s="19" t="str">
        <f t="shared" ref="AI956:AX956" si="4440">IF(P956="Y",$AG956,"")</f>
        <v/>
      </c>
      <c r="AJ956" s="19" t="str">
        <f t="shared" si="4440"/>
        <v/>
      </c>
      <c r="AK956" s="19" t="str">
        <f t="shared" si="4440"/>
        <v/>
      </c>
      <c r="AL956" s="19" t="str">
        <f t="shared" si="4440"/>
        <v/>
      </c>
      <c r="AM956" s="19" t="str">
        <f t="shared" si="4440"/>
        <v/>
      </c>
      <c r="AN956" s="19" t="str">
        <f t="shared" si="4440"/>
        <v/>
      </c>
      <c r="AO956" s="19" t="str">
        <f t="shared" si="4440"/>
        <v/>
      </c>
      <c r="AP956" s="19" t="str">
        <f t="shared" si="4440"/>
        <v/>
      </c>
      <c r="AQ956" s="19" t="str">
        <f t="shared" si="4440"/>
        <v/>
      </c>
      <c r="AR956" s="19" t="str">
        <f t="shared" si="4440"/>
        <v/>
      </c>
      <c r="AS956" s="19" t="str">
        <f t="shared" si="4440"/>
        <v/>
      </c>
      <c r="AT956" s="19" t="str">
        <f t="shared" si="4440"/>
        <v/>
      </c>
      <c r="AU956" s="19" t="str">
        <f t="shared" si="4440"/>
        <v/>
      </c>
      <c r="AV956" s="19" t="str">
        <f t="shared" si="4440"/>
        <v/>
      </c>
      <c r="AW956" s="19" t="str">
        <f t="shared" si="4440"/>
        <v/>
      </c>
      <c r="AX956" s="19" t="str">
        <f t="shared" si="4440"/>
        <v/>
      </c>
      <c r="AY956" s="24">
        <f t="shared" si="3801"/>
        <v>0</v>
      </c>
      <c r="AZ956" s="19">
        <f t="shared" si="3802"/>
        <v>1</v>
      </c>
      <c r="BA956" s="19"/>
      <c r="BB956" s="19"/>
    </row>
    <row r="957" spans="1:54" ht="15.6">
      <c r="A957" s="1">
        <f>'Form Responses 1'!A1144</f>
        <v>0</v>
      </c>
      <c r="B957" s="25">
        <f>'Form Responses 1'!B1144</f>
        <v>0</v>
      </c>
      <c r="C957" s="25">
        <f>'Form Responses 1'!C1144</f>
        <v>0</v>
      </c>
      <c r="D957" s="25">
        <f>'Form Responses 1'!D1144</f>
        <v>0</v>
      </c>
      <c r="E957" s="513">
        <f>'Form Responses 1'!E1144</f>
        <v>0</v>
      </c>
      <c r="F957" s="48">
        <f>'Form Responses 1'!F1144</f>
        <v>0</v>
      </c>
      <c r="G957" s="25">
        <f>'Form Responses 1'!G1144</f>
        <v>0</v>
      </c>
      <c r="H957" s="25"/>
      <c r="I957" s="25"/>
      <c r="J957" s="25"/>
      <c r="K957" s="25"/>
      <c r="L957" s="25"/>
      <c r="M957" s="25"/>
      <c r="N957" s="25"/>
      <c r="O957" s="19" t="str">
        <f t="shared" si="4144"/>
        <v/>
      </c>
      <c r="P957" s="20"/>
      <c r="Q957" s="20"/>
      <c r="R957" s="20"/>
      <c r="S957" s="20"/>
      <c r="T957" s="20"/>
      <c r="U957" s="20"/>
      <c r="V957" s="21"/>
      <c r="W957" s="21" t="str">
        <f t="shared" ref="W957:X957" si="4441">IF(COUNTIF($F957,CONCATENATE("*",W$1,"*")),"Y",IF(COUNTIF($F957,CONCATENATE("*",$O$1,"*")),"Y",IF(COUNTIF($F957,CONCATENATE("*",$Y$1,"*")),"Y","")))</f>
        <v/>
      </c>
      <c r="X957" s="21" t="str">
        <f t="shared" si="4441"/>
        <v/>
      </c>
      <c r="Y957" s="21" t="str">
        <f t="shared" si="4215"/>
        <v/>
      </c>
      <c r="Z957" s="21" t="str">
        <f t="shared" ref="Z957:AA957" si="4442">IF(COUNTIF($F957,CONCATENATE("*",Z$1,"*")),"Y",IF(COUNTIF($F957,CONCATENATE("*",$O$1,"*")),"Y",IF(COUNTIF($F957,CONCATENATE("*",$AB$1,"*")),"Y","")))</f>
        <v/>
      </c>
      <c r="AA957" s="21" t="str">
        <f t="shared" si="4442"/>
        <v/>
      </c>
      <c r="AB957" s="21" t="str">
        <f t="shared" si="4217"/>
        <v/>
      </c>
      <c r="AC957" s="21" t="str">
        <f t="shared" ref="AC957:AD957" si="4443">IF(COUNTIF($F957,CONCATENATE("*",AC$1,"*")),"Y",IF(COUNTIF($F957,CONCATENATE("*",$O$1,"*")),"Y",IF(COUNTIF($F957,CONCATENATE("*",$AE$1,"*")),"Y","")))</f>
        <v/>
      </c>
      <c r="AD957" s="21" t="str">
        <f t="shared" si="4443"/>
        <v/>
      </c>
      <c r="AE957" s="19" t="str">
        <f t="shared" si="4219"/>
        <v/>
      </c>
      <c r="AF957" s="22">
        <f t="shared" si="3799"/>
        <v>0</v>
      </c>
      <c r="AG957" s="44"/>
      <c r="AH957" s="19" t="str">
        <f t="shared" si="3867"/>
        <v/>
      </c>
      <c r="AI957" s="19" t="str">
        <f t="shared" ref="AI957:AX957" si="4444">IF(P957="Y",$AG957,"")</f>
        <v/>
      </c>
      <c r="AJ957" s="19" t="str">
        <f t="shared" si="4444"/>
        <v/>
      </c>
      <c r="AK957" s="19" t="str">
        <f t="shared" si="4444"/>
        <v/>
      </c>
      <c r="AL957" s="19" t="str">
        <f t="shared" si="4444"/>
        <v/>
      </c>
      <c r="AM957" s="19" t="str">
        <f t="shared" si="4444"/>
        <v/>
      </c>
      <c r="AN957" s="19" t="str">
        <f t="shared" si="4444"/>
        <v/>
      </c>
      <c r="AO957" s="19" t="str">
        <f t="shared" si="4444"/>
        <v/>
      </c>
      <c r="AP957" s="19" t="str">
        <f t="shared" si="4444"/>
        <v/>
      </c>
      <c r="AQ957" s="19" t="str">
        <f t="shared" si="4444"/>
        <v/>
      </c>
      <c r="AR957" s="19" t="str">
        <f t="shared" si="4444"/>
        <v/>
      </c>
      <c r="AS957" s="19" t="str">
        <f t="shared" si="4444"/>
        <v/>
      </c>
      <c r="AT957" s="19" t="str">
        <f t="shared" si="4444"/>
        <v/>
      </c>
      <c r="AU957" s="19" t="str">
        <f t="shared" si="4444"/>
        <v/>
      </c>
      <c r="AV957" s="19" t="str">
        <f t="shared" si="4444"/>
        <v/>
      </c>
      <c r="AW957" s="19" t="str">
        <f t="shared" si="4444"/>
        <v/>
      </c>
      <c r="AX957" s="19" t="str">
        <f t="shared" si="4444"/>
        <v/>
      </c>
      <c r="AY957" s="24">
        <f t="shared" si="3801"/>
        <v>0</v>
      </c>
      <c r="AZ957" s="19">
        <f t="shared" si="3802"/>
        <v>1</v>
      </c>
      <c r="BA957" s="19"/>
      <c r="BB957" s="19"/>
    </row>
    <row r="958" spans="1:54" ht="15.6">
      <c r="A958" s="1">
        <f>'Form Responses 1'!A1145</f>
        <v>0</v>
      </c>
      <c r="B958" s="25">
        <f>'Form Responses 1'!B1145</f>
        <v>0</v>
      </c>
      <c r="C958" s="25">
        <f>'Form Responses 1'!C1145</f>
        <v>0</v>
      </c>
      <c r="D958" s="25">
        <f>'Form Responses 1'!D1145</f>
        <v>0</v>
      </c>
      <c r="E958" s="513">
        <f>'Form Responses 1'!E1145</f>
        <v>0</v>
      </c>
      <c r="F958" s="48">
        <f>'Form Responses 1'!F1145</f>
        <v>0</v>
      </c>
      <c r="G958" s="25">
        <f>'Form Responses 1'!G1145</f>
        <v>0</v>
      </c>
      <c r="H958" s="25"/>
      <c r="I958" s="25"/>
      <c r="J958" s="25"/>
      <c r="K958" s="25"/>
      <c r="L958" s="25"/>
      <c r="M958" s="25"/>
      <c r="N958" s="25"/>
      <c r="O958" s="19" t="str">
        <f t="shared" si="4144"/>
        <v/>
      </c>
      <c r="P958" s="20"/>
      <c r="Q958" s="20"/>
      <c r="R958" s="20"/>
      <c r="S958" s="20"/>
      <c r="T958" s="20"/>
      <c r="U958" s="20"/>
      <c r="V958" s="21"/>
      <c r="W958" s="21" t="str">
        <f t="shared" ref="W958:X958" si="4445">IF(COUNTIF($F958,CONCATENATE("*",W$1,"*")),"Y",IF(COUNTIF($F958,CONCATENATE("*",$O$1,"*")),"Y",IF(COUNTIF($F958,CONCATENATE("*",$Y$1,"*")),"Y","")))</f>
        <v/>
      </c>
      <c r="X958" s="21" t="str">
        <f t="shared" si="4445"/>
        <v/>
      </c>
      <c r="Y958" s="21" t="str">
        <f t="shared" si="4215"/>
        <v/>
      </c>
      <c r="Z958" s="21" t="str">
        <f t="shared" ref="Z958:AA958" si="4446">IF(COUNTIF($F958,CONCATENATE("*",Z$1,"*")),"Y",IF(COUNTIF($F958,CONCATENATE("*",$O$1,"*")),"Y",IF(COUNTIF($F958,CONCATENATE("*",$AB$1,"*")),"Y","")))</f>
        <v/>
      </c>
      <c r="AA958" s="21" t="str">
        <f t="shared" si="4446"/>
        <v/>
      </c>
      <c r="AB958" s="21" t="str">
        <f t="shared" si="4217"/>
        <v/>
      </c>
      <c r="AC958" s="21" t="str">
        <f t="shared" ref="AC958:AD958" si="4447">IF(COUNTIF($F958,CONCATENATE("*",AC$1,"*")),"Y",IF(COUNTIF($F958,CONCATENATE("*",$O$1,"*")),"Y",IF(COUNTIF($F958,CONCATENATE("*",$AE$1,"*")),"Y","")))</f>
        <v/>
      </c>
      <c r="AD958" s="21" t="str">
        <f t="shared" si="4447"/>
        <v/>
      </c>
      <c r="AE958" s="19" t="str">
        <f t="shared" si="4219"/>
        <v/>
      </c>
      <c r="AF958" s="22">
        <f t="shared" si="3799"/>
        <v>0</v>
      </c>
      <c r="AG958" s="44"/>
      <c r="AH958" s="19" t="str">
        <f t="shared" si="3867"/>
        <v/>
      </c>
      <c r="AI958" s="19" t="str">
        <f t="shared" ref="AI958:AX958" si="4448">IF(P958="Y",$AG958,"")</f>
        <v/>
      </c>
      <c r="AJ958" s="19" t="str">
        <f t="shared" si="4448"/>
        <v/>
      </c>
      <c r="AK958" s="19" t="str">
        <f t="shared" si="4448"/>
        <v/>
      </c>
      <c r="AL958" s="19" t="str">
        <f t="shared" si="4448"/>
        <v/>
      </c>
      <c r="AM958" s="19" t="str">
        <f t="shared" si="4448"/>
        <v/>
      </c>
      <c r="AN958" s="19" t="str">
        <f t="shared" si="4448"/>
        <v/>
      </c>
      <c r="AO958" s="19" t="str">
        <f t="shared" si="4448"/>
        <v/>
      </c>
      <c r="AP958" s="19" t="str">
        <f t="shared" si="4448"/>
        <v/>
      </c>
      <c r="AQ958" s="19" t="str">
        <f t="shared" si="4448"/>
        <v/>
      </c>
      <c r="AR958" s="19" t="str">
        <f t="shared" si="4448"/>
        <v/>
      </c>
      <c r="AS958" s="19" t="str">
        <f t="shared" si="4448"/>
        <v/>
      </c>
      <c r="AT958" s="19" t="str">
        <f t="shared" si="4448"/>
        <v/>
      </c>
      <c r="AU958" s="19" t="str">
        <f t="shared" si="4448"/>
        <v/>
      </c>
      <c r="AV958" s="19" t="str">
        <f t="shared" si="4448"/>
        <v/>
      </c>
      <c r="AW958" s="19" t="str">
        <f t="shared" si="4448"/>
        <v/>
      </c>
      <c r="AX958" s="19" t="str">
        <f t="shared" si="4448"/>
        <v/>
      </c>
      <c r="AY958" s="24">
        <f t="shared" si="3801"/>
        <v>0</v>
      </c>
      <c r="AZ958" s="19">
        <f t="shared" si="3802"/>
        <v>1</v>
      </c>
      <c r="BA958" s="19"/>
      <c r="BB958" s="19"/>
    </row>
    <row r="959" spans="1:54" ht="15.6">
      <c r="A959" s="1">
        <f>'Form Responses 1'!A1146</f>
        <v>0</v>
      </c>
      <c r="B959" s="25">
        <f>'Form Responses 1'!B1146</f>
        <v>0</v>
      </c>
      <c r="C959" s="25">
        <f>'Form Responses 1'!C1146</f>
        <v>0</v>
      </c>
      <c r="D959" s="25">
        <f>'Form Responses 1'!D1146</f>
        <v>0</v>
      </c>
      <c r="E959" s="513">
        <f>'Form Responses 1'!E1146</f>
        <v>0</v>
      </c>
      <c r="F959" s="48">
        <f>'Form Responses 1'!F1146</f>
        <v>0</v>
      </c>
      <c r="G959" s="25">
        <f>'Form Responses 1'!G1146</f>
        <v>0</v>
      </c>
      <c r="H959" s="25"/>
      <c r="I959" s="25"/>
      <c r="J959" s="25"/>
      <c r="K959" s="25"/>
      <c r="L959" s="25"/>
      <c r="M959" s="25"/>
      <c r="N959" s="25"/>
      <c r="O959" s="19" t="str">
        <f t="shared" si="4144"/>
        <v/>
      </c>
      <c r="P959" s="20"/>
      <c r="Q959" s="20"/>
      <c r="R959" s="20"/>
      <c r="S959" s="20"/>
      <c r="T959" s="20"/>
      <c r="U959" s="20"/>
      <c r="V959" s="21"/>
      <c r="W959" s="21" t="str">
        <f t="shared" ref="W959:X959" si="4449">IF(COUNTIF($F959,CONCATENATE("*",W$1,"*")),"Y",IF(COUNTIF($F959,CONCATENATE("*",$O$1,"*")),"Y",IF(COUNTIF($F959,CONCATENATE("*",$Y$1,"*")),"Y","")))</f>
        <v/>
      </c>
      <c r="X959" s="21" t="str">
        <f t="shared" si="4449"/>
        <v/>
      </c>
      <c r="Y959" s="21" t="str">
        <f t="shared" si="4215"/>
        <v/>
      </c>
      <c r="Z959" s="21" t="str">
        <f t="shared" ref="Z959:AA959" si="4450">IF(COUNTIF($F959,CONCATENATE("*",Z$1,"*")),"Y",IF(COUNTIF($F959,CONCATENATE("*",$O$1,"*")),"Y",IF(COUNTIF($F959,CONCATENATE("*",$AB$1,"*")),"Y","")))</f>
        <v/>
      </c>
      <c r="AA959" s="21" t="str">
        <f t="shared" si="4450"/>
        <v/>
      </c>
      <c r="AB959" s="21" t="str">
        <f t="shared" si="4217"/>
        <v/>
      </c>
      <c r="AC959" s="21" t="str">
        <f t="shared" ref="AC959:AD959" si="4451">IF(COUNTIF($F959,CONCATENATE("*",AC$1,"*")),"Y",IF(COUNTIF($F959,CONCATENATE("*",$O$1,"*")),"Y",IF(COUNTIF($F959,CONCATENATE("*",$AE$1,"*")),"Y","")))</f>
        <v/>
      </c>
      <c r="AD959" s="21" t="str">
        <f t="shared" si="4451"/>
        <v/>
      </c>
      <c r="AE959" s="19" t="str">
        <f t="shared" si="4219"/>
        <v/>
      </c>
      <c r="AF959" s="22">
        <f t="shared" si="3799"/>
        <v>0</v>
      </c>
      <c r="AG959" s="44"/>
      <c r="AH959" s="19" t="str">
        <f t="shared" si="3867"/>
        <v/>
      </c>
      <c r="AI959" s="19" t="str">
        <f t="shared" ref="AI959:AX959" si="4452">IF(P959="Y",$AG959,"")</f>
        <v/>
      </c>
      <c r="AJ959" s="19" t="str">
        <f t="shared" si="4452"/>
        <v/>
      </c>
      <c r="AK959" s="19" t="str">
        <f t="shared" si="4452"/>
        <v/>
      </c>
      <c r="AL959" s="19" t="str">
        <f t="shared" si="4452"/>
        <v/>
      </c>
      <c r="AM959" s="19" t="str">
        <f t="shared" si="4452"/>
        <v/>
      </c>
      <c r="AN959" s="19" t="str">
        <f t="shared" si="4452"/>
        <v/>
      </c>
      <c r="AO959" s="19" t="str">
        <f t="shared" si="4452"/>
        <v/>
      </c>
      <c r="AP959" s="19" t="str">
        <f t="shared" si="4452"/>
        <v/>
      </c>
      <c r="AQ959" s="19" t="str">
        <f t="shared" si="4452"/>
        <v/>
      </c>
      <c r="AR959" s="19" t="str">
        <f t="shared" si="4452"/>
        <v/>
      </c>
      <c r="AS959" s="19" t="str">
        <f t="shared" si="4452"/>
        <v/>
      </c>
      <c r="AT959" s="19" t="str">
        <f t="shared" si="4452"/>
        <v/>
      </c>
      <c r="AU959" s="19" t="str">
        <f t="shared" si="4452"/>
        <v/>
      </c>
      <c r="AV959" s="19" t="str">
        <f t="shared" si="4452"/>
        <v/>
      </c>
      <c r="AW959" s="19" t="str">
        <f t="shared" si="4452"/>
        <v/>
      </c>
      <c r="AX959" s="19" t="str">
        <f t="shared" si="4452"/>
        <v/>
      </c>
      <c r="AY959" s="24">
        <f t="shared" si="3801"/>
        <v>0</v>
      </c>
      <c r="AZ959" s="19">
        <f t="shared" si="3802"/>
        <v>1</v>
      </c>
      <c r="BA959" s="19"/>
      <c r="BB959" s="19"/>
    </row>
    <row r="960" spans="1:54" ht="15.6">
      <c r="A960" s="1">
        <f>'Form Responses 1'!A1147</f>
        <v>0</v>
      </c>
      <c r="B960" s="25">
        <f>'Form Responses 1'!B1147</f>
        <v>0</v>
      </c>
      <c r="C960" s="25">
        <f>'Form Responses 1'!C1147</f>
        <v>0</v>
      </c>
      <c r="D960" s="25">
        <f>'Form Responses 1'!D1147</f>
        <v>0</v>
      </c>
      <c r="E960" s="513">
        <f>'Form Responses 1'!E1147</f>
        <v>0</v>
      </c>
      <c r="F960" s="48">
        <f>'Form Responses 1'!F1147</f>
        <v>0</v>
      </c>
      <c r="G960" s="25">
        <f>'Form Responses 1'!G1147</f>
        <v>0</v>
      </c>
      <c r="H960" s="25"/>
      <c r="I960" s="25"/>
      <c r="J960" s="25"/>
      <c r="K960" s="25"/>
      <c r="L960" s="25"/>
      <c r="M960" s="25"/>
      <c r="N960" s="25"/>
      <c r="O960" s="19" t="str">
        <f t="shared" si="4144"/>
        <v/>
      </c>
      <c r="P960" s="20"/>
      <c r="Q960" s="20"/>
      <c r="R960" s="20"/>
      <c r="S960" s="20"/>
      <c r="T960" s="20"/>
      <c r="U960" s="20"/>
      <c r="V960" s="21"/>
      <c r="W960" s="21" t="str">
        <f t="shared" ref="W960:X960" si="4453">IF(COUNTIF($F960,CONCATENATE("*",W$1,"*")),"Y",IF(COUNTIF($F960,CONCATENATE("*",$O$1,"*")),"Y",IF(COUNTIF($F960,CONCATENATE("*",$Y$1,"*")),"Y","")))</f>
        <v/>
      </c>
      <c r="X960" s="21" t="str">
        <f t="shared" si="4453"/>
        <v/>
      </c>
      <c r="Y960" s="21" t="str">
        <f t="shared" si="4215"/>
        <v/>
      </c>
      <c r="Z960" s="21" t="str">
        <f t="shared" ref="Z960:AA960" si="4454">IF(COUNTIF($F960,CONCATENATE("*",Z$1,"*")),"Y",IF(COUNTIF($F960,CONCATENATE("*",$O$1,"*")),"Y",IF(COUNTIF($F960,CONCATENATE("*",$AB$1,"*")),"Y","")))</f>
        <v/>
      </c>
      <c r="AA960" s="21" t="str">
        <f t="shared" si="4454"/>
        <v/>
      </c>
      <c r="AB960" s="21" t="str">
        <f t="shared" si="4217"/>
        <v/>
      </c>
      <c r="AC960" s="21" t="str">
        <f t="shared" ref="AC960:AD960" si="4455">IF(COUNTIF($F960,CONCATENATE("*",AC$1,"*")),"Y",IF(COUNTIF($F960,CONCATENATE("*",$O$1,"*")),"Y",IF(COUNTIF($F960,CONCATENATE("*",$AE$1,"*")),"Y","")))</f>
        <v/>
      </c>
      <c r="AD960" s="21" t="str">
        <f t="shared" si="4455"/>
        <v/>
      </c>
      <c r="AE960" s="19" t="str">
        <f t="shared" si="4219"/>
        <v/>
      </c>
      <c r="AF960" s="22">
        <f t="shared" si="3799"/>
        <v>0</v>
      </c>
      <c r="AG960" s="44"/>
      <c r="AH960" s="19" t="str">
        <f t="shared" si="3867"/>
        <v/>
      </c>
      <c r="AI960" s="19" t="str">
        <f t="shared" ref="AI960:AX960" si="4456">IF(P960="Y",$AG960,"")</f>
        <v/>
      </c>
      <c r="AJ960" s="19" t="str">
        <f t="shared" si="4456"/>
        <v/>
      </c>
      <c r="AK960" s="19" t="str">
        <f t="shared" si="4456"/>
        <v/>
      </c>
      <c r="AL960" s="19" t="str">
        <f t="shared" si="4456"/>
        <v/>
      </c>
      <c r="AM960" s="19" t="str">
        <f t="shared" si="4456"/>
        <v/>
      </c>
      <c r="AN960" s="19" t="str">
        <f t="shared" si="4456"/>
        <v/>
      </c>
      <c r="AO960" s="19" t="str">
        <f t="shared" si="4456"/>
        <v/>
      </c>
      <c r="AP960" s="19" t="str">
        <f t="shared" si="4456"/>
        <v/>
      </c>
      <c r="AQ960" s="19" t="str">
        <f t="shared" si="4456"/>
        <v/>
      </c>
      <c r="AR960" s="19" t="str">
        <f t="shared" si="4456"/>
        <v/>
      </c>
      <c r="AS960" s="19" t="str">
        <f t="shared" si="4456"/>
        <v/>
      </c>
      <c r="AT960" s="19" t="str">
        <f t="shared" si="4456"/>
        <v/>
      </c>
      <c r="AU960" s="19" t="str">
        <f t="shared" si="4456"/>
        <v/>
      </c>
      <c r="AV960" s="19" t="str">
        <f t="shared" si="4456"/>
        <v/>
      </c>
      <c r="AW960" s="19" t="str">
        <f t="shared" si="4456"/>
        <v/>
      </c>
      <c r="AX960" s="19" t="str">
        <f t="shared" si="4456"/>
        <v/>
      </c>
      <c r="AY960" s="24">
        <f t="shared" si="3801"/>
        <v>0</v>
      </c>
      <c r="AZ960" s="19">
        <f t="shared" si="3802"/>
        <v>1</v>
      </c>
      <c r="BA960" s="19"/>
      <c r="BB960" s="19"/>
    </row>
    <row r="961" spans="1:54" ht="15.6">
      <c r="A961" s="1">
        <f>'Form Responses 1'!A1148</f>
        <v>0</v>
      </c>
      <c r="B961" s="25">
        <f>'Form Responses 1'!B1148</f>
        <v>0</v>
      </c>
      <c r="C961" s="25">
        <f>'Form Responses 1'!C1148</f>
        <v>0</v>
      </c>
      <c r="D961" s="25">
        <f>'Form Responses 1'!D1148</f>
        <v>0</v>
      </c>
      <c r="E961" s="513">
        <f>'Form Responses 1'!E1148</f>
        <v>0</v>
      </c>
      <c r="F961" s="48">
        <f>'Form Responses 1'!F1148</f>
        <v>0</v>
      </c>
      <c r="G961" s="25">
        <f>'Form Responses 1'!G1148</f>
        <v>0</v>
      </c>
      <c r="H961" s="25"/>
      <c r="I961" s="25"/>
      <c r="J961" s="25"/>
      <c r="K961" s="25"/>
      <c r="L961" s="25"/>
      <c r="M961" s="25"/>
      <c r="N961" s="25"/>
      <c r="O961" s="19" t="str">
        <f t="shared" si="4144"/>
        <v/>
      </c>
      <c r="P961" s="20"/>
      <c r="Q961" s="20"/>
      <c r="R961" s="20"/>
      <c r="S961" s="20"/>
      <c r="T961" s="20"/>
      <c r="U961" s="20"/>
      <c r="V961" s="21"/>
      <c r="W961" s="21" t="str">
        <f t="shared" ref="W961:X961" si="4457">IF(COUNTIF($F961,CONCATENATE("*",W$1,"*")),"Y",IF(COUNTIF($F961,CONCATENATE("*",$O$1,"*")),"Y",IF(COUNTIF($F961,CONCATENATE("*",$Y$1,"*")),"Y","")))</f>
        <v/>
      </c>
      <c r="X961" s="21" t="str">
        <f t="shared" si="4457"/>
        <v/>
      </c>
      <c r="Y961" s="21" t="str">
        <f t="shared" si="4215"/>
        <v/>
      </c>
      <c r="Z961" s="21" t="str">
        <f t="shared" ref="Z961:AA961" si="4458">IF(COUNTIF($F961,CONCATENATE("*",Z$1,"*")),"Y",IF(COUNTIF($F961,CONCATENATE("*",$O$1,"*")),"Y",IF(COUNTIF($F961,CONCATENATE("*",$AB$1,"*")),"Y","")))</f>
        <v/>
      </c>
      <c r="AA961" s="21" t="str">
        <f t="shared" si="4458"/>
        <v/>
      </c>
      <c r="AB961" s="21" t="str">
        <f t="shared" si="4217"/>
        <v/>
      </c>
      <c r="AC961" s="21" t="str">
        <f t="shared" ref="AC961:AD961" si="4459">IF(COUNTIF($F961,CONCATENATE("*",AC$1,"*")),"Y",IF(COUNTIF($F961,CONCATENATE("*",$O$1,"*")),"Y",IF(COUNTIF($F961,CONCATENATE("*",$AE$1,"*")),"Y","")))</f>
        <v/>
      </c>
      <c r="AD961" s="21" t="str">
        <f t="shared" si="4459"/>
        <v/>
      </c>
      <c r="AE961" s="19" t="str">
        <f t="shared" si="4219"/>
        <v/>
      </c>
      <c r="AF961" s="22">
        <f t="shared" si="3799"/>
        <v>0</v>
      </c>
      <c r="AG961" s="44"/>
      <c r="AH961" s="19" t="str">
        <f t="shared" si="3867"/>
        <v/>
      </c>
      <c r="AI961" s="19" t="str">
        <f t="shared" ref="AI961:AX961" si="4460">IF(P961="Y",$AG961,"")</f>
        <v/>
      </c>
      <c r="AJ961" s="19" t="str">
        <f t="shared" si="4460"/>
        <v/>
      </c>
      <c r="AK961" s="19" t="str">
        <f t="shared" si="4460"/>
        <v/>
      </c>
      <c r="AL961" s="19" t="str">
        <f t="shared" si="4460"/>
        <v/>
      </c>
      <c r="AM961" s="19" t="str">
        <f t="shared" si="4460"/>
        <v/>
      </c>
      <c r="AN961" s="19" t="str">
        <f t="shared" si="4460"/>
        <v/>
      </c>
      <c r="AO961" s="19" t="str">
        <f t="shared" si="4460"/>
        <v/>
      </c>
      <c r="AP961" s="19" t="str">
        <f t="shared" si="4460"/>
        <v/>
      </c>
      <c r="AQ961" s="19" t="str">
        <f t="shared" si="4460"/>
        <v/>
      </c>
      <c r="AR961" s="19" t="str">
        <f t="shared" si="4460"/>
        <v/>
      </c>
      <c r="AS961" s="19" t="str">
        <f t="shared" si="4460"/>
        <v/>
      </c>
      <c r="AT961" s="19" t="str">
        <f t="shared" si="4460"/>
        <v/>
      </c>
      <c r="AU961" s="19" t="str">
        <f t="shared" si="4460"/>
        <v/>
      </c>
      <c r="AV961" s="19" t="str">
        <f t="shared" si="4460"/>
        <v/>
      </c>
      <c r="AW961" s="19" t="str">
        <f t="shared" si="4460"/>
        <v/>
      </c>
      <c r="AX961" s="19" t="str">
        <f t="shared" si="4460"/>
        <v/>
      </c>
      <c r="AY961" s="24">
        <f t="shared" si="3801"/>
        <v>0</v>
      </c>
      <c r="AZ961" s="19">
        <f t="shared" si="3802"/>
        <v>1</v>
      </c>
      <c r="BA961" s="19"/>
      <c r="BB961" s="19"/>
    </row>
    <row r="962" spans="1:54" ht="15.6">
      <c r="A962" s="1">
        <f>'Form Responses 1'!A1149</f>
        <v>0</v>
      </c>
      <c r="B962" s="25">
        <f>'Form Responses 1'!B1149</f>
        <v>0</v>
      </c>
      <c r="C962" s="25">
        <f>'Form Responses 1'!C1149</f>
        <v>0</v>
      </c>
      <c r="D962" s="25">
        <f>'Form Responses 1'!D1149</f>
        <v>0</v>
      </c>
      <c r="E962" s="513">
        <f>'Form Responses 1'!E1149</f>
        <v>0</v>
      </c>
      <c r="F962" s="48">
        <f>'Form Responses 1'!F1149</f>
        <v>0</v>
      </c>
      <c r="G962" s="25">
        <f>'Form Responses 1'!G1149</f>
        <v>0</v>
      </c>
      <c r="H962" s="25"/>
      <c r="I962" s="25"/>
      <c r="J962" s="25"/>
      <c r="K962" s="25"/>
      <c r="L962" s="25"/>
      <c r="M962" s="25"/>
      <c r="N962" s="25"/>
      <c r="O962" s="19" t="str">
        <f t="shared" si="4144"/>
        <v/>
      </c>
      <c r="P962" s="20"/>
      <c r="Q962" s="20"/>
      <c r="R962" s="20"/>
      <c r="S962" s="20"/>
      <c r="T962" s="20"/>
      <c r="U962" s="20"/>
      <c r="V962" s="21"/>
      <c r="W962" s="21" t="str">
        <f t="shared" ref="W962:X962" si="4461">IF(COUNTIF($F962,CONCATENATE("*",W$1,"*")),"Y",IF(COUNTIF($F962,CONCATENATE("*",$O$1,"*")),"Y",IF(COUNTIF($F962,CONCATENATE("*",$Y$1,"*")),"Y","")))</f>
        <v/>
      </c>
      <c r="X962" s="21" t="str">
        <f t="shared" si="4461"/>
        <v/>
      </c>
      <c r="Y962" s="21" t="str">
        <f t="shared" si="4215"/>
        <v/>
      </c>
      <c r="Z962" s="21" t="str">
        <f t="shared" ref="Z962:AA962" si="4462">IF(COUNTIF($F962,CONCATENATE("*",Z$1,"*")),"Y",IF(COUNTIF($F962,CONCATENATE("*",$O$1,"*")),"Y",IF(COUNTIF($F962,CONCATENATE("*",$AB$1,"*")),"Y","")))</f>
        <v/>
      </c>
      <c r="AA962" s="21" t="str">
        <f t="shared" si="4462"/>
        <v/>
      </c>
      <c r="AB962" s="21" t="str">
        <f t="shared" si="4217"/>
        <v/>
      </c>
      <c r="AC962" s="21" t="str">
        <f t="shared" ref="AC962:AD962" si="4463">IF(COUNTIF($F962,CONCATENATE("*",AC$1,"*")),"Y",IF(COUNTIF($F962,CONCATENATE("*",$O$1,"*")),"Y",IF(COUNTIF($F962,CONCATENATE("*",$AE$1,"*")),"Y","")))</f>
        <v/>
      </c>
      <c r="AD962" s="21" t="str">
        <f t="shared" si="4463"/>
        <v/>
      </c>
      <c r="AE962" s="19" t="str">
        <f t="shared" si="4219"/>
        <v/>
      </c>
      <c r="AF962" s="22">
        <f t="shared" si="3799"/>
        <v>0</v>
      </c>
      <c r="AG962" s="44"/>
      <c r="AH962" s="19" t="str">
        <f t="shared" si="3867"/>
        <v/>
      </c>
      <c r="AI962" s="19" t="str">
        <f t="shared" ref="AI962:AX962" si="4464">IF(P962="Y",$AG962,"")</f>
        <v/>
      </c>
      <c r="AJ962" s="19" t="str">
        <f t="shared" si="4464"/>
        <v/>
      </c>
      <c r="AK962" s="19" t="str">
        <f t="shared" si="4464"/>
        <v/>
      </c>
      <c r="AL962" s="19" t="str">
        <f t="shared" si="4464"/>
        <v/>
      </c>
      <c r="AM962" s="19" t="str">
        <f t="shared" si="4464"/>
        <v/>
      </c>
      <c r="AN962" s="19" t="str">
        <f t="shared" si="4464"/>
        <v/>
      </c>
      <c r="AO962" s="19" t="str">
        <f t="shared" si="4464"/>
        <v/>
      </c>
      <c r="AP962" s="19" t="str">
        <f t="shared" si="4464"/>
        <v/>
      </c>
      <c r="AQ962" s="19" t="str">
        <f t="shared" si="4464"/>
        <v/>
      </c>
      <c r="AR962" s="19" t="str">
        <f t="shared" si="4464"/>
        <v/>
      </c>
      <c r="AS962" s="19" t="str">
        <f t="shared" si="4464"/>
        <v/>
      </c>
      <c r="AT962" s="19" t="str">
        <f t="shared" si="4464"/>
        <v/>
      </c>
      <c r="AU962" s="19" t="str">
        <f t="shared" si="4464"/>
        <v/>
      </c>
      <c r="AV962" s="19" t="str">
        <f t="shared" si="4464"/>
        <v/>
      </c>
      <c r="AW962" s="19" t="str">
        <f t="shared" si="4464"/>
        <v/>
      </c>
      <c r="AX962" s="19" t="str">
        <f t="shared" si="4464"/>
        <v/>
      </c>
      <c r="AY962" s="24">
        <f t="shared" si="3801"/>
        <v>0</v>
      </c>
      <c r="AZ962" s="19">
        <f t="shared" si="3802"/>
        <v>1</v>
      </c>
      <c r="BA962" s="19"/>
      <c r="BB962" s="19"/>
    </row>
    <row r="963" spans="1:54" ht="15.6">
      <c r="A963" s="1">
        <f>'Form Responses 1'!A1150</f>
        <v>0</v>
      </c>
      <c r="B963" s="25">
        <f>'Form Responses 1'!B1150</f>
        <v>0</v>
      </c>
      <c r="C963" s="25">
        <f>'Form Responses 1'!C1150</f>
        <v>0</v>
      </c>
      <c r="D963" s="25">
        <f>'Form Responses 1'!D1150</f>
        <v>0</v>
      </c>
      <c r="E963" s="513">
        <f>'Form Responses 1'!E1150</f>
        <v>0</v>
      </c>
      <c r="F963" s="48">
        <f>'Form Responses 1'!F1150</f>
        <v>0</v>
      </c>
      <c r="G963" s="25">
        <f>'Form Responses 1'!G1150</f>
        <v>0</v>
      </c>
      <c r="H963" s="25"/>
      <c r="I963" s="25"/>
      <c r="J963" s="25"/>
      <c r="K963" s="25"/>
      <c r="L963" s="25"/>
      <c r="M963" s="25"/>
      <c r="N963" s="25"/>
      <c r="O963" s="19" t="str">
        <f t="shared" si="4144"/>
        <v/>
      </c>
      <c r="P963" s="20"/>
      <c r="Q963" s="20"/>
      <c r="R963" s="20"/>
      <c r="S963" s="20"/>
      <c r="T963" s="20"/>
      <c r="U963" s="20"/>
      <c r="V963" s="21"/>
      <c r="W963" s="21" t="str">
        <f t="shared" ref="W963:X963" si="4465">IF(COUNTIF($F963,CONCATENATE("*",W$1,"*")),"Y",IF(COUNTIF($F963,CONCATENATE("*",$O$1,"*")),"Y",IF(COUNTIF($F963,CONCATENATE("*",$Y$1,"*")),"Y","")))</f>
        <v/>
      </c>
      <c r="X963" s="21" t="str">
        <f t="shared" si="4465"/>
        <v/>
      </c>
      <c r="Y963" s="21" t="str">
        <f t="shared" si="4215"/>
        <v/>
      </c>
      <c r="Z963" s="21" t="str">
        <f t="shared" ref="Z963:AA963" si="4466">IF(COUNTIF($F963,CONCATENATE("*",Z$1,"*")),"Y",IF(COUNTIF($F963,CONCATENATE("*",$O$1,"*")),"Y",IF(COUNTIF($F963,CONCATENATE("*",$AB$1,"*")),"Y","")))</f>
        <v/>
      </c>
      <c r="AA963" s="21" t="str">
        <f t="shared" si="4466"/>
        <v/>
      </c>
      <c r="AB963" s="21" t="str">
        <f t="shared" si="4217"/>
        <v/>
      </c>
      <c r="AC963" s="21" t="str">
        <f t="shared" ref="AC963:AD963" si="4467">IF(COUNTIF($F963,CONCATENATE("*",AC$1,"*")),"Y",IF(COUNTIF($F963,CONCATENATE("*",$O$1,"*")),"Y",IF(COUNTIF($F963,CONCATENATE("*",$AE$1,"*")),"Y","")))</f>
        <v/>
      </c>
      <c r="AD963" s="21" t="str">
        <f t="shared" si="4467"/>
        <v/>
      </c>
      <c r="AE963" s="19" t="str">
        <f t="shared" si="4219"/>
        <v/>
      </c>
      <c r="AF963" s="22">
        <f t="shared" si="3799"/>
        <v>0</v>
      </c>
      <c r="AG963" s="44"/>
      <c r="AH963" s="19" t="str">
        <f t="shared" si="3867"/>
        <v/>
      </c>
      <c r="AI963" s="19" t="str">
        <f t="shared" ref="AI963:AX963" si="4468">IF(P963="Y",$AG963,"")</f>
        <v/>
      </c>
      <c r="AJ963" s="19" t="str">
        <f t="shared" si="4468"/>
        <v/>
      </c>
      <c r="AK963" s="19" t="str">
        <f t="shared" si="4468"/>
        <v/>
      </c>
      <c r="AL963" s="19" t="str">
        <f t="shared" si="4468"/>
        <v/>
      </c>
      <c r="AM963" s="19" t="str">
        <f t="shared" si="4468"/>
        <v/>
      </c>
      <c r="AN963" s="19" t="str">
        <f t="shared" si="4468"/>
        <v/>
      </c>
      <c r="AO963" s="19" t="str">
        <f t="shared" si="4468"/>
        <v/>
      </c>
      <c r="AP963" s="19" t="str">
        <f t="shared" si="4468"/>
        <v/>
      </c>
      <c r="AQ963" s="19" t="str">
        <f t="shared" si="4468"/>
        <v/>
      </c>
      <c r="AR963" s="19" t="str">
        <f t="shared" si="4468"/>
        <v/>
      </c>
      <c r="AS963" s="19" t="str">
        <f t="shared" si="4468"/>
        <v/>
      </c>
      <c r="AT963" s="19" t="str">
        <f t="shared" si="4468"/>
        <v/>
      </c>
      <c r="AU963" s="19" t="str">
        <f t="shared" si="4468"/>
        <v/>
      </c>
      <c r="AV963" s="19" t="str">
        <f t="shared" si="4468"/>
        <v/>
      </c>
      <c r="AW963" s="19" t="str">
        <f t="shared" si="4468"/>
        <v/>
      </c>
      <c r="AX963" s="19" t="str">
        <f t="shared" si="4468"/>
        <v/>
      </c>
      <c r="AY963" s="24">
        <f t="shared" si="3801"/>
        <v>0</v>
      </c>
      <c r="AZ963" s="19">
        <f t="shared" si="3802"/>
        <v>1</v>
      </c>
      <c r="BA963" s="19"/>
      <c r="BB963" s="19"/>
    </row>
    <row r="964" spans="1:54" ht="15.6">
      <c r="A964" s="1">
        <f>'Form Responses 1'!A1151</f>
        <v>0</v>
      </c>
      <c r="B964" s="25">
        <f>'Form Responses 1'!B1151</f>
        <v>0</v>
      </c>
      <c r="C964" s="25">
        <f>'Form Responses 1'!C1151</f>
        <v>0</v>
      </c>
      <c r="D964" s="25">
        <f>'Form Responses 1'!D1151</f>
        <v>0</v>
      </c>
      <c r="E964" s="513">
        <f>'Form Responses 1'!E1151</f>
        <v>0</v>
      </c>
      <c r="F964" s="48">
        <f>'Form Responses 1'!F1151</f>
        <v>0</v>
      </c>
      <c r="G964" s="25">
        <f>'Form Responses 1'!G1151</f>
        <v>0</v>
      </c>
      <c r="H964" s="25"/>
      <c r="I964" s="25"/>
      <c r="J964" s="25"/>
      <c r="K964" s="25"/>
      <c r="L964" s="25"/>
      <c r="M964" s="25"/>
      <c r="N964" s="25"/>
      <c r="O964" s="19" t="str">
        <f t="shared" si="4144"/>
        <v/>
      </c>
      <c r="P964" s="20"/>
      <c r="Q964" s="20"/>
      <c r="R964" s="20"/>
      <c r="S964" s="20"/>
      <c r="T964" s="20"/>
      <c r="U964" s="20"/>
      <c r="V964" s="21"/>
      <c r="W964" s="21" t="str">
        <f t="shared" ref="W964:X964" si="4469">IF(COUNTIF($F964,CONCATENATE("*",W$1,"*")),"Y",IF(COUNTIF($F964,CONCATENATE("*",$O$1,"*")),"Y",IF(COUNTIF($F964,CONCATENATE("*",$Y$1,"*")),"Y","")))</f>
        <v/>
      </c>
      <c r="X964" s="21" t="str">
        <f t="shared" si="4469"/>
        <v/>
      </c>
      <c r="Y964" s="21" t="str">
        <f t="shared" si="4215"/>
        <v/>
      </c>
      <c r="Z964" s="21" t="str">
        <f t="shared" ref="Z964:AA964" si="4470">IF(COUNTIF($F964,CONCATENATE("*",Z$1,"*")),"Y",IF(COUNTIF($F964,CONCATENATE("*",$O$1,"*")),"Y",IF(COUNTIF($F964,CONCATENATE("*",$AB$1,"*")),"Y","")))</f>
        <v/>
      </c>
      <c r="AA964" s="21" t="str">
        <f t="shared" si="4470"/>
        <v/>
      </c>
      <c r="AB964" s="21" t="str">
        <f t="shared" si="4217"/>
        <v/>
      </c>
      <c r="AC964" s="21" t="str">
        <f t="shared" ref="AC964:AD964" si="4471">IF(COUNTIF($F964,CONCATENATE("*",AC$1,"*")),"Y",IF(COUNTIF($F964,CONCATENATE("*",$O$1,"*")),"Y",IF(COUNTIF($F964,CONCATENATE("*",$AE$1,"*")),"Y","")))</f>
        <v/>
      </c>
      <c r="AD964" s="21" t="str">
        <f t="shared" si="4471"/>
        <v/>
      </c>
      <c r="AE964" s="19" t="str">
        <f t="shared" si="4219"/>
        <v/>
      </c>
      <c r="AF964" s="22">
        <f t="shared" si="3799"/>
        <v>0</v>
      </c>
      <c r="AG964" s="44"/>
      <c r="AH964" s="19" t="str">
        <f t="shared" si="3867"/>
        <v/>
      </c>
      <c r="AI964" s="19" t="str">
        <f t="shared" ref="AI964:AX964" si="4472">IF(P964="Y",$AG964,"")</f>
        <v/>
      </c>
      <c r="AJ964" s="19" t="str">
        <f t="shared" si="4472"/>
        <v/>
      </c>
      <c r="AK964" s="19" t="str">
        <f t="shared" si="4472"/>
        <v/>
      </c>
      <c r="AL964" s="19" t="str">
        <f t="shared" si="4472"/>
        <v/>
      </c>
      <c r="AM964" s="19" t="str">
        <f t="shared" si="4472"/>
        <v/>
      </c>
      <c r="AN964" s="19" t="str">
        <f t="shared" si="4472"/>
        <v/>
      </c>
      <c r="AO964" s="19" t="str">
        <f t="shared" si="4472"/>
        <v/>
      </c>
      <c r="AP964" s="19" t="str">
        <f t="shared" si="4472"/>
        <v/>
      </c>
      <c r="AQ964" s="19" t="str">
        <f t="shared" si="4472"/>
        <v/>
      </c>
      <c r="AR964" s="19" t="str">
        <f t="shared" si="4472"/>
        <v/>
      </c>
      <c r="AS964" s="19" t="str">
        <f t="shared" si="4472"/>
        <v/>
      </c>
      <c r="AT964" s="19" t="str">
        <f t="shared" si="4472"/>
        <v/>
      </c>
      <c r="AU964" s="19" t="str">
        <f t="shared" si="4472"/>
        <v/>
      </c>
      <c r="AV964" s="19" t="str">
        <f t="shared" si="4472"/>
        <v/>
      </c>
      <c r="AW964" s="19" t="str">
        <f t="shared" si="4472"/>
        <v/>
      </c>
      <c r="AX964" s="19" t="str">
        <f t="shared" si="4472"/>
        <v/>
      </c>
      <c r="AY964" s="24">
        <f t="shared" si="3801"/>
        <v>0</v>
      </c>
      <c r="AZ964" s="19">
        <f t="shared" si="3802"/>
        <v>1</v>
      </c>
      <c r="BA964" s="19"/>
      <c r="BB964" s="19"/>
    </row>
    <row r="965" spans="1:54" ht="15.6">
      <c r="A965" s="1">
        <f>'Form Responses 1'!A1152</f>
        <v>0</v>
      </c>
      <c r="B965" s="25">
        <f>'Form Responses 1'!B1152</f>
        <v>0</v>
      </c>
      <c r="C965" s="25">
        <f>'Form Responses 1'!C1152</f>
        <v>0</v>
      </c>
      <c r="D965" s="25">
        <f>'Form Responses 1'!D1152</f>
        <v>0</v>
      </c>
      <c r="E965" s="513">
        <f>'Form Responses 1'!E1152</f>
        <v>0</v>
      </c>
      <c r="F965" s="48">
        <f>'Form Responses 1'!F1152</f>
        <v>0</v>
      </c>
      <c r="G965" s="25">
        <f>'Form Responses 1'!G1152</f>
        <v>0</v>
      </c>
      <c r="H965" s="25"/>
      <c r="I965" s="25"/>
      <c r="J965" s="25"/>
      <c r="K965" s="25"/>
      <c r="L965" s="25"/>
      <c r="M965" s="25"/>
      <c r="N965" s="25"/>
      <c r="O965" s="19" t="str">
        <f t="shared" si="4144"/>
        <v/>
      </c>
      <c r="P965" s="20"/>
      <c r="Q965" s="20"/>
      <c r="R965" s="20"/>
      <c r="S965" s="20"/>
      <c r="T965" s="20"/>
      <c r="U965" s="20"/>
      <c r="V965" s="21"/>
      <c r="W965" s="21" t="str">
        <f t="shared" ref="W965:X965" si="4473">IF(COUNTIF($F965,CONCATENATE("*",W$1,"*")),"Y",IF(COUNTIF($F965,CONCATENATE("*",$O$1,"*")),"Y",IF(COUNTIF($F965,CONCATENATE("*",$Y$1,"*")),"Y","")))</f>
        <v/>
      </c>
      <c r="X965" s="21" t="str">
        <f t="shared" si="4473"/>
        <v/>
      </c>
      <c r="Y965" s="21" t="str">
        <f t="shared" si="4215"/>
        <v/>
      </c>
      <c r="Z965" s="21" t="str">
        <f t="shared" ref="Z965:AA965" si="4474">IF(COUNTIF($F965,CONCATENATE("*",Z$1,"*")),"Y",IF(COUNTIF($F965,CONCATENATE("*",$O$1,"*")),"Y",IF(COUNTIF($F965,CONCATENATE("*",$AB$1,"*")),"Y","")))</f>
        <v/>
      </c>
      <c r="AA965" s="21" t="str">
        <f t="shared" si="4474"/>
        <v/>
      </c>
      <c r="AB965" s="21" t="str">
        <f t="shared" si="4217"/>
        <v/>
      </c>
      <c r="AC965" s="21" t="str">
        <f t="shared" ref="AC965:AD965" si="4475">IF(COUNTIF($F965,CONCATENATE("*",AC$1,"*")),"Y",IF(COUNTIF($F965,CONCATENATE("*",$O$1,"*")),"Y",IF(COUNTIF($F965,CONCATENATE("*",$AE$1,"*")),"Y","")))</f>
        <v/>
      </c>
      <c r="AD965" s="21" t="str">
        <f t="shared" si="4475"/>
        <v/>
      </c>
      <c r="AE965" s="19" t="str">
        <f t="shared" si="4219"/>
        <v/>
      </c>
      <c r="AF965" s="22">
        <f t="shared" si="3799"/>
        <v>0</v>
      </c>
      <c r="AG965" s="44"/>
      <c r="AH965" s="19" t="str">
        <f t="shared" si="3867"/>
        <v/>
      </c>
      <c r="AI965" s="19" t="str">
        <f t="shared" ref="AI965:AX965" si="4476">IF(P965="Y",$AG965,"")</f>
        <v/>
      </c>
      <c r="AJ965" s="19" t="str">
        <f t="shared" si="4476"/>
        <v/>
      </c>
      <c r="AK965" s="19" t="str">
        <f t="shared" si="4476"/>
        <v/>
      </c>
      <c r="AL965" s="19" t="str">
        <f t="shared" si="4476"/>
        <v/>
      </c>
      <c r="AM965" s="19" t="str">
        <f t="shared" si="4476"/>
        <v/>
      </c>
      <c r="AN965" s="19" t="str">
        <f t="shared" si="4476"/>
        <v/>
      </c>
      <c r="AO965" s="19" t="str">
        <f t="shared" si="4476"/>
        <v/>
      </c>
      <c r="AP965" s="19" t="str">
        <f t="shared" si="4476"/>
        <v/>
      </c>
      <c r="AQ965" s="19" t="str">
        <f t="shared" si="4476"/>
        <v/>
      </c>
      <c r="AR965" s="19" t="str">
        <f t="shared" si="4476"/>
        <v/>
      </c>
      <c r="AS965" s="19" t="str">
        <f t="shared" si="4476"/>
        <v/>
      </c>
      <c r="AT965" s="19" t="str">
        <f t="shared" si="4476"/>
        <v/>
      </c>
      <c r="AU965" s="19" t="str">
        <f t="shared" si="4476"/>
        <v/>
      </c>
      <c r="AV965" s="19" t="str">
        <f t="shared" si="4476"/>
        <v/>
      </c>
      <c r="AW965" s="19" t="str">
        <f t="shared" si="4476"/>
        <v/>
      </c>
      <c r="AX965" s="19" t="str">
        <f t="shared" si="4476"/>
        <v/>
      </c>
      <c r="AY965" s="24">
        <f t="shared" si="3801"/>
        <v>0</v>
      </c>
      <c r="AZ965" s="19">
        <f t="shared" si="3802"/>
        <v>1</v>
      </c>
      <c r="BA965" s="19"/>
      <c r="BB965" s="19"/>
    </row>
    <row r="966" spans="1:54" ht="15.6">
      <c r="A966" s="1">
        <f>'Form Responses 1'!A1153</f>
        <v>0</v>
      </c>
      <c r="B966" s="25">
        <f>'Form Responses 1'!B1153</f>
        <v>0</v>
      </c>
      <c r="C966" s="25">
        <f>'Form Responses 1'!C1153</f>
        <v>0</v>
      </c>
      <c r="D966" s="25">
        <f>'Form Responses 1'!D1153</f>
        <v>0</v>
      </c>
      <c r="E966" s="513">
        <f>'Form Responses 1'!E1153</f>
        <v>0</v>
      </c>
      <c r="F966" s="48">
        <f>'Form Responses 1'!F1153</f>
        <v>0</v>
      </c>
      <c r="G966" s="25">
        <f>'Form Responses 1'!G1153</f>
        <v>0</v>
      </c>
      <c r="H966" s="25"/>
      <c r="I966" s="25"/>
      <c r="J966" s="25"/>
      <c r="K966" s="25"/>
      <c r="L966" s="25"/>
      <c r="M966" s="25"/>
      <c r="N966" s="25"/>
      <c r="O966" s="19" t="str">
        <f t="shared" si="4144"/>
        <v/>
      </c>
      <c r="P966" s="20"/>
      <c r="Q966" s="20"/>
      <c r="R966" s="20"/>
      <c r="S966" s="20"/>
      <c r="T966" s="20"/>
      <c r="U966" s="20"/>
      <c r="V966" s="21"/>
      <c r="W966" s="21" t="str">
        <f t="shared" ref="W966:X966" si="4477">IF(COUNTIF($F966,CONCATENATE("*",W$1,"*")),"Y",IF(COUNTIF($F966,CONCATENATE("*",$O$1,"*")),"Y",IF(COUNTIF($F966,CONCATENATE("*",$Y$1,"*")),"Y","")))</f>
        <v/>
      </c>
      <c r="X966" s="21" t="str">
        <f t="shared" si="4477"/>
        <v/>
      </c>
      <c r="Y966" s="21" t="str">
        <f t="shared" si="4215"/>
        <v/>
      </c>
      <c r="Z966" s="21" t="str">
        <f t="shared" ref="Z966:AA966" si="4478">IF(COUNTIF($F966,CONCATENATE("*",Z$1,"*")),"Y",IF(COUNTIF($F966,CONCATENATE("*",$O$1,"*")),"Y",IF(COUNTIF($F966,CONCATENATE("*",$AB$1,"*")),"Y","")))</f>
        <v/>
      </c>
      <c r="AA966" s="21" t="str">
        <f t="shared" si="4478"/>
        <v/>
      </c>
      <c r="AB966" s="21" t="str">
        <f t="shared" si="4217"/>
        <v/>
      </c>
      <c r="AC966" s="21" t="str">
        <f t="shared" ref="AC966:AD966" si="4479">IF(COUNTIF($F966,CONCATENATE("*",AC$1,"*")),"Y",IF(COUNTIF($F966,CONCATENATE("*",$O$1,"*")),"Y",IF(COUNTIF($F966,CONCATENATE("*",$AE$1,"*")),"Y","")))</f>
        <v/>
      </c>
      <c r="AD966" s="21" t="str">
        <f t="shared" si="4479"/>
        <v/>
      </c>
      <c r="AE966" s="19" t="str">
        <f t="shared" si="4219"/>
        <v/>
      </c>
      <c r="AF966" s="22">
        <f t="shared" si="3799"/>
        <v>0</v>
      </c>
      <c r="AG966" s="44"/>
      <c r="AH966" s="19" t="str">
        <f t="shared" si="3867"/>
        <v/>
      </c>
      <c r="AI966" s="19" t="str">
        <f t="shared" ref="AI966:AX966" si="4480">IF(P966="Y",$AG966,"")</f>
        <v/>
      </c>
      <c r="AJ966" s="19" t="str">
        <f t="shared" si="4480"/>
        <v/>
      </c>
      <c r="AK966" s="19" t="str">
        <f t="shared" si="4480"/>
        <v/>
      </c>
      <c r="AL966" s="19" t="str">
        <f t="shared" si="4480"/>
        <v/>
      </c>
      <c r="AM966" s="19" t="str">
        <f t="shared" si="4480"/>
        <v/>
      </c>
      <c r="AN966" s="19" t="str">
        <f t="shared" si="4480"/>
        <v/>
      </c>
      <c r="AO966" s="19" t="str">
        <f t="shared" si="4480"/>
        <v/>
      </c>
      <c r="AP966" s="19" t="str">
        <f t="shared" si="4480"/>
        <v/>
      </c>
      <c r="AQ966" s="19" t="str">
        <f t="shared" si="4480"/>
        <v/>
      </c>
      <c r="AR966" s="19" t="str">
        <f t="shared" si="4480"/>
        <v/>
      </c>
      <c r="AS966" s="19" t="str">
        <f t="shared" si="4480"/>
        <v/>
      </c>
      <c r="AT966" s="19" t="str">
        <f t="shared" si="4480"/>
        <v/>
      </c>
      <c r="AU966" s="19" t="str">
        <f t="shared" si="4480"/>
        <v/>
      </c>
      <c r="AV966" s="19" t="str">
        <f t="shared" si="4480"/>
        <v/>
      </c>
      <c r="AW966" s="19" t="str">
        <f t="shared" si="4480"/>
        <v/>
      </c>
      <c r="AX966" s="19" t="str">
        <f t="shared" si="4480"/>
        <v/>
      </c>
      <c r="AY966" s="24">
        <f t="shared" si="3801"/>
        <v>0</v>
      </c>
      <c r="AZ966" s="19">
        <f t="shared" si="3802"/>
        <v>1</v>
      </c>
      <c r="BA966" s="19"/>
      <c r="BB966" s="19"/>
    </row>
    <row r="967" spans="1:54" ht="15.6">
      <c r="A967" s="1">
        <f>'Form Responses 1'!A1154</f>
        <v>0</v>
      </c>
      <c r="B967" s="25">
        <f>'Form Responses 1'!B1154</f>
        <v>0</v>
      </c>
      <c r="C967" s="25">
        <f>'Form Responses 1'!C1154</f>
        <v>0</v>
      </c>
      <c r="D967" s="25">
        <f>'Form Responses 1'!D1154</f>
        <v>0</v>
      </c>
      <c r="E967" s="513">
        <f>'Form Responses 1'!E1154</f>
        <v>0</v>
      </c>
      <c r="F967" s="48">
        <f>'Form Responses 1'!F1154</f>
        <v>0</v>
      </c>
      <c r="G967" s="25">
        <f>'Form Responses 1'!G1154</f>
        <v>0</v>
      </c>
      <c r="H967" s="25"/>
      <c r="I967" s="25"/>
      <c r="J967" s="25"/>
      <c r="K967" s="25"/>
      <c r="L967" s="25"/>
      <c r="M967" s="25"/>
      <c r="N967" s="25"/>
      <c r="O967" s="19" t="str">
        <f t="shared" si="4144"/>
        <v/>
      </c>
      <c r="P967" s="20"/>
      <c r="Q967" s="20"/>
      <c r="R967" s="20"/>
      <c r="S967" s="20"/>
      <c r="T967" s="20"/>
      <c r="U967" s="20"/>
      <c r="V967" s="21"/>
      <c r="W967" s="21" t="str">
        <f t="shared" ref="W967:X967" si="4481">IF(COUNTIF($F967,CONCATENATE("*",W$1,"*")),"Y",IF(COUNTIF($F967,CONCATENATE("*",$O$1,"*")),"Y",IF(COUNTIF($F967,CONCATENATE("*",$Y$1,"*")),"Y","")))</f>
        <v/>
      </c>
      <c r="X967" s="21" t="str">
        <f t="shared" si="4481"/>
        <v/>
      </c>
      <c r="Y967" s="21" t="str">
        <f t="shared" si="4215"/>
        <v/>
      </c>
      <c r="Z967" s="21" t="str">
        <f t="shared" ref="Z967:AA967" si="4482">IF(COUNTIF($F967,CONCATENATE("*",Z$1,"*")),"Y",IF(COUNTIF($F967,CONCATENATE("*",$O$1,"*")),"Y",IF(COUNTIF($F967,CONCATENATE("*",$AB$1,"*")),"Y","")))</f>
        <v/>
      </c>
      <c r="AA967" s="21" t="str">
        <f t="shared" si="4482"/>
        <v/>
      </c>
      <c r="AB967" s="21" t="str">
        <f t="shared" si="4217"/>
        <v/>
      </c>
      <c r="AC967" s="21" t="str">
        <f t="shared" ref="AC967:AD967" si="4483">IF(COUNTIF($F967,CONCATENATE("*",AC$1,"*")),"Y",IF(COUNTIF($F967,CONCATENATE("*",$O$1,"*")),"Y",IF(COUNTIF($F967,CONCATENATE("*",$AE$1,"*")),"Y","")))</f>
        <v/>
      </c>
      <c r="AD967" s="21" t="str">
        <f t="shared" si="4483"/>
        <v/>
      </c>
      <c r="AE967" s="19" t="str">
        <f t="shared" si="4219"/>
        <v/>
      </c>
      <c r="AF967" s="22">
        <f t="shared" si="3799"/>
        <v>0</v>
      </c>
      <c r="AG967" s="44"/>
      <c r="AH967" s="19" t="str">
        <f t="shared" si="3867"/>
        <v/>
      </c>
      <c r="AI967" s="19" t="str">
        <f t="shared" ref="AI967:AX967" si="4484">IF(P967="Y",$AG967,"")</f>
        <v/>
      </c>
      <c r="AJ967" s="19" t="str">
        <f t="shared" si="4484"/>
        <v/>
      </c>
      <c r="AK967" s="19" t="str">
        <f t="shared" si="4484"/>
        <v/>
      </c>
      <c r="AL967" s="19" t="str">
        <f t="shared" si="4484"/>
        <v/>
      </c>
      <c r="AM967" s="19" t="str">
        <f t="shared" si="4484"/>
        <v/>
      </c>
      <c r="AN967" s="19" t="str">
        <f t="shared" si="4484"/>
        <v/>
      </c>
      <c r="AO967" s="19" t="str">
        <f t="shared" si="4484"/>
        <v/>
      </c>
      <c r="AP967" s="19" t="str">
        <f t="shared" si="4484"/>
        <v/>
      </c>
      <c r="AQ967" s="19" t="str">
        <f t="shared" si="4484"/>
        <v/>
      </c>
      <c r="AR967" s="19" t="str">
        <f t="shared" si="4484"/>
        <v/>
      </c>
      <c r="AS967" s="19" t="str">
        <f t="shared" si="4484"/>
        <v/>
      </c>
      <c r="AT967" s="19" t="str">
        <f t="shared" si="4484"/>
        <v/>
      </c>
      <c r="AU967" s="19" t="str">
        <f t="shared" si="4484"/>
        <v/>
      </c>
      <c r="AV967" s="19" t="str">
        <f t="shared" si="4484"/>
        <v/>
      </c>
      <c r="AW967" s="19" t="str">
        <f t="shared" si="4484"/>
        <v/>
      </c>
      <c r="AX967" s="19" t="str">
        <f t="shared" si="4484"/>
        <v/>
      </c>
      <c r="AY967" s="24">
        <f t="shared" si="3801"/>
        <v>0</v>
      </c>
      <c r="AZ967" s="19">
        <f t="shared" si="3802"/>
        <v>1</v>
      </c>
      <c r="BA967" s="19"/>
      <c r="BB967" s="19"/>
    </row>
    <row r="968" spans="1:54" ht="15.6">
      <c r="A968" s="1">
        <f>'Form Responses 1'!A1155</f>
        <v>0</v>
      </c>
      <c r="B968" s="25">
        <f>'Form Responses 1'!B1155</f>
        <v>0</v>
      </c>
      <c r="C968" s="25">
        <f>'Form Responses 1'!C1155</f>
        <v>0</v>
      </c>
      <c r="D968" s="25">
        <f>'Form Responses 1'!D1155</f>
        <v>0</v>
      </c>
      <c r="E968" s="513">
        <f>'Form Responses 1'!E1155</f>
        <v>0</v>
      </c>
      <c r="F968" s="48">
        <f>'Form Responses 1'!F1155</f>
        <v>0</v>
      </c>
      <c r="G968" s="25">
        <f>'Form Responses 1'!G1155</f>
        <v>0</v>
      </c>
      <c r="H968" s="25"/>
      <c r="I968" s="25"/>
      <c r="J968" s="25"/>
      <c r="K968" s="25"/>
      <c r="L968" s="25"/>
      <c r="M968" s="25"/>
      <c r="N968" s="25"/>
      <c r="O968" s="19" t="str">
        <f t="shared" si="4144"/>
        <v/>
      </c>
      <c r="P968" s="20"/>
      <c r="Q968" s="20"/>
      <c r="R968" s="20"/>
      <c r="S968" s="20"/>
      <c r="T968" s="20"/>
      <c r="U968" s="20"/>
      <c r="V968" s="21"/>
      <c r="W968" s="21" t="str">
        <f t="shared" ref="W968:X968" si="4485">IF(COUNTIF($F968,CONCATENATE("*",W$1,"*")),"Y",IF(COUNTIF($F968,CONCATENATE("*",$O$1,"*")),"Y",IF(COUNTIF($F968,CONCATENATE("*",$Y$1,"*")),"Y","")))</f>
        <v/>
      </c>
      <c r="X968" s="21" t="str">
        <f t="shared" si="4485"/>
        <v/>
      </c>
      <c r="Y968" s="21" t="str">
        <f t="shared" si="4215"/>
        <v/>
      </c>
      <c r="Z968" s="21" t="str">
        <f t="shared" ref="Z968:AA968" si="4486">IF(COUNTIF($F968,CONCATENATE("*",Z$1,"*")),"Y",IF(COUNTIF($F968,CONCATENATE("*",$O$1,"*")),"Y",IF(COUNTIF($F968,CONCATENATE("*",$AB$1,"*")),"Y","")))</f>
        <v/>
      </c>
      <c r="AA968" s="21" t="str">
        <f t="shared" si="4486"/>
        <v/>
      </c>
      <c r="AB968" s="21" t="str">
        <f t="shared" si="4217"/>
        <v/>
      </c>
      <c r="AC968" s="21" t="str">
        <f t="shared" ref="AC968:AD968" si="4487">IF(COUNTIF($F968,CONCATENATE("*",AC$1,"*")),"Y",IF(COUNTIF($F968,CONCATENATE("*",$O$1,"*")),"Y",IF(COUNTIF($F968,CONCATENATE("*",$AE$1,"*")),"Y","")))</f>
        <v/>
      </c>
      <c r="AD968" s="21" t="str">
        <f t="shared" si="4487"/>
        <v/>
      </c>
      <c r="AE968" s="19" t="str">
        <f t="shared" si="4219"/>
        <v/>
      </c>
      <c r="AF968" s="22">
        <f t="shared" si="3799"/>
        <v>0</v>
      </c>
      <c r="AG968" s="44"/>
      <c r="AH968" s="19" t="str">
        <f t="shared" si="3867"/>
        <v/>
      </c>
      <c r="AI968" s="19" t="str">
        <f t="shared" ref="AI968:AX968" si="4488">IF(P968="Y",$AG968,"")</f>
        <v/>
      </c>
      <c r="AJ968" s="19" t="str">
        <f t="shared" si="4488"/>
        <v/>
      </c>
      <c r="AK968" s="19" t="str">
        <f t="shared" si="4488"/>
        <v/>
      </c>
      <c r="AL968" s="19" t="str">
        <f t="shared" si="4488"/>
        <v/>
      </c>
      <c r="AM968" s="19" t="str">
        <f t="shared" si="4488"/>
        <v/>
      </c>
      <c r="AN968" s="19" t="str">
        <f t="shared" si="4488"/>
        <v/>
      </c>
      <c r="AO968" s="19" t="str">
        <f t="shared" si="4488"/>
        <v/>
      </c>
      <c r="AP968" s="19" t="str">
        <f t="shared" si="4488"/>
        <v/>
      </c>
      <c r="AQ968" s="19" t="str">
        <f t="shared" si="4488"/>
        <v/>
      </c>
      <c r="AR968" s="19" t="str">
        <f t="shared" si="4488"/>
        <v/>
      </c>
      <c r="AS968" s="19" t="str">
        <f t="shared" si="4488"/>
        <v/>
      </c>
      <c r="AT968" s="19" t="str">
        <f t="shared" si="4488"/>
        <v/>
      </c>
      <c r="AU968" s="19" t="str">
        <f t="shared" si="4488"/>
        <v/>
      </c>
      <c r="AV968" s="19" t="str">
        <f t="shared" si="4488"/>
        <v/>
      </c>
      <c r="AW968" s="19" t="str">
        <f t="shared" si="4488"/>
        <v/>
      </c>
      <c r="AX968" s="19" t="str">
        <f t="shared" si="4488"/>
        <v/>
      </c>
      <c r="AY968" s="24">
        <f t="shared" si="3801"/>
        <v>0</v>
      </c>
      <c r="AZ968" s="19">
        <f t="shared" si="3802"/>
        <v>1</v>
      </c>
      <c r="BA968" s="19"/>
      <c r="BB968" s="19"/>
    </row>
    <row r="969" spans="1:54" ht="15.6">
      <c r="A969" s="1">
        <f>'Form Responses 1'!A1156</f>
        <v>0</v>
      </c>
      <c r="B969" s="25">
        <f>'Form Responses 1'!B1156</f>
        <v>0</v>
      </c>
      <c r="C969" s="25">
        <f>'Form Responses 1'!C1156</f>
        <v>0</v>
      </c>
      <c r="D969" s="25">
        <f>'Form Responses 1'!D1156</f>
        <v>0</v>
      </c>
      <c r="E969" s="513">
        <f>'Form Responses 1'!E1156</f>
        <v>0</v>
      </c>
      <c r="F969" s="48">
        <f>'Form Responses 1'!F1156</f>
        <v>0</v>
      </c>
      <c r="G969" s="25">
        <f>'Form Responses 1'!G1156</f>
        <v>0</v>
      </c>
      <c r="H969" s="25"/>
      <c r="I969" s="25"/>
      <c r="J969" s="25"/>
      <c r="K969" s="25"/>
      <c r="L969" s="25"/>
      <c r="M969" s="25"/>
      <c r="N969" s="25"/>
      <c r="O969" s="19" t="str">
        <f t="shared" si="4144"/>
        <v/>
      </c>
      <c r="P969" s="20"/>
      <c r="Q969" s="20"/>
      <c r="R969" s="20"/>
      <c r="S969" s="20"/>
      <c r="T969" s="20"/>
      <c r="U969" s="20"/>
      <c r="V969" s="21"/>
      <c r="W969" s="21" t="str">
        <f t="shared" ref="W969:X969" si="4489">IF(COUNTIF($F969,CONCATENATE("*",W$1,"*")),"Y",IF(COUNTIF($F969,CONCATENATE("*",$O$1,"*")),"Y",IF(COUNTIF($F969,CONCATENATE("*",$Y$1,"*")),"Y","")))</f>
        <v/>
      </c>
      <c r="X969" s="21" t="str">
        <f t="shared" si="4489"/>
        <v/>
      </c>
      <c r="Y969" s="21" t="str">
        <f t="shared" si="4215"/>
        <v/>
      </c>
      <c r="Z969" s="21" t="str">
        <f t="shared" ref="Z969:AA969" si="4490">IF(COUNTIF($F969,CONCATENATE("*",Z$1,"*")),"Y",IF(COUNTIF($F969,CONCATENATE("*",$O$1,"*")),"Y",IF(COUNTIF($F969,CONCATENATE("*",$AB$1,"*")),"Y","")))</f>
        <v/>
      </c>
      <c r="AA969" s="21" t="str">
        <f t="shared" si="4490"/>
        <v/>
      </c>
      <c r="AB969" s="21" t="str">
        <f t="shared" si="4217"/>
        <v/>
      </c>
      <c r="AC969" s="21" t="str">
        <f t="shared" ref="AC969:AD969" si="4491">IF(COUNTIF($F969,CONCATENATE("*",AC$1,"*")),"Y",IF(COUNTIF($F969,CONCATENATE("*",$O$1,"*")),"Y",IF(COUNTIF($F969,CONCATENATE("*",$AE$1,"*")),"Y","")))</f>
        <v/>
      </c>
      <c r="AD969" s="21" t="str">
        <f t="shared" si="4491"/>
        <v/>
      </c>
      <c r="AE969" s="19" t="str">
        <f t="shared" si="4219"/>
        <v/>
      </c>
      <c r="AF969" s="22">
        <f t="shared" si="3799"/>
        <v>0</v>
      </c>
      <c r="AG969" s="44"/>
      <c r="AH969" s="19" t="str">
        <f t="shared" si="3867"/>
        <v/>
      </c>
      <c r="AI969" s="19" t="str">
        <f t="shared" ref="AI969:AX969" si="4492">IF(P969="Y",$AG969,"")</f>
        <v/>
      </c>
      <c r="AJ969" s="19" t="str">
        <f t="shared" si="4492"/>
        <v/>
      </c>
      <c r="AK969" s="19" t="str">
        <f t="shared" si="4492"/>
        <v/>
      </c>
      <c r="AL969" s="19" t="str">
        <f t="shared" si="4492"/>
        <v/>
      </c>
      <c r="AM969" s="19" t="str">
        <f t="shared" si="4492"/>
        <v/>
      </c>
      <c r="AN969" s="19" t="str">
        <f t="shared" si="4492"/>
        <v/>
      </c>
      <c r="AO969" s="19" t="str">
        <f t="shared" si="4492"/>
        <v/>
      </c>
      <c r="AP969" s="19" t="str">
        <f t="shared" si="4492"/>
        <v/>
      </c>
      <c r="AQ969" s="19" t="str">
        <f t="shared" si="4492"/>
        <v/>
      </c>
      <c r="AR969" s="19" t="str">
        <f t="shared" si="4492"/>
        <v/>
      </c>
      <c r="AS969" s="19" t="str">
        <f t="shared" si="4492"/>
        <v/>
      </c>
      <c r="AT969" s="19" t="str">
        <f t="shared" si="4492"/>
        <v/>
      </c>
      <c r="AU969" s="19" t="str">
        <f t="shared" si="4492"/>
        <v/>
      </c>
      <c r="AV969" s="19" t="str">
        <f t="shared" si="4492"/>
        <v/>
      </c>
      <c r="AW969" s="19" t="str">
        <f t="shared" si="4492"/>
        <v/>
      </c>
      <c r="AX969" s="19" t="str">
        <f t="shared" si="4492"/>
        <v/>
      </c>
      <c r="AY969" s="24">
        <f t="shared" si="3801"/>
        <v>0</v>
      </c>
      <c r="AZ969" s="19">
        <f t="shared" si="3802"/>
        <v>1</v>
      </c>
      <c r="BA969" s="19"/>
      <c r="BB969" s="19"/>
    </row>
    <row r="970" spans="1:54" ht="15.6">
      <c r="A970" s="1">
        <f>'Form Responses 1'!A1157</f>
        <v>0</v>
      </c>
      <c r="B970" s="25">
        <f>'Form Responses 1'!B1157</f>
        <v>0</v>
      </c>
      <c r="C970" s="25">
        <f>'Form Responses 1'!C1157</f>
        <v>0</v>
      </c>
      <c r="D970" s="25">
        <f>'Form Responses 1'!D1157</f>
        <v>0</v>
      </c>
      <c r="E970" s="513">
        <f>'Form Responses 1'!E1157</f>
        <v>0</v>
      </c>
      <c r="F970" s="48">
        <f>'Form Responses 1'!F1157</f>
        <v>0</v>
      </c>
      <c r="G970" s="25">
        <f>'Form Responses 1'!G1157</f>
        <v>0</v>
      </c>
      <c r="H970" s="25"/>
      <c r="I970" s="25"/>
      <c r="J970" s="25"/>
      <c r="K970" s="25"/>
      <c r="L970" s="25"/>
      <c r="M970" s="25"/>
      <c r="N970" s="25"/>
      <c r="O970" s="19" t="str">
        <f t="shared" si="4144"/>
        <v/>
      </c>
      <c r="P970" s="20"/>
      <c r="Q970" s="20"/>
      <c r="R970" s="20"/>
      <c r="S970" s="20"/>
      <c r="T970" s="20"/>
      <c r="U970" s="20"/>
      <c r="V970" s="21"/>
      <c r="W970" s="21" t="str">
        <f t="shared" ref="W970:X970" si="4493">IF(COUNTIF($F970,CONCATENATE("*",W$1,"*")),"Y",IF(COUNTIF($F970,CONCATENATE("*",$O$1,"*")),"Y",IF(COUNTIF($F970,CONCATENATE("*",$Y$1,"*")),"Y","")))</f>
        <v/>
      </c>
      <c r="X970" s="21" t="str">
        <f t="shared" si="4493"/>
        <v/>
      </c>
      <c r="Y970" s="21" t="str">
        <f t="shared" si="4215"/>
        <v/>
      </c>
      <c r="Z970" s="21" t="str">
        <f t="shared" ref="Z970:AA970" si="4494">IF(COUNTIF($F970,CONCATENATE("*",Z$1,"*")),"Y",IF(COUNTIF($F970,CONCATENATE("*",$O$1,"*")),"Y",IF(COUNTIF($F970,CONCATENATE("*",$AB$1,"*")),"Y","")))</f>
        <v/>
      </c>
      <c r="AA970" s="21" t="str">
        <f t="shared" si="4494"/>
        <v/>
      </c>
      <c r="AB970" s="21" t="str">
        <f t="shared" si="4217"/>
        <v/>
      </c>
      <c r="AC970" s="21" t="str">
        <f t="shared" ref="AC970:AD970" si="4495">IF(COUNTIF($F970,CONCATENATE("*",AC$1,"*")),"Y",IF(COUNTIF($F970,CONCATENATE("*",$O$1,"*")),"Y",IF(COUNTIF($F970,CONCATENATE("*",$AE$1,"*")),"Y","")))</f>
        <v/>
      </c>
      <c r="AD970" s="21" t="str">
        <f t="shared" si="4495"/>
        <v/>
      </c>
      <c r="AE970" s="19" t="str">
        <f t="shared" si="4219"/>
        <v/>
      </c>
      <c r="AF970" s="22">
        <f t="shared" si="3799"/>
        <v>0</v>
      </c>
      <c r="AG970" s="44"/>
      <c r="AH970" s="19" t="str">
        <f t="shared" si="3867"/>
        <v/>
      </c>
      <c r="AI970" s="19" t="str">
        <f t="shared" ref="AI970:AX970" si="4496">IF(P970="Y",$AG970,"")</f>
        <v/>
      </c>
      <c r="AJ970" s="19" t="str">
        <f t="shared" si="4496"/>
        <v/>
      </c>
      <c r="AK970" s="19" t="str">
        <f t="shared" si="4496"/>
        <v/>
      </c>
      <c r="AL970" s="19" t="str">
        <f t="shared" si="4496"/>
        <v/>
      </c>
      <c r="AM970" s="19" t="str">
        <f t="shared" si="4496"/>
        <v/>
      </c>
      <c r="AN970" s="19" t="str">
        <f t="shared" si="4496"/>
        <v/>
      </c>
      <c r="AO970" s="19" t="str">
        <f t="shared" si="4496"/>
        <v/>
      </c>
      <c r="AP970" s="19" t="str">
        <f t="shared" si="4496"/>
        <v/>
      </c>
      <c r="AQ970" s="19" t="str">
        <f t="shared" si="4496"/>
        <v/>
      </c>
      <c r="AR970" s="19" t="str">
        <f t="shared" si="4496"/>
        <v/>
      </c>
      <c r="AS970" s="19" t="str">
        <f t="shared" si="4496"/>
        <v/>
      </c>
      <c r="AT970" s="19" t="str">
        <f t="shared" si="4496"/>
        <v/>
      </c>
      <c r="AU970" s="19" t="str">
        <f t="shared" si="4496"/>
        <v/>
      </c>
      <c r="AV970" s="19" t="str">
        <f t="shared" si="4496"/>
        <v/>
      </c>
      <c r="AW970" s="19" t="str">
        <f t="shared" si="4496"/>
        <v/>
      </c>
      <c r="AX970" s="19" t="str">
        <f t="shared" si="4496"/>
        <v/>
      </c>
      <c r="AY970" s="24">
        <f t="shared" si="3801"/>
        <v>0</v>
      </c>
      <c r="AZ970" s="19">
        <f t="shared" si="3802"/>
        <v>1</v>
      </c>
      <c r="BA970" s="19"/>
      <c r="BB970" s="19"/>
    </row>
    <row r="971" spans="1:54" ht="15.6">
      <c r="A971" s="1">
        <f>'Form Responses 1'!A1158</f>
        <v>0</v>
      </c>
      <c r="B971" s="25">
        <f>'Form Responses 1'!B1158</f>
        <v>0</v>
      </c>
      <c r="C971" s="25">
        <f>'Form Responses 1'!C1158</f>
        <v>0</v>
      </c>
      <c r="D971" s="25">
        <f>'Form Responses 1'!D1158</f>
        <v>0</v>
      </c>
      <c r="E971" s="513">
        <f>'Form Responses 1'!E1158</f>
        <v>0</v>
      </c>
      <c r="F971" s="48">
        <f>'Form Responses 1'!F1158</f>
        <v>0</v>
      </c>
      <c r="G971" s="25">
        <f>'Form Responses 1'!G1158</f>
        <v>0</v>
      </c>
      <c r="H971" s="25"/>
      <c r="I971" s="25"/>
      <c r="J971" s="25"/>
      <c r="K971" s="25"/>
      <c r="L971" s="25"/>
      <c r="M971" s="25"/>
      <c r="N971" s="25"/>
      <c r="O971" s="19" t="str">
        <f t="shared" si="4144"/>
        <v/>
      </c>
      <c r="P971" s="20"/>
      <c r="Q971" s="20"/>
      <c r="R971" s="20"/>
      <c r="S971" s="20"/>
      <c r="T971" s="20"/>
      <c r="U971" s="20"/>
      <c r="V971" s="21"/>
      <c r="W971" s="21" t="str">
        <f t="shared" ref="W971:X971" si="4497">IF(COUNTIF($F971,CONCATENATE("*",W$1,"*")),"Y",IF(COUNTIF($F971,CONCATENATE("*",$O$1,"*")),"Y",IF(COUNTIF($F971,CONCATENATE("*",$Y$1,"*")),"Y","")))</f>
        <v/>
      </c>
      <c r="X971" s="21" t="str">
        <f t="shared" si="4497"/>
        <v/>
      </c>
      <c r="Y971" s="21" t="str">
        <f t="shared" si="4215"/>
        <v/>
      </c>
      <c r="Z971" s="21" t="str">
        <f t="shared" ref="Z971:AA971" si="4498">IF(COUNTIF($F971,CONCATENATE("*",Z$1,"*")),"Y",IF(COUNTIF($F971,CONCATENATE("*",$O$1,"*")),"Y",IF(COUNTIF($F971,CONCATENATE("*",$AB$1,"*")),"Y","")))</f>
        <v/>
      </c>
      <c r="AA971" s="21" t="str">
        <f t="shared" si="4498"/>
        <v/>
      </c>
      <c r="AB971" s="21" t="str">
        <f t="shared" si="4217"/>
        <v/>
      </c>
      <c r="AC971" s="21" t="str">
        <f t="shared" ref="AC971:AD971" si="4499">IF(COUNTIF($F971,CONCATENATE("*",AC$1,"*")),"Y",IF(COUNTIF($F971,CONCATENATE("*",$O$1,"*")),"Y",IF(COUNTIF($F971,CONCATENATE("*",$AE$1,"*")),"Y","")))</f>
        <v/>
      </c>
      <c r="AD971" s="21" t="str">
        <f t="shared" si="4499"/>
        <v/>
      </c>
      <c r="AE971" s="19" t="str">
        <f t="shared" si="4219"/>
        <v/>
      </c>
      <c r="AF971" s="22">
        <f t="shared" si="3799"/>
        <v>0</v>
      </c>
      <c r="AG971" s="44"/>
      <c r="AH971" s="19" t="str">
        <f t="shared" si="3867"/>
        <v/>
      </c>
      <c r="AI971" s="19" t="str">
        <f t="shared" ref="AI971:AX971" si="4500">IF(P971="Y",$AG971,"")</f>
        <v/>
      </c>
      <c r="AJ971" s="19" t="str">
        <f t="shared" si="4500"/>
        <v/>
      </c>
      <c r="AK971" s="19" t="str">
        <f t="shared" si="4500"/>
        <v/>
      </c>
      <c r="AL971" s="19" t="str">
        <f t="shared" si="4500"/>
        <v/>
      </c>
      <c r="AM971" s="19" t="str">
        <f t="shared" si="4500"/>
        <v/>
      </c>
      <c r="AN971" s="19" t="str">
        <f t="shared" si="4500"/>
        <v/>
      </c>
      <c r="AO971" s="19" t="str">
        <f t="shared" si="4500"/>
        <v/>
      </c>
      <c r="AP971" s="19" t="str">
        <f t="shared" si="4500"/>
        <v/>
      </c>
      <c r="AQ971" s="19" t="str">
        <f t="shared" si="4500"/>
        <v/>
      </c>
      <c r="AR971" s="19" t="str">
        <f t="shared" si="4500"/>
        <v/>
      </c>
      <c r="AS971" s="19" t="str">
        <f t="shared" si="4500"/>
        <v/>
      </c>
      <c r="AT971" s="19" t="str">
        <f t="shared" si="4500"/>
        <v/>
      </c>
      <c r="AU971" s="19" t="str">
        <f t="shared" si="4500"/>
        <v/>
      </c>
      <c r="AV971" s="19" t="str">
        <f t="shared" si="4500"/>
        <v/>
      </c>
      <c r="AW971" s="19" t="str">
        <f t="shared" si="4500"/>
        <v/>
      </c>
      <c r="AX971" s="19" t="str">
        <f t="shared" si="4500"/>
        <v/>
      </c>
      <c r="AY971" s="24">
        <f t="shared" si="3801"/>
        <v>0</v>
      </c>
      <c r="AZ971" s="19">
        <f t="shared" si="3802"/>
        <v>1</v>
      </c>
      <c r="BA971" s="19"/>
      <c r="BB971" s="19"/>
    </row>
    <row r="972" spans="1:54" ht="15.6">
      <c r="A972" s="1">
        <f>'Form Responses 1'!A1159</f>
        <v>0</v>
      </c>
      <c r="B972" s="25">
        <f>'Form Responses 1'!B1159</f>
        <v>0</v>
      </c>
      <c r="C972" s="25">
        <f>'Form Responses 1'!C1159</f>
        <v>0</v>
      </c>
      <c r="D972" s="25">
        <f>'Form Responses 1'!D1159</f>
        <v>0</v>
      </c>
      <c r="E972" s="513">
        <f>'Form Responses 1'!E1159</f>
        <v>0</v>
      </c>
      <c r="F972" s="48">
        <f>'Form Responses 1'!F1159</f>
        <v>0</v>
      </c>
      <c r="G972" s="25">
        <f>'Form Responses 1'!G1159</f>
        <v>0</v>
      </c>
      <c r="H972" s="25"/>
      <c r="I972" s="25"/>
      <c r="J972" s="25"/>
      <c r="K972" s="25"/>
      <c r="L972" s="25"/>
      <c r="M972" s="25"/>
      <c r="N972" s="25"/>
      <c r="O972" s="19" t="str">
        <f t="shared" si="4144"/>
        <v/>
      </c>
      <c r="P972" s="20"/>
      <c r="Q972" s="20"/>
      <c r="R972" s="20"/>
      <c r="S972" s="20"/>
      <c r="T972" s="20"/>
      <c r="U972" s="20"/>
      <c r="V972" s="21"/>
      <c r="W972" s="21" t="str">
        <f t="shared" ref="W972:X972" si="4501">IF(COUNTIF($F972,CONCATENATE("*",W$1,"*")),"Y",IF(COUNTIF($F972,CONCATENATE("*",$O$1,"*")),"Y",IF(COUNTIF($F972,CONCATENATE("*",$Y$1,"*")),"Y","")))</f>
        <v/>
      </c>
      <c r="X972" s="21" t="str">
        <f t="shared" si="4501"/>
        <v/>
      </c>
      <c r="Y972" s="21" t="str">
        <f t="shared" si="4215"/>
        <v/>
      </c>
      <c r="Z972" s="21" t="str">
        <f t="shared" ref="Z972:AA972" si="4502">IF(COUNTIF($F972,CONCATENATE("*",Z$1,"*")),"Y",IF(COUNTIF($F972,CONCATENATE("*",$O$1,"*")),"Y",IF(COUNTIF($F972,CONCATENATE("*",$AB$1,"*")),"Y","")))</f>
        <v/>
      </c>
      <c r="AA972" s="21" t="str">
        <f t="shared" si="4502"/>
        <v/>
      </c>
      <c r="AB972" s="21" t="str">
        <f t="shared" si="4217"/>
        <v/>
      </c>
      <c r="AC972" s="21" t="str">
        <f t="shared" ref="AC972:AD972" si="4503">IF(COUNTIF($F972,CONCATENATE("*",AC$1,"*")),"Y",IF(COUNTIF($F972,CONCATENATE("*",$O$1,"*")),"Y",IF(COUNTIF($F972,CONCATENATE("*",$AE$1,"*")),"Y","")))</f>
        <v/>
      </c>
      <c r="AD972" s="21" t="str">
        <f t="shared" si="4503"/>
        <v/>
      </c>
      <c r="AE972" s="19" t="str">
        <f t="shared" si="4219"/>
        <v/>
      </c>
      <c r="AF972" s="22">
        <f t="shared" si="3799"/>
        <v>0</v>
      </c>
      <c r="AG972" s="44"/>
      <c r="AH972" s="19" t="str">
        <f t="shared" si="3867"/>
        <v/>
      </c>
      <c r="AI972" s="19" t="str">
        <f t="shared" ref="AI972:AX972" si="4504">IF(P972="Y",$AG972,"")</f>
        <v/>
      </c>
      <c r="AJ972" s="19" t="str">
        <f t="shared" si="4504"/>
        <v/>
      </c>
      <c r="AK972" s="19" t="str">
        <f t="shared" si="4504"/>
        <v/>
      </c>
      <c r="AL972" s="19" t="str">
        <f t="shared" si="4504"/>
        <v/>
      </c>
      <c r="AM972" s="19" t="str">
        <f t="shared" si="4504"/>
        <v/>
      </c>
      <c r="AN972" s="19" t="str">
        <f t="shared" si="4504"/>
        <v/>
      </c>
      <c r="AO972" s="19" t="str">
        <f t="shared" si="4504"/>
        <v/>
      </c>
      <c r="AP972" s="19" t="str">
        <f t="shared" si="4504"/>
        <v/>
      </c>
      <c r="AQ972" s="19" t="str">
        <f t="shared" si="4504"/>
        <v/>
      </c>
      <c r="AR972" s="19" t="str">
        <f t="shared" si="4504"/>
        <v/>
      </c>
      <c r="AS972" s="19" t="str">
        <f t="shared" si="4504"/>
        <v/>
      </c>
      <c r="AT972" s="19" t="str">
        <f t="shared" si="4504"/>
        <v/>
      </c>
      <c r="AU972" s="19" t="str">
        <f t="shared" si="4504"/>
        <v/>
      </c>
      <c r="AV972" s="19" t="str">
        <f t="shared" si="4504"/>
        <v/>
      </c>
      <c r="AW972" s="19" t="str">
        <f t="shared" si="4504"/>
        <v/>
      </c>
      <c r="AX972" s="19" t="str">
        <f t="shared" si="4504"/>
        <v/>
      </c>
      <c r="AY972" s="24">
        <f t="shared" si="3801"/>
        <v>0</v>
      </c>
      <c r="AZ972" s="19">
        <f t="shared" si="3802"/>
        <v>1</v>
      </c>
      <c r="BA972" s="19"/>
      <c r="BB972" s="19"/>
    </row>
    <row r="973" spans="1:54" ht="15.6">
      <c r="A973" s="1">
        <f>'Form Responses 1'!A1160</f>
        <v>0</v>
      </c>
      <c r="B973" s="25">
        <f>'Form Responses 1'!B1160</f>
        <v>0</v>
      </c>
      <c r="C973" s="25">
        <f>'Form Responses 1'!C1160</f>
        <v>0</v>
      </c>
      <c r="D973" s="25">
        <f>'Form Responses 1'!D1160</f>
        <v>0</v>
      </c>
      <c r="E973" s="513">
        <f>'Form Responses 1'!E1160</f>
        <v>0</v>
      </c>
      <c r="F973" s="48">
        <f>'Form Responses 1'!F1160</f>
        <v>0</v>
      </c>
      <c r="G973" s="25">
        <f>'Form Responses 1'!G1160</f>
        <v>0</v>
      </c>
      <c r="H973" s="25"/>
      <c r="I973" s="25"/>
      <c r="J973" s="25"/>
      <c r="K973" s="25"/>
      <c r="L973" s="25"/>
      <c r="M973" s="25"/>
      <c r="N973" s="25"/>
      <c r="O973" s="19" t="str">
        <f t="shared" si="4144"/>
        <v/>
      </c>
      <c r="P973" s="20"/>
      <c r="Q973" s="20"/>
      <c r="R973" s="20"/>
      <c r="S973" s="20"/>
      <c r="T973" s="20"/>
      <c r="U973" s="20"/>
      <c r="V973" s="21"/>
      <c r="W973" s="21" t="str">
        <f t="shared" ref="W973:X973" si="4505">IF(COUNTIF($F973,CONCATENATE("*",W$1,"*")),"Y",IF(COUNTIF($F973,CONCATENATE("*",$O$1,"*")),"Y",IF(COUNTIF($F973,CONCATENATE("*",$Y$1,"*")),"Y","")))</f>
        <v/>
      </c>
      <c r="X973" s="21" t="str">
        <f t="shared" si="4505"/>
        <v/>
      </c>
      <c r="Y973" s="21" t="str">
        <f t="shared" si="4215"/>
        <v/>
      </c>
      <c r="Z973" s="21" t="str">
        <f t="shared" ref="Z973:AA973" si="4506">IF(COUNTIF($F973,CONCATENATE("*",Z$1,"*")),"Y",IF(COUNTIF($F973,CONCATENATE("*",$O$1,"*")),"Y",IF(COUNTIF($F973,CONCATENATE("*",$AB$1,"*")),"Y","")))</f>
        <v/>
      </c>
      <c r="AA973" s="21" t="str">
        <f t="shared" si="4506"/>
        <v/>
      </c>
      <c r="AB973" s="21" t="str">
        <f t="shared" si="4217"/>
        <v/>
      </c>
      <c r="AC973" s="21" t="str">
        <f t="shared" ref="AC973:AD973" si="4507">IF(COUNTIF($F973,CONCATENATE("*",AC$1,"*")),"Y",IF(COUNTIF($F973,CONCATENATE("*",$O$1,"*")),"Y",IF(COUNTIF($F973,CONCATENATE("*",$AE$1,"*")),"Y","")))</f>
        <v/>
      </c>
      <c r="AD973" s="21" t="str">
        <f t="shared" si="4507"/>
        <v/>
      </c>
      <c r="AE973" s="19" t="str">
        <f t="shared" si="4219"/>
        <v/>
      </c>
      <c r="AF973" s="22">
        <f t="shared" si="3799"/>
        <v>0</v>
      </c>
      <c r="AG973" s="44"/>
      <c r="AH973" s="19" t="str">
        <f t="shared" si="3867"/>
        <v/>
      </c>
      <c r="AI973" s="19" t="str">
        <f t="shared" ref="AI973:AX973" si="4508">IF(P973="Y",$AG973,"")</f>
        <v/>
      </c>
      <c r="AJ973" s="19" t="str">
        <f t="shared" si="4508"/>
        <v/>
      </c>
      <c r="AK973" s="19" t="str">
        <f t="shared" si="4508"/>
        <v/>
      </c>
      <c r="AL973" s="19" t="str">
        <f t="shared" si="4508"/>
        <v/>
      </c>
      <c r="AM973" s="19" t="str">
        <f t="shared" si="4508"/>
        <v/>
      </c>
      <c r="AN973" s="19" t="str">
        <f t="shared" si="4508"/>
        <v/>
      </c>
      <c r="AO973" s="19" t="str">
        <f t="shared" si="4508"/>
        <v/>
      </c>
      <c r="AP973" s="19" t="str">
        <f t="shared" si="4508"/>
        <v/>
      </c>
      <c r="AQ973" s="19" t="str">
        <f t="shared" si="4508"/>
        <v/>
      </c>
      <c r="AR973" s="19" t="str">
        <f t="shared" si="4508"/>
        <v/>
      </c>
      <c r="AS973" s="19" t="str">
        <f t="shared" si="4508"/>
        <v/>
      </c>
      <c r="AT973" s="19" t="str">
        <f t="shared" si="4508"/>
        <v/>
      </c>
      <c r="AU973" s="19" t="str">
        <f t="shared" si="4508"/>
        <v/>
      </c>
      <c r="AV973" s="19" t="str">
        <f t="shared" si="4508"/>
        <v/>
      </c>
      <c r="AW973" s="19" t="str">
        <f t="shared" si="4508"/>
        <v/>
      </c>
      <c r="AX973" s="19" t="str">
        <f t="shared" si="4508"/>
        <v/>
      </c>
      <c r="AY973" s="24">
        <f t="shared" si="3801"/>
        <v>0</v>
      </c>
      <c r="AZ973" s="19">
        <f t="shared" si="3802"/>
        <v>1</v>
      </c>
      <c r="BA973" s="19"/>
      <c r="BB973" s="19"/>
    </row>
    <row r="974" spans="1:54" ht="15.6">
      <c r="A974" s="1">
        <f>'Form Responses 1'!A1161</f>
        <v>0</v>
      </c>
      <c r="B974" s="25">
        <f>'Form Responses 1'!B1161</f>
        <v>0</v>
      </c>
      <c r="C974" s="25">
        <f>'Form Responses 1'!C1161</f>
        <v>0</v>
      </c>
      <c r="D974" s="25">
        <f>'Form Responses 1'!D1161</f>
        <v>0</v>
      </c>
      <c r="E974" s="513">
        <f>'Form Responses 1'!E1161</f>
        <v>0</v>
      </c>
      <c r="F974" s="48">
        <f>'Form Responses 1'!F1161</f>
        <v>0</v>
      </c>
      <c r="G974" s="25">
        <f>'Form Responses 1'!G1161</f>
        <v>0</v>
      </c>
      <c r="H974" s="25"/>
      <c r="I974" s="25"/>
      <c r="J974" s="25"/>
      <c r="K974" s="25"/>
      <c r="L974" s="25"/>
      <c r="M974" s="25"/>
      <c r="N974" s="25"/>
      <c r="O974" s="19" t="str">
        <f t="shared" si="4144"/>
        <v/>
      </c>
      <c r="P974" s="20"/>
      <c r="Q974" s="20"/>
      <c r="R974" s="20"/>
      <c r="S974" s="20"/>
      <c r="T974" s="20"/>
      <c r="U974" s="20"/>
      <c r="V974" s="21"/>
      <c r="W974" s="21" t="str">
        <f t="shared" ref="W974:X974" si="4509">IF(COUNTIF($F974,CONCATENATE("*",W$1,"*")),"Y",IF(COUNTIF($F974,CONCATENATE("*",$O$1,"*")),"Y",IF(COUNTIF($F974,CONCATENATE("*",$Y$1,"*")),"Y","")))</f>
        <v/>
      </c>
      <c r="X974" s="21" t="str">
        <f t="shared" si="4509"/>
        <v/>
      </c>
      <c r="Y974" s="21" t="str">
        <f t="shared" si="4215"/>
        <v/>
      </c>
      <c r="Z974" s="21" t="str">
        <f t="shared" ref="Z974:AA974" si="4510">IF(COUNTIF($F974,CONCATENATE("*",Z$1,"*")),"Y",IF(COUNTIF($F974,CONCATENATE("*",$O$1,"*")),"Y",IF(COUNTIF($F974,CONCATENATE("*",$AB$1,"*")),"Y","")))</f>
        <v/>
      </c>
      <c r="AA974" s="21" t="str">
        <f t="shared" si="4510"/>
        <v/>
      </c>
      <c r="AB974" s="21" t="str">
        <f t="shared" si="4217"/>
        <v/>
      </c>
      <c r="AC974" s="21" t="str">
        <f t="shared" ref="AC974:AD974" si="4511">IF(COUNTIF($F974,CONCATENATE("*",AC$1,"*")),"Y",IF(COUNTIF($F974,CONCATENATE("*",$O$1,"*")),"Y",IF(COUNTIF($F974,CONCATENATE("*",$AE$1,"*")),"Y","")))</f>
        <v/>
      </c>
      <c r="AD974" s="21" t="str">
        <f t="shared" si="4511"/>
        <v/>
      </c>
      <c r="AE974" s="19" t="str">
        <f t="shared" si="4219"/>
        <v/>
      </c>
      <c r="AF974" s="22">
        <f t="shared" si="3799"/>
        <v>0</v>
      </c>
      <c r="AG974" s="44"/>
      <c r="AH974" s="19" t="str">
        <f t="shared" si="3867"/>
        <v/>
      </c>
      <c r="AI974" s="19" t="str">
        <f t="shared" ref="AI974:AX974" si="4512">IF(P974="Y",$AG974,"")</f>
        <v/>
      </c>
      <c r="AJ974" s="19" t="str">
        <f t="shared" si="4512"/>
        <v/>
      </c>
      <c r="AK974" s="19" t="str">
        <f t="shared" si="4512"/>
        <v/>
      </c>
      <c r="AL974" s="19" t="str">
        <f t="shared" si="4512"/>
        <v/>
      </c>
      <c r="AM974" s="19" t="str">
        <f t="shared" si="4512"/>
        <v/>
      </c>
      <c r="AN974" s="19" t="str">
        <f t="shared" si="4512"/>
        <v/>
      </c>
      <c r="AO974" s="19" t="str">
        <f t="shared" si="4512"/>
        <v/>
      </c>
      <c r="AP974" s="19" t="str">
        <f t="shared" si="4512"/>
        <v/>
      </c>
      <c r="AQ974" s="19" t="str">
        <f t="shared" si="4512"/>
        <v/>
      </c>
      <c r="AR974" s="19" t="str">
        <f t="shared" si="4512"/>
        <v/>
      </c>
      <c r="AS974" s="19" t="str">
        <f t="shared" si="4512"/>
        <v/>
      </c>
      <c r="AT974" s="19" t="str">
        <f t="shared" si="4512"/>
        <v/>
      </c>
      <c r="AU974" s="19" t="str">
        <f t="shared" si="4512"/>
        <v/>
      </c>
      <c r="AV974" s="19" t="str">
        <f t="shared" si="4512"/>
        <v/>
      </c>
      <c r="AW974" s="19" t="str">
        <f t="shared" si="4512"/>
        <v/>
      </c>
      <c r="AX974" s="19" t="str">
        <f t="shared" si="4512"/>
        <v/>
      </c>
      <c r="AY974" s="24">
        <f t="shared" si="3801"/>
        <v>0</v>
      </c>
      <c r="AZ974" s="19">
        <f t="shared" si="3802"/>
        <v>1</v>
      </c>
      <c r="BA974" s="19"/>
      <c r="BB974" s="19"/>
    </row>
    <row r="975" spans="1:54" ht="15.6">
      <c r="A975" s="1">
        <f>'Form Responses 1'!A1162</f>
        <v>0</v>
      </c>
      <c r="B975" s="25">
        <f>'Form Responses 1'!B1162</f>
        <v>0</v>
      </c>
      <c r="C975" s="25">
        <f>'Form Responses 1'!C1162</f>
        <v>0</v>
      </c>
      <c r="D975" s="25">
        <f>'Form Responses 1'!D1162</f>
        <v>0</v>
      </c>
      <c r="E975" s="513">
        <f>'Form Responses 1'!E1162</f>
        <v>0</v>
      </c>
      <c r="F975" s="48">
        <f>'Form Responses 1'!F1162</f>
        <v>0</v>
      </c>
      <c r="G975" s="25">
        <f>'Form Responses 1'!G1162</f>
        <v>0</v>
      </c>
      <c r="H975" s="25"/>
      <c r="I975" s="25"/>
      <c r="J975" s="25"/>
      <c r="K975" s="25"/>
      <c r="L975" s="25"/>
      <c r="M975" s="25"/>
      <c r="N975" s="25"/>
      <c r="O975" s="19" t="str">
        <f t="shared" si="4144"/>
        <v/>
      </c>
      <c r="P975" s="20"/>
      <c r="Q975" s="20"/>
      <c r="R975" s="20"/>
      <c r="S975" s="20"/>
      <c r="T975" s="20"/>
      <c r="U975" s="20"/>
      <c r="V975" s="21"/>
      <c r="W975" s="21" t="str">
        <f t="shared" ref="W975:X975" si="4513">IF(COUNTIF($F975,CONCATENATE("*",W$1,"*")),"Y",IF(COUNTIF($F975,CONCATENATE("*",$O$1,"*")),"Y",IF(COUNTIF($F975,CONCATENATE("*",$Y$1,"*")),"Y","")))</f>
        <v/>
      </c>
      <c r="X975" s="21" t="str">
        <f t="shared" si="4513"/>
        <v/>
      </c>
      <c r="Y975" s="21" t="str">
        <f t="shared" si="4215"/>
        <v/>
      </c>
      <c r="Z975" s="21" t="str">
        <f t="shared" ref="Z975:AA975" si="4514">IF(COUNTIF($F975,CONCATENATE("*",Z$1,"*")),"Y",IF(COUNTIF($F975,CONCATENATE("*",$O$1,"*")),"Y",IF(COUNTIF($F975,CONCATENATE("*",$AB$1,"*")),"Y","")))</f>
        <v/>
      </c>
      <c r="AA975" s="21" t="str">
        <f t="shared" si="4514"/>
        <v/>
      </c>
      <c r="AB975" s="21" t="str">
        <f t="shared" si="4217"/>
        <v/>
      </c>
      <c r="AC975" s="21" t="str">
        <f t="shared" ref="AC975:AD975" si="4515">IF(COUNTIF($F975,CONCATENATE("*",AC$1,"*")),"Y",IF(COUNTIF($F975,CONCATENATE("*",$O$1,"*")),"Y",IF(COUNTIF($F975,CONCATENATE("*",$AE$1,"*")),"Y","")))</f>
        <v/>
      </c>
      <c r="AD975" s="21" t="str">
        <f t="shared" si="4515"/>
        <v/>
      </c>
      <c r="AE975" s="19" t="str">
        <f t="shared" si="4219"/>
        <v/>
      </c>
      <c r="AF975" s="22">
        <f t="shared" si="3799"/>
        <v>0</v>
      </c>
      <c r="AG975" s="44"/>
      <c r="AH975" s="19" t="str">
        <f t="shared" si="3867"/>
        <v/>
      </c>
      <c r="AI975" s="19" t="str">
        <f t="shared" ref="AI975:AX975" si="4516">IF(P975="Y",$AG975,"")</f>
        <v/>
      </c>
      <c r="AJ975" s="19" t="str">
        <f t="shared" si="4516"/>
        <v/>
      </c>
      <c r="AK975" s="19" t="str">
        <f t="shared" si="4516"/>
        <v/>
      </c>
      <c r="AL975" s="19" t="str">
        <f t="shared" si="4516"/>
        <v/>
      </c>
      <c r="AM975" s="19" t="str">
        <f t="shared" si="4516"/>
        <v/>
      </c>
      <c r="AN975" s="19" t="str">
        <f t="shared" si="4516"/>
        <v/>
      </c>
      <c r="AO975" s="19" t="str">
        <f t="shared" si="4516"/>
        <v/>
      </c>
      <c r="AP975" s="19" t="str">
        <f t="shared" si="4516"/>
        <v/>
      </c>
      <c r="AQ975" s="19" t="str">
        <f t="shared" si="4516"/>
        <v/>
      </c>
      <c r="AR975" s="19" t="str">
        <f t="shared" si="4516"/>
        <v/>
      </c>
      <c r="AS975" s="19" t="str">
        <f t="shared" si="4516"/>
        <v/>
      </c>
      <c r="AT975" s="19" t="str">
        <f t="shared" si="4516"/>
        <v/>
      </c>
      <c r="AU975" s="19" t="str">
        <f t="shared" si="4516"/>
        <v/>
      </c>
      <c r="AV975" s="19" t="str">
        <f t="shared" si="4516"/>
        <v/>
      </c>
      <c r="AW975" s="19" t="str">
        <f t="shared" si="4516"/>
        <v/>
      </c>
      <c r="AX975" s="19" t="str">
        <f t="shared" si="4516"/>
        <v/>
      </c>
      <c r="AY975" s="24">
        <f t="shared" si="3801"/>
        <v>0</v>
      </c>
      <c r="AZ975" s="19">
        <f t="shared" si="3802"/>
        <v>1</v>
      </c>
      <c r="BA975" s="19"/>
      <c r="BB975" s="19"/>
    </row>
    <row r="976" spans="1:54" ht="15.6">
      <c r="A976" s="1">
        <f>'Form Responses 1'!A1163</f>
        <v>0</v>
      </c>
      <c r="B976" s="25">
        <f>'Form Responses 1'!B1163</f>
        <v>0</v>
      </c>
      <c r="C976" s="25">
        <f>'Form Responses 1'!C1163</f>
        <v>0</v>
      </c>
      <c r="D976" s="25">
        <f>'Form Responses 1'!D1163</f>
        <v>0</v>
      </c>
      <c r="E976" s="513">
        <f>'Form Responses 1'!E1163</f>
        <v>0</v>
      </c>
      <c r="F976" s="48">
        <f>'Form Responses 1'!F1163</f>
        <v>0</v>
      </c>
      <c r="G976" s="25">
        <f>'Form Responses 1'!G1163</f>
        <v>0</v>
      </c>
      <c r="H976" s="25"/>
      <c r="I976" s="25"/>
      <c r="J976" s="25"/>
      <c r="K976" s="25"/>
      <c r="L976" s="25"/>
      <c r="M976" s="25"/>
      <c r="N976" s="25"/>
      <c r="O976" s="19" t="str">
        <f t="shared" si="4144"/>
        <v/>
      </c>
      <c r="P976" s="20"/>
      <c r="Q976" s="20"/>
      <c r="R976" s="20"/>
      <c r="S976" s="20"/>
      <c r="T976" s="20"/>
      <c r="U976" s="20"/>
      <c r="V976" s="21"/>
      <c r="W976" s="21" t="str">
        <f t="shared" ref="W976:X976" si="4517">IF(COUNTIF($F976,CONCATENATE("*",W$1,"*")),"Y",IF(COUNTIF($F976,CONCATENATE("*",$O$1,"*")),"Y",IF(COUNTIF($F976,CONCATENATE("*",$Y$1,"*")),"Y","")))</f>
        <v/>
      </c>
      <c r="X976" s="21" t="str">
        <f t="shared" si="4517"/>
        <v/>
      </c>
      <c r="Y976" s="21" t="str">
        <f t="shared" si="4215"/>
        <v/>
      </c>
      <c r="Z976" s="21" t="str">
        <f t="shared" ref="Z976:AA976" si="4518">IF(COUNTIF($F976,CONCATENATE("*",Z$1,"*")),"Y",IF(COUNTIF($F976,CONCATENATE("*",$O$1,"*")),"Y",IF(COUNTIF($F976,CONCATENATE("*",$AB$1,"*")),"Y","")))</f>
        <v/>
      </c>
      <c r="AA976" s="21" t="str">
        <f t="shared" si="4518"/>
        <v/>
      </c>
      <c r="AB976" s="21" t="str">
        <f t="shared" si="4217"/>
        <v/>
      </c>
      <c r="AC976" s="21" t="str">
        <f t="shared" ref="AC976:AD976" si="4519">IF(COUNTIF($F976,CONCATENATE("*",AC$1,"*")),"Y",IF(COUNTIF($F976,CONCATENATE("*",$O$1,"*")),"Y",IF(COUNTIF($F976,CONCATENATE("*",$AE$1,"*")),"Y","")))</f>
        <v/>
      </c>
      <c r="AD976" s="21" t="str">
        <f t="shared" si="4519"/>
        <v/>
      </c>
      <c r="AE976" s="19" t="str">
        <f t="shared" si="4219"/>
        <v/>
      </c>
      <c r="AF976" s="22">
        <f t="shared" si="3799"/>
        <v>0</v>
      </c>
      <c r="AG976" s="44"/>
      <c r="AH976" s="19" t="str">
        <f t="shared" si="3867"/>
        <v/>
      </c>
      <c r="AI976" s="19" t="str">
        <f t="shared" ref="AI976:AX976" si="4520">IF(P976="Y",$AG976,"")</f>
        <v/>
      </c>
      <c r="AJ976" s="19" t="str">
        <f t="shared" si="4520"/>
        <v/>
      </c>
      <c r="AK976" s="19" t="str">
        <f t="shared" si="4520"/>
        <v/>
      </c>
      <c r="AL976" s="19" t="str">
        <f t="shared" si="4520"/>
        <v/>
      </c>
      <c r="AM976" s="19" t="str">
        <f t="shared" si="4520"/>
        <v/>
      </c>
      <c r="AN976" s="19" t="str">
        <f t="shared" si="4520"/>
        <v/>
      </c>
      <c r="AO976" s="19" t="str">
        <f t="shared" si="4520"/>
        <v/>
      </c>
      <c r="AP976" s="19" t="str">
        <f t="shared" si="4520"/>
        <v/>
      </c>
      <c r="AQ976" s="19" t="str">
        <f t="shared" si="4520"/>
        <v/>
      </c>
      <c r="AR976" s="19" t="str">
        <f t="shared" si="4520"/>
        <v/>
      </c>
      <c r="AS976" s="19" t="str">
        <f t="shared" si="4520"/>
        <v/>
      </c>
      <c r="AT976" s="19" t="str">
        <f t="shared" si="4520"/>
        <v/>
      </c>
      <c r="AU976" s="19" t="str">
        <f t="shared" si="4520"/>
        <v/>
      </c>
      <c r="AV976" s="19" t="str">
        <f t="shared" si="4520"/>
        <v/>
      </c>
      <c r="AW976" s="19" t="str">
        <f t="shared" si="4520"/>
        <v/>
      </c>
      <c r="AX976" s="19" t="str">
        <f t="shared" si="4520"/>
        <v/>
      </c>
      <c r="AY976" s="24">
        <f t="shared" si="3801"/>
        <v>0</v>
      </c>
      <c r="AZ976" s="19">
        <f t="shared" si="3802"/>
        <v>1</v>
      </c>
      <c r="BA976" s="19"/>
      <c r="BB976" s="19"/>
    </row>
    <row r="977" spans="1:54" ht="15.6">
      <c r="A977" s="1">
        <f>'Form Responses 1'!A1164</f>
        <v>0</v>
      </c>
      <c r="B977" s="25">
        <f>'Form Responses 1'!B1164</f>
        <v>0</v>
      </c>
      <c r="C977" s="25">
        <f>'Form Responses 1'!C1164</f>
        <v>0</v>
      </c>
      <c r="D977" s="25">
        <f>'Form Responses 1'!D1164</f>
        <v>0</v>
      </c>
      <c r="E977" s="513">
        <f>'Form Responses 1'!E1164</f>
        <v>0</v>
      </c>
      <c r="F977" s="48">
        <f>'Form Responses 1'!F1164</f>
        <v>0</v>
      </c>
      <c r="G977" s="25">
        <f>'Form Responses 1'!G1164</f>
        <v>0</v>
      </c>
      <c r="H977" s="25"/>
      <c r="I977" s="25"/>
      <c r="J977" s="25"/>
      <c r="K977" s="25"/>
      <c r="L977" s="25"/>
      <c r="M977" s="25"/>
      <c r="N977" s="25"/>
      <c r="O977" s="19" t="str">
        <f t="shared" si="4144"/>
        <v/>
      </c>
      <c r="P977" s="20"/>
      <c r="Q977" s="20"/>
      <c r="R977" s="20"/>
      <c r="S977" s="20"/>
      <c r="T977" s="20"/>
      <c r="U977" s="20"/>
      <c r="V977" s="21"/>
      <c r="W977" s="21" t="str">
        <f t="shared" ref="W977:X977" si="4521">IF(COUNTIF($F977,CONCATENATE("*",W$1,"*")),"Y",IF(COUNTIF($F977,CONCATENATE("*",$O$1,"*")),"Y",IF(COUNTIF($F977,CONCATENATE("*",$Y$1,"*")),"Y","")))</f>
        <v/>
      </c>
      <c r="X977" s="21" t="str">
        <f t="shared" si="4521"/>
        <v/>
      </c>
      <c r="Y977" s="21" t="str">
        <f t="shared" si="4215"/>
        <v/>
      </c>
      <c r="Z977" s="21" t="str">
        <f t="shared" ref="Z977:AA977" si="4522">IF(COUNTIF($F977,CONCATENATE("*",Z$1,"*")),"Y",IF(COUNTIF($F977,CONCATENATE("*",$O$1,"*")),"Y",IF(COUNTIF($F977,CONCATENATE("*",$AB$1,"*")),"Y","")))</f>
        <v/>
      </c>
      <c r="AA977" s="21" t="str">
        <f t="shared" si="4522"/>
        <v/>
      </c>
      <c r="AB977" s="21" t="str">
        <f t="shared" si="4217"/>
        <v/>
      </c>
      <c r="AC977" s="21" t="str">
        <f t="shared" ref="AC977:AD977" si="4523">IF(COUNTIF($F977,CONCATENATE("*",AC$1,"*")),"Y",IF(COUNTIF($F977,CONCATENATE("*",$O$1,"*")),"Y",IF(COUNTIF($F977,CONCATENATE("*",$AE$1,"*")),"Y","")))</f>
        <v/>
      </c>
      <c r="AD977" s="21" t="str">
        <f t="shared" si="4523"/>
        <v/>
      </c>
      <c r="AE977" s="19" t="str">
        <f t="shared" si="4219"/>
        <v/>
      </c>
      <c r="AF977" s="22">
        <f t="shared" si="3799"/>
        <v>0</v>
      </c>
      <c r="AG977" s="44"/>
      <c r="AH977" s="19" t="str">
        <f t="shared" si="3867"/>
        <v/>
      </c>
      <c r="AI977" s="19" t="str">
        <f t="shared" ref="AI977:AX977" si="4524">IF(P977="Y",$AG977,"")</f>
        <v/>
      </c>
      <c r="AJ977" s="19" t="str">
        <f t="shared" si="4524"/>
        <v/>
      </c>
      <c r="AK977" s="19" t="str">
        <f t="shared" si="4524"/>
        <v/>
      </c>
      <c r="AL977" s="19" t="str">
        <f t="shared" si="4524"/>
        <v/>
      </c>
      <c r="AM977" s="19" t="str">
        <f t="shared" si="4524"/>
        <v/>
      </c>
      <c r="AN977" s="19" t="str">
        <f t="shared" si="4524"/>
        <v/>
      </c>
      <c r="AO977" s="19" t="str">
        <f t="shared" si="4524"/>
        <v/>
      </c>
      <c r="AP977" s="19" t="str">
        <f t="shared" si="4524"/>
        <v/>
      </c>
      <c r="AQ977" s="19" t="str">
        <f t="shared" si="4524"/>
        <v/>
      </c>
      <c r="AR977" s="19" t="str">
        <f t="shared" si="4524"/>
        <v/>
      </c>
      <c r="AS977" s="19" t="str">
        <f t="shared" si="4524"/>
        <v/>
      </c>
      <c r="AT977" s="19" t="str">
        <f t="shared" si="4524"/>
        <v/>
      </c>
      <c r="AU977" s="19" t="str">
        <f t="shared" si="4524"/>
        <v/>
      </c>
      <c r="AV977" s="19" t="str">
        <f t="shared" si="4524"/>
        <v/>
      </c>
      <c r="AW977" s="19" t="str">
        <f t="shared" si="4524"/>
        <v/>
      </c>
      <c r="AX977" s="19" t="str">
        <f t="shared" si="4524"/>
        <v/>
      </c>
      <c r="AY977" s="24">
        <f t="shared" si="3801"/>
        <v>0</v>
      </c>
      <c r="AZ977" s="19">
        <f t="shared" si="3802"/>
        <v>1</v>
      </c>
      <c r="BA977" s="19"/>
      <c r="BB977" s="19"/>
    </row>
    <row r="978" spans="1:54" ht="15.6">
      <c r="A978" s="1">
        <f>'Form Responses 1'!A1165</f>
        <v>0</v>
      </c>
      <c r="B978" s="25">
        <f>'Form Responses 1'!B1165</f>
        <v>0</v>
      </c>
      <c r="C978" s="25">
        <f>'Form Responses 1'!C1165</f>
        <v>0</v>
      </c>
      <c r="D978" s="25">
        <f>'Form Responses 1'!D1165</f>
        <v>0</v>
      </c>
      <c r="E978" s="513">
        <f>'Form Responses 1'!E1165</f>
        <v>0</v>
      </c>
      <c r="F978" s="48">
        <f>'Form Responses 1'!F1165</f>
        <v>0</v>
      </c>
      <c r="G978" s="25">
        <f>'Form Responses 1'!G1165</f>
        <v>0</v>
      </c>
      <c r="H978" s="25"/>
      <c r="I978" s="25"/>
      <c r="J978" s="25"/>
      <c r="K978" s="25"/>
      <c r="L978" s="25"/>
      <c r="M978" s="25"/>
      <c r="N978" s="25"/>
      <c r="O978" s="19" t="str">
        <f t="shared" si="4144"/>
        <v/>
      </c>
      <c r="P978" s="20"/>
      <c r="Q978" s="20"/>
      <c r="R978" s="20"/>
      <c r="S978" s="20"/>
      <c r="T978" s="20"/>
      <c r="U978" s="20"/>
      <c r="V978" s="21"/>
      <c r="W978" s="21" t="str">
        <f t="shared" ref="W978:X978" si="4525">IF(COUNTIF($F978,CONCATENATE("*",W$1,"*")),"Y",IF(COUNTIF($F978,CONCATENATE("*",$O$1,"*")),"Y",IF(COUNTIF($F978,CONCATENATE("*",$Y$1,"*")),"Y","")))</f>
        <v/>
      </c>
      <c r="X978" s="21" t="str">
        <f t="shared" si="4525"/>
        <v/>
      </c>
      <c r="Y978" s="21" t="str">
        <f t="shared" si="4215"/>
        <v/>
      </c>
      <c r="Z978" s="21" t="str">
        <f t="shared" ref="Z978:AA978" si="4526">IF(COUNTIF($F978,CONCATENATE("*",Z$1,"*")),"Y",IF(COUNTIF($F978,CONCATENATE("*",$O$1,"*")),"Y",IF(COUNTIF($F978,CONCATENATE("*",$AB$1,"*")),"Y","")))</f>
        <v/>
      </c>
      <c r="AA978" s="21" t="str">
        <f t="shared" si="4526"/>
        <v/>
      </c>
      <c r="AB978" s="21" t="str">
        <f t="shared" si="4217"/>
        <v/>
      </c>
      <c r="AC978" s="21" t="str">
        <f t="shared" ref="AC978:AD978" si="4527">IF(COUNTIF($F978,CONCATENATE("*",AC$1,"*")),"Y",IF(COUNTIF($F978,CONCATENATE("*",$O$1,"*")),"Y",IF(COUNTIF($F978,CONCATENATE("*",$AE$1,"*")),"Y","")))</f>
        <v/>
      </c>
      <c r="AD978" s="21" t="str">
        <f t="shared" si="4527"/>
        <v/>
      </c>
      <c r="AE978" s="19" t="str">
        <f t="shared" si="4219"/>
        <v/>
      </c>
      <c r="AF978" s="22">
        <f t="shared" si="3799"/>
        <v>0</v>
      </c>
      <c r="AG978" s="44"/>
      <c r="AH978" s="19" t="str">
        <f t="shared" si="3867"/>
        <v/>
      </c>
      <c r="AI978" s="19" t="str">
        <f t="shared" ref="AI978:AX978" si="4528">IF(P978="Y",$AG978,"")</f>
        <v/>
      </c>
      <c r="AJ978" s="19" t="str">
        <f t="shared" si="4528"/>
        <v/>
      </c>
      <c r="AK978" s="19" t="str">
        <f t="shared" si="4528"/>
        <v/>
      </c>
      <c r="AL978" s="19" t="str">
        <f t="shared" si="4528"/>
        <v/>
      </c>
      <c r="AM978" s="19" t="str">
        <f t="shared" si="4528"/>
        <v/>
      </c>
      <c r="AN978" s="19" t="str">
        <f t="shared" si="4528"/>
        <v/>
      </c>
      <c r="AO978" s="19" t="str">
        <f t="shared" si="4528"/>
        <v/>
      </c>
      <c r="AP978" s="19" t="str">
        <f t="shared" si="4528"/>
        <v/>
      </c>
      <c r="AQ978" s="19" t="str">
        <f t="shared" si="4528"/>
        <v/>
      </c>
      <c r="AR978" s="19" t="str">
        <f t="shared" si="4528"/>
        <v/>
      </c>
      <c r="AS978" s="19" t="str">
        <f t="shared" si="4528"/>
        <v/>
      </c>
      <c r="AT978" s="19" t="str">
        <f t="shared" si="4528"/>
        <v/>
      </c>
      <c r="AU978" s="19" t="str">
        <f t="shared" si="4528"/>
        <v/>
      </c>
      <c r="AV978" s="19" t="str">
        <f t="shared" si="4528"/>
        <v/>
      </c>
      <c r="AW978" s="19" t="str">
        <f t="shared" si="4528"/>
        <v/>
      </c>
      <c r="AX978" s="19" t="str">
        <f t="shared" si="4528"/>
        <v/>
      </c>
      <c r="AY978" s="24">
        <f t="shared" si="3801"/>
        <v>0</v>
      </c>
      <c r="AZ978" s="19">
        <f t="shared" si="3802"/>
        <v>1</v>
      </c>
      <c r="BA978" s="19"/>
      <c r="BB978" s="19"/>
    </row>
    <row r="979" spans="1:54" ht="15.6">
      <c r="A979" s="1">
        <f>'Form Responses 1'!A1166</f>
        <v>0</v>
      </c>
      <c r="B979" s="25">
        <f>'Form Responses 1'!B1166</f>
        <v>0</v>
      </c>
      <c r="C979" s="25">
        <f>'Form Responses 1'!C1166</f>
        <v>0</v>
      </c>
      <c r="D979" s="25">
        <f>'Form Responses 1'!D1166</f>
        <v>0</v>
      </c>
      <c r="E979" s="513">
        <f>'Form Responses 1'!E1166</f>
        <v>0</v>
      </c>
      <c r="F979" s="48">
        <f>'Form Responses 1'!F1166</f>
        <v>0</v>
      </c>
      <c r="G979" s="25">
        <f>'Form Responses 1'!G1166</f>
        <v>0</v>
      </c>
      <c r="H979" s="25"/>
      <c r="I979" s="25"/>
      <c r="J979" s="25"/>
      <c r="K979" s="25"/>
      <c r="L979" s="25"/>
      <c r="M979" s="25"/>
      <c r="N979" s="25"/>
      <c r="O979" s="19" t="str">
        <f t="shared" si="4144"/>
        <v/>
      </c>
      <c r="P979" s="20"/>
      <c r="Q979" s="20"/>
      <c r="R979" s="20"/>
      <c r="S979" s="20"/>
      <c r="T979" s="20"/>
      <c r="U979" s="20"/>
      <c r="V979" s="21"/>
      <c r="W979" s="21" t="str">
        <f t="shared" ref="W979:X979" si="4529">IF(COUNTIF($F979,CONCATENATE("*",W$1,"*")),"Y",IF(COUNTIF($F979,CONCATENATE("*",$O$1,"*")),"Y",IF(COUNTIF($F979,CONCATENATE("*",$Y$1,"*")),"Y","")))</f>
        <v/>
      </c>
      <c r="X979" s="21" t="str">
        <f t="shared" si="4529"/>
        <v/>
      </c>
      <c r="Y979" s="21" t="str">
        <f t="shared" si="4215"/>
        <v/>
      </c>
      <c r="Z979" s="21" t="str">
        <f t="shared" ref="Z979:AA979" si="4530">IF(COUNTIF($F979,CONCATENATE("*",Z$1,"*")),"Y",IF(COUNTIF($F979,CONCATENATE("*",$O$1,"*")),"Y",IF(COUNTIF($F979,CONCATENATE("*",$AB$1,"*")),"Y","")))</f>
        <v/>
      </c>
      <c r="AA979" s="21" t="str">
        <f t="shared" si="4530"/>
        <v/>
      </c>
      <c r="AB979" s="21" t="str">
        <f t="shared" si="4217"/>
        <v/>
      </c>
      <c r="AC979" s="21" t="str">
        <f t="shared" ref="AC979:AD979" si="4531">IF(COUNTIF($F979,CONCATENATE("*",AC$1,"*")),"Y",IF(COUNTIF($F979,CONCATENATE("*",$O$1,"*")),"Y",IF(COUNTIF($F979,CONCATENATE("*",$AE$1,"*")),"Y","")))</f>
        <v/>
      </c>
      <c r="AD979" s="21" t="str">
        <f t="shared" si="4531"/>
        <v/>
      </c>
      <c r="AE979" s="19" t="str">
        <f t="shared" si="4219"/>
        <v/>
      </c>
      <c r="AF979" s="22">
        <f t="shared" si="3799"/>
        <v>0</v>
      </c>
      <c r="AG979" s="44"/>
      <c r="AH979" s="19" t="str">
        <f t="shared" si="3867"/>
        <v/>
      </c>
      <c r="AI979" s="19" t="str">
        <f t="shared" ref="AI979:AX979" si="4532">IF(P979="Y",$AG979,"")</f>
        <v/>
      </c>
      <c r="AJ979" s="19" t="str">
        <f t="shared" si="4532"/>
        <v/>
      </c>
      <c r="AK979" s="19" t="str">
        <f t="shared" si="4532"/>
        <v/>
      </c>
      <c r="AL979" s="19" t="str">
        <f t="shared" si="4532"/>
        <v/>
      </c>
      <c r="AM979" s="19" t="str">
        <f t="shared" si="4532"/>
        <v/>
      </c>
      <c r="AN979" s="19" t="str">
        <f t="shared" si="4532"/>
        <v/>
      </c>
      <c r="AO979" s="19" t="str">
        <f t="shared" si="4532"/>
        <v/>
      </c>
      <c r="AP979" s="19" t="str">
        <f t="shared" si="4532"/>
        <v/>
      </c>
      <c r="AQ979" s="19" t="str">
        <f t="shared" si="4532"/>
        <v/>
      </c>
      <c r="AR979" s="19" t="str">
        <f t="shared" si="4532"/>
        <v/>
      </c>
      <c r="AS979" s="19" t="str">
        <f t="shared" si="4532"/>
        <v/>
      </c>
      <c r="AT979" s="19" t="str">
        <f t="shared" si="4532"/>
        <v/>
      </c>
      <c r="AU979" s="19" t="str">
        <f t="shared" si="4532"/>
        <v/>
      </c>
      <c r="AV979" s="19" t="str">
        <f t="shared" si="4532"/>
        <v/>
      </c>
      <c r="AW979" s="19" t="str">
        <f t="shared" si="4532"/>
        <v/>
      </c>
      <c r="AX979" s="19" t="str">
        <f t="shared" si="4532"/>
        <v/>
      </c>
      <c r="AY979" s="24">
        <f t="shared" si="3801"/>
        <v>0</v>
      </c>
      <c r="AZ979" s="19">
        <f t="shared" si="3802"/>
        <v>1</v>
      </c>
      <c r="BA979" s="19"/>
      <c r="BB979" s="19"/>
    </row>
    <row r="980" spans="1:54" ht="15.6">
      <c r="A980" s="1">
        <f>'Form Responses 1'!A1167</f>
        <v>0</v>
      </c>
      <c r="B980" s="25">
        <f>'Form Responses 1'!B1167</f>
        <v>0</v>
      </c>
      <c r="C980" s="25">
        <f>'Form Responses 1'!C1167</f>
        <v>0</v>
      </c>
      <c r="D980" s="25">
        <f>'Form Responses 1'!D1167</f>
        <v>0</v>
      </c>
      <c r="E980" s="513">
        <f>'Form Responses 1'!E1167</f>
        <v>0</v>
      </c>
      <c r="F980" s="48">
        <f>'Form Responses 1'!F1167</f>
        <v>0</v>
      </c>
      <c r="G980" s="25">
        <f>'Form Responses 1'!G1167</f>
        <v>0</v>
      </c>
      <c r="H980" s="25"/>
      <c r="I980" s="25"/>
      <c r="J980" s="25"/>
      <c r="K980" s="25"/>
      <c r="L980" s="25"/>
      <c r="M980" s="25"/>
      <c r="N980" s="25"/>
      <c r="O980" s="19" t="str">
        <f t="shared" si="4144"/>
        <v/>
      </c>
      <c r="P980" s="20"/>
      <c r="Q980" s="20"/>
      <c r="R980" s="20"/>
      <c r="S980" s="20"/>
      <c r="T980" s="20"/>
      <c r="U980" s="20"/>
      <c r="V980" s="21"/>
      <c r="W980" s="21" t="str">
        <f t="shared" ref="W980:X980" si="4533">IF(COUNTIF($F980,CONCATENATE("*",W$1,"*")),"Y",IF(COUNTIF($F980,CONCATENATE("*",$O$1,"*")),"Y",IF(COUNTIF($F980,CONCATENATE("*",$Y$1,"*")),"Y","")))</f>
        <v/>
      </c>
      <c r="X980" s="21" t="str">
        <f t="shared" si="4533"/>
        <v/>
      </c>
      <c r="Y980" s="21" t="str">
        <f t="shared" si="4215"/>
        <v/>
      </c>
      <c r="Z980" s="21" t="str">
        <f t="shared" ref="Z980:AA980" si="4534">IF(COUNTIF($F980,CONCATENATE("*",Z$1,"*")),"Y",IF(COUNTIF($F980,CONCATENATE("*",$O$1,"*")),"Y",IF(COUNTIF($F980,CONCATENATE("*",$AB$1,"*")),"Y","")))</f>
        <v/>
      </c>
      <c r="AA980" s="21" t="str">
        <f t="shared" si="4534"/>
        <v/>
      </c>
      <c r="AB980" s="21" t="str">
        <f t="shared" si="4217"/>
        <v/>
      </c>
      <c r="AC980" s="21" t="str">
        <f t="shared" ref="AC980:AD980" si="4535">IF(COUNTIF($F980,CONCATENATE("*",AC$1,"*")),"Y",IF(COUNTIF($F980,CONCATENATE("*",$O$1,"*")),"Y",IF(COUNTIF($F980,CONCATENATE("*",$AE$1,"*")),"Y","")))</f>
        <v/>
      </c>
      <c r="AD980" s="21" t="str">
        <f t="shared" si="4535"/>
        <v/>
      </c>
      <c r="AE980" s="19" t="str">
        <f t="shared" si="4219"/>
        <v/>
      </c>
      <c r="AF980" s="22">
        <f t="shared" si="3799"/>
        <v>0</v>
      </c>
      <c r="AG980" s="44"/>
      <c r="AH980" s="19" t="str">
        <f t="shared" si="3867"/>
        <v/>
      </c>
      <c r="AI980" s="19" t="str">
        <f t="shared" ref="AI980:AX980" si="4536">IF(P980="Y",$AG980,"")</f>
        <v/>
      </c>
      <c r="AJ980" s="19" t="str">
        <f t="shared" si="4536"/>
        <v/>
      </c>
      <c r="AK980" s="19" t="str">
        <f t="shared" si="4536"/>
        <v/>
      </c>
      <c r="AL980" s="19" t="str">
        <f t="shared" si="4536"/>
        <v/>
      </c>
      <c r="AM980" s="19" t="str">
        <f t="shared" si="4536"/>
        <v/>
      </c>
      <c r="AN980" s="19" t="str">
        <f t="shared" si="4536"/>
        <v/>
      </c>
      <c r="AO980" s="19" t="str">
        <f t="shared" si="4536"/>
        <v/>
      </c>
      <c r="AP980" s="19" t="str">
        <f t="shared" si="4536"/>
        <v/>
      </c>
      <c r="AQ980" s="19" t="str">
        <f t="shared" si="4536"/>
        <v/>
      </c>
      <c r="AR980" s="19" t="str">
        <f t="shared" si="4536"/>
        <v/>
      </c>
      <c r="AS980" s="19" t="str">
        <f t="shared" si="4536"/>
        <v/>
      </c>
      <c r="AT980" s="19" t="str">
        <f t="shared" si="4536"/>
        <v/>
      </c>
      <c r="AU980" s="19" t="str">
        <f t="shared" si="4536"/>
        <v/>
      </c>
      <c r="AV980" s="19" t="str">
        <f t="shared" si="4536"/>
        <v/>
      </c>
      <c r="AW980" s="19" t="str">
        <f t="shared" si="4536"/>
        <v/>
      </c>
      <c r="AX980" s="19" t="str">
        <f t="shared" si="4536"/>
        <v/>
      </c>
      <c r="AY980" s="24">
        <f t="shared" si="3801"/>
        <v>0</v>
      </c>
      <c r="AZ980" s="19">
        <f t="shared" si="3802"/>
        <v>1</v>
      </c>
      <c r="BA980" s="19"/>
      <c r="BB980" s="19"/>
    </row>
    <row r="981" spans="1:54" ht="15.6">
      <c r="A981" s="1">
        <f>'Form Responses 1'!A1168</f>
        <v>0</v>
      </c>
      <c r="B981" s="25">
        <f>'Form Responses 1'!B1168</f>
        <v>0</v>
      </c>
      <c r="C981" s="25">
        <f>'Form Responses 1'!C1168</f>
        <v>0</v>
      </c>
      <c r="D981" s="25">
        <f>'Form Responses 1'!D1168</f>
        <v>0</v>
      </c>
      <c r="E981" s="513">
        <f>'Form Responses 1'!E1168</f>
        <v>0</v>
      </c>
      <c r="F981" s="48">
        <f>'Form Responses 1'!F1168</f>
        <v>0</v>
      </c>
      <c r="G981" s="25">
        <f>'Form Responses 1'!G1168</f>
        <v>0</v>
      </c>
      <c r="H981" s="25"/>
      <c r="I981" s="25"/>
      <c r="J981" s="25"/>
      <c r="K981" s="25"/>
      <c r="L981" s="25"/>
      <c r="M981" s="25"/>
      <c r="N981" s="25"/>
      <c r="O981" s="19" t="str">
        <f t="shared" si="4144"/>
        <v/>
      </c>
      <c r="P981" s="20"/>
      <c r="Q981" s="20"/>
      <c r="R981" s="20"/>
      <c r="S981" s="20"/>
      <c r="T981" s="20"/>
      <c r="U981" s="20"/>
      <c r="V981" s="21"/>
      <c r="W981" s="21" t="str">
        <f t="shared" ref="W981:X981" si="4537">IF(COUNTIF($F981,CONCATENATE("*",W$1,"*")),"Y",IF(COUNTIF($F981,CONCATENATE("*",$O$1,"*")),"Y",IF(COUNTIF($F981,CONCATENATE("*",$Y$1,"*")),"Y","")))</f>
        <v/>
      </c>
      <c r="X981" s="21" t="str">
        <f t="shared" si="4537"/>
        <v/>
      </c>
      <c r="Y981" s="21" t="str">
        <f t="shared" si="4215"/>
        <v/>
      </c>
      <c r="Z981" s="21" t="str">
        <f t="shared" ref="Z981:AA981" si="4538">IF(COUNTIF($F981,CONCATENATE("*",Z$1,"*")),"Y",IF(COUNTIF($F981,CONCATENATE("*",$O$1,"*")),"Y",IF(COUNTIF($F981,CONCATENATE("*",$AB$1,"*")),"Y","")))</f>
        <v/>
      </c>
      <c r="AA981" s="21" t="str">
        <f t="shared" si="4538"/>
        <v/>
      </c>
      <c r="AB981" s="21" t="str">
        <f t="shared" si="4217"/>
        <v/>
      </c>
      <c r="AC981" s="21" t="str">
        <f t="shared" ref="AC981:AD981" si="4539">IF(COUNTIF($F981,CONCATENATE("*",AC$1,"*")),"Y",IF(COUNTIF($F981,CONCATENATE("*",$O$1,"*")),"Y",IF(COUNTIF($F981,CONCATENATE("*",$AE$1,"*")),"Y","")))</f>
        <v/>
      </c>
      <c r="AD981" s="21" t="str">
        <f t="shared" si="4539"/>
        <v/>
      </c>
      <c r="AE981" s="19" t="str">
        <f t="shared" si="4219"/>
        <v/>
      </c>
      <c r="AF981" s="22">
        <f t="shared" si="3799"/>
        <v>0</v>
      </c>
      <c r="AG981" s="44"/>
      <c r="AH981" s="19" t="str">
        <f t="shared" si="3867"/>
        <v/>
      </c>
      <c r="AI981" s="19" t="str">
        <f t="shared" ref="AI981:AX981" si="4540">IF(P981="Y",$AG981,"")</f>
        <v/>
      </c>
      <c r="AJ981" s="19" t="str">
        <f t="shared" si="4540"/>
        <v/>
      </c>
      <c r="AK981" s="19" t="str">
        <f t="shared" si="4540"/>
        <v/>
      </c>
      <c r="AL981" s="19" t="str">
        <f t="shared" si="4540"/>
        <v/>
      </c>
      <c r="AM981" s="19" t="str">
        <f t="shared" si="4540"/>
        <v/>
      </c>
      <c r="AN981" s="19" t="str">
        <f t="shared" si="4540"/>
        <v/>
      </c>
      <c r="AO981" s="19" t="str">
        <f t="shared" si="4540"/>
        <v/>
      </c>
      <c r="AP981" s="19" t="str">
        <f t="shared" si="4540"/>
        <v/>
      </c>
      <c r="AQ981" s="19" t="str">
        <f t="shared" si="4540"/>
        <v/>
      </c>
      <c r="AR981" s="19" t="str">
        <f t="shared" si="4540"/>
        <v/>
      </c>
      <c r="AS981" s="19" t="str">
        <f t="shared" si="4540"/>
        <v/>
      </c>
      <c r="AT981" s="19" t="str">
        <f t="shared" si="4540"/>
        <v/>
      </c>
      <c r="AU981" s="19" t="str">
        <f t="shared" si="4540"/>
        <v/>
      </c>
      <c r="AV981" s="19" t="str">
        <f t="shared" si="4540"/>
        <v/>
      </c>
      <c r="AW981" s="19" t="str">
        <f t="shared" si="4540"/>
        <v/>
      </c>
      <c r="AX981" s="19" t="str">
        <f t="shared" si="4540"/>
        <v/>
      </c>
      <c r="AY981" s="24">
        <f t="shared" si="3801"/>
        <v>0</v>
      </c>
      <c r="AZ981" s="19">
        <f t="shared" si="3802"/>
        <v>1</v>
      </c>
      <c r="BA981" s="19"/>
      <c r="BB981" s="19"/>
    </row>
    <row r="982" spans="1:54" ht="15.6">
      <c r="A982" s="1">
        <f>'Form Responses 1'!A1169</f>
        <v>0</v>
      </c>
      <c r="B982" s="25">
        <f>'Form Responses 1'!B1169</f>
        <v>0</v>
      </c>
      <c r="C982" s="25">
        <f>'Form Responses 1'!C1169</f>
        <v>0</v>
      </c>
      <c r="D982" s="25">
        <f>'Form Responses 1'!D1169</f>
        <v>0</v>
      </c>
      <c r="E982" s="513">
        <f>'Form Responses 1'!E1169</f>
        <v>0</v>
      </c>
      <c r="F982" s="48">
        <f>'Form Responses 1'!F1169</f>
        <v>0</v>
      </c>
      <c r="G982" s="25">
        <f>'Form Responses 1'!G1169</f>
        <v>0</v>
      </c>
      <c r="H982" s="25"/>
      <c r="I982" s="25"/>
      <c r="J982" s="25"/>
      <c r="K982" s="25"/>
      <c r="L982" s="25"/>
      <c r="M982" s="25"/>
      <c r="N982" s="25"/>
      <c r="O982" s="19" t="str">
        <f t="shared" si="4144"/>
        <v/>
      </c>
      <c r="P982" s="20"/>
      <c r="Q982" s="20"/>
      <c r="R982" s="20"/>
      <c r="S982" s="20"/>
      <c r="T982" s="20"/>
      <c r="U982" s="20"/>
      <c r="V982" s="21"/>
      <c r="W982" s="21" t="str">
        <f t="shared" ref="W982:X982" si="4541">IF(COUNTIF($F982,CONCATENATE("*",W$1,"*")),"Y",IF(COUNTIF($F982,CONCATENATE("*",$O$1,"*")),"Y",IF(COUNTIF($F982,CONCATENATE("*",$Y$1,"*")),"Y","")))</f>
        <v/>
      </c>
      <c r="X982" s="21" t="str">
        <f t="shared" si="4541"/>
        <v/>
      </c>
      <c r="Y982" s="21" t="str">
        <f t="shared" si="4215"/>
        <v/>
      </c>
      <c r="Z982" s="21" t="str">
        <f t="shared" ref="Z982:AA982" si="4542">IF(COUNTIF($F982,CONCATENATE("*",Z$1,"*")),"Y",IF(COUNTIF($F982,CONCATENATE("*",$O$1,"*")),"Y",IF(COUNTIF($F982,CONCATENATE("*",$AB$1,"*")),"Y","")))</f>
        <v/>
      </c>
      <c r="AA982" s="21" t="str">
        <f t="shared" si="4542"/>
        <v/>
      </c>
      <c r="AB982" s="21" t="str">
        <f t="shared" si="4217"/>
        <v/>
      </c>
      <c r="AC982" s="21" t="str">
        <f t="shared" ref="AC982:AD982" si="4543">IF(COUNTIF($F982,CONCATENATE("*",AC$1,"*")),"Y",IF(COUNTIF($F982,CONCATENATE("*",$O$1,"*")),"Y",IF(COUNTIF($F982,CONCATENATE("*",$AE$1,"*")),"Y","")))</f>
        <v/>
      </c>
      <c r="AD982" s="21" t="str">
        <f t="shared" si="4543"/>
        <v/>
      </c>
      <c r="AE982" s="19" t="str">
        <f t="shared" si="4219"/>
        <v/>
      </c>
      <c r="AF982" s="22">
        <f t="shared" si="3799"/>
        <v>0</v>
      </c>
      <c r="AG982" s="44"/>
      <c r="AH982" s="19" t="str">
        <f t="shared" si="3867"/>
        <v/>
      </c>
      <c r="AI982" s="19" t="str">
        <f t="shared" ref="AI982:AX982" si="4544">IF(P982="Y",$AG982,"")</f>
        <v/>
      </c>
      <c r="AJ982" s="19" t="str">
        <f t="shared" si="4544"/>
        <v/>
      </c>
      <c r="AK982" s="19" t="str">
        <f t="shared" si="4544"/>
        <v/>
      </c>
      <c r="AL982" s="19" t="str">
        <f t="shared" si="4544"/>
        <v/>
      </c>
      <c r="AM982" s="19" t="str">
        <f t="shared" si="4544"/>
        <v/>
      </c>
      <c r="AN982" s="19" t="str">
        <f t="shared" si="4544"/>
        <v/>
      </c>
      <c r="AO982" s="19" t="str">
        <f t="shared" si="4544"/>
        <v/>
      </c>
      <c r="AP982" s="19" t="str">
        <f t="shared" si="4544"/>
        <v/>
      </c>
      <c r="AQ982" s="19" t="str">
        <f t="shared" si="4544"/>
        <v/>
      </c>
      <c r="AR982" s="19" t="str">
        <f t="shared" si="4544"/>
        <v/>
      </c>
      <c r="AS982" s="19" t="str">
        <f t="shared" si="4544"/>
        <v/>
      </c>
      <c r="AT982" s="19" t="str">
        <f t="shared" si="4544"/>
        <v/>
      </c>
      <c r="AU982" s="19" t="str">
        <f t="shared" si="4544"/>
        <v/>
      </c>
      <c r="AV982" s="19" t="str">
        <f t="shared" si="4544"/>
        <v/>
      </c>
      <c r="AW982" s="19" t="str">
        <f t="shared" si="4544"/>
        <v/>
      </c>
      <c r="AX982" s="19" t="str">
        <f t="shared" si="4544"/>
        <v/>
      </c>
      <c r="AY982" s="24">
        <f t="shared" si="3801"/>
        <v>0</v>
      </c>
      <c r="AZ982" s="19">
        <f t="shared" si="3802"/>
        <v>1</v>
      </c>
      <c r="BA982" s="19"/>
      <c r="BB982" s="19"/>
    </row>
    <row r="983" spans="1:54" ht="15.6">
      <c r="A983" s="1">
        <f>'Form Responses 1'!A1170</f>
        <v>0</v>
      </c>
      <c r="B983" s="25">
        <f>'Form Responses 1'!B1170</f>
        <v>0</v>
      </c>
      <c r="C983" s="25">
        <f>'Form Responses 1'!C1170</f>
        <v>0</v>
      </c>
      <c r="D983" s="25">
        <f>'Form Responses 1'!D1170</f>
        <v>0</v>
      </c>
      <c r="E983" s="513">
        <f>'Form Responses 1'!E1170</f>
        <v>0</v>
      </c>
      <c r="F983" s="48">
        <f>'Form Responses 1'!F1170</f>
        <v>0</v>
      </c>
      <c r="G983" s="25">
        <f>'Form Responses 1'!G1170</f>
        <v>0</v>
      </c>
      <c r="H983" s="25"/>
      <c r="I983" s="25"/>
      <c r="J983" s="25"/>
      <c r="K983" s="25"/>
      <c r="L983" s="25"/>
      <c r="M983" s="25"/>
      <c r="N983" s="25"/>
      <c r="O983" s="19" t="str">
        <f t="shared" si="4144"/>
        <v/>
      </c>
      <c r="P983" s="20"/>
      <c r="Q983" s="20"/>
      <c r="R983" s="20"/>
      <c r="S983" s="20"/>
      <c r="T983" s="20"/>
      <c r="U983" s="20"/>
      <c r="V983" s="21"/>
      <c r="W983" s="21" t="str">
        <f t="shared" ref="W983:X983" si="4545">IF(COUNTIF($F983,CONCATENATE("*",W$1,"*")),"Y",IF(COUNTIF($F983,CONCATENATE("*",$O$1,"*")),"Y",IF(COUNTIF($F983,CONCATENATE("*",$Y$1,"*")),"Y","")))</f>
        <v/>
      </c>
      <c r="X983" s="21" t="str">
        <f t="shared" si="4545"/>
        <v/>
      </c>
      <c r="Y983" s="21" t="str">
        <f t="shared" si="4215"/>
        <v/>
      </c>
      <c r="Z983" s="21" t="str">
        <f t="shared" ref="Z983:AA983" si="4546">IF(COUNTIF($F983,CONCATENATE("*",Z$1,"*")),"Y",IF(COUNTIF($F983,CONCATENATE("*",$O$1,"*")),"Y",IF(COUNTIF($F983,CONCATENATE("*",$AB$1,"*")),"Y","")))</f>
        <v/>
      </c>
      <c r="AA983" s="21" t="str">
        <f t="shared" si="4546"/>
        <v/>
      </c>
      <c r="AB983" s="21" t="str">
        <f t="shared" si="4217"/>
        <v/>
      </c>
      <c r="AC983" s="21" t="str">
        <f t="shared" ref="AC983:AD983" si="4547">IF(COUNTIF($F983,CONCATENATE("*",AC$1,"*")),"Y",IF(COUNTIF($F983,CONCATENATE("*",$O$1,"*")),"Y",IF(COUNTIF($F983,CONCATENATE("*",$AE$1,"*")),"Y","")))</f>
        <v/>
      </c>
      <c r="AD983" s="21" t="str">
        <f t="shared" si="4547"/>
        <v/>
      </c>
      <c r="AE983" s="19" t="str">
        <f t="shared" si="4219"/>
        <v/>
      </c>
      <c r="AF983" s="22">
        <f t="shared" si="3799"/>
        <v>0</v>
      </c>
      <c r="AG983" s="44"/>
      <c r="AH983" s="19" t="str">
        <f t="shared" si="3867"/>
        <v/>
      </c>
      <c r="AI983" s="19" t="str">
        <f t="shared" ref="AI983:AX983" si="4548">IF(P983="Y",$AG983,"")</f>
        <v/>
      </c>
      <c r="AJ983" s="19" t="str">
        <f t="shared" si="4548"/>
        <v/>
      </c>
      <c r="AK983" s="19" t="str">
        <f t="shared" si="4548"/>
        <v/>
      </c>
      <c r="AL983" s="19" t="str">
        <f t="shared" si="4548"/>
        <v/>
      </c>
      <c r="AM983" s="19" t="str">
        <f t="shared" si="4548"/>
        <v/>
      </c>
      <c r="AN983" s="19" t="str">
        <f t="shared" si="4548"/>
        <v/>
      </c>
      <c r="AO983" s="19" t="str">
        <f t="shared" si="4548"/>
        <v/>
      </c>
      <c r="AP983" s="19" t="str">
        <f t="shared" si="4548"/>
        <v/>
      </c>
      <c r="AQ983" s="19" t="str">
        <f t="shared" si="4548"/>
        <v/>
      </c>
      <c r="AR983" s="19" t="str">
        <f t="shared" si="4548"/>
        <v/>
      </c>
      <c r="AS983" s="19" t="str">
        <f t="shared" si="4548"/>
        <v/>
      </c>
      <c r="AT983" s="19" t="str">
        <f t="shared" si="4548"/>
        <v/>
      </c>
      <c r="AU983" s="19" t="str">
        <f t="shared" si="4548"/>
        <v/>
      </c>
      <c r="AV983" s="19" t="str">
        <f t="shared" si="4548"/>
        <v/>
      </c>
      <c r="AW983" s="19" t="str">
        <f t="shared" si="4548"/>
        <v/>
      </c>
      <c r="AX983" s="19" t="str">
        <f t="shared" si="4548"/>
        <v/>
      </c>
      <c r="AY983" s="24">
        <f t="shared" si="3801"/>
        <v>0</v>
      </c>
      <c r="AZ983" s="19">
        <f t="shared" si="3802"/>
        <v>1</v>
      </c>
      <c r="BA983" s="19"/>
      <c r="BB983" s="19"/>
    </row>
    <row r="984" spans="1:54" ht="15.6">
      <c r="A984" s="1">
        <f>'Form Responses 1'!A1171</f>
        <v>0</v>
      </c>
      <c r="B984" s="25">
        <f>'Form Responses 1'!B1171</f>
        <v>0</v>
      </c>
      <c r="C984" s="25">
        <f>'Form Responses 1'!C1171</f>
        <v>0</v>
      </c>
      <c r="D984" s="25">
        <f>'Form Responses 1'!D1171</f>
        <v>0</v>
      </c>
      <c r="E984" s="513">
        <f>'Form Responses 1'!E1171</f>
        <v>0</v>
      </c>
      <c r="F984" s="48">
        <f>'Form Responses 1'!F1171</f>
        <v>0</v>
      </c>
      <c r="G984" s="25">
        <f>'Form Responses 1'!G1171</f>
        <v>0</v>
      </c>
      <c r="H984" s="25"/>
      <c r="I984" s="25"/>
      <c r="J984" s="25"/>
      <c r="K984" s="25"/>
      <c r="L984" s="25"/>
      <c r="M984" s="25"/>
      <c r="N984" s="25"/>
      <c r="O984" s="19" t="str">
        <f t="shared" si="4144"/>
        <v/>
      </c>
      <c r="P984" s="20"/>
      <c r="Q984" s="20"/>
      <c r="R984" s="20"/>
      <c r="S984" s="20"/>
      <c r="T984" s="20"/>
      <c r="U984" s="20"/>
      <c r="V984" s="21"/>
      <c r="W984" s="21" t="str">
        <f t="shared" ref="W984:X984" si="4549">IF(COUNTIF($F984,CONCATENATE("*",W$1,"*")),"Y",IF(COUNTIF($F984,CONCATENATE("*",$O$1,"*")),"Y",IF(COUNTIF($F984,CONCATENATE("*",$Y$1,"*")),"Y","")))</f>
        <v/>
      </c>
      <c r="X984" s="21" t="str">
        <f t="shared" si="4549"/>
        <v/>
      </c>
      <c r="Y984" s="21" t="str">
        <f t="shared" si="4215"/>
        <v/>
      </c>
      <c r="Z984" s="21" t="str">
        <f t="shared" ref="Z984:AA984" si="4550">IF(COUNTIF($F984,CONCATENATE("*",Z$1,"*")),"Y",IF(COUNTIF($F984,CONCATENATE("*",$O$1,"*")),"Y",IF(COUNTIF($F984,CONCATENATE("*",$AB$1,"*")),"Y","")))</f>
        <v/>
      </c>
      <c r="AA984" s="21" t="str">
        <f t="shared" si="4550"/>
        <v/>
      </c>
      <c r="AB984" s="21" t="str">
        <f t="shared" si="4217"/>
        <v/>
      </c>
      <c r="AC984" s="21" t="str">
        <f t="shared" ref="AC984:AD984" si="4551">IF(COUNTIF($F984,CONCATENATE("*",AC$1,"*")),"Y",IF(COUNTIF($F984,CONCATENATE("*",$O$1,"*")),"Y",IF(COUNTIF($F984,CONCATENATE("*",$AE$1,"*")),"Y","")))</f>
        <v/>
      </c>
      <c r="AD984" s="21" t="str">
        <f t="shared" si="4551"/>
        <v/>
      </c>
      <c r="AE984" s="19" t="str">
        <f t="shared" si="4219"/>
        <v/>
      </c>
      <c r="AF984" s="22">
        <f t="shared" si="3799"/>
        <v>0</v>
      </c>
      <c r="AG984" s="44"/>
      <c r="AH984" s="19" t="str">
        <f t="shared" si="3867"/>
        <v/>
      </c>
      <c r="AI984" s="19" t="str">
        <f t="shared" ref="AI984:AX984" si="4552">IF(P984="Y",$AG984,"")</f>
        <v/>
      </c>
      <c r="AJ984" s="19" t="str">
        <f t="shared" si="4552"/>
        <v/>
      </c>
      <c r="AK984" s="19" t="str">
        <f t="shared" si="4552"/>
        <v/>
      </c>
      <c r="AL984" s="19" t="str">
        <f t="shared" si="4552"/>
        <v/>
      </c>
      <c r="AM984" s="19" t="str">
        <f t="shared" si="4552"/>
        <v/>
      </c>
      <c r="AN984" s="19" t="str">
        <f t="shared" si="4552"/>
        <v/>
      </c>
      <c r="AO984" s="19" t="str">
        <f t="shared" si="4552"/>
        <v/>
      </c>
      <c r="AP984" s="19" t="str">
        <f t="shared" si="4552"/>
        <v/>
      </c>
      <c r="AQ984" s="19" t="str">
        <f t="shared" si="4552"/>
        <v/>
      </c>
      <c r="AR984" s="19" t="str">
        <f t="shared" si="4552"/>
        <v/>
      </c>
      <c r="AS984" s="19" t="str">
        <f t="shared" si="4552"/>
        <v/>
      </c>
      <c r="AT984" s="19" t="str">
        <f t="shared" si="4552"/>
        <v/>
      </c>
      <c r="AU984" s="19" t="str">
        <f t="shared" si="4552"/>
        <v/>
      </c>
      <c r="AV984" s="19" t="str">
        <f t="shared" si="4552"/>
        <v/>
      </c>
      <c r="AW984" s="19" t="str">
        <f t="shared" si="4552"/>
        <v/>
      </c>
      <c r="AX984" s="19" t="str">
        <f t="shared" si="4552"/>
        <v/>
      </c>
      <c r="AY984" s="24">
        <f t="shared" si="3801"/>
        <v>0</v>
      </c>
      <c r="AZ984" s="19">
        <f t="shared" si="3802"/>
        <v>1</v>
      </c>
      <c r="BA984" s="19"/>
      <c r="BB984" s="19"/>
    </row>
    <row r="985" spans="1:54" ht="15.6">
      <c r="A985" s="1">
        <f>'Form Responses 1'!A1172</f>
        <v>0</v>
      </c>
      <c r="B985" s="25">
        <f>'Form Responses 1'!B1172</f>
        <v>0</v>
      </c>
      <c r="C985" s="25">
        <f>'Form Responses 1'!C1172</f>
        <v>0</v>
      </c>
      <c r="D985" s="25">
        <f>'Form Responses 1'!D1172</f>
        <v>0</v>
      </c>
      <c r="E985" s="513">
        <f>'Form Responses 1'!E1172</f>
        <v>0</v>
      </c>
      <c r="F985" s="48">
        <f>'Form Responses 1'!F1172</f>
        <v>0</v>
      </c>
      <c r="G985" s="25">
        <f>'Form Responses 1'!G1172</f>
        <v>0</v>
      </c>
      <c r="H985" s="25"/>
      <c r="I985" s="25"/>
      <c r="J985" s="25"/>
      <c r="K985" s="25"/>
      <c r="L985" s="25"/>
      <c r="M985" s="25"/>
      <c r="N985" s="25"/>
      <c r="O985" s="19" t="str">
        <f t="shared" si="4144"/>
        <v/>
      </c>
      <c r="P985" s="20"/>
      <c r="Q985" s="20"/>
      <c r="R985" s="20"/>
      <c r="S985" s="20"/>
      <c r="T985" s="20"/>
      <c r="U985" s="20"/>
      <c r="V985" s="21"/>
      <c r="W985" s="21" t="str">
        <f t="shared" ref="W985:X985" si="4553">IF(COUNTIF($F985,CONCATENATE("*",W$1,"*")),"Y",IF(COUNTIF($F985,CONCATENATE("*",$O$1,"*")),"Y",IF(COUNTIF($F985,CONCATENATE("*",$Y$1,"*")),"Y","")))</f>
        <v/>
      </c>
      <c r="X985" s="21" t="str">
        <f t="shared" si="4553"/>
        <v/>
      </c>
      <c r="Y985" s="21" t="str">
        <f t="shared" si="4215"/>
        <v/>
      </c>
      <c r="Z985" s="21" t="str">
        <f t="shared" ref="Z985:AA985" si="4554">IF(COUNTIF($F985,CONCATENATE("*",Z$1,"*")),"Y",IF(COUNTIF($F985,CONCATENATE("*",$O$1,"*")),"Y",IF(COUNTIF($F985,CONCATENATE("*",$AB$1,"*")),"Y","")))</f>
        <v/>
      </c>
      <c r="AA985" s="21" t="str">
        <f t="shared" si="4554"/>
        <v/>
      </c>
      <c r="AB985" s="21" t="str">
        <f t="shared" si="4217"/>
        <v/>
      </c>
      <c r="AC985" s="21" t="str">
        <f t="shared" ref="AC985:AD985" si="4555">IF(COUNTIF($F985,CONCATENATE("*",AC$1,"*")),"Y",IF(COUNTIF($F985,CONCATENATE("*",$O$1,"*")),"Y",IF(COUNTIF($F985,CONCATENATE("*",$AE$1,"*")),"Y","")))</f>
        <v/>
      </c>
      <c r="AD985" s="21" t="str">
        <f t="shared" si="4555"/>
        <v/>
      </c>
      <c r="AE985" s="19" t="str">
        <f t="shared" si="4219"/>
        <v/>
      </c>
      <c r="AF985" s="22">
        <f t="shared" si="3799"/>
        <v>0</v>
      </c>
      <c r="AG985" s="44"/>
      <c r="AH985" s="19" t="str">
        <f t="shared" si="3867"/>
        <v/>
      </c>
      <c r="AI985" s="19" t="str">
        <f t="shared" ref="AI985:AX985" si="4556">IF(P985="Y",$AG985,"")</f>
        <v/>
      </c>
      <c r="AJ985" s="19" t="str">
        <f t="shared" si="4556"/>
        <v/>
      </c>
      <c r="AK985" s="19" t="str">
        <f t="shared" si="4556"/>
        <v/>
      </c>
      <c r="AL985" s="19" t="str">
        <f t="shared" si="4556"/>
        <v/>
      </c>
      <c r="AM985" s="19" t="str">
        <f t="shared" si="4556"/>
        <v/>
      </c>
      <c r="AN985" s="19" t="str">
        <f t="shared" si="4556"/>
        <v/>
      </c>
      <c r="AO985" s="19" t="str">
        <f t="shared" si="4556"/>
        <v/>
      </c>
      <c r="AP985" s="19" t="str">
        <f t="shared" si="4556"/>
        <v/>
      </c>
      <c r="AQ985" s="19" t="str">
        <f t="shared" si="4556"/>
        <v/>
      </c>
      <c r="AR985" s="19" t="str">
        <f t="shared" si="4556"/>
        <v/>
      </c>
      <c r="AS985" s="19" t="str">
        <f t="shared" si="4556"/>
        <v/>
      </c>
      <c r="AT985" s="19" t="str">
        <f t="shared" si="4556"/>
        <v/>
      </c>
      <c r="AU985" s="19" t="str">
        <f t="shared" si="4556"/>
        <v/>
      </c>
      <c r="AV985" s="19" t="str">
        <f t="shared" si="4556"/>
        <v/>
      </c>
      <c r="AW985" s="19" t="str">
        <f t="shared" si="4556"/>
        <v/>
      </c>
      <c r="AX985" s="19" t="str">
        <f t="shared" si="4556"/>
        <v/>
      </c>
      <c r="AY985" s="24">
        <f t="shared" si="3801"/>
        <v>0</v>
      </c>
      <c r="AZ985" s="19">
        <f t="shared" si="3802"/>
        <v>1</v>
      </c>
      <c r="BA985" s="19"/>
      <c r="BB985" s="19"/>
    </row>
    <row r="986" spans="1:54" ht="15.6">
      <c r="A986" s="1">
        <f>'Form Responses 1'!A1173</f>
        <v>0</v>
      </c>
      <c r="B986" s="25">
        <f>'Form Responses 1'!B1173</f>
        <v>0</v>
      </c>
      <c r="C986" s="25">
        <f>'Form Responses 1'!C1173</f>
        <v>0</v>
      </c>
      <c r="D986" s="25">
        <f>'Form Responses 1'!D1173</f>
        <v>0</v>
      </c>
      <c r="E986" s="513">
        <f>'Form Responses 1'!E1173</f>
        <v>0</v>
      </c>
      <c r="F986" s="48">
        <f>'Form Responses 1'!F1173</f>
        <v>0</v>
      </c>
      <c r="G986" s="25">
        <f>'Form Responses 1'!G1173</f>
        <v>0</v>
      </c>
      <c r="H986" s="25"/>
      <c r="I986" s="25"/>
      <c r="J986" s="25"/>
      <c r="K986" s="25"/>
      <c r="L986" s="25"/>
      <c r="M986" s="25"/>
      <c r="N986" s="25"/>
      <c r="O986" s="19" t="str">
        <f t="shared" si="4144"/>
        <v/>
      </c>
      <c r="P986" s="20"/>
      <c r="Q986" s="20"/>
      <c r="R986" s="20"/>
      <c r="S986" s="20"/>
      <c r="T986" s="20"/>
      <c r="U986" s="20"/>
      <c r="V986" s="21"/>
      <c r="W986" s="21" t="str">
        <f t="shared" ref="W986:X986" si="4557">IF(COUNTIF($F986,CONCATENATE("*",W$1,"*")),"Y",IF(COUNTIF($F986,CONCATENATE("*",$O$1,"*")),"Y",IF(COUNTIF($F986,CONCATENATE("*",$Y$1,"*")),"Y","")))</f>
        <v/>
      </c>
      <c r="X986" s="21" t="str">
        <f t="shared" si="4557"/>
        <v/>
      </c>
      <c r="Y986" s="21" t="str">
        <f t="shared" si="4215"/>
        <v/>
      </c>
      <c r="Z986" s="21" t="str">
        <f t="shared" ref="Z986:AA986" si="4558">IF(COUNTIF($F986,CONCATENATE("*",Z$1,"*")),"Y",IF(COUNTIF($F986,CONCATENATE("*",$O$1,"*")),"Y",IF(COUNTIF($F986,CONCATENATE("*",$AB$1,"*")),"Y","")))</f>
        <v/>
      </c>
      <c r="AA986" s="21" t="str">
        <f t="shared" si="4558"/>
        <v/>
      </c>
      <c r="AB986" s="21" t="str">
        <f t="shared" si="4217"/>
        <v/>
      </c>
      <c r="AC986" s="21" t="str">
        <f t="shared" ref="AC986:AD986" si="4559">IF(COUNTIF($F986,CONCATENATE("*",AC$1,"*")),"Y",IF(COUNTIF($F986,CONCATENATE("*",$O$1,"*")),"Y",IF(COUNTIF($F986,CONCATENATE("*",$AE$1,"*")),"Y","")))</f>
        <v/>
      </c>
      <c r="AD986" s="21" t="str">
        <f t="shared" si="4559"/>
        <v/>
      </c>
      <c r="AE986" s="19" t="str">
        <f t="shared" si="4219"/>
        <v/>
      </c>
      <c r="AF986" s="22">
        <f t="shared" si="3799"/>
        <v>0</v>
      </c>
      <c r="AG986" s="44"/>
      <c r="AH986" s="19" t="str">
        <f t="shared" si="3867"/>
        <v/>
      </c>
      <c r="AI986" s="19" t="str">
        <f t="shared" ref="AI986:AX986" si="4560">IF(P986="Y",$AG986,"")</f>
        <v/>
      </c>
      <c r="AJ986" s="19" t="str">
        <f t="shared" si="4560"/>
        <v/>
      </c>
      <c r="AK986" s="19" t="str">
        <f t="shared" si="4560"/>
        <v/>
      </c>
      <c r="AL986" s="19" t="str">
        <f t="shared" si="4560"/>
        <v/>
      </c>
      <c r="AM986" s="19" t="str">
        <f t="shared" si="4560"/>
        <v/>
      </c>
      <c r="AN986" s="19" t="str">
        <f t="shared" si="4560"/>
        <v/>
      </c>
      <c r="AO986" s="19" t="str">
        <f t="shared" si="4560"/>
        <v/>
      </c>
      <c r="AP986" s="19" t="str">
        <f t="shared" si="4560"/>
        <v/>
      </c>
      <c r="AQ986" s="19" t="str">
        <f t="shared" si="4560"/>
        <v/>
      </c>
      <c r="AR986" s="19" t="str">
        <f t="shared" si="4560"/>
        <v/>
      </c>
      <c r="AS986" s="19" t="str">
        <f t="shared" si="4560"/>
        <v/>
      </c>
      <c r="AT986" s="19" t="str">
        <f t="shared" si="4560"/>
        <v/>
      </c>
      <c r="AU986" s="19" t="str">
        <f t="shared" si="4560"/>
        <v/>
      </c>
      <c r="AV986" s="19" t="str">
        <f t="shared" si="4560"/>
        <v/>
      </c>
      <c r="AW986" s="19" t="str">
        <f t="shared" si="4560"/>
        <v/>
      </c>
      <c r="AX986" s="19" t="str">
        <f t="shared" si="4560"/>
        <v/>
      </c>
      <c r="AY986" s="24">
        <f t="shared" si="3801"/>
        <v>0</v>
      </c>
      <c r="AZ986" s="19">
        <f t="shared" si="3802"/>
        <v>1</v>
      </c>
      <c r="BA986" s="19"/>
      <c r="BB986" s="19"/>
    </row>
    <row r="987" spans="1:54" ht="15.6">
      <c r="A987" s="1">
        <f>'Form Responses 1'!A1174</f>
        <v>0</v>
      </c>
      <c r="B987" s="25">
        <f>'Form Responses 1'!B1174</f>
        <v>0</v>
      </c>
      <c r="C987" s="25">
        <f>'Form Responses 1'!C1174</f>
        <v>0</v>
      </c>
      <c r="D987" s="25">
        <f>'Form Responses 1'!D1174</f>
        <v>0</v>
      </c>
      <c r="E987" s="513">
        <f>'Form Responses 1'!E1174</f>
        <v>0</v>
      </c>
      <c r="F987" s="48">
        <f>'Form Responses 1'!F1174</f>
        <v>0</v>
      </c>
      <c r="G987" s="25">
        <f>'Form Responses 1'!G1174</f>
        <v>0</v>
      </c>
      <c r="H987" s="25"/>
      <c r="I987" s="25"/>
      <c r="J987" s="25"/>
      <c r="K987" s="25"/>
      <c r="L987" s="25"/>
      <c r="M987" s="25"/>
      <c r="N987" s="25"/>
      <c r="O987" s="19" t="str">
        <f t="shared" si="4144"/>
        <v/>
      </c>
      <c r="P987" s="20"/>
      <c r="Q987" s="20"/>
      <c r="R987" s="20"/>
      <c r="S987" s="20"/>
      <c r="T987" s="20"/>
      <c r="U987" s="20"/>
      <c r="V987" s="21"/>
      <c r="W987" s="21" t="str">
        <f t="shared" ref="W987:X987" si="4561">IF(COUNTIF($F987,CONCATENATE("*",W$1,"*")),"Y",IF(COUNTIF($F987,CONCATENATE("*",$O$1,"*")),"Y",IF(COUNTIF($F987,CONCATENATE("*",$Y$1,"*")),"Y","")))</f>
        <v/>
      </c>
      <c r="X987" s="21" t="str">
        <f t="shared" si="4561"/>
        <v/>
      </c>
      <c r="Y987" s="21" t="str">
        <f t="shared" si="4215"/>
        <v/>
      </c>
      <c r="Z987" s="21" t="str">
        <f t="shared" ref="Z987:AA987" si="4562">IF(COUNTIF($F987,CONCATENATE("*",Z$1,"*")),"Y",IF(COUNTIF($F987,CONCATENATE("*",$O$1,"*")),"Y",IF(COUNTIF($F987,CONCATENATE("*",$AB$1,"*")),"Y","")))</f>
        <v/>
      </c>
      <c r="AA987" s="21" t="str">
        <f t="shared" si="4562"/>
        <v/>
      </c>
      <c r="AB987" s="21" t="str">
        <f t="shared" si="4217"/>
        <v/>
      </c>
      <c r="AC987" s="21" t="str">
        <f t="shared" ref="AC987:AD987" si="4563">IF(COUNTIF($F987,CONCATENATE("*",AC$1,"*")),"Y",IF(COUNTIF($F987,CONCATENATE("*",$O$1,"*")),"Y",IF(COUNTIF($F987,CONCATENATE("*",$AE$1,"*")),"Y","")))</f>
        <v/>
      </c>
      <c r="AD987" s="21" t="str">
        <f t="shared" si="4563"/>
        <v/>
      </c>
      <c r="AE987" s="19" t="str">
        <f t="shared" si="4219"/>
        <v/>
      </c>
      <c r="AF987" s="22">
        <f t="shared" si="3799"/>
        <v>0</v>
      </c>
      <c r="AG987" s="44"/>
      <c r="AH987" s="19" t="str">
        <f t="shared" si="3867"/>
        <v/>
      </c>
      <c r="AI987" s="19" t="str">
        <f t="shared" ref="AI987:AX987" si="4564">IF(P987="Y",$AG987,"")</f>
        <v/>
      </c>
      <c r="AJ987" s="19" t="str">
        <f t="shared" si="4564"/>
        <v/>
      </c>
      <c r="AK987" s="19" t="str">
        <f t="shared" si="4564"/>
        <v/>
      </c>
      <c r="AL987" s="19" t="str">
        <f t="shared" si="4564"/>
        <v/>
      </c>
      <c r="AM987" s="19" t="str">
        <f t="shared" si="4564"/>
        <v/>
      </c>
      <c r="AN987" s="19" t="str">
        <f t="shared" si="4564"/>
        <v/>
      </c>
      <c r="AO987" s="19" t="str">
        <f t="shared" si="4564"/>
        <v/>
      </c>
      <c r="AP987" s="19" t="str">
        <f t="shared" si="4564"/>
        <v/>
      </c>
      <c r="AQ987" s="19" t="str">
        <f t="shared" si="4564"/>
        <v/>
      </c>
      <c r="AR987" s="19" t="str">
        <f t="shared" si="4564"/>
        <v/>
      </c>
      <c r="AS987" s="19" t="str">
        <f t="shared" si="4564"/>
        <v/>
      </c>
      <c r="AT987" s="19" t="str">
        <f t="shared" si="4564"/>
        <v/>
      </c>
      <c r="AU987" s="19" t="str">
        <f t="shared" si="4564"/>
        <v/>
      </c>
      <c r="AV987" s="19" t="str">
        <f t="shared" si="4564"/>
        <v/>
      </c>
      <c r="AW987" s="19" t="str">
        <f t="shared" si="4564"/>
        <v/>
      </c>
      <c r="AX987" s="19" t="str">
        <f t="shared" si="4564"/>
        <v/>
      </c>
      <c r="AY987" s="24">
        <f t="shared" si="3801"/>
        <v>0</v>
      </c>
      <c r="AZ987" s="19">
        <f t="shared" si="3802"/>
        <v>1</v>
      </c>
      <c r="BA987" s="19"/>
      <c r="BB987" s="19"/>
    </row>
    <row r="988" spans="1:54" ht="15.6">
      <c r="A988" s="1">
        <f>'Form Responses 1'!A1175</f>
        <v>0</v>
      </c>
      <c r="B988" s="25">
        <f>'Form Responses 1'!B1175</f>
        <v>0</v>
      </c>
      <c r="C988" s="25">
        <f>'Form Responses 1'!C1175</f>
        <v>0</v>
      </c>
      <c r="D988" s="25">
        <f>'Form Responses 1'!D1175</f>
        <v>0</v>
      </c>
      <c r="E988" s="513">
        <f>'Form Responses 1'!E1175</f>
        <v>0</v>
      </c>
      <c r="F988" s="48">
        <f>'Form Responses 1'!F1175</f>
        <v>0</v>
      </c>
      <c r="G988" s="25">
        <f>'Form Responses 1'!G1175</f>
        <v>0</v>
      </c>
      <c r="H988" s="25"/>
      <c r="I988" s="25"/>
      <c r="J988" s="25"/>
      <c r="K988" s="25"/>
      <c r="L988" s="25"/>
      <c r="M988" s="25"/>
      <c r="N988" s="25"/>
      <c r="O988" s="19" t="str">
        <f t="shared" si="4144"/>
        <v/>
      </c>
      <c r="P988" s="20"/>
      <c r="Q988" s="20"/>
      <c r="R988" s="20"/>
      <c r="S988" s="20"/>
      <c r="T988" s="20"/>
      <c r="U988" s="20"/>
      <c r="V988" s="21"/>
      <c r="W988" s="21" t="str">
        <f t="shared" ref="W988:X988" si="4565">IF(COUNTIF($F988,CONCATENATE("*",W$1,"*")),"Y",IF(COUNTIF($F988,CONCATENATE("*",$O$1,"*")),"Y",IF(COUNTIF($F988,CONCATENATE("*",$Y$1,"*")),"Y","")))</f>
        <v/>
      </c>
      <c r="X988" s="21" t="str">
        <f t="shared" si="4565"/>
        <v/>
      </c>
      <c r="Y988" s="21" t="str">
        <f t="shared" si="4215"/>
        <v/>
      </c>
      <c r="Z988" s="21" t="str">
        <f t="shared" ref="Z988:AA988" si="4566">IF(COUNTIF($F988,CONCATENATE("*",Z$1,"*")),"Y",IF(COUNTIF($F988,CONCATENATE("*",$O$1,"*")),"Y",IF(COUNTIF($F988,CONCATENATE("*",$AB$1,"*")),"Y","")))</f>
        <v/>
      </c>
      <c r="AA988" s="21" t="str">
        <f t="shared" si="4566"/>
        <v/>
      </c>
      <c r="AB988" s="21" t="str">
        <f t="shared" si="4217"/>
        <v/>
      </c>
      <c r="AC988" s="21" t="str">
        <f t="shared" ref="AC988:AD988" si="4567">IF(COUNTIF($F988,CONCATENATE("*",AC$1,"*")),"Y",IF(COUNTIF($F988,CONCATENATE("*",$O$1,"*")),"Y",IF(COUNTIF($F988,CONCATENATE("*",$AE$1,"*")),"Y","")))</f>
        <v/>
      </c>
      <c r="AD988" s="21" t="str">
        <f t="shared" si="4567"/>
        <v/>
      </c>
      <c r="AE988" s="19" t="str">
        <f t="shared" si="4219"/>
        <v/>
      </c>
      <c r="AF988" s="22">
        <f t="shared" si="3799"/>
        <v>0</v>
      </c>
      <c r="AG988" s="44"/>
      <c r="AH988" s="19" t="str">
        <f t="shared" si="3867"/>
        <v/>
      </c>
      <c r="AI988" s="19" t="str">
        <f t="shared" ref="AI988:AX988" si="4568">IF(P988="Y",$AG988,"")</f>
        <v/>
      </c>
      <c r="AJ988" s="19" t="str">
        <f t="shared" si="4568"/>
        <v/>
      </c>
      <c r="AK988" s="19" t="str">
        <f t="shared" si="4568"/>
        <v/>
      </c>
      <c r="AL988" s="19" t="str">
        <f t="shared" si="4568"/>
        <v/>
      </c>
      <c r="AM988" s="19" t="str">
        <f t="shared" si="4568"/>
        <v/>
      </c>
      <c r="AN988" s="19" t="str">
        <f t="shared" si="4568"/>
        <v/>
      </c>
      <c r="AO988" s="19" t="str">
        <f t="shared" si="4568"/>
        <v/>
      </c>
      <c r="AP988" s="19" t="str">
        <f t="shared" si="4568"/>
        <v/>
      </c>
      <c r="AQ988" s="19" t="str">
        <f t="shared" si="4568"/>
        <v/>
      </c>
      <c r="AR988" s="19" t="str">
        <f t="shared" si="4568"/>
        <v/>
      </c>
      <c r="AS988" s="19" t="str">
        <f t="shared" si="4568"/>
        <v/>
      </c>
      <c r="AT988" s="19" t="str">
        <f t="shared" si="4568"/>
        <v/>
      </c>
      <c r="AU988" s="19" t="str">
        <f t="shared" si="4568"/>
        <v/>
      </c>
      <c r="AV988" s="19" t="str">
        <f t="shared" si="4568"/>
        <v/>
      </c>
      <c r="AW988" s="19" t="str">
        <f t="shared" si="4568"/>
        <v/>
      </c>
      <c r="AX988" s="19" t="str">
        <f t="shared" si="4568"/>
        <v/>
      </c>
      <c r="AY988" s="24">
        <f t="shared" si="3801"/>
        <v>0</v>
      </c>
      <c r="AZ988" s="19">
        <f t="shared" si="3802"/>
        <v>1</v>
      </c>
      <c r="BA988" s="19"/>
      <c r="BB988" s="19"/>
    </row>
    <row r="989" spans="1:54" ht="15.6">
      <c r="A989" s="1">
        <f>'Form Responses 1'!A1176</f>
        <v>0</v>
      </c>
      <c r="B989" s="25">
        <f>'Form Responses 1'!B1176</f>
        <v>0</v>
      </c>
      <c r="C989" s="25">
        <f>'Form Responses 1'!C1176</f>
        <v>0</v>
      </c>
      <c r="D989" s="25">
        <f>'Form Responses 1'!D1176</f>
        <v>0</v>
      </c>
      <c r="E989" s="513">
        <f>'Form Responses 1'!E1176</f>
        <v>0</v>
      </c>
      <c r="F989" s="48">
        <f>'Form Responses 1'!F1176</f>
        <v>0</v>
      </c>
      <c r="G989" s="25">
        <f>'Form Responses 1'!G1176</f>
        <v>0</v>
      </c>
      <c r="H989" s="25"/>
      <c r="I989" s="25"/>
      <c r="J989" s="25"/>
      <c r="K989" s="25"/>
      <c r="L989" s="25"/>
      <c r="M989" s="25"/>
      <c r="N989" s="25"/>
      <c r="O989" s="19" t="str">
        <f t="shared" si="4144"/>
        <v/>
      </c>
      <c r="P989" s="20"/>
      <c r="Q989" s="20"/>
      <c r="R989" s="20"/>
      <c r="S989" s="20"/>
      <c r="T989" s="20"/>
      <c r="U989" s="20"/>
      <c r="V989" s="21"/>
      <c r="W989" s="21" t="str">
        <f t="shared" ref="W989:X989" si="4569">IF(COUNTIF($F989,CONCATENATE("*",W$1,"*")),"Y",IF(COUNTIF($F989,CONCATENATE("*",$O$1,"*")),"Y",IF(COUNTIF($F989,CONCATENATE("*",$Y$1,"*")),"Y","")))</f>
        <v/>
      </c>
      <c r="X989" s="21" t="str">
        <f t="shared" si="4569"/>
        <v/>
      </c>
      <c r="Y989" s="21" t="str">
        <f t="shared" si="4215"/>
        <v/>
      </c>
      <c r="Z989" s="21" t="str">
        <f t="shared" ref="Z989:AA989" si="4570">IF(COUNTIF($F989,CONCATENATE("*",Z$1,"*")),"Y",IF(COUNTIF($F989,CONCATENATE("*",$O$1,"*")),"Y",IF(COUNTIF($F989,CONCATENATE("*",$AB$1,"*")),"Y","")))</f>
        <v/>
      </c>
      <c r="AA989" s="21" t="str">
        <f t="shared" si="4570"/>
        <v/>
      </c>
      <c r="AB989" s="21" t="str">
        <f t="shared" si="4217"/>
        <v/>
      </c>
      <c r="AC989" s="21" t="str">
        <f t="shared" ref="AC989:AD989" si="4571">IF(COUNTIF($F989,CONCATENATE("*",AC$1,"*")),"Y",IF(COUNTIF($F989,CONCATENATE("*",$O$1,"*")),"Y",IF(COUNTIF($F989,CONCATENATE("*",$AE$1,"*")),"Y","")))</f>
        <v/>
      </c>
      <c r="AD989" s="21" t="str">
        <f t="shared" si="4571"/>
        <v/>
      </c>
      <c r="AE989" s="19" t="str">
        <f t="shared" si="4219"/>
        <v/>
      </c>
      <c r="AF989" s="22">
        <f t="shared" si="3799"/>
        <v>0</v>
      </c>
      <c r="AG989" s="44"/>
      <c r="AH989" s="19" t="str">
        <f t="shared" si="3867"/>
        <v/>
      </c>
      <c r="AI989" s="19" t="str">
        <f t="shared" ref="AI989:AX989" si="4572">IF(P989="Y",$AG989,"")</f>
        <v/>
      </c>
      <c r="AJ989" s="19" t="str">
        <f t="shared" si="4572"/>
        <v/>
      </c>
      <c r="AK989" s="19" t="str">
        <f t="shared" si="4572"/>
        <v/>
      </c>
      <c r="AL989" s="19" t="str">
        <f t="shared" si="4572"/>
        <v/>
      </c>
      <c r="AM989" s="19" t="str">
        <f t="shared" si="4572"/>
        <v/>
      </c>
      <c r="AN989" s="19" t="str">
        <f t="shared" si="4572"/>
        <v/>
      </c>
      <c r="AO989" s="19" t="str">
        <f t="shared" si="4572"/>
        <v/>
      </c>
      <c r="AP989" s="19" t="str">
        <f t="shared" si="4572"/>
        <v/>
      </c>
      <c r="AQ989" s="19" t="str">
        <f t="shared" si="4572"/>
        <v/>
      </c>
      <c r="AR989" s="19" t="str">
        <f t="shared" si="4572"/>
        <v/>
      </c>
      <c r="AS989" s="19" t="str">
        <f t="shared" si="4572"/>
        <v/>
      </c>
      <c r="AT989" s="19" t="str">
        <f t="shared" si="4572"/>
        <v/>
      </c>
      <c r="AU989" s="19" t="str">
        <f t="shared" si="4572"/>
        <v/>
      </c>
      <c r="AV989" s="19" t="str">
        <f t="shared" si="4572"/>
        <v/>
      </c>
      <c r="AW989" s="19" t="str">
        <f t="shared" si="4572"/>
        <v/>
      </c>
      <c r="AX989" s="19" t="str">
        <f t="shared" si="4572"/>
        <v/>
      </c>
      <c r="AY989" s="24">
        <f t="shared" si="3801"/>
        <v>0</v>
      </c>
      <c r="AZ989" s="19">
        <f t="shared" si="3802"/>
        <v>1</v>
      </c>
      <c r="BA989" s="19"/>
      <c r="BB989" s="19"/>
    </row>
    <row r="990" spans="1:54" ht="15.6">
      <c r="A990" s="1">
        <f>'Form Responses 1'!A1177</f>
        <v>0</v>
      </c>
      <c r="B990" s="25">
        <f>'Form Responses 1'!B1177</f>
        <v>0</v>
      </c>
      <c r="C990" s="25">
        <f>'Form Responses 1'!C1177</f>
        <v>0</v>
      </c>
      <c r="D990" s="25">
        <f>'Form Responses 1'!D1177</f>
        <v>0</v>
      </c>
      <c r="E990" s="513">
        <f>'Form Responses 1'!E1177</f>
        <v>0</v>
      </c>
      <c r="F990" s="48">
        <f>'Form Responses 1'!F1177</f>
        <v>0</v>
      </c>
      <c r="G990" s="25">
        <f>'Form Responses 1'!G1177</f>
        <v>0</v>
      </c>
      <c r="H990" s="25"/>
      <c r="I990" s="25"/>
      <c r="J990" s="25"/>
      <c r="K990" s="25"/>
      <c r="L990" s="25"/>
      <c r="M990" s="25"/>
      <c r="N990" s="25"/>
      <c r="O990" s="19" t="str">
        <f t="shared" si="4144"/>
        <v/>
      </c>
      <c r="P990" s="20"/>
      <c r="Q990" s="20"/>
      <c r="R990" s="20"/>
      <c r="S990" s="20"/>
      <c r="T990" s="20"/>
      <c r="U990" s="20"/>
      <c r="V990" s="21"/>
      <c r="W990" s="21" t="str">
        <f t="shared" ref="W990:X990" si="4573">IF(COUNTIF($F990,CONCATENATE("*",W$1,"*")),"Y",IF(COUNTIF($F990,CONCATENATE("*",$O$1,"*")),"Y",IF(COUNTIF($F990,CONCATENATE("*",$Y$1,"*")),"Y","")))</f>
        <v/>
      </c>
      <c r="X990" s="21" t="str">
        <f t="shared" si="4573"/>
        <v/>
      </c>
      <c r="Y990" s="21" t="str">
        <f t="shared" si="4215"/>
        <v/>
      </c>
      <c r="Z990" s="21" t="str">
        <f t="shared" ref="Z990:AA990" si="4574">IF(COUNTIF($F990,CONCATENATE("*",Z$1,"*")),"Y",IF(COUNTIF($F990,CONCATENATE("*",$O$1,"*")),"Y",IF(COUNTIF($F990,CONCATENATE("*",$AB$1,"*")),"Y","")))</f>
        <v/>
      </c>
      <c r="AA990" s="21" t="str">
        <f t="shared" si="4574"/>
        <v/>
      </c>
      <c r="AB990" s="21" t="str">
        <f t="shared" si="4217"/>
        <v/>
      </c>
      <c r="AC990" s="21" t="str">
        <f t="shared" ref="AC990:AD990" si="4575">IF(COUNTIF($F990,CONCATENATE("*",AC$1,"*")),"Y",IF(COUNTIF($F990,CONCATENATE("*",$O$1,"*")),"Y",IF(COUNTIF($F990,CONCATENATE("*",$AE$1,"*")),"Y","")))</f>
        <v/>
      </c>
      <c r="AD990" s="21" t="str">
        <f t="shared" si="4575"/>
        <v/>
      </c>
      <c r="AE990" s="19" t="str">
        <f t="shared" si="4219"/>
        <v/>
      </c>
      <c r="AF990" s="22">
        <f t="shared" si="3799"/>
        <v>0</v>
      </c>
      <c r="AG990" s="44"/>
      <c r="AH990" s="19" t="str">
        <f t="shared" si="3867"/>
        <v/>
      </c>
      <c r="AI990" s="19" t="str">
        <f t="shared" ref="AI990:AX990" si="4576">IF(P990="Y",$AG990,"")</f>
        <v/>
      </c>
      <c r="AJ990" s="19" t="str">
        <f t="shared" si="4576"/>
        <v/>
      </c>
      <c r="AK990" s="19" t="str">
        <f t="shared" si="4576"/>
        <v/>
      </c>
      <c r="AL990" s="19" t="str">
        <f t="shared" si="4576"/>
        <v/>
      </c>
      <c r="AM990" s="19" t="str">
        <f t="shared" si="4576"/>
        <v/>
      </c>
      <c r="AN990" s="19" t="str">
        <f t="shared" si="4576"/>
        <v/>
      </c>
      <c r="AO990" s="19" t="str">
        <f t="shared" si="4576"/>
        <v/>
      </c>
      <c r="AP990" s="19" t="str">
        <f t="shared" si="4576"/>
        <v/>
      </c>
      <c r="AQ990" s="19" t="str">
        <f t="shared" si="4576"/>
        <v/>
      </c>
      <c r="AR990" s="19" t="str">
        <f t="shared" si="4576"/>
        <v/>
      </c>
      <c r="AS990" s="19" t="str">
        <f t="shared" si="4576"/>
        <v/>
      </c>
      <c r="AT990" s="19" t="str">
        <f t="shared" si="4576"/>
        <v/>
      </c>
      <c r="AU990" s="19" t="str">
        <f t="shared" si="4576"/>
        <v/>
      </c>
      <c r="AV990" s="19" t="str">
        <f t="shared" si="4576"/>
        <v/>
      </c>
      <c r="AW990" s="19" t="str">
        <f t="shared" si="4576"/>
        <v/>
      </c>
      <c r="AX990" s="19" t="str">
        <f t="shared" si="4576"/>
        <v/>
      </c>
      <c r="AY990" s="24">
        <f t="shared" si="3801"/>
        <v>0</v>
      </c>
      <c r="AZ990" s="19">
        <f t="shared" si="3802"/>
        <v>1</v>
      </c>
      <c r="BA990" s="19"/>
      <c r="BB990" s="19"/>
    </row>
    <row r="991" spans="1:54" ht="15.6">
      <c r="A991" s="1">
        <f>'Form Responses 1'!A1178</f>
        <v>0</v>
      </c>
      <c r="B991" s="25">
        <f>'Form Responses 1'!B1178</f>
        <v>0</v>
      </c>
      <c r="C991" s="25">
        <f>'Form Responses 1'!C1178</f>
        <v>0</v>
      </c>
      <c r="D991" s="25">
        <f>'Form Responses 1'!D1178</f>
        <v>0</v>
      </c>
      <c r="E991" s="513">
        <f>'Form Responses 1'!E1178</f>
        <v>0</v>
      </c>
      <c r="F991" s="48">
        <f>'Form Responses 1'!F1178</f>
        <v>0</v>
      </c>
      <c r="G991" s="25">
        <f>'Form Responses 1'!G1178</f>
        <v>0</v>
      </c>
      <c r="H991" s="25"/>
      <c r="I991" s="25"/>
      <c r="J991" s="25"/>
      <c r="K991" s="25"/>
      <c r="L991" s="25"/>
      <c r="M991" s="25"/>
      <c r="N991" s="25"/>
      <c r="O991" s="19" t="str">
        <f t="shared" si="4144"/>
        <v/>
      </c>
      <c r="P991" s="20"/>
      <c r="Q991" s="20"/>
      <c r="R991" s="20"/>
      <c r="S991" s="20"/>
      <c r="T991" s="20"/>
      <c r="U991" s="20"/>
      <c r="V991" s="21"/>
      <c r="W991" s="21" t="str">
        <f t="shared" ref="W991:X991" si="4577">IF(COUNTIF($F991,CONCATENATE("*",W$1,"*")),"Y",IF(COUNTIF($F991,CONCATENATE("*",$O$1,"*")),"Y",IF(COUNTIF($F991,CONCATENATE("*",$Y$1,"*")),"Y","")))</f>
        <v/>
      </c>
      <c r="X991" s="21" t="str">
        <f t="shared" si="4577"/>
        <v/>
      </c>
      <c r="Y991" s="21" t="str">
        <f t="shared" si="4215"/>
        <v/>
      </c>
      <c r="Z991" s="21" t="str">
        <f t="shared" ref="Z991:AA991" si="4578">IF(COUNTIF($F991,CONCATENATE("*",Z$1,"*")),"Y",IF(COUNTIF($F991,CONCATENATE("*",$O$1,"*")),"Y",IF(COUNTIF($F991,CONCATENATE("*",$AB$1,"*")),"Y","")))</f>
        <v/>
      </c>
      <c r="AA991" s="21" t="str">
        <f t="shared" si="4578"/>
        <v/>
      </c>
      <c r="AB991" s="21" t="str">
        <f t="shared" si="4217"/>
        <v/>
      </c>
      <c r="AC991" s="21" t="str">
        <f t="shared" ref="AC991:AD991" si="4579">IF(COUNTIF($F991,CONCATENATE("*",AC$1,"*")),"Y",IF(COUNTIF($F991,CONCATENATE("*",$O$1,"*")),"Y",IF(COUNTIF($F991,CONCATENATE("*",$AE$1,"*")),"Y","")))</f>
        <v/>
      </c>
      <c r="AD991" s="21" t="str">
        <f t="shared" si="4579"/>
        <v/>
      </c>
      <c r="AE991" s="19" t="str">
        <f t="shared" si="4219"/>
        <v/>
      </c>
      <c r="AF991" s="22">
        <f t="shared" si="3799"/>
        <v>0</v>
      </c>
      <c r="AG991" s="44"/>
      <c r="AH991" s="19" t="str">
        <f t="shared" si="3867"/>
        <v/>
      </c>
      <c r="AI991" s="19" t="str">
        <f t="shared" ref="AI991:AX991" si="4580">IF(P991="Y",$AG991,"")</f>
        <v/>
      </c>
      <c r="AJ991" s="19" t="str">
        <f t="shared" si="4580"/>
        <v/>
      </c>
      <c r="AK991" s="19" t="str">
        <f t="shared" si="4580"/>
        <v/>
      </c>
      <c r="AL991" s="19" t="str">
        <f t="shared" si="4580"/>
        <v/>
      </c>
      <c r="AM991" s="19" t="str">
        <f t="shared" si="4580"/>
        <v/>
      </c>
      <c r="AN991" s="19" t="str">
        <f t="shared" si="4580"/>
        <v/>
      </c>
      <c r="AO991" s="19" t="str">
        <f t="shared" si="4580"/>
        <v/>
      </c>
      <c r="AP991" s="19" t="str">
        <f t="shared" si="4580"/>
        <v/>
      </c>
      <c r="AQ991" s="19" t="str">
        <f t="shared" si="4580"/>
        <v/>
      </c>
      <c r="AR991" s="19" t="str">
        <f t="shared" si="4580"/>
        <v/>
      </c>
      <c r="AS991" s="19" t="str">
        <f t="shared" si="4580"/>
        <v/>
      </c>
      <c r="AT991" s="19" t="str">
        <f t="shared" si="4580"/>
        <v/>
      </c>
      <c r="AU991" s="19" t="str">
        <f t="shared" si="4580"/>
        <v/>
      </c>
      <c r="AV991" s="19" t="str">
        <f t="shared" si="4580"/>
        <v/>
      </c>
      <c r="AW991" s="19" t="str">
        <f t="shared" si="4580"/>
        <v/>
      </c>
      <c r="AX991" s="19" t="str">
        <f t="shared" si="4580"/>
        <v/>
      </c>
      <c r="AY991" s="24">
        <f t="shared" si="3801"/>
        <v>0</v>
      </c>
      <c r="AZ991" s="19">
        <f t="shared" si="3802"/>
        <v>1</v>
      </c>
      <c r="BA991" s="19"/>
      <c r="BB991" s="19"/>
    </row>
    <row r="992" spans="1:54" ht="15.6">
      <c r="A992" s="1">
        <f>'Form Responses 1'!A1179</f>
        <v>0</v>
      </c>
      <c r="B992" s="25">
        <f>'Form Responses 1'!B1179</f>
        <v>0</v>
      </c>
      <c r="C992" s="25">
        <f>'Form Responses 1'!C1179</f>
        <v>0</v>
      </c>
      <c r="D992" s="25">
        <f>'Form Responses 1'!D1179</f>
        <v>0</v>
      </c>
      <c r="E992" s="513">
        <f>'Form Responses 1'!E1179</f>
        <v>0</v>
      </c>
      <c r="F992" s="48">
        <f>'Form Responses 1'!F1179</f>
        <v>0</v>
      </c>
      <c r="G992" s="25">
        <f>'Form Responses 1'!G1179</f>
        <v>0</v>
      </c>
      <c r="H992" s="25"/>
      <c r="I992" s="25"/>
      <c r="J992" s="25"/>
      <c r="K992" s="25"/>
      <c r="L992" s="25"/>
      <c r="M992" s="25"/>
      <c r="N992" s="25"/>
      <c r="O992" s="19" t="str">
        <f t="shared" si="4144"/>
        <v/>
      </c>
      <c r="P992" s="20"/>
      <c r="Q992" s="20"/>
      <c r="R992" s="20"/>
      <c r="S992" s="20"/>
      <c r="T992" s="20"/>
      <c r="U992" s="20"/>
      <c r="V992" s="21"/>
      <c r="W992" s="21" t="str">
        <f t="shared" ref="W992:X992" si="4581">IF(COUNTIF($F992,CONCATENATE("*",W$1,"*")),"Y",IF(COUNTIF($F992,CONCATENATE("*",$O$1,"*")),"Y",IF(COUNTIF($F992,CONCATENATE("*",$Y$1,"*")),"Y","")))</f>
        <v/>
      </c>
      <c r="X992" s="21" t="str">
        <f t="shared" si="4581"/>
        <v/>
      </c>
      <c r="Y992" s="21" t="str">
        <f t="shared" si="4215"/>
        <v/>
      </c>
      <c r="Z992" s="21" t="str">
        <f t="shared" ref="Z992:AA992" si="4582">IF(COUNTIF($F992,CONCATENATE("*",Z$1,"*")),"Y",IF(COUNTIF($F992,CONCATENATE("*",$O$1,"*")),"Y",IF(COUNTIF($F992,CONCATENATE("*",$AB$1,"*")),"Y","")))</f>
        <v/>
      </c>
      <c r="AA992" s="21" t="str">
        <f t="shared" si="4582"/>
        <v/>
      </c>
      <c r="AB992" s="21" t="str">
        <f t="shared" si="4217"/>
        <v/>
      </c>
      <c r="AC992" s="21" t="str">
        <f t="shared" ref="AC992:AD992" si="4583">IF(COUNTIF($F992,CONCATENATE("*",AC$1,"*")),"Y",IF(COUNTIF($F992,CONCATENATE("*",$O$1,"*")),"Y",IF(COUNTIF($F992,CONCATENATE("*",$AE$1,"*")),"Y","")))</f>
        <v/>
      </c>
      <c r="AD992" s="21" t="str">
        <f t="shared" si="4583"/>
        <v/>
      </c>
      <c r="AE992" s="19" t="str">
        <f t="shared" si="4219"/>
        <v/>
      </c>
      <c r="AF992" s="22">
        <f t="shared" si="3799"/>
        <v>0</v>
      </c>
      <c r="AG992" s="44"/>
      <c r="AH992" s="19" t="str">
        <f t="shared" si="3867"/>
        <v/>
      </c>
      <c r="AI992" s="19" t="str">
        <f t="shared" ref="AI992:AX992" si="4584">IF(P992="Y",$AG992,"")</f>
        <v/>
      </c>
      <c r="AJ992" s="19" t="str">
        <f t="shared" si="4584"/>
        <v/>
      </c>
      <c r="AK992" s="19" t="str">
        <f t="shared" si="4584"/>
        <v/>
      </c>
      <c r="AL992" s="19" t="str">
        <f t="shared" si="4584"/>
        <v/>
      </c>
      <c r="AM992" s="19" t="str">
        <f t="shared" si="4584"/>
        <v/>
      </c>
      <c r="AN992" s="19" t="str">
        <f t="shared" si="4584"/>
        <v/>
      </c>
      <c r="AO992" s="19" t="str">
        <f t="shared" si="4584"/>
        <v/>
      </c>
      <c r="AP992" s="19" t="str">
        <f t="shared" si="4584"/>
        <v/>
      </c>
      <c r="AQ992" s="19" t="str">
        <f t="shared" si="4584"/>
        <v/>
      </c>
      <c r="AR992" s="19" t="str">
        <f t="shared" si="4584"/>
        <v/>
      </c>
      <c r="AS992" s="19" t="str">
        <f t="shared" si="4584"/>
        <v/>
      </c>
      <c r="AT992" s="19" t="str">
        <f t="shared" si="4584"/>
        <v/>
      </c>
      <c r="AU992" s="19" t="str">
        <f t="shared" si="4584"/>
        <v/>
      </c>
      <c r="AV992" s="19" t="str">
        <f t="shared" si="4584"/>
        <v/>
      </c>
      <c r="AW992" s="19" t="str">
        <f t="shared" si="4584"/>
        <v/>
      </c>
      <c r="AX992" s="19" t="str">
        <f t="shared" si="4584"/>
        <v/>
      </c>
      <c r="AY992" s="24">
        <f t="shared" si="3801"/>
        <v>0</v>
      </c>
      <c r="AZ992" s="19">
        <f t="shared" si="3802"/>
        <v>1</v>
      </c>
      <c r="BA992" s="19"/>
      <c r="BB992" s="19"/>
    </row>
    <row r="993" spans="1:54" ht="15.6">
      <c r="A993" s="1">
        <f>'Form Responses 1'!A1180</f>
        <v>0</v>
      </c>
      <c r="B993" s="25">
        <f>'Form Responses 1'!B1180</f>
        <v>0</v>
      </c>
      <c r="C993" s="25">
        <f>'Form Responses 1'!C1180</f>
        <v>0</v>
      </c>
      <c r="D993" s="25">
        <f>'Form Responses 1'!D1180</f>
        <v>0</v>
      </c>
      <c r="E993" s="513">
        <f>'Form Responses 1'!E1180</f>
        <v>0</v>
      </c>
      <c r="F993" s="48">
        <f>'Form Responses 1'!F1180</f>
        <v>0</v>
      </c>
      <c r="G993" s="25">
        <f>'Form Responses 1'!G1180</f>
        <v>0</v>
      </c>
      <c r="H993" s="25"/>
      <c r="I993" s="25"/>
      <c r="J993" s="25"/>
      <c r="K993" s="25"/>
      <c r="L993" s="25"/>
      <c r="M993" s="25"/>
      <c r="N993" s="25"/>
      <c r="O993" s="19" t="str">
        <f t="shared" si="4144"/>
        <v/>
      </c>
      <c r="P993" s="20"/>
      <c r="Q993" s="20"/>
      <c r="R993" s="20"/>
      <c r="S993" s="20"/>
      <c r="T993" s="20"/>
      <c r="U993" s="20"/>
      <c r="V993" s="21"/>
      <c r="W993" s="21" t="str">
        <f t="shared" ref="W993:X993" si="4585">IF(COUNTIF($F993,CONCATENATE("*",W$1,"*")),"Y",IF(COUNTIF($F993,CONCATENATE("*",$O$1,"*")),"Y",IF(COUNTIF($F993,CONCATENATE("*",$Y$1,"*")),"Y","")))</f>
        <v/>
      </c>
      <c r="X993" s="21" t="str">
        <f t="shared" si="4585"/>
        <v/>
      </c>
      <c r="Y993" s="21" t="str">
        <f t="shared" si="4215"/>
        <v/>
      </c>
      <c r="Z993" s="21" t="str">
        <f t="shared" ref="Z993:AA993" si="4586">IF(COUNTIF($F993,CONCATENATE("*",Z$1,"*")),"Y",IF(COUNTIF($F993,CONCATENATE("*",$O$1,"*")),"Y",IF(COUNTIF($F993,CONCATENATE("*",$AB$1,"*")),"Y","")))</f>
        <v/>
      </c>
      <c r="AA993" s="21" t="str">
        <f t="shared" si="4586"/>
        <v/>
      </c>
      <c r="AB993" s="21" t="str">
        <f t="shared" si="4217"/>
        <v/>
      </c>
      <c r="AC993" s="21" t="str">
        <f t="shared" ref="AC993:AD993" si="4587">IF(COUNTIF($F993,CONCATENATE("*",AC$1,"*")),"Y",IF(COUNTIF($F993,CONCATENATE("*",$O$1,"*")),"Y",IF(COUNTIF($F993,CONCATENATE("*",$AE$1,"*")),"Y","")))</f>
        <v/>
      </c>
      <c r="AD993" s="21" t="str">
        <f t="shared" si="4587"/>
        <v/>
      </c>
      <c r="AE993" s="19" t="str">
        <f t="shared" si="4219"/>
        <v/>
      </c>
      <c r="AF993" s="22">
        <f t="shared" si="3799"/>
        <v>0</v>
      </c>
      <c r="AG993" s="44"/>
      <c r="AH993" s="19" t="str">
        <f t="shared" si="3867"/>
        <v/>
      </c>
      <c r="AI993" s="19" t="str">
        <f t="shared" ref="AI993:AX993" si="4588">IF(P993="Y",$AG993,"")</f>
        <v/>
      </c>
      <c r="AJ993" s="19" t="str">
        <f t="shared" si="4588"/>
        <v/>
      </c>
      <c r="AK993" s="19" t="str">
        <f t="shared" si="4588"/>
        <v/>
      </c>
      <c r="AL993" s="19" t="str">
        <f t="shared" si="4588"/>
        <v/>
      </c>
      <c r="AM993" s="19" t="str">
        <f t="shared" si="4588"/>
        <v/>
      </c>
      <c r="AN993" s="19" t="str">
        <f t="shared" si="4588"/>
        <v/>
      </c>
      <c r="AO993" s="19" t="str">
        <f t="shared" si="4588"/>
        <v/>
      </c>
      <c r="AP993" s="19" t="str">
        <f t="shared" si="4588"/>
        <v/>
      </c>
      <c r="AQ993" s="19" t="str">
        <f t="shared" si="4588"/>
        <v/>
      </c>
      <c r="AR993" s="19" t="str">
        <f t="shared" si="4588"/>
        <v/>
      </c>
      <c r="AS993" s="19" t="str">
        <f t="shared" si="4588"/>
        <v/>
      </c>
      <c r="AT993" s="19" t="str">
        <f t="shared" si="4588"/>
        <v/>
      </c>
      <c r="AU993" s="19" t="str">
        <f t="shared" si="4588"/>
        <v/>
      </c>
      <c r="AV993" s="19" t="str">
        <f t="shared" si="4588"/>
        <v/>
      </c>
      <c r="AW993" s="19" t="str">
        <f t="shared" si="4588"/>
        <v/>
      </c>
      <c r="AX993" s="19" t="str">
        <f t="shared" si="4588"/>
        <v/>
      </c>
      <c r="AY993" s="24">
        <f t="shared" si="3801"/>
        <v>0</v>
      </c>
      <c r="AZ993" s="19">
        <f t="shared" si="3802"/>
        <v>1</v>
      </c>
      <c r="BA993" s="19"/>
      <c r="BB993" s="19"/>
    </row>
    <row r="994" spans="1:54" ht="15.6">
      <c r="A994" s="1">
        <f>'Form Responses 1'!A1181</f>
        <v>0</v>
      </c>
      <c r="B994" s="25">
        <f>'Form Responses 1'!B1181</f>
        <v>0</v>
      </c>
      <c r="C994" s="25">
        <f>'Form Responses 1'!C1181</f>
        <v>0</v>
      </c>
      <c r="D994" s="25">
        <f>'Form Responses 1'!D1181</f>
        <v>0</v>
      </c>
      <c r="E994" s="513">
        <f>'Form Responses 1'!E1181</f>
        <v>0</v>
      </c>
      <c r="F994" s="48">
        <f>'Form Responses 1'!F1181</f>
        <v>0</v>
      </c>
      <c r="G994" s="25">
        <f>'Form Responses 1'!G1181</f>
        <v>0</v>
      </c>
      <c r="H994" s="25"/>
      <c r="I994" s="25"/>
      <c r="J994" s="25"/>
      <c r="K994" s="25"/>
      <c r="L994" s="25"/>
      <c r="M994" s="25"/>
      <c r="N994" s="25"/>
      <c r="O994" s="19" t="str">
        <f t="shared" si="4144"/>
        <v/>
      </c>
      <c r="P994" s="20"/>
      <c r="Q994" s="20"/>
      <c r="R994" s="20"/>
      <c r="S994" s="20"/>
      <c r="T994" s="20"/>
      <c r="U994" s="20"/>
      <c r="V994" s="21"/>
      <c r="W994" s="21" t="str">
        <f t="shared" ref="W994:X994" si="4589">IF(COUNTIF($F994,CONCATENATE("*",W$1,"*")),"Y",IF(COUNTIF($F994,CONCATENATE("*",$O$1,"*")),"Y",IF(COUNTIF($F994,CONCATENATE("*",$Y$1,"*")),"Y","")))</f>
        <v/>
      </c>
      <c r="X994" s="21" t="str">
        <f t="shared" si="4589"/>
        <v/>
      </c>
      <c r="Y994" s="21" t="str">
        <f t="shared" si="4215"/>
        <v/>
      </c>
      <c r="Z994" s="21" t="str">
        <f t="shared" ref="Z994:AA994" si="4590">IF(COUNTIF($F994,CONCATENATE("*",Z$1,"*")),"Y",IF(COUNTIF($F994,CONCATENATE("*",$O$1,"*")),"Y",IF(COUNTIF($F994,CONCATENATE("*",$AB$1,"*")),"Y","")))</f>
        <v/>
      </c>
      <c r="AA994" s="21" t="str">
        <f t="shared" si="4590"/>
        <v/>
      </c>
      <c r="AB994" s="21" t="str">
        <f t="shared" si="4217"/>
        <v/>
      </c>
      <c r="AC994" s="21" t="str">
        <f t="shared" ref="AC994:AD994" si="4591">IF(COUNTIF($F994,CONCATENATE("*",AC$1,"*")),"Y",IF(COUNTIF($F994,CONCATENATE("*",$O$1,"*")),"Y",IF(COUNTIF($F994,CONCATENATE("*",$AE$1,"*")),"Y","")))</f>
        <v/>
      </c>
      <c r="AD994" s="21" t="str">
        <f t="shared" si="4591"/>
        <v/>
      </c>
      <c r="AE994" s="19" t="str">
        <f t="shared" si="4219"/>
        <v/>
      </c>
      <c r="AF994" s="22">
        <f t="shared" si="3799"/>
        <v>0</v>
      </c>
      <c r="AG994" s="44"/>
      <c r="AH994" s="19" t="str">
        <f t="shared" si="3867"/>
        <v/>
      </c>
      <c r="AI994" s="19" t="str">
        <f t="shared" ref="AI994:AX994" si="4592">IF(P994="Y",$AG994,"")</f>
        <v/>
      </c>
      <c r="AJ994" s="19" t="str">
        <f t="shared" si="4592"/>
        <v/>
      </c>
      <c r="AK994" s="19" t="str">
        <f t="shared" si="4592"/>
        <v/>
      </c>
      <c r="AL994" s="19" t="str">
        <f t="shared" si="4592"/>
        <v/>
      </c>
      <c r="AM994" s="19" t="str">
        <f t="shared" si="4592"/>
        <v/>
      </c>
      <c r="AN994" s="19" t="str">
        <f t="shared" si="4592"/>
        <v/>
      </c>
      <c r="AO994" s="19" t="str">
        <f t="shared" si="4592"/>
        <v/>
      </c>
      <c r="AP994" s="19" t="str">
        <f t="shared" si="4592"/>
        <v/>
      </c>
      <c r="AQ994" s="19" t="str">
        <f t="shared" si="4592"/>
        <v/>
      </c>
      <c r="AR994" s="19" t="str">
        <f t="shared" si="4592"/>
        <v/>
      </c>
      <c r="AS994" s="19" t="str">
        <f t="shared" si="4592"/>
        <v/>
      </c>
      <c r="AT994" s="19" t="str">
        <f t="shared" si="4592"/>
        <v/>
      </c>
      <c r="AU994" s="19" t="str">
        <f t="shared" si="4592"/>
        <v/>
      </c>
      <c r="AV994" s="19" t="str">
        <f t="shared" si="4592"/>
        <v/>
      </c>
      <c r="AW994" s="19" t="str">
        <f t="shared" si="4592"/>
        <v/>
      </c>
      <c r="AX994" s="19" t="str">
        <f t="shared" si="4592"/>
        <v/>
      </c>
      <c r="AY994" s="24">
        <f t="shared" si="3801"/>
        <v>0</v>
      </c>
      <c r="AZ994" s="19">
        <f t="shared" si="3802"/>
        <v>1</v>
      </c>
      <c r="BA994" s="19"/>
      <c r="BB994" s="19"/>
    </row>
    <row r="995" spans="1:54" ht="15.6">
      <c r="A995" s="1">
        <f>'Form Responses 1'!A1182</f>
        <v>0</v>
      </c>
      <c r="B995" s="25">
        <f>'Form Responses 1'!B1182</f>
        <v>0</v>
      </c>
      <c r="C995" s="25">
        <f>'Form Responses 1'!C1182</f>
        <v>0</v>
      </c>
      <c r="D995" s="25">
        <f>'Form Responses 1'!D1182</f>
        <v>0</v>
      </c>
      <c r="E995" s="513">
        <f>'Form Responses 1'!E1182</f>
        <v>0</v>
      </c>
      <c r="F995" s="48">
        <f>'Form Responses 1'!F1182</f>
        <v>0</v>
      </c>
      <c r="G995" s="25">
        <f>'Form Responses 1'!G1182</f>
        <v>0</v>
      </c>
      <c r="H995" s="25"/>
      <c r="I995" s="25"/>
      <c r="J995" s="25"/>
      <c r="K995" s="25"/>
      <c r="L995" s="25"/>
      <c r="M995" s="25"/>
      <c r="N995" s="25"/>
      <c r="O995" s="19" t="str">
        <f t="shared" si="4144"/>
        <v/>
      </c>
      <c r="P995" s="20"/>
      <c r="Q995" s="20"/>
      <c r="R995" s="20"/>
      <c r="S995" s="20"/>
      <c r="T995" s="20"/>
      <c r="U995" s="20"/>
      <c r="V995" s="21"/>
      <c r="W995" s="21" t="str">
        <f t="shared" ref="W995:X995" si="4593">IF(COUNTIF($F995,CONCATENATE("*",W$1,"*")),"Y",IF(COUNTIF($F995,CONCATENATE("*",$O$1,"*")),"Y",IF(COUNTIF($F995,CONCATENATE("*",$Y$1,"*")),"Y","")))</f>
        <v/>
      </c>
      <c r="X995" s="21" t="str">
        <f t="shared" si="4593"/>
        <v/>
      </c>
      <c r="Y995" s="21" t="str">
        <f t="shared" si="4215"/>
        <v/>
      </c>
      <c r="Z995" s="21" t="str">
        <f t="shared" ref="Z995:AA995" si="4594">IF(COUNTIF($F995,CONCATENATE("*",Z$1,"*")),"Y",IF(COUNTIF($F995,CONCATENATE("*",$O$1,"*")),"Y",IF(COUNTIF($F995,CONCATENATE("*",$AB$1,"*")),"Y","")))</f>
        <v/>
      </c>
      <c r="AA995" s="21" t="str">
        <f t="shared" si="4594"/>
        <v/>
      </c>
      <c r="AB995" s="21" t="str">
        <f t="shared" si="4217"/>
        <v/>
      </c>
      <c r="AC995" s="21" t="str">
        <f t="shared" ref="AC995:AD995" si="4595">IF(COUNTIF($F995,CONCATENATE("*",AC$1,"*")),"Y",IF(COUNTIF($F995,CONCATENATE("*",$O$1,"*")),"Y",IF(COUNTIF($F995,CONCATENATE("*",$AE$1,"*")),"Y","")))</f>
        <v/>
      </c>
      <c r="AD995" s="21" t="str">
        <f t="shared" si="4595"/>
        <v/>
      </c>
      <c r="AE995" s="19" t="str">
        <f t="shared" si="4219"/>
        <v/>
      </c>
      <c r="AF995" s="22">
        <f t="shared" si="3799"/>
        <v>0</v>
      </c>
      <c r="AG995" s="44"/>
      <c r="AH995" s="19" t="str">
        <f t="shared" si="3867"/>
        <v/>
      </c>
      <c r="AI995" s="19" t="str">
        <f t="shared" ref="AI995:AX995" si="4596">IF(P995="Y",$AG995,"")</f>
        <v/>
      </c>
      <c r="AJ995" s="19" t="str">
        <f t="shared" si="4596"/>
        <v/>
      </c>
      <c r="AK995" s="19" t="str">
        <f t="shared" si="4596"/>
        <v/>
      </c>
      <c r="AL995" s="19" t="str">
        <f t="shared" si="4596"/>
        <v/>
      </c>
      <c r="AM995" s="19" t="str">
        <f t="shared" si="4596"/>
        <v/>
      </c>
      <c r="AN995" s="19" t="str">
        <f t="shared" si="4596"/>
        <v/>
      </c>
      <c r="AO995" s="19" t="str">
        <f t="shared" si="4596"/>
        <v/>
      </c>
      <c r="AP995" s="19" t="str">
        <f t="shared" si="4596"/>
        <v/>
      </c>
      <c r="AQ995" s="19" t="str">
        <f t="shared" si="4596"/>
        <v/>
      </c>
      <c r="AR995" s="19" t="str">
        <f t="shared" si="4596"/>
        <v/>
      </c>
      <c r="AS995" s="19" t="str">
        <f t="shared" si="4596"/>
        <v/>
      </c>
      <c r="AT995" s="19" t="str">
        <f t="shared" si="4596"/>
        <v/>
      </c>
      <c r="AU995" s="19" t="str">
        <f t="shared" si="4596"/>
        <v/>
      </c>
      <c r="AV995" s="19" t="str">
        <f t="shared" si="4596"/>
        <v/>
      </c>
      <c r="AW995" s="19" t="str">
        <f t="shared" si="4596"/>
        <v/>
      </c>
      <c r="AX995" s="19" t="str">
        <f t="shared" si="4596"/>
        <v/>
      </c>
      <c r="AY995" s="24">
        <f t="shared" si="3801"/>
        <v>0</v>
      </c>
      <c r="AZ995" s="19">
        <f t="shared" si="3802"/>
        <v>1</v>
      </c>
      <c r="BA995" s="19"/>
      <c r="BB995" s="19"/>
    </row>
    <row r="996" spans="1:54" ht="15.6">
      <c r="A996" s="1">
        <f>'Form Responses 1'!A1183</f>
        <v>0</v>
      </c>
      <c r="B996" s="25">
        <f>'Form Responses 1'!B1183</f>
        <v>0</v>
      </c>
      <c r="C996" s="25">
        <f>'Form Responses 1'!C1183</f>
        <v>0</v>
      </c>
      <c r="D996" s="25">
        <f>'Form Responses 1'!D1183</f>
        <v>0</v>
      </c>
      <c r="E996" s="513">
        <f>'Form Responses 1'!E1183</f>
        <v>0</v>
      </c>
      <c r="F996" s="48">
        <f>'Form Responses 1'!F1183</f>
        <v>0</v>
      </c>
      <c r="G996" s="25">
        <f>'Form Responses 1'!G1183</f>
        <v>0</v>
      </c>
      <c r="H996" s="25"/>
      <c r="I996" s="25"/>
      <c r="J996" s="25"/>
      <c r="K996" s="25"/>
      <c r="L996" s="25"/>
      <c r="M996" s="25"/>
      <c r="N996" s="25"/>
      <c r="O996" s="19" t="str">
        <f t="shared" si="4144"/>
        <v/>
      </c>
      <c r="P996" s="20"/>
      <c r="Q996" s="20"/>
      <c r="R996" s="20"/>
      <c r="S996" s="20"/>
      <c r="T996" s="20"/>
      <c r="U996" s="20"/>
      <c r="V996" s="21"/>
      <c r="W996" s="21" t="str">
        <f t="shared" ref="W996:X996" si="4597">IF(COUNTIF($F996,CONCATENATE("*",W$1,"*")),"Y",IF(COUNTIF($F996,CONCATENATE("*",$O$1,"*")),"Y",IF(COUNTIF($F996,CONCATENATE("*",$Y$1,"*")),"Y","")))</f>
        <v/>
      </c>
      <c r="X996" s="21" t="str">
        <f t="shared" si="4597"/>
        <v/>
      </c>
      <c r="Y996" s="21" t="str">
        <f t="shared" si="4215"/>
        <v/>
      </c>
      <c r="Z996" s="21" t="str">
        <f t="shared" ref="Z996:AA996" si="4598">IF(COUNTIF($F996,CONCATENATE("*",Z$1,"*")),"Y",IF(COUNTIF($F996,CONCATENATE("*",$O$1,"*")),"Y",IF(COUNTIF($F996,CONCATENATE("*",$AB$1,"*")),"Y","")))</f>
        <v/>
      </c>
      <c r="AA996" s="21" t="str">
        <f t="shared" si="4598"/>
        <v/>
      </c>
      <c r="AB996" s="21" t="str">
        <f t="shared" si="4217"/>
        <v/>
      </c>
      <c r="AC996" s="21" t="str">
        <f t="shared" ref="AC996:AD996" si="4599">IF(COUNTIF($F996,CONCATENATE("*",AC$1,"*")),"Y",IF(COUNTIF($F996,CONCATENATE("*",$O$1,"*")),"Y",IF(COUNTIF($F996,CONCATENATE("*",$AE$1,"*")),"Y","")))</f>
        <v/>
      </c>
      <c r="AD996" s="21" t="str">
        <f t="shared" si="4599"/>
        <v/>
      </c>
      <c r="AE996" s="19" t="str">
        <f t="shared" si="4219"/>
        <v/>
      </c>
      <c r="AF996" s="22">
        <f t="shared" si="3799"/>
        <v>0</v>
      </c>
      <c r="AG996" s="44"/>
      <c r="AH996" s="19" t="str">
        <f t="shared" si="3867"/>
        <v/>
      </c>
      <c r="AI996" s="19" t="str">
        <f t="shared" ref="AI996:AX996" si="4600">IF(P996="Y",$AG996,"")</f>
        <v/>
      </c>
      <c r="AJ996" s="19" t="str">
        <f t="shared" si="4600"/>
        <v/>
      </c>
      <c r="AK996" s="19" t="str">
        <f t="shared" si="4600"/>
        <v/>
      </c>
      <c r="AL996" s="19" t="str">
        <f t="shared" si="4600"/>
        <v/>
      </c>
      <c r="AM996" s="19" t="str">
        <f t="shared" si="4600"/>
        <v/>
      </c>
      <c r="AN996" s="19" t="str">
        <f t="shared" si="4600"/>
        <v/>
      </c>
      <c r="AO996" s="19" t="str">
        <f t="shared" si="4600"/>
        <v/>
      </c>
      <c r="AP996" s="19" t="str">
        <f t="shared" si="4600"/>
        <v/>
      </c>
      <c r="AQ996" s="19" t="str">
        <f t="shared" si="4600"/>
        <v/>
      </c>
      <c r="AR996" s="19" t="str">
        <f t="shared" si="4600"/>
        <v/>
      </c>
      <c r="AS996" s="19" t="str">
        <f t="shared" si="4600"/>
        <v/>
      </c>
      <c r="AT996" s="19" t="str">
        <f t="shared" si="4600"/>
        <v/>
      </c>
      <c r="AU996" s="19" t="str">
        <f t="shared" si="4600"/>
        <v/>
      </c>
      <c r="AV996" s="19" t="str">
        <f t="shared" si="4600"/>
        <v/>
      </c>
      <c r="AW996" s="19" t="str">
        <f t="shared" si="4600"/>
        <v/>
      </c>
      <c r="AX996" s="19" t="str">
        <f t="shared" si="4600"/>
        <v/>
      </c>
      <c r="AY996" s="24">
        <f t="shared" si="3801"/>
        <v>0</v>
      </c>
      <c r="AZ996" s="19">
        <f t="shared" si="3802"/>
        <v>1</v>
      </c>
      <c r="BA996" s="19"/>
      <c r="BB996" s="19"/>
    </row>
    <row r="997" spans="1:54" ht="15.6">
      <c r="A997" s="1">
        <f>'Form Responses 1'!A1184</f>
        <v>0</v>
      </c>
      <c r="B997" s="25">
        <f>'Form Responses 1'!B1184</f>
        <v>0</v>
      </c>
      <c r="C997" s="25">
        <f>'Form Responses 1'!C1184</f>
        <v>0</v>
      </c>
      <c r="D997" s="25">
        <f>'Form Responses 1'!D1184</f>
        <v>0</v>
      </c>
      <c r="E997" s="513">
        <f>'Form Responses 1'!E1184</f>
        <v>0</v>
      </c>
      <c r="F997" s="48">
        <f>'Form Responses 1'!F1184</f>
        <v>0</v>
      </c>
      <c r="G997" s="25">
        <f>'Form Responses 1'!G1184</f>
        <v>0</v>
      </c>
      <c r="H997" s="25"/>
      <c r="I997" s="25"/>
      <c r="J997" s="25"/>
      <c r="K997" s="25"/>
      <c r="L997" s="25"/>
      <c r="M997" s="25"/>
      <c r="N997" s="25"/>
      <c r="O997" s="19" t="str">
        <f t="shared" si="4144"/>
        <v/>
      </c>
      <c r="P997" s="20"/>
      <c r="Q997" s="20"/>
      <c r="R997" s="20"/>
      <c r="S997" s="20"/>
      <c r="T997" s="20"/>
      <c r="U997" s="20"/>
      <c r="V997" s="21"/>
      <c r="W997" s="21" t="str">
        <f t="shared" ref="W997:X997" si="4601">IF(COUNTIF($F997,CONCATENATE("*",W$1,"*")),"Y",IF(COUNTIF($F997,CONCATENATE("*",$O$1,"*")),"Y",IF(COUNTIF($F997,CONCATENATE("*",$Y$1,"*")),"Y","")))</f>
        <v/>
      </c>
      <c r="X997" s="21" t="str">
        <f t="shared" si="4601"/>
        <v/>
      </c>
      <c r="Y997" s="21" t="str">
        <f t="shared" si="4215"/>
        <v/>
      </c>
      <c r="Z997" s="21" t="str">
        <f t="shared" ref="Z997:AA997" si="4602">IF(COUNTIF($F997,CONCATENATE("*",Z$1,"*")),"Y",IF(COUNTIF($F997,CONCATENATE("*",$O$1,"*")),"Y",IF(COUNTIF($F997,CONCATENATE("*",$AB$1,"*")),"Y","")))</f>
        <v/>
      </c>
      <c r="AA997" s="21" t="str">
        <f t="shared" si="4602"/>
        <v/>
      </c>
      <c r="AB997" s="21" t="str">
        <f t="shared" si="4217"/>
        <v/>
      </c>
      <c r="AC997" s="21" t="str">
        <f t="shared" ref="AC997:AD997" si="4603">IF(COUNTIF($F997,CONCATENATE("*",AC$1,"*")),"Y",IF(COUNTIF($F997,CONCATENATE("*",$O$1,"*")),"Y",IF(COUNTIF($F997,CONCATENATE("*",$AE$1,"*")),"Y","")))</f>
        <v/>
      </c>
      <c r="AD997" s="21" t="str">
        <f t="shared" si="4603"/>
        <v/>
      </c>
      <c r="AE997" s="19" t="str">
        <f t="shared" si="4219"/>
        <v/>
      </c>
      <c r="AF997" s="22">
        <f t="shared" si="3799"/>
        <v>0</v>
      </c>
      <c r="AG997" s="44"/>
      <c r="AH997" s="19" t="str">
        <f t="shared" si="3867"/>
        <v/>
      </c>
      <c r="AI997" s="19" t="str">
        <f t="shared" ref="AI997:AX997" si="4604">IF(P997="Y",$AG997,"")</f>
        <v/>
      </c>
      <c r="AJ997" s="19" t="str">
        <f t="shared" si="4604"/>
        <v/>
      </c>
      <c r="AK997" s="19" t="str">
        <f t="shared" si="4604"/>
        <v/>
      </c>
      <c r="AL997" s="19" t="str">
        <f t="shared" si="4604"/>
        <v/>
      </c>
      <c r="AM997" s="19" t="str">
        <f t="shared" si="4604"/>
        <v/>
      </c>
      <c r="AN997" s="19" t="str">
        <f t="shared" si="4604"/>
        <v/>
      </c>
      <c r="AO997" s="19" t="str">
        <f t="shared" si="4604"/>
        <v/>
      </c>
      <c r="AP997" s="19" t="str">
        <f t="shared" si="4604"/>
        <v/>
      </c>
      <c r="AQ997" s="19" t="str">
        <f t="shared" si="4604"/>
        <v/>
      </c>
      <c r="AR997" s="19" t="str">
        <f t="shared" si="4604"/>
        <v/>
      </c>
      <c r="AS997" s="19" t="str">
        <f t="shared" si="4604"/>
        <v/>
      </c>
      <c r="AT997" s="19" t="str">
        <f t="shared" si="4604"/>
        <v/>
      </c>
      <c r="AU997" s="19" t="str">
        <f t="shared" si="4604"/>
        <v/>
      </c>
      <c r="AV997" s="19" t="str">
        <f t="shared" si="4604"/>
        <v/>
      </c>
      <c r="AW997" s="19" t="str">
        <f t="shared" si="4604"/>
        <v/>
      </c>
      <c r="AX997" s="19" t="str">
        <f t="shared" si="4604"/>
        <v/>
      </c>
      <c r="AY997" s="24">
        <f t="shared" si="3801"/>
        <v>0</v>
      </c>
      <c r="AZ997" s="19">
        <f t="shared" si="3802"/>
        <v>1</v>
      </c>
      <c r="BA997" s="19"/>
      <c r="BB997" s="19"/>
    </row>
    <row r="998" spans="1:54" ht="15.6">
      <c r="A998" s="1">
        <f>'Form Responses 1'!A1185</f>
        <v>0</v>
      </c>
      <c r="B998" s="25">
        <f>'Form Responses 1'!B1185</f>
        <v>0</v>
      </c>
      <c r="C998" s="25">
        <f>'Form Responses 1'!C1185</f>
        <v>0</v>
      </c>
      <c r="D998" s="25">
        <f>'Form Responses 1'!D1185</f>
        <v>0</v>
      </c>
      <c r="E998" s="513">
        <f>'Form Responses 1'!E1185</f>
        <v>0</v>
      </c>
      <c r="F998" s="48">
        <f>'Form Responses 1'!F1185</f>
        <v>0</v>
      </c>
      <c r="G998" s="25">
        <f>'Form Responses 1'!G1185</f>
        <v>0</v>
      </c>
      <c r="H998" s="25"/>
      <c r="I998" s="25"/>
      <c r="J998" s="25"/>
      <c r="K998" s="25"/>
      <c r="L998" s="25"/>
      <c r="M998" s="25"/>
      <c r="N998" s="25"/>
      <c r="O998" s="19" t="str">
        <f t="shared" si="4144"/>
        <v/>
      </c>
      <c r="P998" s="20"/>
      <c r="Q998" s="20"/>
      <c r="R998" s="20"/>
      <c r="S998" s="20"/>
      <c r="T998" s="20"/>
      <c r="U998" s="20"/>
      <c r="V998" s="21"/>
      <c r="W998" s="21" t="str">
        <f t="shared" ref="W998:X998" si="4605">IF(COUNTIF($F998,CONCATENATE("*",W$1,"*")),"Y",IF(COUNTIF($F998,CONCATENATE("*",$O$1,"*")),"Y",IF(COUNTIF($F998,CONCATENATE("*",$Y$1,"*")),"Y","")))</f>
        <v/>
      </c>
      <c r="X998" s="21" t="str">
        <f t="shared" si="4605"/>
        <v/>
      </c>
      <c r="Y998" s="21" t="str">
        <f t="shared" si="4215"/>
        <v/>
      </c>
      <c r="Z998" s="21" t="str">
        <f t="shared" ref="Z998:AA998" si="4606">IF(COUNTIF($F998,CONCATENATE("*",Z$1,"*")),"Y",IF(COUNTIF($F998,CONCATENATE("*",$O$1,"*")),"Y",IF(COUNTIF($F998,CONCATENATE("*",$AB$1,"*")),"Y","")))</f>
        <v/>
      </c>
      <c r="AA998" s="21" t="str">
        <f t="shared" si="4606"/>
        <v/>
      </c>
      <c r="AB998" s="21" t="str">
        <f t="shared" si="4217"/>
        <v/>
      </c>
      <c r="AC998" s="21" t="str">
        <f t="shared" ref="AC998:AD998" si="4607">IF(COUNTIF($F998,CONCATENATE("*",AC$1,"*")),"Y",IF(COUNTIF($F998,CONCATENATE("*",$O$1,"*")),"Y",IF(COUNTIF($F998,CONCATENATE("*",$AE$1,"*")),"Y","")))</f>
        <v/>
      </c>
      <c r="AD998" s="21" t="str">
        <f t="shared" si="4607"/>
        <v/>
      </c>
      <c r="AE998" s="19" t="str">
        <f t="shared" si="4219"/>
        <v/>
      </c>
      <c r="AF998" s="22">
        <f t="shared" si="3799"/>
        <v>0</v>
      </c>
      <c r="AG998" s="44"/>
      <c r="AH998" s="19" t="str">
        <f t="shared" si="3867"/>
        <v/>
      </c>
      <c r="AI998" s="19" t="str">
        <f t="shared" ref="AI998:AX998" si="4608">IF(P998="Y",$AG998,"")</f>
        <v/>
      </c>
      <c r="AJ998" s="19" t="str">
        <f t="shared" si="4608"/>
        <v/>
      </c>
      <c r="AK998" s="19" t="str">
        <f t="shared" si="4608"/>
        <v/>
      </c>
      <c r="AL998" s="19" t="str">
        <f t="shared" si="4608"/>
        <v/>
      </c>
      <c r="AM998" s="19" t="str">
        <f t="shared" si="4608"/>
        <v/>
      </c>
      <c r="AN998" s="19" t="str">
        <f t="shared" si="4608"/>
        <v/>
      </c>
      <c r="AO998" s="19" t="str">
        <f t="shared" si="4608"/>
        <v/>
      </c>
      <c r="AP998" s="19" t="str">
        <f t="shared" si="4608"/>
        <v/>
      </c>
      <c r="AQ998" s="19" t="str">
        <f t="shared" si="4608"/>
        <v/>
      </c>
      <c r="AR998" s="19" t="str">
        <f t="shared" si="4608"/>
        <v/>
      </c>
      <c r="AS998" s="19" t="str">
        <f t="shared" si="4608"/>
        <v/>
      </c>
      <c r="AT998" s="19" t="str">
        <f t="shared" si="4608"/>
        <v/>
      </c>
      <c r="AU998" s="19" t="str">
        <f t="shared" si="4608"/>
        <v/>
      </c>
      <c r="AV998" s="19" t="str">
        <f t="shared" si="4608"/>
        <v/>
      </c>
      <c r="AW998" s="19" t="str">
        <f t="shared" si="4608"/>
        <v/>
      </c>
      <c r="AX998" s="19" t="str">
        <f t="shared" si="4608"/>
        <v/>
      </c>
      <c r="AY998" s="24">
        <f t="shared" si="3801"/>
        <v>0</v>
      </c>
      <c r="AZ998" s="19">
        <f t="shared" si="3802"/>
        <v>1</v>
      </c>
      <c r="BA998" s="19"/>
      <c r="BB998" s="19"/>
    </row>
    <row r="999" spans="1:54" ht="15.6">
      <c r="A999" s="1">
        <f>'Form Responses 1'!A1186</f>
        <v>0</v>
      </c>
      <c r="B999" s="25">
        <f>'Form Responses 1'!B1186</f>
        <v>0</v>
      </c>
      <c r="C999" s="25">
        <f>'Form Responses 1'!C1186</f>
        <v>0</v>
      </c>
      <c r="D999" s="25">
        <f>'Form Responses 1'!D1186</f>
        <v>0</v>
      </c>
      <c r="E999" s="513">
        <f>'Form Responses 1'!E1186</f>
        <v>0</v>
      </c>
      <c r="F999" s="48">
        <f>'Form Responses 1'!F1186</f>
        <v>0</v>
      </c>
      <c r="G999" s="25">
        <f>'Form Responses 1'!G1186</f>
        <v>0</v>
      </c>
      <c r="H999" s="25"/>
      <c r="I999" s="25"/>
      <c r="J999" s="25"/>
      <c r="K999" s="25"/>
      <c r="L999" s="25"/>
      <c r="M999" s="25"/>
      <c r="N999" s="25"/>
      <c r="O999" s="19" t="str">
        <f t="shared" si="4144"/>
        <v/>
      </c>
      <c r="P999" s="20"/>
      <c r="Q999" s="20"/>
      <c r="R999" s="20"/>
      <c r="S999" s="20"/>
      <c r="T999" s="20"/>
      <c r="U999" s="20"/>
      <c r="V999" s="21"/>
      <c r="W999" s="21" t="str">
        <f t="shared" ref="W999:X999" si="4609">IF(COUNTIF($F999,CONCATENATE("*",W$1,"*")),"Y",IF(COUNTIF($F999,CONCATENATE("*",$O$1,"*")),"Y",IF(COUNTIF($F999,CONCATENATE("*",$Y$1,"*")),"Y","")))</f>
        <v/>
      </c>
      <c r="X999" s="21" t="str">
        <f t="shared" si="4609"/>
        <v/>
      </c>
      <c r="Y999" s="21" t="str">
        <f t="shared" si="4215"/>
        <v/>
      </c>
      <c r="Z999" s="21" t="str">
        <f t="shared" ref="Z999:AA999" si="4610">IF(COUNTIF($F999,CONCATENATE("*",Z$1,"*")),"Y",IF(COUNTIF($F999,CONCATENATE("*",$O$1,"*")),"Y",IF(COUNTIF($F999,CONCATENATE("*",$AB$1,"*")),"Y","")))</f>
        <v/>
      </c>
      <c r="AA999" s="21" t="str">
        <f t="shared" si="4610"/>
        <v/>
      </c>
      <c r="AB999" s="21" t="str">
        <f t="shared" si="4217"/>
        <v/>
      </c>
      <c r="AC999" s="21" t="str">
        <f t="shared" ref="AC999:AD999" si="4611">IF(COUNTIF($F999,CONCATENATE("*",AC$1,"*")),"Y",IF(COUNTIF($F999,CONCATENATE("*",$O$1,"*")),"Y",IF(COUNTIF($F999,CONCATENATE("*",$AE$1,"*")),"Y","")))</f>
        <v/>
      </c>
      <c r="AD999" s="21" t="str">
        <f t="shared" si="4611"/>
        <v/>
      </c>
      <c r="AE999" s="19" t="str">
        <f t="shared" si="4219"/>
        <v/>
      </c>
      <c r="AF999" s="22">
        <f t="shared" si="3799"/>
        <v>0</v>
      </c>
      <c r="AG999" s="44"/>
      <c r="AH999" s="19" t="str">
        <f t="shared" si="3867"/>
        <v/>
      </c>
      <c r="AI999" s="19" t="str">
        <f t="shared" ref="AI999:AX999" si="4612">IF(P999="Y",$AG999,"")</f>
        <v/>
      </c>
      <c r="AJ999" s="19" t="str">
        <f t="shared" si="4612"/>
        <v/>
      </c>
      <c r="AK999" s="19" t="str">
        <f t="shared" si="4612"/>
        <v/>
      </c>
      <c r="AL999" s="19" t="str">
        <f t="shared" si="4612"/>
        <v/>
      </c>
      <c r="AM999" s="19" t="str">
        <f t="shared" si="4612"/>
        <v/>
      </c>
      <c r="AN999" s="19" t="str">
        <f t="shared" si="4612"/>
        <v/>
      </c>
      <c r="AO999" s="19" t="str">
        <f t="shared" si="4612"/>
        <v/>
      </c>
      <c r="AP999" s="19" t="str">
        <f t="shared" si="4612"/>
        <v/>
      </c>
      <c r="AQ999" s="19" t="str">
        <f t="shared" si="4612"/>
        <v/>
      </c>
      <c r="AR999" s="19" t="str">
        <f t="shared" si="4612"/>
        <v/>
      </c>
      <c r="AS999" s="19" t="str">
        <f t="shared" si="4612"/>
        <v/>
      </c>
      <c r="AT999" s="19" t="str">
        <f t="shared" si="4612"/>
        <v/>
      </c>
      <c r="AU999" s="19" t="str">
        <f t="shared" si="4612"/>
        <v/>
      </c>
      <c r="AV999" s="19" t="str">
        <f t="shared" si="4612"/>
        <v/>
      </c>
      <c r="AW999" s="19" t="str">
        <f t="shared" si="4612"/>
        <v/>
      </c>
      <c r="AX999" s="19" t="str">
        <f t="shared" si="4612"/>
        <v/>
      </c>
      <c r="AY999" s="24">
        <f t="shared" si="3801"/>
        <v>0</v>
      </c>
      <c r="AZ999" s="19">
        <f t="shared" si="3802"/>
        <v>1</v>
      </c>
      <c r="BA999" s="19"/>
      <c r="BB999" s="19"/>
    </row>
    <row r="1000" spans="1:54" ht="15.6">
      <c r="A1000" s="1">
        <f>'Form Responses 1'!A1187</f>
        <v>0</v>
      </c>
      <c r="B1000" s="25">
        <f>'Form Responses 1'!B1187</f>
        <v>0</v>
      </c>
      <c r="C1000" s="25">
        <f>'Form Responses 1'!C1187</f>
        <v>0</v>
      </c>
      <c r="D1000" s="25">
        <f>'Form Responses 1'!D1187</f>
        <v>0</v>
      </c>
      <c r="E1000" s="513">
        <f>'Form Responses 1'!E1187</f>
        <v>0</v>
      </c>
      <c r="F1000" s="48">
        <f>'Form Responses 1'!F1187</f>
        <v>0</v>
      </c>
      <c r="G1000" s="25">
        <f>'Form Responses 1'!G1187</f>
        <v>0</v>
      </c>
      <c r="H1000" s="25"/>
      <c r="I1000" s="25"/>
      <c r="J1000" s="25"/>
      <c r="K1000" s="25"/>
      <c r="L1000" s="25"/>
      <c r="M1000" s="25"/>
      <c r="N1000" s="25"/>
      <c r="O1000" s="19" t="str">
        <f t="shared" si="4144"/>
        <v/>
      </c>
      <c r="P1000" s="20"/>
      <c r="Q1000" s="20"/>
      <c r="R1000" s="20"/>
      <c r="S1000" s="20"/>
      <c r="T1000" s="20"/>
      <c r="U1000" s="20"/>
      <c r="V1000" s="21"/>
      <c r="W1000" s="21" t="str">
        <f t="shared" ref="W1000:X1000" si="4613">IF(COUNTIF($F1000,CONCATENATE("*",W$1,"*")),"Y",IF(COUNTIF($F1000,CONCATENATE("*",$O$1,"*")),"Y",IF(COUNTIF($F1000,CONCATENATE("*",$Y$1,"*")),"Y","")))</f>
        <v/>
      </c>
      <c r="X1000" s="21" t="str">
        <f t="shared" si="4613"/>
        <v/>
      </c>
      <c r="Y1000" s="21" t="str">
        <f t="shared" si="4215"/>
        <v/>
      </c>
      <c r="Z1000" s="21" t="str">
        <f t="shared" ref="Z1000:AA1000" si="4614">IF(COUNTIF($F1000,CONCATENATE("*",Z$1,"*")),"Y",IF(COUNTIF($F1000,CONCATENATE("*",$O$1,"*")),"Y",IF(COUNTIF($F1000,CONCATENATE("*",$AB$1,"*")),"Y","")))</f>
        <v/>
      </c>
      <c r="AA1000" s="21" t="str">
        <f t="shared" si="4614"/>
        <v/>
      </c>
      <c r="AB1000" s="21" t="str">
        <f t="shared" si="4217"/>
        <v/>
      </c>
      <c r="AC1000" s="21" t="str">
        <f t="shared" ref="AC1000:AD1000" si="4615">IF(COUNTIF($F1000,CONCATENATE("*",AC$1,"*")),"Y",IF(COUNTIF($F1000,CONCATENATE("*",$O$1,"*")),"Y",IF(COUNTIF($F1000,CONCATENATE("*",$AE$1,"*")),"Y","")))</f>
        <v/>
      </c>
      <c r="AD1000" s="21" t="str">
        <f t="shared" si="4615"/>
        <v/>
      </c>
      <c r="AE1000" s="19" t="str">
        <f t="shared" si="4219"/>
        <v/>
      </c>
      <c r="AF1000" s="22">
        <f t="shared" si="3799"/>
        <v>0</v>
      </c>
      <c r="AG1000" s="44"/>
      <c r="AH1000" s="19" t="str">
        <f t="shared" si="3867"/>
        <v/>
      </c>
      <c r="AI1000" s="19" t="str">
        <f t="shared" ref="AI1000:AX1000" si="4616">IF(P1000="Y",$AG1000,"")</f>
        <v/>
      </c>
      <c r="AJ1000" s="19" t="str">
        <f t="shared" si="4616"/>
        <v/>
      </c>
      <c r="AK1000" s="19" t="str">
        <f t="shared" si="4616"/>
        <v/>
      </c>
      <c r="AL1000" s="19" t="str">
        <f t="shared" si="4616"/>
        <v/>
      </c>
      <c r="AM1000" s="19" t="str">
        <f t="shared" si="4616"/>
        <v/>
      </c>
      <c r="AN1000" s="19" t="str">
        <f t="shared" si="4616"/>
        <v/>
      </c>
      <c r="AO1000" s="19" t="str">
        <f t="shared" si="4616"/>
        <v/>
      </c>
      <c r="AP1000" s="19" t="str">
        <f t="shared" si="4616"/>
        <v/>
      </c>
      <c r="AQ1000" s="19" t="str">
        <f t="shared" si="4616"/>
        <v/>
      </c>
      <c r="AR1000" s="19" t="str">
        <f t="shared" si="4616"/>
        <v/>
      </c>
      <c r="AS1000" s="19" t="str">
        <f t="shared" si="4616"/>
        <v/>
      </c>
      <c r="AT1000" s="19" t="str">
        <f t="shared" si="4616"/>
        <v/>
      </c>
      <c r="AU1000" s="19" t="str">
        <f t="shared" si="4616"/>
        <v/>
      </c>
      <c r="AV1000" s="19" t="str">
        <f t="shared" si="4616"/>
        <v/>
      </c>
      <c r="AW1000" s="19" t="str">
        <f t="shared" si="4616"/>
        <v/>
      </c>
      <c r="AX1000" s="19" t="str">
        <f t="shared" si="4616"/>
        <v/>
      </c>
      <c r="AY1000" s="24">
        <f t="shared" si="3801"/>
        <v>0</v>
      </c>
      <c r="AZ1000" s="19">
        <f t="shared" si="3802"/>
        <v>1</v>
      </c>
      <c r="BA1000" s="19"/>
      <c r="BB1000" s="19"/>
    </row>
    <row r="1001" spans="1:54" ht="15.6">
      <c r="A1001" s="1">
        <f>'Form Responses 1'!A1188</f>
        <v>0</v>
      </c>
      <c r="B1001" s="25">
        <f>'Form Responses 1'!B1188</f>
        <v>0</v>
      </c>
      <c r="C1001" s="25">
        <f>'Form Responses 1'!C1188</f>
        <v>0</v>
      </c>
      <c r="D1001" s="25">
        <f>'Form Responses 1'!D1188</f>
        <v>0</v>
      </c>
      <c r="E1001" s="513">
        <f>'Form Responses 1'!E1188</f>
        <v>0</v>
      </c>
      <c r="F1001" s="48">
        <f>'Form Responses 1'!F1188</f>
        <v>0</v>
      </c>
      <c r="G1001" s="25">
        <f>'Form Responses 1'!G1188</f>
        <v>0</v>
      </c>
      <c r="H1001" s="25"/>
      <c r="I1001" s="25"/>
      <c r="J1001" s="25"/>
      <c r="K1001" s="25"/>
      <c r="L1001" s="25"/>
      <c r="M1001" s="25"/>
      <c r="N1001" s="25"/>
      <c r="O1001" s="19" t="str">
        <f t="shared" si="4144"/>
        <v/>
      </c>
      <c r="P1001" s="20"/>
      <c r="Q1001" s="20"/>
      <c r="R1001" s="20"/>
      <c r="S1001" s="20"/>
      <c r="T1001" s="20"/>
      <c r="U1001" s="20"/>
      <c r="V1001" s="21"/>
      <c r="W1001" s="21" t="str">
        <f t="shared" ref="W1001:X1001" si="4617">IF(COUNTIF($F1001,CONCATENATE("*",W$1,"*")),"Y",IF(COUNTIF($F1001,CONCATENATE("*",$O$1,"*")),"Y",IF(COUNTIF($F1001,CONCATENATE("*",$Y$1,"*")),"Y","")))</f>
        <v/>
      </c>
      <c r="X1001" s="21" t="str">
        <f t="shared" si="4617"/>
        <v/>
      </c>
      <c r="Y1001" s="21" t="str">
        <f t="shared" si="4215"/>
        <v/>
      </c>
      <c r="Z1001" s="21" t="str">
        <f t="shared" ref="Z1001:AA1001" si="4618">IF(COUNTIF($F1001,CONCATENATE("*",Z$1,"*")),"Y",IF(COUNTIF($F1001,CONCATENATE("*",$O$1,"*")),"Y",IF(COUNTIF($F1001,CONCATENATE("*",$AB$1,"*")),"Y","")))</f>
        <v/>
      </c>
      <c r="AA1001" s="21" t="str">
        <f t="shared" si="4618"/>
        <v/>
      </c>
      <c r="AB1001" s="21" t="str">
        <f t="shared" si="4217"/>
        <v/>
      </c>
      <c r="AC1001" s="21" t="str">
        <f t="shared" ref="AC1001:AD1001" si="4619">IF(COUNTIF($F1001,CONCATENATE("*",AC$1,"*")),"Y",IF(COUNTIF($F1001,CONCATENATE("*",$O$1,"*")),"Y",IF(COUNTIF($F1001,CONCATENATE("*",$AE$1,"*")),"Y","")))</f>
        <v/>
      </c>
      <c r="AD1001" s="21" t="str">
        <f t="shared" si="4619"/>
        <v/>
      </c>
      <c r="AE1001" s="19" t="str">
        <f t="shared" si="4219"/>
        <v/>
      </c>
      <c r="AF1001" s="22">
        <f t="shared" si="3799"/>
        <v>0</v>
      </c>
      <c r="AG1001" s="44"/>
      <c r="AH1001" s="19" t="str">
        <f t="shared" si="3867"/>
        <v/>
      </c>
      <c r="AI1001" s="19" t="str">
        <f t="shared" ref="AI1001:AX1001" si="4620">IF(P1001="Y",$AG1001,"")</f>
        <v/>
      </c>
      <c r="AJ1001" s="19" t="str">
        <f t="shared" si="4620"/>
        <v/>
      </c>
      <c r="AK1001" s="19" t="str">
        <f t="shared" si="4620"/>
        <v/>
      </c>
      <c r="AL1001" s="19" t="str">
        <f t="shared" si="4620"/>
        <v/>
      </c>
      <c r="AM1001" s="19" t="str">
        <f t="shared" si="4620"/>
        <v/>
      </c>
      <c r="AN1001" s="19" t="str">
        <f t="shared" si="4620"/>
        <v/>
      </c>
      <c r="AO1001" s="19" t="str">
        <f t="shared" si="4620"/>
        <v/>
      </c>
      <c r="AP1001" s="19" t="str">
        <f t="shared" si="4620"/>
        <v/>
      </c>
      <c r="AQ1001" s="19" t="str">
        <f t="shared" si="4620"/>
        <v/>
      </c>
      <c r="AR1001" s="19" t="str">
        <f t="shared" si="4620"/>
        <v/>
      </c>
      <c r="AS1001" s="19" t="str">
        <f t="shared" si="4620"/>
        <v/>
      </c>
      <c r="AT1001" s="19" t="str">
        <f t="shared" si="4620"/>
        <v/>
      </c>
      <c r="AU1001" s="19" t="str">
        <f t="shared" si="4620"/>
        <v/>
      </c>
      <c r="AV1001" s="19" t="str">
        <f t="shared" si="4620"/>
        <v/>
      </c>
      <c r="AW1001" s="19" t="str">
        <f t="shared" si="4620"/>
        <v/>
      </c>
      <c r="AX1001" s="19" t="str">
        <f t="shared" si="4620"/>
        <v/>
      </c>
      <c r="AY1001" s="24">
        <f t="shared" si="3801"/>
        <v>0</v>
      </c>
      <c r="AZ1001" s="19">
        <f t="shared" si="3802"/>
        <v>1</v>
      </c>
      <c r="BA1001" s="19"/>
      <c r="BB1001" s="19"/>
    </row>
    <row r="1002" spans="1:54" ht="15.6">
      <c r="A1002" s="1">
        <f>'Form Responses 1'!A1189</f>
        <v>0</v>
      </c>
      <c r="B1002" s="25">
        <f>'Form Responses 1'!B1189</f>
        <v>0</v>
      </c>
      <c r="C1002" s="25">
        <f>'Form Responses 1'!C1189</f>
        <v>0</v>
      </c>
      <c r="D1002" s="25">
        <f>'Form Responses 1'!D1189</f>
        <v>0</v>
      </c>
      <c r="E1002" s="513">
        <f>'Form Responses 1'!E1189</f>
        <v>0</v>
      </c>
      <c r="F1002" s="48">
        <f>'Form Responses 1'!F1189</f>
        <v>0</v>
      </c>
      <c r="G1002" s="25">
        <f>'Form Responses 1'!G1189</f>
        <v>0</v>
      </c>
      <c r="H1002" s="25"/>
      <c r="I1002" s="25"/>
      <c r="J1002" s="25"/>
      <c r="K1002" s="25"/>
      <c r="L1002" s="25"/>
      <c r="M1002" s="25"/>
      <c r="N1002" s="25"/>
      <c r="O1002" s="19" t="str">
        <f t="shared" si="4144"/>
        <v/>
      </c>
      <c r="P1002" s="20"/>
      <c r="Q1002" s="20"/>
      <c r="R1002" s="20"/>
      <c r="S1002" s="20"/>
      <c r="T1002" s="20"/>
      <c r="U1002" s="20"/>
      <c r="V1002" s="21"/>
      <c r="W1002" s="21" t="str">
        <f t="shared" ref="W1002:X1002" si="4621">IF(COUNTIF($F1002,CONCATENATE("*",W$1,"*")),"Y",IF(COUNTIF($F1002,CONCATENATE("*",$O$1,"*")),"Y",IF(COUNTIF($F1002,CONCATENATE("*",$Y$1,"*")),"Y","")))</f>
        <v/>
      </c>
      <c r="X1002" s="21" t="str">
        <f t="shared" si="4621"/>
        <v/>
      </c>
      <c r="Y1002" s="21" t="str">
        <f t="shared" si="4215"/>
        <v/>
      </c>
      <c r="Z1002" s="21" t="str">
        <f t="shared" ref="Z1002:AA1002" si="4622">IF(COUNTIF($F1002,CONCATENATE("*",Z$1,"*")),"Y",IF(COUNTIF($F1002,CONCATENATE("*",$O$1,"*")),"Y",IF(COUNTIF($F1002,CONCATENATE("*",$AB$1,"*")),"Y","")))</f>
        <v/>
      </c>
      <c r="AA1002" s="21" t="str">
        <f t="shared" si="4622"/>
        <v/>
      </c>
      <c r="AB1002" s="21" t="str">
        <f t="shared" si="4217"/>
        <v/>
      </c>
      <c r="AC1002" s="21" t="str">
        <f t="shared" ref="AC1002:AD1002" si="4623">IF(COUNTIF($F1002,CONCATENATE("*",AC$1,"*")),"Y",IF(COUNTIF($F1002,CONCATENATE("*",$O$1,"*")),"Y",IF(COUNTIF($F1002,CONCATENATE("*",$AE$1,"*")),"Y","")))</f>
        <v/>
      </c>
      <c r="AD1002" s="21" t="str">
        <f t="shared" si="4623"/>
        <v/>
      </c>
      <c r="AE1002" s="19" t="str">
        <f t="shared" si="4219"/>
        <v/>
      </c>
      <c r="AF1002" s="22">
        <f t="shared" si="3799"/>
        <v>0</v>
      </c>
      <c r="AG1002" s="44"/>
      <c r="AH1002" s="19" t="str">
        <f t="shared" si="3867"/>
        <v/>
      </c>
      <c r="AI1002" s="19" t="str">
        <f t="shared" ref="AI1002:AX1002" si="4624">IF(P1002="Y",$AG1002,"")</f>
        <v/>
      </c>
      <c r="AJ1002" s="19" t="str">
        <f t="shared" si="4624"/>
        <v/>
      </c>
      <c r="AK1002" s="19" t="str">
        <f t="shared" si="4624"/>
        <v/>
      </c>
      <c r="AL1002" s="19" t="str">
        <f t="shared" si="4624"/>
        <v/>
      </c>
      <c r="AM1002" s="19" t="str">
        <f t="shared" si="4624"/>
        <v/>
      </c>
      <c r="AN1002" s="19" t="str">
        <f t="shared" si="4624"/>
        <v/>
      </c>
      <c r="AO1002" s="19" t="str">
        <f t="shared" si="4624"/>
        <v/>
      </c>
      <c r="AP1002" s="19" t="str">
        <f t="shared" si="4624"/>
        <v/>
      </c>
      <c r="AQ1002" s="19" t="str">
        <f t="shared" si="4624"/>
        <v/>
      </c>
      <c r="AR1002" s="19" t="str">
        <f t="shared" si="4624"/>
        <v/>
      </c>
      <c r="AS1002" s="19" t="str">
        <f t="shared" si="4624"/>
        <v/>
      </c>
      <c r="AT1002" s="19" t="str">
        <f t="shared" si="4624"/>
        <v/>
      </c>
      <c r="AU1002" s="19" t="str">
        <f t="shared" si="4624"/>
        <v/>
      </c>
      <c r="AV1002" s="19" t="str">
        <f t="shared" si="4624"/>
        <v/>
      </c>
      <c r="AW1002" s="19" t="str">
        <f t="shared" si="4624"/>
        <v/>
      </c>
      <c r="AX1002" s="19" t="str">
        <f t="shared" si="4624"/>
        <v/>
      </c>
      <c r="AY1002" s="24">
        <f t="shared" si="3801"/>
        <v>0</v>
      </c>
      <c r="AZ1002" s="19">
        <f t="shared" si="3802"/>
        <v>1</v>
      </c>
      <c r="BA1002" s="19"/>
      <c r="BB1002" s="19"/>
    </row>
    <row r="1003" spans="1:54" ht="15.6">
      <c r="A1003" s="1">
        <f>'Form Responses 1'!A1190</f>
        <v>0</v>
      </c>
      <c r="B1003" s="25">
        <f>'Form Responses 1'!B1190</f>
        <v>0</v>
      </c>
      <c r="C1003" s="25">
        <f>'Form Responses 1'!C1190</f>
        <v>0</v>
      </c>
      <c r="D1003" s="25">
        <f>'Form Responses 1'!D1190</f>
        <v>0</v>
      </c>
      <c r="E1003" s="513">
        <f>'Form Responses 1'!E1190</f>
        <v>0</v>
      </c>
      <c r="F1003" s="48">
        <f>'Form Responses 1'!F1190</f>
        <v>0</v>
      </c>
      <c r="G1003" s="25">
        <f>'Form Responses 1'!G1190</f>
        <v>0</v>
      </c>
      <c r="H1003" s="25"/>
      <c r="I1003" s="25"/>
      <c r="J1003" s="25"/>
      <c r="K1003" s="25"/>
      <c r="L1003" s="25"/>
      <c r="M1003" s="25"/>
      <c r="N1003" s="25"/>
      <c r="O1003" s="19" t="str">
        <f t="shared" si="4144"/>
        <v/>
      </c>
      <c r="P1003" s="20"/>
      <c r="Q1003" s="20"/>
      <c r="R1003" s="20"/>
      <c r="S1003" s="20"/>
      <c r="T1003" s="20"/>
      <c r="U1003" s="20"/>
      <c r="V1003" s="21"/>
      <c r="W1003" s="21" t="str">
        <f t="shared" ref="W1003:X1003" si="4625">IF(COUNTIF($F1003,CONCATENATE("*",W$1,"*")),"Y",IF(COUNTIF($F1003,CONCATENATE("*",$O$1,"*")),"Y",IF(COUNTIF($F1003,CONCATENATE("*",$Y$1,"*")),"Y","")))</f>
        <v/>
      </c>
      <c r="X1003" s="21" t="str">
        <f t="shared" si="4625"/>
        <v/>
      </c>
      <c r="Y1003" s="21" t="str">
        <f t="shared" si="4215"/>
        <v/>
      </c>
      <c r="Z1003" s="21" t="str">
        <f t="shared" ref="Z1003:AA1003" si="4626">IF(COUNTIF($F1003,CONCATENATE("*",Z$1,"*")),"Y",IF(COUNTIF($F1003,CONCATENATE("*",$O$1,"*")),"Y",IF(COUNTIF($F1003,CONCATENATE("*",$AB$1,"*")),"Y","")))</f>
        <v/>
      </c>
      <c r="AA1003" s="21" t="str">
        <f t="shared" si="4626"/>
        <v/>
      </c>
      <c r="AB1003" s="21" t="str">
        <f t="shared" si="4217"/>
        <v/>
      </c>
      <c r="AC1003" s="21" t="str">
        <f t="shared" ref="AC1003:AD1003" si="4627">IF(COUNTIF($F1003,CONCATENATE("*",AC$1,"*")),"Y",IF(COUNTIF($F1003,CONCATENATE("*",$O$1,"*")),"Y",IF(COUNTIF($F1003,CONCATENATE("*",$AE$1,"*")),"Y","")))</f>
        <v/>
      </c>
      <c r="AD1003" s="21" t="str">
        <f t="shared" si="4627"/>
        <v/>
      </c>
      <c r="AE1003" s="19" t="str">
        <f t="shared" si="4219"/>
        <v/>
      </c>
      <c r="AF1003" s="22">
        <f t="shared" si="3799"/>
        <v>0</v>
      </c>
      <c r="AG1003" s="44"/>
      <c r="AH1003" s="19" t="str">
        <f t="shared" si="3867"/>
        <v/>
      </c>
      <c r="AI1003" s="19" t="str">
        <f t="shared" ref="AI1003:AX1003" si="4628">IF(P1003="Y",$AG1003,"")</f>
        <v/>
      </c>
      <c r="AJ1003" s="19" t="str">
        <f t="shared" si="4628"/>
        <v/>
      </c>
      <c r="AK1003" s="19" t="str">
        <f t="shared" si="4628"/>
        <v/>
      </c>
      <c r="AL1003" s="19" t="str">
        <f t="shared" si="4628"/>
        <v/>
      </c>
      <c r="AM1003" s="19" t="str">
        <f t="shared" si="4628"/>
        <v/>
      </c>
      <c r="AN1003" s="19" t="str">
        <f t="shared" si="4628"/>
        <v/>
      </c>
      <c r="AO1003" s="19" t="str">
        <f t="shared" si="4628"/>
        <v/>
      </c>
      <c r="AP1003" s="19" t="str">
        <f t="shared" si="4628"/>
        <v/>
      </c>
      <c r="AQ1003" s="19" t="str">
        <f t="shared" si="4628"/>
        <v/>
      </c>
      <c r="AR1003" s="19" t="str">
        <f t="shared" si="4628"/>
        <v/>
      </c>
      <c r="AS1003" s="19" t="str">
        <f t="shared" si="4628"/>
        <v/>
      </c>
      <c r="AT1003" s="19" t="str">
        <f t="shared" si="4628"/>
        <v/>
      </c>
      <c r="AU1003" s="19" t="str">
        <f t="shared" si="4628"/>
        <v/>
      </c>
      <c r="AV1003" s="19" t="str">
        <f t="shared" si="4628"/>
        <v/>
      </c>
      <c r="AW1003" s="19" t="str">
        <f t="shared" si="4628"/>
        <v/>
      </c>
      <c r="AX1003" s="19" t="str">
        <f t="shared" si="4628"/>
        <v/>
      </c>
      <c r="AY1003" s="24">
        <f t="shared" si="3801"/>
        <v>0</v>
      </c>
      <c r="AZ1003" s="19">
        <f t="shared" si="3802"/>
        <v>1</v>
      </c>
      <c r="BA1003" s="19"/>
      <c r="BB1003" s="19"/>
    </row>
    <row r="1004" spans="1:54" ht="15.6">
      <c r="A1004" s="1">
        <f>'Form Responses 1'!A1191</f>
        <v>0</v>
      </c>
      <c r="B1004" s="25">
        <f>'Form Responses 1'!B1191</f>
        <v>0</v>
      </c>
      <c r="C1004" s="25">
        <f>'Form Responses 1'!C1191</f>
        <v>0</v>
      </c>
      <c r="D1004" s="25">
        <f>'Form Responses 1'!D1191</f>
        <v>0</v>
      </c>
      <c r="E1004" s="513">
        <f>'Form Responses 1'!E1191</f>
        <v>0</v>
      </c>
      <c r="F1004" s="48">
        <f>'Form Responses 1'!F1191</f>
        <v>0</v>
      </c>
      <c r="G1004" s="25">
        <f>'Form Responses 1'!G1191</f>
        <v>0</v>
      </c>
      <c r="H1004" s="25"/>
      <c r="I1004" s="25"/>
      <c r="J1004" s="25"/>
      <c r="K1004" s="25"/>
      <c r="L1004" s="25"/>
      <c r="M1004" s="25"/>
      <c r="N1004" s="25"/>
      <c r="O1004" s="19" t="str">
        <f t="shared" si="4144"/>
        <v/>
      </c>
      <c r="P1004" s="20"/>
      <c r="Q1004" s="20"/>
      <c r="R1004" s="20"/>
      <c r="S1004" s="20"/>
      <c r="T1004" s="20"/>
      <c r="U1004" s="20"/>
      <c r="V1004" s="21"/>
      <c r="W1004" s="21" t="str">
        <f t="shared" ref="W1004:X1004" si="4629">IF(COUNTIF($F1004,CONCATENATE("*",W$1,"*")),"Y",IF(COUNTIF($F1004,CONCATENATE("*",$O$1,"*")),"Y",IF(COUNTIF($F1004,CONCATENATE("*",$Y$1,"*")),"Y","")))</f>
        <v/>
      </c>
      <c r="X1004" s="21" t="str">
        <f t="shared" si="4629"/>
        <v/>
      </c>
      <c r="Y1004" s="21" t="str">
        <f t="shared" si="4215"/>
        <v/>
      </c>
      <c r="Z1004" s="21" t="str">
        <f t="shared" ref="Z1004:AA1004" si="4630">IF(COUNTIF($F1004,CONCATENATE("*",Z$1,"*")),"Y",IF(COUNTIF($F1004,CONCATENATE("*",$O$1,"*")),"Y",IF(COUNTIF($F1004,CONCATENATE("*",$AB$1,"*")),"Y","")))</f>
        <v/>
      </c>
      <c r="AA1004" s="21" t="str">
        <f t="shared" si="4630"/>
        <v/>
      </c>
      <c r="AB1004" s="21" t="str">
        <f t="shared" si="4217"/>
        <v/>
      </c>
      <c r="AC1004" s="21" t="str">
        <f t="shared" ref="AC1004:AD1004" si="4631">IF(COUNTIF($F1004,CONCATENATE("*",AC$1,"*")),"Y",IF(COUNTIF($F1004,CONCATENATE("*",$O$1,"*")),"Y",IF(COUNTIF($F1004,CONCATENATE("*",$AE$1,"*")),"Y","")))</f>
        <v/>
      </c>
      <c r="AD1004" s="21" t="str">
        <f t="shared" si="4631"/>
        <v/>
      </c>
      <c r="AE1004" s="19" t="str">
        <f t="shared" si="4219"/>
        <v/>
      </c>
      <c r="AF1004" s="22">
        <f t="shared" si="3799"/>
        <v>0</v>
      </c>
      <c r="AG1004" s="44"/>
      <c r="AH1004" s="19" t="str">
        <f t="shared" si="3867"/>
        <v/>
      </c>
      <c r="AI1004" s="19" t="str">
        <f t="shared" ref="AI1004:AX1004" si="4632">IF(P1004="Y",$AG1004,"")</f>
        <v/>
      </c>
      <c r="AJ1004" s="19" t="str">
        <f t="shared" si="4632"/>
        <v/>
      </c>
      <c r="AK1004" s="19" t="str">
        <f t="shared" si="4632"/>
        <v/>
      </c>
      <c r="AL1004" s="19" t="str">
        <f t="shared" si="4632"/>
        <v/>
      </c>
      <c r="AM1004" s="19" t="str">
        <f t="shared" si="4632"/>
        <v/>
      </c>
      <c r="AN1004" s="19" t="str">
        <f t="shared" si="4632"/>
        <v/>
      </c>
      <c r="AO1004" s="19" t="str">
        <f t="shared" si="4632"/>
        <v/>
      </c>
      <c r="AP1004" s="19" t="str">
        <f t="shared" si="4632"/>
        <v/>
      </c>
      <c r="AQ1004" s="19" t="str">
        <f t="shared" si="4632"/>
        <v/>
      </c>
      <c r="AR1004" s="19" t="str">
        <f t="shared" si="4632"/>
        <v/>
      </c>
      <c r="AS1004" s="19" t="str">
        <f t="shared" si="4632"/>
        <v/>
      </c>
      <c r="AT1004" s="19" t="str">
        <f t="shared" si="4632"/>
        <v/>
      </c>
      <c r="AU1004" s="19" t="str">
        <f t="shared" si="4632"/>
        <v/>
      </c>
      <c r="AV1004" s="19" t="str">
        <f t="shared" si="4632"/>
        <v/>
      </c>
      <c r="AW1004" s="19" t="str">
        <f t="shared" si="4632"/>
        <v/>
      </c>
      <c r="AX1004" s="19" t="str">
        <f t="shared" si="4632"/>
        <v/>
      </c>
      <c r="AY1004" s="24">
        <f t="shared" si="3801"/>
        <v>0</v>
      </c>
      <c r="AZ1004" s="19">
        <f t="shared" si="3802"/>
        <v>1</v>
      </c>
      <c r="BA1004" s="19"/>
      <c r="BB1004" s="19"/>
    </row>
    <row r="1005" spans="1:54" ht="15.6">
      <c r="A1005" s="2">
        <v>45462.384835277779</v>
      </c>
      <c r="B1005" s="25" t="s">
        <v>1089</v>
      </c>
      <c r="C1005" s="28" t="s">
        <v>1090</v>
      </c>
      <c r="D1005" s="25" t="s">
        <v>1091</v>
      </c>
      <c r="E1005" s="513">
        <v>4013011143</v>
      </c>
      <c r="F1005" s="48" t="s">
        <v>932</v>
      </c>
      <c r="G1005" s="25" t="s">
        <v>28</v>
      </c>
      <c r="H1005" s="25" t="s">
        <v>42</v>
      </c>
      <c r="I1005" s="25"/>
      <c r="J1005" s="25"/>
      <c r="K1005" s="25"/>
      <c r="L1005" s="25" t="s">
        <v>23</v>
      </c>
      <c r="M1005" s="25"/>
      <c r="N1005" s="25" t="s">
        <v>1727</v>
      </c>
      <c r="O1005" s="19" t="str">
        <f t="shared" si="4144"/>
        <v/>
      </c>
      <c r="P1005" s="20"/>
      <c r="Q1005" s="20"/>
      <c r="R1005" s="20"/>
      <c r="S1005" s="20"/>
      <c r="T1005" s="20"/>
      <c r="U1005" s="20"/>
      <c r="V1005" s="21"/>
      <c r="W1005" s="21" t="str">
        <f t="shared" ref="W1005:X1005" si="4633">IF(COUNTIF($F1005,CONCATENATE("*",W$1,"*")),"Y",IF(COUNTIF($F1005,CONCATENATE("*",$O$1,"*")),"Y",IF(COUNTIF($F1005,CONCATENATE("*",$Y$1,"*")),"Y","")))</f>
        <v/>
      </c>
      <c r="X1005" s="21" t="str">
        <f t="shared" si="4633"/>
        <v>Y</v>
      </c>
      <c r="Y1005" s="21" t="str">
        <f t="shared" si="4215"/>
        <v/>
      </c>
      <c r="Z1005" s="21" t="str">
        <f t="shared" ref="Z1005:AA1005" si="4634">IF(COUNTIF($F1005,CONCATENATE("*",Z$1,"*")),"Y",IF(COUNTIF($F1005,CONCATENATE("*",$O$1,"*")),"Y",IF(COUNTIF($F1005,CONCATENATE("*",$AB$1,"*")),"Y","")))</f>
        <v/>
      </c>
      <c r="AA1005" s="21" t="str">
        <f t="shared" si="4634"/>
        <v>Y</v>
      </c>
      <c r="AB1005" s="21" t="str">
        <f t="shared" si="4217"/>
        <v/>
      </c>
      <c r="AC1005" s="21" t="str">
        <f t="shared" ref="AC1005:AD1005" si="4635">IF(COUNTIF($F1005,CONCATENATE("*",AC$1,"*")),"Y",IF(COUNTIF($F1005,CONCATENATE("*",$O$1,"*")),"Y",IF(COUNTIF($F1005,CONCATENATE("*",$AE$1,"*")),"Y","")))</f>
        <v/>
      </c>
      <c r="AD1005" s="21" t="str">
        <f t="shared" si="4635"/>
        <v>Y</v>
      </c>
      <c r="AE1005" s="19" t="str">
        <f t="shared" si="4219"/>
        <v/>
      </c>
      <c r="AF1005" s="22">
        <f t="shared" si="3799"/>
        <v>3</v>
      </c>
      <c r="AG1005" s="44" t="s">
        <v>1732</v>
      </c>
      <c r="AH1005" s="19" t="str">
        <f t="shared" si="3867"/>
        <v/>
      </c>
      <c r="AI1005" s="19" t="str">
        <f t="shared" ref="AI1005:AP1005" si="4636">IF(P1005="Y",$AG1005,"")</f>
        <v/>
      </c>
      <c r="AJ1005" s="19" t="str">
        <f t="shared" si="4636"/>
        <v/>
      </c>
      <c r="AK1005" s="19" t="str">
        <f t="shared" si="4636"/>
        <v/>
      </c>
      <c r="AL1005" s="19" t="str">
        <f t="shared" si="4636"/>
        <v/>
      </c>
      <c r="AM1005" s="19" t="str">
        <f t="shared" si="4636"/>
        <v/>
      </c>
      <c r="AN1005" s="19" t="str">
        <f t="shared" si="4636"/>
        <v/>
      </c>
      <c r="AO1005" s="19" t="str">
        <f t="shared" si="4636"/>
        <v/>
      </c>
      <c r="AP1005" s="19" t="str">
        <f t="shared" si="4636"/>
        <v/>
      </c>
      <c r="AQ1005" s="19" t="s">
        <v>1737</v>
      </c>
      <c r="AR1005" s="19" t="str">
        <f t="shared" ref="AR1005:AS1005" si="4637">IF(Y1005="Y",$AG1005,"")</f>
        <v/>
      </c>
      <c r="AS1005" s="19" t="str">
        <f t="shared" si="4637"/>
        <v/>
      </c>
      <c r="AT1005" s="19" t="s">
        <v>1737</v>
      </c>
      <c r="AU1005" s="19" t="str">
        <f t="shared" ref="AU1005:AV1005" si="4638">IF(AB1005="Y",$AG1005,"")</f>
        <v/>
      </c>
      <c r="AV1005" s="19" t="str">
        <f t="shared" si="4638"/>
        <v/>
      </c>
      <c r="AW1005" s="19" t="s">
        <v>1737</v>
      </c>
      <c r="AX1005" s="19" t="str">
        <f>IF(AE1005="Y",$AG1005,"")</f>
        <v/>
      </c>
      <c r="AY1005" s="24">
        <f t="shared" si="3801"/>
        <v>1</v>
      </c>
      <c r="AZ1005" s="19">
        <f t="shared" si="3802"/>
        <v>1</v>
      </c>
      <c r="BA1005" s="19" t="s">
        <v>1740</v>
      </c>
      <c r="BB1005" s="19"/>
    </row>
    <row r="1006" spans="1:54" ht="15.6">
      <c r="A1006" s="2">
        <f>'Form Responses 1'!A1138</f>
        <v>0</v>
      </c>
      <c r="B1006" s="25">
        <f>'Form Responses 1'!B1138</f>
        <v>0</v>
      </c>
      <c r="C1006" s="16">
        <f>'Form Responses 1'!C1138</f>
        <v>0</v>
      </c>
      <c r="D1006" s="16">
        <f>'Form Responses 1'!D1138</f>
        <v>0</v>
      </c>
      <c r="E1006" s="511">
        <f>'Form Responses 1'!E1138</f>
        <v>0</v>
      </c>
      <c r="F1006" s="17">
        <f>'Form Responses 1'!F1138</f>
        <v>0</v>
      </c>
      <c r="G1006" s="16">
        <f>'Form Responses 1'!G1138</f>
        <v>0</v>
      </c>
      <c r="H1006" s="16">
        <f>'Form Responses 1'!H1138</f>
        <v>0</v>
      </c>
      <c r="I1006" s="16">
        <f>'Form Responses 1'!I1138</f>
        <v>0</v>
      </c>
      <c r="J1006" s="16">
        <f>'Form Responses 1'!J1138</f>
        <v>0</v>
      </c>
      <c r="K1006" s="16">
        <f>'Form Responses 1'!K1138</f>
        <v>0</v>
      </c>
      <c r="L1006" s="16">
        <f>'Form Responses 1'!L1138</f>
        <v>0</v>
      </c>
      <c r="M1006" s="16">
        <f>'Form Responses 1'!M1138</f>
        <v>0</v>
      </c>
      <c r="N1006" s="25"/>
      <c r="P1006" s="25"/>
      <c r="Q1006" s="25"/>
      <c r="R1006" s="25"/>
      <c r="S1006" s="25"/>
      <c r="T1006" s="20"/>
      <c r="U1006" s="20"/>
      <c r="V1006" s="25"/>
      <c r="W1006" s="25"/>
      <c r="X1006" s="25"/>
      <c r="Y1006" s="25"/>
      <c r="Z1006" s="25"/>
      <c r="AA1006" s="25"/>
      <c r="AB1006" s="25"/>
      <c r="AC1006" s="25"/>
      <c r="AD1006" s="25"/>
      <c r="AF1006" s="22">
        <f t="shared" si="3799"/>
        <v>0</v>
      </c>
      <c r="AG1006" s="44"/>
      <c r="AH1006" s="19" t="str">
        <f t="shared" si="3867"/>
        <v/>
      </c>
      <c r="AI1006" s="19"/>
      <c r="AJ1006" s="19"/>
      <c r="AK1006" s="19"/>
      <c r="AL1006" s="19"/>
      <c r="AM1006" s="19"/>
      <c r="AN1006" s="19"/>
      <c r="AO1006" s="19"/>
      <c r="AP1006" s="19" t="str">
        <f t="shared" ref="AP1006:AX1006" si="4639">IF(W1006="Y",$AG1006,"")</f>
        <v/>
      </c>
      <c r="AQ1006" s="19" t="str">
        <f t="shared" si="4639"/>
        <v/>
      </c>
      <c r="AR1006" s="19" t="str">
        <f t="shared" si="4639"/>
        <v/>
      </c>
      <c r="AS1006" s="19" t="str">
        <f t="shared" si="4639"/>
        <v/>
      </c>
      <c r="AT1006" s="19" t="str">
        <f t="shared" si="4639"/>
        <v/>
      </c>
      <c r="AU1006" s="19" t="str">
        <f t="shared" si="4639"/>
        <v/>
      </c>
      <c r="AV1006" s="19" t="str">
        <f t="shared" si="4639"/>
        <v/>
      </c>
      <c r="AW1006" s="19" t="str">
        <f t="shared" si="4639"/>
        <v/>
      </c>
      <c r="AX1006" s="19" t="str">
        <f t="shared" si="4639"/>
        <v/>
      </c>
      <c r="AY1006" s="24">
        <f t="shared" si="3801"/>
        <v>0</v>
      </c>
      <c r="AZ1006" s="19">
        <f t="shared" si="3802"/>
        <v>1</v>
      </c>
      <c r="BA1006" s="19"/>
      <c r="BB1006" s="19"/>
    </row>
    <row r="1007" spans="1:54" ht="15">
      <c r="A1007" s="1">
        <f>'Form Responses 1'!A1196</f>
        <v>0</v>
      </c>
      <c r="B1007" s="25">
        <f>'Form Responses 1'!B1196</f>
        <v>0</v>
      </c>
      <c r="C1007" s="25">
        <f>'Form Responses 1'!C1196</f>
        <v>0</v>
      </c>
      <c r="D1007" s="25">
        <f>'Form Responses 1'!D1196</f>
        <v>0</v>
      </c>
      <c r="E1007" s="513">
        <f>'Form Responses 1'!E1196</f>
        <v>0</v>
      </c>
      <c r="F1007" s="48">
        <f>'Form Responses 1'!F1196</f>
        <v>0</v>
      </c>
      <c r="G1007" s="25">
        <f>'Form Responses 1'!G1196</f>
        <v>0</v>
      </c>
      <c r="H1007" s="25"/>
      <c r="I1007" s="25"/>
      <c r="J1007" s="25"/>
      <c r="K1007" s="25"/>
      <c r="L1007" s="25"/>
      <c r="M1007" s="25"/>
      <c r="N1007" s="25"/>
      <c r="P1007" s="25"/>
      <c r="Q1007" s="25"/>
      <c r="R1007" s="25"/>
      <c r="S1007" s="25"/>
      <c r="T1007" s="25"/>
      <c r="U1007" s="25"/>
      <c r="V1007" s="25"/>
      <c r="W1007" s="25"/>
      <c r="X1007" s="25"/>
      <c r="Y1007" s="25"/>
      <c r="Z1007" s="25"/>
      <c r="AA1007" s="25"/>
      <c r="AB1007" s="25"/>
      <c r="AC1007" s="25"/>
      <c r="AD1007" s="25"/>
      <c r="AF1007" s="22">
        <f t="shared" si="3799"/>
        <v>0</v>
      </c>
      <c r="AG1007" s="44"/>
      <c r="AH1007" s="19" t="str">
        <f t="shared" si="3867"/>
        <v/>
      </c>
      <c r="AI1007" s="19"/>
      <c r="AJ1007" s="19"/>
      <c r="AK1007" s="19"/>
      <c r="AL1007" s="19"/>
      <c r="AM1007" s="19"/>
      <c r="AN1007" s="19"/>
      <c r="AO1007" s="19"/>
      <c r="AP1007" s="19" t="str">
        <f t="shared" ref="AP1007:AX1007" si="4640">IF(W1007="Y",$AG1007,"")</f>
        <v/>
      </c>
      <c r="AQ1007" s="19" t="str">
        <f t="shared" si="4640"/>
        <v/>
      </c>
      <c r="AR1007" s="19" t="str">
        <f t="shared" si="4640"/>
        <v/>
      </c>
      <c r="AS1007" s="19" t="str">
        <f t="shared" si="4640"/>
        <v/>
      </c>
      <c r="AT1007" s="19" t="str">
        <f t="shared" si="4640"/>
        <v/>
      </c>
      <c r="AU1007" s="19" t="str">
        <f t="shared" si="4640"/>
        <v/>
      </c>
      <c r="AV1007" s="19" t="str">
        <f t="shared" si="4640"/>
        <v/>
      </c>
      <c r="AW1007" s="19" t="str">
        <f t="shared" si="4640"/>
        <v/>
      </c>
      <c r="AX1007" s="19" t="str">
        <f t="shared" si="4640"/>
        <v/>
      </c>
      <c r="AY1007" s="24">
        <f t="shared" si="3801"/>
        <v>0</v>
      </c>
      <c r="AZ1007" s="19">
        <f t="shared" si="3802"/>
        <v>1</v>
      </c>
      <c r="BA1007" s="19"/>
      <c r="BB1007" s="19"/>
    </row>
    <row r="1008" spans="1:54" ht="15">
      <c r="A1008" s="1">
        <f>'Form Responses 1'!A1197</f>
        <v>0</v>
      </c>
      <c r="B1008" s="25">
        <f>'Form Responses 1'!B1197</f>
        <v>0</v>
      </c>
      <c r="C1008" s="25">
        <f>'Form Responses 1'!C1197</f>
        <v>0</v>
      </c>
      <c r="D1008" s="25">
        <f>'Form Responses 1'!D1197</f>
        <v>0</v>
      </c>
      <c r="E1008" s="513">
        <f>'Form Responses 1'!E1197</f>
        <v>0</v>
      </c>
      <c r="F1008" s="48">
        <f>'Form Responses 1'!F1197</f>
        <v>0</v>
      </c>
      <c r="G1008" s="25">
        <f>'Form Responses 1'!G1197</f>
        <v>0</v>
      </c>
      <c r="H1008" s="25"/>
      <c r="I1008" s="25"/>
      <c r="J1008" s="25"/>
      <c r="K1008" s="25"/>
      <c r="L1008" s="25"/>
      <c r="M1008" s="25"/>
      <c r="N1008" s="25"/>
      <c r="P1008" s="25"/>
      <c r="Q1008" s="25"/>
      <c r="R1008" s="25"/>
      <c r="S1008" s="25"/>
      <c r="T1008" s="25"/>
      <c r="U1008" s="25"/>
      <c r="V1008" s="25"/>
      <c r="W1008" s="25"/>
      <c r="X1008" s="25"/>
      <c r="Y1008" s="25"/>
      <c r="Z1008" s="25"/>
      <c r="AA1008" s="25"/>
      <c r="AB1008" s="25"/>
      <c r="AC1008" s="25"/>
      <c r="AD1008" s="25"/>
      <c r="AF1008" s="22">
        <f t="shared" si="3799"/>
        <v>0</v>
      </c>
      <c r="AG1008" s="44"/>
      <c r="AH1008" s="19" t="str">
        <f t="shared" si="3867"/>
        <v/>
      </c>
      <c r="AI1008" s="19"/>
      <c r="AJ1008" s="19"/>
      <c r="AK1008" s="19"/>
      <c r="AL1008" s="19"/>
      <c r="AM1008" s="19"/>
      <c r="AN1008" s="19"/>
      <c r="AO1008" s="19"/>
      <c r="AP1008" s="19" t="str">
        <f t="shared" ref="AP1008:AX1008" si="4641">IF(W1008="Y",$AG1008,"")</f>
        <v/>
      </c>
      <c r="AQ1008" s="19" t="str">
        <f t="shared" si="4641"/>
        <v/>
      </c>
      <c r="AR1008" s="19" t="str">
        <f t="shared" si="4641"/>
        <v/>
      </c>
      <c r="AS1008" s="19" t="str">
        <f t="shared" si="4641"/>
        <v/>
      </c>
      <c r="AT1008" s="19" t="str">
        <f t="shared" si="4641"/>
        <v/>
      </c>
      <c r="AU1008" s="19" t="str">
        <f t="shared" si="4641"/>
        <v/>
      </c>
      <c r="AV1008" s="19" t="str">
        <f t="shared" si="4641"/>
        <v/>
      </c>
      <c r="AW1008" s="19" t="str">
        <f t="shared" si="4641"/>
        <v/>
      </c>
      <c r="AX1008" s="19" t="str">
        <f t="shared" si="4641"/>
        <v/>
      </c>
      <c r="AY1008" s="24">
        <f t="shared" si="3801"/>
        <v>0</v>
      </c>
      <c r="AZ1008" s="19">
        <f t="shared" si="3802"/>
        <v>1</v>
      </c>
      <c r="BA1008" s="19"/>
      <c r="BB1008" s="19"/>
    </row>
    <row r="1009" spans="1:54" ht="15">
      <c r="A1009" s="1">
        <f>'Form Responses 1'!A1198</f>
        <v>0</v>
      </c>
      <c r="B1009" s="25">
        <f>'Form Responses 1'!B1198</f>
        <v>0</v>
      </c>
      <c r="C1009" s="25" t="s">
        <v>2483</v>
      </c>
      <c r="D1009" s="25">
        <f>'Form Responses 1'!D1198</f>
        <v>0</v>
      </c>
      <c r="E1009" s="513">
        <f>'Form Responses 1'!E1198</f>
        <v>0</v>
      </c>
      <c r="F1009" s="48">
        <f>'Form Responses 1'!F1198</f>
        <v>0</v>
      </c>
      <c r="G1009" s="25" t="s">
        <v>18</v>
      </c>
      <c r="H1009" s="25"/>
      <c r="I1009" s="25"/>
      <c r="J1009" s="25"/>
      <c r="K1009" s="25"/>
      <c r="L1009" s="25"/>
      <c r="M1009" s="25"/>
      <c r="N1009" s="25"/>
      <c r="P1009" s="25"/>
      <c r="Q1009" s="25"/>
      <c r="R1009" s="25"/>
      <c r="S1009" s="25" t="s">
        <v>979</v>
      </c>
      <c r="T1009" s="25" t="s">
        <v>979</v>
      </c>
      <c r="U1009" s="25" t="s">
        <v>979</v>
      </c>
      <c r="V1009" s="25" t="s">
        <v>979</v>
      </c>
      <c r="W1009" s="25" t="s">
        <v>979</v>
      </c>
      <c r="X1009" s="25" t="s">
        <v>979</v>
      </c>
      <c r="Y1009" s="25" t="s">
        <v>979</v>
      </c>
      <c r="Z1009" s="25" t="s">
        <v>979</v>
      </c>
      <c r="AA1009" s="25" t="s">
        <v>979</v>
      </c>
      <c r="AB1009" s="25" t="s">
        <v>979</v>
      </c>
      <c r="AC1009" s="25" t="s">
        <v>979</v>
      </c>
      <c r="AD1009" s="25" t="s">
        <v>979</v>
      </c>
      <c r="AE1009" s="1" t="s">
        <v>979</v>
      </c>
      <c r="AF1009" s="22">
        <f t="shared" si="3799"/>
        <v>9</v>
      </c>
      <c r="AG1009" s="44" t="s">
        <v>1732</v>
      </c>
      <c r="AH1009" s="19" t="str">
        <f t="shared" si="3867"/>
        <v/>
      </c>
      <c r="AI1009" s="19"/>
      <c r="AJ1009" s="19"/>
      <c r="AK1009" s="19"/>
      <c r="AL1009" s="19"/>
      <c r="AM1009" s="19"/>
      <c r="AN1009" s="19"/>
      <c r="AO1009" s="19"/>
      <c r="AP1009" s="19" t="str">
        <f t="shared" ref="AP1009:AX1009" si="4642">IF(W1009="Y",$AG1009,"")</f>
        <v>Maha Prasad</v>
      </c>
      <c r="AQ1009" s="19" t="str">
        <f t="shared" si="4642"/>
        <v>Maha Prasad</v>
      </c>
      <c r="AR1009" s="19" t="str">
        <f t="shared" si="4642"/>
        <v>Maha Prasad</v>
      </c>
      <c r="AS1009" s="19" t="str">
        <f t="shared" si="4642"/>
        <v>Maha Prasad</v>
      </c>
      <c r="AT1009" s="19" t="str">
        <f t="shared" si="4642"/>
        <v>Maha Prasad</v>
      </c>
      <c r="AU1009" s="19" t="str">
        <f t="shared" si="4642"/>
        <v>Maha Prasad</v>
      </c>
      <c r="AV1009" s="19" t="str">
        <f t="shared" si="4642"/>
        <v>Maha Prasad</v>
      </c>
      <c r="AW1009" s="19" t="str">
        <f t="shared" si="4642"/>
        <v>Maha Prasad</v>
      </c>
      <c r="AX1009" s="19" t="str">
        <f t="shared" si="4642"/>
        <v>Maha Prasad</v>
      </c>
      <c r="AY1009" s="24">
        <f t="shared" si="3801"/>
        <v>2</v>
      </c>
      <c r="AZ1009" s="19">
        <f t="shared" si="3802"/>
        <v>2</v>
      </c>
      <c r="BA1009" s="19" t="s">
        <v>1729</v>
      </c>
      <c r="BB1009" s="19"/>
    </row>
    <row r="1010" spans="1:54" ht="15">
      <c r="A1010" s="1">
        <f>'Form Responses 1'!A1199</f>
        <v>0</v>
      </c>
      <c r="B1010" s="25">
        <f>'Form Responses 1'!B1199</f>
        <v>0</v>
      </c>
      <c r="C1010" s="25">
        <f>'Form Responses 1'!C1199</f>
        <v>0</v>
      </c>
      <c r="D1010" s="25">
        <f>'Form Responses 1'!D1199</f>
        <v>0</v>
      </c>
      <c r="E1010" s="513">
        <f>'Form Responses 1'!E1199</f>
        <v>0</v>
      </c>
      <c r="F1010" s="48">
        <f>'Form Responses 1'!F1199</f>
        <v>0</v>
      </c>
      <c r="G1010" s="25"/>
      <c r="H1010" s="25"/>
      <c r="I1010" s="25"/>
      <c r="J1010" s="25"/>
      <c r="K1010" s="25"/>
      <c r="L1010" s="25"/>
      <c r="M1010" s="25"/>
      <c r="N1010" s="25"/>
      <c r="P1010" s="25"/>
      <c r="Q1010" s="25"/>
      <c r="R1010" s="25"/>
      <c r="S1010" s="25"/>
      <c r="T1010" s="25"/>
      <c r="U1010" s="25"/>
      <c r="V1010" s="25"/>
      <c r="W1010" s="25"/>
      <c r="X1010" s="25"/>
      <c r="Y1010" s="25"/>
      <c r="Z1010" s="25"/>
      <c r="AA1010" s="25"/>
      <c r="AB1010" s="25"/>
      <c r="AC1010" s="25"/>
      <c r="AD1010" s="25"/>
      <c r="AF1010" s="22">
        <f t="shared" si="3799"/>
        <v>0</v>
      </c>
      <c r="AG1010" s="44"/>
      <c r="AH1010" s="19" t="str">
        <f t="shared" si="3867"/>
        <v/>
      </c>
      <c r="AI1010" s="19"/>
      <c r="AJ1010" s="19"/>
      <c r="AK1010" s="19"/>
      <c r="AL1010" s="19"/>
      <c r="AM1010" s="19"/>
      <c r="AN1010" s="19"/>
      <c r="AO1010" s="19"/>
      <c r="AP1010" s="19" t="str">
        <f t="shared" ref="AP1010:AX1010" si="4643">IF(W1010="Y",$AG1010,"")</f>
        <v/>
      </c>
      <c r="AQ1010" s="19" t="str">
        <f t="shared" si="4643"/>
        <v/>
      </c>
      <c r="AR1010" s="19" t="str">
        <f t="shared" si="4643"/>
        <v/>
      </c>
      <c r="AS1010" s="19" t="str">
        <f t="shared" si="4643"/>
        <v/>
      </c>
      <c r="AT1010" s="19" t="str">
        <f t="shared" si="4643"/>
        <v/>
      </c>
      <c r="AU1010" s="19" t="str">
        <f t="shared" si="4643"/>
        <v/>
      </c>
      <c r="AV1010" s="19" t="str">
        <f t="shared" si="4643"/>
        <v/>
      </c>
      <c r="AW1010" s="19" t="str">
        <f t="shared" si="4643"/>
        <v/>
      </c>
      <c r="AX1010" s="19" t="str">
        <f t="shared" si="4643"/>
        <v/>
      </c>
      <c r="AY1010" s="24">
        <f t="shared" si="3801"/>
        <v>0</v>
      </c>
      <c r="AZ1010" s="19">
        <f t="shared" si="3802"/>
        <v>1</v>
      </c>
      <c r="BA1010" s="19"/>
      <c r="BB1010" s="19"/>
    </row>
    <row r="1011" spans="1:54" ht="15">
      <c r="A1011" s="1">
        <f>'Form Responses 1'!A1200</f>
        <v>0</v>
      </c>
      <c r="B1011" s="25">
        <f>'Form Responses 1'!B1200</f>
        <v>0</v>
      </c>
      <c r="C1011" s="25">
        <f>'Form Responses 1'!C1200</f>
        <v>0</v>
      </c>
      <c r="D1011" s="25">
        <f>'Form Responses 1'!D1200</f>
        <v>0</v>
      </c>
      <c r="E1011" s="513">
        <f>'Form Responses 1'!E1200</f>
        <v>0</v>
      </c>
      <c r="F1011" s="48">
        <f>'Form Responses 1'!F1200</f>
        <v>0</v>
      </c>
      <c r="G1011" s="25">
        <f>'Form Responses 1'!G1200</f>
        <v>0</v>
      </c>
      <c r="H1011" s="25"/>
      <c r="I1011" s="25"/>
      <c r="J1011" s="25"/>
      <c r="K1011" s="25"/>
      <c r="L1011" s="25"/>
      <c r="M1011" s="25"/>
      <c r="N1011" s="25"/>
      <c r="P1011" s="25"/>
      <c r="Q1011" s="25"/>
      <c r="R1011" s="25"/>
      <c r="S1011" s="25"/>
      <c r="T1011" s="25"/>
      <c r="U1011" s="25"/>
      <c r="V1011" s="25"/>
      <c r="W1011" s="25"/>
      <c r="X1011" s="25"/>
      <c r="Y1011" s="25"/>
      <c r="Z1011" s="25"/>
      <c r="AA1011" s="25"/>
      <c r="AB1011" s="25"/>
      <c r="AC1011" s="25"/>
      <c r="AD1011" s="25"/>
      <c r="AF1011" s="22">
        <f t="shared" si="3799"/>
        <v>0</v>
      </c>
      <c r="AG1011" s="44"/>
      <c r="AH1011" s="19" t="str">
        <f t="shared" si="3867"/>
        <v/>
      </c>
      <c r="AI1011" s="19"/>
      <c r="AJ1011" s="19"/>
      <c r="AK1011" s="19"/>
      <c r="AL1011" s="19"/>
      <c r="AM1011" s="19"/>
      <c r="AN1011" s="19"/>
      <c r="AO1011" s="19"/>
      <c r="AP1011" s="19" t="str">
        <f t="shared" ref="AP1011:AX1011" si="4644">IF(W1011="Y",$AG1011,"")</f>
        <v/>
      </c>
      <c r="AQ1011" s="19" t="str">
        <f t="shared" si="4644"/>
        <v/>
      </c>
      <c r="AR1011" s="19" t="str">
        <f t="shared" si="4644"/>
        <v/>
      </c>
      <c r="AS1011" s="19" t="str">
        <f t="shared" si="4644"/>
        <v/>
      </c>
      <c r="AT1011" s="19" t="str">
        <f t="shared" si="4644"/>
        <v/>
      </c>
      <c r="AU1011" s="19" t="str">
        <f t="shared" si="4644"/>
        <v/>
      </c>
      <c r="AV1011" s="19" t="str">
        <f t="shared" si="4644"/>
        <v/>
      </c>
      <c r="AW1011" s="19" t="str">
        <f t="shared" si="4644"/>
        <v/>
      </c>
      <c r="AX1011" s="19" t="str">
        <f t="shared" si="4644"/>
        <v/>
      </c>
      <c r="AY1011" s="24">
        <f t="shared" si="3801"/>
        <v>0</v>
      </c>
      <c r="AZ1011" s="19">
        <f t="shared" si="3802"/>
        <v>1</v>
      </c>
      <c r="BA1011" s="19"/>
      <c r="BB1011" s="19"/>
    </row>
    <row r="1012" spans="1:54" ht="15">
      <c r="A1012" s="1">
        <f>'Form Responses 1'!A1201</f>
        <v>0</v>
      </c>
      <c r="B1012" s="25">
        <f>'Form Responses 1'!B1201</f>
        <v>0</v>
      </c>
      <c r="C1012" s="25">
        <f>'Form Responses 1'!C1201</f>
        <v>0</v>
      </c>
      <c r="D1012" s="25">
        <f>'Form Responses 1'!D1201</f>
        <v>0</v>
      </c>
      <c r="E1012" s="513">
        <f>'Form Responses 1'!E1201</f>
        <v>0</v>
      </c>
      <c r="F1012" s="48">
        <f>'Form Responses 1'!F1201</f>
        <v>0</v>
      </c>
      <c r="G1012" s="25">
        <f>'Form Responses 1'!G1201</f>
        <v>0</v>
      </c>
      <c r="H1012" s="25"/>
      <c r="I1012" s="25"/>
      <c r="J1012" s="25"/>
      <c r="K1012" s="25"/>
      <c r="L1012" s="25"/>
      <c r="M1012" s="25"/>
      <c r="N1012" s="25"/>
      <c r="P1012" s="25"/>
      <c r="Q1012" s="25"/>
      <c r="R1012" s="25"/>
      <c r="S1012" s="25"/>
      <c r="T1012" s="25"/>
      <c r="U1012" s="25"/>
      <c r="V1012" s="25"/>
      <c r="W1012" s="25"/>
      <c r="X1012" s="25"/>
      <c r="Y1012" s="25"/>
      <c r="Z1012" s="25"/>
      <c r="AA1012" s="25"/>
      <c r="AB1012" s="25"/>
      <c r="AC1012" s="25"/>
      <c r="AD1012" s="25"/>
      <c r="AF1012" s="22">
        <f t="shared" si="3799"/>
        <v>0</v>
      </c>
      <c r="AG1012" s="44"/>
      <c r="AH1012" s="19" t="str">
        <f t="shared" si="3867"/>
        <v/>
      </c>
      <c r="AI1012" s="19"/>
      <c r="AJ1012" s="19"/>
      <c r="AK1012" s="19"/>
      <c r="AL1012" s="19"/>
      <c r="AM1012" s="19"/>
      <c r="AN1012" s="19"/>
      <c r="AO1012" s="19"/>
      <c r="AP1012" s="19" t="str">
        <f t="shared" ref="AP1012:AX1012" si="4645">IF(W1012="Y",$AG1012,"")</f>
        <v/>
      </c>
      <c r="AQ1012" s="19" t="str">
        <f t="shared" si="4645"/>
        <v/>
      </c>
      <c r="AR1012" s="19" t="str">
        <f t="shared" si="4645"/>
        <v/>
      </c>
      <c r="AS1012" s="19" t="str">
        <f t="shared" si="4645"/>
        <v/>
      </c>
      <c r="AT1012" s="19" t="str">
        <f t="shared" si="4645"/>
        <v/>
      </c>
      <c r="AU1012" s="19" t="str">
        <f t="shared" si="4645"/>
        <v/>
      </c>
      <c r="AV1012" s="19" t="str">
        <f t="shared" si="4645"/>
        <v/>
      </c>
      <c r="AW1012" s="19" t="str">
        <f t="shared" si="4645"/>
        <v/>
      </c>
      <c r="AX1012" s="19" t="str">
        <f t="shared" si="4645"/>
        <v/>
      </c>
      <c r="AY1012" s="24">
        <f t="shared" si="3801"/>
        <v>0</v>
      </c>
      <c r="AZ1012" s="19">
        <f t="shared" si="3802"/>
        <v>1</v>
      </c>
      <c r="BA1012" s="19"/>
      <c r="BB1012" s="19"/>
    </row>
    <row r="1013" spans="1:54" ht="15">
      <c r="A1013" s="1">
        <f>'Form Responses 1'!A1202</f>
        <v>0</v>
      </c>
      <c r="B1013" s="25">
        <f>'Form Responses 1'!B1202</f>
        <v>0</v>
      </c>
      <c r="C1013" s="25">
        <f>'Form Responses 1'!C1202</f>
        <v>0</v>
      </c>
      <c r="D1013" s="25">
        <f>'Form Responses 1'!D1202</f>
        <v>0</v>
      </c>
      <c r="E1013" s="513">
        <f>'Form Responses 1'!E1202</f>
        <v>0</v>
      </c>
      <c r="F1013" s="48">
        <f>'Form Responses 1'!F1202</f>
        <v>0</v>
      </c>
      <c r="G1013" s="25">
        <f>'Form Responses 1'!G1202</f>
        <v>0</v>
      </c>
      <c r="H1013" s="25"/>
      <c r="I1013" s="25"/>
      <c r="J1013" s="25"/>
      <c r="K1013" s="25"/>
      <c r="L1013" s="25"/>
      <c r="M1013" s="25"/>
      <c r="N1013" s="25"/>
      <c r="P1013" s="25"/>
      <c r="Q1013" s="25"/>
      <c r="R1013" s="25"/>
      <c r="S1013" s="25"/>
      <c r="T1013" s="25"/>
      <c r="U1013" s="25"/>
      <c r="V1013" s="25"/>
      <c r="W1013" s="25"/>
      <c r="X1013" s="25"/>
      <c r="Y1013" s="25"/>
      <c r="Z1013" s="25"/>
      <c r="AA1013" s="25"/>
      <c r="AB1013" s="25"/>
      <c r="AC1013" s="25"/>
      <c r="AD1013" s="25"/>
      <c r="AF1013" s="22">
        <f t="shared" si="3799"/>
        <v>0</v>
      </c>
      <c r="AG1013" s="44"/>
      <c r="AH1013" s="19" t="str">
        <f t="shared" si="3867"/>
        <v/>
      </c>
      <c r="AI1013" s="19"/>
      <c r="AJ1013" s="19"/>
      <c r="AK1013" s="19"/>
      <c r="AL1013" s="19"/>
      <c r="AM1013" s="19"/>
      <c r="AN1013" s="19"/>
      <c r="AO1013" s="19"/>
      <c r="AP1013" s="19" t="str">
        <f t="shared" ref="AP1013:AX1013" si="4646">IF(W1013="Y",$AG1013,"")</f>
        <v/>
      </c>
      <c r="AQ1013" s="19" t="str">
        <f t="shared" si="4646"/>
        <v/>
      </c>
      <c r="AR1013" s="19" t="str">
        <f t="shared" si="4646"/>
        <v/>
      </c>
      <c r="AS1013" s="19" t="str">
        <f t="shared" si="4646"/>
        <v/>
      </c>
      <c r="AT1013" s="19" t="str">
        <f t="shared" si="4646"/>
        <v/>
      </c>
      <c r="AU1013" s="19" t="str">
        <f t="shared" si="4646"/>
        <v/>
      </c>
      <c r="AV1013" s="19" t="str">
        <f t="shared" si="4646"/>
        <v/>
      </c>
      <c r="AW1013" s="19" t="str">
        <f t="shared" si="4646"/>
        <v/>
      </c>
      <c r="AX1013" s="19" t="str">
        <f t="shared" si="4646"/>
        <v/>
      </c>
      <c r="AY1013" s="24">
        <f t="shared" si="3801"/>
        <v>0</v>
      </c>
      <c r="AZ1013" s="19">
        <f t="shared" si="3802"/>
        <v>1</v>
      </c>
      <c r="BA1013" s="19"/>
      <c r="BB1013" s="19"/>
    </row>
    <row r="1014" spans="1:54" ht="15">
      <c r="A1014" s="1">
        <f>'Form Responses 1'!A1203</f>
        <v>0</v>
      </c>
      <c r="B1014" s="25">
        <f>'Form Responses 1'!B1203</f>
        <v>0</v>
      </c>
      <c r="C1014" s="25">
        <f>'Form Responses 1'!C1203</f>
        <v>0</v>
      </c>
      <c r="D1014" s="25">
        <f>'Form Responses 1'!D1203</f>
        <v>0</v>
      </c>
      <c r="E1014" s="513">
        <f>'Form Responses 1'!E1203</f>
        <v>0</v>
      </c>
      <c r="F1014" s="48">
        <f>'Form Responses 1'!F1203</f>
        <v>0</v>
      </c>
      <c r="G1014" s="25">
        <f>'Form Responses 1'!G1203</f>
        <v>0</v>
      </c>
      <c r="H1014" s="25"/>
      <c r="I1014" s="25"/>
      <c r="J1014" s="25"/>
      <c r="K1014" s="25"/>
      <c r="L1014" s="25"/>
      <c r="M1014" s="25"/>
      <c r="N1014" s="25"/>
      <c r="P1014" s="25"/>
      <c r="Q1014" s="25"/>
      <c r="R1014" s="25"/>
      <c r="S1014" s="25"/>
      <c r="T1014" s="25"/>
      <c r="U1014" s="25"/>
      <c r="V1014" s="25"/>
      <c r="W1014" s="25"/>
      <c r="X1014" s="25"/>
      <c r="Y1014" s="25"/>
      <c r="Z1014" s="25"/>
      <c r="AA1014" s="25"/>
      <c r="AB1014" s="25"/>
      <c r="AC1014" s="25"/>
      <c r="AD1014" s="25"/>
      <c r="AF1014" s="22">
        <f t="shared" si="3799"/>
        <v>0</v>
      </c>
      <c r="AG1014" s="44"/>
      <c r="AH1014" s="19" t="str">
        <f t="shared" si="3867"/>
        <v/>
      </c>
      <c r="AI1014" s="19"/>
      <c r="AJ1014" s="19"/>
      <c r="AK1014" s="19"/>
      <c r="AL1014" s="19"/>
      <c r="AM1014" s="19"/>
      <c r="AN1014" s="19"/>
      <c r="AO1014" s="19"/>
      <c r="AP1014" s="19" t="str">
        <f t="shared" ref="AP1014:AX1014" si="4647">IF(W1014="Y",$AG1014,"")</f>
        <v/>
      </c>
      <c r="AQ1014" s="19" t="str">
        <f t="shared" si="4647"/>
        <v/>
      </c>
      <c r="AR1014" s="19" t="str">
        <f t="shared" si="4647"/>
        <v/>
      </c>
      <c r="AS1014" s="19" t="str">
        <f t="shared" si="4647"/>
        <v/>
      </c>
      <c r="AT1014" s="19" t="str">
        <f t="shared" si="4647"/>
        <v/>
      </c>
      <c r="AU1014" s="19" t="str">
        <f t="shared" si="4647"/>
        <v/>
      </c>
      <c r="AV1014" s="19" t="str">
        <f t="shared" si="4647"/>
        <v/>
      </c>
      <c r="AW1014" s="19" t="str">
        <f t="shared" si="4647"/>
        <v/>
      </c>
      <c r="AX1014" s="19" t="str">
        <f t="shared" si="4647"/>
        <v/>
      </c>
      <c r="AY1014" s="24">
        <f t="shared" si="3801"/>
        <v>0</v>
      </c>
      <c r="AZ1014" s="19">
        <f t="shared" si="3802"/>
        <v>1</v>
      </c>
      <c r="BA1014" s="19"/>
      <c r="BB1014" s="19"/>
    </row>
    <row r="1015" spans="1:54" ht="15">
      <c r="A1015" s="1">
        <f>'Form Responses 1'!A1204</f>
        <v>0</v>
      </c>
      <c r="B1015" s="25">
        <f>'Form Responses 1'!B1204</f>
        <v>0</v>
      </c>
      <c r="C1015" s="25">
        <f>'Form Responses 1'!C1204</f>
        <v>0</v>
      </c>
      <c r="D1015" s="25">
        <f>'Form Responses 1'!D1204</f>
        <v>0</v>
      </c>
      <c r="E1015" s="513">
        <f>'Form Responses 1'!E1204</f>
        <v>0</v>
      </c>
      <c r="F1015" s="48">
        <f>'Form Responses 1'!F1204</f>
        <v>0</v>
      </c>
      <c r="G1015" s="25">
        <f>'Form Responses 1'!G1204</f>
        <v>0</v>
      </c>
      <c r="H1015" s="25"/>
      <c r="I1015" s="25"/>
      <c r="J1015" s="25"/>
      <c r="K1015" s="25"/>
      <c r="L1015" s="25"/>
      <c r="M1015" s="25"/>
      <c r="N1015" s="25"/>
      <c r="P1015" s="25"/>
      <c r="Q1015" s="25"/>
      <c r="R1015" s="25"/>
      <c r="S1015" s="25"/>
      <c r="T1015" s="25"/>
      <c r="U1015" s="25"/>
      <c r="V1015" s="25"/>
      <c r="W1015" s="25"/>
      <c r="X1015" s="25"/>
      <c r="Y1015" s="25"/>
      <c r="Z1015" s="25"/>
      <c r="AA1015" s="25"/>
      <c r="AB1015" s="25"/>
      <c r="AC1015" s="25"/>
      <c r="AD1015" s="25"/>
      <c r="AF1015" s="22">
        <f t="shared" si="3799"/>
        <v>0</v>
      </c>
      <c r="AG1015" s="44"/>
      <c r="AH1015" s="19" t="str">
        <f t="shared" si="3867"/>
        <v/>
      </c>
      <c r="AI1015" s="19"/>
      <c r="AJ1015" s="19"/>
      <c r="AK1015" s="19"/>
      <c r="AL1015" s="19"/>
      <c r="AM1015" s="19"/>
      <c r="AN1015" s="19"/>
      <c r="AO1015" s="19"/>
      <c r="AP1015" s="19" t="str">
        <f t="shared" ref="AP1015:AX1015" si="4648">IF(W1015="Y",$AG1015,"")</f>
        <v/>
      </c>
      <c r="AQ1015" s="19" t="str">
        <f t="shared" si="4648"/>
        <v/>
      </c>
      <c r="AR1015" s="19" t="str">
        <f t="shared" si="4648"/>
        <v/>
      </c>
      <c r="AS1015" s="19" t="str">
        <f t="shared" si="4648"/>
        <v/>
      </c>
      <c r="AT1015" s="19" t="str">
        <f t="shared" si="4648"/>
        <v/>
      </c>
      <c r="AU1015" s="19" t="str">
        <f t="shared" si="4648"/>
        <v/>
      </c>
      <c r="AV1015" s="19" t="str">
        <f t="shared" si="4648"/>
        <v/>
      </c>
      <c r="AW1015" s="19" t="str">
        <f t="shared" si="4648"/>
        <v/>
      </c>
      <c r="AX1015" s="19" t="str">
        <f t="shared" si="4648"/>
        <v/>
      </c>
      <c r="AY1015" s="24">
        <f t="shared" si="3801"/>
        <v>0</v>
      </c>
      <c r="AZ1015" s="19">
        <f t="shared" si="3802"/>
        <v>1</v>
      </c>
      <c r="BA1015" s="19"/>
      <c r="BB1015" s="19"/>
    </row>
    <row r="1016" spans="1:54" ht="15">
      <c r="A1016" s="1">
        <f>'Form Responses 1'!A1205</f>
        <v>0</v>
      </c>
      <c r="B1016" s="25">
        <f>'Form Responses 1'!B1205</f>
        <v>0</v>
      </c>
      <c r="C1016" s="25">
        <f>'Form Responses 1'!C1205</f>
        <v>0</v>
      </c>
      <c r="D1016" s="25">
        <f>'Form Responses 1'!D1205</f>
        <v>0</v>
      </c>
      <c r="E1016" s="513">
        <f>'Form Responses 1'!E1205</f>
        <v>0</v>
      </c>
      <c r="F1016" s="48">
        <f>'Form Responses 1'!F1205</f>
        <v>0</v>
      </c>
      <c r="G1016" s="25">
        <f>'Form Responses 1'!G1205</f>
        <v>0</v>
      </c>
      <c r="H1016" s="25"/>
      <c r="I1016" s="25"/>
      <c r="J1016" s="25"/>
      <c r="K1016" s="25"/>
      <c r="L1016" s="25"/>
      <c r="M1016" s="25"/>
      <c r="N1016" s="25"/>
      <c r="P1016" s="25"/>
      <c r="Q1016" s="25"/>
      <c r="R1016" s="25"/>
      <c r="S1016" s="25"/>
      <c r="T1016" s="25"/>
      <c r="U1016" s="25"/>
      <c r="V1016" s="25"/>
      <c r="W1016" s="25"/>
      <c r="X1016" s="25"/>
      <c r="Y1016" s="25"/>
      <c r="Z1016" s="25"/>
      <c r="AA1016" s="25"/>
      <c r="AB1016" s="25"/>
      <c r="AC1016" s="25"/>
      <c r="AD1016" s="25"/>
      <c r="AF1016" s="22">
        <f t="shared" si="3799"/>
        <v>0</v>
      </c>
      <c r="AG1016" s="44"/>
      <c r="AH1016" s="19" t="str">
        <f t="shared" si="3867"/>
        <v/>
      </c>
      <c r="AI1016" s="19"/>
      <c r="AJ1016" s="19"/>
      <c r="AK1016" s="19"/>
      <c r="AL1016" s="19"/>
      <c r="AM1016" s="19"/>
      <c r="AN1016" s="19"/>
      <c r="AO1016" s="19"/>
      <c r="AP1016" s="19" t="str">
        <f t="shared" ref="AP1016:AX1016" si="4649">IF(W1016="Y",$AG1016,"")</f>
        <v/>
      </c>
      <c r="AQ1016" s="19" t="str">
        <f t="shared" si="4649"/>
        <v/>
      </c>
      <c r="AR1016" s="19" t="str">
        <f t="shared" si="4649"/>
        <v/>
      </c>
      <c r="AS1016" s="19" t="str">
        <f t="shared" si="4649"/>
        <v/>
      </c>
      <c r="AT1016" s="19" t="str">
        <f t="shared" si="4649"/>
        <v/>
      </c>
      <c r="AU1016" s="19" t="str">
        <f t="shared" si="4649"/>
        <v/>
      </c>
      <c r="AV1016" s="19" t="str">
        <f t="shared" si="4649"/>
        <v/>
      </c>
      <c r="AW1016" s="19" t="str">
        <f t="shared" si="4649"/>
        <v/>
      </c>
      <c r="AX1016" s="19" t="str">
        <f t="shared" si="4649"/>
        <v/>
      </c>
      <c r="AY1016" s="24">
        <f t="shared" si="3801"/>
        <v>0</v>
      </c>
      <c r="AZ1016" s="19">
        <f t="shared" si="3802"/>
        <v>1</v>
      </c>
      <c r="BA1016" s="19"/>
      <c r="BB1016" s="19"/>
    </row>
    <row r="1017" spans="1:54" ht="15">
      <c r="A1017" s="1">
        <f>'Form Responses 1'!A1206</f>
        <v>0</v>
      </c>
      <c r="B1017" s="25">
        <f>'Form Responses 1'!B1206</f>
        <v>0</v>
      </c>
      <c r="C1017" s="25">
        <f>'Form Responses 1'!C1206</f>
        <v>0</v>
      </c>
      <c r="D1017" s="25">
        <f>'Form Responses 1'!D1206</f>
        <v>0</v>
      </c>
      <c r="E1017" s="513">
        <f>'Form Responses 1'!E1206</f>
        <v>0</v>
      </c>
      <c r="F1017" s="48">
        <f>'Form Responses 1'!F1206</f>
        <v>0</v>
      </c>
      <c r="G1017" s="25">
        <f>'Form Responses 1'!G1206</f>
        <v>0</v>
      </c>
      <c r="H1017" s="25"/>
      <c r="I1017" s="25"/>
      <c r="J1017" s="25"/>
      <c r="K1017" s="25"/>
      <c r="L1017" s="25"/>
      <c r="M1017" s="25"/>
      <c r="N1017" s="25"/>
      <c r="P1017" s="25"/>
      <c r="Q1017" s="25"/>
      <c r="R1017" s="25"/>
      <c r="S1017" s="25"/>
      <c r="T1017" s="25"/>
      <c r="U1017" s="25"/>
      <c r="V1017" s="25"/>
      <c r="W1017" s="25"/>
      <c r="X1017" s="25"/>
      <c r="Y1017" s="25"/>
      <c r="Z1017" s="25"/>
      <c r="AA1017" s="25"/>
      <c r="AB1017" s="25"/>
      <c r="AC1017" s="25"/>
      <c r="AD1017" s="25"/>
      <c r="AF1017" s="22">
        <f t="shared" si="3799"/>
        <v>0</v>
      </c>
      <c r="AG1017" s="44"/>
      <c r="AH1017" s="19" t="str">
        <f t="shared" si="3867"/>
        <v/>
      </c>
      <c r="AI1017" s="19"/>
      <c r="AJ1017" s="19"/>
      <c r="AK1017" s="19"/>
      <c r="AL1017" s="19"/>
      <c r="AM1017" s="19"/>
      <c r="AN1017" s="19"/>
      <c r="AO1017" s="19"/>
      <c r="AP1017" s="19" t="str">
        <f t="shared" ref="AP1017:AX1017" si="4650">IF(W1017="Y",$AG1017,"")</f>
        <v/>
      </c>
      <c r="AQ1017" s="19" t="str">
        <f t="shared" si="4650"/>
        <v/>
      </c>
      <c r="AR1017" s="19" t="str">
        <f t="shared" si="4650"/>
        <v/>
      </c>
      <c r="AS1017" s="19" t="str">
        <f t="shared" si="4650"/>
        <v/>
      </c>
      <c r="AT1017" s="19" t="str">
        <f t="shared" si="4650"/>
        <v/>
      </c>
      <c r="AU1017" s="19" t="str">
        <f t="shared" si="4650"/>
        <v/>
      </c>
      <c r="AV1017" s="19" t="str">
        <f t="shared" si="4650"/>
        <v/>
      </c>
      <c r="AW1017" s="19" t="str">
        <f t="shared" si="4650"/>
        <v/>
      </c>
      <c r="AX1017" s="19" t="str">
        <f t="shared" si="4650"/>
        <v/>
      </c>
      <c r="AY1017" s="24">
        <f t="shared" si="3801"/>
        <v>0</v>
      </c>
      <c r="AZ1017" s="19">
        <f t="shared" si="3802"/>
        <v>1</v>
      </c>
      <c r="BA1017" s="19"/>
      <c r="BB1017" s="19"/>
    </row>
    <row r="1018" spans="1:54" ht="15">
      <c r="A1018" s="1">
        <f>'Form Responses 1'!A1207</f>
        <v>0</v>
      </c>
      <c r="B1018" s="25">
        <f>'Form Responses 1'!B1207</f>
        <v>0</v>
      </c>
      <c r="C1018" s="25">
        <f>'Form Responses 1'!C1207</f>
        <v>0</v>
      </c>
      <c r="D1018" s="25">
        <f>'Form Responses 1'!D1207</f>
        <v>0</v>
      </c>
      <c r="E1018" s="513">
        <f>'Form Responses 1'!E1207</f>
        <v>0</v>
      </c>
      <c r="F1018" s="48">
        <f>'Form Responses 1'!F1207</f>
        <v>0</v>
      </c>
      <c r="G1018" s="25">
        <f>'Form Responses 1'!G1207</f>
        <v>0</v>
      </c>
      <c r="H1018" s="25"/>
      <c r="I1018" s="25"/>
      <c r="J1018" s="25"/>
      <c r="K1018" s="25"/>
      <c r="L1018" s="25"/>
      <c r="M1018" s="25"/>
      <c r="N1018" s="25"/>
      <c r="P1018" s="25"/>
      <c r="Q1018" s="25"/>
      <c r="R1018" s="25"/>
      <c r="S1018" s="25"/>
      <c r="T1018" s="25"/>
      <c r="U1018" s="25"/>
      <c r="V1018" s="25"/>
      <c r="W1018" s="25"/>
      <c r="X1018" s="25"/>
      <c r="Y1018" s="25"/>
      <c r="Z1018" s="25"/>
      <c r="AA1018" s="25"/>
      <c r="AB1018" s="25"/>
      <c r="AC1018" s="25"/>
      <c r="AD1018" s="25"/>
      <c r="AF1018" s="22">
        <f t="shared" si="3799"/>
        <v>0</v>
      </c>
      <c r="AG1018" s="44"/>
      <c r="AH1018" s="19" t="str">
        <f t="shared" si="3867"/>
        <v/>
      </c>
      <c r="AI1018" s="19"/>
      <c r="AJ1018" s="19"/>
      <c r="AK1018" s="19"/>
      <c r="AL1018" s="19"/>
      <c r="AM1018" s="19"/>
      <c r="AN1018" s="19"/>
      <c r="AO1018" s="19"/>
      <c r="AP1018" s="19" t="str">
        <f t="shared" ref="AP1018:AX1018" si="4651">IF(W1018="Y",$AG1018,"")</f>
        <v/>
      </c>
      <c r="AQ1018" s="19" t="str">
        <f t="shared" si="4651"/>
        <v/>
      </c>
      <c r="AR1018" s="19" t="str">
        <f t="shared" si="4651"/>
        <v/>
      </c>
      <c r="AS1018" s="19" t="str">
        <f t="shared" si="4651"/>
        <v/>
      </c>
      <c r="AT1018" s="19" t="str">
        <f t="shared" si="4651"/>
        <v/>
      </c>
      <c r="AU1018" s="19" t="str">
        <f t="shared" si="4651"/>
        <v/>
      </c>
      <c r="AV1018" s="19" t="str">
        <f t="shared" si="4651"/>
        <v/>
      </c>
      <c r="AW1018" s="19" t="str">
        <f t="shared" si="4651"/>
        <v/>
      </c>
      <c r="AX1018" s="19" t="str">
        <f t="shared" si="4651"/>
        <v/>
      </c>
      <c r="AY1018" s="24">
        <f t="shared" si="3801"/>
        <v>0</v>
      </c>
      <c r="AZ1018" s="19">
        <f t="shared" si="3802"/>
        <v>1</v>
      </c>
      <c r="BA1018" s="19"/>
      <c r="BB1018" s="19"/>
    </row>
    <row r="1019" spans="1:54" ht="15">
      <c r="A1019" s="1">
        <f>'Form Responses 1'!A1208</f>
        <v>0</v>
      </c>
      <c r="B1019" s="25">
        <f>'Form Responses 1'!B1208</f>
        <v>0</v>
      </c>
      <c r="C1019" s="25">
        <f>'Form Responses 1'!C1208</f>
        <v>0</v>
      </c>
      <c r="D1019" s="25">
        <f>'Form Responses 1'!D1208</f>
        <v>0</v>
      </c>
      <c r="E1019" s="513">
        <f>'Form Responses 1'!E1208</f>
        <v>0</v>
      </c>
      <c r="F1019" s="48">
        <f>'Form Responses 1'!F1208</f>
        <v>0</v>
      </c>
      <c r="G1019" s="25">
        <f>'Form Responses 1'!G1208</f>
        <v>0</v>
      </c>
      <c r="H1019" s="25"/>
      <c r="I1019" s="25"/>
      <c r="J1019" s="25"/>
      <c r="K1019" s="25"/>
      <c r="L1019" s="25"/>
      <c r="M1019" s="25"/>
      <c r="N1019" s="25"/>
      <c r="P1019" s="25"/>
      <c r="Q1019" s="25"/>
      <c r="R1019" s="25"/>
      <c r="S1019" s="25"/>
      <c r="T1019" s="25"/>
      <c r="U1019" s="25"/>
      <c r="V1019" s="25"/>
      <c r="W1019" s="25"/>
      <c r="X1019" s="25"/>
      <c r="Y1019" s="25"/>
      <c r="Z1019" s="25"/>
      <c r="AA1019" s="25"/>
      <c r="AB1019" s="25"/>
      <c r="AC1019" s="25"/>
      <c r="AD1019" s="25"/>
      <c r="AF1019" s="22">
        <f t="shared" si="3799"/>
        <v>0</v>
      </c>
      <c r="AG1019" s="44"/>
      <c r="AH1019" s="19" t="str">
        <f t="shared" si="3867"/>
        <v/>
      </c>
      <c r="AI1019" s="19"/>
      <c r="AJ1019" s="19"/>
      <c r="AK1019" s="19"/>
      <c r="AL1019" s="19"/>
      <c r="AM1019" s="19"/>
      <c r="AN1019" s="19"/>
      <c r="AO1019" s="19"/>
      <c r="AP1019" s="19" t="str">
        <f t="shared" ref="AP1019:AX1019" si="4652">IF(W1019="Y",$AG1019,"")</f>
        <v/>
      </c>
      <c r="AQ1019" s="19" t="str">
        <f t="shared" si="4652"/>
        <v/>
      </c>
      <c r="AR1019" s="19" t="str">
        <f t="shared" si="4652"/>
        <v/>
      </c>
      <c r="AS1019" s="19" t="str">
        <f t="shared" si="4652"/>
        <v/>
      </c>
      <c r="AT1019" s="19" t="str">
        <f t="shared" si="4652"/>
        <v/>
      </c>
      <c r="AU1019" s="19" t="str">
        <f t="shared" si="4652"/>
        <v/>
      </c>
      <c r="AV1019" s="19" t="str">
        <f t="shared" si="4652"/>
        <v/>
      </c>
      <c r="AW1019" s="19" t="str">
        <f t="shared" si="4652"/>
        <v/>
      </c>
      <c r="AX1019" s="19" t="str">
        <f t="shared" si="4652"/>
        <v/>
      </c>
      <c r="AY1019" s="24">
        <f t="shared" si="3801"/>
        <v>0</v>
      </c>
      <c r="AZ1019" s="19">
        <f t="shared" si="3802"/>
        <v>1</v>
      </c>
      <c r="BA1019" s="19"/>
      <c r="BB1019" s="19"/>
    </row>
    <row r="1020" spans="1:54" ht="15">
      <c r="A1020" s="1">
        <f>'Form Responses 1'!A1209</f>
        <v>0</v>
      </c>
      <c r="B1020" s="25">
        <f>'Form Responses 1'!B1209</f>
        <v>0</v>
      </c>
      <c r="C1020" s="25">
        <f>'Form Responses 1'!C1209</f>
        <v>0</v>
      </c>
      <c r="D1020" s="25">
        <f>'Form Responses 1'!D1209</f>
        <v>0</v>
      </c>
      <c r="E1020" s="513">
        <f>'Form Responses 1'!E1209</f>
        <v>0</v>
      </c>
      <c r="F1020" s="48">
        <f>'Form Responses 1'!F1209</f>
        <v>0</v>
      </c>
      <c r="G1020" s="25">
        <f>'Form Responses 1'!G1209</f>
        <v>0</v>
      </c>
      <c r="H1020" s="25"/>
      <c r="I1020" s="25"/>
      <c r="J1020" s="25"/>
      <c r="K1020" s="25"/>
      <c r="L1020" s="25"/>
      <c r="M1020" s="25"/>
      <c r="N1020" s="25"/>
      <c r="P1020" s="25"/>
      <c r="Q1020" s="25"/>
      <c r="R1020" s="25"/>
      <c r="S1020" s="25"/>
      <c r="T1020" s="25"/>
      <c r="U1020" s="25"/>
      <c r="V1020" s="25"/>
      <c r="W1020" s="25"/>
      <c r="X1020" s="25"/>
      <c r="Y1020" s="25"/>
      <c r="Z1020" s="25"/>
      <c r="AA1020" s="25"/>
      <c r="AB1020" s="25"/>
      <c r="AC1020" s="25"/>
      <c r="AD1020" s="25"/>
      <c r="AF1020" s="22">
        <f t="shared" si="3799"/>
        <v>0</v>
      </c>
      <c r="AG1020" s="44"/>
      <c r="AH1020" s="19" t="str">
        <f t="shared" si="3867"/>
        <v/>
      </c>
      <c r="AI1020" s="19"/>
      <c r="AJ1020" s="19"/>
      <c r="AK1020" s="19"/>
      <c r="AL1020" s="19"/>
      <c r="AM1020" s="19"/>
      <c r="AN1020" s="19"/>
      <c r="AO1020" s="19"/>
      <c r="AP1020" s="19" t="str">
        <f t="shared" ref="AP1020:AX1020" si="4653">IF(W1020="Y",$AG1020,"")</f>
        <v/>
      </c>
      <c r="AQ1020" s="19" t="str">
        <f t="shared" si="4653"/>
        <v/>
      </c>
      <c r="AR1020" s="19" t="str">
        <f t="shared" si="4653"/>
        <v/>
      </c>
      <c r="AS1020" s="19" t="str">
        <f t="shared" si="4653"/>
        <v/>
      </c>
      <c r="AT1020" s="19" t="str">
        <f t="shared" si="4653"/>
        <v/>
      </c>
      <c r="AU1020" s="19" t="str">
        <f t="shared" si="4653"/>
        <v/>
      </c>
      <c r="AV1020" s="19" t="str">
        <f t="shared" si="4653"/>
        <v/>
      </c>
      <c r="AW1020" s="19" t="str">
        <f t="shared" si="4653"/>
        <v/>
      </c>
      <c r="AX1020" s="19" t="str">
        <f t="shared" si="4653"/>
        <v/>
      </c>
      <c r="AY1020" s="24">
        <f t="shared" si="3801"/>
        <v>0</v>
      </c>
      <c r="AZ1020" s="19">
        <f t="shared" si="3802"/>
        <v>1</v>
      </c>
      <c r="BA1020" s="19"/>
      <c r="BB1020" s="19"/>
    </row>
    <row r="1021" spans="1:54" ht="15">
      <c r="A1021" s="1">
        <f>'Form Responses 1'!A1210</f>
        <v>0</v>
      </c>
      <c r="B1021" s="25">
        <f>'Form Responses 1'!B1210</f>
        <v>0</v>
      </c>
      <c r="C1021" s="25">
        <f>'Form Responses 1'!C1210</f>
        <v>0</v>
      </c>
      <c r="D1021" s="25">
        <f>'Form Responses 1'!D1210</f>
        <v>0</v>
      </c>
      <c r="E1021" s="513">
        <f>'Form Responses 1'!E1210</f>
        <v>0</v>
      </c>
      <c r="F1021" s="48">
        <f>'Form Responses 1'!F1210</f>
        <v>0</v>
      </c>
      <c r="G1021" s="25">
        <f>'Form Responses 1'!G1210</f>
        <v>0</v>
      </c>
      <c r="H1021" s="25"/>
      <c r="I1021" s="25"/>
      <c r="J1021" s="25"/>
      <c r="K1021" s="25"/>
      <c r="L1021" s="25"/>
      <c r="M1021" s="25"/>
      <c r="N1021" s="25"/>
      <c r="P1021" s="25"/>
      <c r="Q1021" s="25"/>
      <c r="R1021" s="25"/>
      <c r="S1021" s="25"/>
      <c r="T1021" s="25"/>
      <c r="U1021" s="25"/>
      <c r="V1021" s="25"/>
      <c r="W1021" s="25"/>
      <c r="X1021" s="25"/>
      <c r="Y1021" s="25"/>
      <c r="Z1021" s="25"/>
      <c r="AA1021" s="25"/>
      <c r="AB1021" s="25"/>
      <c r="AC1021" s="25"/>
      <c r="AD1021" s="25"/>
      <c r="AF1021" s="22">
        <f t="shared" si="3799"/>
        <v>0</v>
      </c>
      <c r="AG1021" s="44"/>
      <c r="AH1021" s="19" t="str">
        <f t="shared" si="3867"/>
        <v/>
      </c>
      <c r="AI1021" s="19"/>
      <c r="AJ1021" s="19"/>
      <c r="AK1021" s="19"/>
      <c r="AL1021" s="19"/>
      <c r="AM1021" s="19"/>
      <c r="AN1021" s="19"/>
      <c r="AO1021" s="19"/>
      <c r="AP1021" s="19" t="str">
        <f t="shared" ref="AP1021:AX1021" si="4654">IF(W1021="Y",$AG1021,"")</f>
        <v/>
      </c>
      <c r="AQ1021" s="19" t="str">
        <f t="shared" si="4654"/>
        <v/>
      </c>
      <c r="AR1021" s="19" t="str">
        <f t="shared" si="4654"/>
        <v/>
      </c>
      <c r="AS1021" s="19" t="str">
        <f t="shared" si="4654"/>
        <v/>
      </c>
      <c r="AT1021" s="19" t="str">
        <f t="shared" si="4654"/>
        <v/>
      </c>
      <c r="AU1021" s="19" t="str">
        <f t="shared" si="4654"/>
        <v/>
      </c>
      <c r="AV1021" s="19" t="str">
        <f t="shared" si="4654"/>
        <v/>
      </c>
      <c r="AW1021" s="19" t="str">
        <f t="shared" si="4654"/>
        <v/>
      </c>
      <c r="AX1021" s="19" t="str">
        <f t="shared" si="4654"/>
        <v/>
      </c>
      <c r="AY1021" s="24">
        <f t="shared" si="3801"/>
        <v>0</v>
      </c>
      <c r="AZ1021" s="19">
        <f t="shared" si="3802"/>
        <v>1</v>
      </c>
      <c r="BA1021" s="19"/>
      <c r="BB1021" s="19"/>
    </row>
    <row r="1022" spans="1:54" ht="15">
      <c r="A1022" s="1">
        <f>'Form Responses 1'!A1211</f>
        <v>0</v>
      </c>
      <c r="B1022" s="25">
        <f>'Form Responses 1'!B1211</f>
        <v>0</v>
      </c>
      <c r="C1022" s="25">
        <f>'Form Responses 1'!C1211</f>
        <v>0</v>
      </c>
      <c r="D1022" s="25">
        <f>'Form Responses 1'!D1211</f>
        <v>0</v>
      </c>
      <c r="E1022" s="513">
        <f>'Form Responses 1'!E1211</f>
        <v>0</v>
      </c>
      <c r="F1022" s="48">
        <f>'Form Responses 1'!F1211</f>
        <v>0</v>
      </c>
      <c r="G1022" s="25">
        <f>'Form Responses 1'!G1211</f>
        <v>0</v>
      </c>
      <c r="H1022" s="25"/>
      <c r="I1022" s="25"/>
      <c r="J1022" s="25"/>
      <c r="K1022" s="25"/>
      <c r="L1022" s="25"/>
      <c r="M1022" s="25"/>
      <c r="N1022" s="25"/>
      <c r="P1022" s="25"/>
      <c r="Q1022" s="25"/>
      <c r="R1022" s="25"/>
      <c r="S1022" s="25"/>
      <c r="T1022" s="25"/>
      <c r="U1022" s="25"/>
      <c r="V1022" s="25"/>
      <c r="W1022" s="25"/>
      <c r="X1022" s="25"/>
      <c r="Y1022" s="25"/>
      <c r="Z1022" s="25"/>
      <c r="AA1022" s="25"/>
      <c r="AB1022" s="25"/>
      <c r="AC1022" s="25"/>
      <c r="AD1022" s="25"/>
      <c r="AF1022" s="22">
        <f t="shared" ref="AF1022:AF1032" si="4655">SUMPRODUCT((ISNUMBER(FIND("Y",P1022:Q1022))+(ISNUMBER(FIND("Y",R1022:S1022))+(ISNUMBER(FIND("Y",T1022:U1022))+(ISNUMBER(FIND("Y",W1022:X1022))+ISNUMBER(FIND("Y",Z1022:AA1022))+ISNUMBER(FIND("Y",AC1022:AD1022)))))))</f>
        <v>0</v>
      </c>
      <c r="AG1022" s="44"/>
      <c r="AH1022" s="19" t="str">
        <f t="shared" si="3867"/>
        <v/>
      </c>
      <c r="AI1022" s="19"/>
      <c r="AJ1022" s="19"/>
      <c r="AK1022" s="19"/>
      <c r="AL1022" s="19"/>
      <c r="AM1022" s="19"/>
      <c r="AN1022" s="19"/>
      <c r="AO1022" s="19"/>
      <c r="AP1022" s="19" t="str">
        <f t="shared" ref="AP1022:AX1022" si="4656">IF(W1022="Y",$AG1022,"")</f>
        <v/>
      </c>
      <c r="AQ1022" s="19" t="str">
        <f t="shared" si="4656"/>
        <v/>
      </c>
      <c r="AR1022" s="19" t="str">
        <f t="shared" si="4656"/>
        <v/>
      </c>
      <c r="AS1022" s="19" t="str">
        <f t="shared" si="4656"/>
        <v/>
      </c>
      <c r="AT1022" s="19" t="str">
        <f t="shared" si="4656"/>
        <v/>
      </c>
      <c r="AU1022" s="19" t="str">
        <f t="shared" si="4656"/>
        <v/>
      </c>
      <c r="AV1022" s="19" t="str">
        <f t="shared" si="4656"/>
        <v/>
      </c>
      <c r="AW1022" s="19" t="str">
        <f t="shared" si="4656"/>
        <v/>
      </c>
      <c r="AX1022" s="19" t="str">
        <f t="shared" si="4656"/>
        <v/>
      </c>
      <c r="AY1022" s="24">
        <f t="shared" ref="AY1022:AY1032" si="4657">IF(AF1022&gt;4,2,IF(AND(AF1022&gt;1,AF1022&lt;=4),1,0))</f>
        <v>0</v>
      </c>
      <c r="AZ1022" s="19">
        <f t="shared" ref="AZ1022:AZ1032" si="4658">IF((COUNTIF(Y1022,"Y") + COUNTIF(AB1022,"Y") + COUNTIF(AE1022,"Y")) &gt;= 2, 2, 1)</f>
        <v>1</v>
      </c>
      <c r="BA1022" s="19"/>
      <c r="BB1022" s="19"/>
    </row>
    <row r="1023" spans="1:54" ht="15">
      <c r="A1023" s="1">
        <f>'Form Responses 1'!A1212</f>
        <v>0</v>
      </c>
      <c r="B1023" s="25">
        <f>'Form Responses 1'!B1212</f>
        <v>0</v>
      </c>
      <c r="C1023" s="25">
        <f>'Form Responses 1'!C1212</f>
        <v>0</v>
      </c>
      <c r="D1023" s="25">
        <f>'Form Responses 1'!D1212</f>
        <v>0</v>
      </c>
      <c r="E1023" s="513">
        <f>'Form Responses 1'!E1212</f>
        <v>0</v>
      </c>
      <c r="F1023" s="48">
        <f>'Form Responses 1'!F1212</f>
        <v>0</v>
      </c>
      <c r="G1023" s="25">
        <f>'Form Responses 1'!G1212</f>
        <v>0</v>
      </c>
      <c r="H1023" s="25"/>
      <c r="I1023" s="25"/>
      <c r="J1023" s="25"/>
      <c r="K1023" s="25"/>
      <c r="L1023" s="25"/>
      <c r="M1023" s="25"/>
      <c r="N1023" s="25"/>
      <c r="P1023" s="25"/>
      <c r="Q1023" s="25"/>
      <c r="R1023" s="25"/>
      <c r="S1023" s="25"/>
      <c r="T1023" s="25"/>
      <c r="U1023" s="25"/>
      <c r="V1023" s="25"/>
      <c r="W1023" s="25"/>
      <c r="X1023" s="25"/>
      <c r="Y1023" s="25"/>
      <c r="Z1023" s="25"/>
      <c r="AA1023" s="25"/>
      <c r="AB1023" s="25"/>
      <c r="AC1023" s="25"/>
      <c r="AD1023" s="25"/>
      <c r="AF1023" s="22">
        <f t="shared" si="4655"/>
        <v>0</v>
      </c>
      <c r="AG1023" s="44"/>
      <c r="AH1023" s="19" t="str">
        <f t="shared" si="3867"/>
        <v/>
      </c>
      <c r="AI1023" s="19"/>
      <c r="AJ1023" s="19"/>
      <c r="AK1023" s="19"/>
      <c r="AL1023" s="19"/>
      <c r="AM1023" s="19"/>
      <c r="AN1023" s="19"/>
      <c r="AO1023" s="19"/>
      <c r="AP1023" s="19" t="str">
        <f t="shared" ref="AP1023:AX1023" si="4659">IF(W1023="Y",$AG1023,"")</f>
        <v/>
      </c>
      <c r="AQ1023" s="19" t="str">
        <f t="shared" si="4659"/>
        <v/>
      </c>
      <c r="AR1023" s="19" t="str">
        <f t="shared" si="4659"/>
        <v/>
      </c>
      <c r="AS1023" s="19" t="str">
        <f t="shared" si="4659"/>
        <v/>
      </c>
      <c r="AT1023" s="19" t="str">
        <f t="shared" si="4659"/>
        <v/>
      </c>
      <c r="AU1023" s="19" t="str">
        <f t="shared" si="4659"/>
        <v/>
      </c>
      <c r="AV1023" s="19" t="str">
        <f t="shared" si="4659"/>
        <v/>
      </c>
      <c r="AW1023" s="19" t="str">
        <f t="shared" si="4659"/>
        <v/>
      </c>
      <c r="AX1023" s="19" t="str">
        <f t="shared" si="4659"/>
        <v/>
      </c>
      <c r="AY1023" s="24">
        <f t="shared" si="4657"/>
        <v>0</v>
      </c>
      <c r="AZ1023" s="19">
        <f t="shared" si="4658"/>
        <v>1</v>
      </c>
      <c r="BA1023" s="19"/>
      <c r="BB1023" s="19"/>
    </row>
    <row r="1024" spans="1:54" ht="15">
      <c r="A1024" s="1">
        <f>'Form Responses 1'!A1213</f>
        <v>0</v>
      </c>
      <c r="B1024" s="25">
        <f>'Form Responses 1'!B1213</f>
        <v>0</v>
      </c>
      <c r="C1024" s="25">
        <f>'Form Responses 1'!C1213</f>
        <v>0</v>
      </c>
      <c r="D1024" s="25">
        <f>'Form Responses 1'!D1213</f>
        <v>0</v>
      </c>
      <c r="E1024" s="513">
        <f>'Form Responses 1'!E1213</f>
        <v>0</v>
      </c>
      <c r="F1024" s="48">
        <f>'Form Responses 1'!F1213</f>
        <v>0</v>
      </c>
      <c r="G1024" s="25">
        <f>'Form Responses 1'!G1213</f>
        <v>0</v>
      </c>
      <c r="H1024" s="25"/>
      <c r="I1024" s="25"/>
      <c r="J1024" s="25"/>
      <c r="K1024" s="25"/>
      <c r="L1024" s="25"/>
      <c r="M1024" s="25"/>
      <c r="N1024" s="25"/>
      <c r="P1024" s="25"/>
      <c r="Q1024" s="25"/>
      <c r="R1024" s="25"/>
      <c r="S1024" s="25"/>
      <c r="T1024" s="25"/>
      <c r="U1024" s="25"/>
      <c r="V1024" s="25"/>
      <c r="W1024" s="25"/>
      <c r="X1024" s="25"/>
      <c r="Y1024" s="25"/>
      <c r="Z1024" s="25"/>
      <c r="AA1024" s="25"/>
      <c r="AB1024" s="25"/>
      <c r="AC1024" s="25"/>
      <c r="AD1024" s="25"/>
      <c r="AF1024" s="22">
        <f t="shared" si="4655"/>
        <v>0</v>
      </c>
      <c r="AG1024" s="44"/>
      <c r="AH1024" s="19" t="str">
        <f t="shared" si="3867"/>
        <v/>
      </c>
      <c r="AI1024" s="19"/>
      <c r="AJ1024" s="19"/>
      <c r="AK1024" s="19"/>
      <c r="AL1024" s="19"/>
      <c r="AM1024" s="19"/>
      <c r="AN1024" s="19"/>
      <c r="AO1024" s="19"/>
      <c r="AP1024" s="19" t="str">
        <f t="shared" ref="AP1024:AX1024" si="4660">IF(W1024="Y",$AG1024,"")</f>
        <v/>
      </c>
      <c r="AQ1024" s="19" t="str">
        <f t="shared" si="4660"/>
        <v/>
      </c>
      <c r="AR1024" s="19" t="str">
        <f t="shared" si="4660"/>
        <v/>
      </c>
      <c r="AS1024" s="19" t="str">
        <f t="shared" si="4660"/>
        <v/>
      </c>
      <c r="AT1024" s="19" t="str">
        <f t="shared" si="4660"/>
        <v/>
      </c>
      <c r="AU1024" s="19" t="str">
        <f t="shared" si="4660"/>
        <v/>
      </c>
      <c r="AV1024" s="19" t="str">
        <f t="shared" si="4660"/>
        <v/>
      </c>
      <c r="AW1024" s="19" t="str">
        <f t="shared" si="4660"/>
        <v/>
      </c>
      <c r="AX1024" s="19" t="str">
        <f t="shared" si="4660"/>
        <v/>
      </c>
      <c r="AY1024" s="24">
        <f t="shared" si="4657"/>
        <v>0</v>
      </c>
      <c r="AZ1024" s="19">
        <f t="shared" si="4658"/>
        <v>1</v>
      </c>
      <c r="BA1024" s="19"/>
      <c r="BB1024" s="19"/>
    </row>
    <row r="1025" spans="1:54" ht="15">
      <c r="A1025" s="1">
        <f>'Form Responses 1'!A1214</f>
        <v>0</v>
      </c>
      <c r="B1025" s="25">
        <f>'Form Responses 1'!B1214</f>
        <v>0</v>
      </c>
      <c r="C1025" s="25">
        <f>'Form Responses 1'!C1214</f>
        <v>0</v>
      </c>
      <c r="D1025" s="25">
        <f>'Form Responses 1'!D1214</f>
        <v>0</v>
      </c>
      <c r="E1025" s="513">
        <f>'Form Responses 1'!E1214</f>
        <v>0</v>
      </c>
      <c r="F1025" s="48">
        <f>'Form Responses 1'!F1214</f>
        <v>0</v>
      </c>
      <c r="G1025" s="25">
        <f>'Form Responses 1'!G1214</f>
        <v>0</v>
      </c>
      <c r="H1025" s="25"/>
      <c r="I1025" s="25"/>
      <c r="J1025" s="25"/>
      <c r="K1025" s="25"/>
      <c r="L1025" s="25"/>
      <c r="M1025" s="25"/>
      <c r="N1025" s="25"/>
      <c r="P1025" s="25"/>
      <c r="Q1025" s="25"/>
      <c r="R1025" s="25"/>
      <c r="S1025" s="25"/>
      <c r="T1025" s="25"/>
      <c r="U1025" s="25"/>
      <c r="V1025" s="25"/>
      <c r="W1025" s="25"/>
      <c r="X1025" s="25"/>
      <c r="Y1025" s="25"/>
      <c r="Z1025" s="25"/>
      <c r="AA1025" s="25"/>
      <c r="AB1025" s="25"/>
      <c r="AC1025" s="25"/>
      <c r="AD1025" s="25"/>
      <c r="AF1025" s="22">
        <f t="shared" si="4655"/>
        <v>0</v>
      </c>
      <c r="AG1025" s="44"/>
      <c r="AH1025" s="19" t="str">
        <f t="shared" si="3867"/>
        <v/>
      </c>
      <c r="AI1025" s="19"/>
      <c r="AJ1025" s="19"/>
      <c r="AK1025" s="19"/>
      <c r="AL1025" s="19"/>
      <c r="AM1025" s="19"/>
      <c r="AN1025" s="19"/>
      <c r="AO1025" s="19"/>
      <c r="AP1025" s="19" t="str">
        <f t="shared" ref="AP1025:AX1025" si="4661">IF(W1025="Y",$AG1025,"")</f>
        <v/>
      </c>
      <c r="AQ1025" s="19" t="str">
        <f t="shared" si="4661"/>
        <v/>
      </c>
      <c r="AR1025" s="19" t="str">
        <f t="shared" si="4661"/>
        <v/>
      </c>
      <c r="AS1025" s="19" t="str">
        <f t="shared" si="4661"/>
        <v/>
      </c>
      <c r="AT1025" s="19" t="str">
        <f t="shared" si="4661"/>
        <v/>
      </c>
      <c r="AU1025" s="19" t="str">
        <f t="shared" si="4661"/>
        <v/>
      </c>
      <c r="AV1025" s="19" t="str">
        <f t="shared" si="4661"/>
        <v/>
      </c>
      <c r="AW1025" s="19" t="str">
        <f t="shared" si="4661"/>
        <v/>
      </c>
      <c r="AX1025" s="19" t="str">
        <f t="shared" si="4661"/>
        <v/>
      </c>
      <c r="AY1025" s="24">
        <f t="shared" si="4657"/>
        <v>0</v>
      </c>
      <c r="AZ1025" s="19">
        <f t="shared" si="4658"/>
        <v>1</v>
      </c>
      <c r="BA1025" s="19"/>
      <c r="BB1025" s="19"/>
    </row>
    <row r="1026" spans="1:54" ht="15">
      <c r="A1026" s="1">
        <f>'Form Responses 1'!A1215</f>
        <v>0</v>
      </c>
      <c r="B1026" s="25">
        <f>'Form Responses 1'!B1215</f>
        <v>0</v>
      </c>
      <c r="C1026" s="25">
        <f>'Form Responses 1'!C1215</f>
        <v>0</v>
      </c>
      <c r="D1026" s="25">
        <f>'Form Responses 1'!D1215</f>
        <v>0</v>
      </c>
      <c r="E1026" s="513">
        <f>'Form Responses 1'!E1215</f>
        <v>0</v>
      </c>
      <c r="F1026" s="48">
        <f>'Form Responses 1'!F1215</f>
        <v>0</v>
      </c>
      <c r="G1026" s="25">
        <f>'Form Responses 1'!G1215</f>
        <v>0</v>
      </c>
      <c r="H1026" s="25"/>
      <c r="I1026" s="25"/>
      <c r="J1026" s="25"/>
      <c r="K1026" s="25"/>
      <c r="L1026" s="25"/>
      <c r="M1026" s="25"/>
      <c r="N1026" s="25"/>
      <c r="P1026" s="25"/>
      <c r="Q1026" s="25"/>
      <c r="R1026" s="25"/>
      <c r="S1026" s="25"/>
      <c r="T1026" s="25"/>
      <c r="U1026" s="25"/>
      <c r="V1026" s="25"/>
      <c r="W1026" s="25"/>
      <c r="X1026" s="25"/>
      <c r="Y1026" s="25"/>
      <c r="Z1026" s="25"/>
      <c r="AA1026" s="25"/>
      <c r="AB1026" s="25"/>
      <c r="AC1026" s="25"/>
      <c r="AD1026" s="25"/>
      <c r="AF1026" s="22">
        <f t="shared" si="4655"/>
        <v>0</v>
      </c>
      <c r="AG1026" s="44"/>
      <c r="AH1026" s="19" t="str">
        <f t="shared" si="3867"/>
        <v/>
      </c>
      <c r="AI1026" s="19"/>
      <c r="AJ1026" s="19"/>
      <c r="AK1026" s="19"/>
      <c r="AL1026" s="19"/>
      <c r="AM1026" s="19"/>
      <c r="AN1026" s="19"/>
      <c r="AO1026" s="19"/>
      <c r="AP1026" s="19" t="str">
        <f t="shared" ref="AP1026:AX1026" si="4662">IF(W1026="Y",$AG1026,"")</f>
        <v/>
      </c>
      <c r="AQ1026" s="19" t="str">
        <f t="shared" si="4662"/>
        <v/>
      </c>
      <c r="AR1026" s="19" t="str">
        <f t="shared" si="4662"/>
        <v/>
      </c>
      <c r="AS1026" s="19" t="str">
        <f t="shared" si="4662"/>
        <v/>
      </c>
      <c r="AT1026" s="19" t="str">
        <f t="shared" si="4662"/>
        <v/>
      </c>
      <c r="AU1026" s="19" t="str">
        <f t="shared" si="4662"/>
        <v/>
      </c>
      <c r="AV1026" s="19" t="str">
        <f t="shared" si="4662"/>
        <v/>
      </c>
      <c r="AW1026" s="19" t="str">
        <f t="shared" si="4662"/>
        <v/>
      </c>
      <c r="AX1026" s="19" t="str">
        <f t="shared" si="4662"/>
        <v/>
      </c>
      <c r="AY1026" s="24">
        <f t="shared" si="4657"/>
        <v>0</v>
      </c>
      <c r="AZ1026" s="19">
        <f t="shared" si="4658"/>
        <v>1</v>
      </c>
      <c r="BA1026" s="19"/>
      <c r="BB1026" s="19"/>
    </row>
    <row r="1027" spans="1:54" ht="15">
      <c r="B1027" s="25"/>
      <c r="C1027" s="25"/>
      <c r="D1027" s="25"/>
      <c r="E1027" s="513"/>
      <c r="F1027" s="48"/>
      <c r="G1027" s="25"/>
      <c r="H1027" s="25"/>
      <c r="I1027" s="25"/>
      <c r="J1027" s="25"/>
      <c r="K1027" s="25"/>
      <c r="L1027" s="25"/>
      <c r="M1027" s="25"/>
      <c r="N1027" s="25"/>
      <c r="P1027" s="25"/>
      <c r="Q1027" s="25"/>
      <c r="R1027" s="25"/>
      <c r="S1027" s="25"/>
      <c r="T1027" s="25"/>
      <c r="U1027" s="25"/>
      <c r="V1027" s="25"/>
      <c r="W1027" s="25"/>
      <c r="X1027" s="25"/>
      <c r="Y1027" s="25"/>
      <c r="Z1027" s="25"/>
      <c r="AA1027" s="25"/>
      <c r="AB1027" s="25"/>
      <c r="AC1027" s="25"/>
      <c r="AD1027" s="25"/>
      <c r="AF1027" s="22">
        <f t="shared" si="4655"/>
        <v>0</v>
      </c>
      <c r="AG1027" s="44"/>
      <c r="AH1027" s="19" t="str">
        <f t="shared" si="3867"/>
        <v/>
      </c>
      <c r="AI1027" s="19"/>
      <c r="AJ1027" s="19"/>
      <c r="AK1027" s="19"/>
      <c r="AL1027" s="19"/>
      <c r="AM1027" s="19"/>
      <c r="AN1027" s="19"/>
      <c r="AO1027" s="19"/>
      <c r="AP1027" s="19" t="str">
        <f t="shared" ref="AP1027:AX1027" si="4663">IF(W1027="Y",$AG1027,"")</f>
        <v/>
      </c>
      <c r="AQ1027" s="19" t="str">
        <f t="shared" si="4663"/>
        <v/>
      </c>
      <c r="AR1027" s="19" t="str">
        <f t="shared" si="4663"/>
        <v/>
      </c>
      <c r="AS1027" s="19" t="str">
        <f t="shared" si="4663"/>
        <v/>
      </c>
      <c r="AT1027" s="19" t="str">
        <f t="shared" si="4663"/>
        <v/>
      </c>
      <c r="AU1027" s="19" t="str">
        <f t="shared" si="4663"/>
        <v/>
      </c>
      <c r="AV1027" s="19" t="str">
        <f t="shared" si="4663"/>
        <v/>
      </c>
      <c r="AW1027" s="19" t="str">
        <f t="shared" si="4663"/>
        <v/>
      </c>
      <c r="AX1027" s="19" t="str">
        <f t="shared" si="4663"/>
        <v/>
      </c>
      <c r="AY1027" s="24">
        <f t="shared" si="4657"/>
        <v>0</v>
      </c>
      <c r="AZ1027" s="19">
        <f t="shared" si="4658"/>
        <v>1</v>
      </c>
      <c r="BA1027" s="19"/>
      <c r="BB1027" s="19"/>
    </row>
    <row r="1028" spans="1:54" ht="15">
      <c r="B1028" s="25"/>
      <c r="C1028" s="25"/>
      <c r="D1028" s="25"/>
      <c r="E1028" s="513"/>
      <c r="F1028" s="48"/>
      <c r="G1028" s="25"/>
      <c r="H1028" s="25"/>
      <c r="I1028" s="25"/>
      <c r="J1028" s="25"/>
      <c r="K1028" s="25"/>
      <c r="L1028" s="25"/>
      <c r="M1028" s="25"/>
      <c r="N1028" s="25"/>
      <c r="P1028" s="25"/>
      <c r="Q1028" s="25"/>
      <c r="R1028" s="25"/>
      <c r="S1028" s="25"/>
      <c r="T1028" s="25"/>
      <c r="U1028" s="25"/>
      <c r="V1028" s="25"/>
      <c r="W1028" s="25"/>
      <c r="X1028" s="25"/>
      <c r="Y1028" s="25"/>
      <c r="Z1028" s="25"/>
      <c r="AA1028" s="25"/>
      <c r="AB1028" s="25"/>
      <c r="AC1028" s="25"/>
      <c r="AD1028" s="25"/>
      <c r="AF1028" s="22">
        <f t="shared" si="4655"/>
        <v>0</v>
      </c>
      <c r="AG1028" s="44"/>
      <c r="AH1028" s="19" t="str">
        <f t="shared" si="3867"/>
        <v/>
      </c>
      <c r="AI1028" s="19"/>
      <c r="AJ1028" s="19"/>
      <c r="AK1028" s="19"/>
      <c r="AL1028" s="19"/>
      <c r="AM1028" s="19"/>
      <c r="AN1028" s="19"/>
      <c r="AO1028" s="19"/>
      <c r="AP1028" s="19" t="str">
        <f t="shared" ref="AP1028:AX1028" si="4664">IF(W1028="Y",$AG1028,"")</f>
        <v/>
      </c>
      <c r="AQ1028" s="19" t="str">
        <f t="shared" si="4664"/>
        <v/>
      </c>
      <c r="AR1028" s="19" t="str">
        <f t="shared" si="4664"/>
        <v/>
      </c>
      <c r="AS1028" s="19" t="str">
        <f t="shared" si="4664"/>
        <v/>
      </c>
      <c r="AT1028" s="19" t="str">
        <f t="shared" si="4664"/>
        <v/>
      </c>
      <c r="AU1028" s="19" t="str">
        <f t="shared" si="4664"/>
        <v/>
      </c>
      <c r="AV1028" s="19" t="str">
        <f t="shared" si="4664"/>
        <v/>
      </c>
      <c r="AW1028" s="19" t="str">
        <f t="shared" si="4664"/>
        <v/>
      </c>
      <c r="AX1028" s="19" t="str">
        <f t="shared" si="4664"/>
        <v/>
      </c>
      <c r="AY1028" s="24">
        <f t="shared" si="4657"/>
        <v>0</v>
      </c>
      <c r="AZ1028" s="19">
        <f t="shared" si="4658"/>
        <v>1</v>
      </c>
      <c r="BA1028" s="19"/>
      <c r="BB1028" s="19"/>
    </row>
    <row r="1029" spans="1:54" ht="15">
      <c r="B1029" s="25"/>
      <c r="C1029" s="25"/>
      <c r="D1029" s="25"/>
      <c r="E1029" s="513"/>
      <c r="F1029" s="48"/>
      <c r="G1029" s="25"/>
      <c r="H1029" s="25"/>
      <c r="I1029" s="25"/>
      <c r="J1029" s="25"/>
      <c r="K1029" s="25"/>
      <c r="L1029" s="25"/>
      <c r="M1029" s="25"/>
      <c r="N1029" s="25"/>
      <c r="P1029" s="25"/>
      <c r="Q1029" s="25"/>
      <c r="R1029" s="25"/>
      <c r="S1029" s="25"/>
      <c r="T1029" s="25"/>
      <c r="U1029" s="25"/>
      <c r="V1029" s="25"/>
      <c r="W1029" s="25"/>
      <c r="X1029" s="25"/>
      <c r="Y1029" s="25"/>
      <c r="Z1029" s="25"/>
      <c r="AA1029" s="25"/>
      <c r="AB1029" s="25"/>
      <c r="AC1029" s="25"/>
      <c r="AD1029" s="25"/>
      <c r="AF1029" s="22">
        <f t="shared" si="4655"/>
        <v>0</v>
      </c>
      <c r="AG1029" s="44"/>
      <c r="AH1029" s="19" t="str">
        <f t="shared" si="3867"/>
        <v/>
      </c>
      <c r="AI1029" s="19"/>
      <c r="AJ1029" s="19"/>
      <c r="AK1029" s="19"/>
      <c r="AL1029" s="19"/>
      <c r="AM1029" s="19"/>
      <c r="AN1029" s="19"/>
      <c r="AO1029" s="19"/>
      <c r="AP1029" s="19" t="str">
        <f t="shared" ref="AP1029:AX1029" si="4665">IF(W1029="Y",$AG1029,"")</f>
        <v/>
      </c>
      <c r="AQ1029" s="19" t="str">
        <f t="shared" si="4665"/>
        <v/>
      </c>
      <c r="AR1029" s="19" t="str">
        <f t="shared" si="4665"/>
        <v/>
      </c>
      <c r="AS1029" s="19" t="str">
        <f t="shared" si="4665"/>
        <v/>
      </c>
      <c r="AT1029" s="19" t="str">
        <f t="shared" si="4665"/>
        <v/>
      </c>
      <c r="AU1029" s="19" t="str">
        <f t="shared" si="4665"/>
        <v/>
      </c>
      <c r="AV1029" s="19" t="str">
        <f t="shared" si="4665"/>
        <v/>
      </c>
      <c r="AW1029" s="19" t="str">
        <f t="shared" si="4665"/>
        <v/>
      </c>
      <c r="AX1029" s="19" t="str">
        <f t="shared" si="4665"/>
        <v/>
      </c>
      <c r="AY1029" s="24">
        <f t="shared" si="4657"/>
        <v>0</v>
      </c>
      <c r="AZ1029" s="19">
        <f t="shared" si="4658"/>
        <v>1</v>
      </c>
      <c r="BA1029" s="19"/>
      <c r="BB1029" s="19"/>
    </row>
    <row r="1030" spans="1:54" ht="15">
      <c r="B1030" s="25"/>
      <c r="C1030" s="25"/>
      <c r="D1030" s="25"/>
      <c r="E1030" s="513"/>
      <c r="F1030" s="48"/>
      <c r="G1030" s="25"/>
      <c r="H1030" s="25"/>
      <c r="I1030" s="25"/>
      <c r="J1030" s="25"/>
      <c r="K1030" s="25"/>
      <c r="L1030" s="25"/>
      <c r="M1030" s="25"/>
      <c r="N1030" s="25"/>
      <c r="P1030" s="25"/>
      <c r="Q1030" s="25"/>
      <c r="R1030" s="25"/>
      <c r="S1030" s="25"/>
      <c r="T1030" s="25"/>
      <c r="U1030" s="25"/>
      <c r="V1030" s="25"/>
      <c r="W1030" s="25"/>
      <c r="X1030" s="25"/>
      <c r="Y1030" s="25"/>
      <c r="Z1030" s="25"/>
      <c r="AA1030" s="25"/>
      <c r="AB1030" s="25"/>
      <c r="AC1030" s="25"/>
      <c r="AD1030" s="25"/>
      <c r="AF1030" s="22">
        <f t="shared" si="4655"/>
        <v>0</v>
      </c>
      <c r="AG1030" s="44"/>
      <c r="AH1030" s="19" t="str">
        <f t="shared" si="3867"/>
        <v/>
      </c>
      <c r="AI1030" s="19"/>
      <c r="AJ1030" s="19"/>
      <c r="AK1030" s="19"/>
      <c r="AL1030" s="19"/>
      <c r="AM1030" s="19"/>
      <c r="AN1030" s="19"/>
      <c r="AO1030" s="19"/>
      <c r="AP1030" s="19" t="str">
        <f t="shared" ref="AP1030:AX1030" si="4666">IF(W1030="Y",$AG1030,"")</f>
        <v/>
      </c>
      <c r="AQ1030" s="19" t="str">
        <f t="shared" si="4666"/>
        <v/>
      </c>
      <c r="AR1030" s="19" t="str">
        <f t="shared" si="4666"/>
        <v/>
      </c>
      <c r="AS1030" s="19" t="str">
        <f t="shared" si="4666"/>
        <v/>
      </c>
      <c r="AT1030" s="19" t="str">
        <f t="shared" si="4666"/>
        <v/>
      </c>
      <c r="AU1030" s="19" t="str">
        <f t="shared" si="4666"/>
        <v/>
      </c>
      <c r="AV1030" s="19" t="str">
        <f t="shared" si="4666"/>
        <v/>
      </c>
      <c r="AW1030" s="19" t="str">
        <f t="shared" si="4666"/>
        <v/>
      </c>
      <c r="AX1030" s="19" t="str">
        <f t="shared" si="4666"/>
        <v/>
      </c>
      <c r="AY1030" s="24">
        <f t="shared" si="4657"/>
        <v>0</v>
      </c>
      <c r="AZ1030" s="19">
        <f t="shared" si="4658"/>
        <v>1</v>
      </c>
      <c r="BA1030" s="19"/>
      <c r="BB1030" s="19"/>
    </row>
    <row r="1031" spans="1:54" ht="15">
      <c r="B1031" s="25"/>
      <c r="C1031" s="25"/>
      <c r="D1031" s="25"/>
      <c r="E1031" s="513"/>
      <c r="F1031" s="48"/>
      <c r="G1031" s="25"/>
      <c r="H1031" s="25"/>
      <c r="I1031" s="25"/>
      <c r="J1031" s="25"/>
      <c r="K1031" s="25"/>
      <c r="L1031" s="25"/>
      <c r="M1031" s="25"/>
      <c r="N1031" s="25"/>
      <c r="P1031" s="25"/>
      <c r="Q1031" s="25"/>
      <c r="R1031" s="25"/>
      <c r="S1031" s="25"/>
      <c r="T1031" s="25"/>
      <c r="U1031" s="25"/>
      <c r="V1031" s="25"/>
      <c r="W1031" s="25"/>
      <c r="X1031" s="25"/>
      <c r="Y1031" s="25"/>
      <c r="Z1031" s="25"/>
      <c r="AA1031" s="25"/>
      <c r="AB1031" s="25"/>
      <c r="AC1031" s="25"/>
      <c r="AD1031" s="25"/>
      <c r="AF1031" s="22">
        <f t="shared" si="4655"/>
        <v>0</v>
      </c>
      <c r="AG1031" s="44"/>
      <c r="AH1031" s="19" t="str">
        <f t="shared" si="3867"/>
        <v/>
      </c>
      <c r="AI1031" s="19"/>
      <c r="AJ1031" s="19"/>
      <c r="AK1031" s="19"/>
      <c r="AL1031" s="19"/>
      <c r="AM1031" s="19"/>
      <c r="AN1031" s="19"/>
      <c r="AO1031" s="19"/>
      <c r="AP1031" s="19" t="str">
        <f t="shared" ref="AP1031:AX1031" si="4667">IF(W1031="Y",$AG1031,"")</f>
        <v/>
      </c>
      <c r="AQ1031" s="19" t="str">
        <f t="shared" si="4667"/>
        <v/>
      </c>
      <c r="AR1031" s="19" t="str">
        <f t="shared" si="4667"/>
        <v/>
      </c>
      <c r="AS1031" s="19" t="str">
        <f t="shared" si="4667"/>
        <v/>
      </c>
      <c r="AT1031" s="19" t="str">
        <f t="shared" si="4667"/>
        <v/>
      </c>
      <c r="AU1031" s="19" t="str">
        <f t="shared" si="4667"/>
        <v/>
      </c>
      <c r="AV1031" s="19" t="str">
        <f t="shared" si="4667"/>
        <v/>
      </c>
      <c r="AW1031" s="19" t="str">
        <f t="shared" si="4667"/>
        <v/>
      </c>
      <c r="AX1031" s="19" t="str">
        <f t="shared" si="4667"/>
        <v/>
      </c>
      <c r="AY1031" s="24">
        <f t="shared" si="4657"/>
        <v>0</v>
      </c>
      <c r="AZ1031" s="19">
        <f t="shared" si="4658"/>
        <v>1</v>
      </c>
      <c r="BA1031" s="19"/>
      <c r="BB1031" s="19"/>
    </row>
    <row r="1032" spans="1:54" ht="15">
      <c r="B1032" s="25"/>
      <c r="C1032" s="25"/>
      <c r="D1032" s="25"/>
      <c r="E1032" s="513"/>
      <c r="F1032" s="48"/>
      <c r="G1032" s="25"/>
      <c r="H1032" s="25"/>
      <c r="I1032" s="25"/>
      <c r="J1032" s="25"/>
      <c r="K1032" s="25"/>
      <c r="L1032" s="25"/>
      <c r="M1032" s="25"/>
      <c r="N1032" s="25"/>
      <c r="P1032" s="25"/>
      <c r="Q1032" s="25"/>
      <c r="R1032" s="25"/>
      <c r="S1032" s="25"/>
      <c r="T1032" s="25"/>
      <c r="U1032" s="25"/>
      <c r="V1032" s="25"/>
      <c r="W1032" s="25"/>
      <c r="X1032" s="25"/>
      <c r="Y1032" s="25"/>
      <c r="Z1032" s="25"/>
      <c r="AA1032" s="25"/>
      <c r="AB1032" s="25"/>
      <c r="AC1032" s="25"/>
      <c r="AD1032" s="25"/>
      <c r="AF1032" s="22">
        <f t="shared" si="4655"/>
        <v>0</v>
      </c>
      <c r="AG1032" s="44"/>
      <c r="AH1032" s="19" t="str">
        <f t="shared" si="3867"/>
        <v/>
      </c>
      <c r="AI1032" s="19"/>
      <c r="AJ1032" s="19"/>
      <c r="AK1032" s="19"/>
      <c r="AL1032" s="19"/>
      <c r="AM1032" s="19"/>
      <c r="AN1032" s="19"/>
      <c r="AO1032" s="19"/>
      <c r="AP1032" s="19" t="str">
        <f t="shared" ref="AP1032:AX1032" si="4668">IF(W1032="Y",$AG1032,"")</f>
        <v/>
      </c>
      <c r="AQ1032" s="19" t="str">
        <f t="shared" si="4668"/>
        <v/>
      </c>
      <c r="AR1032" s="19" t="str">
        <f t="shared" si="4668"/>
        <v/>
      </c>
      <c r="AS1032" s="19" t="str">
        <f t="shared" si="4668"/>
        <v/>
      </c>
      <c r="AT1032" s="19" t="str">
        <f t="shared" si="4668"/>
        <v/>
      </c>
      <c r="AU1032" s="19" t="str">
        <f t="shared" si="4668"/>
        <v/>
      </c>
      <c r="AV1032" s="19" t="str">
        <f t="shared" si="4668"/>
        <v/>
      </c>
      <c r="AW1032" s="19" t="str">
        <f t="shared" si="4668"/>
        <v/>
      </c>
      <c r="AX1032" s="19" t="str">
        <f t="shared" si="4668"/>
        <v/>
      </c>
      <c r="AY1032" s="24">
        <f t="shared" si="4657"/>
        <v>0</v>
      </c>
      <c r="AZ1032" s="19">
        <f t="shared" si="4658"/>
        <v>1</v>
      </c>
      <c r="BA1032" s="19"/>
      <c r="BB1032" s="19"/>
    </row>
  </sheetData>
  <customSheetViews>
    <customSheetView guid="{BF16F182-57BA-42B4-8AEC-4C61D913C5CC}" filter="1" showAutoFilter="1">
      <pageMargins left="0.7" right="0.7" top="0.75" bottom="0.75" header="0.3" footer="0.3"/>
      <autoFilter ref="A1:N443" xr:uid="{7A348C03-A150-4566-BAE1-279D27773BF7}"/>
    </customSheetView>
  </customSheetViews>
  <dataValidations disablePrompts="1" count="1">
    <dataValidation type="list" allowBlank="1" showErrorMessage="1" sqref="AG2:AG1032" xr:uid="{00000000-0002-0000-0200-000000000000}">
      <formula1>"VC,Maha Prasad,Crowd Mgmt,Parking,Hospitality,Transportation,Decoration,Concourse,Bookstall,Helpdesk,BabySitting,Cultural,Flowers,Health,Hotline,Medals,Tickets,Audio,Mobile,Seva,Transport,Snacks,Volunteer Desk,Capacity Planning,Reserve,Youth Mobile,Live S"&amp;"tream,Puja/Homa,Communications,Venue Maintenance,KDHT,Green Room Help,Duplicate,GTS &amp; Parayana Team,Concourse Setup - Venue &amp; Maintenance,Accounting,Center Teachers Coordination &amp; Communication,Dresses - Gita students,Facility Management,Homa,Guru Nilayam"&amp;",Event Hand book preparation,KDHT Temple support ,Lobby Art Gallery ,Publicity,MC,Medals Certificates,Musician Transport and Coordination,Parayana Coordination Team,Photography,Production Coordination,Releases,Shoe Stand,Stage Setup Decoration,T Shirts,Ba"&amp;"dges,Tents,Venue - Stage Setup,Souvier,KDHT Decoration,StandBy,MP Jain,MP KDHT,GTS,Pooja"</formula1>
    </dataValidation>
  </dataValidations>
  <hyperlinks>
    <hyperlink ref="B899" r:id="rId1" xr:uid="{00000000-0004-0000-0200-000000000000}"/>
  </hyperlinks>
  <pageMargins left="0.7" right="0.7" top="0.75" bottom="0.75" header="0.3" footer="0.3"/>
  <drawing r:id="rId2"/>
  <legacyDrawing r:id="rId3"/>
  <tableParts count="1">
    <tablePart r:id="rId4"/>
  </tableParts>
  <extLst>
    <ext xmlns:x15="http://schemas.microsoft.com/office/spreadsheetml/2010/11/main" uri="{3A4CF648-6AED-40f4-86FF-DC5316D8AED3}">
      <x14:slicerList xmlns:x14="http://schemas.microsoft.com/office/spreadsheetml/2009/9/main">
        <x14:slicer r:id="rId5"/>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39A3DF-F288-4061-943F-789FA1346867}">
  <dimension ref="A1:B347"/>
  <sheetViews>
    <sheetView workbookViewId="0">
      <selection activeCell="B1" sqref="B1"/>
    </sheetView>
  </sheetViews>
  <sheetFormatPr defaultRowHeight="13.2"/>
  <sheetData>
    <row r="1" spans="1:2">
      <c r="A1" t="s">
        <v>3</v>
      </c>
      <c r="B1" t="s">
        <v>4</v>
      </c>
    </row>
    <row r="2" spans="1:2">
      <c r="A2" t="s">
        <v>39</v>
      </c>
      <c r="B2" t="s">
        <v>40</v>
      </c>
    </row>
    <row r="3" spans="1:2">
      <c r="A3" t="s">
        <v>236</v>
      </c>
      <c r="B3" t="s">
        <v>224</v>
      </c>
    </row>
    <row r="4" spans="1:2">
      <c r="A4" t="s">
        <v>289</v>
      </c>
      <c r="B4" t="s">
        <v>290</v>
      </c>
    </row>
    <row r="5" spans="1:2">
      <c r="A5" t="s">
        <v>417</v>
      </c>
      <c r="B5" t="s">
        <v>418</v>
      </c>
    </row>
    <row r="6" spans="1:2">
      <c r="A6" t="s">
        <v>494</v>
      </c>
      <c r="B6" t="s">
        <v>495</v>
      </c>
    </row>
    <row r="7" spans="1:2">
      <c r="A7" t="s">
        <v>500</v>
      </c>
      <c r="B7" t="s">
        <v>501</v>
      </c>
    </row>
    <row r="8" spans="1:2">
      <c r="A8" t="s">
        <v>535</v>
      </c>
      <c r="B8" t="s">
        <v>33</v>
      </c>
    </row>
    <row r="9" spans="1:2">
      <c r="A9" t="s">
        <v>640</v>
      </c>
      <c r="B9" t="s">
        <v>641</v>
      </c>
    </row>
    <row r="10" spans="1:2">
      <c r="A10" t="s">
        <v>847</v>
      </c>
      <c r="B10" t="s">
        <v>848</v>
      </c>
    </row>
    <row r="11" spans="1:2">
      <c r="A11" t="s">
        <v>852</v>
      </c>
      <c r="B11" t="s">
        <v>853</v>
      </c>
    </row>
    <row r="12" spans="1:2">
      <c r="A12" t="s">
        <v>893</v>
      </c>
      <c r="B12" t="s">
        <v>894</v>
      </c>
    </row>
    <row r="13" spans="1:2">
      <c r="A13" t="s">
        <v>952</v>
      </c>
      <c r="B13" t="s">
        <v>514</v>
      </c>
    </row>
    <row r="14" spans="1:2">
      <c r="A14" t="s">
        <v>972</v>
      </c>
      <c r="B14" t="s">
        <v>116</v>
      </c>
    </row>
    <row r="15" spans="1:2">
      <c r="A15" t="s">
        <v>604</v>
      </c>
      <c r="B15" t="s">
        <v>1012</v>
      </c>
    </row>
    <row r="16" spans="1:2">
      <c r="A16" t="s">
        <v>334</v>
      </c>
      <c r="B16" t="s">
        <v>1034</v>
      </c>
    </row>
    <row r="17" spans="1:2">
      <c r="A17" t="s">
        <v>1038</v>
      </c>
      <c r="B17" t="s">
        <v>1039</v>
      </c>
    </row>
    <row r="18" spans="1:2">
      <c r="A18" t="s">
        <v>1064</v>
      </c>
      <c r="B18" t="s">
        <v>1065</v>
      </c>
    </row>
    <row r="19" spans="1:2">
      <c r="A19" t="s">
        <v>1085</v>
      </c>
      <c r="B19" t="s">
        <v>1086</v>
      </c>
    </row>
    <row r="20" spans="1:2">
      <c r="A20" t="s">
        <v>1101</v>
      </c>
      <c r="B20" t="s">
        <v>1102</v>
      </c>
    </row>
    <row r="21" spans="1:2">
      <c r="A21" t="s">
        <v>463</v>
      </c>
      <c r="B21" t="s">
        <v>1108</v>
      </c>
    </row>
    <row r="22" spans="1:2">
      <c r="A22" t="s">
        <v>1115</v>
      </c>
      <c r="B22" t="s">
        <v>1108</v>
      </c>
    </row>
    <row r="23" spans="1:2">
      <c r="A23" t="s">
        <v>463</v>
      </c>
      <c r="B23" t="s">
        <v>1149</v>
      </c>
    </row>
    <row r="24" spans="1:2">
      <c r="A24" t="s">
        <v>338</v>
      </c>
      <c r="B24" t="s">
        <v>1197</v>
      </c>
    </row>
    <row r="25" spans="1:2">
      <c r="A25" t="s">
        <v>1214</v>
      </c>
      <c r="B25" t="s">
        <v>1215</v>
      </c>
    </row>
    <row r="26" spans="1:2">
      <c r="A26" t="s">
        <v>1275</v>
      </c>
      <c r="B26" t="s">
        <v>1276</v>
      </c>
    </row>
    <row r="27" spans="1:2">
      <c r="A27" t="s">
        <v>1287</v>
      </c>
      <c r="B27" t="s">
        <v>1288</v>
      </c>
    </row>
    <row r="28" spans="1:2">
      <c r="A28" t="s">
        <v>1422</v>
      </c>
      <c r="B28" t="s">
        <v>1423</v>
      </c>
    </row>
    <row r="29" spans="1:2">
      <c r="A29" t="s">
        <v>1437</v>
      </c>
      <c r="B29" t="s">
        <v>1438</v>
      </c>
    </row>
    <row r="30" spans="1:2">
      <c r="A30" t="s">
        <v>1485</v>
      </c>
      <c r="B30" t="s">
        <v>1486</v>
      </c>
    </row>
    <row r="31" spans="1:2">
      <c r="A31" t="s">
        <v>15</v>
      </c>
      <c r="B31" t="s">
        <v>1136</v>
      </c>
    </row>
    <row r="32" spans="1:2">
      <c r="A32" t="s">
        <v>1525</v>
      </c>
      <c r="B32" t="s">
        <v>1526</v>
      </c>
    </row>
    <row r="33" spans="1:2">
      <c r="A33" t="s">
        <v>1534</v>
      </c>
      <c r="B33" t="s">
        <v>1535</v>
      </c>
    </row>
    <row r="34" spans="1:2">
      <c r="A34" t="s">
        <v>1538</v>
      </c>
      <c r="B34" t="s">
        <v>1539</v>
      </c>
    </row>
    <row r="35" spans="1:2">
      <c r="A35" t="s">
        <v>1543</v>
      </c>
      <c r="B35" t="s">
        <v>1544</v>
      </c>
    </row>
    <row r="36" spans="1:2">
      <c r="A36" t="s">
        <v>596</v>
      </c>
      <c r="B36" t="s">
        <v>1562</v>
      </c>
    </row>
    <row r="37" spans="1:2">
      <c r="A37" t="s">
        <v>1626</v>
      </c>
      <c r="B37" t="s">
        <v>1571</v>
      </c>
    </row>
    <row r="38" spans="1:2">
      <c r="A38" t="s">
        <v>1677</v>
      </c>
      <c r="B38" t="s">
        <v>1678</v>
      </c>
    </row>
    <row r="39" spans="1:2">
      <c r="A39">
        <v>0</v>
      </c>
      <c r="B39">
        <v>0</v>
      </c>
    </row>
    <row r="40" spans="1:2">
      <c r="A40" t="s">
        <v>433</v>
      </c>
      <c r="B40" t="s">
        <v>1781</v>
      </c>
    </row>
    <row r="41" spans="1:2">
      <c r="A41" t="s">
        <v>1784</v>
      </c>
      <c r="B41" t="s">
        <v>1785</v>
      </c>
    </row>
    <row r="42" spans="1:2">
      <c r="A42" t="s">
        <v>1789</v>
      </c>
      <c r="B42" t="s">
        <v>1790</v>
      </c>
    </row>
    <row r="43" spans="1:2">
      <c r="A43" t="s">
        <v>1792</v>
      </c>
      <c r="B43" t="s">
        <v>1793</v>
      </c>
    </row>
    <row r="44" spans="1:2">
      <c r="A44" t="s">
        <v>1795</v>
      </c>
      <c r="B44" t="s">
        <v>1785</v>
      </c>
    </row>
    <row r="45" spans="1:2">
      <c r="A45" t="s">
        <v>1398</v>
      </c>
      <c r="B45" t="s">
        <v>1797</v>
      </c>
    </row>
    <row r="46" spans="1:2">
      <c r="A46" t="s">
        <v>600</v>
      </c>
      <c r="B46" t="s">
        <v>1797</v>
      </c>
    </row>
    <row r="47" spans="1:2">
      <c r="A47" t="s">
        <v>1800</v>
      </c>
      <c r="B47" t="s">
        <v>1592</v>
      </c>
    </row>
    <row r="48" spans="1:2">
      <c r="A48" t="s">
        <v>1801</v>
      </c>
      <c r="B48" t="s">
        <v>1592</v>
      </c>
    </row>
    <row r="49" spans="1:2">
      <c r="A49" t="s">
        <v>1802</v>
      </c>
      <c r="B49" t="s">
        <v>1592</v>
      </c>
    </row>
    <row r="50" spans="1:2">
      <c r="A50" t="s">
        <v>1664</v>
      </c>
      <c r="B50" t="s">
        <v>1804</v>
      </c>
    </row>
    <row r="51" spans="1:2">
      <c r="A51" t="s">
        <v>1806</v>
      </c>
      <c r="B51" t="s">
        <v>1807</v>
      </c>
    </row>
    <row r="52" spans="1:2">
      <c r="A52" t="s">
        <v>25</v>
      </c>
      <c r="B52" t="s">
        <v>1809</v>
      </c>
    </row>
    <row r="53" spans="1:2">
      <c r="A53" t="s">
        <v>1811</v>
      </c>
      <c r="B53" t="s">
        <v>1812</v>
      </c>
    </row>
    <row r="54" spans="1:2">
      <c r="A54" t="s">
        <v>254</v>
      </c>
      <c r="B54" t="s">
        <v>1814</v>
      </c>
    </row>
    <row r="55" spans="1:2">
      <c r="A55" t="s">
        <v>1817</v>
      </c>
      <c r="B55" t="s">
        <v>1818</v>
      </c>
    </row>
    <row r="56" spans="1:2">
      <c r="A56" t="s">
        <v>1821</v>
      </c>
      <c r="B56" t="s">
        <v>1822</v>
      </c>
    </row>
    <row r="57" spans="1:2">
      <c r="A57" t="s">
        <v>1697</v>
      </c>
      <c r="B57" t="s">
        <v>1824</v>
      </c>
    </row>
    <row r="58" spans="1:2">
      <c r="A58" t="s">
        <v>1826</v>
      </c>
      <c r="B58" t="s">
        <v>1827</v>
      </c>
    </row>
    <row r="59" spans="1:2">
      <c r="A59" t="s">
        <v>1829</v>
      </c>
      <c r="B59" t="s">
        <v>1830</v>
      </c>
    </row>
    <row r="60" spans="1:2">
      <c r="A60" t="s">
        <v>1832</v>
      </c>
      <c r="B60" t="s">
        <v>1833</v>
      </c>
    </row>
    <row r="61" spans="1:2">
      <c r="A61" t="s">
        <v>683</v>
      </c>
      <c r="B61" t="s">
        <v>1835</v>
      </c>
    </row>
    <row r="62" spans="1:2">
      <c r="A62" t="s">
        <v>1837</v>
      </c>
      <c r="B62" t="s">
        <v>1838</v>
      </c>
    </row>
    <row r="63" spans="1:2">
      <c r="A63" t="s">
        <v>338</v>
      </c>
      <c r="B63" t="s">
        <v>1841</v>
      </c>
    </row>
    <row r="64" spans="1:2">
      <c r="A64" t="s">
        <v>1843</v>
      </c>
      <c r="B64" t="s">
        <v>1838</v>
      </c>
    </row>
    <row r="65" spans="1:2">
      <c r="A65" t="s">
        <v>1605</v>
      </c>
      <c r="B65" t="s">
        <v>1846</v>
      </c>
    </row>
    <row r="66" spans="1:2">
      <c r="A66" t="s">
        <v>1849</v>
      </c>
      <c r="B66" t="s">
        <v>1838</v>
      </c>
    </row>
    <row r="67" spans="1:2">
      <c r="A67" t="s">
        <v>1242</v>
      </c>
      <c r="B67" t="s">
        <v>1851</v>
      </c>
    </row>
    <row r="68" spans="1:2">
      <c r="A68" t="s">
        <v>1853</v>
      </c>
      <c r="B68" t="s">
        <v>1854</v>
      </c>
    </row>
    <row r="69" spans="1:2">
      <c r="A69" t="s">
        <v>1857</v>
      </c>
      <c r="B69" t="s">
        <v>1858</v>
      </c>
    </row>
    <row r="70" spans="1:2">
      <c r="A70" t="s">
        <v>426</v>
      </c>
      <c r="B70" t="s">
        <v>1860</v>
      </c>
    </row>
    <row r="71" spans="1:2">
      <c r="A71" t="s">
        <v>917</v>
      </c>
      <c r="B71" t="s">
        <v>463</v>
      </c>
    </row>
    <row r="72" spans="1:2">
      <c r="A72" t="s">
        <v>87</v>
      </c>
      <c r="B72" t="s">
        <v>1863</v>
      </c>
    </row>
    <row r="73" spans="1:2">
      <c r="A73" t="s">
        <v>1865</v>
      </c>
      <c r="B73" t="s">
        <v>1866</v>
      </c>
    </row>
    <row r="74" spans="1:2">
      <c r="A74" t="s">
        <v>1190</v>
      </c>
      <c r="B74" t="s">
        <v>1314</v>
      </c>
    </row>
    <row r="75" spans="1:2">
      <c r="A75" t="s">
        <v>1140</v>
      </c>
      <c r="B75" t="s">
        <v>1869</v>
      </c>
    </row>
    <row r="76" spans="1:2">
      <c r="A76" t="s">
        <v>1871</v>
      </c>
      <c r="B76" t="s">
        <v>1872</v>
      </c>
    </row>
    <row r="77" spans="1:2">
      <c r="A77" t="s">
        <v>1874</v>
      </c>
      <c r="B77" t="s">
        <v>1875</v>
      </c>
    </row>
    <row r="78" spans="1:2">
      <c r="A78" t="s">
        <v>1876</v>
      </c>
      <c r="B78" t="s">
        <v>1875</v>
      </c>
    </row>
    <row r="79" spans="1:2">
      <c r="A79" t="s">
        <v>1245</v>
      </c>
      <c r="B79" t="s">
        <v>1878</v>
      </c>
    </row>
    <row r="80" spans="1:2">
      <c r="A80" t="s">
        <v>1880</v>
      </c>
      <c r="B80" t="s">
        <v>1881</v>
      </c>
    </row>
    <row r="81" spans="1:2">
      <c r="A81" t="s">
        <v>1884</v>
      </c>
      <c r="B81" t="s">
        <v>1885</v>
      </c>
    </row>
    <row r="82" spans="1:2">
      <c r="A82" t="s">
        <v>1888</v>
      </c>
      <c r="B82" t="s">
        <v>1889</v>
      </c>
    </row>
    <row r="83" spans="1:2">
      <c r="A83" t="s">
        <v>1892</v>
      </c>
      <c r="B83" t="s">
        <v>1889</v>
      </c>
    </row>
    <row r="84" spans="1:2">
      <c r="A84" t="s">
        <v>1019</v>
      </c>
      <c r="B84" t="s">
        <v>1895</v>
      </c>
    </row>
    <row r="85" spans="1:2">
      <c r="A85" t="s">
        <v>1897</v>
      </c>
      <c r="B85" t="s">
        <v>1898</v>
      </c>
    </row>
    <row r="86" spans="1:2">
      <c r="A86" t="s">
        <v>461</v>
      </c>
      <c r="B86" t="s">
        <v>1901</v>
      </c>
    </row>
    <row r="87" spans="1:2">
      <c r="A87" t="s">
        <v>1904</v>
      </c>
      <c r="B87" t="s">
        <v>1905</v>
      </c>
    </row>
    <row r="88" spans="1:2">
      <c r="A88" t="s">
        <v>1800</v>
      </c>
      <c r="B88" t="s">
        <v>1907</v>
      </c>
    </row>
    <row r="89" spans="1:2">
      <c r="A89" t="s">
        <v>1909</v>
      </c>
      <c r="B89" t="s">
        <v>1118</v>
      </c>
    </row>
    <row r="90" spans="1:2">
      <c r="A90" t="s">
        <v>821</v>
      </c>
      <c r="B90" t="s">
        <v>1118</v>
      </c>
    </row>
    <row r="91" spans="1:2">
      <c r="A91" t="s">
        <v>702</v>
      </c>
      <c r="B91" t="s">
        <v>1912</v>
      </c>
    </row>
    <row r="92" spans="1:2">
      <c r="A92" t="s">
        <v>1914</v>
      </c>
      <c r="B92" t="s">
        <v>1915</v>
      </c>
    </row>
    <row r="93" spans="1:2">
      <c r="A93" t="s">
        <v>1917</v>
      </c>
      <c r="B93" t="s">
        <v>1918</v>
      </c>
    </row>
    <row r="94" spans="1:2">
      <c r="A94" t="s">
        <v>972</v>
      </c>
      <c r="B94" t="s">
        <v>1921</v>
      </c>
    </row>
    <row r="95" spans="1:2">
      <c r="A95" t="s">
        <v>1923</v>
      </c>
      <c r="B95" t="s">
        <v>1924</v>
      </c>
    </row>
    <row r="96" spans="1:2">
      <c r="A96" t="s">
        <v>15</v>
      </c>
      <c r="B96" t="s">
        <v>1814</v>
      </c>
    </row>
    <row r="97" spans="1:2">
      <c r="A97" t="s">
        <v>1927</v>
      </c>
      <c r="B97" t="s">
        <v>1928</v>
      </c>
    </row>
    <row r="98" spans="1:2">
      <c r="A98" t="s">
        <v>795</v>
      </c>
      <c r="B98" t="s">
        <v>1932</v>
      </c>
    </row>
    <row r="99" spans="1:2">
      <c r="A99" t="s">
        <v>313</v>
      </c>
      <c r="B99" t="s">
        <v>1935</v>
      </c>
    </row>
    <row r="100" spans="1:2">
      <c r="A100" t="s">
        <v>1937</v>
      </c>
      <c r="B100" t="s">
        <v>1938</v>
      </c>
    </row>
    <row r="101" spans="1:2">
      <c r="A101" t="s">
        <v>1941</v>
      </c>
      <c r="B101" t="s">
        <v>1781</v>
      </c>
    </row>
    <row r="102" spans="1:2">
      <c r="A102" t="s">
        <v>1944</v>
      </c>
      <c r="B102" t="s">
        <v>1945</v>
      </c>
    </row>
    <row r="103" spans="1:2">
      <c r="A103" t="s">
        <v>413</v>
      </c>
      <c r="B103" t="s">
        <v>1948</v>
      </c>
    </row>
    <row r="104" spans="1:2">
      <c r="A104" t="s">
        <v>463</v>
      </c>
      <c r="B104" t="s">
        <v>1950</v>
      </c>
    </row>
    <row r="105" spans="1:2">
      <c r="A105" t="s">
        <v>1952</v>
      </c>
      <c r="B105" t="s">
        <v>1953</v>
      </c>
    </row>
    <row r="106" spans="1:2">
      <c r="A106" t="s">
        <v>1954</v>
      </c>
      <c r="B106" t="s">
        <v>1953</v>
      </c>
    </row>
    <row r="107" spans="1:2">
      <c r="A107" t="s">
        <v>1955</v>
      </c>
      <c r="B107" t="s">
        <v>1935</v>
      </c>
    </row>
    <row r="108" spans="1:2">
      <c r="A108" t="s">
        <v>1957</v>
      </c>
      <c r="B108" t="s">
        <v>1958</v>
      </c>
    </row>
    <row r="109" spans="1:2">
      <c r="A109" t="s">
        <v>463</v>
      </c>
      <c r="B109" t="s">
        <v>1960</v>
      </c>
    </row>
    <row r="110" spans="1:2">
      <c r="A110" t="s">
        <v>1962</v>
      </c>
      <c r="B110" t="s">
        <v>1963</v>
      </c>
    </row>
    <row r="111" spans="1:2">
      <c r="A111" t="s">
        <v>1965</v>
      </c>
      <c r="B111" t="s">
        <v>1966</v>
      </c>
    </row>
    <row r="112" spans="1:2">
      <c r="A112" t="s">
        <v>1969</v>
      </c>
      <c r="B112" t="s">
        <v>1960</v>
      </c>
    </row>
    <row r="113" spans="1:2">
      <c r="A113" t="s">
        <v>1970</v>
      </c>
      <c r="B113" t="s">
        <v>1960</v>
      </c>
    </row>
    <row r="114" spans="1:2">
      <c r="A114" t="s">
        <v>1242</v>
      </c>
      <c r="B114" t="s">
        <v>1972</v>
      </c>
    </row>
    <row r="115" spans="1:2">
      <c r="A115" t="s">
        <v>1974</v>
      </c>
      <c r="B115" t="s">
        <v>1975</v>
      </c>
    </row>
    <row r="116" spans="1:2">
      <c r="A116" t="s">
        <v>1978</v>
      </c>
      <c r="B116" t="s">
        <v>1979</v>
      </c>
    </row>
    <row r="117" spans="1:2">
      <c r="A117" t="s">
        <v>1981</v>
      </c>
      <c r="B117" t="s">
        <v>1982</v>
      </c>
    </row>
    <row r="118" spans="1:2">
      <c r="A118" t="s">
        <v>1983</v>
      </c>
      <c r="B118" t="s">
        <v>1314</v>
      </c>
    </row>
    <row r="119" spans="1:2">
      <c r="A119" t="s">
        <v>1985</v>
      </c>
      <c r="B119" t="s">
        <v>1986</v>
      </c>
    </row>
    <row r="120" spans="1:2">
      <c r="A120" t="s">
        <v>115</v>
      </c>
      <c r="B120" t="s">
        <v>1988</v>
      </c>
    </row>
    <row r="121" spans="1:2">
      <c r="A121" t="s">
        <v>1991</v>
      </c>
      <c r="B121" t="s">
        <v>1992</v>
      </c>
    </row>
    <row r="122" spans="1:2">
      <c r="A122" t="s">
        <v>1995</v>
      </c>
      <c r="B122" t="s">
        <v>1992</v>
      </c>
    </row>
    <row r="123" spans="1:2">
      <c r="A123" t="s">
        <v>1997</v>
      </c>
      <c r="B123" t="s">
        <v>1998</v>
      </c>
    </row>
    <row r="124" spans="1:2">
      <c r="A124" t="s">
        <v>2001</v>
      </c>
      <c r="B124" t="s">
        <v>1966</v>
      </c>
    </row>
    <row r="125" spans="1:2">
      <c r="A125" t="s">
        <v>2004</v>
      </c>
      <c r="B125" t="s">
        <v>2005</v>
      </c>
    </row>
    <row r="126" spans="1:2">
      <c r="A126" t="s">
        <v>1398</v>
      </c>
      <c r="B126" t="s">
        <v>2005</v>
      </c>
    </row>
    <row r="127" spans="1:2">
      <c r="A127" t="s">
        <v>2010</v>
      </c>
      <c r="B127" t="s">
        <v>2011</v>
      </c>
    </row>
    <row r="128" spans="1:2">
      <c r="A128" t="s">
        <v>2014</v>
      </c>
      <c r="B128" t="s">
        <v>2015</v>
      </c>
    </row>
    <row r="129" spans="1:2">
      <c r="A129" t="s">
        <v>2017</v>
      </c>
      <c r="B129" t="s">
        <v>2018</v>
      </c>
    </row>
    <row r="130" spans="1:2">
      <c r="A130" t="s">
        <v>2020</v>
      </c>
      <c r="B130" t="s">
        <v>2021</v>
      </c>
    </row>
    <row r="131" spans="1:2">
      <c r="A131" t="s">
        <v>2023</v>
      </c>
      <c r="B131" t="s">
        <v>2021</v>
      </c>
    </row>
    <row r="132" spans="1:2">
      <c r="A132" t="s">
        <v>2025</v>
      </c>
      <c r="B132" t="s">
        <v>1992</v>
      </c>
    </row>
    <row r="133" spans="1:2">
      <c r="A133" t="s">
        <v>2028</v>
      </c>
      <c r="B133" t="s">
        <v>2029</v>
      </c>
    </row>
    <row r="134" spans="1:2">
      <c r="A134" t="s">
        <v>2032</v>
      </c>
      <c r="B134" t="s">
        <v>2029</v>
      </c>
    </row>
    <row r="135" spans="1:2">
      <c r="A135" t="s">
        <v>2035</v>
      </c>
      <c r="B135" t="s">
        <v>2036</v>
      </c>
    </row>
    <row r="136" spans="1:2">
      <c r="A136" t="s">
        <v>2038</v>
      </c>
      <c r="B136" t="s">
        <v>2039</v>
      </c>
    </row>
    <row r="137" spans="1:2">
      <c r="A137" t="s">
        <v>2041</v>
      </c>
      <c r="B137" t="s">
        <v>2042</v>
      </c>
    </row>
    <row r="138" spans="1:2">
      <c r="A138" t="s">
        <v>1418</v>
      </c>
      <c r="B138" t="s">
        <v>2042</v>
      </c>
    </row>
    <row r="139" spans="1:2">
      <c r="A139" t="s">
        <v>2046</v>
      </c>
      <c r="B139" t="s">
        <v>2047</v>
      </c>
    </row>
    <row r="140" spans="1:2">
      <c r="A140" t="s">
        <v>2049</v>
      </c>
      <c r="B140" t="s">
        <v>2050</v>
      </c>
    </row>
    <row r="141" spans="1:2">
      <c r="A141" t="s">
        <v>2052</v>
      </c>
      <c r="B141" t="s">
        <v>2050</v>
      </c>
    </row>
    <row r="142" spans="1:2">
      <c r="A142" t="s">
        <v>2054</v>
      </c>
      <c r="B142" t="s">
        <v>2055</v>
      </c>
    </row>
    <row r="143" spans="1:2">
      <c r="A143" t="s">
        <v>2057</v>
      </c>
      <c r="B143" t="s">
        <v>2058</v>
      </c>
    </row>
    <row r="144" spans="1:2">
      <c r="A144" t="s">
        <v>2060</v>
      </c>
      <c r="B144" t="s">
        <v>2061</v>
      </c>
    </row>
    <row r="145" spans="1:2">
      <c r="A145" t="s">
        <v>2063</v>
      </c>
      <c r="B145" t="s">
        <v>2064</v>
      </c>
    </row>
    <row r="146" spans="1:2">
      <c r="A146" t="s">
        <v>2066</v>
      </c>
      <c r="B146" t="s">
        <v>2064</v>
      </c>
    </row>
    <row r="147" spans="1:2">
      <c r="A147" t="s">
        <v>2068</v>
      </c>
      <c r="B147" t="s">
        <v>433</v>
      </c>
    </row>
    <row r="148" spans="1:2">
      <c r="A148" t="s">
        <v>839</v>
      </c>
      <c r="B148" t="s">
        <v>433</v>
      </c>
    </row>
    <row r="149" spans="1:2">
      <c r="A149" t="s">
        <v>463</v>
      </c>
      <c r="B149" t="s">
        <v>2071</v>
      </c>
    </row>
    <row r="150" spans="1:2">
      <c r="A150" t="s">
        <v>2073</v>
      </c>
      <c r="B150" t="s">
        <v>2074</v>
      </c>
    </row>
    <row r="151" spans="1:2">
      <c r="A151" t="s">
        <v>1019</v>
      </c>
      <c r="B151" t="s">
        <v>2076</v>
      </c>
    </row>
    <row r="152" spans="1:2">
      <c r="A152" t="s">
        <v>433</v>
      </c>
      <c r="B152" t="s">
        <v>2076</v>
      </c>
    </row>
    <row r="153" spans="1:2">
      <c r="A153" t="s">
        <v>2078</v>
      </c>
      <c r="B153" t="s">
        <v>2079</v>
      </c>
    </row>
    <row r="154" spans="1:2">
      <c r="A154" t="s">
        <v>2081</v>
      </c>
      <c r="B154" t="s">
        <v>2079</v>
      </c>
    </row>
    <row r="155" spans="1:2">
      <c r="A155" t="s">
        <v>413</v>
      </c>
      <c r="B155" t="s">
        <v>2083</v>
      </c>
    </row>
    <row r="156" spans="1:2">
      <c r="A156" t="s">
        <v>2084</v>
      </c>
      <c r="B156" t="s">
        <v>2083</v>
      </c>
    </row>
    <row r="157" spans="1:2">
      <c r="A157" t="s">
        <v>2086</v>
      </c>
      <c r="B157" t="s">
        <v>2047</v>
      </c>
    </row>
    <row r="158" spans="1:2">
      <c r="A158" t="s">
        <v>2089</v>
      </c>
      <c r="B158" t="s">
        <v>2090</v>
      </c>
    </row>
    <row r="159" spans="1:2">
      <c r="A159" t="s">
        <v>2092</v>
      </c>
      <c r="B159" t="s">
        <v>2090</v>
      </c>
    </row>
    <row r="160" spans="1:2">
      <c r="A160" t="s">
        <v>821</v>
      </c>
      <c r="B160" t="s">
        <v>2094</v>
      </c>
    </row>
    <row r="161" spans="1:2">
      <c r="A161" t="s">
        <v>1280</v>
      </c>
      <c r="B161" t="s">
        <v>2096</v>
      </c>
    </row>
    <row r="162" spans="1:2">
      <c r="A162" t="s">
        <v>2098</v>
      </c>
      <c r="B162" t="s">
        <v>2099</v>
      </c>
    </row>
    <row r="163" spans="1:2">
      <c r="A163" t="s">
        <v>2100</v>
      </c>
      <c r="B163" t="s">
        <v>423</v>
      </c>
    </row>
    <row r="164" spans="1:2">
      <c r="A164" t="s">
        <v>702</v>
      </c>
      <c r="B164" t="s">
        <v>2102</v>
      </c>
    </row>
    <row r="165" spans="1:2">
      <c r="A165" t="s">
        <v>722</v>
      </c>
      <c r="B165" t="s">
        <v>2102</v>
      </c>
    </row>
    <row r="166" spans="1:2">
      <c r="A166" t="s">
        <v>2104</v>
      </c>
      <c r="B166" t="s">
        <v>2105</v>
      </c>
    </row>
    <row r="167" spans="1:2">
      <c r="A167" t="s">
        <v>249</v>
      </c>
      <c r="B167" t="s">
        <v>2105</v>
      </c>
    </row>
    <row r="168" spans="1:2">
      <c r="A168" t="s">
        <v>2111</v>
      </c>
      <c r="B168" t="s">
        <v>2112</v>
      </c>
    </row>
    <row r="169" spans="1:2">
      <c r="A169" t="s">
        <v>2114</v>
      </c>
      <c r="B169" t="s">
        <v>2112</v>
      </c>
    </row>
    <row r="170" spans="1:2">
      <c r="A170" t="s">
        <v>2117</v>
      </c>
      <c r="B170" t="s">
        <v>2118</v>
      </c>
    </row>
    <row r="171" spans="1:2">
      <c r="A171" t="s">
        <v>2120</v>
      </c>
      <c r="B171" t="s">
        <v>2118</v>
      </c>
    </row>
    <row r="172" spans="1:2">
      <c r="A172" t="s">
        <v>2122</v>
      </c>
      <c r="B172" t="s">
        <v>93</v>
      </c>
    </row>
    <row r="173" spans="1:2">
      <c r="A173" t="s">
        <v>2125</v>
      </c>
      <c r="B173" t="s">
        <v>2126</v>
      </c>
    </row>
    <row r="174" spans="1:2">
      <c r="A174" t="s">
        <v>2129</v>
      </c>
      <c r="B174" t="s">
        <v>2130</v>
      </c>
    </row>
    <row r="175" spans="1:2">
      <c r="A175" t="s">
        <v>948</v>
      </c>
      <c r="B175" t="s">
        <v>2132</v>
      </c>
    </row>
    <row r="176" spans="1:2">
      <c r="A176" t="s">
        <v>2135</v>
      </c>
      <c r="B176" t="s">
        <v>2136</v>
      </c>
    </row>
    <row r="177" spans="1:2">
      <c r="A177" t="s">
        <v>2138</v>
      </c>
    </row>
    <row r="178" spans="1:2">
      <c r="A178" t="s">
        <v>2140</v>
      </c>
      <c r="B178" t="s">
        <v>2141</v>
      </c>
    </row>
    <row r="179" spans="1:2">
      <c r="A179" t="s">
        <v>2143</v>
      </c>
      <c r="B179" t="s">
        <v>2144</v>
      </c>
    </row>
    <row r="180" spans="1:2">
      <c r="A180" t="s">
        <v>2147</v>
      </c>
      <c r="B180" t="s">
        <v>2148</v>
      </c>
    </row>
    <row r="181" spans="1:2">
      <c r="A181" t="s">
        <v>2150</v>
      </c>
      <c r="B181" t="s">
        <v>2151</v>
      </c>
    </row>
    <row r="182" spans="1:2">
      <c r="A182" t="s">
        <v>2153</v>
      </c>
      <c r="B182" t="s">
        <v>2151</v>
      </c>
    </row>
    <row r="183" spans="1:2">
      <c r="A183" t="s">
        <v>2155</v>
      </c>
      <c r="B183" t="s">
        <v>2151</v>
      </c>
    </row>
    <row r="184" spans="1:2">
      <c r="A184" t="s">
        <v>2157</v>
      </c>
      <c r="B184" t="s">
        <v>2158</v>
      </c>
    </row>
    <row r="185" spans="1:2">
      <c r="A185" t="s">
        <v>2160</v>
      </c>
      <c r="B185" t="s">
        <v>2161</v>
      </c>
    </row>
    <row r="186" spans="1:2">
      <c r="A186" t="s">
        <v>864</v>
      </c>
      <c r="B186" t="s">
        <v>1851</v>
      </c>
    </row>
    <row r="187" spans="1:2">
      <c r="A187" t="s">
        <v>2164</v>
      </c>
      <c r="B187" t="s">
        <v>2165</v>
      </c>
    </row>
    <row r="188" spans="1:2">
      <c r="A188" t="s">
        <v>2167</v>
      </c>
      <c r="B188" t="s">
        <v>2168</v>
      </c>
    </row>
    <row r="189" spans="1:2">
      <c r="A189" t="s">
        <v>2170</v>
      </c>
      <c r="B189" t="s">
        <v>2171</v>
      </c>
    </row>
    <row r="190" spans="1:2">
      <c r="A190" t="s">
        <v>2173</v>
      </c>
      <c r="B190" t="s">
        <v>2174</v>
      </c>
    </row>
    <row r="191" spans="1:2">
      <c r="A191" t="s">
        <v>2176</v>
      </c>
      <c r="B191" t="s">
        <v>2177</v>
      </c>
    </row>
    <row r="192" spans="1:2">
      <c r="A192" t="s">
        <v>2179</v>
      </c>
      <c r="B192" t="s">
        <v>2180</v>
      </c>
    </row>
    <row r="193" spans="1:2">
      <c r="A193" t="s">
        <v>2182</v>
      </c>
      <c r="B193" t="s">
        <v>2183</v>
      </c>
    </row>
    <row r="194" spans="1:2">
      <c r="A194" t="s">
        <v>2185</v>
      </c>
      <c r="B194" t="s">
        <v>2186</v>
      </c>
    </row>
    <row r="195" spans="1:2">
      <c r="A195" t="s">
        <v>2188</v>
      </c>
      <c r="B195" t="s">
        <v>2189</v>
      </c>
    </row>
    <row r="196" spans="1:2">
      <c r="A196" t="s">
        <v>2191</v>
      </c>
      <c r="B196" t="s">
        <v>2192</v>
      </c>
    </row>
    <row r="197" spans="1:2">
      <c r="A197" t="s">
        <v>486</v>
      </c>
      <c r="B197" t="s">
        <v>2183</v>
      </c>
    </row>
    <row r="198" spans="1:2">
      <c r="A198" t="s">
        <v>2195</v>
      </c>
      <c r="B198" t="s">
        <v>2196</v>
      </c>
    </row>
    <row r="199" spans="1:2">
      <c r="A199" t="s">
        <v>2198</v>
      </c>
      <c r="B199" t="s">
        <v>2199</v>
      </c>
    </row>
    <row r="200" spans="1:2">
      <c r="A200" t="s">
        <v>2201</v>
      </c>
      <c r="B200" t="s">
        <v>2202</v>
      </c>
    </row>
    <row r="201" spans="1:2">
      <c r="A201" t="s">
        <v>2204</v>
      </c>
      <c r="B201" t="s">
        <v>2205</v>
      </c>
    </row>
    <row r="202" spans="1:2">
      <c r="A202" t="s">
        <v>2207</v>
      </c>
      <c r="B202" t="s">
        <v>2208</v>
      </c>
    </row>
    <row r="203" spans="1:2">
      <c r="A203" t="s">
        <v>2210</v>
      </c>
      <c r="B203" t="s">
        <v>2211</v>
      </c>
    </row>
    <row r="204" spans="1:2">
      <c r="A204" t="s">
        <v>995</v>
      </c>
      <c r="B204" t="s">
        <v>1544</v>
      </c>
    </row>
    <row r="205" spans="1:2">
      <c r="A205" t="s">
        <v>1156</v>
      </c>
      <c r="B205" t="s">
        <v>1157</v>
      </c>
    </row>
    <row r="206" spans="1:2">
      <c r="A206" t="s">
        <v>1577</v>
      </c>
      <c r="B206" t="s">
        <v>1578</v>
      </c>
    </row>
    <row r="207" spans="1:2">
      <c r="A207" t="s">
        <v>2217</v>
      </c>
      <c r="B207" t="s">
        <v>2218</v>
      </c>
    </row>
    <row r="208" spans="1:2">
      <c r="A208" t="s">
        <v>474</v>
      </c>
      <c r="B208" t="s">
        <v>1194</v>
      </c>
    </row>
    <row r="209" spans="1:2">
      <c r="A209" t="s">
        <v>2221</v>
      </c>
      <c r="B209" t="s">
        <v>2222</v>
      </c>
    </row>
    <row r="210" spans="1:2">
      <c r="A210" t="s">
        <v>2224</v>
      </c>
      <c r="B210" t="s">
        <v>2225</v>
      </c>
    </row>
    <row r="211" spans="1:2">
      <c r="A211" t="s">
        <v>2217</v>
      </c>
      <c r="B211" t="s">
        <v>2227</v>
      </c>
    </row>
    <row r="212" spans="1:2">
      <c r="A212" t="s">
        <v>2229</v>
      </c>
      <c r="B212" t="s">
        <v>1154</v>
      </c>
    </row>
    <row r="213" spans="1:2">
      <c r="A213" t="s">
        <v>1171</v>
      </c>
      <c r="B213" t="s">
        <v>1172</v>
      </c>
    </row>
    <row r="214" spans="1:2">
      <c r="A214" t="s">
        <v>2092</v>
      </c>
      <c r="B214" t="s">
        <v>2233</v>
      </c>
    </row>
    <row r="215" spans="1:2">
      <c r="A215" t="s">
        <v>2234</v>
      </c>
      <c r="B215" t="s">
        <v>2235</v>
      </c>
    </row>
    <row r="216" spans="1:2">
      <c r="A216" t="s">
        <v>2238</v>
      </c>
    </row>
    <row r="217" spans="1:2">
      <c r="A217" t="s">
        <v>2239</v>
      </c>
    </row>
    <row r="218" spans="1:2">
      <c r="A218" t="s">
        <v>596</v>
      </c>
    </row>
    <row r="219" spans="1:2">
      <c r="A219" t="s">
        <v>2241</v>
      </c>
      <c r="B219" t="s">
        <v>241</v>
      </c>
    </row>
    <row r="220" spans="1:2">
      <c r="A220" t="s">
        <v>215</v>
      </c>
      <c r="B220" t="s">
        <v>1149</v>
      </c>
    </row>
    <row r="221" spans="1:2">
      <c r="A221" t="s">
        <v>286</v>
      </c>
      <c r="B221" t="s">
        <v>2243</v>
      </c>
    </row>
    <row r="222" spans="1:2">
      <c r="A222" t="s">
        <v>489</v>
      </c>
      <c r="B222" t="s">
        <v>2244</v>
      </c>
    </row>
    <row r="223" spans="1:2">
      <c r="A223" t="s">
        <v>478</v>
      </c>
    </row>
    <row r="224" spans="1:2">
      <c r="A224" t="s">
        <v>2245</v>
      </c>
      <c r="B224" t="s">
        <v>2246</v>
      </c>
    </row>
    <row r="225" spans="1:2">
      <c r="A225" t="s">
        <v>346</v>
      </c>
      <c r="B225" t="s">
        <v>2247</v>
      </c>
    </row>
    <row r="226" spans="1:2">
      <c r="A226" t="s">
        <v>2250</v>
      </c>
      <c r="B226" t="s">
        <v>346</v>
      </c>
    </row>
    <row r="227" spans="1:2">
      <c r="A227" t="s">
        <v>2251</v>
      </c>
      <c r="B227" t="s">
        <v>2252</v>
      </c>
    </row>
    <row r="228" spans="1:2">
      <c r="A228" t="s">
        <v>338</v>
      </c>
      <c r="B228" t="s">
        <v>2253</v>
      </c>
    </row>
    <row r="229" spans="1:2">
      <c r="A229" t="s">
        <v>2254</v>
      </c>
      <c r="B229" t="s">
        <v>2253</v>
      </c>
    </row>
    <row r="230" spans="1:2">
      <c r="A230" t="s">
        <v>2256</v>
      </c>
      <c r="B230" t="s">
        <v>2257</v>
      </c>
    </row>
    <row r="231" spans="1:2">
      <c r="A231" t="s">
        <v>1280</v>
      </c>
      <c r="B231" t="s">
        <v>885</v>
      </c>
    </row>
    <row r="232" spans="1:2">
      <c r="A232" t="s">
        <v>486</v>
      </c>
      <c r="B232" t="s">
        <v>467</v>
      </c>
    </row>
    <row r="233" spans="1:2">
      <c r="A233" t="s">
        <v>2261</v>
      </c>
      <c r="B233" t="s">
        <v>467</v>
      </c>
    </row>
    <row r="234" spans="1:2">
      <c r="A234" t="s">
        <v>2262</v>
      </c>
      <c r="B234" t="s">
        <v>1522</v>
      </c>
    </row>
    <row r="235" spans="1:2">
      <c r="A235" t="s">
        <v>1468</v>
      </c>
      <c r="B235" t="s">
        <v>1522</v>
      </c>
    </row>
    <row r="236" spans="1:2">
      <c r="A236" t="s">
        <v>2265</v>
      </c>
      <c r="B236" t="s">
        <v>1522</v>
      </c>
    </row>
    <row r="237" spans="1:2">
      <c r="A237" t="s">
        <v>2266</v>
      </c>
      <c r="B237" t="s">
        <v>200</v>
      </c>
    </row>
    <row r="238" spans="1:2">
      <c r="A238" t="s">
        <v>2267</v>
      </c>
      <c r="B238" t="s">
        <v>2268</v>
      </c>
    </row>
    <row r="239" spans="1:2">
      <c r="A239" t="s">
        <v>1019</v>
      </c>
      <c r="B239" t="s">
        <v>2269</v>
      </c>
    </row>
    <row r="240" spans="1:2">
      <c r="A240" t="s">
        <v>2270</v>
      </c>
    </row>
    <row r="241" spans="1:2">
      <c r="A241" t="s">
        <v>2271</v>
      </c>
      <c r="B241" t="s">
        <v>2272</v>
      </c>
    </row>
    <row r="242" spans="1:2">
      <c r="A242" t="s">
        <v>2274</v>
      </c>
      <c r="B242" t="s">
        <v>2275</v>
      </c>
    </row>
    <row r="243" spans="1:2">
      <c r="A243" t="s">
        <v>2276</v>
      </c>
      <c r="B243" t="s">
        <v>2277</v>
      </c>
    </row>
    <row r="244" spans="1:2">
      <c r="A244" t="s">
        <v>1453</v>
      </c>
      <c r="B244" t="s">
        <v>1275</v>
      </c>
    </row>
    <row r="245" spans="1:2">
      <c r="A245" t="s">
        <v>2280</v>
      </c>
    </row>
    <row r="246" spans="1:2">
      <c r="A246" t="s">
        <v>2160</v>
      </c>
      <c r="B246" t="s">
        <v>1205</v>
      </c>
    </row>
    <row r="247" spans="1:2">
      <c r="A247" t="s">
        <v>2238</v>
      </c>
      <c r="B247" t="s">
        <v>2281</v>
      </c>
    </row>
    <row r="248" spans="1:2">
      <c r="A248" t="s">
        <v>2283</v>
      </c>
      <c r="B248" t="s">
        <v>482</v>
      </c>
    </row>
    <row r="249" spans="1:2">
      <c r="A249" t="s">
        <v>604</v>
      </c>
      <c r="B249" t="s">
        <v>2285</v>
      </c>
    </row>
    <row r="250" spans="1:2">
      <c r="A250" t="s">
        <v>604</v>
      </c>
      <c r="B250" t="s">
        <v>2288</v>
      </c>
    </row>
    <row r="251" spans="1:2">
      <c r="A251" t="s">
        <v>2290</v>
      </c>
      <c r="B251" t="s">
        <v>2291</v>
      </c>
    </row>
    <row r="252" spans="1:2">
      <c r="A252" t="s">
        <v>2293</v>
      </c>
      <c r="B252" t="s">
        <v>2294</v>
      </c>
    </row>
    <row r="253" spans="1:2">
      <c r="A253" t="s">
        <v>2298</v>
      </c>
      <c r="B253" t="s">
        <v>2299</v>
      </c>
    </row>
    <row r="254" spans="1:2">
      <c r="A254" t="s">
        <v>2301</v>
      </c>
      <c r="B254" t="s">
        <v>2302</v>
      </c>
    </row>
    <row r="255" spans="1:2">
      <c r="A255" t="s">
        <v>1985</v>
      </c>
      <c r="B255" t="s">
        <v>2304</v>
      </c>
    </row>
    <row r="256" spans="1:2">
      <c r="A256" t="s">
        <v>2306</v>
      </c>
      <c r="B256" t="s">
        <v>776</v>
      </c>
    </row>
    <row r="257" spans="1:2">
      <c r="A257" t="s">
        <v>2140</v>
      </c>
      <c r="B257" t="s">
        <v>2308</v>
      </c>
    </row>
    <row r="258" spans="1:2">
      <c r="A258" t="s">
        <v>795</v>
      </c>
      <c r="B258" t="s">
        <v>2309</v>
      </c>
    </row>
    <row r="259" spans="1:2">
      <c r="A259" t="s">
        <v>576</v>
      </c>
      <c r="B259" t="s">
        <v>1065</v>
      </c>
    </row>
    <row r="260" spans="1:2">
      <c r="A260" t="s">
        <v>2312</v>
      </c>
      <c r="B260" t="s">
        <v>2313</v>
      </c>
    </row>
    <row r="261" spans="1:2">
      <c r="A261" t="s">
        <v>1888</v>
      </c>
      <c r="B261" t="s">
        <v>1727</v>
      </c>
    </row>
    <row r="262" spans="1:2">
      <c r="A262" t="s">
        <v>1784</v>
      </c>
      <c r="B262" t="s">
        <v>2316</v>
      </c>
    </row>
    <row r="263" spans="1:2">
      <c r="A263" t="s">
        <v>2318</v>
      </c>
      <c r="B263" t="s">
        <v>2319</v>
      </c>
    </row>
    <row r="264" spans="1:2">
      <c r="A264" t="s">
        <v>1093</v>
      </c>
      <c r="B264" t="s">
        <v>2321</v>
      </c>
    </row>
    <row r="265" spans="1:2">
      <c r="A265" t="s">
        <v>2323</v>
      </c>
      <c r="B265" t="s">
        <v>2324</v>
      </c>
    </row>
    <row r="266" spans="1:2">
      <c r="A266" t="s">
        <v>814</v>
      </c>
      <c r="B266" t="s">
        <v>2326</v>
      </c>
    </row>
    <row r="267" spans="1:2">
      <c r="A267" t="s">
        <v>1853</v>
      </c>
      <c r="B267" t="s">
        <v>2328</v>
      </c>
    </row>
    <row r="268" spans="1:2">
      <c r="A268" t="s">
        <v>2331</v>
      </c>
      <c r="B268" t="s">
        <v>2332</v>
      </c>
    </row>
    <row r="269" spans="1:2">
      <c r="A269" t="s">
        <v>475</v>
      </c>
      <c r="B269" t="s">
        <v>2334</v>
      </c>
    </row>
    <row r="270" spans="1:2">
      <c r="A270" t="s">
        <v>702</v>
      </c>
      <c r="B270" t="s">
        <v>2337</v>
      </c>
    </row>
    <row r="271" spans="1:2">
      <c r="A271" t="s">
        <v>1618</v>
      </c>
      <c r="B271" t="s">
        <v>1619</v>
      </c>
    </row>
    <row r="272" spans="1:2">
      <c r="A272" t="s">
        <v>185</v>
      </c>
      <c r="B272" t="s">
        <v>2340</v>
      </c>
    </row>
    <row r="273" spans="1:2">
      <c r="A273" t="s">
        <v>688</v>
      </c>
      <c r="B273" t="s">
        <v>2342</v>
      </c>
    </row>
    <row r="274" spans="1:2">
      <c r="A274" t="s">
        <v>2344</v>
      </c>
      <c r="B274" t="s">
        <v>2345</v>
      </c>
    </row>
    <row r="275" spans="1:2">
      <c r="A275" t="s">
        <v>2347</v>
      </c>
      <c r="B275" t="s">
        <v>776</v>
      </c>
    </row>
    <row r="276" spans="1:2">
      <c r="A276" t="s">
        <v>2349</v>
      </c>
      <c r="B276" t="s">
        <v>2350</v>
      </c>
    </row>
    <row r="277" spans="1:2">
      <c r="A277" t="s">
        <v>2352</v>
      </c>
      <c r="B277" t="s">
        <v>2353</v>
      </c>
    </row>
    <row r="278" spans="1:2">
      <c r="A278" t="s">
        <v>2271</v>
      </c>
      <c r="B278" t="s">
        <v>2355</v>
      </c>
    </row>
    <row r="279" spans="1:2">
      <c r="A279" t="s">
        <v>2356</v>
      </c>
      <c r="B279" t="s">
        <v>2357</v>
      </c>
    </row>
    <row r="280" spans="1:2">
      <c r="A280" t="s">
        <v>2359</v>
      </c>
      <c r="B280" t="s">
        <v>2360</v>
      </c>
    </row>
    <row r="281" spans="1:2">
      <c r="A281" t="s">
        <v>683</v>
      </c>
      <c r="B281" t="s">
        <v>894</v>
      </c>
    </row>
    <row r="282" spans="1:2">
      <c r="A282" t="s">
        <v>2363</v>
      </c>
      <c r="B282" t="s">
        <v>2364</v>
      </c>
    </row>
    <row r="283" spans="1:2">
      <c r="A283" t="s">
        <v>2025</v>
      </c>
      <c r="B283" t="s">
        <v>918</v>
      </c>
    </row>
    <row r="284" spans="1:2">
      <c r="A284" t="s">
        <v>2366</v>
      </c>
      <c r="B284" t="s">
        <v>879</v>
      </c>
    </row>
    <row r="285" spans="1:2">
      <c r="A285" t="s">
        <v>2367</v>
      </c>
      <c r="B285" t="s">
        <v>879</v>
      </c>
    </row>
    <row r="286" spans="1:2">
      <c r="A286" t="s">
        <v>2369</v>
      </c>
      <c r="B286" t="s">
        <v>1516</v>
      </c>
    </row>
    <row r="287" spans="1:2">
      <c r="A287" t="s">
        <v>948</v>
      </c>
      <c r="B287" t="s">
        <v>159</v>
      </c>
    </row>
    <row r="288" spans="1:2">
      <c r="A288" t="s">
        <v>2371</v>
      </c>
      <c r="B288" t="s">
        <v>2372</v>
      </c>
    </row>
    <row r="289" spans="1:2">
      <c r="A289" t="s">
        <v>1577</v>
      </c>
      <c r="B289" t="s">
        <v>2373</v>
      </c>
    </row>
    <row r="290" spans="1:2">
      <c r="A290" t="s">
        <v>2374</v>
      </c>
      <c r="B290" t="s">
        <v>2375</v>
      </c>
    </row>
    <row r="291" spans="1:2">
      <c r="A291" t="s">
        <v>2221</v>
      </c>
      <c r="B291" t="s">
        <v>2376</v>
      </c>
    </row>
    <row r="292" spans="1:2">
      <c r="A292" t="s">
        <v>1418</v>
      </c>
      <c r="B292" t="s">
        <v>1548</v>
      </c>
    </row>
    <row r="293" spans="1:2">
      <c r="A293" t="s">
        <v>2378</v>
      </c>
      <c r="B293" t="s">
        <v>2036</v>
      </c>
    </row>
    <row r="294" spans="1:2">
      <c r="A294" t="s">
        <v>338</v>
      </c>
      <c r="B294" t="s">
        <v>2379</v>
      </c>
    </row>
    <row r="295" spans="1:2">
      <c r="A295" t="s">
        <v>1784</v>
      </c>
      <c r="B295" t="s">
        <v>2379</v>
      </c>
    </row>
    <row r="296" spans="1:2">
      <c r="A296" t="s">
        <v>2380</v>
      </c>
      <c r="B296" t="s">
        <v>2381</v>
      </c>
    </row>
    <row r="297" spans="1:2">
      <c r="A297" t="s">
        <v>338</v>
      </c>
      <c r="B297" t="s">
        <v>2381</v>
      </c>
    </row>
    <row r="298" spans="1:2">
      <c r="A298" t="s">
        <v>2382</v>
      </c>
      <c r="B298" t="s">
        <v>2381</v>
      </c>
    </row>
    <row r="299" spans="1:2">
      <c r="A299" t="s">
        <v>2383</v>
      </c>
      <c r="B299" t="s">
        <v>2383</v>
      </c>
    </row>
    <row r="300" spans="1:2">
      <c r="A300" t="s">
        <v>2384</v>
      </c>
      <c r="B300" t="s">
        <v>2383</v>
      </c>
    </row>
    <row r="301" spans="1:2">
      <c r="A301">
        <v>0</v>
      </c>
      <c r="B301" t="s">
        <v>944</v>
      </c>
    </row>
    <row r="302" spans="1:2">
      <c r="A302" t="s">
        <v>828</v>
      </c>
      <c r="B302" t="s">
        <v>2385</v>
      </c>
    </row>
    <row r="303" spans="1:2">
      <c r="A303" t="s">
        <v>1892</v>
      </c>
      <c r="B303" t="s">
        <v>2386</v>
      </c>
    </row>
    <row r="304" spans="1:2">
      <c r="A304" t="s">
        <v>2387</v>
      </c>
      <c r="B304" t="s">
        <v>326</v>
      </c>
    </row>
    <row r="305" spans="1:2">
      <c r="A305" t="s">
        <v>2389</v>
      </c>
      <c r="B305" t="s">
        <v>2390</v>
      </c>
    </row>
    <row r="306" spans="1:2">
      <c r="A306" t="s">
        <v>2392</v>
      </c>
      <c r="B306" t="s">
        <v>2393</v>
      </c>
    </row>
    <row r="307" spans="1:2">
      <c r="A307" t="s">
        <v>1175</v>
      </c>
      <c r="B307" t="s">
        <v>2395</v>
      </c>
    </row>
    <row r="308" spans="1:2">
      <c r="A308" t="s">
        <v>2397</v>
      </c>
      <c r="B308" t="s">
        <v>1838</v>
      </c>
    </row>
    <row r="309" spans="1:2">
      <c r="A309" t="s">
        <v>2400</v>
      </c>
      <c r="B309" t="s">
        <v>918</v>
      </c>
    </row>
    <row r="310" spans="1:2">
      <c r="A310" t="s">
        <v>2402</v>
      </c>
      <c r="B310" t="s">
        <v>2403</v>
      </c>
    </row>
    <row r="311" spans="1:2">
      <c r="A311" t="s">
        <v>1093</v>
      </c>
      <c r="B311" t="s">
        <v>556</v>
      </c>
    </row>
    <row r="312" spans="1:2">
      <c r="A312" t="s">
        <v>2406</v>
      </c>
      <c r="B312" t="s">
        <v>2294</v>
      </c>
    </row>
    <row r="313" spans="1:2">
      <c r="A313" t="s">
        <v>2408</v>
      </c>
      <c r="B313" t="s">
        <v>2409</v>
      </c>
    </row>
    <row r="314" spans="1:2">
      <c r="A314" t="s">
        <v>2411</v>
      </c>
      <c r="B314" t="s">
        <v>965</v>
      </c>
    </row>
    <row r="315" spans="1:2">
      <c r="A315" t="s">
        <v>2413</v>
      </c>
      <c r="B315" t="s">
        <v>2414</v>
      </c>
    </row>
    <row r="316" spans="1:2">
      <c r="A316" t="s">
        <v>474</v>
      </c>
      <c r="B316" t="s">
        <v>2416</v>
      </c>
    </row>
    <row r="317" spans="1:2">
      <c r="A317" t="s">
        <v>2418</v>
      </c>
      <c r="B317" t="s">
        <v>2419</v>
      </c>
    </row>
    <row r="318" spans="1:2">
      <c r="A318" t="s">
        <v>2421</v>
      </c>
      <c r="B318" t="s">
        <v>2422</v>
      </c>
    </row>
    <row r="319" spans="1:2">
      <c r="A319" t="s">
        <v>2424</v>
      </c>
      <c r="B319" t="s">
        <v>2422</v>
      </c>
    </row>
    <row r="320" spans="1:2">
      <c r="A320" t="s">
        <v>2426</v>
      </c>
      <c r="B320" t="s">
        <v>102</v>
      </c>
    </row>
    <row r="321" spans="1:2">
      <c r="A321" t="s">
        <v>2428</v>
      </c>
      <c r="B321" t="s">
        <v>2429</v>
      </c>
    </row>
    <row r="322" spans="1:2">
      <c r="A322" t="s">
        <v>433</v>
      </c>
      <c r="B322" t="s">
        <v>2431</v>
      </c>
    </row>
    <row r="323" spans="1:2">
      <c r="A323" t="s">
        <v>2433</v>
      </c>
      <c r="B323" t="s">
        <v>2434</v>
      </c>
    </row>
    <row r="324" spans="1:2">
      <c r="A324" t="s">
        <v>1168</v>
      </c>
      <c r="B324" t="s">
        <v>2436</v>
      </c>
    </row>
    <row r="325" spans="1:2">
      <c r="A325" t="s">
        <v>2438</v>
      </c>
      <c r="B325" t="s">
        <v>2439</v>
      </c>
    </row>
    <row r="326" spans="1:2">
      <c r="A326" t="s">
        <v>795</v>
      </c>
      <c r="B326" t="s">
        <v>2442</v>
      </c>
    </row>
    <row r="327" spans="1:2">
      <c r="A327" t="s">
        <v>413</v>
      </c>
      <c r="B327" t="s">
        <v>2444</v>
      </c>
    </row>
    <row r="328" spans="1:2">
      <c r="A328" t="s">
        <v>2445</v>
      </c>
      <c r="B328" t="s">
        <v>2446</v>
      </c>
    </row>
    <row r="329" spans="1:2">
      <c r="A329" t="s">
        <v>1073</v>
      </c>
      <c r="B329" t="s">
        <v>2448</v>
      </c>
    </row>
    <row r="330" spans="1:2">
      <c r="A330" t="s">
        <v>722</v>
      </c>
      <c r="B330" t="s">
        <v>2450</v>
      </c>
    </row>
    <row r="331" spans="1:2">
      <c r="A331" t="s">
        <v>2451</v>
      </c>
      <c r="B331" t="s">
        <v>918</v>
      </c>
    </row>
    <row r="332" spans="1:2">
      <c r="A332" t="s">
        <v>2454</v>
      </c>
      <c r="B332" t="s">
        <v>2429</v>
      </c>
    </row>
    <row r="333" spans="1:2">
      <c r="A333" t="s">
        <v>995</v>
      </c>
      <c r="B333" t="s">
        <v>2455</v>
      </c>
    </row>
    <row r="334" spans="1:2">
      <c r="A334" t="s">
        <v>1073</v>
      </c>
      <c r="B334" t="s">
        <v>2457</v>
      </c>
    </row>
    <row r="335" spans="1:2">
      <c r="A335" t="s">
        <v>722</v>
      </c>
      <c r="B335" t="s">
        <v>1418</v>
      </c>
    </row>
    <row r="336" spans="1:2">
      <c r="A336" t="s">
        <v>2201</v>
      </c>
      <c r="B336" t="s">
        <v>2460</v>
      </c>
    </row>
    <row r="337" spans="1:2">
      <c r="A337" t="s">
        <v>2462</v>
      </c>
      <c r="B337" t="s">
        <v>2463</v>
      </c>
    </row>
    <row r="338" spans="1:2">
      <c r="A338" t="s">
        <v>2073</v>
      </c>
      <c r="B338" t="s">
        <v>2465</v>
      </c>
    </row>
    <row r="339" spans="1:2">
      <c r="A339" t="s">
        <v>2467</v>
      </c>
      <c r="B339" t="s">
        <v>2468</v>
      </c>
    </row>
    <row r="340" spans="1:2">
      <c r="A340" t="s">
        <v>2470</v>
      </c>
      <c r="B340" t="s">
        <v>2471</v>
      </c>
    </row>
    <row r="341" spans="1:2">
      <c r="A341" t="s">
        <v>2473</v>
      </c>
      <c r="B341" t="s">
        <v>2192</v>
      </c>
    </row>
    <row r="342" spans="1:2">
      <c r="A342" t="s">
        <v>509</v>
      </c>
      <c r="B342" t="s">
        <v>2475</v>
      </c>
    </row>
    <row r="343" spans="1:2">
      <c r="A343" t="s">
        <v>2479</v>
      </c>
      <c r="B343" t="s">
        <v>2480</v>
      </c>
    </row>
    <row r="344" spans="1:2">
      <c r="A344" t="s">
        <v>1468</v>
      </c>
      <c r="B344" t="s">
        <v>2482</v>
      </c>
    </row>
    <row r="345" spans="1:2">
      <c r="A345" t="s">
        <v>2241</v>
      </c>
      <c r="B345">
        <v>0</v>
      </c>
    </row>
    <row r="346" spans="1:2">
      <c r="A346" t="s">
        <v>1090</v>
      </c>
      <c r="B346" t="s">
        <v>1091</v>
      </c>
    </row>
    <row r="347" spans="1:2">
      <c r="A347" t="s">
        <v>2483</v>
      </c>
      <c r="B347">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16"/>
  <sheetViews>
    <sheetView showGridLines="0" workbookViewId="0"/>
  </sheetViews>
  <sheetFormatPr defaultColWidth="12.6640625" defaultRowHeight="15.75" customHeight="1"/>
  <sheetData>
    <row r="1"/>
    <row r="2"/>
    <row r="3"/>
    <row r="4"/>
    <row r="5"/>
    <row r="6"/>
    <row r="7"/>
    <row r="8"/>
    <row r="9"/>
    <row r="10"/>
    <row r="11"/>
    <row r="12"/>
    <row r="13"/>
    <row r="14"/>
    <row r="15"/>
    <row r="16"/>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I84"/>
  <sheetViews>
    <sheetView topLeftCell="A34" workbookViewId="0">
      <pane xSplit="1" topLeftCell="J1" activePane="topRight" state="frozen"/>
      <selection pane="topRight" activeCell="P41" sqref="P41"/>
    </sheetView>
  </sheetViews>
  <sheetFormatPr defaultColWidth="12.6640625" defaultRowHeight="15.75" customHeight="1"/>
  <cols>
    <col min="1" max="1" width="32.21875" customWidth="1"/>
    <col min="2" max="2" width="23" customWidth="1"/>
    <col min="3" max="3" width="20.109375" customWidth="1"/>
    <col min="4" max="4" width="13.21875" customWidth="1"/>
    <col min="5" max="12" width="8.88671875" customWidth="1"/>
    <col min="13" max="13" width="11.21875" customWidth="1"/>
    <col min="14" max="14" width="10.6640625" customWidth="1"/>
    <col min="15" max="15" width="8.109375" customWidth="1"/>
    <col min="16" max="17" width="10.109375" customWidth="1"/>
    <col min="18" max="18" width="11.33203125" customWidth="1"/>
    <col min="19" max="21" width="9" customWidth="1"/>
    <col min="22" max="22" width="20.6640625" customWidth="1"/>
    <col min="23" max="23" width="14.109375" customWidth="1"/>
    <col min="24" max="24" width="10.44140625" customWidth="1"/>
    <col min="25" max="25" width="6.109375" customWidth="1"/>
    <col min="26" max="26" width="5.77734375" customWidth="1"/>
    <col min="27" max="27" width="5.6640625" customWidth="1"/>
    <col min="28" max="28" width="5.44140625" customWidth="1"/>
    <col min="29" max="30" width="5.33203125" customWidth="1"/>
    <col min="31" max="31" width="6.33203125" customWidth="1"/>
    <col min="32" max="32" width="5.33203125" customWidth="1"/>
    <col min="33" max="33" width="6" customWidth="1"/>
    <col min="34" max="34" width="5.88671875" customWidth="1"/>
    <col min="35" max="35" width="5.6640625" customWidth="1"/>
    <col min="36" max="36" width="5.33203125" customWidth="1"/>
    <col min="37" max="37" width="3" customWidth="1"/>
    <col min="38" max="38" width="12.6640625" customWidth="1"/>
    <col min="39" max="39" width="3.44140625" customWidth="1"/>
  </cols>
  <sheetData>
    <row r="1" spans="1:6" ht="13.2">
      <c r="A1" s="100" t="s">
        <v>2486</v>
      </c>
      <c r="B1" s="101" t="s">
        <v>2487</v>
      </c>
      <c r="C1" s="101" t="s">
        <v>2488</v>
      </c>
      <c r="D1" s="101" t="s">
        <v>2489</v>
      </c>
    </row>
    <row r="2" spans="1:6" ht="13.2">
      <c r="A2" s="102" t="s">
        <v>17</v>
      </c>
      <c r="B2" s="103">
        <f>COUNTIF('Report Data'!O2:O1034,"Y")</f>
        <v>165</v>
      </c>
      <c r="C2" s="103"/>
      <c r="D2" s="104">
        <f t="shared" ref="D2:D18" si="0">B2-C2</f>
        <v>165</v>
      </c>
      <c r="E2" s="105" t="s">
        <v>2490</v>
      </c>
      <c r="F2" s="106" t="s">
        <v>2491</v>
      </c>
    </row>
    <row r="3" spans="1:6" ht="13.2">
      <c r="A3" s="102" t="s">
        <v>1703</v>
      </c>
      <c r="B3" s="103">
        <f>COUNTIF('Report Data'!P2:P1034,"Y")</f>
        <v>107</v>
      </c>
      <c r="C3" s="103">
        <f>SUM(Estimates!M1)</f>
        <v>43</v>
      </c>
      <c r="D3" s="104">
        <f t="shared" si="0"/>
        <v>64</v>
      </c>
      <c r="E3" s="107" t="s">
        <v>28</v>
      </c>
      <c r="F3" s="108">
        <f>COUNTIFS('Report Data'!$G$2:$G$1034,"Texas") + COUNTIFS('Report Data'!$G$2:$G$1034,"Frisco") + COUNTIFS('Report Data'!$G$2:$G$1034,"Irving") + COUNTIFS('Report Data'!$G$2:$G$1034,"Huston") + COUNTIFS('Report Data'!$G$2:$G$1034,"Austin") + COUNTIFS('Report Data'!$G$2:$G$1034,"Dallas")</f>
        <v>310</v>
      </c>
    </row>
    <row r="4" spans="1:6" ht="13.2">
      <c r="A4" s="102" t="s">
        <v>1704</v>
      </c>
      <c r="B4" s="103">
        <f>COUNTIF('Report Data'!Q2:Q1034,"Y")</f>
        <v>143</v>
      </c>
      <c r="C4" s="103">
        <f>SUM(Estimates!N1)</f>
        <v>72</v>
      </c>
      <c r="D4" s="104">
        <f t="shared" si="0"/>
        <v>71</v>
      </c>
      <c r="E4" s="107" t="s">
        <v>2492</v>
      </c>
      <c r="F4" s="108">
        <f>COUNTIFS('Report Data'!$G$2:$G$1034,"Greater Chicago Region") + COUNTIFS('Report Data'!$G$2:$G$1034,"Chicago")</f>
        <v>262</v>
      </c>
    </row>
    <row r="5" spans="1:6" ht="13.2">
      <c r="A5" s="102" t="s">
        <v>1705</v>
      </c>
      <c r="B5" s="103">
        <f>COUNTIF('Report Data'!R2:R1034,"Y")</f>
        <v>131</v>
      </c>
      <c r="C5" s="103">
        <f>SUM(Estimates!O1)</f>
        <v>41</v>
      </c>
      <c r="D5" s="104">
        <f t="shared" si="0"/>
        <v>90</v>
      </c>
      <c r="E5" s="107" t="s">
        <v>2493</v>
      </c>
      <c r="F5" s="108">
        <f>F6-(F3+F4)</f>
        <v>452</v>
      </c>
    </row>
    <row r="6" spans="1:6" ht="13.2">
      <c r="A6" s="102" t="s">
        <v>1706</v>
      </c>
      <c r="B6" s="103">
        <f>COUNTIF('Report Data'!S2:S1034,"Y")</f>
        <v>195</v>
      </c>
      <c r="C6" s="103">
        <f>SUM(Estimates!P1:Q1)</f>
        <v>138</v>
      </c>
      <c r="D6" s="104">
        <f t="shared" si="0"/>
        <v>57</v>
      </c>
      <c r="E6" s="109" t="s">
        <v>1708</v>
      </c>
      <c r="F6" s="110">
        <f>COUNTA('Report Data'!$G$2:$G$1034)</f>
        <v>1024</v>
      </c>
    </row>
    <row r="7" spans="1:6" ht="13.2">
      <c r="A7" s="102" t="s">
        <v>1384</v>
      </c>
      <c r="B7" s="103">
        <f>COUNTIF('Report Data'!T2:T1034,"Y")</f>
        <v>269</v>
      </c>
      <c r="C7" s="103">
        <f>SUM(Estimates!R1:S1)</f>
        <v>197</v>
      </c>
      <c r="D7" s="104">
        <f t="shared" si="0"/>
        <v>72</v>
      </c>
    </row>
    <row r="8" spans="1:6" ht="13.2">
      <c r="A8" s="102" t="s">
        <v>1448</v>
      </c>
      <c r="B8" s="103">
        <f>COUNTIF('Report Data'!U2:U1034,"Y")</f>
        <v>272</v>
      </c>
      <c r="C8" s="103">
        <f>SUM(Estimates!T1:U1)</f>
        <v>130</v>
      </c>
      <c r="D8" s="104">
        <f t="shared" si="0"/>
        <v>142</v>
      </c>
    </row>
    <row r="9" spans="1:6" ht="13.2">
      <c r="A9" s="102" t="s">
        <v>1707</v>
      </c>
      <c r="B9" s="103">
        <f>COUNTIF('Report Data'!V2:V1034,"Y")</f>
        <v>138</v>
      </c>
      <c r="C9" s="103"/>
      <c r="D9" s="104">
        <f t="shared" si="0"/>
        <v>138</v>
      </c>
    </row>
    <row r="10" spans="1:6" ht="13.2">
      <c r="A10" s="102" t="s">
        <v>117</v>
      </c>
      <c r="B10" s="103">
        <f>COUNTIF('Report Data'!W2:W1034,"Y")</f>
        <v>464</v>
      </c>
      <c r="C10" s="103">
        <f>SUM(Estimates!V1:W1)</f>
        <v>292</v>
      </c>
      <c r="D10" s="104">
        <f t="shared" si="0"/>
        <v>172</v>
      </c>
    </row>
    <row r="11" spans="1:6" ht="13.2">
      <c r="A11" s="102" t="s">
        <v>355</v>
      </c>
      <c r="B11" s="103">
        <f>COUNTIF('Report Data'!X2:X1034,"Y")</f>
        <v>500</v>
      </c>
      <c r="C11" s="103">
        <f>SUM(Estimates!X1)</f>
        <v>328</v>
      </c>
      <c r="D11" s="104">
        <f t="shared" si="0"/>
        <v>172</v>
      </c>
    </row>
    <row r="12" spans="1:6" ht="13.2">
      <c r="A12" s="102" t="s">
        <v>310</v>
      </c>
      <c r="B12" s="103">
        <f>COUNTIF('Report Data'!Y2:Y1034,"Y")</f>
        <v>279</v>
      </c>
      <c r="C12" s="103"/>
      <c r="D12" s="104">
        <f t="shared" si="0"/>
        <v>279</v>
      </c>
    </row>
    <row r="13" spans="1:6" ht="13.2">
      <c r="A13" s="102" t="s">
        <v>409</v>
      </c>
      <c r="B13" s="103">
        <f>COUNTIF('Report Data'!Z2:Z1034,"Y")</f>
        <v>520</v>
      </c>
      <c r="C13" s="103">
        <f>SUM(Estimates!Y1:Z1)</f>
        <v>246</v>
      </c>
      <c r="D13" s="104">
        <f t="shared" si="0"/>
        <v>274</v>
      </c>
    </row>
    <row r="14" spans="1:6" ht="13.2">
      <c r="A14" s="102" t="s">
        <v>537</v>
      </c>
      <c r="B14" s="103">
        <f>COUNTIF('Report Data'!AA2:AA1034,"Y")</f>
        <v>469</v>
      </c>
      <c r="C14" s="103">
        <f>SUM(Estimates!AA1)</f>
        <v>396</v>
      </c>
      <c r="D14" s="104">
        <f t="shared" si="0"/>
        <v>73</v>
      </c>
    </row>
    <row r="15" spans="1:6" ht="13.2">
      <c r="A15" s="102" t="s">
        <v>759</v>
      </c>
      <c r="B15" s="103">
        <f>COUNTIF('Report Data'!AB2:AB1034,"Y")</f>
        <v>324</v>
      </c>
      <c r="C15" s="103"/>
      <c r="D15" s="104">
        <f t="shared" si="0"/>
        <v>324</v>
      </c>
    </row>
    <row r="16" spans="1:6" ht="13.2">
      <c r="A16" s="102" t="s">
        <v>27</v>
      </c>
      <c r="B16" s="103">
        <f>COUNTIF('Report Data'!AC2:AC1034,"Y")</f>
        <v>442</v>
      </c>
      <c r="C16" s="103">
        <f>SUM(Estimates!AB1:AC1)</f>
        <v>297</v>
      </c>
      <c r="D16" s="104">
        <f t="shared" si="0"/>
        <v>145</v>
      </c>
    </row>
    <row r="17" spans="1:20" ht="13.2">
      <c r="A17" s="102" t="s">
        <v>242</v>
      </c>
      <c r="B17" s="103">
        <f>COUNTIF('Report Data'!AD2:AD1034,"Y")</f>
        <v>345</v>
      </c>
      <c r="C17" s="103">
        <f>SUM(Estimates!AD1)</f>
        <v>170</v>
      </c>
      <c r="D17" s="104">
        <f t="shared" si="0"/>
        <v>175</v>
      </c>
    </row>
    <row r="18" spans="1:20" ht="13.2">
      <c r="A18" s="102" t="s">
        <v>62</v>
      </c>
      <c r="B18" s="103">
        <f>COUNTIF('Report Data'!AE2:AE1034,"Y")</f>
        <v>293</v>
      </c>
      <c r="C18" s="103"/>
      <c r="D18" s="104">
        <f t="shared" si="0"/>
        <v>293</v>
      </c>
    </row>
    <row r="19" spans="1:20" ht="14.4">
      <c r="S19" s="82"/>
      <c r="T19" s="82"/>
    </row>
    <row r="20" spans="1:20" ht="14.4">
      <c r="S20" s="82"/>
      <c r="T20" s="82"/>
    </row>
    <row r="21" spans="1:20" ht="14.4">
      <c r="A21" s="100" t="s">
        <v>2486</v>
      </c>
      <c r="B21" s="100" t="s">
        <v>28</v>
      </c>
      <c r="C21" s="100" t="s">
        <v>124</v>
      </c>
      <c r="D21" s="100" t="s">
        <v>56</v>
      </c>
      <c r="E21" s="100" t="s">
        <v>1708</v>
      </c>
      <c r="M21" s="82"/>
      <c r="N21" s="82"/>
    </row>
    <row r="22" spans="1:20" ht="14.4">
      <c r="A22" s="111" t="s">
        <v>17</v>
      </c>
      <c r="B22" s="108">
        <f>COUNTIFS('Report Data'!$G$2:$G$1034,B$21,'Report Data'!$O$2:$O$1034,"Y") + COUNTIFS('Report Data'!$G$2:$G$1034,"Frisco",'Report Data'!$O$2:$O$1034,"Y") + COUNTIFS('Report Data'!$G$2:$G$1034,"Irving",'Report Data'!$O$2:$O$1034,"Y") + COUNTIFS('Report Data'!$G$2:$G$1034,"Huston",'Report Data'!$O$2:$O$1034,"Y") + COUNTIFS('Report Data'!$G$2:$G$1034,"Austin",'Report Data'!$O$2:$O$1034,"Y")</f>
        <v>94</v>
      </c>
      <c r="C22" s="108">
        <f>COUNTIFS('Report Data'!$G$2:$G$1034,C$21,'Report Data'!$O$2:$O$1034,"Y")</f>
        <v>64</v>
      </c>
      <c r="D22" s="108">
        <f>COUNTIFS('Report Data'!$O$2:$O$1034,"Y") - (B22+C22)</f>
        <v>7</v>
      </c>
      <c r="E22" s="110">
        <f t="shared" ref="E22:E38" si="1">SUM(B22:D22)</f>
        <v>165</v>
      </c>
      <c r="M22" s="82"/>
      <c r="N22" s="82"/>
    </row>
    <row r="23" spans="1:20" ht="14.4">
      <c r="A23" s="102" t="s">
        <v>1703</v>
      </c>
      <c r="B23" s="108">
        <f>COUNTIFS('Report Data'!$G$2:$G$1034,B$21,'Report Data'!$P$2:$P$1034,"Y") + COUNTIFS('Report Data'!$G$2:$G$1034,"Frisco",'Report Data'!$P$2:$P$1034,"Y") + COUNTIFS('Report Data'!$G$2:$G$1034,"Irving",'Report Data'!$P$2:$P$1034,"Y") + COUNTIFS('Report Data'!$G$2:$G$1034,"Huston",'Report Data'!$P$2:$P$1034,"Y") + COUNTIFS('Report Data'!$G$2:$G$1034,"Austin",'Report Data'!$P$2:$P$1034,"Y") + COUNTIFS('Report Data'!$G$2:$G$1034,"Dallas",'Report Data'!$P$2:$P$1034,"Y")</f>
        <v>17</v>
      </c>
      <c r="C23" s="108">
        <f>COUNTIFS('Report Data'!$G$2:$G$1034,C$21,'Report Data'!$P$2:$P$1034,"Y")</f>
        <v>81</v>
      </c>
      <c r="D23" s="108">
        <f>COUNTIFS('Report Data'!$P$2:$P$1034,"Y") - (B23+C23)</f>
        <v>9</v>
      </c>
      <c r="E23" s="110">
        <f t="shared" si="1"/>
        <v>107</v>
      </c>
      <c r="M23" s="82"/>
      <c r="N23" s="82"/>
    </row>
    <row r="24" spans="1:20" ht="14.4">
      <c r="A24" s="102" t="s">
        <v>1704</v>
      </c>
      <c r="B24" s="108">
        <f>COUNTIFS('Report Data'!$G$2:$G$1034,B$21,'Report Data'!$Q$2:$Q$1034,"Y") + COUNTIFS('Report Data'!$G$2:$G$1034,"Frisco",'Report Data'!$Q$2:$Q$1034,"Y") + COUNTIFS('Report Data'!$G$2:$G$1034,"Irving",'Report Data'!$Q$2:$Q$1034,"Y") + COUNTIFS('Report Data'!$G$2:$G$1034,"Huston",'Report Data'!$Q$2:$Q$1034,"Y") + COUNTIFS('Report Data'!$G$2:$G$1034,"Austin",'Report Data'!$Q$2:$Q$1034,"Y") + COUNTIFS('Report Data'!$G$2:$G$1034,"Dallas",'Report Data'!$Q$2:$Q$1034,"Y")</f>
        <v>33</v>
      </c>
      <c r="C24" s="108">
        <f>COUNTIFS('Report Data'!$G$2:$G$1034,C$21,'Report Data'!$Q$2:$Q$1034,"Y")</f>
        <v>101</v>
      </c>
      <c r="D24" s="108">
        <f>COUNTIFS('Report Data'!$Q$2:$Q$1034,"Y") - (B24+C24)</f>
        <v>9</v>
      </c>
      <c r="E24" s="110">
        <f t="shared" si="1"/>
        <v>143</v>
      </c>
      <c r="M24" s="82"/>
      <c r="N24" s="82"/>
    </row>
    <row r="25" spans="1:20" ht="14.4">
      <c r="A25" s="102" t="s">
        <v>1705</v>
      </c>
      <c r="B25" s="108">
        <f>COUNTIFS('Report Data'!$G$2:$G$1034,B$21,'Report Data'!$R$2:$R$1034,"Y") + COUNTIFS('Report Data'!$G$2:$G$1034,"Frisco",'Report Data'!$R$2:$R$1034,"Y") + COUNTIFS('Report Data'!$G$2:$G$1034,"Irving",'Report Data'!$R$2:$R$1034,"Y") + COUNTIFS('Report Data'!$G$2:$G$1034,"Huston",'Report Data'!$R$2:$R$1034,"Y") + COUNTIFS('Report Data'!$G$2:$G$1034,"Austin",'Report Data'!$R$2:$R$1034,"Y") + COUNTIFS('Report Data'!$G$2:$G$1034,"Dallas",'Report Data'!$R$2:$R$1034,"Y")</f>
        <v>39</v>
      </c>
      <c r="C25" s="108">
        <f>COUNTIFS('Report Data'!$G$2:$G$1034,C$21,'Report Data'!$R$2:$R$1034,"Y")</f>
        <v>83</v>
      </c>
      <c r="D25" s="108">
        <f>COUNTIFS('Report Data'!$R$2:$R$1034,"Y") - (B25+C25)</f>
        <v>9</v>
      </c>
      <c r="E25" s="110">
        <f t="shared" si="1"/>
        <v>131</v>
      </c>
      <c r="M25" s="82"/>
      <c r="N25" s="82"/>
    </row>
    <row r="26" spans="1:20" ht="14.4">
      <c r="A26" s="102" t="s">
        <v>1706</v>
      </c>
      <c r="B26" s="108">
        <f>COUNTIFS('Report Data'!$G$2:$G$1034,B$21,'Report Data'!$S$2:$S$1034,"Y") + COUNTIFS('Report Data'!$G$2:$G$1034,"Frisco",'Report Data'!$S$2:$S$1034,"Y") + COUNTIFS('Report Data'!$G$2:$G$1034,"Irving",'Report Data'!$S$2:$S$1034,"Y") + COUNTIFS('Report Data'!$G$2:$G$1034,"Huston",'Report Data'!$S$2:$S$1034,"Y") + COUNTIFS('Report Data'!$G$2:$G$1034,"Austin",'Report Data'!$S$2:$S$1034,"Y") + COUNTIFS('Report Data'!$G$2:$G$1034,"Dallas",'Report Data'!$S$2:$S$1034,"Y")</f>
        <v>59</v>
      </c>
      <c r="C26" s="108">
        <f>COUNTIFS('Report Data'!$G$2:$G$1034,C$21,'Report Data'!$S$2:$S$1034,"Y")</f>
        <v>102</v>
      </c>
      <c r="D26" s="108">
        <f>COUNTIFS('Report Data'!$S$2:$S$1034,"Y") - (B26+C26)</f>
        <v>34</v>
      </c>
      <c r="E26" s="110">
        <f t="shared" si="1"/>
        <v>195</v>
      </c>
      <c r="M26" s="82"/>
      <c r="N26" s="82"/>
    </row>
    <row r="27" spans="1:20" ht="14.4">
      <c r="A27" s="102" t="s">
        <v>1384</v>
      </c>
      <c r="B27" s="108">
        <f>COUNTIFS('Report Data'!$G$2:$G$1034,B$21,'Report Data'!$T$2:$T$1034,"Y") + COUNTIFS('Report Data'!$G$2:$G$1034,"Frisco",'Report Data'!$T$2:$T$1034,"Y") + COUNTIFS('Report Data'!$G$2:$G$1034,"Irving",'Report Data'!$T$2:$T$1034,"Y") + COUNTIFS('Report Data'!$G$2:$G$1034,"Huston",'Report Data'!$T$2:$T$1034,"Y") + COUNTIFS('Report Data'!$G$2:$G$1034,"Austin",'Report Data'!$T$2:$T$1034,"Y") + COUNTIFS('Report Data'!$G$2:$G$1034,"Dallas",'Report Data'!$T$2:$T$1034,"Y")</f>
        <v>102</v>
      </c>
      <c r="C27" s="108">
        <f>COUNTIFS('Report Data'!$G$2:$G$1034,C$21,'Report Data'!$T$2:$T$1034,"Y")</f>
        <v>102</v>
      </c>
      <c r="D27" s="108">
        <f>COUNTIFS('Report Data'!$T$2:$T$1034,"Y") - (B27+C27)</f>
        <v>65</v>
      </c>
      <c r="E27" s="110">
        <f t="shared" si="1"/>
        <v>269</v>
      </c>
      <c r="M27" s="82"/>
      <c r="N27" s="82"/>
    </row>
    <row r="28" spans="1:20" ht="14.4">
      <c r="A28" s="102" t="s">
        <v>1448</v>
      </c>
      <c r="B28" s="108">
        <f>COUNTIFS('Report Data'!$G$2:$G$1034,B$21,'Report Data'!$U$2:$U$1034,"Y") + COUNTIFS('Report Data'!$G$2:$G$1034,"Frisco",'Report Data'!$U$2:$U$1034,"Y") + COUNTIFS('Report Data'!$G$2:$G$1034,"Irving",'Report Data'!$U$2:$U$1034,"Y") + COUNTIFS('Report Data'!$G$2:$G$1034,"Huston",'Report Data'!$U$2:$U$1034,"Y") + COUNTIFS('Report Data'!$G$2:$G$1034,"Austin",'Report Data'!$U$2:$U$1034,"Y") + COUNTIFS('Report Data'!$G$2:$G$1034,"Dallas",'Report Data'!$U$2:$U$1034,"Y")</f>
        <v>110</v>
      </c>
      <c r="C28" s="108">
        <f>COUNTIFS('Report Data'!$G$2:$G$1034,C$21,'Report Data'!$U$2:$U$1034,"Y")</f>
        <v>123</v>
      </c>
      <c r="D28" s="108">
        <f>COUNTIFS('Report Data'!$U$2:$U$1034,"Y") - (B28+C28)</f>
        <v>39</v>
      </c>
      <c r="E28" s="110">
        <f t="shared" si="1"/>
        <v>272</v>
      </c>
      <c r="M28" s="82"/>
      <c r="N28" s="82"/>
    </row>
    <row r="29" spans="1:20" ht="14.4">
      <c r="A29" s="102" t="s">
        <v>1707</v>
      </c>
      <c r="B29" s="108">
        <f>COUNTIFS('Report Data'!$G$2:$G$1034,B$21,'Report Data'!$V$2:$V$1034,"Y") + COUNTIFS('Report Data'!$G$2:$G$1034,"Frisco",'Report Data'!$V$2:$V$1034,"Y") + COUNTIFS('Report Data'!$G$2:$G$1034,"Irving",'Report Data'!$V$2:$V$1034,"Y") + COUNTIFS('Report Data'!$G$2:$G$1034,"Huston",'Report Data'!$V$2:$V$1034,"Y") + COUNTIFS('Report Data'!$G$2:$G$1034,"Austin",'Report Data'!$V$2:$V$1034,"Y") + COUNTIFS('Report Data'!$G$2:$G$1034,"Dallas",'Report Data'!$V$2:$V$1034,"Y")</f>
        <v>65</v>
      </c>
      <c r="C29" s="108">
        <f>COUNTIFS('Report Data'!$G$2:$G$1034,C$21,'Report Data'!$V$2:$V$1034,"Y")</f>
        <v>65</v>
      </c>
      <c r="D29" s="108">
        <f>COUNTIFS('Report Data'!$V$2:$V$1034,"Y") - (B29+C29)</f>
        <v>8</v>
      </c>
      <c r="E29" s="110">
        <f t="shared" si="1"/>
        <v>138</v>
      </c>
      <c r="M29" s="82"/>
      <c r="N29" s="82"/>
    </row>
    <row r="30" spans="1:20" ht="14.4">
      <c r="A30" s="112" t="s">
        <v>117</v>
      </c>
      <c r="B30" s="108">
        <f>COUNTIFS('Report Data'!$G$2:$G$1034,B$21,'Report Data'!$W$2:$W$1034,"Y") + COUNTIFS('Report Data'!$G$2:$G$1034,"Frisco",'Report Data'!$W$2:$W$1034,"Y") + COUNTIFS('Report Data'!$G$2:$G$1034,"Irving",'Report Data'!$W$2:$W$1034,"Y") + COUNTIFS('Report Data'!$G$2:$G$1034,"Huston",'Report Data'!$W$2:$W$1034,"Y") + COUNTIFS('Report Data'!$G$2:$G$1034,"Austin",'Report Data'!$W$2:$W$1034,"Y") + COUNTIFS('Report Data'!$G$2:$G$1034,"Dallas",'Report Data'!$W$2:$W$1034,"Y")</f>
        <v>200</v>
      </c>
      <c r="C30" s="108">
        <f>COUNTIFS('Report Data'!$G$2:$G$1034,C$21,'Report Data'!$W$2:$W$1034,"Y")</f>
        <v>134</v>
      </c>
      <c r="D30" s="108">
        <f>COUNTIFS('Report Data'!$W$2:$W$1034,"Y") - (B30+C30)</f>
        <v>130</v>
      </c>
      <c r="E30" s="110">
        <f t="shared" si="1"/>
        <v>464</v>
      </c>
      <c r="M30" s="82"/>
      <c r="N30" s="82"/>
    </row>
    <row r="31" spans="1:20" ht="14.4">
      <c r="A31" s="112" t="s">
        <v>355</v>
      </c>
      <c r="B31" s="108">
        <f>COUNTIFS('Report Data'!$G$2:$G$1034,B$21,'Report Data'!$X$2:$X$1034,"Y") + COUNTIFS('Report Data'!$G$2:$G$1034,"Frisco",'Report Data'!$X$2:$X$1034,"Y") + COUNTIFS('Report Data'!$G$2:$G$1034,"Irving",'Report Data'!$X$2:$X$1034,"Y") + COUNTIFS('Report Data'!$G$2:$G$1034,"Huston",'Report Data'!$X$2:$X$1034,"Y") + COUNTIFS('Report Data'!$G$2:$G$1034,"Austin",'Report Data'!$X$2:$X$1034,"Y") + COUNTIFS('Report Data'!$G$2:$G$1034,"Dallas",'Report Data'!$X$2:$X$1034,"Y")</f>
        <v>204</v>
      </c>
      <c r="C31" s="108">
        <f>COUNTIFS('Report Data'!$G$2:$G$1034,C$21,'Report Data'!$X$2:$X$1034,"Y")</f>
        <v>172</v>
      </c>
      <c r="D31" s="108">
        <f>COUNTIFS('Report Data'!$X$2:$X$1034,"Y") - (B31+C31)</f>
        <v>124</v>
      </c>
      <c r="E31" s="110">
        <f t="shared" si="1"/>
        <v>500</v>
      </c>
      <c r="M31" s="82"/>
      <c r="N31" s="82"/>
    </row>
    <row r="32" spans="1:20" ht="14.4">
      <c r="A32" s="112" t="s">
        <v>310</v>
      </c>
      <c r="B32" s="108">
        <f>COUNTIFS('Report Data'!$G$2:$G$1034,B$21,'Report Data'!$Y$2:$Y$1034,"Y") + COUNTIFS('Report Data'!$G$2:$G$1034,"Frisco",'Report Data'!$Y$2:$Y$1034,"Y") + COUNTIFS('Report Data'!$G$2:$G$1034,"Irving",'Report Data'!$Y$2:$Y$1034,"Y") + COUNTIFS('Report Data'!$G$2:$G$1034,"Huston",'Report Data'!$Y$2:$Y$1034,"Y") + COUNTIFS('Report Data'!$G$2:$G$1034,"Austin",'Report Data'!$Y$2:$Y$1034,"Y") + COUNTIFS('Report Data'!$G$2:$G$1034,"Dallas",'Report Data'!$Y$2:$Y$1034,"Y")</f>
        <v>146</v>
      </c>
      <c r="C32" s="108">
        <f>COUNTIFS('Report Data'!$G$2:$G$1034,C$21,'Report Data'!$Y$2:$Y$1034,"Y")</f>
        <v>115</v>
      </c>
      <c r="D32" s="108">
        <f>COUNTIFS('Report Data'!$Y$2:$Y$1034,"Y") - (B32+C32)</f>
        <v>18</v>
      </c>
      <c r="E32" s="110">
        <f t="shared" si="1"/>
        <v>279</v>
      </c>
      <c r="M32" s="82"/>
      <c r="N32" s="82"/>
    </row>
    <row r="33" spans="1:35" ht="14.4">
      <c r="A33" s="112" t="s">
        <v>409</v>
      </c>
      <c r="B33" s="108">
        <f>COUNTIFS('Report Data'!$G$2:$G$1034,B$21,'Report Data'!$Z$2:$Z$1034,"Y") + COUNTIFS('Report Data'!$G$2:$G$1034,"Frisco",'Report Data'!$Z$2:$Z$1034,"Y") + COUNTIFS('Report Data'!$G$2:$G$1034,"Irving",'Report Data'!$Z$2:$Z$1034,"Y") + COUNTIFS('Report Data'!$G$2:$G$1034,"Huston",'Report Data'!$Z$2:$Z$1034,"Y") + COUNTIFS('Report Data'!$G$2:$G$1034,"Austin",'Report Data'!$Z$2:$Z$1034,"Y") + COUNTIFS('Report Data'!$G$2:$G$1034,"Dallas",'Report Data'!$Z$2:$Z$1034,"Y")</f>
        <v>211</v>
      </c>
      <c r="C33" s="108">
        <f>COUNTIFS('Report Data'!$G$2:$G$1034,C$21,'Report Data'!$Z$2:$Z$1034,"Y")</f>
        <v>166</v>
      </c>
      <c r="D33" s="108">
        <f>COUNTIFS('Report Data'!$Z$2:$Z$1034,"Y") - (B33+C33)</f>
        <v>143</v>
      </c>
      <c r="E33" s="110">
        <f t="shared" si="1"/>
        <v>520</v>
      </c>
      <c r="M33" s="82"/>
      <c r="N33" s="82"/>
    </row>
    <row r="34" spans="1:35" ht="14.4">
      <c r="A34" s="112" t="s">
        <v>537</v>
      </c>
      <c r="B34" s="108">
        <f>COUNTIFS('Report Data'!$G$2:$G$1034,B$21,'Report Data'!$AA$2:$AA$1034,"Y") + COUNTIFS('Report Data'!$G$2:$G$1034,"Frisco",'Report Data'!$AA$2:$AA$1034,"Y") + COUNTIFS('Report Data'!$G$2:$G$1034,"Irving",'Report Data'!$AA$2:$AA$1034,"Y") + COUNTIFS('Report Data'!$G$2:$G$1034,"Huston",'Report Data'!$AA$2:$AA$1034,"Y") + COUNTIFS('Report Data'!$G$2:$G$1034,"Austin",'Report Data'!$AA$2:$AA$1034,"Y") + COUNTIFS('Report Data'!$G$2:$G$1034,"Dallas",'Report Data'!$AA$2:$AA$1034,"Y")</f>
        <v>194</v>
      </c>
      <c r="C34" s="108">
        <f>COUNTIFS('Report Data'!$G$2:$G$1034,C$21,'Report Data'!$AA$2:$AA$1034,"Y")</f>
        <v>165</v>
      </c>
      <c r="D34" s="108">
        <f>COUNTIFS('Report Data'!$AA$2:$AA$1034,"Y") - (B34+C34)</f>
        <v>110</v>
      </c>
      <c r="E34" s="110">
        <f t="shared" si="1"/>
        <v>469</v>
      </c>
      <c r="M34" s="82"/>
      <c r="N34" s="82"/>
    </row>
    <row r="35" spans="1:35" ht="13.2">
      <c r="A35" s="112" t="s">
        <v>759</v>
      </c>
      <c r="B35" s="108">
        <f>COUNTIFS('Report Data'!$G$2:$G$1034,B$21,'Report Data'!$AB$2:$AB$1034,"Y") + COUNTIFS('Report Data'!$G$2:$G$1034,"Frisco",'Report Data'!$AB$2:$AB$1034,"Y") + COUNTIFS('Report Data'!$G$2:$G$1034,"Irving",'Report Data'!$AB$2:$AB$1034,"Y") + COUNTIFS('Report Data'!$G$2:$G$1034,"Huston",'Report Data'!$AB$2:$AB$1034,"Y") + COUNTIFS('Report Data'!$G$2:$G$1034,"Austin",'Report Data'!$AB$2:$AB$1034,"Y") + COUNTIFS('Report Data'!$G$2:$G$1034,"Dallas",'Report Data'!$AB$2:$AB$1034,"Y")</f>
        <v>158</v>
      </c>
      <c r="C35" s="108">
        <f>COUNTIFS('Report Data'!$G$2:$G$1034,C$21,'Report Data'!$AB$2:$AB$1034,"Y")</f>
        <v>147</v>
      </c>
      <c r="D35" s="108">
        <f>COUNTIFS('Report Data'!$AB$2:$AB$1034,"Y") - (B35+C35)</f>
        <v>19</v>
      </c>
      <c r="E35" s="110">
        <f t="shared" si="1"/>
        <v>324</v>
      </c>
    </row>
    <row r="36" spans="1:35" ht="13.2">
      <c r="A36" s="112" t="s">
        <v>27</v>
      </c>
      <c r="B36" s="108">
        <f>COUNTIFS('Report Data'!$G$2:$G$1034,B$21,'Report Data'!$AC$2:$AC$1034,"Y") + COUNTIFS('Report Data'!$G$2:$G$1034,"Frisco",'Report Data'!$AC$2:$AC$1034,"Y") + COUNTIFS('Report Data'!$G$2:$G$1034,"Irving",'Report Data'!$AC$2:$AC$1034,"Y") + COUNTIFS('Report Data'!$G$2:$G$1034,"Huston",'Report Data'!$AC$2:$AC$1034,"Y") + COUNTIFS('Report Data'!$G$2:$G$1034,"Austin",'Report Data'!$AC$2:$AC$1034,"Y") + COUNTIFS('Report Data'!$G$2:$G$1034,"Dallas",'Report Data'!$AC$2:$AC$1034,"Y")</f>
        <v>181</v>
      </c>
      <c r="C36" s="108">
        <f>COUNTIFS('Report Data'!$G$2:$G$1034,C$21,'Report Data'!$AC$2:$AC$1034,"Y")</f>
        <v>161</v>
      </c>
      <c r="D36" s="108">
        <f>COUNTIFS('Report Data'!$AC$2:$AC$1034,"Y") - (B36+C36)</f>
        <v>100</v>
      </c>
      <c r="E36" s="110">
        <f t="shared" si="1"/>
        <v>442</v>
      </c>
    </row>
    <row r="37" spans="1:35" ht="13.2">
      <c r="A37" s="112" t="s">
        <v>242</v>
      </c>
      <c r="B37" s="108">
        <f>COUNTIFS('Report Data'!$G$2:$G$1034,B$21,'Report Data'!$AD$2:$AD$1034,"Y") + COUNTIFS('Report Data'!$G$2:$G$1034,"Frisco",'Report Data'!$AD$2:$AD$1034,"Y") + COUNTIFS('Report Data'!$G$2:$G$1034,"Irving",'Report Data'!$AD$2:$AD$1034,"Y") + COUNTIFS('Report Data'!$G$2:$G$1034,"Huston",'Report Data'!$AD$2:$AD$1034,"Y") + COUNTIFS('Report Data'!$G$2:$G$1034,"Austin",'Report Data'!$AD$2:$AD$1034,"Y") + COUNTIFS('Report Data'!$G$2:$G$1034,"Dallas",'Report Data'!$AD$2:$AD$1034,"Y")</f>
        <v>144</v>
      </c>
      <c r="C37" s="108">
        <f>COUNTIFS('Report Data'!$G$2:$G$1034,C$21,'Report Data'!$AD$2:$AD$1034,"Y")</f>
        <v>148</v>
      </c>
      <c r="D37" s="108">
        <f>COUNTIFS('Report Data'!$AD$2:$AD$1034,"Y") - (B37+C37)</f>
        <v>53</v>
      </c>
      <c r="E37" s="110">
        <f t="shared" si="1"/>
        <v>345</v>
      </c>
    </row>
    <row r="38" spans="1:35" ht="13.2">
      <c r="A38" s="112" t="s">
        <v>62</v>
      </c>
      <c r="B38" s="108">
        <f>COUNTIFS('Report Data'!$G$2:$G$1034,B$21,'Report Data'!$AE$2:$AE$1034,"Y") + COUNTIFS('Report Data'!$G$2:$G$1034,"Frisco",'Report Data'!$AE$2:$AE$1034,"Y") + COUNTIFS('Report Data'!$G$2:$G$1034,"Irving",'Report Data'!$AE$2:$AE$1034,"Y") + COUNTIFS('Report Data'!$G$2:$G$1034,"Huston",'Report Data'!$AE$2:$AE$1034,"Y") + COUNTIFS('Report Data'!$G$2:$G$1034,"Austin",'Report Data'!$AE$2:$AE$1034,"Y") + COUNTIFS('Report Data'!$G$2:$G$1034,"Dallas",'Report Data'!$AE$2:$AE$1034,"Y")</f>
        <v>137</v>
      </c>
      <c r="C38" s="108">
        <f>COUNTIFS('Report Data'!$G$2:$G$1034,C$21,'Report Data'!$AE$2:$AE$1034,"Y")</f>
        <v>140</v>
      </c>
      <c r="D38" s="108">
        <f>COUNTIFS('Report Data'!$AE$2:$AE$1034,"Y") - (B38+C38)</f>
        <v>16</v>
      </c>
      <c r="E38" s="110">
        <f t="shared" si="1"/>
        <v>293</v>
      </c>
    </row>
    <row r="40" spans="1:35" ht="13.2">
      <c r="A40" s="3" t="s">
        <v>2494</v>
      </c>
      <c r="W40" s="1" t="s">
        <v>2495</v>
      </c>
    </row>
    <row r="41" spans="1:35" ht="52.5" customHeight="1">
      <c r="A41" s="100" t="s">
        <v>2496</v>
      </c>
      <c r="B41" s="113" t="s">
        <v>2497</v>
      </c>
      <c r="C41" s="113" t="s">
        <v>1703</v>
      </c>
      <c r="D41" s="113" t="s">
        <v>1704</v>
      </c>
      <c r="E41" s="113" t="s">
        <v>2498</v>
      </c>
      <c r="F41" s="113" t="s">
        <v>2499</v>
      </c>
      <c r="G41" s="113" t="s">
        <v>2500</v>
      </c>
      <c r="H41" s="113" t="s">
        <v>2501</v>
      </c>
      <c r="I41" s="113" t="s">
        <v>2502</v>
      </c>
      <c r="J41" s="113" t="s">
        <v>2503</v>
      </c>
      <c r="K41" s="113" t="s">
        <v>2504</v>
      </c>
      <c r="L41" s="113" t="s">
        <v>2505</v>
      </c>
      <c r="M41" s="113" t="s">
        <v>2506</v>
      </c>
      <c r="N41" s="113" t="s">
        <v>2507</v>
      </c>
      <c r="O41" s="113" t="s">
        <v>2508</v>
      </c>
      <c r="P41" s="113" t="s">
        <v>2509</v>
      </c>
      <c r="Q41" s="113" t="s">
        <v>2510</v>
      </c>
      <c r="R41" s="113" t="s">
        <v>2511</v>
      </c>
      <c r="S41" s="113" t="s">
        <v>2512</v>
      </c>
      <c r="T41" s="113" t="s">
        <v>2513</v>
      </c>
      <c r="V41" s="100" t="s">
        <v>2496</v>
      </c>
      <c r="W41" s="113" t="s">
        <v>2497</v>
      </c>
      <c r="X41" s="113" t="s">
        <v>2514</v>
      </c>
      <c r="Y41" s="113" t="s">
        <v>2515</v>
      </c>
      <c r="Z41" s="113" t="s">
        <v>2516</v>
      </c>
      <c r="AA41" s="113" t="s">
        <v>2517</v>
      </c>
      <c r="AB41" s="113" t="s">
        <v>2518</v>
      </c>
      <c r="AC41" s="113" t="s">
        <v>2519</v>
      </c>
      <c r="AD41" s="113" t="s">
        <v>1703</v>
      </c>
      <c r="AE41" s="113" t="s">
        <v>1704</v>
      </c>
      <c r="AF41" s="113" t="s">
        <v>1705</v>
      </c>
      <c r="AG41" s="113" t="s">
        <v>1706</v>
      </c>
      <c r="AH41" s="113" t="s">
        <v>1711</v>
      </c>
      <c r="AI41" s="113" t="s">
        <v>1712</v>
      </c>
    </row>
    <row r="42" spans="1:35" ht="13.2">
      <c r="A42" s="529" t="s">
        <v>1757</v>
      </c>
      <c r="B42" s="111" t="s">
        <v>2520</v>
      </c>
      <c r="C42" s="111">
        <f>COUNTIF('Report Data'!$AI$2:$AI$1034,$A42)</f>
        <v>1</v>
      </c>
      <c r="D42" s="111">
        <f>COUNTIF('Report Data'!$AJ$2:$AJ$1034,$A42)</f>
        <v>1</v>
      </c>
      <c r="E42" s="111">
        <f>COUNTIF('Report Data'!$AK$2:$AK$1034,$A42)</f>
        <v>2</v>
      </c>
      <c r="F42" s="114">
        <f>COUNTIF('Report Data'!$AL$2:$AL$1034,CONCATENATE($A42," KDHT"))</f>
        <v>6</v>
      </c>
      <c r="G42" s="114">
        <f>COUNTIF('Report Data'!$AL$2:$AL$1034,CONCATENATE($A42," Jain"))</f>
        <v>0</v>
      </c>
      <c r="H42" s="114">
        <f>COUNTIF('Report Data'!$AM$2:$AM$1034,CONCATENATE($A42," KDHT"))</f>
        <v>7</v>
      </c>
      <c r="I42" s="114">
        <f>COUNTIF('Report Data'!$AM$2:$AM$1034,CONCATENATE($A42," Jain"))</f>
        <v>0</v>
      </c>
      <c r="J42" s="114">
        <f>COUNTIF('Report Data'!$AN$2:$AN$1034,CONCATENATE($A42," Jain"))</f>
        <v>0</v>
      </c>
      <c r="K42" s="114">
        <f>COUNTIF('Report Data'!$AN$2:$AN$1034,CONCATENATE($A42," Now"))</f>
        <v>6</v>
      </c>
      <c r="L42" s="114">
        <f>COUNTIF('Report Data'!$AP$2:$AP$1034,CONCATENATE($A42," KDHT"))</f>
        <v>4</v>
      </c>
      <c r="M42" s="114">
        <f>COUNTIF('Report Data'!$AP$2:$AP$1034,CONCATENATE($A42," Now"))</f>
        <v>10</v>
      </c>
      <c r="N42" s="111">
        <f>COUNTIF('Report Data'!$AQ$2:$AQ$1034,CONCATENATE($A42," Now"))</f>
        <v>14</v>
      </c>
      <c r="O42" s="114">
        <f>COUNTIF('Report Data'!$AS$2:$AS$1034,CONCATENATE($A42," KDHT"))</f>
        <v>4</v>
      </c>
      <c r="P42" s="114">
        <f>COUNTIF('Report Data'!$AS$2:$AS$1034,CONCATENATE($A42," Now"))</f>
        <v>0</v>
      </c>
      <c r="Q42" s="111">
        <f>COUNTIF('Report Data'!$AT$2:$AT$1034,CONCATENATE($A42," Now"))</f>
        <v>10</v>
      </c>
      <c r="R42" s="114">
        <f>COUNTIF('Report Data'!$AV$2:$AV$1034,CONCATENATE($A42," KDHT"))</f>
        <v>0</v>
      </c>
      <c r="S42" s="114">
        <f>COUNTIF('Report Data'!$AV$2:$AV$1034,CONCATENATE($A42," Now"))</f>
        <v>10</v>
      </c>
      <c r="T42" s="111">
        <f>COUNTIF('Report Data'!$AW$2:$AW$1034,CONCATENATE($A42," Now"))</f>
        <v>10</v>
      </c>
      <c r="V42" s="529" t="s">
        <v>1757</v>
      </c>
      <c r="W42" s="111" t="s">
        <v>2520</v>
      </c>
      <c r="X42" s="111">
        <f>COUNTIF(PreEventTeam!$AH$2:$AH$1039,$V42)</f>
        <v>1</v>
      </c>
      <c r="Y42" s="111">
        <f>COUNTIF(PreEventTeam!$AI$2:$AI$1039,$V42)</f>
        <v>1</v>
      </c>
      <c r="Z42" s="111">
        <f>COUNTIF(PreEventTeam!$AJ$2:$AJ$1039,$V42)</f>
        <v>1</v>
      </c>
      <c r="AA42" s="111">
        <f>COUNTIF(PreEventTeam!$AK$2:$AK$1039,$V42)</f>
        <v>1</v>
      </c>
      <c r="AB42" s="111">
        <f>COUNTIF(PreEventTeam!$AL$2:$AL$1039,$V42)</f>
        <v>1</v>
      </c>
      <c r="AC42" s="111">
        <f>COUNTIF(PreEventTeam!$AM$2:$AM$1039,$V42)</f>
        <v>1</v>
      </c>
      <c r="AD42" s="111">
        <f>COUNTIF(PreEventTeam!$AN$2:$AN$1039,$V42)</f>
        <v>1</v>
      </c>
      <c r="AE42" s="111">
        <f>COUNTIF(PreEventTeam!$AO$2:$AO$1039,$V42)</f>
        <v>1</v>
      </c>
      <c r="AF42" s="111">
        <f>COUNTIF(PreEventTeam!$AP$2:$AP$1039,$V42)</f>
        <v>1</v>
      </c>
      <c r="AG42" s="111">
        <f>COUNTIF(PreEventTeam!$AQ$2:$AQ$1039,$V42)</f>
        <v>6</v>
      </c>
      <c r="AH42" s="111">
        <f>COUNTIF(PreEventTeam!$AR$2:$AR$1039,$V42)</f>
        <v>7</v>
      </c>
      <c r="AI42" s="111">
        <f>COUNTIF(PreEventTeam!$AS$2:$AS$1039,$V42)</f>
        <v>7</v>
      </c>
    </row>
    <row r="43" spans="1:35" ht="13.2">
      <c r="A43" s="530"/>
      <c r="B43" s="111" t="s">
        <v>2521</v>
      </c>
      <c r="C43" s="111">
        <f>SUM(Estimates!M14,Estimates!M19)</f>
        <v>0</v>
      </c>
      <c r="D43" s="111">
        <f>SUM(Estimates!N14,Estimates!N19)</f>
        <v>6</v>
      </c>
      <c r="E43" s="111">
        <f>SUM(Estimates!O14,Estimates!O19)</f>
        <v>0</v>
      </c>
      <c r="F43" s="111">
        <f>SUM(Estimates!P14,Estimates!P19)</f>
        <v>6</v>
      </c>
      <c r="G43" s="111">
        <f>SUM(Estimates!Q14,Estimates!Q19)</f>
        <v>0</v>
      </c>
      <c r="H43" s="111">
        <f>SUM(Estimates!R14,Estimates!R19)</f>
        <v>4</v>
      </c>
      <c r="I43" s="111">
        <f>SUM(Estimates!S14,Estimates!S19)</f>
        <v>0</v>
      </c>
      <c r="J43" s="111">
        <f>SUM(Estimates!T14,Estimates!T19)</f>
        <v>0</v>
      </c>
      <c r="K43" s="111">
        <f>SUM(Estimates!U14,Estimates!U19)</f>
        <v>6</v>
      </c>
      <c r="L43" s="111">
        <f>SUM(Estimates!V14,Estimates!V19)</f>
        <v>4</v>
      </c>
      <c r="M43" s="111">
        <f>SUM(Estimates!W14,Estimates!W19)</f>
        <v>10</v>
      </c>
      <c r="N43" s="111">
        <f>SUM(Estimates!X14,Estimates!X19)</f>
        <v>10</v>
      </c>
      <c r="O43" s="111">
        <f>SUM(Estimates!Y14,Estimates!Y19)</f>
        <v>4</v>
      </c>
      <c r="P43" s="111">
        <f>SUM(Estimates!Z14,Estimates!Z19)</f>
        <v>0</v>
      </c>
      <c r="Q43" s="111">
        <f>SUM(Estimates!AA14,Estimates!AA19)</f>
        <v>10</v>
      </c>
      <c r="R43" s="111">
        <f>SUM(Estimates!AB14,Estimates!AB19)</f>
        <v>0</v>
      </c>
      <c r="S43" s="111">
        <f>SUM(Estimates!AC14,Estimates!AC19)</f>
        <v>10</v>
      </c>
      <c r="T43" s="111">
        <f>SUM(Estimates!AD14,Estimates!AD19)</f>
        <v>10</v>
      </c>
      <c r="V43" s="530"/>
      <c r="W43" s="111" t="s">
        <v>2521</v>
      </c>
      <c r="X43" s="111"/>
      <c r="Y43" s="111"/>
      <c r="Z43" s="111"/>
      <c r="AA43" s="111"/>
      <c r="AB43" s="111">
        <f>SUM(Estimates!K14,Estimates!K19)</f>
        <v>4</v>
      </c>
      <c r="AC43" s="111">
        <f>SUM(Estimates!L14,Estimates!L19)</f>
        <v>4</v>
      </c>
      <c r="AD43" s="111">
        <f>SUM(Estimates!M14,Estimates!M19)</f>
        <v>0</v>
      </c>
      <c r="AE43" s="111">
        <f>SUM(Estimates!N14,Estimates!N19)</f>
        <v>6</v>
      </c>
      <c r="AF43" s="111">
        <f>SUM(Estimates!O14,Estimates!O19)</f>
        <v>0</v>
      </c>
      <c r="AG43" s="111">
        <f>SUM(Estimates!P14,Estimates!Q14,Estimates!P19,Estimates!Q19)</f>
        <v>6</v>
      </c>
      <c r="AH43" s="111">
        <f>SUM(Estimates!R14,Estimates!S14,Estimates!R19,Estimates!S19)</f>
        <v>4</v>
      </c>
      <c r="AI43" s="111">
        <f>SUM(Estimates!T14,Estimates!T19,Estimates!U14,Estimates!U19)</f>
        <v>6</v>
      </c>
    </row>
    <row r="44" spans="1:35" ht="13.2">
      <c r="A44" s="531"/>
      <c r="B44" s="111" t="s">
        <v>2489</v>
      </c>
      <c r="C44" s="104">
        <f t="shared" ref="C44:T44" si="2">C42-C43</f>
        <v>1</v>
      </c>
      <c r="D44" s="104">
        <f t="shared" si="2"/>
        <v>-5</v>
      </c>
      <c r="E44" s="104">
        <f t="shared" si="2"/>
        <v>2</v>
      </c>
      <c r="F44" s="104">
        <f t="shared" si="2"/>
        <v>0</v>
      </c>
      <c r="G44" s="104">
        <f t="shared" si="2"/>
        <v>0</v>
      </c>
      <c r="H44" s="104">
        <f t="shared" si="2"/>
        <v>3</v>
      </c>
      <c r="I44" s="104">
        <f t="shared" si="2"/>
        <v>0</v>
      </c>
      <c r="J44" s="104">
        <f t="shared" si="2"/>
        <v>0</v>
      </c>
      <c r="K44" s="104">
        <f t="shared" si="2"/>
        <v>0</v>
      </c>
      <c r="L44" s="104">
        <f t="shared" si="2"/>
        <v>0</v>
      </c>
      <c r="M44" s="104">
        <f t="shared" si="2"/>
        <v>0</v>
      </c>
      <c r="N44" s="104">
        <f t="shared" si="2"/>
        <v>4</v>
      </c>
      <c r="O44" s="104">
        <f t="shared" si="2"/>
        <v>0</v>
      </c>
      <c r="P44" s="104">
        <f t="shared" si="2"/>
        <v>0</v>
      </c>
      <c r="Q44" s="104">
        <f t="shared" si="2"/>
        <v>0</v>
      </c>
      <c r="R44" s="104">
        <f t="shared" si="2"/>
        <v>0</v>
      </c>
      <c r="S44" s="104">
        <f t="shared" si="2"/>
        <v>0</v>
      </c>
      <c r="T44" s="104">
        <f t="shared" si="2"/>
        <v>0</v>
      </c>
      <c r="V44" s="531"/>
      <c r="W44" s="111" t="s">
        <v>2489</v>
      </c>
      <c r="X44" s="104">
        <f t="shared" ref="X44:AI44" si="3">X42-X43</f>
        <v>1</v>
      </c>
      <c r="Y44" s="104">
        <f t="shared" si="3"/>
        <v>1</v>
      </c>
      <c r="Z44" s="104">
        <f t="shared" si="3"/>
        <v>1</v>
      </c>
      <c r="AA44" s="104">
        <f t="shared" si="3"/>
        <v>1</v>
      </c>
      <c r="AB44" s="104">
        <f t="shared" si="3"/>
        <v>-3</v>
      </c>
      <c r="AC44" s="104">
        <f t="shared" si="3"/>
        <v>-3</v>
      </c>
      <c r="AD44" s="104">
        <f t="shared" si="3"/>
        <v>1</v>
      </c>
      <c r="AE44" s="104">
        <f t="shared" si="3"/>
        <v>-5</v>
      </c>
      <c r="AF44" s="104">
        <f t="shared" si="3"/>
        <v>1</v>
      </c>
      <c r="AG44" s="104">
        <f t="shared" si="3"/>
        <v>0</v>
      </c>
      <c r="AH44" s="104">
        <f t="shared" si="3"/>
        <v>3</v>
      </c>
      <c r="AI44" s="104">
        <f t="shared" si="3"/>
        <v>1</v>
      </c>
    </row>
    <row r="45" spans="1:35" ht="13.2">
      <c r="A45" s="529" t="s">
        <v>1741</v>
      </c>
      <c r="B45" s="111" t="s">
        <v>2520</v>
      </c>
      <c r="C45" s="111">
        <f>COUNTIF('Report Data'!$AI$2:$AI$1034,$A45)</f>
        <v>3</v>
      </c>
      <c r="D45" s="111">
        <f>COUNTIF('Report Data'!$AJ$2:$AJ$1034,$A45)</f>
        <v>10</v>
      </c>
      <c r="E45" s="111">
        <f>COUNTIF('Report Data'!$AK$2:$AK$1034,$A45)</f>
        <v>9</v>
      </c>
      <c r="F45" s="114">
        <f>COUNTIF('Report Data'!$AL$2:$AL$1034,CONCATENATE($A45," KDHT"))</f>
        <v>6</v>
      </c>
      <c r="G45" s="114">
        <f>COUNTIF('Report Data'!$AL$2:$AL$1034,CONCATENATE($A45," Jain"))</f>
        <v>12</v>
      </c>
      <c r="H45" s="114">
        <f>COUNTIF('Report Data'!$AM$2:$AM$1034,CONCATENATE($A45," KDHT"))</f>
        <v>25</v>
      </c>
      <c r="I45" s="114">
        <f>COUNTIF('Report Data'!$AM$2:$AM$1034,CONCATENATE($A45," Jain"))</f>
        <v>11</v>
      </c>
      <c r="J45" s="114">
        <f>COUNTIF('Report Data'!$AN$2:$AN$1034,CONCATENATE($A45," Jain"))</f>
        <v>19</v>
      </c>
      <c r="K45" s="114">
        <f>COUNTIF('Report Data'!$AN$2:$AN$1034,CONCATENATE($A45," Now"))</f>
        <v>0</v>
      </c>
      <c r="L45" s="114">
        <f>COUNTIF('Report Data'!$AP$2:$AP$1034,CONCATENATE($A45," KDHT"))</f>
        <v>10</v>
      </c>
      <c r="M45" s="114">
        <f>COUNTIF('Report Data'!$AP$2:$AP$1034,CONCATENATE($A45," Now"))</f>
        <v>68</v>
      </c>
      <c r="N45" s="111">
        <f>COUNTIF('Report Data'!$AQ$2:$AQ$1034,CONCATENATE($A45," Now"))</f>
        <v>81</v>
      </c>
      <c r="O45" s="114">
        <f>COUNTIF('Report Data'!$AS$2:$AS$1034,CONCATENATE($A45," KDHT"))</f>
        <v>10</v>
      </c>
      <c r="P45" s="114">
        <f>COUNTIF('Report Data'!$AS$2:$AS$1034,CONCATENATE($A45," Now"))</f>
        <v>62</v>
      </c>
      <c r="Q45" s="111">
        <f>COUNTIF('Report Data'!$AT$2:$AT$1034,CONCATENATE($A45," Now"))</f>
        <v>74</v>
      </c>
      <c r="R45" s="114">
        <f>COUNTIF('Report Data'!$AV$2:$AV$1034,CONCATENATE($A45," KDHT"))</f>
        <v>0</v>
      </c>
      <c r="S45" s="114">
        <f>COUNTIF('Report Data'!$AV$2:$AV$1034,CONCATENATE($A45," Now"))</f>
        <v>77</v>
      </c>
      <c r="T45" s="111">
        <f>COUNTIF('Report Data'!$AW$2:$AW$1034,CONCATENATE($A45," Now"))</f>
        <v>18</v>
      </c>
      <c r="V45" s="529" t="s">
        <v>1741</v>
      </c>
      <c r="W45" s="111" t="s">
        <v>2520</v>
      </c>
      <c r="X45" s="111">
        <f>COUNTIF(PreEventTeam!$AH$2:$AH$1039,$V45)</f>
        <v>5</v>
      </c>
      <c r="Y45" s="111">
        <f>COUNTIF(PreEventTeam!$AI$2:$AI$1039,$V45)</f>
        <v>6</v>
      </c>
      <c r="Z45" s="111">
        <f>COUNTIF(PreEventTeam!$AJ$2:$AJ$1039,$V45)</f>
        <v>6</v>
      </c>
      <c r="AA45" s="111">
        <f>COUNTIF(PreEventTeam!$AK$2:$AK$1039,$V45)</f>
        <v>7</v>
      </c>
      <c r="AB45" s="111">
        <f>COUNTIF(PreEventTeam!$AL$2:$AL$1039,$V45)</f>
        <v>5</v>
      </c>
      <c r="AC45" s="111">
        <f>COUNTIF(PreEventTeam!$AM$2:$AM$1039,$V45)</f>
        <v>7</v>
      </c>
      <c r="AD45" s="111">
        <f>COUNTIF(PreEventTeam!$AN$2:$AN$1039,$V45)</f>
        <v>5</v>
      </c>
      <c r="AE45" s="111">
        <f>COUNTIF(PreEventTeam!$AO$2:$AO$1039,$V45)</f>
        <v>8</v>
      </c>
      <c r="AF45" s="111">
        <f>COUNTIF(PreEventTeam!$AP$2:$AP$1039,$V45)</f>
        <v>7</v>
      </c>
      <c r="AG45" s="111">
        <f>COUNTIF(PreEventTeam!$AQ$2:$AQ$1039,$V45)</f>
        <v>9</v>
      </c>
      <c r="AH45" s="111">
        <f>COUNTIF(PreEventTeam!$AR$2:$AR$1039,$V45)</f>
        <v>6</v>
      </c>
      <c r="AI45" s="111">
        <f>COUNTIF(PreEventTeam!$AS$2:$AS$1039,$V45)</f>
        <v>9</v>
      </c>
    </row>
    <row r="46" spans="1:35" ht="13.2">
      <c r="A46" s="530"/>
      <c r="B46" s="111" t="s">
        <v>2521</v>
      </c>
      <c r="C46" s="111">
        <f>SUM(Estimates!M4)</f>
        <v>0</v>
      </c>
      <c r="D46" s="111">
        <f>SUM(Estimates!N4)</f>
        <v>6</v>
      </c>
      <c r="E46" s="111">
        <f>SUM(Estimates!O4)</f>
        <v>0</v>
      </c>
      <c r="F46" s="111">
        <f>SUM(Estimates!P4)</f>
        <v>6</v>
      </c>
      <c r="G46" s="111">
        <f>SUM(Estimates!Q4)</f>
        <v>10</v>
      </c>
      <c r="H46" s="111">
        <f>SUM(Estimates!R4)</f>
        <v>15</v>
      </c>
      <c r="I46" s="111">
        <f>SUM(Estimates!S4)</f>
        <v>10</v>
      </c>
      <c r="J46" s="111">
        <f>SUM(Estimates!T4)</f>
        <v>15</v>
      </c>
      <c r="K46" s="111">
        <f>SUM(Estimates!U4)</f>
        <v>0</v>
      </c>
      <c r="L46" s="111">
        <f>SUM(Estimates!V4)</f>
        <v>10</v>
      </c>
      <c r="M46" s="111">
        <f>SUM(Estimates!W4)</f>
        <v>35</v>
      </c>
      <c r="N46" s="111">
        <f>SUM(Estimates!X4)</f>
        <v>80</v>
      </c>
      <c r="O46" s="111">
        <f>SUM(Estimates!Y4)</f>
        <v>10</v>
      </c>
      <c r="P46" s="111">
        <f>SUM(Estimates!Z4)</f>
        <v>5</v>
      </c>
      <c r="Q46" s="111">
        <f>SUM(Estimates!AA4)</f>
        <v>80</v>
      </c>
      <c r="R46" s="111">
        <f>SUM(Estimates!AB4)</f>
        <v>0</v>
      </c>
      <c r="S46" s="111">
        <f>SUM(Estimates!AC4)</f>
        <v>80</v>
      </c>
      <c r="T46" s="111">
        <f>SUM(Estimates!AD4)</f>
        <v>20</v>
      </c>
      <c r="V46" s="530"/>
      <c r="W46" s="111" t="s">
        <v>2521</v>
      </c>
      <c r="X46" s="111"/>
      <c r="Y46" s="111"/>
      <c r="Z46" s="111"/>
      <c r="AA46" s="111"/>
      <c r="AB46" s="111">
        <f>SUM(Estimates!K4)</f>
        <v>0</v>
      </c>
      <c r="AC46" s="111">
        <f>SUM(Estimates!L4)</f>
        <v>0</v>
      </c>
      <c r="AD46" s="111">
        <f>SUM(Estimates!M4)</f>
        <v>0</v>
      </c>
      <c r="AE46" s="111">
        <f>SUM(Estimates!N4)</f>
        <v>6</v>
      </c>
      <c r="AF46" s="111">
        <f>SUM(Estimates!O4)</f>
        <v>0</v>
      </c>
      <c r="AG46" s="111">
        <f>SUM(Estimates!P4,Estimates!Q4)</f>
        <v>16</v>
      </c>
      <c r="AH46" s="111">
        <f>SUM(Estimates!S4,Estimates!R4)</f>
        <v>25</v>
      </c>
      <c r="AI46" s="111">
        <f>SUM(Estimates!T4,Estimates!U4)</f>
        <v>15</v>
      </c>
    </row>
    <row r="47" spans="1:35" ht="13.2">
      <c r="A47" s="531"/>
      <c r="B47" s="111" t="s">
        <v>2489</v>
      </c>
      <c r="C47" s="104">
        <f t="shared" ref="C47:T47" si="4">C45-C46</f>
        <v>3</v>
      </c>
      <c r="D47" s="104">
        <f t="shared" si="4"/>
        <v>4</v>
      </c>
      <c r="E47" s="104">
        <f t="shared" si="4"/>
        <v>9</v>
      </c>
      <c r="F47" s="104">
        <f t="shared" si="4"/>
        <v>0</v>
      </c>
      <c r="G47" s="104">
        <f t="shared" si="4"/>
        <v>2</v>
      </c>
      <c r="H47" s="104">
        <f t="shared" si="4"/>
        <v>10</v>
      </c>
      <c r="I47" s="104">
        <f t="shared" si="4"/>
        <v>1</v>
      </c>
      <c r="J47" s="104">
        <f t="shared" si="4"/>
        <v>4</v>
      </c>
      <c r="K47" s="104">
        <f t="shared" si="4"/>
        <v>0</v>
      </c>
      <c r="L47" s="104">
        <f t="shared" si="4"/>
        <v>0</v>
      </c>
      <c r="M47" s="104">
        <f t="shared" si="4"/>
        <v>33</v>
      </c>
      <c r="N47" s="104">
        <f t="shared" si="4"/>
        <v>1</v>
      </c>
      <c r="O47" s="104">
        <f t="shared" si="4"/>
        <v>0</v>
      </c>
      <c r="P47" s="104">
        <f t="shared" si="4"/>
        <v>57</v>
      </c>
      <c r="Q47" s="104">
        <f t="shared" si="4"/>
        <v>-6</v>
      </c>
      <c r="R47" s="104">
        <f t="shared" si="4"/>
        <v>0</v>
      </c>
      <c r="S47" s="104">
        <f t="shared" si="4"/>
        <v>-3</v>
      </c>
      <c r="T47" s="104">
        <f t="shared" si="4"/>
        <v>-2</v>
      </c>
      <c r="V47" s="531"/>
      <c r="W47" s="111" t="s">
        <v>2489</v>
      </c>
      <c r="X47" s="104">
        <f t="shared" ref="X47:AI47" si="5">X45-X46</f>
        <v>5</v>
      </c>
      <c r="Y47" s="104">
        <f t="shared" si="5"/>
        <v>6</v>
      </c>
      <c r="Z47" s="104">
        <f t="shared" si="5"/>
        <v>6</v>
      </c>
      <c r="AA47" s="104">
        <f t="shared" si="5"/>
        <v>7</v>
      </c>
      <c r="AB47" s="104">
        <f t="shared" si="5"/>
        <v>5</v>
      </c>
      <c r="AC47" s="104">
        <f t="shared" si="5"/>
        <v>7</v>
      </c>
      <c r="AD47" s="104">
        <f t="shared" si="5"/>
        <v>5</v>
      </c>
      <c r="AE47" s="104">
        <f t="shared" si="5"/>
        <v>2</v>
      </c>
      <c r="AF47" s="104">
        <f t="shared" si="5"/>
        <v>7</v>
      </c>
      <c r="AG47" s="104">
        <f t="shared" si="5"/>
        <v>-7</v>
      </c>
      <c r="AH47" s="104">
        <f t="shared" si="5"/>
        <v>-19</v>
      </c>
      <c r="AI47" s="104">
        <f t="shared" si="5"/>
        <v>-6</v>
      </c>
    </row>
    <row r="48" spans="1:35" ht="13.2">
      <c r="A48" s="529" t="s">
        <v>1762</v>
      </c>
      <c r="B48" s="111" t="s">
        <v>2520</v>
      </c>
      <c r="C48" s="111">
        <f>COUNTIF('Report Data'!$AI$2:$AI$1034,$A48)</f>
        <v>4</v>
      </c>
      <c r="D48" s="111">
        <f>COUNTIF('Report Data'!$AJ$2:$AJ$1034,$A48)</f>
        <v>4</v>
      </c>
      <c r="E48" s="111">
        <f>COUNTIF('Report Data'!$AK$2:$AK$1034,$A48)</f>
        <v>4</v>
      </c>
      <c r="F48" s="532">
        <f>COUNTIF('Report Data'!$AL$2:$AL$1034,$A48)</f>
        <v>4</v>
      </c>
      <c r="G48" s="533"/>
      <c r="H48" s="532">
        <f>COUNTIF('Report Data'!$AM$2:$AM$1034,$A48)</f>
        <v>4</v>
      </c>
      <c r="I48" s="533"/>
      <c r="J48" s="532">
        <f>COUNTIF('Report Data'!$AN$2:$AN$1034,$A48)</f>
        <v>4</v>
      </c>
      <c r="K48" s="533"/>
      <c r="L48" s="532">
        <f>COUNTIF('Report Data'!$AP$2:$AP$1034,$A48)</f>
        <v>4</v>
      </c>
      <c r="M48" s="533"/>
      <c r="N48" s="111">
        <f>COUNTIF('Report Data'!$AQ$2:$AQ$1034,$A48)</f>
        <v>3</v>
      </c>
      <c r="O48" s="532">
        <f>COUNTIF('Report Data'!$AS$2:$AS$1034,$A48)</f>
        <v>4</v>
      </c>
      <c r="P48" s="533"/>
      <c r="Q48" s="111">
        <f>COUNTIF('Report Data'!$AT$2:$AT$1034,$A48)</f>
        <v>4</v>
      </c>
      <c r="R48" s="532">
        <f>COUNTIF('Report Data'!$AV$2:$AV$1034,$A48)</f>
        <v>4</v>
      </c>
      <c r="S48" s="533"/>
      <c r="T48" s="111">
        <f>COUNTIF('Report Data'!$AW$2:$AW$1034,$A48)</f>
        <v>4</v>
      </c>
      <c r="V48" s="529" t="s">
        <v>1762</v>
      </c>
      <c r="W48" s="111" t="s">
        <v>2520</v>
      </c>
      <c r="X48" s="111">
        <f>COUNTIF(PreEventTeam!$AH$2:$AH$1039,$V48)</f>
        <v>0</v>
      </c>
      <c r="Y48" s="111">
        <f>COUNTIF(PreEventTeam!$AI$2:$AI$1039,$V48)</f>
        <v>0</v>
      </c>
      <c r="Z48" s="111">
        <f>COUNTIF(PreEventTeam!$AJ$2:$AJ$1039,$V48)</f>
        <v>0</v>
      </c>
      <c r="AA48" s="111">
        <f>COUNTIF(PreEventTeam!$AK$2:$AK$1039,$V48)</f>
        <v>0</v>
      </c>
      <c r="AB48" s="111">
        <f>COUNTIF(PreEventTeam!$AL$2:$AL$1039,$V48)</f>
        <v>0</v>
      </c>
      <c r="AC48" s="111">
        <f>COUNTIF(PreEventTeam!$AM$2:$AM$1039,$V48)</f>
        <v>0</v>
      </c>
      <c r="AD48" s="111">
        <f>COUNTIF(PreEventTeam!$AN$2:$AN$1039,$V48)</f>
        <v>0</v>
      </c>
      <c r="AE48" s="111">
        <f>COUNTIF(PreEventTeam!$AO$2:$AO$1039,$V48)</f>
        <v>0</v>
      </c>
      <c r="AF48" s="111">
        <f>COUNTIF(PreEventTeam!$AP$2:$AP$1039,$V48)</f>
        <v>0</v>
      </c>
      <c r="AG48" s="111">
        <f>COUNTIF(PreEventTeam!$AQ$2:$AQ$1039,$V48)</f>
        <v>0</v>
      </c>
      <c r="AH48" s="111">
        <f>COUNTIF(PreEventTeam!$AR$2:$AR$1039,$V48)</f>
        <v>0</v>
      </c>
      <c r="AI48" s="111">
        <f>COUNTIF(PreEventTeam!$AS$2:$AS$1039,$V48)</f>
        <v>0</v>
      </c>
    </row>
    <row r="49" spans="1:35" ht="13.2">
      <c r="A49" s="530"/>
      <c r="B49" s="111" t="s">
        <v>2521</v>
      </c>
      <c r="C49" s="111">
        <f>SUM(Estimates!M28)</f>
        <v>4</v>
      </c>
      <c r="D49" s="111">
        <f>SUM(Estimates!N28)</f>
        <v>0</v>
      </c>
      <c r="E49" s="111">
        <f>SUM(Estimates!O28)</f>
        <v>4</v>
      </c>
      <c r="F49" s="111">
        <f>SUM(Estimates!P28)</f>
        <v>0</v>
      </c>
      <c r="G49" s="111">
        <f>SUM(Estimates!Q28)</f>
        <v>0</v>
      </c>
      <c r="H49" s="111">
        <f>SUM(Estimates!R28)</f>
        <v>4</v>
      </c>
      <c r="I49" s="111">
        <f>SUM(Estimates!S28)</f>
        <v>0</v>
      </c>
      <c r="J49" s="111">
        <f>SUM(Estimates!T28)</f>
        <v>0</v>
      </c>
      <c r="K49" s="111">
        <f>SUM(Estimates!U28)</f>
        <v>0</v>
      </c>
      <c r="L49" s="111">
        <f>SUM(Estimates!V28)</f>
        <v>0</v>
      </c>
      <c r="M49" s="111">
        <f>SUM(Estimates!W28)</f>
        <v>4</v>
      </c>
      <c r="N49" s="111">
        <f>SUM(Estimates!X28)</f>
        <v>0</v>
      </c>
      <c r="O49" s="111">
        <f>SUM(Estimates!Y28)</f>
        <v>0</v>
      </c>
      <c r="P49" s="111">
        <f>SUM(Estimates!Z28)</f>
        <v>4</v>
      </c>
      <c r="Q49" s="111">
        <f>SUM(Estimates!AA28)</f>
        <v>0</v>
      </c>
      <c r="R49" s="111">
        <f>SUM(Estimates!AB28)</f>
        <v>0</v>
      </c>
      <c r="S49" s="111">
        <f>SUM(Estimates!AC28)</f>
        <v>4</v>
      </c>
      <c r="T49" s="111">
        <f>SUM(Estimates!AD28)</f>
        <v>0</v>
      </c>
      <c r="V49" s="530"/>
      <c r="W49" s="111" t="s">
        <v>2521</v>
      </c>
      <c r="X49" s="111"/>
      <c r="Y49" s="111"/>
      <c r="Z49" s="111"/>
      <c r="AA49" s="111"/>
      <c r="AB49" s="111">
        <f>SUM(Estimates!K28)</f>
        <v>4</v>
      </c>
      <c r="AC49" s="111">
        <f>SUM(Estimates!L28)</f>
        <v>0</v>
      </c>
      <c r="AD49" s="111">
        <f>SUM(Estimates!M28)</f>
        <v>4</v>
      </c>
      <c r="AE49" s="111">
        <f>SUM(Estimates!N28)</f>
        <v>0</v>
      </c>
      <c r="AF49" s="111">
        <f>SUM(Estimates!O28)</f>
        <v>4</v>
      </c>
      <c r="AG49" s="111">
        <f>SUM(Estimates!P28,Estimates!Q28)</f>
        <v>0</v>
      </c>
      <c r="AH49" s="111">
        <f>SUM(Estimates!S28,Estimates!R28)</f>
        <v>4</v>
      </c>
      <c r="AI49" s="111">
        <f>SUM(Estimates!T28,Estimates!U28)</f>
        <v>0</v>
      </c>
    </row>
    <row r="50" spans="1:35" ht="13.2">
      <c r="A50" s="531"/>
      <c r="B50" s="111" t="s">
        <v>2489</v>
      </c>
      <c r="C50" s="104">
        <f t="shared" ref="C50:E50" si="6">C48-C49</f>
        <v>0</v>
      </c>
      <c r="D50" s="104">
        <f t="shared" si="6"/>
        <v>4</v>
      </c>
      <c r="E50" s="104">
        <f t="shared" si="6"/>
        <v>0</v>
      </c>
      <c r="F50" s="534">
        <f>F48-(F49+G49)</f>
        <v>4</v>
      </c>
      <c r="G50" s="533"/>
      <c r="H50" s="534">
        <f>H48-(H49+I49)</f>
        <v>0</v>
      </c>
      <c r="I50" s="533"/>
      <c r="J50" s="534">
        <f>J48-(J49+K49)</f>
        <v>4</v>
      </c>
      <c r="K50" s="533"/>
      <c r="L50" s="534">
        <f>L48-(L49+M49)</f>
        <v>0</v>
      </c>
      <c r="M50" s="533"/>
      <c r="N50" s="104">
        <f>N48-N49</f>
        <v>3</v>
      </c>
      <c r="O50" s="534">
        <f>O48-(O49+P49)</f>
        <v>0</v>
      </c>
      <c r="P50" s="533"/>
      <c r="Q50" s="104">
        <f>Q48-Q49</f>
        <v>4</v>
      </c>
      <c r="R50" s="534">
        <f>R48-(R49+S49)</f>
        <v>0</v>
      </c>
      <c r="S50" s="533"/>
      <c r="T50" s="104">
        <f>T48-T49</f>
        <v>4</v>
      </c>
      <c r="V50" s="531"/>
      <c r="W50" s="111" t="s">
        <v>2489</v>
      </c>
      <c r="X50" s="104">
        <f t="shared" ref="X50:AI50" si="7">X48-X49</f>
        <v>0</v>
      </c>
      <c r="Y50" s="104">
        <f t="shared" si="7"/>
        <v>0</v>
      </c>
      <c r="Z50" s="104">
        <f t="shared" si="7"/>
        <v>0</v>
      </c>
      <c r="AA50" s="104">
        <f t="shared" si="7"/>
        <v>0</v>
      </c>
      <c r="AB50" s="104">
        <f t="shared" si="7"/>
        <v>-4</v>
      </c>
      <c r="AC50" s="104">
        <f t="shared" si="7"/>
        <v>0</v>
      </c>
      <c r="AD50" s="104">
        <f t="shared" si="7"/>
        <v>-4</v>
      </c>
      <c r="AE50" s="104">
        <f t="shared" si="7"/>
        <v>0</v>
      </c>
      <c r="AF50" s="104">
        <f t="shared" si="7"/>
        <v>-4</v>
      </c>
      <c r="AG50" s="104">
        <f t="shared" si="7"/>
        <v>0</v>
      </c>
      <c r="AH50" s="104">
        <f t="shared" si="7"/>
        <v>-4</v>
      </c>
      <c r="AI50" s="104">
        <f t="shared" si="7"/>
        <v>0</v>
      </c>
    </row>
    <row r="51" spans="1:35" ht="13.2">
      <c r="A51" s="529" t="s">
        <v>1752</v>
      </c>
      <c r="B51" s="111" t="s">
        <v>2520</v>
      </c>
      <c r="C51" s="111">
        <f>COUNTIF('Report Data'!$AI$2:$AI$1034,$A51)</f>
        <v>4</v>
      </c>
      <c r="D51" s="111">
        <f>COUNTIF('Report Data'!$AJ$2:$AJ$1034,$A51)</f>
        <v>4</v>
      </c>
      <c r="E51" s="111">
        <f>COUNTIF('Report Data'!$AK$2:$AK$1034,$A51)</f>
        <v>4</v>
      </c>
      <c r="F51" s="114">
        <f>COUNTIF('Report Data'!$AL$2:$AL$1034,CONCATENATE($A51," KDHT"))</f>
        <v>2</v>
      </c>
      <c r="G51" s="114">
        <f>COUNTIF('Report Data'!$AL$2:$AL$1034,CONCATENATE($A51," Jain"))</f>
        <v>2</v>
      </c>
      <c r="H51" s="114">
        <f>COUNTIF('Report Data'!$AM$2:$AM$1034,CONCATENATE($A51," KDHT"))</f>
        <v>3</v>
      </c>
      <c r="I51" s="114">
        <f>COUNTIF('Report Data'!$AM$2:$AM$1034,CONCATENATE($A51," Jain"))</f>
        <v>2</v>
      </c>
      <c r="J51" s="114">
        <f>COUNTIF('Report Data'!$AN$2:$AN$1034,CONCATENATE($A51," Jain"))</f>
        <v>4</v>
      </c>
      <c r="K51" s="114">
        <f>COUNTIF('Report Data'!$AN$2:$AN$1034,CONCATENATE($A51," Now"))</f>
        <v>0</v>
      </c>
      <c r="L51" s="114">
        <f>COUNTIF('Report Data'!$AP$2:$AP$1034,CONCATENATE($A51," KDHT"))</f>
        <v>2</v>
      </c>
      <c r="M51" s="114">
        <f>COUNTIF('Report Data'!$AP$2:$AP$1034,CONCATENATE($A51," Now"))</f>
        <v>4</v>
      </c>
      <c r="N51" s="111">
        <f>COUNTIF('Report Data'!$AQ$2:$AQ$1034,CONCATENATE($A51," Now"))</f>
        <v>6</v>
      </c>
      <c r="O51" s="114">
        <f>COUNTIF('Report Data'!$AS$2:$AS$1034,CONCATENATE($A51," KDHT"))</f>
        <v>2</v>
      </c>
      <c r="P51" s="114">
        <f>COUNTIF('Report Data'!$AS$2:$AS$1034,CONCATENATE($A51," Now"))</f>
        <v>4</v>
      </c>
      <c r="Q51" s="111">
        <f>COUNTIF('Report Data'!$AT$2:$AT$1034,CONCATENATE($A51," Now"))</f>
        <v>6</v>
      </c>
      <c r="R51" s="114">
        <f>COUNTIF('Report Data'!$AV$2:$AV$1034,CONCATENATE($A51," KDHT"))</f>
        <v>2</v>
      </c>
      <c r="S51" s="114">
        <f>COUNTIF('Report Data'!$AV$2:$AV$1034,CONCATENATE($A51," Now"))</f>
        <v>4</v>
      </c>
      <c r="T51" s="111">
        <f>COUNTIF('Report Data'!$AW$2:$AW$1034,CONCATENATE($A51," Now"))</f>
        <v>6</v>
      </c>
      <c r="V51" s="529" t="s">
        <v>1752</v>
      </c>
      <c r="W51" s="111" t="s">
        <v>2520</v>
      </c>
      <c r="X51" s="111">
        <f>COUNTIF(PreEventTeam!$AH$2:$AH$1039,$V51)</f>
        <v>0</v>
      </c>
      <c r="Y51" s="111">
        <f>COUNTIF(PreEventTeam!$AI$2:$AI$1039,$V51)</f>
        <v>1</v>
      </c>
      <c r="Z51" s="111">
        <f>COUNTIF(PreEventTeam!$AJ$2:$AJ$1039,$V51)</f>
        <v>1</v>
      </c>
      <c r="AA51" s="111">
        <f>COUNTIF(PreEventTeam!$AK$2:$AK$1039,$V51)</f>
        <v>1</v>
      </c>
      <c r="AB51" s="111">
        <f>COUNTIF(PreEventTeam!$AL$2:$AL$1039,$V51)</f>
        <v>1</v>
      </c>
      <c r="AC51" s="111">
        <f>COUNTIF(PreEventTeam!$AM$2:$AM$1039,$V51)</f>
        <v>1</v>
      </c>
      <c r="AD51" s="111">
        <f>COUNTIF(PreEventTeam!$AN$2:$AN$1039,$V51)</f>
        <v>1</v>
      </c>
      <c r="AE51" s="111">
        <f>COUNTIF(PreEventTeam!$AO$2:$AO$1039,$V51)</f>
        <v>1</v>
      </c>
      <c r="AF51" s="111">
        <f>COUNTIF(PreEventTeam!$AP$2:$AP$1039,$V51)</f>
        <v>1</v>
      </c>
      <c r="AG51" s="111">
        <f>COUNTIF(PreEventTeam!$AQ$2:$AQ$1039,$V51)</f>
        <v>5</v>
      </c>
      <c r="AH51" s="111">
        <f>COUNTIF(PreEventTeam!$AR$2:$AR$1039,$V51)</f>
        <v>5</v>
      </c>
      <c r="AI51" s="111">
        <f>COUNTIF(PreEventTeam!$AS$2:$AS$1039,$V51)</f>
        <v>5</v>
      </c>
    </row>
    <row r="52" spans="1:35" ht="13.2">
      <c r="A52" s="530"/>
      <c r="B52" s="111" t="s">
        <v>2521</v>
      </c>
      <c r="C52" s="111">
        <f>SUM(Estimates!M16)</f>
        <v>2</v>
      </c>
      <c r="D52" s="111">
        <f>SUM(Estimates!N16)</f>
        <v>2</v>
      </c>
      <c r="E52" s="111">
        <f>SUM(Estimates!O16)</f>
        <v>2</v>
      </c>
      <c r="F52" s="111">
        <f>SUM(Estimates!P16)</f>
        <v>2</v>
      </c>
      <c r="G52" s="111">
        <f>SUM(Estimates!Q16)</f>
        <v>2</v>
      </c>
      <c r="H52" s="111">
        <f>SUM(Estimates!R16)</f>
        <v>2</v>
      </c>
      <c r="I52" s="111">
        <f>SUM(Estimates!S16)</f>
        <v>2</v>
      </c>
      <c r="J52" s="111">
        <f>SUM(Estimates!T16)</f>
        <v>2</v>
      </c>
      <c r="K52" s="111">
        <f>SUM(Estimates!U16)</f>
        <v>0</v>
      </c>
      <c r="L52" s="111">
        <f>SUM(Estimates!V16)</f>
        <v>2</v>
      </c>
      <c r="M52" s="111">
        <f>SUM(Estimates!W16)</f>
        <v>2</v>
      </c>
      <c r="N52" s="111">
        <f>SUM(Estimates!X16)</f>
        <v>2</v>
      </c>
      <c r="O52" s="111">
        <f>SUM(Estimates!Y16)</f>
        <v>2</v>
      </c>
      <c r="P52" s="111">
        <f>SUM(Estimates!Z16)</f>
        <v>2</v>
      </c>
      <c r="Q52" s="111">
        <f>SUM(Estimates!AA16)</f>
        <v>2</v>
      </c>
      <c r="R52" s="111">
        <f>SUM(Estimates!AB16)</f>
        <v>2</v>
      </c>
      <c r="S52" s="111">
        <f>SUM(Estimates!AC16)</f>
        <v>2</v>
      </c>
      <c r="T52" s="111">
        <f>SUM(Estimates!AD16)</f>
        <v>2</v>
      </c>
      <c r="V52" s="530"/>
      <c r="W52" s="111" t="s">
        <v>2521</v>
      </c>
      <c r="X52" s="111"/>
      <c r="Y52" s="111"/>
      <c r="Z52" s="111"/>
      <c r="AA52" s="111"/>
      <c r="AB52" s="111">
        <f>SUM(Estimates!K16)</f>
        <v>2</v>
      </c>
      <c r="AC52" s="111">
        <f>SUM(Estimates!L16)</f>
        <v>2</v>
      </c>
      <c r="AD52" s="111">
        <f>SUM(Estimates!M16)</f>
        <v>2</v>
      </c>
      <c r="AE52" s="111">
        <f>SUM(Estimates!N16)</f>
        <v>2</v>
      </c>
      <c r="AF52" s="111">
        <f>SUM(Estimates!O16)</f>
        <v>2</v>
      </c>
      <c r="AG52" s="111">
        <f>SUM(Estimates!P16,Estimates!Q16)</f>
        <v>4</v>
      </c>
      <c r="AH52" s="111">
        <f>SUM(Estimates!S16,Estimates!R16)</f>
        <v>4</v>
      </c>
      <c r="AI52" s="111">
        <f>SUM(Estimates!T16,Estimates!U16)</f>
        <v>2</v>
      </c>
    </row>
    <row r="53" spans="1:35" ht="13.2">
      <c r="A53" s="531"/>
      <c r="B53" s="111" t="s">
        <v>2489</v>
      </c>
      <c r="C53" s="104">
        <f t="shared" ref="C53:T53" si="8">C51-C52</f>
        <v>2</v>
      </c>
      <c r="D53" s="104">
        <f t="shared" si="8"/>
        <v>2</v>
      </c>
      <c r="E53" s="104">
        <f t="shared" si="8"/>
        <v>2</v>
      </c>
      <c r="F53" s="104">
        <f t="shared" si="8"/>
        <v>0</v>
      </c>
      <c r="G53" s="104">
        <f t="shared" si="8"/>
        <v>0</v>
      </c>
      <c r="H53" s="104">
        <f t="shared" si="8"/>
        <v>1</v>
      </c>
      <c r="I53" s="104">
        <f t="shared" si="8"/>
        <v>0</v>
      </c>
      <c r="J53" s="104">
        <f t="shared" si="8"/>
        <v>2</v>
      </c>
      <c r="K53" s="104">
        <f t="shared" si="8"/>
        <v>0</v>
      </c>
      <c r="L53" s="104">
        <f t="shared" si="8"/>
        <v>0</v>
      </c>
      <c r="M53" s="104">
        <f t="shared" si="8"/>
        <v>2</v>
      </c>
      <c r="N53" s="104">
        <f t="shared" si="8"/>
        <v>4</v>
      </c>
      <c r="O53" s="104">
        <f t="shared" si="8"/>
        <v>0</v>
      </c>
      <c r="P53" s="104">
        <f t="shared" si="8"/>
        <v>2</v>
      </c>
      <c r="Q53" s="104">
        <f t="shared" si="8"/>
        <v>4</v>
      </c>
      <c r="R53" s="104">
        <f t="shared" si="8"/>
        <v>0</v>
      </c>
      <c r="S53" s="104">
        <f t="shared" si="8"/>
        <v>2</v>
      </c>
      <c r="T53" s="104">
        <f t="shared" si="8"/>
        <v>4</v>
      </c>
      <c r="V53" s="531"/>
      <c r="W53" s="111" t="s">
        <v>2489</v>
      </c>
      <c r="X53" s="104">
        <f t="shared" ref="X53:AI53" si="9">X51-X52</f>
        <v>0</v>
      </c>
      <c r="Y53" s="104">
        <f t="shared" si="9"/>
        <v>1</v>
      </c>
      <c r="Z53" s="104">
        <f t="shared" si="9"/>
        <v>1</v>
      </c>
      <c r="AA53" s="104">
        <f t="shared" si="9"/>
        <v>1</v>
      </c>
      <c r="AB53" s="104">
        <f t="shared" si="9"/>
        <v>-1</v>
      </c>
      <c r="AC53" s="104">
        <f t="shared" si="9"/>
        <v>-1</v>
      </c>
      <c r="AD53" s="104">
        <f t="shared" si="9"/>
        <v>-1</v>
      </c>
      <c r="AE53" s="104">
        <f t="shared" si="9"/>
        <v>-1</v>
      </c>
      <c r="AF53" s="104">
        <f t="shared" si="9"/>
        <v>-1</v>
      </c>
      <c r="AG53" s="104">
        <f t="shared" si="9"/>
        <v>1</v>
      </c>
      <c r="AH53" s="104">
        <f t="shared" si="9"/>
        <v>1</v>
      </c>
      <c r="AI53" s="104">
        <f t="shared" si="9"/>
        <v>3</v>
      </c>
    </row>
    <row r="54" spans="1:35" ht="13.2">
      <c r="A54" s="529" t="s">
        <v>2522</v>
      </c>
      <c r="B54" s="111" t="s">
        <v>2520</v>
      </c>
      <c r="C54" s="111">
        <f>COUNTIF('Report Data'!$AI$2:$AI$1034,$A54)</f>
        <v>0</v>
      </c>
      <c r="D54" s="111">
        <f>COUNTIF('Report Data'!$AJ$2:$AJ$1034,$A54)</f>
        <v>0</v>
      </c>
      <c r="E54" s="111">
        <f>COUNTIF('Report Data'!$AK$2:$AK$1034,$A54)</f>
        <v>0</v>
      </c>
      <c r="F54" s="532">
        <f>COUNTIF('Report Data'!$AL$2:$AL$1034,$A54)</f>
        <v>0</v>
      </c>
      <c r="G54" s="533"/>
      <c r="H54" s="532">
        <f>COUNTIF('Report Data'!$AM$2:$AM$1034,$A54)</f>
        <v>0</v>
      </c>
      <c r="I54" s="533"/>
      <c r="J54" s="532">
        <f>COUNTIF('Report Data'!$AN$2:$AN$1034,$A54)</f>
        <v>0</v>
      </c>
      <c r="K54" s="533"/>
      <c r="L54" s="532">
        <f>COUNTIF('Report Data'!$AP$2:$AP$1034,$A54)</f>
        <v>0</v>
      </c>
      <c r="M54" s="533"/>
      <c r="N54" s="111">
        <f>COUNTIF('Report Data'!$AQ$2:$AQ$1034,$A54)</f>
        <v>0</v>
      </c>
      <c r="O54" s="532">
        <f>COUNTIF('Report Data'!$AS$2:$AS$1034,$A54)</f>
        <v>0</v>
      </c>
      <c r="P54" s="533"/>
      <c r="Q54" s="111">
        <f>COUNTIF('Report Data'!$AT$2:$AT$1034,$A54)</f>
        <v>0</v>
      </c>
      <c r="R54" s="532">
        <f>COUNTIF('Report Data'!$AV$2:$AV$1034,$A54)</f>
        <v>0</v>
      </c>
      <c r="S54" s="533"/>
      <c r="T54" s="111">
        <f>COUNTIF('Report Data'!$AW$2:$AW$1034,$A54)</f>
        <v>0</v>
      </c>
      <c r="V54" s="529" t="s">
        <v>1779</v>
      </c>
      <c r="W54" s="111" t="s">
        <v>2520</v>
      </c>
      <c r="X54" s="111">
        <f>COUNTIF(PreEventTeam!$AH$2:$AH$1039,$V54)</f>
        <v>0</v>
      </c>
      <c r="Y54" s="111">
        <f>COUNTIF(PreEventTeam!$AI$2:$AI$1039,$V54)</f>
        <v>2</v>
      </c>
      <c r="Z54" s="111">
        <f>COUNTIF(PreEventTeam!$AJ$2:$AJ$1039,$V54)</f>
        <v>2</v>
      </c>
      <c r="AA54" s="111">
        <f>COUNTIF(PreEventTeam!$AK$2:$AK$1039,$V54)</f>
        <v>2</v>
      </c>
      <c r="AB54" s="111">
        <f>COUNTIF(PreEventTeam!$AL$2:$AL$1039,$V54)</f>
        <v>2</v>
      </c>
      <c r="AC54" s="111">
        <f>COUNTIF(PreEventTeam!$AM$2:$AM$1039,$V54)</f>
        <v>2</v>
      </c>
      <c r="AD54" s="111">
        <f>COUNTIF(PreEventTeam!$AN$2:$AN$1039,$V54)</f>
        <v>2</v>
      </c>
      <c r="AE54" s="111">
        <f>COUNTIF(PreEventTeam!$AO$2:$AO$1039,$V54)</f>
        <v>2</v>
      </c>
      <c r="AF54" s="111">
        <f>COUNTIF(PreEventTeam!$AP$2:$AP$1039,$V54)</f>
        <v>2</v>
      </c>
      <c r="AG54" s="111">
        <f>COUNTIF(PreEventTeam!$AQ$2:$AQ$1039,$V54)</f>
        <v>2</v>
      </c>
      <c r="AH54" s="111">
        <f>COUNTIF(PreEventTeam!$AR$2:$AR$1039,$V54)</f>
        <v>2</v>
      </c>
      <c r="AI54" s="111">
        <f>COUNTIF(PreEventTeam!$AS$2:$AS$1039,$V54)</f>
        <v>2</v>
      </c>
    </row>
    <row r="55" spans="1:35" ht="13.2">
      <c r="A55" s="530"/>
      <c r="B55" s="111" t="s">
        <v>2521</v>
      </c>
      <c r="C55" s="111">
        <f>SUM(Estimates!M13)</f>
        <v>1</v>
      </c>
      <c r="D55" s="111">
        <f>SUM(Estimates!N13)</f>
        <v>1</v>
      </c>
      <c r="E55" s="111">
        <f>SUM(Estimates!O13)</f>
        <v>1</v>
      </c>
      <c r="F55" s="111">
        <f>SUM(Estimates!P13)</f>
        <v>0</v>
      </c>
      <c r="G55" s="111">
        <f>SUM(Estimates!Q13)</f>
        <v>1</v>
      </c>
      <c r="H55" s="111">
        <f>SUM(Estimates!R13)</f>
        <v>0</v>
      </c>
      <c r="I55" s="111">
        <f>SUM(Estimates!S13)</f>
        <v>0</v>
      </c>
      <c r="J55" s="111">
        <f>SUM(Estimates!T13)</f>
        <v>1</v>
      </c>
      <c r="K55" s="111">
        <f>SUM(Estimates!U13)</f>
        <v>0</v>
      </c>
      <c r="L55" s="111">
        <f>SUM(Estimates!V13)</f>
        <v>0</v>
      </c>
      <c r="M55" s="111">
        <f>SUM(Estimates!W13)</f>
        <v>1</v>
      </c>
      <c r="N55" s="111">
        <f>SUM(Estimates!X13)</f>
        <v>1</v>
      </c>
      <c r="O55" s="111">
        <f>SUM(Estimates!Y13)</f>
        <v>0</v>
      </c>
      <c r="P55" s="111">
        <f>SUM(Estimates!Z13)</f>
        <v>1</v>
      </c>
      <c r="Q55" s="111">
        <f>SUM(Estimates!AA13)</f>
        <v>1</v>
      </c>
      <c r="R55" s="111">
        <f>SUM(Estimates!AB13)</f>
        <v>0</v>
      </c>
      <c r="S55" s="111">
        <f>SUM(Estimates!AC13)</f>
        <v>1</v>
      </c>
      <c r="T55" s="111">
        <f>SUM(Estimates!AD13)</f>
        <v>1</v>
      </c>
      <c r="V55" s="530"/>
      <c r="W55" s="111" t="s">
        <v>2521</v>
      </c>
      <c r="X55" s="111"/>
      <c r="Y55" s="111"/>
      <c r="Z55" s="111"/>
      <c r="AA55" s="111"/>
      <c r="AB55" s="111">
        <f>SUM(Estimates!K13)</f>
        <v>1</v>
      </c>
      <c r="AC55" s="111">
        <f>SUM(Estimates!L13)</f>
        <v>1</v>
      </c>
      <c r="AD55" s="111">
        <f>SUM(Estimates!M13)</f>
        <v>1</v>
      </c>
      <c r="AE55" s="111">
        <f>SUM(Estimates!N13)</f>
        <v>1</v>
      </c>
      <c r="AF55" s="111">
        <f>SUM(Estimates!O13)</f>
        <v>1</v>
      </c>
      <c r="AG55" s="111">
        <f>SUM(Estimates!P13,Estimates!Q13)</f>
        <v>1</v>
      </c>
      <c r="AH55" s="111">
        <f>SUM(Estimates!S13,Estimates!R13)</f>
        <v>0</v>
      </c>
      <c r="AI55" s="111">
        <f>SUM(Estimates!T13,Estimates!U13)</f>
        <v>1</v>
      </c>
    </row>
    <row r="56" spans="1:35" ht="13.2">
      <c r="A56" s="531"/>
      <c r="B56" s="111" t="s">
        <v>2489</v>
      </c>
      <c r="C56" s="104">
        <f t="shared" ref="C56:E56" si="10">C54-C55</f>
        <v>-1</v>
      </c>
      <c r="D56" s="104">
        <f t="shared" si="10"/>
        <v>-1</v>
      </c>
      <c r="E56" s="104">
        <f t="shared" si="10"/>
        <v>-1</v>
      </c>
      <c r="F56" s="534">
        <f>F54-(F55+G55)</f>
        <v>-1</v>
      </c>
      <c r="G56" s="533"/>
      <c r="H56" s="534">
        <f>H54-(H55+I55)</f>
        <v>0</v>
      </c>
      <c r="I56" s="533"/>
      <c r="J56" s="534">
        <f>J54-(J55+K55)</f>
        <v>-1</v>
      </c>
      <c r="K56" s="533"/>
      <c r="L56" s="534">
        <f>L54-(L55+M55)</f>
        <v>-1</v>
      </c>
      <c r="M56" s="533"/>
      <c r="N56" s="104">
        <f>N54-N55</f>
        <v>-1</v>
      </c>
      <c r="O56" s="534">
        <f>O54-(O55+P55)</f>
        <v>-1</v>
      </c>
      <c r="P56" s="533"/>
      <c r="Q56" s="104">
        <f>Q54-Q55</f>
        <v>-1</v>
      </c>
      <c r="R56" s="534">
        <f>R54-(R55+S55)</f>
        <v>-1</v>
      </c>
      <c r="S56" s="533"/>
      <c r="T56" s="104">
        <f>T54-T55</f>
        <v>-1</v>
      </c>
      <c r="V56" s="531"/>
      <c r="W56" s="111" t="s">
        <v>2489</v>
      </c>
      <c r="X56" s="104">
        <f t="shared" ref="X56:AI56" si="11">X54-X55</f>
        <v>0</v>
      </c>
      <c r="Y56" s="104">
        <f t="shared" si="11"/>
        <v>2</v>
      </c>
      <c r="Z56" s="104">
        <f t="shared" si="11"/>
        <v>2</v>
      </c>
      <c r="AA56" s="104">
        <f t="shared" si="11"/>
        <v>2</v>
      </c>
      <c r="AB56" s="104">
        <f t="shared" si="11"/>
        <v>1</v>
      </c>
      <c r="AC56" s="104">
        <f t="shared" si="11"/>
        <v>1</v>
      </c>
      <c r="AD56" s="104">
        <f t="shared" si="11"/>
        <v>1</v>
      </c>
      <c r="AE56" s="104">
        <f t="shared" si="11"/>
        <v>1</v>
      </c>
      <c r="AF56" s="104">
        <f t="shared" si="11"/>
        <v>1</v>
      </c>
      <c r="AG56" s="104">
        <f t="shared" si="11"/>
        <v>1</v>
      </c>
      <c r="AH56" s="104">
        <f t="shared" si="11"/>
        <v>2</v>
      </c>
      <c r="AI56" s="104">
        <f t="shared" si="11"/>
        <v>1</v>
      </c>
    </row>
    <row r="57" spans="1:35" ht="13.2">
      <c r="A57" s="529" t="s">
        <v>1732</v>
      </c>
      <c r="B57" s="111" t="s">
        <v>2520</v>
      </c>
      <c r="C57" s="111">
        <f>COUNTIF('Report Data'!$AI$2:$AI$1034,$A57)</f>
        <v>39</v>
      </c>
      <c r="D57" s="111">
        <f>COUNTIF('Report Data'!$AJ$2:$AJ$1034,$A57)</f>
        <v>48</v>
      </c>
      <c r="E57" s="111">
        <f>COUNTIF('Report Data'!$AK$2:$AK$1034,$A57)</f>
        <v>38</v>
      </c>
      <c r="F57" s="114">
        <f>COUNTIF('Report Data'!$AL$2:$AL$1034,CONCATENATE($A57," KDHT"))</f>
        <v>29</v>
      </c>
      <c r="G57" s="114">
        <f>COUNTIF('Report Data'!$AL$2:$AL$1034,CONCATENATE($A57," Jain"))</f>
        <v>50</v>
      </c>
      <c r="H57" s="114">
        <f>COUNTIF('Report Data'!$AM$2:$AM$1034,CONCATENATE($A57," KDHT"))</f>
        <v>39</v>
      </c>
      <c r="I57" s="114">
        <f>COUNTIF('Report Data'!$AM$2:$AM$1034,CONCATENATE($A57," Jain"))</f>
        <v>53</v>
      </c>
      <c r="J57" s="114">
        <f>COUNTIF('Report Data'!$AN$2:$AN$1034,CONCATENATE($A57," Jain"))</f>
        <v>52</v>
      </c>
      <c r="K57" s="114">
        <f>COUNTIF('Report Data'!$AN$2:$AN$1034,CONCATENATE($A57," Now"))</f>
        <v>2</v>
      </c>
      <c r="L57" s="114">
        <f>COUNTIF('Report Data'!$AP$2:$AP$1034,CONCATENATE($A57," KDHT"))</f>
        <v>0</v>
      </c>
      <c r="M57" s="114">
        <f>COUNTIF('Report Data'!$AP$2:$AP$1034,CONCATENATE($A57," Now"))</f>
        <v>206</v>
      </c>
      <c r="N57" s="111">
        <f>COUNTIF('Report Data'!$AQ$2:$AQ$1034,CONCATENATE($A57," Now"))</f>
        <v>236</v>
      </c>
      <c r="O57" s="114">
        <f>COUNTIF('Report Data'!$AS$2:$AS$1034,CONCATENATE($A57," KDHT"))</f>
        <v>37</v>
      </c>
      <c r="P57" s="114">
        <f>COUNTIF('Report Data'!$AS$2:$AS$1034,CONCATENATE($A57," Now"))</f>
        <v>177</v>
      </c>
      <c r="Q57" s="111">
        <f>COUNTIF('Report Data'!$AT$2:$AT$1034,CONCATENATE($A57," Now"))</f>
        <v>200</v>
      </c>
      <c r="R57" s="114">
        <f>COUNTIF('Report Data'!$AV$2:$AV$1034,CONCATENATE($A57," KDHT"))</f>
        <v>10</v>
      </c>
      <c r="S57" s="114">
        <f>COUNTIF('Report Data'!$AV$2:$AV$1034,CONCATENATE($A57," Now"))</f>
        <v>178</v>
      </c>
      <c r="T57" s="111">
        <f>COUNTIF('Report Data'!$AW$2:$AW$1034,CONCATENATE($A57," Now"))</f>
        <v>138</v>
      </c>
      <c r="V57" s="529" t="s">
        <v>1732</v>
      </c>
      <c r="W57" s="111" t="s">
        <v>2520</v>
      </c>
      <c r="X57" s="111">
        <f>COUNTIF(PreEventTeam!$AH$2:$AH$1039,$V57)</f>
        <v>25</v>
      </c>
      <c r="Y57" s="111">
        <f>COUNTIF(PreEventTeam!$AI$2:$AI$1039,$V57)</f>
        <v>26</v>
      </c>
      <c r="Z57" s="111">
        <f>COUNTIF(PreEventTeam!$AJ$2:$AJ$1039,$V57)</f>
        <v>25</v>
      </c>
      <c r="AA57" s="111">
        <f>COUNTIF(PreEventTeam!$AK$2:$AK$1039,$V57)</f>
        <v>26</v>
      </c>
      <c r="AB57" s="111">
        <f>COUNTIF(PreEventTeam!$AL$2:$AL$1039,$V57)</f>
        <v>12</v>
      </c>
      <c r="AC57" s="111">
        <f>COUNTIF(PreEventTeam!$AM$2:$AM$1039,$V57)</f>
        <v>28</v>
      </c>
      <c r="AD57" s="111">
        <f>COUNTIF(PreEventTeam!$AN$2:$AN$1039,$V57)</f>
        <v>13</v>
      </c>
      <c r="AE57" s="111">
        <f>COUNTIF(PreEventTeam!$AO$2:$AO$1039,$V57)</f>
        <v>36</v>
      </c>
      <c r="AF57" s="111">
        <f>COUNTIF(PreEventTeam!$AP$2:$AP$1039,$V57)</f>
        <v>22</v>
      </c>
      <c r="AG57" s="111">
        <f>COUNTIF(PreEventTeam!$AQ$2:$AQ$1039,$V57)</f>
        <v>44</v>
      </c>
      <c r="AH57" s="111">
        <f>COUNTIF(PreEventTeam!$AR$2:$AR$1039,$V57) + COUNTIF(PreEventTeam!$AR$2:$AR$1039,"Maha Prasad Jain") + COUNTIF(PreEventTeam!$AR$2:$AR$1039,"Maha Prasad KDHT")</f>
        <v>38</v>
      </c>
      <c r="AI57" s="111">
        <f>COUNTIF(PreEventTeam!$AS$2:$AS$1039,$V57)</f>
        <v>45</v>
      </c>
    </row>
    <row r="58" spans="1:35" ht="13.2">
      <c r="A58" s="530"/>
      <c r="B58" s="111" t="s">
        <v>2521</v>
      </c>
      <c r="C58" s="111">
        <f>SUM(Estimates!M6,Estimates!M7,Estimates!M8,Estimates!M9)</f>
        <v>21</v>
      </c>
      <c r="D58" s="111">
        <f>SUM(Estimates!N6,Estimates!N7,Estimates!N8,Estimates!N9)</f>
        <v>27</v>
      </c>
      <c r="E58" s="111">
        <f>SUM(Estimates!O6,Estimates!O7,Estimates!O8,Estimates!O9)</f>
        <v>17</v>
      </c>
      <c r="F58" s="111">
        <f>SUM(Estimates!P6,Estimates!P7,Estimates!P8,Estimates!P9)</f>
        <v>29</v>
      </c>
      <c r="G58" s="111">
        <f>SUM(Estimates!Q6,Estimates!Q7,Estimates!Q8,Estimates!Q9)</f>
        <v>33</v>
      </c>
      <c r="H58" s="111">
        <f>SUM(Estimates!R6,Estimates!R7,Estimates!R8,Estimates!R9)</f>
        <v>36</v>
      </c>
      <c r="I58" s="111">
        <f>SUM(Estimates!S6,Estimates!S7,Estimates!S8,Estimates!S9)</f>
        <v>43</v>
      </c>
      <c r="J58" s="111">
        <f>SUM(Estimates!T6,Estimates!T7,Estimates!T8,Estimates!T9)</f>
        <v>51</v>
      </c>
      <c r="K58" s="111">
        <f>SUM(Estimates!U6,Estimates!U7,Estimates!U8,Estimates!U9)</f>
        <v>3</v>
      </c>
      <c r="L58" s="111">
        <f>SUM(Estimates!V6,Estimates!V7,Estimates!V8,Estimates!V9)</f>
        <v>0</v>
      </c>
      <c r="M58" s="111">
        <f>SUM(Estimates!W6,Estimates!W7,Estimates!W8,Estimates!W9)</f>
        <v>161</v>
      </c>
      <c r="N58" s="111">
        <f>SUM(Estimates!X6,Estimates!X7,Estimates!X8,Estimates!X9)</f>
        <v>203</v>
      </c>
      <c r="O58" s="111">
        <f>SUM(Estimates!Y6,Estimates!Y7,Estimates!Y8,Estimates!Y9)</f>
        <v>37</v>
      </c>
      <c r="P58" s="111">
        <f>SUM(Estimates!Z6,Estimates!Z7,Estimates!Z8,Estimates!Z9)</f>
        <v>103</v>
      </c>
      <c r="Q58" s="111">
        <f>SUM(Estimates!AA6,Estimates!AA7,Estimates!AA8,Estimates!AA9)</f>
        <v>203</v>
      </c>
      <c r="R58" s="111">
        <f>SUM(Estimates!AB6,Estimates!AB7,Estimates!AB8,Estimates!AC9)</f>
        <v>10</v>
      </c>
      <c r="S58" s="111">
        <f>SUM(Estimates!AC6,Estimates!AC7,Estimates!AC8,Estimates!AC9)</f>
        <v>163</v>
      </c>
      <c r="T58" s="111">
        <f>SUM(Estimates!AD6,Estimates!AD7,Estimates!AD8,Estimates!AD9)</f>
        <v>113</v>
      </c>
      <c r="V58" s="530"/>
      <c r="W58" s="111" t="s">
        <v>2521</v>
      </c>
      <c r="X58" s="111"/>
      <c r="Y58" s="111"/>
      <c r="Z58" s="111"/>
      <c r="AA58" s="111"/>
      <c r="AB58" s="111">
        <f>SUM(Estimates!K6,Estimates!K7,Estimates!K8,Estimates!K9)</f>
        <v>21</v>
      </c>
      <c r="AC58" s="111">
        <f>SUM(Estimates!L6,Estimates!L7,Estimates!L8,Estimates!L9)</f>
        <v>21</v>
      </c>
      <c r="AD58" s="111">
        <f>SUM(Estimates!M6,Estimates!M7,Estimates!M8,Estimates!M9)</f>
        <v>21</v>
      </c>
      <c r="AE58" s="111">
        <f>SUM(Estimates!N6,Estimates!N7,Estimates!N8,Estimates!N9)</f>
        <v>27</v>
      </c>
      <c r="AF58" s="111">
        <f>SUM(Estimates!O6,Estimates!O7,Estimates!O8,Estimates!O9)</f>
        <v>17</v>
      </c>
      <c r="AG58" s="111">
        <f>SUM(Estimates!P6,Estimates!Q6,Estimates!P7,Estimates!Q7,Estimates!P8,Estimates!Q8,Estimates!P9,Estimates!Q9)</f>
        <v>62</v>
      </c>
      <c r="AH58" s="111">
        <f>SUM(Estimates!S6,Estimates!R6,Estimates!S7,Estimates!R7,Estimates!S8,Estimates!R8,Estimates!S9,Estimates!R9)</f>
        <v>79</v>
      </c>
      <c r="AI58" s="111">
        <f>SUM(Estimates!T6,Estimates!T7,Estimates!T8,Estimates!T9,Estimates!U6,Estimates!U7,Estimates!U8,Estimates!U9)</f>
        <v>54</v>
      </c>
    </row>
    <row r="59" spans="1:35" ht="13.2">
      <c r="A59" s="531"/>
      <c r="B59" s="111" t="s">
        <v>2489</v>
      </c>
      <c r="C59" s="104">
        <f t="shared" ref="C59:T59" si="12">C57-C58</f>
        <v>18</v>
      </c>
      <c r="D59" s="104">
        <f t="shared" si="12"/>
        <v>21</v>
      </c>
      <c r="E59" s="104">
        <f t="shared" si="12"/>
        <v>21</v>
      </c>
      <c r="F59" s="104">
        <f t="shared" si="12"/>
        <v>0</v>
      </c>
      <c r="G59" s="104">
        <f t="shared" si="12"/>
        <v>17</v>
      </c>
      <c r="H59" s="104">
        <f t="shared" si="12"/>
        <v>3</v>
      </c>
      <c r="I59" s="104">
        <f t="shared" si="12"/>
        <v>10</v>
      </c>
      <c r="J59" s="104">
        <f t="shared" si="12"/>
        <v>1</v>
      </c>
      <c r="K59" s="104">
        <f t="shared" si="12"/>
        <v>-1</v>
      </c>
      <c r="L59" s="104">
        <f t="shared" si="12"/>
        <v>0</v>
      </c>
      <c r="M59" s="104">
        <f t="shared" si="12"/>
        <v>45</v>
      </c>
      <c r="N59" s="104">
        <f t="shared" si="12"/>
        <v>33</v>
      </c>
      <c r="O59" s="104">
        <f t="shared" si="12"/>
        <v>0</v>
      </c>
      <c r="P59" s="104">
        <f t="shared" si="12"/>
        <v>74</v>
      </c>
      <c r="Q59" s="104">
        <f t="shared" si="12"/>
        <v>-3</v>
      </c>
      <c r="R59" s="104">
        <f t="shared" si="12"/>
        <v>0</v>
      </c>
      <c r="S59" s="104">
        <f t="shared" si="12"/>
        <v>15</v>
      </c>
      <c r="T59" s="104">
        <f t="shared" si="12"/>
        <v>25</v>
      </c>
      <c r="V59" s="531"/>
      <c r="W59" s="111" t="s">
        <v>2489</v>
      </c>
      <c r="X59" s="104">
        <f t="shared" ref="X59:AI59" si="13">X57-X58</f>
        <v>25</v>
      </c>
      <c r="Y59" s="104">
        <f t="shared" si="13"/>
        <v>26</v>
      </c>
      <c r="Z59" s="104">
        <f t="shared" si="13"/>
        <v>25</v>
      </c>
      <c r="AA59" s="104">
        <f t="shared" si="13"/>
        <v>26</v>
      </c>
      <c r="AB59" s="104">
        <f t="shared" si="13"/>
        <v>-9</v>
      </c>
      <c r="AC59" s="104">
        <f t="shared" si="13"/>
        <v>7</v>
      </c>
      <c r="AD59" s="104">
        <f t="shared" si="13"/>
        <v>-8</v>
      </c>
      <c r="AE59" s="104">
        <f t="shared" si="13"/>
        <v>9</v>
      </c>
      <c r="AF59" s="104">
        <f t="shared" si="13"/>
        <v>5</v>
      </c>
      <c r="AG59" s="104">
        <f t="shared" si="13"/>
        <v>-18</v>
      </c>
      <c r="AH59" s="104">
        <f t="shared" si="13"/>
        <v>-41</v>
      </c>
      <c r="AI59" s="104">
        <f t="shared" si="13"/>
        <v>-9</v>
      </c>
    </row>
    <row r="60" spans="1:35" ht="13.2">
      <c r="A60" s="529" t="s">
        <v>1747</v>
      </c>
      <c r="B60" s="111" t="s">
        <v>2520</v>
      </c>
      <c r="C60" s="111">
        <f>COUNTIF('Report Data'!$AI$2:$AI$1034,$A60)</f>
        <v>0</v>
      </c>
      <c r="D60" s="111">
        <f>COUNTIF('Report Data'!$AJ$2:$AJ$1034,$A60)</f>
        <v>1</v>
      </c>
      <c r="E60" s="111">
        <f>COUNTIF('Report Data'!$AK$2:$AK$1034,$A60)</f>
        <v>0</v>
      </c>
      <c r="F60" s="532">
        <f>COUNTIF('Report Data'!$AL$2:$AL$1034,$A60)</f>
        <v>1</v>
      </c>
      <c r="G60" s="533"/>
      <c r="H60" s="532">
        <f>COUNTIF('Report Data'!$AM$2:$AM$1034,$A60)</f>
        <v>2</v>
      </c>
      <c r="I60" s="533"/>
      <c r="J60" s="532">
        <f>COUNTIF('Report Data'!$AN$2:$AN$1034,$A60)</f>
        <v>3</v>
      </c>
      <c r="K60" s="533"/>
      <c r="L60" s="532">
        <f>COUNTIF('Report Data'!$AP$2:$AP$1034,$A60)</f>
        <v>8</v>
      </c>
      <c r="M60" s="533"/>
      <c r="N60" s="111">
        <f>COUNTIF('Report Data'!$AQ$2:$AQ$1034,$A60)</f>
        <v>8</v>
      </c>
      <c r="O60" s="532">
        <f>COUNTIF('Report Data'!$AS$2:$AS$1034,$A60)</f>
        <v>7</v>
      </c>
      <c r="P60" s="533"/>
      <c r="Q60" s="111">
        <f>COUNTIF('Report Data'!$AT$2:$AT$1034,$A60)</f>
        <v>8</v>
      </c>
      <c r="R60" s="532">
        <f>COUNTIF('Report Data'!$AV$2:$AV$1034,$A60)</f>
        <v>8</v>
      </c>
      <c r="S60" s="533"/>
      <c r="T60" s="111">
        <f>COUNTIF('Report Data'!$AW$2:$AW$1034,$A60)</f>
        <v>7</v>
      </c>
      <c r="V60" s="529" t="s">
        <v>1747</v>
      </c>
      <c r="W60" s="111" t="s">
        <v>2520</v>
      </c>
      <c r="X60" s="111">
        <f>COUNTIF(PreEventTeam!$AH$2:$AH$1039,$V60)</f>
        <v>0</v>
      </c>
      <c r="Y60" s="111">
        <f>COUNTIF(PreEventTeam!$AI$2:$AI$1039,$V60)</f>
        <v>0</v>
      </c>
      <c r="Z60" s="111">
        <f>COUNTIF(PreEventTeam!$AJ$2:$AJ$1039,$V60)</f>
        <v>0</v>
      </c>
      <c r="AA60" s="111">
        <f>COUNTIF(PreEventTeam!$AK$2:$AK$1039,$V60)</f>
        <v>0</v>
      </c>
      <c r="AB60" s="111">
        <f>COUNTIF(PreEventTeam!$AL$2:$AL$1039,$V60)</f>
        <v>0</v>
      </c>
      <c r="AC60" s="111">
        <f>COUNTIF(PreEventTeam!$AM$2:$AM$1039,$V60)</f>
        <v>0</v>
      </c>
      <c r="AD60" s="111">
        <f>COUNTIF(PreEventTeam!$AN$2:$AN$1039,$V60)</f>
        <v>0</v>
      </c>
      <c r="AE60" s="111">
        <f>COUNTIF(PreEventTeam!$AO$2:$AO$1039,$V60)</f>
        <v>0</v>
      </c>
      <c r="AF60" s="111">
        <f>COUNTIF(PreEventTeam!$AP$2:$AP$1039,$V60)</f>
        <v>0</v>
      </c>
      <c r="AG60" s="111">
        <f>COUNTIF(PreEventTeam!$AQ$2:$AQ$1039,$V60)</f>
        <v>1</v>
      </c>
      <c r="AH60" s="111">
        <f>COUNTIF(PreEventTeam!$AR$2:$AR$1039,$V60)</f>
        <v>1</v>
      </c>
      <c r="AI60" s="111">
        <f>COUNTIF(PreEventTeam!$AS$2:$AS$1039,$V60)</f>
        <v>1</v>
      </c>
    </row>
    <row r="61" spans="1:35" ht="13.2">
      <c r="A61" s="530"/>
      <c r="B61" s="111" t="s">
        <v>2521</v>
      </c>
      <c r="C61" s="111">
        <f>SUM(Estimates!M59)</f>
        <v>2</v>
      </c>
      <c r="D61" s="111">
        <f>SUM(Estimates!N59)</f>
        <v>4</v>
      </c>
      <c r="E61" s="111">
        <f>SUM(Estimates!O59)</f>
        <v>4</v>
      </c>
      <c r="F61" s="111">
        <f>SUM(Estimates!P59)</f>
        <v>2</v>
      </c>
      <c r="G61" s="111">
        <f>SUM(Estimates!Q59)</f>
        <v>2</v>
      </c>
      <c r="H61" s="111">
        <f>SUM(Estimates!R59)</f>
        <v>2</v>
      </c>
      <c r="I61" s="111">
        <f>SUM(Estimates!S59)</f>
        <v>2</v>
      </c>
      <c r="J61" s="111">
        <f>SUM(Estimates!T59)</f>
        <v>0</v>
      </c>
      <c r="K61" s="111">
        <f>SUM(Estimates!U59)</f>
        <v>0</v>
      </c>
      <c r="L61" s="111">
        <f>SUM(Estimates!V59)</f>
        <v>0</v>
      </c>
      <c r="M61" s="111">
        <f>SUM(Estimates!W59)</f>
        <v>4</v>
      </c>
      <c r="N61" s="111">
        <f>SUM(Estimates!X59)</f>
        <v>4</v>
      </c>
      <c r="O61" s="111">
        <f>SUM(Estimates!Y59)</f>
        <v>4</v>
      </c>
      <c r="P61" s="111">
        <f>SUM(Estimates!Z59)</f>
        <v>4</v>
      </c>
      <c r="Q61" s="111">
        <f>SUM(Estimates!AA59)</f>
        <v>4</v>
      </c>
      <c r="R61" s="111">
        <f>SUM(Estimates!AB59)</f>
        <v>4</v>
      </c>
      <c r="S61" s="111">
        <f>SUM(Estimates!AC59)</f>
        <v>4</v>
      </c>
      <c r="T61" s="111">
        <f>SUM(Estimates!AD59)</f>
        <v>4</v>
      </c>
      <c r="V61" s="530"/>
      <c r="W61" s="111" t="s">
        <v>2521</v>
      </c>
      <c r="X61" s="111"/>
      <c r="Y61" s="111"/>
      <c r="Z61" s="111"/>
      <c r="AA61" s="111"/>
      <c r="AB61" s="111">
        <f>SUM(Estimates!K59)</f>
        <v>2</v>
      </c>
      <c r="AC61" s="111">
        <f>SUM(Estimates!L59)</f>
        <v>4</v>
      </c>
      <c r="AD61" s="111">
        <f>SUM(Estimates!M59)</f>
        <v>2</v>
      </c>
      <c r="AE61" s="111">
        <f>SUM(Estimates!N59)</f>
        <v>4</v>
      </c>
      <c r="AF61" s="111">
        <f>SUM(Estimates!O59)</f>
        <v>4</v>
      </c>
      <c r="AG61" s="111">
        <f>SUM(Estimates!P59,Estimates!Q59)</f>
        <v>4</v>
      </c>
      <c r="AH61" s="111">
        <f>SUM(Estimates!S59,Estimates!R59)</f>
        <v>4</v>
      </c>
      <c r="AI61" s="111">
        <f>SUM(Estimates!T59,Estimates!U59)</f>
        <v>0</v>
      </c>
    </row>
    <row r="62" spans="1:35" ht="13.2">
      <c r="A62" s="531"/>
      <c r="B62" s="111" t="s">
        <v>2489</v>
      </c>
      <c r="C62" s="104">
        <f t="shared" ref="C62:E62" si="14">C60-C61</f>
        <v>-2</v>
      </c>
      <c r="D62" s="104">
        <f t="shared" si="14"/>
        <v>-3</v>
      </c>
      <c r="E62" s="104">
        <f t="shared" si="14"/>
        <v>-4</v>
      </c>
      <c r="F62" s="534">
        <f>F60-(F61+G61)</f>
        <v>-3</v>
      </c>
      <c r="G62" s="533"/>
      <c r="H62" s="534">
        <f>H60-(H61+I61)</f>
        <v>-2</v>
      </c>
      <c r="I62" s="533"/>
      <c r="J62" s="534">
        <f>J60-(J61+K61)</f>
        <v>3</v>
      </c>
      <c r="K62" s="533"/>
      <c r="L62" s="534">
        <f>L60-(L61+M61)</f>
        <v>4</v>
      </c>
      <c r="M62" s="533"/>
      <c r="N62" s="104">
        <f>N60-N61</f>
        <v>4</v>
      </c>
      <c r="O62" s="534">
        <f>O60-(O61+P61)</f>
        <v>-1</v>
      </c>
      <c r="P62" s="533"/>
      <c r="Q62" s="104">
        <f>Q60-Q61</f>
        <v>4</v>
      </c>
      <c r="R62" s="534">
        <f>R60-(R61+S61)</f>
        <v>0</v>
      </c>
      <c r="S62" s="533"/>
      <c r="T62" s="104">
        <f>T60-T61</f>
        <v>3</v>
      </c>
      <c r="V62" s="531"/>
      <c r="W62" s="111" t="s">
        <v>2489</v>
      </c>
      <c r="X62" s="104">
        <f t="shared" ref="X62:AI62" si="15">X60-X61</f>
        <v>0</v>
      </c>
      <c r="Y62" s="104">
        <f t="shared" si="15"/>
        <v>0</v>
      </c>
      <c r="Z62" s="104">
        <f t="shared" si="15"/>
        <v>0</v>
      </c>
      <c r="AA62" s="104">
        <f t="shared" si="15"/>
        <v>0</v>
      </c>
      <c r="AB62" s="104">
        <f t="shared" si="15"/>
        <v>-2</v>
      </c>
      <c r="AC62" s="104">
        <f t="shared" si="15"/>
        <v>-4</v>
      </c>
      <c r="AD62" s="104">
        <f t="shared" si="15"/>
        <v>-2</v>
      </c>
      <c r="AE62" s="104">
        <f t="shared" si="15"/>
        <v>-4</v>
      </c>
      <c r="AF62" s="104">
        <f t="shared" si="15"/>
        <v>-4</v>
      </c>
      <c r="AG62" s="104">
        <f t="shared" si="15"/>
        <v>-3</v>
      </c>
      <c r="AH62" s="104">
        <f t="shared" si="15"/>
        <v>-3</v>
      </c>
      <c r="AI62" s="104">
        <f t="shared" si="15"/>
        <v>1</v>
      </c>
    </row>
    <row r="63" spans="1:35" ht="13.2">
      <c r="A63" s="529" t="s">
        <v>1746</v>
      </c>
      <c r="B63" s="111" t="s">
        <v>2520</v>
      </c>
      <c r="C63" s="111">
        <f>COUNTIF('Report Data'!$AI$2:$AI$1034,$A63)</f>
        <v>0</v>
      </c>
      <c r="D63" s="111">
        <f>COUNTIF('Report Data'!$AJ$2:$AJ$1034,$A63)</f>
        <v>9</v>
      </c>
      <c r="E63" s="111">
        <f>COUNTIF('Report Data'!$AK$2:$AK$1034,$A63)</f>
        <v>7</v>
      </c>
      <c r="F63" s="114">
        <f>COUNTIF('Report Data'!$AL$2:$AL$1034,CONCATENATE($A63," KDHT"))</f>
        <v>6</v>
      </c>
      <c r="G63" s="114">
        <f>COUNTIF('Report Data'!$AL$2:$AL$1034,CONCATENATE($A63," Jain"))</f>
        <v>3</v>
      </c>
      <c r="H63" s="114">
        <f>COUNTIF('Report Data'!$AM$2:$AM$1034,CONCATENATE($A63," KDHT"))</f>
        <v>8</v>
      </c>
      <c r="I63" s="114">
        <f>COUNTIF('Report Data'!$AM$2:$AM$1034,CONCATENATE($A63," Jain"))</f>
        <v>2</v>
      </c>
      <c r="J63" s="114">
        <f>COUNTIF('Report Data'!$AN$2:$AN$1034,CONCATENATE($A63," Jain"))</f>
        <v>10</v>
      </c>
      <c r="K63" s="114">
        <f>COUNTIF('Report Data'!$AN$2:$AN$1034,CONCATENATE($A63," Now"))</f>
        <v>0</v>
      </c>
      <c r="L63" s="114">
        <f>COUNTIF('Report Data'!$AP$2:$AP$1034,CONCATENATE($A63," KDHT"))</f>
        <v>9</v>
      </c>
      <c r="M63" s="114">
        <f>COUNTIF('Report Data'!$AP$2:$AP$1034,CONCATENATE($A63," Now"))</f>
        <v>0</v>
      </c>
      <c r="N63" s="111">
        <f>COUNTIF('Report Data'!$AQ$2:$AQ$1034,CONCATENATE($A63," Now"))</f>
        <v>0</v>
      </c>
      <c r="O63" s="114">
        <f>COUNTIF('Report Data'!$AS$2:$AS$1034,CONCATENATE($A63," KDHT"))</f>
        <v>11</v>
      </c>
      <c r="P63" s="114">
        <f>COUNTIF('Report Data'!$AS$2:$AS$1034,CONCATENATE($A63," Now"))</f>
        <v>0</v>
      </c>
      <c r="Q63" s="111">
        <f>COUNTIF('Report Data'!$AT$2:$AT$1034,CONCATENATE($A63," Now"))</f>
        <v>6</v>
      </c>
      <c r="R63" s="114">
        <f>COUNTIF('Report Data'!$AV$2:$AV$1034,CONCATENATE($A63," KDHT"))</f>
        <v>0</v>
      </c>
      <c r="S63" s="114">
        <f>COUNTIF('Report Data'!$AV$2:$AV$1034,CONCATENATE($A63," Now"))</f>
        <v>6</v>
      </c>
      <c r="T63" s="111">
        <f>COUNTIF('Report Data'!$AW$2:$AW$1034,CONCATENATE($A63," Now"))</f>
        <v>11</v>
      </c>
      <c r="V63" s="529" t="s">
        <v>1746</v>
      </c>
      <c r="W63" s="111" t="s">
        <v>2520</v>
      </c>
      <c r="X63" s="111">
        <f>COUNTIF(PreEventTeam!$AH$2:$AH$1039,$V63)</f>
        <v>10</v>
      </c>
      <c r="Y63" s="111">
        <f>COUNTIF(PreEventTeam!$AI$2:$AI$1039,$V63)</f>
        <v>10</v>
      </c>
      <c r="Z63" s="111">
        <f>COUNTIF(PreEventTeam!$AJ$2:$AJ$1039,$V63)</f>
        <v>10</v>
      </c>
      <c r="AA63" s="111">
        <f>COUNTIF(PreEventTeam!$AK$2:$AK$1039,$V63)</f>
        <v>11</v>
      </c>
      <c r="AB63" s="111">
        <f>COUNTIF(PreEventTeam!$AL$2:$AL$1039,$V63)</f>
        <v>11</v>
      </c>
      <c r="AC63" s="111">
        <f>COUNTIF(PreEventTeam!$AM$2:$AM$1039,$V63)</f>
        <v>11</v>
      </c>
      <c r="AD63" s="111">
        <f>COUNTIF(PreEventTeam!$AN$2:$AN$1039,$V63)</f>
        <v>11</v>
      </c>
      <c r="AE63" s="111">
        <f>COUNTIF(PreEventTeam!$AO$2:$AO$1039,$V63)</f>
        <v>11</v>
      </c>
      <c r="AF63" s="111">
        <f>COUNTIF(PreEventTeam!$AP$2:$AP$1039,$V63)</f>
        <v>11</v>
      </c>
      <c r="AG63" s="111">
        <f>COUNTIF(PreEventTeam!$AQ$2:$AQ$1039,$V63)</f>
        <v>11</v>
      </c>
      <c r="AH63" s="111">
        <f>COUNTIF(PreEventTeam!$AR$2:$AR$1039,$V63)</f>
        <v>12</v>
      </c>
      <c r="AI63" s="111">
        <f>COUNTIF(PreEventTeam!$AS$2:$AS$1039,$V63)</f>
        <v>12</v>
      </c>
    </row>
    <row r="64" spans="1:35" ht="13.2">
      <c r="A64" s="530"/>
      <c r="B64" s="111" t="s">
        <v>2521</v>
      </c>
      <c r="C64" s="111">
        <f>SUM(Estimates!M10)</f>
        <v>0</v>
      </c>
      <c r="D64" s="111">
        <f>SUM(Estimates!N10)</f>
        <v>8</v>
      </c>
      <c r="E64" s="111">
        <f>SUM(Estimates!O10)</f>
        <v>0</v>
      </c>
      <c r="F64" s="111">
        <f>SUM(Estimates!P10)</f>
        <v>6</v>
      </c>
      <c r="G64" s="111">
        <f>SUM(Estimates!Q10)</f>
        <v>6</v>
      </c>
      <c r="H64" s="111">
        <f>SUM(Estimates!R10)</f>
        <v>20</v>
      </c>
      <c r="I64" s="111">
        <f>SUM(Estimates!S10)</f>
        <v>4</v>
      </c>
      <c r="J64" s="111">
        <f>SUM(Estimates!T10)</f>
        <v>6</v>
      </c>
      <c r="K64" s="111">
        <f>SUM(Estimates!U10)</f>
        <v>0</v>
      </c>
      <c r="L64" s="111">
        <f>SUM(Estimates!V10)</f>
        <v>6</v>
      </c>
      <c r="M64" s="111">
        <f>SUM(Estimates!W10)</f>
        <v>0</v>
      </c>
      <c r="N64" s="111">
        <f>SUM(Estimates!X10)</f>
        <v>0</v>
      </c>
      <c r="O64" s="111">
        <f>SUM(Estimates!Y10)</f>
        <v>4</v>
      </c>
      <c r="P64" s="111">
        <f>SUM(Estimates!Z10)</f>
        <v>0</v>
      </c>
      <c r="Q64" s="111">
        <f>SUM(Estimates!AA10)</f>
        <v>6</v>
      </c>
      <c r="R64" s="111">
        <f>SUM(Estimates!AB10)</f>
        <v>0</v>
      </c>
      <c r="S64" s="111">
        <f>SUM(Estimates!AC10)</f>
        <v>6</v>
      </c>
      <c r="T64" s="111">
        <f>SUM(Estimates!AD10)</f>
        <v>4</v>
      </c>
      <c r="V64" s="530"/>
      <c r="W64" s="111" t="s">
        <v>2521</v>
      </c>
      <c r="X64" s="111"/>
      <c r="Y64" s="111"/>
      <c r="Z64" s="111"/>
      <c r="AA64" s="111"/>
      <c r="AB64" s="111">
        <f>SUM(Estimates!K10)</f>
        <v>2</v>
      </c>
      <c r="AC64" s="111">
        <f>SUM(Estimates!L10)</f>
        <v>4</v>
      </c>
      <c r="AD64" s="111">
        <f>SUM(Estimates!M10)</f>
        <v>0</v>
      </c>
      <c r="AE64" s="111">
        <f>SUM(Estimates!N10)</f>
        <v>8</v>
      </c>
      <c r="AF64" s="111">
        <f>SUM(Estimates!O10)</f>
        <v>0</v>
      </c>
      <c r="AG64" s="111">
        <f>SUM(Estimates!P10,Estimates!Q10)</f>
        <v>12</v>
      </c>
      <c r="AH64" s="111">
        <f>SUM(Estimates!S10,Estimates!R10)</f>
        <v>24</v>
      </c>
      <c r="AI64" s="111">
        <f>SUM(Estimates!T10,Estimates!U10)</f>
        <v>6</v>
      </c>
    </row>
    <row r="65" spans="1:35" ht="13.2">
      <c r="A65" s="531"/>
      <c r="B65" s="111" t="s">
        <v>2489</v>
      </c>
      <c r="C65" s="104">
        <f t="shared" ref="C65:T65" si="16">C63-C64</f>
        <v>0</v>
      </c>
      <c r="D65" s="104">
        <f t="shared" si="16"/>
        <v>1</v>
      </c>
      <c r="E65" s="104">
        <f t="shared" si="16"/>
        <v>7</v>
      </c>
      <c r="F65" s="104">
        <f t="shared" si="16"/>
        <v>0</v>
      </c>
      <c r="G65" s="104">
        <f t="shared" si="16"/>
        <v>-3</v>
      </c>
      <c r="H65" s="104">
        <f t="shared" si="16"/>
        <v>-12</v>
      </c>
      <c r="I65" s="104">
        <f t="shared" si="16"/>
        <v>-2</v>
      </c>
      <c r="J65" s="104">
        <f t="shared" si="16"/>
        <v>4</v>
      </c>
      <c r="K65" s="104">
        <f t="shared" si="16"/>
        <v>0</v>
      </c>
      <c r="L65" s="104">
        <f t="shared" si="16"/>
        <v>3</v>
      </c>
      <c r="M65" s="104">
        <f t="shared" si="16"/>
        <v>0</v>
      </c>
      <c r="N65" s="104">
        <f t="shared" si="16"/>
        <v>0</v>
      </c>
      <c r="O65" s="104">
        <f t="shared" si="16"/>
        <v>7</v>
      </c>
      <c r="P65" s="104">
        <f t="shared" si="16"/>
        <v>0</v>
      </c>
      <c r="Q65" s="104">
        <f t="shared" si="16"/>
        <v>0</v>
      </c>
      <c r="R65" s="104">
        <f t="shared" si="16"/>
        <v>0</v>
      </c>
      <c r="S65" s="104">
        <f t="shared" si="16"/>
        <v>0</v>
      </c>
      <c r="T65" s="104">
        <f t="shared" si="16"/>
        <v>7</v>
      </c>
      <c r="V65" s="531"/>
      <c r="W65" s="111" t="s">
        <v>2489</v>
      </c>
      <c r="X65" s="104">
        <f t="shared" ref="X65:AI65" si="17">X63-X64</f>
        <v>10</v>
      </c>
      <c r="Y65" s="104">
        <f t="shared" si="17"/>
        <v>10</v>
      </c>
      <c r="Z65" s="104">
        <f t="shared" si="17"/>
        <v>10</v>
      </c>
      <c r="AA65" s="104">
        <f t="shared" si="17"/>
        <v>11</v>
      </c>
      <c r="AB65" s="104">
        <f t="shared" si="17"/>
        <v>9</v>
      </c>
      <c r="AC65" s="104">
        <f t="shared" si="17"/>
        <v>7</v>
      </c>
      <c r="AD65" s="104">
        <f t="shared" si="17"/>
        <v>11</v>
      </c>
      <c r="AE65" s="104">
        <f t="shared" si="17"/>
        <v>3</v>
      </c>
      <c r="AF65" s="104">
        <f t="shared" si="17"/>
        <v>11</v>
      </c>
      <c r="AG65" s="104">
        <f t="shared" si="17"/>
        <v>-1</v>
      </c>
      <c r="AH65" s="104">
        <f t="shared" si="17"/>
        <v>-12</v>
      </c>
      <c r="AI65" s="104">
        <f t="shared" si="17"/>
        <v>6</v>
      </c>
    </row>
    <row r="66" spans="1:35" ht="13.2">
      <c r="A66" s="529" t="s">
        <v>1753</v>
      </c>
      <c r="B66" s="111" t="s">
        <v>2520</v>
      </c>
      <c r="C66" s="111">
        <f>COUNTIF('Report Data'!$AI$2:$AI$1034,$A66)</f>
        <v>4</v>
      </c>
      <c r="D66" s="111">
        <f>COUNTIF('Report Data'!$AJ$2:$AJ$1034,$A66)</f>
        <v>4</v>
      </c>
      <c r="E66" s="111">
        <f>COUNTIF('Report Data'!$AK$2:$AK$1034,$A66)</f>
        <v>4</v>
      </c>
      <c r="F66" s="114">
        <f>COUNTIF('Report Data'!$AL$2:$AL$1034,CONCATENATE($A66," KDHT"))</f>
        <v>3</v>
      </c>
      <c r="G66" s="114">
        <f>COUNTIF('Report Data'!$AL$2:$AL$1034,CONCATENATE($A66," Jain"))</f>
        <v>0</v>
      </c>
      <c r="H66" s="114">
        <f>COUNTIF('Report Data'!$AM$2:$AM$1034,CONCATENATE($A66," KDHT"))</f>
        <v>0</v>
      </c>
      <c r="I66" s="114">
        <f>COUNTIF('Report Data'!$AM$2:$AM$1034,CONCATENATE($A66," Jain"))</f>
        <v>4</v>
      </c>
      <c r="J66" s="114">
        <f>COUNTIF('Report Data'!$AN$2:$AN$1034,CONCATENATE($A66," Jain"))</f>
        <v>4</v>
      </c>
      <c r="K66" s="114">
        <f>COUNTIF('Report Data'!$AN$2:$AN$1034,CONCATENATE($A66," Now"))</f>
        <v>0</v>
      </c>
      <c r="L66" s="114">
        <f>COUNTIF('Report Data'!$AP$2:$AP$1034,CONCATENATE($A66," KDHT"))</f>
        <v>0</v>
      </c>
      <c r="M66" s="114">
        <f>COUNTIF('Report Data'!$AP$2:$AP$1034,CONCATENATE($A66," Now"))</f>
        <v>3</v>
      </c>
      <c r="N66" s="111">
        <f>COUNTIF('Report Data'!$AQ$2:$AQ$1034,CONCATENATE($A66," Now"))</f>
        <v>3</v>
      </c>
      <c r="O66" s="114">
        <f>COUNTIF('Report Data'!$AS$2:$AS$1034,CONCATENATE($A66," KDHT"))</f>
        <v>0</v>
      </c>
      <c r="P66" s="114">
        <f>COUNTIF('Report Data'!$AS$2:$AS$1034,CONCATENATE($A66," Now"))</f>
        <v>3</v>
      </c>
      <c r="Q66" s="111">
        <f>COUNTIF('Report Data'!$AT$2:$AT$1034,CONCATENATE($A66," Now"))</f>
        <v>3</v>
      </c>
      <c r="R66" s="114">
        <f>COUNTIF('Report Data'!$AV$2:$AV$1034,CONCATENATE($A66," KDHT"))</f>
        <v>0</v>
      </c>
      <c r="S66" s="114">
        <f>COUNTIF('Report Data'!$AV$2:$AV$1034,CONCATENATE($A66," Now"))</f>
        <v>3</v>
      </c>
      <c r="T66" s="111">
        <f>COUNTIF('Report Data'!$AW$2:$AW$1034,CONCATENATE($A66," Now"))</f>
        <v>3</v>
      </c>
      <c r="V66" s="529" t="s">
        <v>1753</v>
      </c>
      <c r="W66" s="111" t="s">
        <v>2520</v>
      </c>
      <c r="X66" s="111">
        <f>COUNTIF(PreEventTeam!$AH$2:$AH$1039,$V66)</f>
        <v>0</v>
      </c>
      <c r="Y66" s="111">
        <f>COUNTIF(PreEventTeam!$AI$2:$AI$1039,$V66)</f>
        <v>5</v>
      </c>
      <c r="Z66" s="111">
        <f>COUNTIF(PreEventTeam!$AJ$2:$AJ$1039,$V66)</f>
        <v>5</v>
      </c>
      <c r="AA66" s="111">
        <f>COUNTIF(PreEventTeam!$AK$2:$AK$1039,$V66)</f>
        <v>5</v>
      </c>
      <c r="AB66" s="111">
        <f>COUNTIF(PreEventTeam!$AL$2:$AL$1039,$V66)</f>
        <v>5</v>
      </c>
      <c r="AC66" s="111">
        <f>COUNTIF(PreEventTeam!$AM$2:$AM$1039,$V66)</f>
        <v>5</v>
      </c>
      <c r="AD66" s="111">
        <f>COUNTIF(PreEventTeam!$AN$2:$AN$1039,$V66)</f>
        <v>5</v>
      </c>
      <c r="AE66" s="111">
        <f>COUNTIF(PreEventTeam!$AO$2:$AO$1039,$V66)</f>
        <v>5</v>
      </c>
      <c r="AF66" s="111">
        <f>COUNTIF(PreEventTeam!$AP$2:$AP$1039,$V66)</f>
        <v>5</v>
      </c>
      <c r="AG66" s="111">
        <f>COUNTIF(PreEventTeam!$AQ$2:$AQ$1039,$V66)</f>
        <v>5</v>
      </c>
      <c r="AH66" s="111">
        <f>COUNTIF(PreEventTeam!$AR$2:$AR$1039,$V66)</f>
        <v>2</v>
      </c>
      <c r="AI66" s="111">
        <f>COUNTIF(PreEventTeam!$AS$2:$AS$1039,$V66)</f>
        <v>5</v>
      </c>
    </row>
    <row r="67" spans="1:35" ht="13.2">
      <c r="A67" s="530"/>
      <c r="B67" s="111" t="s">
        <v>2521</v>
      </c>
      <c r="C67" s="111">
        <f>SUM(Estimates!M15)</f>
        <v>4</v>
      </c>
      <c r="D67" s="111">
        <f>SUM(Estimates!N15)</f>
        <v>4</v>
      </c>
      <c r="E67" s="111">
        <f>SUM(Estimates!O15)</f>
        <v>4</v>
      </c>
      <c r="F67" s="111">
        <f>SUM(Estimates!P15)</f>
        <v>4</v>
      </c>
      <c r="G67" s="111">
        <f>SUM(Estimates!Q15)</f>
        <v>0</v>
      </c>
      <c r="H67" s="111">
        <f>SUM(Estimates!R15)</f>
        <v>4</v>
      </c>
      <c r="I67" s="111">
        <f>SUM(Estimates!S15)</f>
        <v>6</v>
      </c>
      <c r="J67" s="111">
        <f>SUM(Estimates!T15)</f>
        <v>6</v>
      </c>
      <c r="K67" s="111">
        <f>SUM(Estimates!U15)</f>
        <v>4</v>
      </c>
      <c r="L67" s="111">
        <f>SUM(Estimates!V15)</f>
        <v>0</v>
      </c>
      <c r="M67" s="111">
        <f>SUM(Estimates!W15)</f>
        <v>6</v>
      </c>
      <c r="N67" s="111">
        <f>SUM(Estimates!X15)</f>
        <v>4</v>
      </c>
      <c r="O67" s="111">
        <f>SUM(Estimates!Y15)</f>
        <v>0</v>
      </c>
      <c r="P67" s="111">
        <f>SUM(Estimates!Z15)</f>
        <v>4</v>
      </c>
      <c r="Q67" s="111">
        <f>SUM(Estimates!AA15)</f>
        <v>4</v>
      </c>
      <c r="R67" s="111">
        <f>SUM(Estimates!AB15)</f>
        <v>0</v>
      </c>
      <c r="S67" s="111">
        <f>SUM(Estimates!AC15)</f>
        <v>4</v>
      </c>
      <c r="T67" s="111">
        <f>SUM(Estimates!AD15)</f>
        <v>4</v>
      </c>
      <c r="V67" s="530"/>
      <c r="W67" s="111" t="s">
        <v>2521</v>
      </c>
      <c r="X67" s="111"/>
      <c r="Y67" s="111"/>
      <c r="Z67" s="111"/>
      <c r="AA67" s="111"/>
      <c r="AB67" s="111">
        <f>SUM(Estimates!K15)</f>
        <v>4</v>
      </c>
      <c r="AC67" s="111">
        <f>SUM(Estimates!L15)</f>
        <v>4</v>
      </c>
      <c r="AD67" s="111">
        <f>SUM(Estimates!M15)</f>
        <v>4</v>
      </c>
      <c r="AE67" s="111">
        <f>SUM(Estimates!N15)</f>
        <v>4</v>
      </c>
      <c r="AF67" s="111">
        <f>SUM(Estimates!O15)</f>
        <v>4</v>
      </c>
      <c r="AG67" s="111">
        <f>SUM(Estimates!P15,Estimates!Q15)</f>
        <v>4</v>
      </c>
      <c r="AH67" s="111">
        <f>SUM(Estimates!S15,Estimates!R15)</f>
        <v>10</v>
      </c>
      <c r="AI67" s="111">
        <f>SUM(Estimates!T15,Estimates!U15)</f>
        <v>10</v>
      </c>
    </row>
    <row r="68" spans="1:35" ht="13.2">
      <c r="A68" s="531"/>
      <c r="B68" s="111" t="s">
        <v>2489</v>
      </c>
      <c r="C68" s="104">
        <f t="shared" ref="C68:T68" si="18">C66-C67</f>
        <v>0</v>
      </c>
      <c r="D68" s="104">
        <f t="shared" si="18"/>
        <v>0</v>
      </c>
      <c r="E68" s="104">
        <f t="shared" si="18"/>
        <v>0</v>
      </c>
      <c r="F68" s="104">
        <f t="shared" si="18"/>
        <v>-1</v>
      </c>
      <c r="G68" s="104">
        <f t="shared" si="18"/>
        <v>0</v>
      </c>
      <c r="H68" s="104">
        <f t="shared" si="18"/>
        <v>-4</v>
      </c>
      <c r="I68" s="104">
        <f t="shared" si="18"/>
        <v>-2</v>
      </c>
      <c r="J68" s="104">
        <f t="shared" si="18"/>
        <v>-2</v>
      </c>
      <c r="K68" s="104">
        <f t="shared" si="18"/>
        <v>-4</v>
      </c>
      <c r="L68" s="104">
        <f t="shared" si="18"/>
        <v>0</v>
      </c>
      <c r="M68" s="104">
        <f t="shared" si="18"/>
        <v>-3</v>
      </c>
      <c r="N68" s="104">
        <f t="shared" si="18"/>
        <v>-1</v>
      </c>
      <c r="O68" s="104">
        <f t="shared" si="18"/>
        <v>0</v>
      </c>
      <c r="P68" s="104">
        <f t="shared" si="18"/>
        <v>-1</v>
      </c>
      <c r="Q68" s="104">
        <f t="shared" si="18"/>
        <v>-1</v>
      </c>
      <c r="R68" s="104">
        <f t="shared" si="18"/>
        <v>0</v>
      </c>
      <c r="S68" s="104">
        <f t="shared" si="18"/>
        <v>-1</v>
      </c>
      <c r="T68" s="104">
        <f t="shared" si="18"/>
        <v>-1</v>
      </c>
      <c r="V68" s="531"/>
      <c r="W68" s="111" t="s">
        <v>2489</v>
      </c>
      <c r="X68" s="104">
        <f t="shared" ref="X68:AI68" si="19">X66-X67</f>
        <v>0</v>
      </c>
      <c r="Y68" s="104">
        <f t="shared" si="19"/>
        <v>5</v>
      </c>
      <c r="Z68" s="104">
        <f t="shared" si="19"/>
        <v>5</v>
      </c>
      <c r="AA68" s="104">
        <f t="shared" si="19"/>
        <v>5</v>
      </c>
      <c r="AB68" s="104">
        <f t="shared" si="19"/>
        <v>1</v>
      </c>
      <c r="AC68" s="104">
        <f t="shared" si="19"/>
        <v>1</v>
      </c>
      <c r="AD68" s="104">
        <f t="shared" si="19"/>
        <v>1</v>
      </c>
      <c r="AE68" s="104">
        <f t="shared" si="19"/>
        <v>1</v>
      </c>
      <c r="AF68" s="104">
        <f t="shared" si="19"/>
        <v>1</v>
      </c>
      <c r="AG68" s="104">
        <f t="shared" si="19"/>
        <v>1</v>
      </c>
      <c r="AH68" s="104">
        <f t="shared" si="19"/>
        <v>-8</v>
      </c>
      <c r="AI68" s="104">
        <f t="shared" si="19"/>
        <v>-5</v>
      </c>
    </row>
    <row r="71" spans="1:35" ht="13.2">
      <c r="A71" s="100" t="s">
        <v>2486</v>
      </c>
      <c r="B71" s="100" t="s">
        <v>2523</v>
      </c>
      <c r="C71" s="100" t="s">
        <v>2524</v>
      </c>
      <c r="D71" s="100" t="s">
        <v>2525</v>
      </c>
      <c r="E71" s="100" t="s">
        <v>1708</v>
      </c>
    </row>
    <row r="72" spans="1:35" ht="13.2">
      <c r="A72" s="111" t="s">
        <v>17</v>
      </c>
      <c r="B72" s="108">
        <f>COUNTIFS('Report Data'!$H$2:$H$1034,"Yes",'Report Data'!$K$2:$K$1034,"Batch 9",'Report Data'!$O$2:$O$1034,"Y")</f>
        <v>42</v>
      </c>
      <c r="C72" s="108">
        <f>COUNTIFS('Report Data'!$H$2:$H$1034,"Yes",'Report Data'!$O$2:$O$1034,"Y") - B72</f>
        <v>86</v>
      </c>
      <c r="D72" s="108">
        <f>COUNTIFS('Report Data'!$H$2:$H$1034,"No",'Report Data'!$O$2:$O$1034,"Y")</f>
        <v>26</v>
      </c>
      <c r="E72" s="110">
        <f t="shared" ref="E72:E84" si="20">SUM(B72:D72)</f>
        <v>154</v>
      </c>
    </row>
    <row r="73" spans="1:35" ht="13.2">
      <c r="A73" s="111" t="s">
        <v>2526</v>
      </c>
      <c r="B73" s="108">
        <f>COUNTIFS('Report Data'!$H$2:$H$1034,"Yes",'Report Data'!$K$2:$K$1034,"Batch 9",'Report Data'!$T$2:$T$1034,"Y")</f>
        <v>45</v>
      </c>
      <c r="C73" s="108">
        <f>COUNTIFS('Report Data'!$H$2:$H$1034,"Yes",'Report Data'!$T$2:$T$1034,"Y") - B73</f>
        <v>46</v>
      </c>
      <c r="D73" s="108">
        <f>COUNTIFS('Report Data'!$H$2:$H$1034,"No",'Report Data'!$T$2:$T$1034,"Y")</f>
        <v>21</v>
      </c>
      <c r="E73" s="110">
        <f t="shared" si="20"/>
        <v>112</v>
      </c>
    </row>
    <row r="74" spans="1:35" ht="13.2">
      <c r="A74" s="111" t="s">
        <v>2527</v>
      </c>
      <c r="B74" s="108">
        <f>COUNTIFS('Report Data'!$H$2:$H$1034,"Yes",'Report Data'!$K$2:$K$1034,"Batch 9",'Report Data'!$U$2:$U$1034,"Y")</f>
        <v>47</v>
      </c>
      <c r="C74" s="108">
        <f>COUNTIFS('Report Data'!$H$2:$H$1034,"Yes",'Report Data'!$U$2:$U$1034,"Y") - B74</f>
        <v>48</v>
      </c>
      <c r="D74" s="108">
        <f>COUNTIFS('Report Data'!$H$2:$H$1034,"No",'Report Data'!$U$2:$U$1034,"Y")</f>
        <v>30</v>
      </c>
      <c r="E74" s="110">
        <f t="shared" si="20"/>
        <v>125</v>
      </c>
    </row>
    <row r="75" spans="1:35" ht="13.2">
      <c r="A75" s="111" t="s">
        <v>2528</v>
      </c>
      <c r="B75" s="108">
        <f>COUNTIFS('Report Data'!$H$2:$H$1034,"Yes",'Report Data'!$K$2:$K$1034,"Batch 9",'Report Data'!$V$2:$V$1034,"Y")</f>
        <v>26</v>
      </c>
      <c r="C75" s="108">
        <f>COUNTIFS('Report Data'!$H$2:$H$1034,"Yes",'Report Data'!$V$2:$V$1034,"Y") - B75</f>
        <v>39</v>
      </c>
      <c r="D75" s="108">
        <f>COUNTIFS('Report Data'!$H$2:$H$1034,"No",'Report Data'!$V$2:$V$1034,"Y")</f>
        <v>17</v>
      </c>
      <c r="E75" s="110">
        <f t="shared" si="20"/>
        <v>82</v>
      </c>
    </row>
    <row r="76" spans="1:35" ht="13.2">
      <c r="A76" s="111" t="s">
        <v>117</v>
      </c>
      <c r="B76" s="108">
        <f>COUNTIFS('Report Data'!$H$2:$H$1034,"Yes",'Report Data'!$K$2:$K$1034,"Batch 9",'Report Data'!$W$2:$W$1034,"Y")</f>
        <v>135</v>
      </c>
      <c r="C76" s="108">
        <f>COUNTIFS('Report Data'!$H$2:$H$1034,"Yes",'Report Data'!$W$2:$W$1034,"Y") - B76</f>
        <v>110</v>
      </c>
      <c r="D76" s="108">
        <f>COUNTIFS('Report Data'!$H$2:$H$1034,"No",'Report Data'!$W$2:$W$1034,"Y")</f>
        <v>43</v>
      </c>
      <c r="E76" s="110">
        <f t="shared" si="20"/>
        <v>288</v>
      </c>
    </row>
    <row r="77" spans="1:35" ht="13.2">
      <c r="A77" s="111" t="s">
        <v>355</v>
      </c>
      <c r="B77" s="108">
        <f>COUNTIFS('Report Data'!$H$2:$H$1034,"Yes",'Report Data'!$K$2:$K$1034,"Batch 9",'Report Data'!$X$2:$X$1034,"Y")</f>
        <v>122</v>
      </c>
      <c r="C77" s="108">
        <f>COUNTIFS('Report Data'!$H$2:$H$1034,"Yes",'Report Data'!$X$2:$X$1034,"Y") - B77</f>
        <v>123</v>
      </c>
      <c r="D77" s="108">
        <f>COUNTIFS('Report Data'!$H$2:$H$1034,"No",'Report Data'!$X$2:$X$1034,"Y")</f>
        <v>60</v>
      </c>
      <c r="E77" s="110">
        <f t="shared" si="20"/>
        <v>305</v>
      </c>
    </row>
    <row r="78" spans="1:35" ht="13.2">
      <c r="A78" s="111" t="s">
        <v>310</v>
      </c>
      <c r="B78" s="108">
        <f>COUNTIFS('Report Data'!$H$2:$H$1034,"Yes",'Report Data'!$K$2:$K$1034,"Batch 9",'Report Data'!$Y$2:$Y$1034,"Y")</f>
        <v>78</v>
      </c>
      <c r="C78" s="108">
        <f>COUNTIFS('Report Data'!$H$2:$H$1034,"Yes",'Report Data'!$Y$2:$Y$1034,"Y") - B78</f>
        <v>99</v>
      </c>
      <c r="D78" s="108">
        <f>COUNTIFS('Report Data'!$H$2:$H$1034,"No",'Report Data'!$Y$2:$Y$1034,"Y")</f>
        <v>35</v>
      </c>
      <c r="E78" s="110">
        <f t="shared" si="20"/>
        <v>212</v>
      </c>
    </row>
    <row r="79" spans="1:35" ht="13.2">
      <c r="A79" s="111" t="s">
        <v>409</v>
      </c>
      <c r="B79" s="108">
        <f>COUNTIFS('Report Data'!$H$2:$H$1034,"Yes",'Report Data'!$K$2:$K$1034,"Batch 9",'Report Data'!$Z$2:$Z$1034,"Y")</f>
        <v>130</v>
      </c>
      <c r="C79" s="108">
        <f>COUNTIFS('Report Data'!$H$2:$H$1034,"Yes",'Report Data'!$Z$2:$Z$1034,"Y") - B79</f>
        <v>126</v>
      </c>
      <c r="D79" s="108">
        <f>COUNTIFS('Report Data'!$H$2:$H$1034,"No",'Report Data'!$Z$2:$Z$1034,"Y")</f>
        <v>81</v>
      </c>
      <c r="E79" s="110">
        <f t="shared" si="20"/>
        <v>337</v>
      </c>
    </row>
    <row r="80" spans="1:35" ht="13.2">
      <c r="A80" s="111" t="s">
        <v>537</v>
      </c>
      <c r="B80" s="108">
        <f>COUNTIFS('Report Data'!$H$2:$H$1034,"Yes",'Report Data'!$K$2:$K$1034,"Batch 9",'Report Data'!$AA$2:$AA$1034,"Y")</f>
        <v>101</v>
      </c>
      <c r="C80" s="108">
        <f>COUNTIFS('Report Data'!$H$2:$H$1034,"Yes",'Report Data'!$AA$2:$AA$1034,"Y") - B80</f>
        <v>126</v>
      </c>
      <c r="D80" s="108">
        <f>COUNTIFS('Report Data'!$H$2:$H$1034,"No",'Report Data'!$AA$2:$AA$1034,"Y")</f>
        <v>85</v>
      </c>
      <c r="E80" s="110">
        <f t="shared" si="20"/>
        <v>312</v>
      </c>
    </row>
    <row r="81" spans="1:5" ht="13.2">
      <c r="A81" s="111" t="s">
        <v>759</v>
      </c>
      <c r="B81" s="108">
        <f>COUNTIFS('Report Data'!$H$2:$H$1034,"Yes",'Report Data'!$K$2:$K$1034,"Batch 9",'Report Data'!$AB$2:$AB$1034,"Y")</f>
        <v>79</v>
      </c>
      <c r="C81" s="108">
        <f>COUNTIFS('Report Data'!$H$2:$H$1034,"Yes",'Report Data'!$AB$2:$AB$1034,"Y") - B81</f>
        <v>111</v>
      </c>
      <c r="D81" s="108">
        <f>COUNTIFS('Report Data'!$H$2:$H$1034,"No",'Report Data'!$AB$2:$AB$1034,"Y")</f>
        <v>66</v>
      </c>
      <c r="E81" s="110">
        <f t="shared" si="20"/>
        <v>256</v>
      </c>
    </row>
    <row r="82" spans="1:5" ht="13.2">
      <c r="A82" s="111" t="s">
        <v>27</v>
      </c>
      <c r="B82" s="108">
        <f>COUNTIFS('Report Data'!$H$2:$H$1034,"Yes",'Report Data'!$K$2:$K$1034,"Batch 9",'Report Data'!$AC$2:$AC$1034,"Y")</f>
        <v>101</v>
      </c>
      <c r="C82" s="108">
        <f>COUNTIFS('Report Data'!$H$2:$H$1034,"Yes",'Report Data'!$AC$2:$AC$1034,"Y") - B82</f>
        <v>119</v>
      </c>
      <c r="D82" s="108">
        <f>COUNTIFS('Report Data'!$H$2:$H$1034,"No",'Report Data'!$AC$2:$AC$1034,"Y")</f>
        <v>76</v>
      </c>
      <c r="E82" s="110">
        <f t="shared" si="20"/>
        <v>296</v>
      </c>
    </row>
    <row r="83" spans="1:5" ht="13.2">
      <c r="A83" s="111" t="s">
        <v>242</v>
      </c>
      <c r="B83" s="108">
        <f>COUNTIFS('Report Data'!$H$2:$H$1034,"Yes",'Report Data'!$K$2:$K$1034,"Batch 9",'Report Data'!$AD$2:$AD$1034,"Y")</f>
        <v>69</v>
      </c>
      <c r="C83" s="108">
        <f>COUNTIFS('Report Data'!$H$2:$H$1034,"Yes",'Report Data'!$AD$2:$AD$1034,"Y") - B83</f>
        <v>111</v>
      </c>
      <c r="D83" s="108">
        <f>COUNTIFS('Report Data'!$H$2:$H$1034,"No",'Report Data'!$AD$2:$AD$1034,"Y")</f>
        <v>60</v>
      </c>
      <c r="E83" s="110">
        <f t="shared" si="20"/>
        <v>240</v>
      </c>
    </row>
    <row r="84" spans="1:5" ht="13.2">
      <c r="A84" s="111" t="s">
        <v>62</v>
      </c>
      <c r="B84" s="108">
        <f>COUNTIFS('Report Data'!$H$2:$H$1034,"Yes",'Report Data'!$K$2:$K$1034,"Batch 9",'Report Data'!$AE$2:$AE$1034,"Y")</f>
        <v>63</v>
      </c>
      <c r="C84" s="108">
        <f>COUNTIFS('Report Data'!$H$2:$H$1034,"Yes",'Report Data'!$AE$2:$AE$1034,"Y") - B84</f>
        <v>108</v>
      </c>
      <c r="D84" s="108">
        <f>COUNTIFS('Report Data'!$H$2:$H$1034,"No",'Report Data'!$AE$2:$AE$1034,"Y")</f>
        <v>54</v>
      </c>
      <c r="E84" s="110">
        <f t="shared" si="20"/>
        <v>225</v>
      </c>
    </row>
  </sheetData>
  <mergeCells count="54">
    <mergeCell ref="H62:I62"/>
    <mergeCell ref="J62:K62"/>
    <mergeCell ref="L62:M62"/>
    <mergeCell ref="O62:P62"/>
    <mergeCell ref="R62:S62"/>
    <mergeCell ref="J48:K48"/>
    <mergeCell ref="L48:M48"/>
    <mergeCell ref="O48:P48"/>
    <mergeCell ref="R48:S48"/>
    <mergeCell ref="J56:K56"/>
    <mergeCell ref="L56:M56"/>
    <mergeCell ref="H54:I54"/>
    <mergeCell ref="J54:K54"/>
    <mergeCell ref="L54:M54"/>
    <mergeCell ref="O60:P60"/>
    <mergeCell ref="R60:S60"/>
    <mergeCell ref="H60:I60"/>
    <mergeCell ref="J60:K60"/>
    <mergeCell ref="L60:M60"/>
    <mergeCell ref="H56:I56"/>
    <mergeCell ref="V57:V59"/>
    <mergeCell ref="V60:V62"/>
    <mergeCell ref="V63:V65"/>
    <mergeCell ref="V66:V68"/>
    <mergeCell ref="A42:A44"/>
    <mergeCell ref="V42:V44"/>
    <mergeCell ref="A45:A47"/>
    <mergeCell ref="V45:V47"/>
    <mergeCell ref="A48:A50"/>
    <mergeCell ref="H48:I48"/>
    <mergeCell ref="V48:V50"/>
    <mergeCell ref="R50:S50"/>
    <mergeCell ref="L50:M50"/>
    <mergeCell ref="O50:P50"/>
    <mergeCell ref="H50:I50"/>
    <mergeCell ref="J50:K50"/>
    <mergeCell ref="V51:V53"/>
    <mergeCell ref="O54:P54"/>
    <mergeCell ref="R54:S54"/>
    <mergeCell ref="O56:P56"/>
    <mergeCell ref="R56:S56"/>
    <mergeCell ref="V54:V56"/>
    <mergeCell ref="A60:A62"/>
    <mergeCell ref="A63:A65"/>
    <mergeCell ref="A66:A68"/>
    <mergeCell ref="F48:G48"/>
    <mergeCell ref="F50:G50"/>
    <mergeCell ref="A51:A53"/>
    <mergeCell ref="A54:A56"/>
    <mergeCell ref="F54:G54"/>
    <mergeCell ref="A57:A59"/>
    <mergeCell ref="F62:G62"/>
    <mergeCell ref="F56:G56"/>
    <mergeCell ref="F60:G60"/>
  </mergeCells>
  <conditionalFormatting sqref="D2:D18 C44:U44 W44:AJ44 C47:U47 W47:AJ47 C50:U50 W50:AJ50 C53:U53 W53:AJ53 C56:U56 W56:AJ56 C59:U59 W59:AJ59 C62:U62 W62:AJ62 C65:U65 W65:AJ65 C68:U68 W68:AJ68">
    <cfRule type="cellIs" dxfId="6" priority="1" operator="greaterThanOrEqual">
      <formula>0</formula>
    </cfRule>
    <cfRule type="cellIs" dxfId="5" priority="2" operator="lessThan">
      <formula>0</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H1014"/>
  <sheetViews>
    <sheetView workbookViewId="0">
      <pane xSplit="1" ySplit="3" topLeftCell="B47" activePane="bottomRight" state="frozen"/>
      <selection pane="topRight" activeCell="B1" sqref="B1"/>
      <selection pane="bottomLeft" activeCell="A4" sqref="A4"/>
      <selection pane="bottomRight" activeCell="O58" sqref="O58"/>
    </sheetView>
  </sheetViews>
  <sheetFormatPr defaultColWidth="12.6640625" defaultRowHeight="15.75" customHeight="1"/>
  <cols>
    <col min="1" max="1" width="29" customWidth="1"/>
    <col min="2" max="10" width="12.6640625" hidden="1"/>
    <col min="16" max="16" width="12.21875" customWidth="1"/>
    <col min="23" max="23" width="16.21875" customWidth="1"/>
    <col min="24" max="24" width="16.109375" customWidth="1"/>
    <col min="26" max="26" width="16.21875" customWidth="1"/>
    <col min="27" max="27" width="16.109375" customWidth="1"/>
    <col min="29" max="29" width="16.21875" customWidth="1"/>
    <col min="30" max="30" width="16.109375" customWidth="1"/>
    <col min="31" max="31" width="19.44140625" customWidth="1"/>
  </cols>
  <sheetData>
    <row r="1" spans="1:34" ht="18.75" customHeight="1">
      <c r="A1" s="115" t="s">
        <v>1708</v>
      </c>
      <c r="B1" s="116"/>
      <c r="C1" s="116"/>
      <c r="D1" s="116"/>
      <c r="E1" s="116"/>
      <c r="F1" s="116"/>
      <c r="G1" s="116"/>
      <c r="H1" s="116"/>
      <c r="I1" s="116"/>
      <c r="J1" s="116"/>
      <c r="K1" s="117">
        <f t="shared" ref="K1:AD1" si="0">SUM(K4:K11)</f>
        <v>50</v>
      </c>
      <c r="L1" s="117">
        <f t="shared" si="0"/>
        <v>50</v>
      </c>
      <c r="M1" s="117">
        <f t="shared" si="0"/>
        <v>43</v>
      </c>
      <c r="N1" s="117">
        <f t="shared" si="0"/>
        <v>72</v>
      </c>
      <c r="O1" s="117">
        <f t="shared" si="0"/>
        <v>41</v>
      </c>
      <c r="P1" s="117">
        <f t="shared" si="0"/>
        <v>67</v>
      </c>
      <c r="Q1" s="117">
        <f t="shared" si="0"/>
        <v>71</v>
      </c>
      <c r="R1" s="117">
        <f t="shared" si="0"/>
        <v>119</v>
      </c>
      <c r="S1" s="117">
        <f t="shared" si="0"/>
        <v>78</v>
      </c>
      <c r="T1" s="117">
        <f t="shared" si="0"/>
        <v>102</v>
      </c>
      <c r="U1" s="117">
        <f t="shared" si="0"/>
        <v>28</v>
      </c>
      <c r="V1" s="117">
        <f t="shared" si="0"/>
        <v>40</v>
      </c>
      <c r="W1" s="117">
        <f t="shared" si="0"/>
        <v>252</v>
      </c>
      <c r="X1" s="117">
        <f t="shared" si="0"/>
        <v>328</v>
      </c>
      <c r="Y1" s="117">
        <f t="shared" si="0"/>
        <v>69</v>
      </c>
      <c r="Z1" s="117">
        <f t="shared" si="0"/>
        <v>177</v>
      </c>
      <c r="AA1" s="117">
        <f t="shared" si="0"/>
        <v>396</v>
      </c>
      <c r="AB1" s="117">
        <f t="shared" si="0"/>
        <v>12</v>
      </c>
      <c r="AC1" s="117">
        <f t="shared" si="0"/>
        <v>285</v>
      </c>
      <c r="AD1" s="117">
        <f t="shared" si="0"/>
        <v>170</v>
      </c>
      <c r="AE1" s="118"/>
      <c r="AF1" s="119"/>
      <c r="AG1" s="119"/>
      <c r="AH1" s="119"/>
    </row>
    <row r="2" spans="1:34" ht="18.75" customHeight="1">
      <c r="A2" s="120" t="s">
        <v>2529</v>
      </c>
      <c r="B2" s="121"/>
      <c r="C2" s="121"/>
      <c r="D2" s="121"/>
      <c r="E2" s="121"/>
      <c r="F2" s="122"/>
      <c r="G2" s="122"/>
      <c r="H2" s="121"/>
      <c r="I2" s="121"/>
      <c r="J2" s="121"/>
      <c r="K2" s="123">
        <f t="shared" ref="K2:AD2" si="1">ROUND(K1+K1*0.2,0)</f>
        <v>60</v>
      </c>
      <c r="L2" s="123">
        <f t="shared" si="1"/>
        <v>60</v>
      </c>
      <c r="M2" s="123">
        <f t="shared" si="1"/>
        <v>52</v>
      </c>
      <c r="N2" s="123">
        <f t="shared" si="1"/>
        <v>86</v>
      </c>
      <c r="O2" s="123">
        <f t="shared" si="1"/>
        <v>49</v>
      </c>
      <c r="P2" s="123">
        <f t="shared" si="1"/>
        <v>80</v>
      </c>
      <c r="Q2" s="123">
        <f t="shared" si="1"/>
        <v>85</v>
      </c>
      <c r="R2" s="123">
        <f t="shared" si="1"/>
        <v>143</v>
      </c>
      <c r="S2" s="123">
        <f t="shared" si="1"/>
        <v>94</v>
      </c>
      <c r="T2" s="123">
        <f t="shared" si="1"/>
        <v>122</v>
      </c>
      <c r="U2" s="123">
        <f t="shared" si="1"/>
        <v>34</v>
      </c>
      <c r="V2" s="123">
        <f t="shared" si="1"/>
        <v>48</v>
      </c>
      <c r="W2" s="123">
        <f t="shared" si="1"/>
        <v>302</v>
      </c>
      <c r="X2" s="123">
        <f t="shared" si="1"/>
        <v>394</v>
      </c>
      <c r="Y2" s="123">
        <f t="shared" si="1"/>
        <v>83</v>
      </c>
      <c r="Z2" s="123">
        <f t="shared" si="1"/>
        <v>212</v>
      </c>
      <c r="AA2" s="123">
        <f t="shared" si="1"/>
        <v>475</v>
      </c>
      <c r="AB2" s="123">
        <f t="shared" si="1"/>
        <v>14</v>
      </c>
      <c r="AC2" s="123">
        <f t="shared" si="1"/>
        <v>342</v>
      </c>
      <c r="AD2" s="123">
        <f t="shared" si="1"/>
        <v>204</v>
      </c>
      <c r="AE2" s="124"/>
      <c r="AF2" s="96"/>
      <c r="AG2" s="96"/>
      <c r="AH2" s="96"/>
    </row>
    <row r="3" spans="1:34" ht="18.75" customHeight="1">
      <c r="A3" s="125" t="s">
        <v>2530</v>
      </c>
      <c r="B3" s="126" t="s">
        <v>2531</v>
      </c>
      <c r="C3" s="127" t="s">
        <v>2532</v>
      </c>
      <c r="D3" s="127" t="s">
        <v>2533</v>
      </c>
      <c r="E3" s="127" t="s">
        <v>2534</v>
      </c>
      <c r="F3" s="128" t="s">
        <v>2535</v>
      </c>
      <c r="G3" s="129" t="s">
        <v>2536</v>
      </c>
      <c r="H3" s="128" t="s">
        <v>2537</v>
      </c>
      <c r="I3" s="127" t="s">
        <v>2538</v>
      </c>
      <c r="J3" s="127" t="s">
        <v>2539</v>
      </c>
      <c r="K3" s="129" t="s">
        <v>2540</v>
      </c>
      <c r="L3" s="129" t="s">
        <v>2541</v>
      </c>
      <c r="M3" s="129" t="s">
        <v>2542</v>
      </c>
      <c r="N3" s="129" t="s">
        <v>2543</v>
      </c>
      <c r="O3" s="129" t="s">
        <v>2498</v>
      </c>
      <c r="P3" s="129" t="s">
        <v>2499</v>
      </c>
      <c r="Q3" s="129" t="s">
        <v>2500</v>
      </c>
      <c r="R3" s="129" t="s">
        <v>2501</v>
      </c>
      <c r="S3" s="129" t="s">
        <v>2502</v>
      </c>
      <c r="T3" s="129" t="s">
        <v>2503</v>
      </c>
      <c r="U3" s="129" t="s">
        <v>2544</v>
      </c>
      <c r="V3" s="129" t="s">
        <v>2505</v>
      </c>
      <c r="W3" s="129" t="s">
        <v>2506</v>
      </c>
      <c r="X3" s="129" t="s">
        <v>2507</v>
      </c>
      <c r="Y3" s="129" t="s">
        <v>2508</v>
      </c>
      <c r="Z3" s="129" t="s">
        <v>2509</v>
      </c>
      <c r="AA3" s="129" t="s">
        <v>2510</v>
      </c>
      <c r="AB3" s="129" t="s">
        <v>2511</v>
      </c>
      <c r="AC3" s="129" t="s">
        <v>2512</v>
      </c>
      <c r="AD3" s="129" t="s">
        <v>2513</v>
      </c>
      <c r="AE3" s="124" t="s">
        <v>2545</v>
      </c>
      <c r="AF3" s="96"/>
      <c r="AG3" s="96"/>
      <c r="AH3" s="96"/>
    </row>
    <row r="4" spans="1:34" ht="18.75" customHeight="1">
      <c r="A4" s="120" t="s">
        <v>2546</v>
      </c>
      <c r="B4" s="130" t="s">
        <v>2547</v>
      </c>
      <c r="C4" s="121"/>
      <c r="D4" s="131" t="s">
        <v>2548</v>
      </c>
      <c r="E4" s="131" t="s">
        <v>2548</v>
      </c>
      <c r="F4" s="132" t="s">
        <v>463</v>
      </c>
      <c r="G4" s="132" t="s">
        <v>2549</v>
      </c>
      <c r="H4" s="133" t="s">
        <v>2550</v>
      </c>
      <c r="I4" s="134" t="s">
        <v>2551</v>
      </c>
      <c r="J4" s="121"/>
      <c r="K4" s="135">
        <v>0</v>
      </c>
      <c r="L4" s="135"/>
      <c r="M4" s="135"/>
      <c r="N4" s="136">
        <v>6</v>
      </c>
      <c r="O4" s="135"/>
      <c r="P4" s="137">
        <v>6</v>
      </c>
      <c r="Q4" s="138">
        <v>10</v>
      </c>
      <c r="R4" s="137">
        <v>15</v>
      </c>
      <c r="S4" s="137">
        <v>10</v>
      </c>
      <c r="T4" s="136">
        <v>15</v>
      </c>
      <c r="U4" s="138">
        <v>0</v>
      </c>
      <c r="V4" s="137">
        <v>10</v>
      </c>
      <c r="W4" s="136">
        <v>35</v>
      </c>
      <c r="X4" s="137">
        <v>80</v>
      </c>
      <c r="Y4" s="137">
        <v>10</v>
      </c>
      <c r="Z4" s="139">
        <v>5</v>
      </c>
      <c r="AA4" s="140">
        <v>80</v>
      </c>
      <c r="AB4" s="135">
        <v>0</v>
      </c>
      <c r="AC4" s="141">
        <v>80</v>
      </c>
      <c r="AD4" s="136">
        <v>20</v>
      </c>
      <c r="AE4" s="124" t="s">
        <v>1741</v>
      </c>
      <c r="AF4" s="96"/>
      <c r="AG4" s="96"/>
      <c r="AH4" s="96"/>
    </row>
    <row r="5" spans="1:34" ht="18.75" customHeight="1">
      <c r="A5" s="120" t="s">
        <v>1771</v>
      </c>
      <c r="B5" s="121"/>
      <c r="C5" s="121"/>
      <c r="D5" s="131" t="s">
        <v>2552</v>
      </c>
      <c r="E5" s="131" t="s">
        <v>2552</v>
      </c>
      <c r="F5" s="131" t="s">
        <v>2553</v>
      </c>
      <c r="G5" s="131" t="s">
        <v>1468</v>
      </c>
      <c r="H5" s="142" t="s">
        <v>2554</v>
      </c>
      <c r="I5" s="121"/>
      <c r="J5" s="121"/>
      <c r="K5" s="135"/>
      <c r="L5" s="135"/>
      <c r="M5" s="135"/>
      <c r="N5" s="135">
        <v>0</v>
      </c>
      <c r="O5" s="135">
        <v>0</v>
      </c>
      <c r="P5" s="135"/>
      <c r="Q5" s="135">
        <v>0</v>
      </c>
      <c r="R5" s="135"/>
      <c r="S5" s="135">
        <v>0</v>
      </c>
      <c r="T5" s="135">
        <v>0</v>
      </c>
      <c r="U5" s="135">
        <v>0</v>
      </c>
      <c r="V5" s="135"/>
      <c r="W5" s="135">
        <v>15</v>
      </c>
      <c r="X5" s="135"/>
      <c r="Y5" s="135"/>
      <c r="Z5" s="135">
        <v>40</v>
      </c>
      <c r="AA5" s="135">
        <v>40</v>
      </c>
      <c r="AB5" s="135"/>
      <c r="AC5" s="135"/>
      <c r="AD5" s="135">
        <v>0</v>
      </c>
      <c r="AE5" s="124" t="s">
        <v>1771</v>
      </c>
      <c r="AF5" s="96"/>
      <c r="AG5" s="96"/>
      <c r="AH5" s="96"/>
    </row>
    <row r="6" spans="1:34" ht="18.75" customHeight="1">
      <c r="A6" s="143" t="s">
        <v>2555</v>
      </c>
      <c r="B6" s="144" t="s">
        <v>2556</v>
      </c>
      <c r="C6" s="144" t="s">
        <v>2557</v>
      </c>
      <c r="D6" s="144" t="s">
        <v>2548</v>
      </c>
      <c r="E6" s="144" t="s">
        <v>2548</v>
      </c>
      <c r="F6" s="145" t="s">
        <v>2558</v>
      </c>
      <c r="G6" s="145" t="s">
        <v>2559</v>
      </c>
      <c r="H6" s="146" t="s">
        <v>2560</v>
      </c>
      <c r="I6" s="144" t="s">
        <v>2561</v>
      </c>
      <c r="J6" s="144" t="s">
        <v>2562</v>
      </c>
      <c r="K6" s="147">
        <v>14</v>
      </c>
      <c r="L6" s="148">
        <v>14</v>
      </c>
      <c r="M6" s="147">
        <v>14</v>
      </c>
      <c r="N6" s="147">
        <v>20</v>
      </c>
      <c r="O6" s="147">
        <v>10</v>
      </c>
      <c r="P6" s="147">
        <v>20</v>
      </c>
      <c r="Q6" s="147">
        <v>30</v>
      </c>
      <c r="R6" s="147">
        <v>24</v>
      </c>
      <c r="S6" s="147">
        <v>40</v>
      </c>
      <c r="T6" s="147">
        <v>40</v>
      </c>
      <c r="U6" s="148"/>
      <c r="V6" s="147">
        <v>0</v>
      </c>
      <c r="W6" s="147">
        <v>150</v>
      </c>
      <c r="X6" s="147">
        <v>150</v>
      </c>
      <c r="Y6" s="147">
        <v>24</v>
      </c>
      <c r="Z6" s="147">
        <v>100</v>
      </c>
      <c r="AA6" s="147">
        <v>150</v>
      </c>
      <c r="AB6" s="147">
        <v>0</v>
      </c>
      <c r="AC6" s="147">
        <v>150</v>
      </c>
      <c r="AD6" s="147">
        <v>80</v>
      </c>
      <c r="AE6" s="124" t="s">
        <v>1732</v>
      </c>
      <c r="AF6" s="96"/>
      <c r="AG6" s="96"/>
      <c r="AH6" s="96"/>
    </row>
    <row r="7" spans="1:34" ht="18.75" customHeight="1">
      <c r="A7" s="120" t="s">
        <v>2563</v>
      </c>
      <c r="B7" s="121"/>
      <c r="C7" s="121"/>
      <c r="D7" s="121"/>
      <c r="E7" s="121"/>
      <c r="F7" s="121"/>
      <c r="G7" s="121"/>
      <c r="H7" s="121"/>
      <c r="I7" s="121"/>
      <c r="J7" s="121"/>
      <c r="K7" s="135"/>
      <c r="L7" s="135"/>
      <c r="M7" s="135"/>
      <c r="N7" s="135"/>
      <c r="O7" s="135"/>
      <c r="P7" s="135"/>
      <c r="Q7" s="135"/>
      <c r="R7" s="135"/>
      <c r="S7" s="135"/>
      <c r="T7" s="135"/>
      <c r="U7" s="135"/>
      <c r="V7" s="135"/>
      <c r="W7" s="135"/>
      <c r="X7" s="149">
        <v>40</v>
      </c>
      <c r="Y7" s="135"/>
      <c r="Z7" s="135"/>
      <c r="AA7" s="149">
        <v>40</v>
      </c>
      <c r="AB7" s="135">
        <v>0</v>
      </c>
      <c r="AC7" s="135"/>
      <c r="AD7" s="149">
        <v>20</v>
      </c>
      <c r="AE7" s="124" t="s">
        <v>1732</v>
      </c>
      <c r="AF7" s="96"/>
      <c r="AG7" s="96"/>
      <c r="AH7" s="96"/>
    </row>
    <row r="8" spans="1:34" ht="18.75" customHeight="1">
      <c r="A8" s="143" t="s">
        <v>2564</v>
      </c>
      <c r="B8" s="150" t="s">
        <v>2565</v>
      </c>
      <c r="C8" s="150" t="s">
        <v>2557</v>
      </c>
      <c r="D8" s="144" t="s">
        <v>2548</v>
      </c>
      <c r="E8" s="144" t="s">
        <v>2548</v>
      </c>
      <c r="F8" s="144" t="s">
        <v>2558</v>
      </c>
      <c r="G8" s="144" t="s">
        <v>2559</v>
      </c>
      <c r="H8" s="146" t="s">
        <v>2560</v>
      </c>
      <c r="I8" s="144" t="s">
        <v>2561</v>
      </c>
      <c r="J8" s="144" t="s">
        <v>2562</v>
      </c>
      <c r="K8" s="148">
        <v>3</v>
      </c>
      <c r="L8" s="148">
        <v>3</v>
      </c>
      <c r="M8" s="148">
        <v>3</v>
      </c>
      <c r="N8" s="147">
        <v>3</v>
      </c>
      <c r="O8" s="148">
        <v>3</v>
      </c>
      <c r="P8" s="147">
        <v>3</v>
      </c>
      <c r="Q8" s="147">
        <v>3</v>
      </c>
      <c r="R8" s="147">
        <v>3</v>
      </c>
      <c r="S8" s="147">
        <v>3</v>
      </c>
      <c r="T8" s="147">
        <v>3</v>
      </c>
      <c r="U8" s="147">
        <v>3</v>
      </c>
      <c r="V8" s="147"/>
      <c r="W8" s="147">
        <v>3</v>
      </c>
      <c r="X8" s="147">
        <v>3</v>
      </c>
      <c r="Y8" s="148">
        <v>3</v>
      </c>
      <c r="Z8" s="147">
        <v>3</v>
      </c>
      <c r="AA8" s="147">
        <v>3</v>
      </c>
      <c r="AB8" s="147">
        <v>0</v>
      </c>
      <c r="AC8" s="147">
        <v>3</v>
      </c>
      <c r="AD8" s="147">
        <v>3</v>
      </c>
      <c r="AE8" s="124" t="s">
        <v>1732</v>
      </c>
      <c r="AF8" s="96"/>
      <c r="AG8" s="97"/>
      <c r="AH8" s="97"/>
    </row>
    <row r="9" spans="1:34" ht="18.75" customHeight="1">
      <c r="A9" s="120" t="s">
        <v>2566</v>
      </c>
      <c r="B9" s="130" t="s">
        <v>2567</v>
      </c>
      <c r="C9" s="130" t="s">
        <v>2568</v>
      </c>
      <c r="D9" s="131" t="s">
        <v>2548</v>
      </c>
      <c r="E9" s="131" t="s">
        <v>2548</v>
      </c>
      <c r="F9" s="132" t="s">
        <v>2558</v>
      </c>
      <c r="G9" s="132" t="s">
        <v>2559</v>
      </c>
      <c r="H9" s="134" t="s">
        <v>2560</v>
      </c>
      <c r="I9" s="131" t="s">
        <v>2561</v>
      </c>
      <c r="J9" s="131" t="s">
        <v>2562</v>
      </c>
      <c r="K9" s="149">
        <v>4</v>
      </c>
      <c r="L9" s="149">
        <v>4</v>
      </c>
      <c r="M9" s="149">
        <v>4</v>
      </c>
      <c r="N9" s="149">
        <v>4</v>
      </c>
      <c r="O9" s="149">
        <v>4</v>
      </c>
      <c r="P9" s="149">
        <v>6</v>
      </c>
      <c r="Q9" s="149"/>
      <c r="R9" s="149">
        <v>9</v>
      </c>
      <c r="S9" s="135"/>
      <c r="T9" s="149">
        <v>8</v>
      </c>
      <c r="U9" s="135"/>
      <c r="V9" s="149">
        <v>0</v>
      </c>
      <c r="W9" s="135">
        <v>8</v>
      </c>
      <c r="X9" s="149">
        <v>10</v>
      </c>
      <c r="Y9" s="149">
        <v>10</v>
      </c>
      <c r="Z9" s="135"/>
      <c r="AA9" s="149">
        <v>10</v>
      </c>
      <c r="AB9" s="147">
        <v>0</v>
      </c>
      <c r="AC9" s="149">
        <v>10</v>
      </c>
      <c r="AD9" s="149">
        <v>10</v>
      </c>
      <c r="AE9" s="124" t="s">
        <v>1732</v>
      </c>
      <c r="AF9" s="96"/>
      <c r="AG9" s="96"/>
      <c r="AH9" s="96"/>
    </row>
    <row r="10" spans="1:34" ht="18.75" customHeight="1">
      <c r="A10" s="143" t="s">
        <v>2569</v>
      </c>
      <c r="B10" s="150" t="s">
        <v>2570</v>
      </c>
      <c r="C10" s="144" t="s">
        <v>2571</v>
      </c>
      <c r="D10" s="144" t="s">
        <v>2572</v>
      </c>
      <c r="E10" s="151" t="s">
        <v>2548</v>
      </c>
      <c r="F10" s="145" t="s">
        <v>2573</v>
      </c>
      <c r="G10" s="144" t="s">
        <v>2574</v>
      </c>
      <c r="H10" s="152" t="s">
        <v>2575</v>
      </c>
      <c r="I10" s="153"/>
      <c r="J10" s="153"/>
      <c r="K10" s="147">
        <v>2</v>
      </c>
      <c r="L10" s="147">
        <v>4</v>
      </c>
      <c r="M10" s="148"/>
      <c r="N10" s="147">
        <v>8</v>
      </c>
      <c r="O10" s="148"/>
      <c r="P10" s="147">
        <v>6</v>
      </c>
      <c r="Q10" s="147">
        <v>6</v>
      </c>
      <c r="R10" s="147">
        <v>20</v>
      </c>
      <c r="S10" s="147">
        <v>4</v>
      </c>
      <c r="T10" s="147">
        <v>6</v>
      </c>
      <c r="U10" s="148"/>
      <c r="V10" s="147">
        <v>6</v>
      </c>
      <c r="W10" s="148"/>
      <c r="X10" s="148"/>
      <c r="Y10" s="147">
        <v>4</v>
      </c>
      <c r="Z10" s="148"/>
      <c r="AA10" s="147">
        <v>6</v>
      </c>
      <c r="AB10" s="148"/>
      <c r="AC10" s="147">
        <v>6</v>
      </c>
      <c r="AD10" s="147">
        <v>4</v>
      </c>
      <c r="AE10" s="124" t="s">
        <v>1746</v>
      </c>
      <c r="AF10" s="96"/>
      <c r="AG10" s="96"/>
      <c r="AH10" s="96"/>
    </row>
    <row r="11" spans="1:34" ht="18.75" customHeight="1">
      <c r="A11" s="154" t="s">
        <v>2576</v>
      </c>
      <c r="B11" s="155"/>
      <c r="C11" s="155"/>
      <c r="D11" s="155"/>
      <c r="E11" s="155"/>
      <c r="F11" s="155"/>
      <c r="G11" s="155"/>
      <c r="H11" s="155"/>
      <c r="I11" s="155"/>
      <c r="J11" s="155"/>
      <c r="K11" s="156">
        <f t="shared" ref="K11:AD11" si="2">SUM(K12:K99)</f>
        <v>27</v>
      </c>
      <c r="L11" s="156">
        <f t="shared" si="2"/>
        <v>25</v>
      </c>
      <c r="M11" s="156">
        <f t="shared" si="2"/>
        <v>22</v>
      </c>
      <c r="N11" s="156">
        <f t="shared" si="2"/>
        <v>31</v>
      </c>
      <c r="O11" s="156">
        <f t="shared" si="2"/>
        <v>24</v>
      </c>
      <c r="P11" s="156">
        <f t="shared" si="2"/>
        <v>26</v>
      </c>
      <c r="Q11" s="156">
        <f t="shared" si="2"/>
        <v>22</v>
      </c>
      <c r="R11" s="156">
        <f t="shared" si="2"/>
        <v>48</v>
      </c>
      <c r="S11" s="156">
        <f t="shared" si="2"/>
        <v>21</v>
      </c>
      <c r="T11" s="156">
        <f t="shared" si="2"/>
        <v>30</v>
      </c>
      <c r="U11" s="156">
        <f t="shared" si="2"/>
        <v>25</v>
      </c>
      <c r="V11" s="156">
        <f t="shared" si="2"/>
        <v>24</v>
      </c>
      <c r="W11" s="156">
        <f t="shared" si="2"/>
        <v>41</v>
      </c>
      <c r="X11" s="156">
        <f t="shared" si="2"/>
        <v>45</v>
      </c>
      <c r="Y11" s="156">
        <f t="shared" si="2"/>
        <v>18</v>
      </c>
      <c r="Z11" s="156">
        <f t="shared" si="2"/>
        <v>29</v>
      </c>
      <c r="AA11" s="156">
        <f t="shared" si="2"/>
        <v>67</v>
      </c>
      <c r="AB11" s="156">
        <f t="shared" si="2"/>
        <v>12</v>
      </c>
      <c r="AC11" s="156">
        <f t="shared" si="2"/>
        <v>36</v>
      </c>
      <c r="AD11" s="156">
        <f t="shared" si="2"/>
        <v>33</v>
      </c>
      <c r="AE11" s="124" t="s">
        <v>2576</v>
      </c>
      <c r="AF11" s="96"/>
      <c r="AG11" s="97"/>
      <c r="AH11" s="97"/>
    </row>
    <row r="12" spans="1:34" ht="20.25" customHeight="1">
      <c r="A12" s="143" t="s">
        <v>2577</v>
      </c>
      <c r="B12" s="150" t="s">
        <v>2578</v>
      </c>
      <c r="C12" s="144" t="s">
        <v>2579</v>
      </c>
      <c r="D12" s="144" t="s">
        <v>2548</v>
      </c>
      <c r="E12" s="151" t="s">
        <v>2548</v>
      </c>
      <c r="F12" s="145"/>
      <c r="G12" s="157"/>
      <c r="H12" s="146" t="s">
        <v>2580</v>
      </c>
      <c r="I12" s="153"/>
      <c r="J12" s="153"/>
      <c r="K12" s="147">
        <v>0</v>
      </c>
      <c r="L12" s="147">
        <v>0</v>
      </c>
      <c r="M12" s="147">
        <v>0</v>
      </c>
      <c r="N12" s="147">
        <v>0</v>
      </c>
      <c r="O12" s="147">
        <v>0</v>
      </c>
      <c r="P12" s="147"/>
      <c r="Q12" s="147">
        <v>4</v>
      </c>
      <c r="R12" s="147"/>
      <c r="S12" s="147">
        <v>4</v>
      </c>
      <c r="T12" s="147">
        <v>6</v>
      </c>
      <c r="U12" s="148"/>
      <c r="V12" s="148"/>
      <c r="W12" s="147">
        <v>6</v>
      </c>
      <c r="X12" s="147">
        <v>6</v>
      </c>
      <c r="Y12" s="148"/>
      <c r="Z12" s="147">
        <v>6</v>
      </c>
      <c r="AA12" s="147">
        <v>6</v>
      </c>
      <c r="AB12" s="148"/>
      <c r="AC12" s="147">
        <v>6</v>
      </c>
      <c r="AD12" s="147">
        <v>6</v>
      </c>
      <c r="AE12" s="124" t="s">
        <v>2577</v>
      </c>
      <c r="AF12" s="96"/>
      <c r="AG12" s="96"/>
      <c r="AH12" s="96"/>
    </row>
    <row r="13" spans="1:34" ht="20.25" customHeight="1">
      <c r="A13" s="120" t="s">
        <v>2581</v>
      </c>
      <c r="B13" s="130" t="s">
        <v>2582</v>
      </c>
      <c r="C13" s="131" t="s">
        <v>2583</v>
      </c>
      <c r="D13" s="131" t="s">
        <v>2548</v>
      </c>
      <c r="E13" s="131" t="s">
        <v>2548</v>
      </c>
      <c r="F13" s="131" t="s">
        <v>2584</v>
      </c>
      <c r="G13" s="131" t="s">
        <v>2585</v>
      </c>
      <c r="H13" s="134" t="s">
        <v>2586</v>
      </c>
      <c r="I13" s="121"/>
      <c r="J13" s="131" t="s">
        <v>2587</v>
      </c>
      <c r="K13" s="149">
        <v>1</v>
      </c>
      <c r="L13" s="149">
        <v>1</v>
      </c>
      <c r="M13" s="149">
        <v>1</v>
      </c>
      <c r="N13" s="149">
        <v>1</v>
      </c>
      <c r="O13" s="149">
        <v>1</v>
      </c>
      <c r="P13" s="135"/>
      <c r="Q13" s="149">
        <v>1</v>
      </c>
      <c r="R13" s="158">
        <v>0</v>
      </c>
      <c r="S13" s="135"/>
      <c r="T13" s="149">
        <v>1</v>
      </c>
      <c r="U13" s="135"/>
      <c r="V13" s="135"/>
      <c r="W13" s="149">
        <v>1</v>
      </c>
      <c r="X13" s="149">
        <v>1</v>
      </c>
      <c r="Y13" s="135"/>
      <c r="Z13" s="149">
        <v>1</v>
      </c>
      <c r="AA13" s="149">
        <v>1</v>
      </c>
      <c r="AB13" s="135"/>
      <c r="AC13" s="149">
        <v>1</v>
      </c>
      <c r="AD13" s="149">
        <v>1</v>
      </c>
      <c r="AE13" s="124" t="s">
        <v>1779</v>
      </c>
      <c r="AF13" s="96"/>
      <c r="AG13" s="96"/>
      <c r="AH13" s="96"/>
    </row>
    <row r="14" spans="1:34" ht="18.75" customHeight="1">
      <c r="A14" s="143" t="s">
        <v>2588</v>
      </c>
      <c r="B14" s="150" t="s">
        <v>2589</v>
      </c>
      <c r="C14" s="144" t="s">
        <v>2571</v>
      </c>
      <c r="D14" s="144" t="s">
        <v>1766</v>
      </c>
      <c r="E14" s="151" t="s">
        <v>2548</v>
      </c>
      <c r="F14" s="144" t="s">
        <v>2590</v>
      </c>
      <c r="G14" s="147" t="s">
        <v>2591</v>
      </c>
      <c r="H14" s="146" t="s">
        <v>2592</v>
      </c>
      <c r="I14" s="153"/>
      <c r="J14" s="153"/>
      <c r="K14" s="148"/>
      <c r="L14" s="148"/>
      <c r="M14" s="148"/>
      <c r="N14" s="147"/>
      <c r="O14" s="148"/>
      <c r="P14" s="147"/>
      <c r="Q14" s="148">
        <v>0</v>
      </c>
      <c r="R14" s="158">
        <v>0</v>
      </c>
      <c r="S14" s="147">
        <v>0</v>
      </c>
      <c r="T14" s="147">
        <v>0</v>
      </c>
      <c r="U14" s="148">
        <v>6</v>
      </c>
      <c r="V14" s="147">
        <v>0</v>
      </c>
      <c r="W14" s="147">
        <v>10</v>
      </c>
      <c r="X14" s="147">
        <v>10</v>
      </c>
      <c r="Y14" s="147">
        <v>0</v>
      </c>
      <c r="Z14" s="148">
        <v>0</v>
      </c>
      <c r="AA14" s="147">
        <v>10</v>
      </c>
      <c r="AB14" s="148">
        <v>0</v>
      </c>
      <c r="AC14" s="147">
        <v>10</v>
      </c>
      <c r="AD14" s="147">
        <v>10</v>
      </c>
      <c r="AE14" s="124" t="s">
        <v>1757</v>
      </c>
      <c r="AF14" s="96"/>
      <c r="AG14" s="96"/>
      <c r="AH14" s="96"/>
    </row>
    <row r="15" spans="1:34" ht="18.75" customHeight="1">
      <c r="A15" s="120" t="s">
        <v>2593</v>
      </c>
      <c r="B15" s="130" t="s">
        <v>2594</v>
      </c>
      <c r="C15" s="121"/>
      <c r="D15" s="131" t="s">
        <v>2572</v>
      </c>
      <c r="E15" s="159" t="s">
        <v>2548</v>
      </c>
      <c r="F15" s="132" t="s">
        <v>2595</v>
      </c>
      <c r="G15" s="122"/>
      <c r="H15" s="134" t="s">
        <v>2596</v>
      </c>
      <c r="I15" s="121"/>
      <c r="J15" s="121"/>
      <c r="K15" s="135">
        <v>4</v>
      </c>
      <c r="L15" s="135">
        <v>4</v>
      </c>
      <c r="M15" s="135">
        <v>4</v>
      </c>
      <c r="N15" s="149">
        <v>4</v>
      </c>
      <c r="O15" s="135">
        <v>4</v>
      </c>
      <c r="P15" s="149">
        <v>4</v>
      </c>
      <c r="Q15" s="135"/>
      <c r="R15" s="149">
        <v>4</v>
      </c>
      <c r="S15" s="149">
        <v>6</v>
      </c>
      <c r="T15" s="149">
        <v>6</v>
      </c>
      <c r="U15" s="149">
        <v>4</v>
      </c>
      <c r="V15" s="135"/>
      <c r="W15" s="149">
        <v>6</v>
      </c>
      <c r="X15" s="149">
        <v>4</v>
      </c>
      <c r="Y15" s="135"/>
      <c r="Z15" s="149">
        <v>4</v>
      </c>
      <c r="AA15" s="149">
        <v>4</v>
      </c>
      <c r="AB15" s="135"/>
      <c r="AC15" s="149">
        <v>4</v>
      </c>
      <c r="AD15" s="149">
        <v>4</v>
      </c>
      <c r="AE15" s="124" t="s">
        <v>1753</v>
      </c>
      <c r="AF15" s="96"/>
      <c r="AG15" s="96"/>
      <c r="AH15" s="96"/>
    </row>
    <row r="16" spans="1:34" ht="18.75" customHeight="1">
      <c r="A16" s="160" t="s">
        <v>1752</v>
      </c>
      <c r="B16" s="150" t="s">
        <v>2597</v>
      </c>
      <c r="C16" s="153"/>
      <c r="D16" s="144" t="s">
        <v>2548</v>
      </c>
      <c r="E16" s="151" t="s">
        <v>2548</v>
      </c>
      <c r="F16" s="144" t="s">
        <v>2598</v>
      </c>
      <c r="G16" s="144" t="s">
        <v>2599</v>
      </c>
      <c r="H16" s="146" t="s">
        <v>2600</v>
      </c>
      <c r="I16" s="153"/>
      <c r="J16" s="153"/>
      <c r="K16" s="147">
        <v>2</v>
      </c>
      <c r="L16" s="147">
        <v>2</v>
      </c>
      <c r="M16" s="147">
        <v>2</v>
      </c>
      <c r="N16" s="147">
        <v>2</v>
      </c>
      <c r="O16" s="147">
        <v>2</v>
      </c>
      <c r="P16" s="147">
        <v>2</v>
      </c>
      <c r="Q16" s="147">
        <v>2</v>
      </c>
      <c r="R16" s="147">
        <v>2</v>
      </c>
      <c r="S16" s="147">
        <v>2</v>
      </c>
      <c r="T16" s="147">
        <v>2</v>
      </c>
      <c r="U16" s="148"/>
      <c r="V16" s="147">
        <v>2</v>
      </c>
      <c r="W16" s="147">
        <v>2</v>
      </c>
      <c r="X16" s="147">
        <v>2</v>
      </c>
      <c r="Y16" s="147">
        <v>2</v>
      </c>
      <c r="Z16" s="147">
        <v>2</v>
      </c>
      <c r="AA16" s="147">
        <v>2</v>
      </c>
      <c r="AB16" s="147">
        <v>2</v>
      </c>
      <c r="AC16" s="147">
        <v>2</v>
      </c>
      <c r="AD16" s="147">
        <v>2</v>
      </c>
      <c r="AE16" s="124" t="s">
        <v>1752</v>
      </c>
      <c r="AF16" s="96"/>
      <c r="AG16" s="96"/>
      <c r="AH16" s="96"/>
    </row>
    <row r="17" spans="1:34" ht="18.75" customHeight="1">
      <c r="A17" s="120" t="s">
        <v>2601</v>
      </c>
      <c r="B17" s="130" t="s">
        <v>2602</v>
      </c>
      <c r="C17" s="121"/>
      <c r="D17" s="131" t="s">
        <v>2548</v>
      </c>
      <c r="E17" s="159" t="s">
        <v>2548</v>
      </c>
      <c r="F17" s="131" t="s">
        <v>2603</v>
      </c>
      <c r="G17" s="149" t="s">
        <v>937</v>
      </c>
      <c r="H17" s="134" t="s">
        <v>2604</v>
      </c>
      <c r="I17" s="121"/>
      <c r="J17" s="121"/>
      <c r="K17" s="135"/>
      <c r="L17" s="135"/>
      <c r="M17" s="135"/>
      <c r="N17" s="135"/>
      <c r="O17" s="135"/>
      <c r="P17" s="135"/>
      <c r="Q17" s="135"/>
      <c r="R17" s="135"/>
      <c r="S17" s="135"/>
      <c r="T17" s="135"/>
      <c r="U17" s="135"/>
      <c r="V17" s="135"/>
      <c r="W17" s="135"/>
      <c r="X17" s="135"/>
      <c r="Y17" s="135"/>
      <c r="Z17" s="135"/>
      <c r="AA17" s="149">
        <v>2</v>
      </c>
      <c r="AB17" s="135"/>
      <c r="AC17" s="135"/>
      <c r="AD17" s="135">
        <v>0</v>
      </c>
      <c r="AE17" s="124" t="s">
        <v>1773</v>
      </c>
      <c r="AF17" s="96"/>
      <c r="AG17" s="96"/>
      <c r="AH17" s="96"/>
    </row>
    <row r="18" spans="1:34" ht="18.75" customHeight="1">
      <c r="A18" s="143" t="s">
        <v>2605</v>
      </c>
      <c r="B18" s="144" t="s">
        <v>2606</v>
      </c>
      <c r="C18" s="144" t="s">
        <v>2579</v>
      </c>
      <c r="D18" s="144" t="s">
        <v>1766</v>
      </c>
      <c r="E18" s="144" t="s">
        <v>1766</v>
      </c>
      <c r="F18" s="153"/>
      <c r="G18" s="153"/>
      <c r="H18" s="146" t="s">
        <v>2607</v>
      </c>
      <c r="I18" s="153"/>
      <c r="J18" s="153"/>
      <c r="K18" s="148"/>
      <c r="L18" s="148"/>
      <c r="M18" s="148"/>
      <c r="N18" s="147">
        <v>2</v>
      </c>
      <c r="O18" s="148"/>
      <c r="P18" s="147">
        <v>0</v>
      </c>
      <c r="Q18" s="148"/>
      <c r="R18" s="147">
        <v>1</v>
      </c>
      <c r="S18" s="148"/>
      <c r="T18" s="147">
        <v>0</v>
      </c>
      <c r="U18" s="148"/>
      <c r="V18" s="147">
        <v>1</v>
      </c>
      <c r="W18" s="148"/>
      <c r="X18" s="148"/>
      <c r="Y18" s="148"/>
      <c r="Z18" s="148"/>
      <c r="AA18" s="148"/>
      <c r="AB18" s="148"/>
      <c r="AC18" s="148"/>
      <c r="AD18" s="148">
        <v>0</v>
      </c>
      <c r="AE18" s="124" t="s">
        <v>1764</v>
      </c>
      <c r="AF18" s="96"/>
      <c r="AG18" s="96"/>
      <c r="AH18" s="96"/>
    </row>
    <row r="19" spans="1:34" ht="18.75" customHeight="1">
      <c r="A19" s="120" t="s">
        <v>2608</v>
      </c>
      <c r="B19" s="121"/>
      <c r="C19" s="131" t="s">
        <v>2571</v>
      </c>
      <c r="D19" s="131" t="s">
        <v>1766</v>
      </c>
      <c r="E19" s="131" t="s">
        <v>1766</v>
      </c>
      <c r="F19" s="131" t="s">
        <v>2590</v>
      </c>
      <c r="G19" s="149" t="s">
        <v>2591</v>
      </c>
      <c r="H19" s="134" t="s">
        <v>2592</v>
      </c>
      <c r="I19" s="121"/>
      <c r="J19" s="121"/>
      <c r="K19" s="148">
        <v>4</v>
      </c>
      <c r="L19" s="148">
        <v>4</v>
      </c>
      <c r="M19" s="148">
        <v>0</v>
      </c>
      <c r="N19" s="147">
        <v>6</v>
      </c>
      <c r="O19" s="148">
        <v>0</v>
      </c>
      <c r="P19" s="147">
        <v>6</v>
      </c>
      <c r="Q19" s="148">
        <v>0</v>
      </c>
      <c r="R19" s="158">
        <v>4</v>
      </c>
      <c r="S19" s="147">
        <v>0</v>
      </c>
      <c r="T19" s="147">
        <v>0</v>
      </c>
      <c r="U19" s="148">
        <v>0</v>
      </c>
      <c r="V19" s="147">
        <v>4</v>
      </c>
      <c r="W19" s="147">
        <v>0</v>
      </c>
      <c r="X19" s="147">
        <v>0</v>
      </c>
      <c r="Y19" s="147">
        <v>4</v>
      </c>
      <c r="Z19" s="148">
        <v>0</v>
      </c>
      <c r="AA19" s="147">
        <v>0</v>
      </c>
      <c r="AB19" s="148">
        <v>0</v>
      </c>
      <c r="AC19" s="147">
        <v>0</v>
      </c>
      <c r="AD19" s="147">
        <v>0</v>
      </c>
      <c r="AE19" s="124" t="s">
        <v>1757</v>
      </c>
      <c r="AF19" s="96"/>
      <c r="AG19" s="96"/>
      <c r="AH19" s="96"/>
    </row>
    <row r="20" spans="1:34" ht="18.75" customHeight="1">
      <c r="A20" s="143" t="s">
        <v>2609</v>
      </c>
      <c r="B20" s="153"/>
      <c r="C20" s="144" t="s">
        <v>2579</v>
      </c>
      <c r="D20" s="144" t="s">
        <v>2548</v>
      </c>
      <c r="E20" s="144" t="s">
        <v>2548</v>
      </c>
      <c r="F20" s="144" t="s">
        <v>2610</v>
      </c>
      <c r="G20" s="153"/>
      <c r="H20" s="146" t="s">
        <v>2611</v>
      </c>
      <c r="I20" s="144" t="s">
        <v>2612</v>
      </c>
      <c r="J20" s="161">
        <v>2035249442</v>
      </c>
      <c r="K20" s="148"/>
      <c r="L20" s="148"/>
      <c r="M20" s="148"/>
      <c r="N20" s="148"/>
      <c r="O20" s="148"/>
      <c r="P20" s="148"/>
      <c r="Q20" s="148"/>
      <c r="R20" s="148"/>
      <c r="S20" s="148"/>
      <c r="T20" s="148"/>
      <c r="U20" s="148"/>
      <c r="V20" s="148"/>
      <c r="W20" s="148"/>
      <c r="X20" s="148"/>
      <c r="Y20" s="148"/>
      <c r="Z20" s="148"/>
      <c r="AA20" s="148"/>
      <c r="AB20" s="148"/>
      <c r="AC20" s="148"/>
      <c r="AD20" s="148">
        <v>0</v>
      </c>
      <c r="AE20" s="143" t="s">
        <v>2609</v>
      </c>
      <c r="AF20" s="96"/>
      <c r="AG20" s="96"/>
      <c r="AH20" s="96"/>
    </row>
    <row r="21" spans="1:34" ht="18.75" customHeight="1">
      <c r="A21" s="120" t="s">
        <v>1774</v>
      </c>
      <c r="B21" s="130" t="s">
        <v>2613</v>
      </c>
      <c r="C21" s="121"/>
      <c r="D21" s="131" t="s">
        <v>2548</v>
      </c>
      <c r="E21" s="131" t="s">
        <v>2548</v>
      </c>
      <c r="F21" s="131" t="s">
        <v>2614</v>
      </c>
      <c r="G21" s="121"/>
      <c r="H21" s="134" t="s">
        <v>983</v>
      </c>
      <c r="I21" s="121"/>
      <c r="J21" s="121"/>
      <c r="K21" s="135"/>
      <c r="L21" s="135"/>
      <c r="M21" s="135"/>
      <c r="N21" s="135"/>
      <c r="O21" s="135"/>
      <c r="P21" s="135"/>
      <c r="Q21" s="135"/>
      <c r="R21" s="135"/>
      <c r="S21" s="135"/>
      <c r="T21" s="135"/>
      <c r="U21" s="135"/>
      <c r="V21" s="135"/>
      <c r="W21" s="135"/>
      <c r="X21" s="135"/>
      <c r="Y21" s="135"/>
      <c r="Z21" s="135"/>
      <c r="AA21" s="135"/>
      <c r="AB21" s="135"/>
      <c r="AC21" s="135"/>
      <c r="AD21" s="135">
        <v>0</v>
      </c>
      <c r="AE21" s="124" t="s">
        <v>1774</v>
      </c>
      <c r="AF21" s="96"/>
      <c r="AG21" s="96"/>
      <c r="AH21" s="96"/>
    </row>
    <row r="22" spans="1:34" ht="18.75" customHeight="1">
      <c r="A22" s="143" t="s">
        <v>2615</v>
      </c>
      <c r="B22" s="153"/>
      <c r="C22" s="144" t="s">
        <v>2579</v>
      </c>
      <c r="D22" s="144" t="s">
        <v>2552</v>
      </c>
      <c r="E22" s="144" t="s">
        <v>2552</v>
      </c>
      <c r="F22" s="145" t="s">
        <v>2616</v>
      </c>
      <c r="G22" s="157"/>
      <c r="H22" s="162" t="s">
        <v>2554</v>
      </c>
      <c r="I22" s="153"/>
      <c r="J22" s="153"/>
      <c r="K22" s="148"/>
      <c r="L22" s="148"/>
      <c r="M22" s="148"/>
      <c r="N22" s="148"/>
      <c r="O22" s="148"/>
      <c r="P22" s="148"/>
      <c r="Q22" s="148"/>
      <c r="R22" s="148"/>
      <c r="S22" s="148"/>
      <c r="T22" s="148"/>
      <c r="U22" s="148"/>
      <c r="V22" s="148"/>
      <c r="W22" s="148"/>
      <c r="X22" s="148"/>
      <c r="Y22" s="148"/>
      <c r="Z22" s="148"/>
      <c r="AA22" s="148"/>
      <c r="AB22" s="148"/>
      <c r="AC22" s="148"/>
      <c r="AD22" s="148">
        <v>0</v>
      </c>
      <c r="AE22" s="124" t="s">
        <v>2615</v>
      </c>
      <c r="AF22" s="96"/>
      <c r="AG22" s="96"/>
      <c r="AH22" s="96"/>
    </row>
    <row r="23" spans="1:34" ht="18.75" customHeight="1">
      <c r="A23" s="120" t="s">
        <v>2617</v>
      </c>
      <c r="B23" s="131" t="s">
        <v>2618</v>
      </c>
      <c r="C23" s="131" t="s">
        <v>2579</v>
      </c>
      <c r="D23" s="131" t="s">
        <v>2548</v>
      </c>
      <c r="E23" s="159" t="s">
        <v>2548</v>
      </c>
      <c r="F23" s="131" t="s">
        <v>2619</v>
      </c>
      <c r="G23" s="121"/>
      <c r="H23" s="134" t="s">
        <v>2607</v>
      </c>
      <c r="I23" s="121"/>
      <c r="J23" s="121"/>
      <c r="K23" s="135"/>
      <c r="L23" s="135"/>
      <c r="M23" s="135"/>
      <c r="N23" s="135"/>
      <c r="O23" s="135"/>
      <c r="P23" s="135"/>
      <c r="Q23" s="135"/>
      <c r="R23" s="135"/>
      <c r="S23" s="135"/>
      <c r="T23" s="135"/>
      <c r="U23" s="135"/>
      <c r="V23" s="135"/>
      <c r="W23" s="135"/>
      <c r="X23" s="135"/>
      <c r="Y23" s="135"/>
      <c r="Z23" s="135"/>
      <c r="AA23" s="135"/>
      <c r="AB23" s="135"/>
      <c r="AC23" s="135"/>
      <c r="AD23" s="135">
        <v>0</v>
      </c>
      <c r="AE23" s="124" t="s">
        <v>1764</v>
      </c>
      <c r="AF23" s="96"/>
      <c r="AG23" s="96"/>
      <c r="AH23" s="96"/>
    </row>
    <row r="24" spans="1:34" ht="18.75" customHeight="1">
      <c r="A24" s="143" t="s">
        <v>2620</v>
      </c>
      <c r="B24" s="150" t="s">
        <v>2621</v>
      </c>
      <c r="C24" s="153"/>
      <c r="D24" s="144" t="s">
        <v>2548</v>
      </c>
      <c r="E24" s="144" t="s">
        <v>2552</v>
      </c>
      <c r="F24" s="144" t="s">
        <v>1095</v>
      </c>
      <c r="G24" s="144" t="s">
        <v>2622</v>
      </c>
      <c r="H24" s="163" t="s">
        <v>2554</v>
      </c>
      <c r="I24" s="153"/>
      <c r="J24" s="153"/>
      <c r="K24" s="148"/>
      <c r="L24" s="148"/>
      <c r="M24" s="148"/>
      <c r="N24" s="148"/>
      <c r="O24" s="148"/>
      <c r="P24" s="148"/>
      <c r="Q24" s="148"/>
      <c r="R24" s="148"/>
      <c r="S24" s="148"/>
      <c r="T24" s="148"/>
      <c r="U24" s="148"/>
      <c r="V24" s="148"/>
      <c r="W24" s="148"/>
      <c r="X24" s="148"/>
      <c r="Y24" s="148"/>
      <c r="Z24" s="148"/>
      <c r="AA24" s="148"/>
      <c r="AB24" s="148"/>
      <c r="AC24" s="148"/>
      <c r="AD24" s="148">
        <v>0</v>
      </c>
      <c r="AE24" s="124" t="s">
        <v>1775</v>
      </c>
      <c r="AF24" s="96"/>
      <c r="AG24" s="96"/>
      <c r="AH24" s="96"/>
    </row>
    <row r="25" spans="1:34" ht="18.75" customHeight="1">
      <c r="A25" s="120" t="s">
        <v>2623</v>
      </c>
      <c r="B25" s="130" t="s">
        <v>2624</v>
      </c>
      <c r="C25" s="121"/>
      <c r="D25" s="131" t="s">
        <v>2548</v>
      </c>
      <c r="E25" s="159" t="s">
        <v>2548</v>
      </c>
      <c r="F25" s="131" t="s">
        <v>2622</v>
      </c>
      <c r="G25" s="131" t="s">
        <v>1095</v>
      </c>
      <c r="H25" s="134" t="s">
        <v>2625</v>
      </c>
      <c r="I25" s="121"/>
      <c r="J25" s="121"/>
      <c r="K25" s="135"/>
      <c r="L25" s="135"/>
      <c r="M25" s="135"/>
      <c r="N25" s="135"/>
      <c r="O25" s="135"/>
      <c r="P25" s="135"/>
      <c r="Q25" s="135"/>
      <c r="R25" s="135"/>
      <c r="S25" s="135"/>
      <c r="T25" s="135"/>
      <c r="U25" s="135"/>
      <c r="V25" s="135"/>
      <c r="W25" s="135"/>
      <c r="X25" s="135"/>
      <c r="Y25" s="135"/>
      <c r="Z25" s="135"/>
      <c r="AA25" s="135"/>
      <c r="AB25" s="135"/>
      <c r="AC25" s="135"/>
      <c r="AD25" s="135">
        <v>0</v>
      </c>
      <c r="AE25" s="124" t="s">
        <v>1775</v>
      </c>
      <c r="AF25" s="96"/>
      <c r="AG25" s="97"/>
      <c r="AH25" s="97"/>
    </row>
    <row r="26" spans="1:34" ht="18.75" customHeight="1">
      <c r="A26" s="143" t="s">
        <v>2626</v>
      </c>
      <c r="B26" s="153"/>
      <c r="C26" s="144" t="s">
        <v>2579</v>
      </c>
      <c r="D26" s="144" t="s">
        <v>2552</v>
      </c>
      <c r="E26" s="144" t="s">
        <v>2552</v>
      </c>
      <c r="F26" s="144" t="s">
        <v>2627</v>
      </c>
      <c r="G26" s="144" t="s">
        <v>2628</v>
      </c>
      <c r="H26" s="163" t="s">
        <v>2554</v>
      </c>
      <c r="I26" s="153"/>
      <c r="J26" s="153"/>
      <c r="K26" s="148"/>
      <c r="L26" s="148"/>
      <c r="M26" s="148"/>
      <c r="N26" s="148"/>
      <c r="O26" s="148"/>
      <c r="P26" s="148"/>
      <c r="Q26" s="148"/>
      <c r="R26" s="148"/>
      <c r="S26" s="148"/>
      <c r="T26" s="148"/>
      <c r="U26" s="148"/>
      <c r="V26" s="148"/>
      <c r="W26" s="148"/>
      <c r="X26" s="148"/>
      <c r="Y26" s="148"/>
      <c r="Z26" s="148"/>
      <c r="AA26" s="148"/>
      <c r="AB26" s="148"/>
      <c r="AC26" s="148"/>
      <c r="AD26" s="148">
        <v>0</v>
      </c>
      <c r="AE26" s="124" t="s">
        <v>2626</v>
      </c>
      <c r="AF26" s="96"/>
      <c r="AG26" s="96"/>
      <c r="AH26" s="96"/>
    </row>
    <row r="27" spans="1:34" ht="18.75" customHeight="1">
      <c r="A27" s="120" t="s">
        <v>2629</v>
      </c>
      <c r="B27" s="130" t="s">
        <v>2630</v>
      </c>
      <c r="C27" s="121"/>
      <c r="D27" s="131" t="s">
        <v>2548</v>
      </c>
      <c r="E27" s="131" t="s">
        <v>2548</v>
      </c>
      <c r="F27" s="131" t="s">
        <v>2631</v>
      </c>
      <c r="G27" s="121"/>
      <c r="H27" s="134" t="s">
        <v>2632</v>
      </c>
      <c r="I27" s="121"/>
      <c r="J27" s="121"/>
      <c r="K27" s="135"/>
      <c r="L27" s="135"/>
      <c r="M27" s="135"/>
      <c r="N27" s="135"/>
      <c r="O27" s="135"/>
      <c r="P27" s="135"/>
      <c r="Q27" s="135"/>
      <c r="R27" s="135"/>
      <c r="S27" s="135"/>
      <c r="T27" s="135"/>
      <c r="U27" s="135"/>
      <c r="V27" s="135"/>
      <c r="W27" s="135"/>
      <c r="X27" s="135"/>
      <c r="Y27" s="135"/>
      <c r="Z27" s="135"/>
      <c r="AA27" s="135"/>
      <c r="AB27" s="135"/>
      <c r="AC27" s="135"/>
      <c r="AD27" s="135">
        <v>0</v>
      </c>
      <c r="AE27" s="124" t="s">
        <v>2629</v>
      </c>
      <c r="AF27" s="96"/>
      <c r="AG27" s="96"/>
      <c r="AH27" s="96"/>
    </row>
    <row r="28" spans="1:34" ht="18.75" customHeight="1">
      <c r="A28" s="143" t="s">
        <v>2633</v>
      </c>
      <c r="B28" s="150" t="s">
        <v>2634</v>
      </c>
      <c r="C28" s="144" t="s">
        <v>2571</v>
      </c>
      <c r="D28" s="144" t="s">
        <v>2548</v>
      </c>
      <c r="E28" s="151" t="s">
        <v>2548</v>
      </c>
      <c r="F28" s="144" t="s">
        <v>2635</v>
      </c>
      <c r="G28" s="153"/>
      <c r="H28" s="146" t="s">
        <v>2636</v>
      </c>
      <c r="I28" s="153"/>
      <c r="J28" s="153"/>
      <c r="K28" s="148">
        <v>4</v>
      </c>
      <c r="L28" s="148"/>
      <c r="M28" s="148">
        <v>4</v>
      </c>
      <c r="N28" s="147"/>
      <c r="O28" s="148">
        <v>4</v>
      </c>
      <c r="P28" s="147"/>
      <c r="Q28" s="148"/>
      <c r="R28" s="147">
        <v>4</v>
      </c>
      <c r="S28" s="148"/>
      <c r="T28" s="147"/>
      <c r="U28" s="148"/>
      <c r="V28" s="148"/>
      <c r="W28" s="148">
        <v>4</v>
      </c>
      <c r="X28" s="148"/>
      <c r="Y28" s="148"/>
      <c r="Z28" s="148">
        <v>4</v>
      </c>
      <c r="AA28" s="148"/>
      <c r="AB28" s="148"/>
      <c r="AC28" s="148">
        <v>4</v>
      </c>
      <c r="AD28" s="148">
        <v>0</v>
      </c>
      <c r="AE28" s="124" t="s">
        <v>1762</v>
      </c>
      <c r="AF28" s="96"/>
      <c r="AG28" s="96"/>
      <c r="AH28" s="96"/>
    </row>
    <row r="29" spans="1:34" ht="18.75" customHeight="1">
      <c r="A29" s="143" t="s">
        <v>2637</v>
      </c>
      <c r="B29" s="150" t="s">
        <v>2638</v>
      </c>
      <c r="C29" s="144" t="s">
        <v>2571</v>
      </c>
      <c r="D29" s="144" t="s">
        <v>2548</v>
      </c>
      <c r="E29" s="151" t="s">
        <v>2548</v>
      </c>
      <c r="F29" s="144" t="s">
        <v>2635</v>
      </c>
      <c r="G29" s="147" t="s">
        <v>2639</v>
      </c>
      <c r="H29" s="146" t="s">
        <v>2640</v>
      </c>
      <c r="I29" s="144" t="s">
        <v>2641</v>
      </c>
      <c r="J29" s="153"/>
      <c r="K29" s="148"/>
      <c r="L29" s="148"/>
      <c r="M29" s="148"/>
      <c r="N29" s="148"/>
      <c r="O29" s="148"/>
      <c r="P29" s="148"/>
      <c r="Q29" s="148"/>
      <c r="R29" s="148"/>
      <c r="S29" s="148"/>
      <c r="T29" s="147">
        <v>4</v>
      </c>
      <c r="U29" s="148"/>
      <c r="V29" s="148"/>
      <c r="W29" s="148"/>
      <c r="X29" s="148"/>
      <c r="Y29" s="148"/>
      <c r="Z29" s="148"/>
      <c r="AA29" s="148"/>
      <c r="AB29" s="148"/>
      <c r="AC29" s="148"/>
      <c r="AD29" s="148">
        <v>0</v>
      </c>
      <c r="AE29" s="124" t="s">
        <v>1767</v>
      </c>
      <c r="AF29" s="96"/>
      <c r="AG29" s="96"/>
      <c r="AH29" s="96"/>
    </row>
    <row r="30" spans="1:34" ht="18.75" customHeight="1">
      <c r="A30" s="120" t="s">
        <v>2642</v>
      </c>
      <c r="B30" s="121"/>
      <c r="C30" s="131" t="s">
        <v>2583</v>
      </c>
      <c r="D30" s="131" t="s">
        <v>2643</v>
      </c>
      <c r="E30" s="131" t="s">
        <v>2644</v>
      </c>
      <c r="F30" s="122"/>
      <c r="G30" s="164" t="s">
        <v>2645</v>
      </c>
      <c r="H30" s="134" t="s">
        <v>2646</v>
      </c>
      <c r="I30" s="121"/>
      <c r="J30" s="121"/>
      <c r="K30" s="135"/>
      <c r="L30" s="135"/>
      <c r="M30" s="135"/>
      <c r="N30" s="135"/>
      <c r="O30" s="135"/>
      <c r="P30" s="135"/>
      <c r="Q30" s="135"/>
      <c r="R30" s="135"/>
      <c r="S30" s="135"/>
      <c r="T30" s="135"/>
      <c r="U30" s="135"/>
      <c r="V30" s="135"/>
      <c r="W30" s="135"/>
      <c r="X30" s="135"/>
      <c r="Y30" s="135"/>
      <c r="Z30" s="135"/>
      <c r="AA30" s="135"/>
      <c r="AB30" s="135"/>
      <c r="AC30" s="135"/>
      <c r="AD30" s="135">
        <v>0</v>
      </c>
      <c r="AE30" s="12" t="s">
        <v>2647</v>
      </c>
      <c r="AF30" s="97"/>
      <c r="AG30" s="96"/>
      <c r="AH30" s="97"/>
    </row>
    <row r="31" spans="1:34" ht="18.75" customHeight="1">
      <c r="A31" s="143" t="s">
        <v>2648</v>
      </c>
      <c r="B31" s="150" t="s">
        <v>1766</v>
      </c>
      <c r="C31" s="153"/>
      <c r="D31" s="144" t="s">
        <v>1766</v>
      </c>
      <c r="E31" s="153"/>
      <c r="F31" s="157"/>
      <c r="G31" s="157"/>
      <c r="H31" s="146" t="s">
        <v>2646</v>
      </c>
      <c r="I31" s="153"/>
      <c r="J31" s="147" t="s">
        <v>2649</v>
      </c>
      <c r="K31" s="148"/>
      <c r="L31" s="148"/>
      <c r="M31" s="148"/>
      <c r="N31" s="148"/>
      <c r="O31" s="148"/>
      <c r="P31" s="147">
        <v>0</v>
      </c>
      <c r="Q31" s="147">
        <v>0</v>
      </c>
      <c r="R31" s="147">
        <v>0</v>
      </c>
      <c r="S31" s="147">
        <v>0</v>
      </c>
      <c r="T31" s="148"/>
      <c r="U31" s="148"/>
      <c r="V31" s="148"/>
      <c r="W31" s="148"/>
      <c r="X31" s="148"/>
      <c r="Y31" s="148"/>
      <c r="Z31" s="148"/>
      <c r="AA31" s="148"/>
      <c r="AB31" s="148"/>
      <c r="AC31" s="148"/>
      <c r="AD31" s="148">
        <v>0</v>
      </c>
      <c r="AE31" s="124" t="s">
        <v>2648</v>
      </c>
      <c r="AF31" s="97"/>
      <c r="AG31" s="97"/>
      <c r="AH31" s="97"/>
    </row>
    <row r="32" spans="1:34" ht="18.75" customHeight="1">
      <c r="A32" s="120" t="s">
        <v>2650</v>
      </c>
      <c r="B32" s="121"/>
      <c r="C32" s="131" t="s">
        <v>2579</v>
      </c>
      <c r="D32" s="131" t="s">
        <v>2548</v>
      </c>
      <c r="E32" s="131" t="s">
        <v>2552</v>
      </c>
      <c r="F32" s="132" t="s">
        <v>2610</v>
      </c>
      <c r="G32" s="132" t="s">
        <v>2651</v>
      </c>
      <c r="H32" s="142" t="s">
        <v>983</v>
      </c>
      <c r="I32" s="121"/>
      <c r="J32" s="121"/>
      <c r="K32" s="135"/>
      <c r="L32" s="135"/>
      <c r="M32" s="135"/>
      <c r="N32" s="135"/>
      <c r="O32" s="135"/>
      <c r="P32" s="135"/>
      <c r="Q32" s="135"/>
      <c r="R32" s="135"/>
      <c r="S32" s="135"/>
      <c r="T32" s="135"/>
      <c r="U32" s="135"/>
      <c r="V32" s="135"/>
      <c r="W32" s="135"/>
      <c r="X32" s="135"/>
      <c r="Y32" s="135"/>
      <c r="Z32" s="135"/>
      <c r="AA32" s="135"/>
      <c r="AB32" s="135"/>
      <c r="AC32" s="135"/>
      <c r="AD32" s="135">
        <v>0</v>
      </c>
      <c r="AE32" s="124" t="s">
        <v>2650</v>
      </c>
      <c r="AF32" s="97"/>
      <c r="AG32" s="97"/>
      <c r="AH32" s="97"/>
    </row>
    <row r="33" spans="1:34" ht="18.75" customHeight="1">
      <c r="A33" s="143" t="s">
        <v>2652</v>
      </c>
      <c r="B33" s="150" t="s">
        <v>2653</v>
      </c>
      <c r="C33" s="153"/>
      <c r="D33" s="144" t="s">
        <v>2548</v>
      </c>
      <c r="E33" s="151" t="s">
        <v>2548</v>
      </c>
      <c r="F33" s="145" t="s">
        <v>2654</v>
      </c>
      <c r="G33" s="157"/>
      <c r="H33" s="152" t="s">
        <v>2655</v>
      </c>
      <c r="I33" s="165" t="s">
        <v>2656</v>
      </c>
      <c r="J33" s="144" t="s">
        <v>2657</v>
      </c>
      <c r="K33" s="148">
        <v>2</v>
      </c>
      <c r="L33" s="148">
        <v>2</v>
      </c>
      <c r="M33" s="148">
        <v>2</v>
      </c>
      <c r="N33" s="148">
        <v>2</v>
      </c>
      <c r="O33" s="148">
        <v>2</v>
      </c>
      <c r="P33" s="148">
        <v>2</v>
      </c>
      <c r="Q33" s="147">
        <v>2</v>
      </c>
      <c r="R33" s="147">
        <v>2</v>
      </c>
      <c r="S33" s="147">
        <v>2</v>
      </c>
      <c r="T33" s="147">
        <v>2</v>
      </c>
      <c r="U33" s="148">
        <v>2</v>
      </c>
      <c r="V33" s="148">
        <v>2</v>
      </c>
      <c r="W33" s="147">
        <v>3</v>
      </c>
      <c r="X33" s="147">
        <v>3</v>
      </c>
      <c r="Y33" s="148">
        <v>3</v>
      </c>
      <c r="Z33" s="147">
        <v>3</v>
      </c>
      <c r="AA33" s="147">
        <v>3</v>
      </c>
      <c r="AB33" s="148">
        <v>3</v>
      </c>
      <c r="AC33" s="147">
        <v>2</v>
      </c>
      <c r="AD33" s="147">
        <v>3</v>
      </c>
      <c r="AE33" s="124" t="s">
        <v>1765</v>
      </c>
      <c r="AF33" s="96"/>
      <c r="AG33" s="96"/>
      <c r="AH33" s="97"/>
    </row>
    <row r="34" spans="1:34" ht="18.75" customHeight="1">
      <c r="A34" s="120" t="s">
        <v>1735</v>
      </c>
      <c r="B34" s="130" t="s">
        <v>2658</v>
      </c>
      <c r="C34" s="131" t="s">
        <v>2579</v>
      </c>
      <c r="D34" s="131" t="s">
        <v>2548</v>
      </c>
      <c r="E34" s="131" t="s">
        <v>2548</v>
      </c>
      <c r="F34" s="132" t="s">
        <v>2659</v>
      </c>
      <c r="G34" s="122"/>
      <c r="H34" s="133" t="s">
        <v>2660</v>
      </c>
      <c r="I34" s="121"/>
      <c r="J34" s="121"/>
      <c r="K34" s="149">
        <v>2</v>
      </c>
      <c r="L34" s="149">
        <v>2</v>
      </c>
      <c r="M34" s="149">
        <v>2</v>
      </c>
      <c r="N34" s="149">
        <v>2</v>
      </c>
      <c r="O34" s="149">
        <v>2</v>
      </c>
      <c r="P34" s="135">
        <v>2</v>
      </c>
      <c r="Q34" s="149"/>
      <c r="R34" s="149">
        <v>2</v>
      </c>
      <c r="S34" s="135">
        <v>0</v>
      </c>
      <c r="T34" s="149">
        <v>2</v>
      </c>
      <c r="U34" s="135">
        <v>0</v>
      </c>
      <c r="V34" s="135">
        <v>2</v>
      </c>
      <c r="W34" s="135">
        <v>2</v>
      </c>
      <c r="X34" s="135">
        <v>2</v>
      </c>
      <c r="Y34" s="135">
        <v>2</v>
      </c>
      <c r="Z34" s="135">
        <v>2</v>
      </c>
      <c r="AA34" s="135">
        <v>2</v>
      </c>
      <c r="AB34" s="135"/>
      <c r="AC34" s="135"/>
      <c r="AD34" s="135">
        <v>0</v>
      </c>
      <c r="AE34" s="124" t="s">
        <v>1735</v>
      </c>
      <c r="AF34" s="96"/>
      <c r="AG34" s="96"/>
      <c r="AH34" s="96"/>
    </row>
    <row r="35" spans="1:34" ht="33.75" customHeight="1">
      <c r="A35" s="143" t="s">
        <v>2661</v>
      </c>
      <c r="B35" s="153"/>
      <c r="C35" s="153"/>
      <c r="D35" s="144" t="s">
        <v>1766</v>
      </c>
      <c r="E35" s="144" t="s">
        <v>1766</v>
      </c>
      <c r="F35" s="144" t="s">
        <v>2662</v>
      </c>
      <c r="G35" s="144" t="s">
        <v>2662</v>
      </c>
      <c r="H35" s="146" t="s">
        <v>2663</v>
      </c>
      <c r="I35" s="144" t="s">
        <v>2664</v>
      </c>
      <c r="J35" s="153"/>
      <c r="K35" s="148"/>
      <c r="L35" s="148"/>
      <c r="M35" s="148"/>
      <c r="N35" s="147"/>
      <c r="O35" s="148"/>
      <c r="P35" s="147"/>
      <c r="Q35" s="148"/>
      <c r="R35" s="147"/>
      <c r="S35" s="148"/>
      <c r="T35" s="148"/>
      <c r="U35" s="148"/>
      <c r="V35" s="148"/>
      <c r="W35" s="148"/>
      <c r="X35" s="148"/>
      <c r="Y35" s="148"/>
      <c r="Z35" s="148"/>
      <c r="AA35" s="148"/>
      <c r="AB35" s="148"/>
      <c r="AC35" s="148"/>
      <c r="AD35" s="135">
        <v>0</v>
      </c>
      <c r="AE35" s="124" t="s">
        <v>2665</v>
      </c>
      <c r="AF35" s="96"/>
      <c r="AG35" s="96"/>
      <c r="AH35" s="96"/>
    </row>
    <row r="36" spans="1:34" ht="18.75" customHeight="1">
      <c r="A36" s="120" t="s">
        <v>2666</v>
      </c>
      <c r="B36" s="121"/>
      <c r="C36" s="121"/>
      <c r="D36" s="131" t="s">
        <v>1766</v>
      </c>
      <c r="E36" s="131" t="s">
        <v>1766</v>
      </c>
      <c r="F36" s="131" t="s">
        <v>2662</v>
      </c>
      <c r="G36" s="131" t="s">
        <v>2662</v>
      </c>
      <c r="H36" s="134" t="s">
        <v>2667</v>
      </c>
      <c r="I36" s="121"/>
      <c r="J36" s="121"/>
      <c r="K36" s="135"/>
      <c r="L36" s="135"/>
      <c r="M36" s="135"/>
      <c r="N36" s="149">
        <v>2</v>
      </c>
      <c r="O36" s="135"/>
      <c r="P36" s="149">
        <v>2</v>
      </c>
      <c r="Q36" s="135"/>
      <c r="R36" s="149">
        <v>2</v>
      </c>
      <c r="S36" s="135"/>
      <c r="T36" s="149">
        <v>2</v>
      </c>
      <c r="U36" s="135"/>
      <c r="V36" s="135"/>
      <c r="W36" s="135"/>
      <c r="X36" s="135"/>
      <c r="Y36" s="135"/>
      <c r="Z36" s="135"/>
      <c r="AA36" s="135"/>
      <c r="AB36" s="135"/>
      <c r="AC36" s="135"/>
      <c r="AD36" s="135">
        <v>0</v>
      </c>
      <c r="AE36" s="124" t="s">
        <v>1769</v>
      </c>
      <c r="AF36" s="96"/>
      <c r="AG36" s="96"/>
      <c r="AH36" s="96"/>
    </row>
    <row r="37" spans="1:34" ht="18.75" customHeight="1">
      <c r="A37" s="143" t="s">
        <v>2668</v>
      </c>
      <c r="B37" s="153"/>
      <c r="C37" s="144" t="s">
        <v>2583</v>
      </c>
      <c r="D37" s="144" t="s">
        <v>2548</v>
      </c>
      <c r="E37" s="144" t="s">
        <v>2548</v>
      </c>
      <c r="F37" s="144" t="s">
        <v>2669</v>
      </c>
      <c r="G37" s="144" t="s">
        <v>2670</v>
      </c>
      <c r="H37" s="146" t="s">
        <v>2667</v>
      </c>
      <c r="I37" s="153"/>
      <c r="J37" s="153"/>
      <c r="K37" s="148"/>
      <c r="L37" s="148"/>
      <c r="M37" s="148"/>
      <c r="N37" s="148"/>
      <c r="O37" s="148"/>
      <c r="P37" s="148"/>
      <c r="Q37" s="148"/>
      <c r="R37" s="148"/>
      <c r="S37" s="148"/>
      <c r="T37" s="148"/>
      <c r="U37" s="148"/>
      <c r="V37" s="148"/>
      <c r="W37" s="148"/>
      <c r="X37" s="148"/>
      <c r="Y37" s="148"/>
      <c r="Z37" s="148"/>
      <c r="AA37" s="148"/>
      <c r="AB37" s="148"/>
      <c r="AC37" s="148"/>
      <c r="AD37" s="135">
        <v>0</v>
      </c>
      <c r="AE37" s="124" t="s">
        <v>1769</v>
      </c>
      <c r="AF37" s="96"/>
      <c r="AG37" s="96"/>
      <c r="AH37" s="96"/>
    </row>
    <row r="38" spans="1:34" ht="18.75" customHeight="1">
      <c r="A38" s="120" t="s">
        <v>2671</v>
      </c>
      <c r="B38" s="130" t="s">
        <v>2672</v>
      </c>
      <c r="C38" s="131" t="s">
        <v>2571</v>
      </c>
      <c r="D38" s="131" t="s">
        <v>2548</v>
      </c>
      <c r="E38" s="159" t="s">
        <v>2548</v>
      </c>
      <c r="F38" s="121"/>
      <c r="G38" s="121"/>
      <c r="H38" s="134" t="s">
        <v>2673</v>
      </c>
      <c r="I38" s="121"/>
      <c r="J38" s="131" t="s">
        <v>2674</v>
      </c>
      <c r="K38" s="135"/>
      <c r="L38" s="135"/>
      <c r="M38" s="135"/>
      <c r="N38" s="135"/>
      <c r="O38" s="135"/>
      <c r="P38" s="135"/>
      <c r="Q38" s="135"/>
      <c r="R38" s="135"/>
      <c r="S38" s="135"/>
      <c r="T38" s="135"/>
      <c r="U38" s="149">
        <v>4</v>
      </c>
      <c r="V38" s="149">
        <v>4</v>
      </c>
      <c r="W38" s="135"/>
      <c r="X38" s="135"/>
      <c r="Y38" s="135"/>
      <c r="Z38" s="135"/>
      <c r="AA38" s="135"/>
      <c r="AB38" s="135"/>
      <c r="AC38" s="135"/>
      <c r="AD38" s="135">
        <v>0</v>
      </c>
      <c r="AE38" s="124" t="s">
        <v>2675</v>
      </c>
      <c r="AF38" s="96"/>
      <c r="AG38" s="96"/>
      <c r="AH38" s="96"/>
    </row>
    <row r="39" spans="1:34" ht="18.75" customHeight="1">
      <c r="A39" s="143" t="s">
        <v>2676</v>
      </c>
      <c r="B39" s="144" t="s">
        <v>2677</v>
      </c>
      <c r="C39" s="144" t="s">
        <v>2579</v>
      </c>
      <c r="D39" s="144" t="s">
        <v>2548</v>
      </c>
      <c r="E39" s="151" t="s">
        <v>2548</v>
      </c>
      <c r="F39" s="144" t="s">
        <v>2678</v>
      </c>
      <c r="G39" s="144" t="s">
        <v>2679</v>
      </c>
      <c r="H39" s="146" t="s">
        <v>2680</v>
      </c>
      <c r="I39" s="153"/>
      <c r="J39" s="144" t="s">
        <v>2681</v>
      </c>
      <c r="K39" s="148"/>
      <c r="L39" s="148"/>
      <c r="M39" s="148"/>
      <c r="N39" s="148"/>
      <c r="O39" s="148"/>
      <c r="P39" s="148"/>
      <c r="Q39" s="148"/>
      <c r="R39" s="148"/>
      <c r="S39" s="148"/>
      <c r="T39" s="148"/>
      <c r="U39" s="148"/>
      <c r="V39" s="148"/>
      <c r="W39" s="148"/>
      <c r="X39" s="148"/>
      <c r="Y39" s="148"/>
      <c r="Z39" s="148"/>
      <c r="AA39" s="148"/>
      <c r="AB39" s="148"/>
      <c r="AC39" s="148"/>
      <c r="AD39" s="135">
        <v>0</v>
      </c>
      <c r="AE39" s="124" t="s">
        <v>2682</v>
      </c>
      <c r="AF39" s="96"/>
      <c r="AG39" s="96"/>
      <c r="AH39" s="96"/>
    </row>
    <row r="40" spans="1:34" ht="18.75" customHeight="1">
      <c r="A40" s="120" t="s">
        <v>2683</v>
      </c>
      <c r="B40" s="130" t="s">
        <v>2684</v>
      </c>
      <c r="C40" s="131" t="s">
        <v>2557</v>
      </c>
      <c r="D40" s="131" t="s">
        <v>2572</v>
      </c>
      <c r="E40" s="131" t="s">
        <v>2552</v>
      </c>
      <c r="F40" s="121"/>
      <c r="G40" s="121"/>
      <c r="H40" s="142" t="s">
        <v>2554</v>
      </c>
      <c r="I40" s="121"/>
      <c r="J40" s="121"/>
      <c r="K40" s="135"/>
      <c r="L40" s="135"/>
      <c r="M40" s="135"/>
      <c r="N40" s="135"/>
      <c r="O40" s="135"/>
      <c r="P40" s="135"/>
      <c r="Q40" s="135"/>
      <c r="R40" s="135"/>
      <c r="S40" s="135"/>
      <c r="T40" s="135"/>
      <c r="U40" s="135"/>
      <c r="V40" s="135"/>
      <c r="W40" s="135"/>
      <c r="X40" s="135"/>
      <c r="Y40" s="135"/>
      <c r="Z40" s="135"/>
      <c r="AA40" s="135"/>
      <c r="AB40" s="135"/>
      <c r="AC40" s="135"/>
      <c r="AD40" s="135">
        <v>0</v>
      </c>
      <c r="AE40" s="124" t="s">
        <v>2685</v>
      </c>
      <c r="AF40" s="96"/>
      <c r="AG40" s="96"/>
      <c r="AH40" s="96"/>
    </row>
    <row r="41" spans="1:34" ht="18.75" customHeight="1">
      <c r="A41" s="143" t="s">
        <v>2686</v>
      </c>
      <c r="B41" s="150" t="s">
        <v>2684</v>
      </c>
      <c r="C41" s="144" t="s">
        <v>2557</v>
      </c>
      <c r="D41" s="144" t="s">
        <v>1766</v>
      </c>
      <c r="E41" s="144" t="s">
        <v>1766</v>
      </c>
      <c r="F41" s="153"/>
      <c r="G41" s="153"/>
      <c r="H41" s="153"/>
      <c r="I41" s="153"/>
      <c r="J41" s="153"/>
      <c r="K41" s="148"/>
      <c r="L41" s="148"/>
      <c r="M41" s="148"/>
      <c r="N41" s="148"/>
      <c r="O41" s="148"/>
      <c r="P41" s="148"/>
      <c r="Q41" s="148"/>
      <c r="R41" s="148"/>
      <c r="S41" s="148"/>
      <c r="T41" s="148"/>
      <c r="U41" s="148"/>
      <c r="V41" s="148"/>
      <c r="W41" s="148"/>
      <c r="X41" s="148"/>
      <c r="Y41" s="148"/>
      <c r="Z41" s="148"/>
      <c r="AA41" s="148"/>
      <c r="AB41" s="148"/>
      <c r="AC41" s="148"/>
      <c r="AD41" s="135">
        <v>0</v>
      </c>
      <c r="AE41" s="124" t="s">
        <v>2685</v>
      </c>
      <c r="AF41" s="96"/>
      <c r="AG41" s="96"/>
      <c r="AH41" s="96"/>
    </row>
    <row r="42" spans="1:34" ht="18.75" customHeight="1">
      <c r="A42" s="120" t="s">
        <v>2687</v>
      </c>
      <c r="B42" s="130" t="s">
        <v>2688</v>
      </c>
      <c r="C42" s="131" t="s">
        <v>2571</v>
      </c>
      <c r="D42" s="131" t="s">
        <v>2548</v>
      </c>
      <c r="E42" s="131" t="s">
        <v>2552</v>
      </c>
      <c r="F42" s="131" t="s">
        <v>2622</v>
      </c>
      <c r="G42" s="131" t="s">
        <v>2689</v>
      </c>
      <c r="H42" s="142" t="s">
        <v>2554</v>
      </c>
      <c r="I42" s="121"/>
      <c r="J42" s="121"/>
      <c r="K42" s="135"/>
      <c r="L42" s="135"/>
      <c r="M42" s="135"/>
      <c r="N42" s="135"/>
      <c r="O42" s="135"/>
      <c r="P42" s="135"/>
      <c r="Q42" s="135">
        <v>6</v>
      </c>
      <c r="R42" s="158">
        <v>20</v>
      </c>
      <c r="S42" s="135"/>
      <c r="T42" s="135"/>
      <c r="U42" s="135"/>
      <c r="V42" s="135"/>
      <c r="W42" s="135"/>
      <c r="X42" s="135"/>
      <c r="Y42" s="135"/>
      <c r="Z42" s="135"/>
      <c r="AA42" s="135"/>
      <c r="AB42" s="135"/>
      <c r="AC42" s="135"/>
      <c r="AD42" s="135">
        <v>0</v>
      </c>
      <c r="AE42" s="124" t="s">
        <v>2690</v>
      </c>
      <c r="AF42" s="96"/>
      <c r="AG42" s="96"/>
      <c r="AH42" s="96"/>
    </row>
    <row r="43" spans="1:34" ht="18.75" customHeight="1">
      <c r="A43" s="143" t="s">
        <v>2691</v>
      </c>
      <c r="B43" s="150" t="s">
        <v>2692</v>
      </c>
      <c r="C43" s="153"/>
      <c r="D43" s="144" t="s">
        <v>2572</v>
      </c>
      <c r="E43" s="144" t="s">
        <v>1766</v>
      </c>
      <c r="F43" s="144" t="s">
        <v>487</v>
      </c>
      <c r="G43" s="153"/>
      <c r="H43" s="146" t="s">
        <v>2625</v>
      </c>
      <c r="I43" s="153"/>
      <c r="J43" s="153"/>
      <c r="K43" s="148"/>
      <c r="L43" s="148"/>
      <c r="M43" s="148"/>
      <c r="N43" s="147">
        <v>0</v>
      </c>
      <c r="O43" s="148"/>
      <c r="P43" s="147">
        <v>0</v>
      </c>
      <c r="Q43" s="148"/>
      <c r="R43" s="148"/>
      <c r="S43" s="148"/>
      <c r="T43" s="147">
        <v>0</v>
      </c>
      <c r="U43" s="148"/>
      <c r="V43" s="148"/>
      <c r="W43" s="148"/>
      <c r="X43" s="148"/>
      <c r="Y43" s="148"/>
      <c r="Z43" s="148"/>
      <c r="AA43" s="148"/>
      <c r="AB43" s="148"/>
      <c r="AC43" s="148"/>
      <c r="AD43" s="135">
        <v>0</v>
      </c>
      <c r="AE43" s="124" t="s">
        <v>2691</v>
      </c>
      <c r="AF43" s="96"/>
      <c r="AG43" s="96"/>
      <c r="AH43" s="96"/>
    </row>
    <row r="44" spans="1:34" ht="18.75" customHeight="1">
      <c r="A44" s="120" t="s">
        <v>2264</v>
      </c>
      <c r="B44" s="121"/>
      <c r="C44" s="121"/>
      <c r="D44" s="131" t="s">
        <v>2552</v>
      </c>
      <c r="E44" s="131" t="s">
        <v>2552</v>
      </c>
      <c r="F44" s="131" t="s">
        <v>2553</v>
      </c>
      <c r="G44" s="131" t="s">
        <v>1468</v>
      </c>
      <c r="H44" s="142" t="s">
        <v>2554</v>
      </c>
      <c r="I44" s="121"/>
      <c r="J44" s="121"/>
      <c r="K44" s="135"/>
      <c r="L44" s="135"/>
      <c r="M44" s="135"/>
      <c r="N44" s="135"/>
      <c r="O44" s="135"/>
      <c r="P44" s="135"/>
      <c r="Q44" s="135"/>
      <c r="R44" s="135"/>
      <c r="S44" s="135"/>
      <c r="T44" s="135"/>
      <c r="U44" s="135"/>
      <c r="V44" s="135"/>
      <c r="W44" s="135"/>
      <c r="X44" s="135"/>
      <c r="Y44" s="135"/>
      <c r="Z44" s="135"/>
      <c r="AA44" s="135"/>
      <c r="AB44" s="135"/>
      <c r="AC44" s="135"/>
      <c r="AD44" s="135">
        <v>0</v>
      </c>
      <c r="AE44" s="124" t="s">
        <v>2264</v>
      </c>
      <c r="AF44" s="96"/>
      <c r="AG44" s="96"/>
      <c r="AH44" s="96"/>
    </row>
    <row r="45" spans="1:34" ht="18.75" customHeight="1">
      <c r="A45" s="143" t="s">
        <v>2693</v>
      </c>
      <c r="B45" s="153"/>
      <c r="C45" s="153"/>
      <c r="D45" s="144" t="s">
        <v>2572</v>
      </c>
      <c r="E45" s="144" t="s">
        <v>2548</v>
      </c>
      <c r="F45" s="153"/>
      <c r="G45" s="153"/>
      <c r="H45" s="146" t="s">
        <v>2694</v>
      </c>
      <c r="I45" s="144" t="s">
        <v>2695</v>
      </c>
      <c r="J45" s="153"/>
      <c r="K45" s="148"/>
      <c r="L45" s="148"/>
      <c r="M45" s="148"/>
      <c r="N45" s="148"/>
      <c r="O45" s="148"/>
      <c r="P45" s="148"/>
      <c r="Q45" s="148"/>
      <c r="R45" s="148"/>
      <c r="S45" s="148"/>
      <c r="T45" s="148"/>
      <c r="U45" s="148"/>
      <c r="V45" s="148"/>
      <c r="W45" s="148"/>
      <c r="X45" s="148"/>
      <c r="Y45" s="148"/>
      <c r="Z45" s="148"/>
      <c r="AA45" s="148"/>
      <c r="AB45" s="148"/>
      <c r="AC45" s="148"/>
      <c r="AD45" s="135">
        <v>0</v>
      </c>
      <c r="AE45" s="124" t="s">
        <v>2693</v>
      </c>
      <c r="AF45" s="96"/>
      <c r="AG45" s="96"/>
      <c r="AH45" s="96"/>
    </row>
    <row r="46" spans="1:34" ht="18.75" customHeight="1">
      <c r="A46" s="120" t="s">
        <v>2696</v>
      </c>
      <c r="B46" s="130" t="s">
        <v>2697</v>
      </c>
      <c r="C46" s="131" t="s">
        <v>2583</v>
      </c>
      <c r="D46" s="131" t="s">
        <v>2572</v>
      </c>
      <c r="E46" s="131" t="s">
        <v>2548</v>
      </c>
      <c r="F46" s="131" t="s">
        <v>2698</v>
      </c>
      <c r="G46" s="131" t="s">
        <v>2699</v>
      </c>
      <c r="H46" s="134" t="s">
        <v>2700</v>
      </c>
      <c r="I46" s="121"/>
      <c r="J46" s="121"/>
      <c r="K46" s="135"/>
      <c r="L46" s="149">
        <v>0</v>
      </c>
      <c r="M46" s="135"/>
      <c r="N46" s="149">
        <v>0</v>
      </c>
      <c r="O46" s="135"/>
      <c r="P46" s="149">
        <v>0</v>
      </c>
      <c r="Q46" s="135"/>
      <c r="R46" s="149">
        <v>0</v>
      </c>
      <c r="S46" s="135"/>
      <c r="T46" s="135"/>
      <c r="U46" s="149">
        <v>0</v>
      </c>
      <c r="V46" s="135"/>
      <c r="W46" s="135"/>
      <c r="X46" s="135"/>
      <c r="Y46" s="135"/>
      <c r="Z46" s="135"/>
      <c r="AA46" s="135"/>
      <c r="AB46" s="135"/>
      <c r="AC46" s="135"/>
      <c r="AD46" s="135">
        <v>0</v>
      </c>
      <c r="AE46" s="124" t="s">
        <v>2701</v>
      </c>
      <c r="AF46" s="96"/>
      <c r="AG46" s="96"/>
      <c r="AH46" s="96"/>
    </row>
    <row r="47" spans="1:34" ht="18.75" customHeight="1">
      <c r="A47" s="143" t="s">
        <v>2296</v>
      </c>
      <c r="B47" s="150" t="s">
        <v>2702</v>
      </c>
      <c r="C47" s="153"/>
      <c r="D47" s="144" t="s">
        <v>2572</v>
      </c>
      <c r="E47" s="144" t="s">
        <v>2548</v>
      </c>
      <c r="F47" s="144" t="s">
        <v>503</v>
      </c>
      <c r="G47" s="144" t="s">
        <v>2703</v>
      </c>
      <c r="H47" s="146" t="s">
        <v>2704</v>
      </c>
      <c r="I47" s="153"/>
      <c r="J47" s="153"/>
      <c r="K47" s="148"/>
      <c r="L47" s="148"/>
      <c r="M47" s="148"/>
      <c r="N47" s="148"/>
      <c r="O47" s="148"/>
      <c r="P47" s="148"/>
      <c r="Q47" s="148"/>
      <c r="R47" s="148"/>
      <c r="S47" s="148"/>
      <c r="T47" s="148"/>
      <c r="U47" s="148"/>
      <c r="V47" s="148"/>
      <c r="W47" s="148"/>
      <c r="X47" s="148"/>
      <c r="Y47" s="148"/>
      <c r="Z47" s="148"/>
      <c r="AA47" s="148"/>
      <c r="AB47" s="148"/>
      <c r="AC47" s="148"/>
      <c r="AD47" s="135">
        <v>0</v>
      </c>
      <c r="AE47" s="124" t="s">
        <v>2296</v>
      </c>
      <c r="AF47" s="96"/>
      <c r="AG47" s="96"/>
      <c r="AH47" s="96"/>
    </row>
    <row r="48" spans="1:34" ht="18.75" customHeight="1">
      <c r="A48" s="120" t="s">
        <v>2705</v>
      </c>
      <c r="B48" s="130" t="s">
        <v>2706</v>
      </c>
      <c r="C48" s="121"/>
      <c r="D48" s="131" t="s">
        <v>2572</v>
      </c>
      <c r="E48" s="159" t="s">
        <v>2548</v>
      </c>
      <c r="F48" s="131" t="s">
        <v>2707</v>
      </c>
      <c r="G48" s="121"/>
      <c r="H48" s="134" t="s">
        <v>2708</v>
      </c>
      <c r="I48" s="121"/>
      <c r="J48" s="131" t="s">
        <v>2709</v>
      </c>
      <c r="K48" s="135"/>
      <c r="L48" s="135"/>
      <c r="M48" s="135"/>
      <c r="N48" s="135"/>
      <c r="O48" s="135"/>
      <c r="P48" s="135"/>
      <c r="Q48" s="135"/>
      <c r="R48" s="135"/>
      <c r="S48" s="135"/>
      <c r="T48" s="135"/>
      <c r="U48" s="149">
        <v>4</v>
      </c>
      <c r="V48" s="149">
        <v>2</v>
      </c>
      <c r="W48" s="135"/>
      <c r="X48" s="135"/>
      <c r="Y48" s="135"/>
      <c r="Z48" s="135"/>
      <c r="AA48" s="135"/>
      <c r="AB48" s="135"/>
      <c r="AC48" s="135"/>
      <c r="AD48" s="135">
        <v>0</v>
      </c>
      <c r="AE48" s="12" t="s">
        <v>2710</v>
      </c>
      <c r="AF48" s="96"/>
      <c r="AG48" s="96"/>
      <c r="AH48" s="96"/>
    </row>
    <row r="49" spans="1:34" ht="18.75" customHeight="1">
      <c r="A49" s="143" t="s">
        <v>2711</v>
      </c>
      <c r="B49" s="153"/>
      <c r="C49" s="153"/>
      <c r="D49" s="144" t="s">
        <v>2572</v>
      </c>
      <c r="E49" s="151" t="s">
        <v>2548</v>
      </c>
      <c r="F49" s="144" t="s">
        <v>2707</v>
      </c>
      <c r="G49" s="153"/>
      <c r="H49" s="146" t="s">
        <v>2712</v>
      </c>
      <c r="I49" s="153"/>
      <c r="J49" s="153"/>
      <c r="K49" s="148"/>
      <c r="L49" s="148"/>
      <c r="M49" s="148"/>
      <c r="N49" s="148"/>
      <c r="O49" s="148"/>
      <c r="P49" s="148"/>
      <c r="Q49" s="148"/>
      <c r="R49" s="148"/>
      <c r="S49" s="148"/>
      <c r="T49" s="148"/>
      <c r="U49" s="148"/>
      <c r="V49" s="148"/>
      <c r="W49" s="148"/>
      <c r="X49" s="148"/>
      <c r="Y49" s="148"/>
      <c r="Z49" s="148"/>
      <c r="AA49" s="148"/>
      <c r="AB49" s="148"/>
      <c r="AC49" s="148"/>
      <c r="AD49" s="135">
        <v>0</v>
      </c>
      <c r="AE49" s="12" t="s">
        <v>2710</v>
      </c>
      <c r="AF49" s="96"/>
      <c r="AG49" s="96"/>
      <c r="AH49" s="96"/>
    </row>
    <row r="50" spans="1:34" ht="18.75" customHeight="1">
      <c r="A50" s="120" t="s">
        <v>2713</v>
      </c>
      <c r="B50" s="130" t="s">
        <v>2714</v>
      </c>
      <c r="C50" s="131" t="s">
        <v>2571</v>
      </c>
      <c r="D50" s="131" t="s">
        <v>2548</v>
      </c>
      <c r="E50" s="159" t="s">
        <v>2548</v>
      </c>
      <c r="F50" s="131" t="s">
        <v>2715</v>
      </c>
      <c r="G50" s="131" t="s">
        <v>2635</v>
      </c>
      <c r="H50" s="134" t="s">
        <v>2716</v>
      </c>
      <c r="I50" s="121"/>
      <c r="J50" s="131" t="s">
        <v>2717</v>
      </c>
      <c r="K50" s="135"/>
      <c r="L50" s="135"/>
      <c r="M50" s="135"/>
      <c r="N50" s="135"/>
      <c r="O50" s="135"/>
      <c r="P50" s="135"/>
      <c r="Q50" s="135"/>
      <c r="R50" s="135"/>
      <c r="S50" s="135"/>
      <c r="T50" s="135"/>
      <c r="U50" s="149">
        <v>0</v>
      </c>
      <c r="V50" s="135"/>
      <c r="W50" s="135"/>
      <c r="X50" s="135"/>
      <c r="Y50" s="135"/>
      <c r="Z50" s="135"/>
      <c r="AA50" s="135"/>
      <c r="AB50" s="135"/>
      <c r="AC50" s="135"/>
      <c r="AD50" s="135">
        <v>0</v>
      </c>
      <c r="AE50" s="12" t="s">
        <v>2718</v>
      </c>
      <c r="AF50" s="96"/>
      <c r="AG50" s="96"/>
      <c r="AH50" s="96"/>
    </row>
    <row r="51" spans="1:34" ht="18.75" customHeight="1">
      <c r="A51" s="143" t="s">
        <v>2719</v>
      </c>
      <c r="B51" s="150" t="s">
        <v>2552</v>
      </c>
      <c r="C51" s="144" t="s">
        <v>2571</v>
      </c>
      <c r="D51" s="151" t="s">
        <v>2548</v>
      </c>
      <c r="E51" s="151" t="s">
        <v>2548</v>
      </c>
      <c r="F51" s="144" t="s">
        <v>2715</v>
      </c>
      <c r="G51" s="144" t="s">
        <v>2635</v>
      </c>
      <c r="H51" s="163" t="s">
        <v>2554</v>
      </c>
      <c r="I51" s="153"/>
      <c r="J51" s="153"/>
      <c r="K51" s="148"/>
      <c r="L51" s="148"/>
      <c r="M51" s="148"/>
      <c r="N51" s="148"/>
      <c r="O51" s="148"/>
      <c r="P51" s="148"/>
      <c r="Q51" s="148"/>
      <c r="R51" s="148"/>
      <c r="S51" s="148"/>
      <c r="T51" s="148"/>
      <c r="U51" s="148"/>
      <c r="V51" s="148"/>
      <c r="W51" s="148"/>
      <c r="X51" s="148"/>
      <c r="Y51" s="148"/>
      <c r="Z51" s="148"/>
      <c r="AA51" s="148"/>
      <c r="AB51" s="148"/>
      <c r="AC51" s="148"/>
      <c r="AD51" s="135">
        <v>0</v>
      </c>
      <c r="AE51" s="12" t="s">
        <v>2718</v>
      </c>
      <c r="AF51" s="96"/>
      <c r="AG51" s="96"/>
      <c r="AH51" s="96"/>
    </row>
    <row r="52" spans="1:34" ht="18.75" customHeight="1">
      <c r="A52" s="120" t="s">
        <v>2720</v>
      </c>
      <c r="B52" s="130" t="s">
        <v>2721</v>
      </c>
      <c r="C52" s="131" t="s">
        <v>2571</v>
      </c>
      <c r="D52" s="131" t="s">
        <v>2548</v>
      </c>
      <c r="E52" s="159" t="s">
        <v>2548</v>
      </c>
      <c r="F52" s="131" t="s">
        <v>2715</v>
      </c>
      <c r="G52" s="131" t="s">
        <v>2635</v>
      </c>
      <c r="H52" s="134" t="s">
        <v>2716</v>
      </c>
      <c r="I52" s="121"/>
      <c r="J52" s="131" t="s">
        <v>2717</v>
      </c>
      <c r="K52" s="135"/>
      <c r="L52" s="135"/>
      <c r="M52" s="135"/>
      <c r="N52" s="135"/>
      <c r="O52" s="135"/>
      <c r="P52" s="135"/>
      <c r="Q52" s="135"/>
      <c r="R52" s="135"/>
      <c r="S52" s="135"/>
      <c r="T52" s="135"/>
      <c r="U52" s="135"/>
      <c r="V52" s="135"/>
      <c r="W52" s="135"/>
      <c r="X52" s="135"/>
      <c r="Y52" s="135"/>
      <c r="Z52" s="135"/>
      <c r="AA52" s="135"/>
      <c r="AB52" s="135"/>
      <c r="AC52" s="135"/>
      <c r="AD52" s="135">
        <v>0</v>
      </c>
      <c r="AE52" s="12" t="s">
        <v>2718</v>
      </c>
      <c r="AF52" s="96"/>
      <c r="AG52" s="96"/>
      <c r="AH52" s="96"/>
    </row>
    <row r="53" spans="1:34" ht="18.75" customHeight="1">
      <c r="A53" s="143" t="s">
        <v>2722</v>
      </c>
      <c r="B53" s="153"/>
      <c r="C53" s="144" t="s">
        <v>2571</v>
      </c>
      <c r="D53" s="151" t="s">
        <v>2548</v>
      </c>
      <c r="E53" s="151" t="s">
        <v>2548</v>
      </c>
      <c r="F53" s="144" t="s">
        <v>2715</v>
      </c>
      <c r="G53" s="144" t="s">
        <v>2635</v>
      </c>
      <c r="H53" s="146" t="s">
        <v>2716</v>
      </c>
      <c r="I53" s="153"/>
      <c r="J53" s="153"/>
      <c r="K53" s="148"/>
      <c r="L53" s="148"/>
      <c r="M53" s="148"/>
      <c r="N53" s="148"/>
      <c r="O53" s="148"/>
      <c r="P53" s="147"/>
      <c r="Q53" s="148"/>
      <c r="R53" s="148"/>
      <c r="S53" s="148"/>
      <c r="T53" s="148"/>
      <c r="U53" s="148"/>
      <c r="V53" s="148"/>
      <c r="W53" s="148"/>
      <c r="X53" s="148"/>
      <c r="Y53" s="148"/>
      <c r="Z53" s="148"/>
      <c r="AA53" s="148"/>
      <c r="AB53" s="148"/>
      <c r="AC53" s="148"/>
      <c r="AD53" s="135">
        <v>0</v>
      </c>
      <c r="AE53" s="12" t="s">
        <v>2718</v>
      </c>
      <c r="AF53" s="96"/>
      <c r="AG53" s="96"/>
      <c r="AH53" s="96"/>
    </row>
    <row r="54" spans="1:34" ht="18.75" customHeight="1">
      <c r="A54" s="120" t="s">
        <v>2723</v>
      </c>
      <c r="B54" s="121"/>
      <c r="C54" s="121"/>
      <c r="D54" s="131" t="s">
        <v>2572</v>
      </c>
      <c r="E54" s="131" t="s">
        <v>2724</v>
      </c>
      <c r="F54" s="131" t="s">
        <v>2725</v>
      </c>
      <c r="G54" s="131" t="s">
        <v>2689</v>
      </c>
      <c r="H54" s="134" t="s">
        <v>2695</v>
      </c>
      <c r="I54" s="121"/>
      <c r="J54" s="121"/>
      <c r="K54" s="135"/>
      <c r="L54" s="135"/>
      <c r="M54" s="135"/>
      <c r="N54" s="135"/>
      <c r="O54" s="135"/>
      <c r="P54" s="135"/>
      <c r="Q54" s="135"/>
      <c r="R54" s="135"/>
      <c r="S54" s="135"/>
      <c r="T54" s="135"/>
      <c r="U54" s="135"/>
      <c r="V54" s="135"/>
      <c r="W54" s="135"/>
      <c r="X54" s="135"/>
      <c r="Y54" s="135"/>
      <c r="Z54" s="135"/>
      <c r="AA54" s="135"/>
      <c r="AB54" s="135"/>
      <c r="AC54" s="135"/>
      <c r="AD54" s="135">
        <v>0</v>
      </c>
      <c r="AE54" s="12" t="s">
        <v>2726</v>
      </c>
      <c r="AF54" s="96"/>
      <c r="AG54" s="96"/>
      <c r="AH54" s="96"/>
    </row>
    <row r="55" spans="1:34" ht="18.75" customHeight="1">
      <c r="A55" s="143" t="s">
        <v>2727</v>
      </c>
      <c r="B55" s="150" t="s">
        <v>2728</v>
      </c>
      <c r="C55" s="153"/>
      <c r="D55" s="144" t="s">
        <v>2572</v>
      </c>
      <c r="E55" s="144" t="s">
        <v>2552</v>
      </c>
      <c r="F55" s="144" t="s">
        <v>2622</v>
      </c>
      <c r="G55" s="144" t="s">
        <v>2689</v>
      </c>
      <c r="H55" s="163" t="s">
        <v>2554</v>
      </c>
      <c r="I55" s="153"/>
      <c r="J55" s="153"/>
      <c r="K55" s="148"/>
      <c r="L55" s="148"/>
      <c r="M55" s="148"/>
      <c r="N55" s="148"/>
      <c r="O55" s="148"/>
      <c r="P55" s="148"/>
      <c r="Q55" s="148"/>
      <c r="R55" s="148"/>
      <c r="S55" s="148"/>
      <c r="T55" s="148"/>
      <c r="U55" s="148"/>
      <c r="V55" s="148"/>
      <c r="W55" s="148"/>
      <c r="X55" s="148"/>
      <c r="Y55" s="148"/>
      <c r="Z55" s="148"/>
      <c r="AA55" s="148"/>
      <c r="AB55" s="148"/>
      <c r="AC55" s="148"/>
      <c r="AD55" s="135">
        <v>0</v>
      </c>
      <c r="AE55" s="124" t="s">
        <v>2729</v>
      </c>
      <c r="AF55" s="96"/>
      <c r="AG55" s="96"/>
      <c r="AH55" s="96"/>
    </row>
    <row r="56" spans="1:34" ht="18.75" customHeight="1">
      <c r="A56" s="120" t="s">
        <v>2730</v>
      </c>
      <c r="B56" s="121"/>
      <c r="C56" s="131" t="s">
        <v>2583</v>
      </c>
      <c r="D56" s="131" t="s">
        <v>2552</v>
      </c>
      <c r="E56" s="131" t="s">
        <v>2552</v>
      </c>
      <c r="F56" s="131" t="s">
        <v>2731</v>
      </c>
      <c r="G56" s="131" t="s">
        <v>2732</v>
      </c>
      <c r="H56" s="142" t="s">
        <v>2554</v>
      </c>
      <c r="I56" s="121"/>
      <c r="J56" s="121"/>
      <c r="K56" s="135"/>
      <c r="L56" s="135"/>
      <c r="M56" s="135"/>
      <c r="N56" s="135"/>
      <c r="O56" s="135"/>
      <c r="P56" s="135"/>
      <c r="Q56" s="135"/>
      <c r="R56" s="135"/>
      <c r="S56" s="135"/>
      <c r="T56" s="135"/>
      <c r="U56" s="135"/>
      <c r="V56" s="135"/>
      <c r="W56" s="135"/>
      <c r="X56" s="135"/>
      <c r="Y56" s="135"/>
      <c r="Z56" s="135"/>
      <c r="AA56" s="135"/>
      <c r="AB56" s="135"/>
      <c r="AC56" s="135"/>
      <c r="AD56" s="135">
        <v>0</v>
      </c>
      <c r="AE56" s="166" t="s">
        <v>2730</v>
      </c>
      <c r="AF56" s="167"/>
      <c r="AG56" s="167"/>
      <c r="AH56" s="167"/>
    </row>
    <row r="57" spans="1:34" ht="18.75" customHeight="1">
      <c r="A57" s="143" t="s">
        <v>2733</v>
      </c>
      <c r="B57" s="153"/>
      <c r="C57" s="153"/>
      <c r="D57" s="144" t="s">
        <v>2572</v>
      </c>
      <c r="E57" s="151" t="s">
        <v>2548</v>
      </c>
      <c r="F57" s="144" t="s">
        <v>2715</v>
      </c>
      <c r="G57" s="153"/>
      <c r="H57" s="146" t="s">
        <v>2663</v>
      </c>
      <c r="I57" s="144" t="s">
        <v>2664</v>
      </c>
      <c r="J57" s="153"/>
      <c r="K57" s="148"/>
      <c r="L57" s="148"/>
      <c r="M57" s="148"/>
      <c r="N57" s="148"/>
      <c r="O57" s="148"/>
      <c r="P57" s="148"/>
      <c r="Q57" s="148"/>
      <c r="R57" s="148"/>
      <c r="S57" s="148"/>
      <c r="T57" s="148"/>
      <c r="U57" s="148"/>
      <c r="V57" s="148"/>
      <c r="W57" s="148"/>
      <c r="X57" s="148"/>
      <c r="Y57" s="148"/>
      <c r="Z57" s="148"/>
      <c r="AA57" s="148"/>
      <c r="AB57" s="148"/>
      <c r="AC57" s="148"/>
      <c r="AD57" s="135">
        <v>0</v>
      </c>
      <c r="AE57" s="124" t="s">
        <v>2734</v>
      </c>
      <c r="AF57" s="96"/>
      <c r="AG57" s="96"/>
      <c r="AH57" s="96"/>
    </row>
    <row r="58" spans="1:34" ht="18.75" customHeight="1">
      <c r="A58" s="120" t="s">
        <v>2735</v>
      </c>
      <c r="B58" s="130" t="s">
        <v>2736</v>
      </c>
      <c r="C58" s="121"/>
      <c r="D58" s="159" t="s">
        <v>2737</v>
      </c>
      <c r="E58" s="159" t="s">
        <v>2737</v>
      </c>
      <c r="F58" s="131" t="s">
        <v>2715</v>
      </c>
      <c r="G58" s="121"/>
      <c r="H58" s="134" t="s">
        <v>2663</v>
      </c>
      <c r="I58" s="131" t="s">
        <v>2664</v>
      </c>
      <c r="J58" s="121"/>
      <c r="K58" s="135"/>
      <c r="L58" s="135"/>
      <c r="M58" s="135"/>
      <c r="N58" s="135"/>
      <c r="O58" s="135"/>
      <c r="P58" s="135"/>
      <c r="Q58" s="135"/>
      <c r="R58" s="135"/>
      <c r="S58" s="135"/>
      <c r="T58" s="135"/>
      <c r="U58" s="135"/>
      <c r="V58" s="135"/>
      <c r="W58" s="135"/>
      <c r="X58" s="135"/>
      <c r="Y58" s="135"/>
      <c r="Z58" s="135"/>
      <c r="AA58" s="135"/>
      <c r="AB58" s="135"/>
      <c r="AC58" s="135"/>
      <c r="AD58" s="135">
        <v>0</v>
      </c>
      <c r="AE58" s="124" t="s">
        <v>2734</v>
      </c>
      <c r="AF58" s="96"/>
      <c r="AG58" s="96"/>
      <c r="AH58" s="96"/>
    </row>
    <row r="59" spans="1:34" ht="18.75" customHeight="1">
      <c r="A59" s="143" t="s">
        <v>2738</v>
      </c>
      <c r="B59" s="150" t="s">
        <v>2739</v>
      </c>
      <c r="C59" s="153"/>
      <c r="D59" s="144" t="s">
        <v>2548</v>
      </c>
      <c r="E59" s="144" t="s">
        <v>2548</v>
      </c>
      <c r="F59" s="144" t="s">
        <v>2740</v>
      </c>
      <c r="G59" s="144" t="s">
        <v>2689</v>
      </c>
      <c r="H59" s="146" t="s">
        <v>2741</v>
      </c>
      <c r="I59" s="163" t="s">
        <v>983</v>
      </c>
      <c r="J59" s="153"/>
      <c r="K59" s="147">
        <v>2</v>
      </c>
      <c r="L59" s="147">
        <v>4</v>
      </c>
      <c r="M59" s="147">
        <v>2</v>
      </c>
      <c r="N59" s="147">
        <v>4</v>
      </c>
      <c r="O59" s="147">
        <v>4</v>
      </c>
      <c r="P59" s="147">
        <v>2</v>
      </c>
      <c r="Q59" s="147">
        <v>2</v>
      </c>
      <c r="R59" s="147">
        <v>2</v>
      </c>
      <c r="S59" s="147">
        <v>2</v>
      </c>
      <c r="T59" s="148"/>
      <c r="U59" s="148"/>
      <c r="V59" s="148"/>
      <c r="W59" s="147">
        <v>4</v>
      </c>
      <c r="X59" s="147">
        <v>4</v>
      </c>
      <c r="Y59" s="147">
        <v>4</v>
      </c>
      <c r="Z59" s="147">
        <v>4</v>
      </c>
      <c r="AA59" s="147">
        <v>4</v>
      </c>
      <c r="AB59" s="147">
        <v>4</v>
      </c>
      <c r="AC59" s="147">
        <v>4</v>
      </c>
      <c r="AD59" s="147">
        <v>4</v>
      </c>
      <c r="AE59" s="12" t="s">
        <v>1747</v>
      </c>
      <c r="AF59" s="96"/>
      <c r="AG59" s="96"/>
      <c r="AH59" s="96"/>
    </row>
    <row r="60" spans="1:34" ht="18.75" customHeight="1">
      <c r="A60" s="120" t="s">
        <v>2742</v>
      </c>
      <c r="B60" s="130" t="s">
        <v>2743</v>
      </c>
      <c r="C60" s="121"/>
      <c r="D60" s="131" t="s">
        <v>2552</v>
      </c>
      <c r="E60" s="131" t="s">
        <v>2552</v>
      </c>
      <c r="F60" s="132" t="s">
        <v>2715</v>
      </c>
      <c r="G60" s="122"/>
      <c r="H60" s="142" t="s">
        <v>2554</v>
      </c>
      <c r="I60" s="121"/>
      <c r="J60" s="121"/>
      <c r="K60" s="135"/>
      <c r="L60" s="135"/>
      <c r="M60" s="135"/>
      <c r="N60" s="135"/>
      <c r="O60" s="135"/>
      <c r="P60" s="135"/>
      <c r="Q60" s="135"/>
      <c r="R60" s="135"/>
      <c r="S60" s="135"/>
      <c r="T60" s="135"/>
      <c r="U60" s="135"/>
      <c r="V60" s="135"/>
      <c r="W60" s="135"/>
      <c r="X60" s="135"/>
      <c r="Y60" s="135"/>
      <c r="Z60" s="135"/>
      <c r="AA60" s="135"/>
      <c r="AB60" s="135"/>
      <c r="AC60" s="135"/>
      <c r="AD60" s="135">
        <v>0</v>
      </c>
      <c r="AE60" s="124" t="s">
        <v>2263</v>
      </c>
      <c r="AF60" s="96"/>
      <c r="AG60" s="96"/>
      <c r="AH60" s="96"/>
    </row>
    <row r="61" spans="1:34" ht="18.75" customHeight="1">
      <c r="A61" s="143" t="s">
        <v>2744</v>
      </c>
      <c r="B61" s="150" t="s">
        <v>2745</v>
      </c>
      <c r="C61" s="153"/>
      <c r="D61" s="144" t="s">
        <v>2548</v>
      </c>
      <c r="E61" s="144" t="s">
        <v>2548</v>
      </c>
      <c r="F61" s="144" t="s">
        <v>2746</v>
      </c>
      <c r="G61" s="153"/>
      <c r="H61" s="146" t="s">
        <v>2747</v>
      </c>
      <c r="I61" s="153"/>
      <c r="J61" s="153"/>
      <c r="K61" s="148"/>
      <c r="L61" s="148"/>
      <c r="M61" s="148"/>
      <c r="N61" s="148"/>
      <c r="O61" s="148"/>
      <c r="P61" s="148"/>
      <c r="Q61" s="148"/>
      <c r="R61" s="148"/>
      <c r="S61" s="148"/>
      <c r="T61" s="148"/>
      <c r="U61" s="148"/>
      <c r="V61" s="148"/>
      <c r="W61" s="148"/>
      <c r="X61" s="148"/>
      <c r="Y61" s="148"/>
      <c r="Z61" s="148"/>
      <c r="AA61" s="148"/>
      <c r="AB61" s="148"/>
      <c r="AC61" s="148"/>
      <c r="AD61" s="135">
        <v>0</v>
      </c>
      <c r="AE61" s="124" t="s">
        <v>2263</v>
      </c>
      <c r="AF61" s="96"/>
      <c r="AG61" s="96"/>
      <c r="AH61" s="96"/>
    </row>
    <row r="62" spans="1:34" ht="18.75" customHeight="1">
      <c r="A62" s="120" t="s">
        <v>2748</v>
      </c>
      <c r="B62" s="130" t="s">
        <v>2749</v>
      </c>
      <c r="C62" s="131" t="s">
        <v>2579</v>
      </c>
      <c r="D62" s="131" t="s">
        <v>2572</v>
      </c>
      <c r="E62" s="131" t="s">
        <v>2548</v>
      </c>
      <c r="F62" s="131" t="s">
        <v>2750</v>
      </c>
      <c r="G62" s="131" t="s">
        <v>2751</v>
      </c>
      <c r="H62" s="134" t="s">
        <v>2752</v>
      </c>
      <c r="I62" s="131" t="s">
        <v>2753</v>
      </c>
      <c r="J62" s="121"/>
      <c r="K62" s="135">
        <v>1</v>
      </c>
      <c r="L62" s="135">
        <v>1</v>
      </c>
      <c r="M62" s="135">
        <v>1</v>
      </c>
      <c r="N62" s="135">
        <v>2</v>
      </c>
      <c r="O62" s="135">
        <v>1</v>
      </c>
      <c r="P62" s="135">
        <v>2</v>
      </c>
      <c r="Q62" s="135">
        <v>1</v>
      </c>
      <c r="R62" s="135">
        <v>1</v>
      </c>
      <c r="S62" s="135">
        <v>1</v>
      </c>
      <c r="T62" s="135">
        <v>1</v>
      </c>
      <c r="U62" s="135">
        <v>1</v>
      </c>
      <c r="V62" s="135">
        <v>3</v>
      </c>
      <c r="W62" s="135">
        <v>3</v>
      </c>
      <c r="X62" s="135">
        <v>3</v>
      </c>
      <c r="Y62" s="135">
        <v>3</v>
      </c>
      <c r="Z62" s="135">
        <v>3</v>
      </c>
      <c r="AA62" s="135">
        <v>3</v>
      </c>
      <c r="AB62" s="135">
        <v>3</v>
      </c>
      <c r="AC62" s="135">
        <v>3</v>
      </c>
      <c r="AD62" s="135">
        <v>3</v>
      </c>
      <c r="AE62" s="124" t="s">
        <v>1728</v>
      </c>
      <c r="AF62" s="96"/>
      <c r="AG62" s="96"/>
      <c r="AH62" s="96"/>
    </row>
    <row r="63" spans="1:34" ht="18.75" customHeight="1">
      <c r="A63" s="143" t="s">
        <v>2754</v>
      </c>
      <c r="B63" s="150" t="s">
        <v>2755</v>
      </c>
      <c r="C63" s="144" t="s">
        <v>2571</v>
      </c>
      <c r="D63" s="144" t="s">
        <v>2572</v>
      </c>
      <c r="E63" s="144" t="s">
        <v>2548</v>
      </c>
      <c r="F63" s="144" t="s">
        <v>2756</v>
      </c>
      <c r="G63" s="153"/>
      <c r="H63" s="144" t="s">
        <v>2757</v>
      </c>
      <c r="I63" s="144" t="s">
        <v>2758</v>
      </c>
      <c r="J63" s="153"/>
      <c r="K63" s="148"/>
      <c r="L63" s="148"/>
      <c r="M63" s="148"/>
      <c r="N63" s="148"/>
      <c r="O63" s="148"/>
      <c r="P63" s="148"/>
      <c r="Q63" s="148"/>
      <c r="R63" s="148"/>
      <c r="S63" s="148"/>
      <c r="T63" s="148"/>
      <c r="U63" s="148"/>
      <c r="V63" s="148"/>
      <c r="W63" s="148"/>
      <c r="X63" s="148"/>
      <c r="Y63" s="148"/>
      <c r="Z63" s="148"/>
      <c r="AA63" s="148"/>
      <c r="AB63" s="148"/>
      <c r="AC63" s="148"/>
      <c r="AD63" s="135">
        <v>0</v>
      </c>
      <c r="AE63" s="124" t="s">
        <v>2754</v>
      </c>
      <c r="AF63" s="96"/>
      <c r="AG63" s="96"/>
      <c r="AH63" s="96"/>
    </row>
    <row r="64" spans="1:34" ht="18.75" customHeight="1">
      <c r="A64" s="120" t="s">
        <v>2759</v>
      </c>
      <c r="B64" s="121"/>
      <c r="C64" s="121"/>
      <c r="D64" s="121"/>
      <c r="E64" s="121"/>
      <c r="F64" s="121"/>
      <c r="G64" s="121"/>
      <c r="H64" s="134" t="s">
        <v>2716</v>
      </c>
      <c r="I64" s="121"/>
      <c r="J64" s="121"/>
      <c r="K64" s="135">
        <v>5</v>
      </c>
      <c r="L64" s="135">
        <v>5</v>
      </c>
      <c r="M64" s="135">
        <v>4</v>
      </c>
      <c r="N64" s="149">
        <v>4</v>
      </c>
      <c r="O64" s="135">
        <v>4</v>
      </c>
      <c r="P64" s="135">
        <v>4</v>
      </c>
      <c r="Q64" s="135">
        <v>4</v>
      </c>
      <c r="R64" s="138">
        <v>4</v>
      </c>
      <c r="S64" s="135">
        <v>4</v>
      </c>
      <c r="T64" s="135">
        <v>4</v>
      </c>
      <c r="U64" s="135">
        <v>4</v>
      </c>
      <c r="V64" s="135">
        <v>4</v>
      </c>
      <c r="W64" s="135"/>
      <c r="X64" s="135"/>
      <c r="Y64" s="135"/>
      <c r="Z64" s="135"/>
      <c r="AA64" s="135"/>
      <c r="AB64" s="135"/>
      <c r="AC64" s="135"/>
      <c r="AD64" s="135">
        <v>0</v>
      </c>
      <c r="AE64" s="12" t="s">
        <v>2759</v>
      </c>
      <c r="AF64" s="96"/>
      <c r="AG64" s="96"/>
      <c r="AH64" s="96"/>
    </row>
    <row r="65" spans="1:34" ht="18.75" customHeight="1">
      <c r="A65" s="160" t="s">
        <v>2760</v>
      </c>
      <c r="B65" s="153"/>
      <c r="C65" s="153"/>
      <c r="D65" s="153"/>
      <c r="E65" s="153"/>
      <c r="F65" s="153"/>
      <c r="G65" s="153"/>
      <c r="H65" s="146" t="s">
        <v>2716</v>
      </c>
      <c r="I65" s="153"/>
      <c r="J65" s="153"/>
      <c r="K65" s="148"/>
      <c r="L65" s="148"/>
      <c r="M65" s="148"/>
      <c r="N65" s="148"/>
      <c r="O65" s="148"/>
      <c r="P65" s="148"/>
      <c r="Q65" s="148"/>
      <c r="R65" s="148"/>
      <c r="S65" s="148"/>
      <c r="T65" s="148"/>
      <c r="U65" s="148"/>
      <c r="V65" s="148">
        <v>0</v>
      </c>
      <c r="W65" s="148"/>
      <c r="X65" s="148">
        <v>10</v>
      </c>
      <c r="Y65" s="148"/>
      <c r="Z65" s="148"/>
      <c r="AA65" s="148">
        <v>30</v>
      </c>
      <c r="AB65" s="148"/>
      <c r="AC65" s="148"/>
      <c r="AD65" s="135">
        <v>0</v>
      </c>
      <c r="AE65" s="124"/>
      <c r="AF65" s="96"/>
      <c r="AG65" s="96"/>
      <c r="AH65" s="96"/>
    </row>
    <row r="66" spans="1:34" ht="18.75" customHeight="1">
      <c r="A66" s="96"/>
      <c r="B66" s="96"/>
      <c r="C66" s="96"/>
      <c r="D66" s="96"/>
      <c r="E66" s="96"/>
      <c r="F66" s="96"/>
      <c r="G66" s="96"/>
      <c r="H66" s="96"/>
      <c r="I66" s="96"/>
      <c r="J66" s="96"/>
      <c r="K66" s="8"/>
      <c r="L66" s="8"/>
      <c r="M66" s="8"/>
      <c r="N66" s="8"/>
      <c r="O66" s="8"/>
      <c r="P66" s="8"/>
      <c r="Q66" s="8"/>
      <c r="R66" s="8"/>
      <c r="S66" s="8"/>
      <c r="T66" s="8"/>
      <c r="U66" s="8"/>
      <c r="V66" s="168"/>
      <c r="W66" s="8"/>
      <c r="X66" s="8"/>
      <c r="Y66" s="8"/>
      <c r="Z66" s="8"/>
      <c r="AA66" s="8"/>
      <c r="AB66" s="8"/>
      <c r="AC66" s="8"/>
      <c r="AD66" s="8"/>
      <c r="AE66" s="124"/>
      <c r="AF66" s="96"/>
      <c r="AG66" s="96"/>
      <c r="AH66" s="96"/>
    </row>
    <row r="67" spans="1:34" ht="18.75" customHeight="1">
      <c r="A67" s="96"/>
      <c r="B67" s="96"/>
      <c r="C67" s="96"/>
      <c r="D67" s="96"/>
      <c r="E67" s="96"/>
      <c r="F67" s="96"/>
      <c r="G67" s="96"/>
      <c r="H67" s="96"/>
      <c r="I67" s="96"/>
      <c r="J67" s="96"/>
      <c r="K67" s="8"/>
      <c r="L67" s="8"/>
      <c r="M67" s="8"/>
      <c r="N67" s="8"/>
      <c r="O67" s="8"/>
      <c r="P67" s="8"/>
      <c r="Q67" s="8"/>
      <c r="R67" s="8"/>
      <c r="S67" s="8"/>
      <c r="T67" s="8"/>
      <c r="U67" s="8"/>
      <c r="V67" s="8"/>
      <c r="W67" s="8"/>
      <c r="X67" s="8"/>
      <c r="Y67" s="8"/>
      <c r="Z67" s="8"/>
      <c r="AA67" s="8"/>
      <c r="AB67" s="8"/>
      <c r="AC67" s="8"/>
      <c r="AD67" s="8"/>
      <c r="AE67" s="124"/>
      <c r="AF67" s="96"/>
      <c r="AG67" s="96"/>
      <c r="AH67" s="96"/>
    </row>
    <row r="68" spans="1:34" ht="18.75" customHeight="1">
      <c r="A68" s="96"/>
      <c r="B68" s="96"/>
      <c r="C68" s="96"/>
      <c r="D68" s="96"/>
      <c r="E68" s="96"/>
      <c r="F68" s="96"/>
      <c r="G68" s="96"/>
      <c r="H68" s="96"/>
      <c r="I68" s="96"/>
      <c r="J68" s="96"/>
      <c r="K68" s="8"/>
      <c r="L68" s="8"/>
      <c r="M68" s="8"/>
      <c r="N68" s="8"/>
      <c r="O68" s="8"/>
      <c r="P68" s="8"/>
      <c r="Q68" s="8"/>
      <c r="R68" s="8"/>
      <c r="S68" s="8"/>
      <c r="T68" s="8"/>
      <c r="U68" s="8"/>
      <c r="V68" s="8"/>
      <c r="W68" s="8"/>
      <c r="X68" s="8"/>
      <c r="Y68" s="8"/>
      <c r="Z68" s="8"/>
      <c r="AA68" s="8"/>
      <c r="AB68" s="8"/>
      <c r="AC68" s="8"/>
      <c r="AD68" s="8"/>
      <c r="AE68" s="124"/>
      <c r="AF68" s="96"/>
      <c r="AG68" s="96"/>
      <c r="AH68" s="96"/>
    </row>
    <row r="69" spans="1:34" ht="18.75" customHeight="1">
      <c r="A69" s="96"/>
      <c r="B69" s="96"/>
      <c r="C69" s="96"/>
      <c r="D69" s="96"/>
      <c r="E69" s="96"/>
      <c r="F69" s="96"/>
      <c r="G69" s="96"/>
      <c r="H69" s="96"/>
      <c r="I69" s="96"/>
      <c r="J69" s="96"/>
      <c r="K69" s="8"/>
      <c r="L69" s="8"/>
      <c r="M69" s="8"/>
      <c r="N69" s="8"/>
      <c r="O69" s="8"/>
      <c r="P69" s="8"/>
      <c r="Q69" s="8"/>
      <c r="R69" s="8"/>
      <c r="S69" s="8"/>
      <c r="T69" s="8"/>
      <c r="U69" s="8"/>
      <c r="V69" s="8"/>
      <c r="W69" s="8"/>
      <c r="X69" s="8"/>
      <c r="Y69" s="8"/>
      <c r="Z69" s="8"/>
      <c r="AA69" s="8"/>
      <c r="AB69" s="8"/>
      <c r="AC69" s="8"/>
      <c r="AD69" s="8"/>
      <c r="AE69" s="124"/>
      <c r="AF69" s="96"/>
      <c r="AG69" s="96"/>
      <c r="AH69" s="96"/>
    </row>
    <row r="70" spans="1:34" ht="18.75" customHeight="1">
      <c r="A70" s="96"/>
      <c r="B70" s="96"/>
      <c r="C70" s="96"/>
      <c r="D70" s="96"/>
      <c r="E70" s="96"/>
      <c r="F70" s="96"/>
      <c r="G70" s="96"/>
      <c r="H70" s="96"/>
      <c r="I70" s="96"/>
      <c r="J70" s="96"/>
      <c r="K70" s="8"/>
      <c r="L70" s="8"/>
      <c r="M70" s="8"/>
      <c r="N70" s="8"/>
      <c r="O70" s="8"/>
      <c r="P70" s="8"/>
      <c r="Q70" s="8"/>
      <c r="R70" s="8"/>
      <c r="S70" s="8"/>
      <c r="T70" s="8"/>
      <c r="U70" s="8"/>
      <c r="V70" s="8"/>
      <c r="W70" s="8"/>
      <c r="X70" s="8"/>
      <c r="Y70" s="8"/>
      <c r="Z70" s="8"/>
      <c r="AA70" s="8"/>
      <c r="AB70" s="8"/>
      <c r="AC70" s="8"/>
      <c r="AD70" s="8"/>
      <c r="AE70" s="124"/>
      <c r="AF70" s="96"/>
      <c r="AG70" s="96"/>
      <c r="AH70" s="96"/>
    </row>
    <row r="71" spans="1:34" ht="18.75" customHeight="1">
      <c r="A71" s="96"/>
      <c r="B71" s="96"/>
      <c r="C71" s="96"/>
      <c r="D71" s="96"/>
      <c r="E71" s="96"/>
      <c r="F71" s="96"/>
      <c r="G71" s="96"/>
      <c r="H71" s="96"/>
      <c r="I71" s="96"/>
      <c r="J71" s="96"/>
      <c r="K71" s="8"/>
      <c r="L71" s="8"/>
      <c r="M71" s="8"/>
      <c r="N71" s="8"/>
      <c r="O71" s="8"/>
      <c r="P71" s="8"/>
      <c r="Q71" s="8"/>
      <c r="R71" s="8"/>
      <c r="S71" s="8"/>
      <c r="T71" s="8"/>
      <c r="U71" s="8"/>
      <c r="V71" s="8"/>
      <c r="W71" s="8"/>
      <c r="X71" s="8"/>
      <c r="Y71" s="8"/>
      <c r="Z71" s="8"/>
      <c r="AA71" s="8"/>
      <c r="AB71" s="8"/>
      <c r="AC71" s="8"/>
      <c r="AD71" s="8"/>
      <c r="AE71" s="124"/>
      <c r="AF71" s="96"/>
      <c r="AG71" s="96"/>
      <c r="AH71" s="96"/>
    </row>
    <row r="72" spans="1:34" ht="18.75" customHeight="1">
      <c r="A72" s="96"/>
      <c r="B72" s="96"/>
      <c r="C72" s="96"/>
      <c r="D72" s="96"/>
      <c r="E72" s="96"/>
      <c r="F72" s="96"/>
      <c r="G72" s="96"/>
      <c r="H72" s="96"/>
      <c r="I72" s="96"/>
      <c r="J72" s="96"/>
      <c r="K72" s="8"/>
      <c r="L72" s="8"/>
      <c r="M72" s="8"/>
      <c r="N72" s="8"/>
      <c r="O72" s="8"/>
      <c r="P72" s="8"/>
      <c r="Q72" s="8"/>
      <c r="R72" s="8"/>
      <c r="S72" s="8"/>
      <c r="T72" s="8"/>
      <c r="U72" s="8"/>
      <c r="V72" s="8"/>
      <c r="W72" s="8"/>
      <c r="X72" s="8"/>
      <c r="Y72" s="8"/>
      <c r="Z72" s="8"/>
      <c r="AA72" s="8"/>
      <c r="AB72" s="8"/>
      <c r="AC72" s="8"/>
      <c r="AD72" s="8"/>
      <c r="AE72" s="124"/>
      <c r="AF72" s="96"/>
      <c r="AG72" s="96"/>
      <c r="AH72" s="96"/>
    </row>
    <row r="73" spans="1:34" ht="18.75" customHeight="1">
      <c r="A73" s="96"/>
      <c r="B73" s="96"/>
      <c r="C73" s="96"/>
      <c r="D73" s="96"/>
      <c r="E73" s="96"/>
      <c r="F73" s="96"/>
      <c r="G73" s="96"/>
      <c r="H73" s="96"/>
      <c r="I73" s="96"/>
      <c r="J73" s="96"/>
      <c r="K73" s="8"/>
      <c r="L73" s="8"/>
      <c r="M73" s="8"/>
      <c r="N73" s="8"/>
      <c r="O73" s="8"/>
      <c r="P73" s="8"/>
      <c r="Q73" s="8"/>
      <c r="R73" s="8"/>
      <c r="S73" s="8"/>
      <c r="T73" s="8"/>
      <c r="U73" s="8"/>
      <c r="V73" s="8"/>
      <c r="W73" s="8"/>
      <c r="X73" s="8"/>
      <c r="Y73" s="8"/>
      <c r="Z73" s="8"/>
      <c r="AA73" s="8"/>
      <c r="AB73" s="8"/>
      <c r="AC73" s="8"/>
      <c r="AD73" s="8"/>
      <c r="AE73" s="124"/>
      <c r="AF73" s="96"/>
      <c r="AG73" s="96"/>
      <c r="AH73" s="96"/>
    </row>
    <row r="74" spans="1:34" ht="18.75" customHeight="1">
      <c r="A74" s="96"/>
      <c r="B74" s="96"/>
      <c r="C74" s="96"/>
      <c r="D74" s="96"/>
      <c r="E74" s="96"/>
      <c r="F74" s="96"/>
      <c r="G74" s="96"/>
      <c r="H74" s="96"/>
      <c r="I74" s="96"/>
      <c r="J74" s="96"/>
      <c r="K74" s="8"/>
      <c r="L74" s="8"/>
      <c r="M74" s="8"/>
      <c r="N74" s="8"/>
      <c r="O74" s="8"/>
      <c r="P74" s="8"/>
      <c r="Q74" s="8"/>
      <c r="R74" s="8"/>
      <c r="S74" s="8"/>
      <c r="T74" s="8"/>
      <c r="U74" s="8"/>
      <c r="V74" s="8"/>
      <c r="W74" s="8"/>
      <c r="X74" s="8"/>
      <c r="Y74" s="8"/>
      <c r="Z74" s="8"/>
      <c r="AA74" s="8"/>
      <c r="AB74" s="8"/>
      <c r="AC74" s="8"/>
      <c r="AD74" s="8"/>
      <c r="AE74" s="124"/>
      <c r="AF74" s="96"/>
      <c r="AG74" s="96"/>
      <c r="AH74" s="96"/>
    </row>
    <row r="75" spans="1:34" ht="18.75" customHeight="1">
      <c r="A75" s="96"/>
      <c r="B75" s="96"/>
      <c r="C75" s="96"/>
      <c r="D75" s="96"/>
      <c r="E75" s="96"/>
      <c r="F75" s="96"/>
      <c r="G75" s="96"/>
      <c r="H75" s="96"/>
      <c r="I75" s="96"/>
      <c r="J75" s="96"/>
      <c r="K75" s="8"/>
      <c r="L75" s="8"/>
      <c r="M75" s="8"/>
      <c r="N75" s="8"/>
      <c r="O75" s="8"/>
      <c r="P75" s="8"/>
      <c r="Q75" s="8"/>
      <c r="R75" s="8"/>
      <c r="S75" s="8"/>
      <c r="T75" s="8"/>
      <c r="U75" s="8"/>
      <c r="V75" s="8"/>
      <c r="W75" s="8"/>
      <c r="X75" s="8"/>
      <c r="Y75" s="8"/>
      <c r="Z75" s="8"/>
      <c r="AA75" s="8"/>
      <c r="AB75" s="8"/>
      <c r="AC75" s="8"/>
      <c r="AD75" s="8"/>
      <c r="AE75" s="124"/>
      <c r="AF75" s="96"/>
      <c r="AG75" s="96"/>
      <c r="AH75" s="96"/>
    </row>
    <row r="76" spans="1:34" ht="18.75" customHeight="1">
      <c r="A76" s="96"/>
      <c r="B76" s="96"/>
      <c r="C76" s="96"/>
      <c r="D76" s="96"/>
      <c r="E76" s="96"/>
      <c r="F76" s="96"/>
      <c r="G76" s="96"/>
      <c r="H76" s="96"/>
      <c r="I76" s="96"/>
      <c r="J76" s="96"/>
      <c r="K76" s="8"/>
      <c r="L76" s="8"/>
      <c r="M76" s="8"/>
      <c r="N76" s="8"/>
      <c r="O76" s="8"/>
      <c r="P76" s="8"/>
      <c r="Q76" s="8"/>
      <c r="R76" s="8"/>
      <c r="S76" s="8"/>
      <c r="T76" s="8"/>
      <c r="U76" s="8"/>
      <c r="V76" s="8"/>
      <c r="W76" s="8"/>
      <c r="X76" s="8"/>
      <c r="Y76" s="8"/>
      <c r="Z76" s="8"/>
      <c r="AA76" s="8"/>
      <c r="AB76" s="8"/>
      <c r="AC76" s="8"/>
      <c r="AD76" s="8"/>
      <c r="AE76" s="124"/>
      <c r="AF76" s="96"/>
      <c r="AG76" s="96"/>
      <c r="AH76" s="96"/>
    </row>
    <row r="77" spans="1:34" ht="18.75" customHeight="1">
      <c r="A77" s="96"/>
      <c r="B77" s="96"/>
      <c r="C77" s="96"/>
      <c r="D77" s="96"/>
      <c r="E77" s="96"/>
      <c r="F77" s="96"/>
      <c r="G77" s="96"/>
      <c r="H77" s="96"/>
      <c r="I77" s="96"/>
      <c r="J77" s="96"/>
      <c r="K77" s="8"/>
      <c r="L77" s="8"/>
      <c r="M77" s="8"/>
      <c r="N77" s="8"/>
      <c r="O77" s="8"/>
      <c r="P77" s="8"/>
      <c r="Q77" s="8"/>
      <c r="R77" s="8"/>
      <c r="S77" s="8"/>
      <c r="T77" s="8"/>
      <c r="U77" s="8"/>
      <c r="V77" s="8"/>
      <c r="W77" s="8"/>
      <c r="X77" s="8"/>
      <c r="Y77" s="8"/>
      <c r="Z77" s="8"/>
      <c r="AA77" s="8"/>
      <c r="AB77" s="8"/>
      <c r="AC77" s="8"/>
      <c r="AD77" s="8"/>
      <c r="AE77" s="124"/>
      <c r="AF77" s="96"/>
      <c r="AG77" s="96"/>
      <c r="AH77" s="96"/>
    </row>
    <row r="78" spans="1:34" ht="18.75" customHeight="1">
      <c r="A78" s="96"/>
      <c r="B78" s="96"/>
      <c r="C78" s="96"/>
      <c r="D78" s="96"/>
      <c r="E78" s="96"/>
      <c r="F78" s="96"/>
      <c r="G78" s="96"/>
      <c r="H78" s="96"/>
      <c r="I78" s="96"/>
      <c r="J78" s="96"/>
      <c r="K78" s="8"/>
      <c r="L78" s="8"/>
      <c r="M78" s="8"/>
      <c r="N78" s="8"/>
      <c r="O78" s="8"/>
      <c r="P78" s="8"/>
      <c r="Q78" s="8"/>
      <c r="R78" s="8"/>
      <c r="S78" s="8"/>
      <c r="T78" s="8"/>
      <c r="U78" s="8"/>
      <c r="V78" s="8"/>
      <c r="W78" s="8"/>
      <c r="X78" s="8"/>
      <c r="Y78" s="8"/>
      <c r="Z78" s="8"/>
      <c r="AA78" s="8"/>
      <c r="AB78" s="8"/>
      <c r="AC78" s="8"/>
      <c r="AD78" s="8"/>
      <c r="AE78" s="124"/>
      <c r="AF78" s="96"/>
      <c r="AG78" s="96"/>
      <c r="AH78" s="96"/>
    </row>
    <row r="79" spans="1:34" ht="18.75" customHeight="1">
      <c r="A79" s="96"/>
      <c r="B79" s="96"/>
      <c r="C79" s="96"/>
      <c r="D79" s="96"/>
      <c r="E79" s="96"/>
      <c r="F79" s="96"/>
      <c r="G79" s="96"/>
      <c r="H79" s="96"/>
      <c r="I79" s="96"/>
      <c r="J79" s="96"/>
      <c r="K79" s="8"/>
      <c r="L79" s="8"/>
      <c r="M79" s="8"/>
      <c r="N79" s="8"/>
      <c r="O79" s="8"/>
      <c r="P79" s="8"/>
      <c r="Q79" s="8"/>
      <c r="R79" s="8"/>
      <c r="S79" s="8"/>
      <c r="T79" s="8"/>
      <c r="U79" s="8"/>
      <c r="V79" s="8"/>
      <c r="W79" s="8"/>
      <c r="X79" s="8"/>
      <c r="Y79" s="8"/>
      <c r="Z79" s="8"/>
      <c r="AA79" s="8"/>
      <c r="AB79" s="8"/>
      <c r="AC79" s="8"/>
      <c r="AD79" s="8"/>
      <c r="AE79" s="124"/>
      <c r="AF79" s="96"/>
      <c r="AG79" s="96"/>
      <c r="AH79" s="96"/>
    </row>
    <row r="80" spans="1:34" ht="18.75" customHeight="1">
      <c r="A80" s="96"/>
      <c r="B80" s="96"/>
      <c r="C80" s="96"/>
      <c r="D80" s="96"/>
      <c r="E80" s="96"/>
      <c r="F80" s="96"/>
      <c r="G80" s="96"/>
      <c r="H80" s="96"/>
      <c r="I80" s="96"/>
      <c r="J80" s="96"/>
      <c r="K80" s="8"/>
      <c r="L80" s="8"/>
      <c r="M80" s="8"/>
      <c r="N80" s="8"/>
      <c r="O80" s="8"/>
      <c r="P80" s="8"/>
      <c r="Q80" s="8"/>
      <c r="R80" s="8"/>
      <c r="S80" s="8"/>
      <c r="T80" s="8"/>
      <c r="U80" s="8"/>
      <c r="V80" s="8"/>
      <c r="W80" s="8"/>
      <c r="X80" s="8"/>
      <c r="Y80" s="8"/>
      <c r="Z80" s="8"/>
      <c r="AA80" s="8"/>
      <c r="AB80" s="8"/>
      <c r="AC80" s="8"/>
      <c r="AD80" s="8"/>
      <c r="AE80" s="124"/>
      <c r="AF80" s="96"/>
      <c r="AG80" s="96"/>
      <c r="AH80" s="96"/>
    </row>
    <row r="81" spans="1:34" ht="18.75" customHeight="1">
      <c r="A81" s="96"/>
      <c r="B81" s="96"/>
      <c r="C81" s="96"/>
      <c r="D81" s="96"/>
      <c r="E81" s="96"/>
      <c r="F81" s="96"/>
      <c r="G81" s="96"/>
      <c r="H81" s="96"/>
      <c r="I81" s="96"/>
      <c r="J81" s="96"/>
      <c r="K81" s="8"/>
      <c r="L81" s="8"/>
      <c r="M81" s="8"/>
      <c r="N81" s="8"/>
      <c r="O81" s="8"/>
      <c r="P81" s="8"/>
      <c r="Q81" s="8"/>
      <c r="R81" s="8"/>
      <c r="S81" s="8"/>
      <c r="T81" s="8"/>
      <c r="U81" s="8"/>
      <c r="V81" s="8"/>
      <c r="W81" s="8"/>
      <c r="X81" s="8"/>
      <c r="Y81" s="8"/>
      <c r="Z81" s="8"/>
      <c r="AA81" s="8"/>
      <c r="AB81" s="8"/>
      <c r="AC81" s="8"/>
      <c r="AD81" s="8"/>
      <c r="AE81" s="124"/>
      <c r="AF81" s="96"/>
      <c r="AG81" s="96"/>
      <c r="AH81" s="96"/>
    </row>
    <row r="82" spans="1:34" ht="18.75" customHeight="1">
      <c r="A82" s="96"/>
      <c r="B82" s="96"/>
      <c r="C82" s="96"/>
      <c r="D82" s="96"/>
      <c r="E82" s="96"/>
      <c r="F82" s="96"/>
      <c r="G82" s="96"/>
      <c r="H82" s="96"/>
      <c r="I82" s="96"/>
      <c r="J82" s="96"/>
      <c r="K82" s="8"/>
      <c r="L82" s="8"/>
      <c r="M82" s="8"/>
      <c r="N82" s="8"/>
      <c r="O82" s="8"/>
      <c r="P82" s="8"/>
      <c r="Q82" s="8"/>
      <c r="R82" s="8"/>
      <c r="S82" s="8"/>
      <c r="T82" s="8"/>
      <c r="U82" s="8"/>
      <c r="V82" s="8"/>
      <c r="W82" s="8"/>
      <c r="X82" s="8"/>
      <c r="Y82" s="8"/>
      <c r="Z82" s="8"/>
      <c r="AA82" s="8"/>
      <c r="AB82" s="8"/>
      <c r="AC82" s="8"/>
      <c r="AD82" s="8"/>
      <c r="AE82" s="124"/>
      <c r="AF82" s="96"/>
      <c r="AG82" s="96"/>
      <c r="AH82" s="96"/>
    </row>
    <row r="83" spans="1:34" ht="18.75" customHeight="1">
      <c r="A83" s="96"/>
      <c r="B83" s="96"/>
      <c r="C83" s="96"/>
      <c r="D83" s="96"/>
      <c r="E83" s="96"/>
      <c r="F83" s="96"/>
      <c r="G83" s="96"/>
      <c r="H83" s="96"/>
      <c r="I83" s="96"/>
      <c r="J83" s="96"/>
      <c r="K83" s="8"/>
      <c r="L83" s="8"/>
      <c r="M83" s="8"/>
      <c r="N83" s="8"/>
      <c r="O83" s="8"/>
      <c r="P83" s="8"/>
      <c r="Q83" s="8"/>
      <c r="R83" s="8"/>
      <c r="S83" s="8"/>
      <c r="T83" s="8"/>
      <c r="U83" s="8"/>
      <c r="V83" s="8"/>
      <c r="W83" s="8"/>
      <c r="X83" s="8"/>
      <c r="Y83" s="8"/>
      <c r="Z83" s="8"/>
      <c r="AA83" s="8"/>
      <c r="AB83" s="8"/>
      <c r="AC83" s="8"/>
      <c r="AD83" s="8"/>
      <c r="AE83" s="124"/>
      <c r="AF83" s="96"/>
      <c r="AG83" s="96"/>
      <c r="AH83" s="96"/>
    </row>
    <row r="84" spans="1:34" ht="18.75" customHeight="1">
      <c r="A84" s="96"/>
      <c r="B84" s="96"/>
      <c r="C84" s="96"/>
      <c r="D84" s="96"/>
      <c r="E84" s="96"/>
      <c r="F84" s="96"/>
      <c r="G84" s="96"/>
      <c r="H84" s="96"/>
      <c r="I84" s="96"/>
      <c r="J84" s="96"/>
      <c r="K84" s="8"/>
      <c r="L84" s="8"/>
      <c r="M84" s="8"/>
      <c r="N84" s="8"/>
      <c r="O84" s="8"/>
      <c r="P84" s="8"/>
      <c r="Q84" s="8"/>
      <c r="R84" s="8"/>
      <c r="S84" s="8"/>
      <c r="T84" s="8"/>
      <c r="U84" s="8"/>
      <c r="V84" s="8"/>
      <c r="W84" s="8"/>
      <c r="X84" s="8"/>
      <c r="Y84" s="8"/>
      <c r="Z84" s="8"/>
      <c r="AA84" s="8"/>
      <c r="AB84" s="8"/>
      <c r="AC84" s="8"/>
      <c r="AD84" s="8"/>
      <c r="AE84" s="124"/>
      <c r="AF84" s="96"/>
      <c r="AG84" s="96"/>
      <c r="AH84" s="96"/>
    </row>
    <row r="85" spans="1:34" ht="18.75" customHeight="1">
      <c r="A85" s="96"/>
      <c r="B85" s="96"/>
      <c r="C85" s="96"/>
      <c r="D85" s="96"/>
      <c r="E85" s="96"/>
      <c r="F85" s="96"/>
      <c r="G85" s="96"/>
      <c r="H85" s="96"/>
      <c r="I85" s="96"/>
      <c r="J85" s="96"/>
      <c r="K85" s="8"/>
      <c r="L85" s="8"/>
      <c r="M85" s="8"/>
      <c r="N85" s="8"/>
      <c r="O85" s="8"/>
      <c r="P85" s="8"/>
      <c r="Q85" s="8"/>
      <c r="R85" s="8"/>
      <c r="S85" s="8"/>
      <c r="T85" s="8"/>
      <c r="U85" s="8"/>
      <c r="V85" s="8"/>
      <c r="W85" s="8"/>
      <c r="X85" s="8"/>
      <c r="Y85" s="8"/>
      <c r="Z85" s="8"/>
      <c r="AA85" s="8"/>
      <c r="AB85" s="8"/>
      <c r="AC85" s="8"/>
      <c r="AD85" s="8"/>
      <c r="AE85" s="124"/>
      <c r="AF85" s="96"/>
      <c r="AG85" s="96"/>
      <c r="AH85" s="96"/>
    </row>
    <row r="86" spans="1:34" ht="18.75" customHeight="1">
      <c r="A86" s="96"/>
      <c r="B86" s="96"/>
      <c r="C86" s="96"/>
      <c r="D86" s="96"/>
      <c r="E86" s="96"/>
      <c r="F86" s="96"/>
      <c r="G86" s="96"/>
      <c r="H86" s="96"/>
      <c r="I86" s="96"/>
      <c r="J86" s="96"/>
      <c r="K86" s="8"/>
      <c r="L86" s="8"/>
      <c r="M86" s="8"/>
      <c r="N86" s="8"/>
      <c r="O86" s="8"/>
      <c r="P86" s="8"/>
      <c r="Q86" s="8"/>
      <c r="R86" s="8"/>
      <c r="S86" s="8"/>
      <c r="T86" s="8"/>
      <c r="U86" s="8"/>
      <c r="V86" s="8"/>
      <c r="W86" s="8"/>
      <c r="X86" s="8"/>
      <c r="Y86" s="8"/>
      <c r="Z86" s="8"/>
      <c r="AA86" s="8"/>
      <c r="AB86" s="8"/>
      <c r="AC86" s="8"/>
      <c r="AD86" s="8"/>
      <c r="AE86" s="124"/>
      <c r="AF86" s="96"/>
      <c r="AG86" s="96"/>
      <c r="AH86" s="96"/>
    </row>
    <row r="87" spans="1:34" ht="18.75" customHeight="1">
      <c r="A87" s="96"/>
      <c r="B87" s="96"/>
      <c r="C87" s="96"/>
      <c r="D87" s="96"/>
      <c r="E87" s="96"/>
      <c r="F87" s="96"/>
      <c r="G87" s="96"/>
      <c r="H87" s="96"/>
      <c r="I87" s="96"/>
      <c r="J87" s="96"/>
      <c r="K87" s="8"/>
      <c r="L87" s="8"/>
      <c r="M87" s="8"/>
      <c r="N87" s="8"/>
      <c r="O87" s="8"/>
      <c r="P87" s="8"/>
      <c r="Q87" s="8"/>
      <c r="R87" s="8"/>
      <c r="S87" s="8"/>
      <c r="T87" s="8"/>
      <c r="U87" s="8"/>
      <c r="V87" s="8"/>
      <c r="W87" s="8"/>
      <c r="X87" s="8"/>
      <c r="Y87" s="8"/>
      <c r="Z87" s="8"/>
      <c r="AA87" s="8"/>
      <c r="AB87" s="8"/>
      <c r="AC87" s="8"/>
      <c r="AD87" s="8"/>
      <c r="AE87" s="124"/>
      <c r="AF87" s="96"/>
      <c r="AG87" s="96"/>
      <c r="AH87" s="96"/>
    </row>
    <row r="88" spans="1:34" ht="18.75" customHeight="1">
      <c r="A88" s="96"/>
      <c r="B88" s="96"/>
      <c r="C88" s="96"/>
      <c r="D88" s="96"/>
      <c r="E88" s="96"/>
      <c r="F88" s="96"/>
      <c r="G88" s="96"/>
      <c r="H88" s="96"/>
      <c r="I88" s="96"/>
      <c r="J88" s="96"/>
      <c r="K88" s="8"/>
      <c r="L88" s="8"/>
      <c r="M88" s="8"/>
      <c r="N88" s="8"/>
      <c r="O88" s="8"/>
      <c r="P88" s="8"/>
      <c r="Q88" s="8"/>
      <c r="R88" s="8"/>
      <c r="S88" s="8"/>
      <c r="T88" s="8"/>
      <c r="U88" s="8"/>
      <c r="V88" s="8"/>
      <c r="W88" s="8"/>
      <c r="X88" s="8"/>
      <c r="Y88" s="8"/>
      <c r="Z88" s="8"/>
      <c r="AA88" s="8"/>
      <c r="AB88" s="8"/>
      <c r="AC88" s="8"/>
      <c r="AD88" s="8"/>
      <c r="AE88" s="124"/>
      <c r="AF88" s="96"/>
      <c r="AG88" s="96"/>
      <c r="AH88" s="96"/>
    </row>
    <row r="89" spans="1:34" ht="18.75" customHeight="1">
      <c r="A89" s="96"/>
      <c r="B89" s="96"/>
      <c r="C89" s="96"/>
      <c r="D89" s="96"/>
      <c r="E89" s="96"/>
      <c r="F89" s="96"/>
      <c r="G89" s="96"/>
      <c r="H89" s="96"/>
      <c r="I89" s="96"/>
      <c r="J89" s="96"/>
      <c r="K89" s="8"/>
      <c r="L89" s="8"/>
      <c r="M89" s="8"/>
      <c r="N89" s="8"/>
      <c r="O89" s="8"/>
      <c r="P89" s="8"/>
      <c r="Q89" s="8"/>
      <c r="R89" s="8"/>
      <c r="S89" s="8"/>
      <c r="T89" s="8"/>
      <c r="U89" s="8"/>
      <c r="V89" s="8"/>
      <c r="W89" s="8"/>
      <c r="X89" s="8"/>
      <c r="Y89" s="8"/>
      <c r="Z89" s="8"/>
      <c r="AA89" s="8"/>
      <c r="AB89" s="8"/>
      <c r="AC89" s="8"/>
      <c r="AD89" s="8"/>
      <c r="AE89" s="124"/>
      <c r="AF89" s="96"/>
      <c r="AG89" s="96"/>
      <c r="AH89" s="96"/>
    </row>
    <row r="90" spans="1:34" ht="18.75" customHeight="1">
      <c r="A90" s="96"/>
      <c r="B90" s="96"/>
      <c r="C90" s="96"/>
      <c r="D90" s="96"/>
      <c r="E90" s="96"/>
      <c r="F90" s="96"/>
      <c r="G90" s="96"/>
      <c r="H90" s="96"/>
      <c r="I90" s="96"/>
      <c r="J90" s="96"/>
      <c r="K90" s="8"/>
      <c r="L90" s="8"/>
      <c r="M90" s="8"/>
      <c r="N90" s="8"/>
      <c r="O90" s="8"/>
      <c r="P90" s="8"/>
      <c r="Q90" s="8"/>
      <c r="R90" s="8"/>
      <c r="S90" s="8"/>
      <c r="T90" s="8"/>
      <c r="U90" s="8"/>
      <c r="V90" s="8"/>
      <c r="W90" s="8"/>
      <c r="X90" s="8"/>
      <c r="Y90" s="8"/>
      <c r="Z90" s="8"/>
      <c r="AA90" s="8"/>
      <c r="AB90" s="8"/>
      <c r="AC90" s="8"/>
      <c r="AD90" s="8"/>
      <c r="AE90" s="124"/>
      <c r="AF90" s="96"/>
      <c r="AG90" s="96"/>
      <c r="AH90" s="96"/>
    </row>
    <row r="91" spans="1:34" ht="18.75" customHeight="1">
      <c r="A91" s="96"/>
      <c r="B91" s="96"/>
      <c r="C91" s="96"/>
      <c r="D91" s="96"/>
      <c r="E91" s="96"/>
      <c r="F91" s="96"/>
      <c r="G91" s="96"/>
      <c r="H91" s="96"/>
      <c r="I91" s="96"/>
      <c r="J91" s="96"/>
      <c r="K91" s="8"/>
      <c r="L91" s="8"/>
      <c r="M91" s="8"/>
      <c r="N91" s="8"/>
      <c r="O91" s="8"/>
      <c r="P91" s="8"/>
      <c r="Q91" s="8"/>
      <c r="R91" s="8"/>
      <c r="S91" s="8"/>
      <c r="T91" s="8"/>
      <c r="U91" s="8"/>
      <c r="V91" s="8"/>
      <c r="W91" s="8"/>
      <c r="X91" s="8"/>
      <c r="Y91" s="8"/>
      <c r="Z91" s="8"/>
      <c r="AA91" s="8"/>
      <c r="AB91" s="8"/>
      <c r="AC91" s="8"/>
      <c r="AD91" s="8"/>
      <c r="AE91" s="124"/>
      <c r="AF91" s="96"/>
      <c r="AG91" s="96"/>
      <c r="AH91" s="96"/>
    </row>
    <row r="92" spans="1:34" ht="18.75" customHeight="1">
      <c r="A92" s="96"/>
      <c r="B92" s="96"/>
      <c r="C92" s="96"/>
      <c r="D92" s="96"/>
      <c r="E92" s="96"/>
      <c r="F92" s="96"/>
      <c r="G92" s="96"/>
      <c r="H92" s="96"/>
      <c r="I92" s="96"/>
      <c r="J92" s="96"/>
      <c r="K92" s="8"/>
      <c r="L92" s="8"/>
      <c r="M92" s="8"/>
      <c r="N92" s="8"/>
      <c r="O92" s="8"/>
      <c r="P92" s="8"/>
      <c r="Q92" s="8"/>
      <c r="R92" s="8"/>
      <c r="S92" s="8"/>
      <c r="T92" s="8"/>
      <c r="U92" s="8"/>
      <c r="V92" s="8"/>
      <c r="W92" s="8"/>
      <c r="X92" s="8"/>
      <c r="Y92" s="8"/>
      <c r="Z92" s="8"/>
      <c r="AA92" s="8"/>
      <c r="AB92" s="8"/>
      <c r="AC92" s="8"/>
      <c r="AD92" s="8"/>
      <c r="AE92" s="124"/>
      <c r="AF92" s="96"/>
      <c r="AG92" s="96"/>
      <c r="AH92" s="96"/>
    </row>
    <row r="93" spans="1:34" ht="18.75" customHeight="1">
      <c r="A93" s="96"/>
      <c r="B93" s="96"/>
      <c r="C93" s="96"/>
      <c r="D93" s="96"/>
      <c r="E93" s="96"/>
      <c r="F93" s="96"/>
      <c r="G93" s="96"/>
      <c r="H93" s="96"/>
      <c r="I93" s="96"/>
      <c r="J93" s="96"/>
      <c r="K93" s="8"/>
      <c r="L93" s="8"/>
      <c r="M93" s="8"/>
      <c r="N93" s="8"/>
      <c r="O93" s="8"/>
      <c r="P93" s="8"/>
      <c r="Q93" s="8"/>
      <c r="R93" s="8"/>
      <c r="S93" s="8"/>
      <c r="T93" s="8"/>
      <c r="U93" s="8"/>
      <c r="V93" s="8"/>
      <c r="W93" s="8"/>
      <c r="X93" s="8"/>
      <c r="Y93" s="8"/>
      <c r="Z93" s="8"/>
      <c r="AA93" s="8"/>
      <c r="AB93" s="8"/>
      <c r="AC93" s="8"/>
      <c r="AD93" s="8"/>
      <c r="AE93" s="124"/>
      <c r="AF93" s="96"/>
      <c r="AG93" s="96"/>
      <c r="AH93" s="96"/>
    </row>
    <row r="94" spans="1:34" ht="18.75" customHeight="1">
      <c r="A94" s="96"/>
      <c r="B94" s="96"/>
      <c r="C94" s="96"/>
      <c r="D94" s="96"/>
      <c r="E94" s="96"/>
      <c r="F94" s="96"/>
      <c r="G94" s="96"/>
      <c r="H94" s="96"/>
      <c r="I94" s="96"/>
      <c r="J94" s="96"/>
      <c r="K94" s="8"/>
      <c r="L94" s="8"/>
      <c r="M94" s="8"/>
      <c r="N94" s="8"/>
      <c r="O94" s="8"/>
      <c r="P94" s="8"/>
      <c r="Q94" s="8"/>
      <c r="R94" s="8"/>
      <c r="S94" s="8"/>
      <c r="T94" s="8"/>
      <c r="U94" s="8"/>
      <c r="V94" s="8"/>
      <c r="W94" s="8"/>
      <c r="X94" s="8"/>
      <c r="Y94" s="8"/>
      <c r="Z94" s="8"/>
      <c r="AA94" s="8"/>
      <c r="AB94" s="8"/>
      <c r="AC94" s="8"/>
      <c r="AD94" s="8"/>
      <c r="AE94" s="124"/>
      <c r="AF94" s="96"/>
      <c r="AG94" s="96"/>
      <c r="AH94" s="96"/>
    </row>
    <row r="95" spans="1:34" ht="18.75" customHeight="1">
      <c r="A95" s="96"/>
      <c r="B95" s="96"/>
      <c r="C95" s="96"/>
      <c r="D95" s="96"/>
      <c r="E95" s="96"/>
      <c r="F95" s="96"/>
      <c r="G95" s="96"/>
      <c r="H95" s="96"/>
      <c r="I95" s="96"/>
      <c r="J95" s="96"/>
      <c r="K95" s="8"/>
      <c r="L95" s="8"/>
      <c r="M95" s="8"/>
      <c r="N95" s="8"/>
      <c r="O95" s="8"/>
      <c r="P95" s="8"/>
      <c r="Q95" s="8"/>
      <c r="R95" s="8"/>
      <c r="S95" s="8"/>
      <c r="T95" s="8"/>
      <c r="U95" s="8"/>
      <c r="V95" s="8"/>
      <c r="W95" s="8"/>
      <c r="X95" s="8"/>
      <c r="Y95" s="8"/>
      <c r="Z95" s="8"/>
      <c r="AA95" s="8"/>
      <c r="AB95" s="8"/>
      <c r="AC95" s="8"/>
      <c r="AD95" s="8"/>
      <c r="AE95" s="124"/>
      <c r="AF95" s="96"/>
      <c r="AG95" s="96"/>
      <c r="AH95" s="96"/>
    </row>
    <row r="96" spans="1:34" ht="18.75" customHeight="1">
      <c r="A96" s="96"/>
      <c r="B96" s="96"/>
      <c r="C96" s="96"/>
      <c r="D96" s="96"/>
      <c r="E96" s="96"/>
      <c r="F96" s="96"/>
      <c r="G96" s="96"/>
      <c r="H96" s="96"/>
      <c r="I96" s="96"/>
      <c r="J96" s="96"/>
      <c r="K96" s="8"/>
      <c r="L96" s="8"/>
      <c r="M96" s="8"/>
      <c r="N96" s="8"/>
      <c r="O96" s="8"/>
      <c r="P96" s="8"/>
      <c r="Q96" s="8"/>
      <c r="R96" s="8"/>
      <c r="S96" s="8"/>
      <c r="T96" s="8"/>
      <c r="U96" s="8"/>
      <c r="V96" s="8"/>
      <c r="W96" s="8"/>
      <c r="X96" s="8"/>
      <c r="Y96" s="8"/>
      <c r="Z96" s="8"/>
      <c r="AA96" s="8"/>
      <c r="AB96" s="8"/>
      <c r="AC96" s="8"/>
      <c r="AD96" s="8"/>
      <c r="AE96" s="124"/>
      <c r="AF96" s="96"/>
      <c r="AG96" s="96"/>
      <c r="AH96" s="96"/>
    </row>
    <row r="97" spans="1:34" ht="18.75" customHeight="1">
      <c r="A97" s="96"/>
      <c r="B97" s="96"/>
      <c r="C97" s="96"/>
      <c r="D97" s="96"/>
      <c r="E97" s="96"/>
      <c r="F97" s="96"/>
      <c r="G97" s="96"/>
      <c r="H97" s="96"/>
      <c r="I97" s="96"/>
      <c r="J97" s="96"/>
      <c r="K97" s="8"/>
      <c r="L97" s="8"/>
      <c r="M97" s="8"/>
      <c r="N97" s="8"/>
      <c r="O97" s="8"/>
      <c r="P97" s="8"/>
      <c r="Q97" s="8"/>
      <c r="R97" s="8"/>
      <c r="S97" s="8"/>
      <c r="T97" s="8"/>
      <c r="U97" s="8"/>
      <c r="V97" s="8"/>
      <c r="W97" s="8"/>
      <c r="X97" s="8"/>
      <c r="Y97" s="8"/>
      <c r="Z97" s="8"/>
      <c r="AA97" s="8"/>
      <c r="AB97" s="8"/>
      <c r="AC97" s="8"/>
      <c r="AD97" s="8"/>
      <c r="AE97" s="124"/>
      <c r="AF97" s="96"/>
      <c r="AG97" s="96"/>
      <c r="AH97" s="96"/>
    </row>
    <row r="98" spans="1:34" ht="18.75" customHeight="1">
      <c r="A98" s="96"/>
      <c r="B98" s="96"/>
      <c r="C98" s="96"/>
      <c r="D98" s="96"/>
      <c r="E98" s="96"/>
      <c r="F98" s="96"/>
      <c r="G98" s="96"/>
      <c r="H98" s="96"/>
      <c r="I98" s="96"/>
      <c r="J98" s="96"/>
      <c r="K98" s="8"/>
      <c r="L98" s="8"/>
      <c r="M98" s="8"/>
      <c r="N98" s="8"/>
      <c r="O98" s="8"/>
      <c r="P98" s="8"/>
      <c r="Q98" s="8"/>
      <c r="R98" s="8"/>
      <c r="S98" s="8"/>
      <c r="T98" s="8"/>
      <c r="U98" s="8"/>
      <c r="V98" s="8"/>
      <c r="W98" s="8"/>
      <c r="X98" s="8"/>
      <c r="Y98" s="8"/>
      <c r="Z98" s="8"/>
      <c r="AA98" s="8"/>
      <c r="AB98" s="8"/>
      <c r="AC98" s="8"/>
      <c r="AD98" s="8"/>
      <c r="AE98" s="124"/>
      <c r="AF98" s="96"/>
      <c r="AG98" s="96"/>
      <c r="AH98" s="96"/>
    </row>
    <row r="99" spans="1:34" ht="18.75" customHeight="1">
      <c r="A99" s="96"/>
      <c r="B99" s="96"/>
      <c r="C99" s="96"/>
      <c r="D99" s="96"/>
      <c r="E99" s="96"/>
      <c r="F99" s="96"/>
      <c r="G99" s="96"/>
      <c r="H99" s="96"/>
      <c r="I99" s="96"/>
      <c r="J99" s="96"/>
      <c r="K99" s="8"/>
      <c r="L99" s="8"/>
      <c r="M99" s="8"/>
      <c r="N99" s="8"/>
      <c r="O99" s="8"/>
      <c r="P99" s="8"/>
      <c r="Q99" s="8"/>
      <c r="R99" s="8"/>
      <c r="S99" s="8"/>
      <c r="T99" s="8"/>
      <c r="U99" s="8"/>
      <c r="V99" s="8"/>
      <c r="W99" s="8"/>
      <c r="X99" s="8"/>
      <c r="Y99" s="8"/>
      <c r="Z99" s="8"/>
      <c r="AA99" s="8"/>
      <c r="AB99" s="8"/>
      <c r="AC99" s="8"/>
      <c r="AD99" s="8"/>
      <c r="AE99" s="124"/>
      <c r="AF99" s="96"/>
      <c r="AG99" s="96"/>
      <c r="AH99" s="96"/>
    </row>
    <row r="100" spans="1:34" ht="18.75" customHeight="1">
      <c r="A100" s="96"/>
      <c r="B100" s="96"/>
      <c r="C100" s="96"/>
      <c r="D100" s="96"/>
      <c r="E100" s="96"/>
      <c r="F100" s="96"/>
      <c r="G100" s="96"/>
      <c r="H100" s="96"/>
      <c r="I100" s="96"/>
      <c r="J100" s="96"/>
      <c r="K100" s="8"/>
      <c r="L100" s="8"/>
      <c r="M100" s="8"/>
      <c r="N100" s="8"/>
      <c r="O100" s="8"/>
      <c r="P100" s="8"/>
      <c r="Q100" s="8"/>
      <c r="R100" s="8"/>
      <c r="S100" s="8"/>
      <c r="T100" s="8"/>
      <c r="U100" s="8"/>
      <c r="V100" s="8"/>
      <c r="W100" s="8"/>
      <c r="X100" s="8"/>
      <c r="Y100" s="8"/>
      <c r="Z100" s="8"/>
      <c r="AA100" s="8"/>
      <c r="AB100" s="8"/>
      <c r="AC100" s="8"/>
      <c r="AD100" s="8"/>
      <c r="AE100" s="124"/>
      <c r="AF100" s="96"/>
      <c r="AG100" s="96"/>
      <c r="AH100" s="96"/>
    </row>
    <row r="101" spans="1:34" ht="18.75" customHeight="1">
      <c r="A101" s="96"/>
      <c r="B101" s="96"/>
      <c r="C101" s="96"/>
      <c r="D101" s="96"/>
      <c r="E101" s="96"/>
      <c r="F101" s="96"/>
      <c r="G101" s="96"/>
      <c r="H101" s="96"/>
      <c r="I101" s="96"/>
      <c r="J101" s="96"/>
      <c r="K101" s="8"/>
      <c r="L101" s="8"/>
      <c r="M101" s="8"/>
      <c r="N101" s="8"/>
      <c r="O101" s="8"/>
      <c r="P101" s="8"/>
      <c r="Q101" s="8"/>
      <c r="R101" s="8"/>
      <c r="S101" s="8"/>
      <c r="T101" s="8"/>
      <c r="U101" s="8"/>
      <c r="V101" s="8"/>
      <c r="W101" s="8"/>
      <c r="X101" s="8"/>
      <c r="Y101" s="8"/>
      <c r="Z101" s="8"/>
      <c r="AA101" s="8"/>
      <c r="AB101" s="8"/>
      <c r="AC101" s="8"/>
      <c r="AD101" s="8"/>
      <c r="AE101" s="124"/>
      <c r="AF101" s="96"/>
      <c r="AG101" s="96"/>
      <c r="AH101" s="96"/>
    </row>
    <row r="102" spans="1:34" ht="18.75" customHeight="1">
      <c r="A102" s="96"/>
      <c r="B102" s="96"/>
      <c r="C102" s="96"/>
      <c r="D102" s="96"/>
      <c r="E102" s="96"/>
      <c r="F102" s="96"/>
      <c r="G102" s="96"/>
      <c r="H102" s="96"/>
      <c r="I102" s="96"/>
      <c r="J102" s="96"/>
      <c r="K102" s="8"/>
      <c r="L102" s="8"/>
      <c r="M102" s="8"/>
      <c r="N102" s="8"/>
      <c r="O102" s="8"/>
      <c r="P102" s="8"/>
      <c r="Q102" s="8"/>
      <c r="R102" s="8"/>
      <c r="S102" s="8"/>
      <c r="T102" s="8"/>
      <c r="U102" s="8"/>
      <c r="V102" s="8"/>
      <c r="W102" s="8"/>
      <c r="X102" s="8"/>
      <c r="Y102" s="8"/>
      <c r="Z102" s="8"/>
      <c r="AA102" s="8"/>
      <c r="AB102" s="8"/>
      <c r="AC102" s="8"/>
      <c r="AD102" s="8"/>
      <c r="AE102" s="124"/>
      <c r="AF102" s="96"/>
      <c r="AG102" s="96"/>
      <c r="AH102" s="96"/>
    </row>
    <row r="103" spans="1:34" ht="18.75" customHeight="1">
      <c r="A103" s="96"/>
      <c r="B103" s="96"/>
      <c r="C103" s="96"/>
      <c r="D103" s="96"/>
      <c r="E103" s="96"/>
      <c r="F103" s="96"/>
      <c r="G103" s="96"/>
      <c r="H103" s="96"/>
      <c r="I103" s="96"/>
      <c r="J103" s="96"/>
      <c r="K103" s="8"/>
      <c r="L103" s="8"/>
      <c r="M103" s="8"/>
      <c r="N103" s="8"/>
      <c r="O103" s="8"/>
      <c r="P103" s="8"/>
      <c r="Q103" s="8"/>
      <c r="R103" s="8"/>
      <c r="S103" s="8"/>
      <c r="T103" s="8"/>
      <c r="U103" s="8"/>
      <c r="V103" s="8"/>
      <c r="W103" s="8"/>
      <c r="X103" s="8"/>
      <c r="Y103" s="8"/>
      <c r="Z103" s="8"/>
      <c r="AA103" s="8"/>
      <c r="AB103" s="8"/>
      <c r="AC103" s="8"/>
      <c r="AD103" s="8"/>
      <c r="AE103" s="124"/>
      <c r="AF103" s="96"/>
      <c r="AG103" s="96"/>
      <c r="AH103" s="96"/>
    </row>
    <row r="104" spans="1:34" ht="18.75" customHeight="1">
      <c r="A104" s="96"/>
      <c r="B104" s="96"/>
      <c r="C104" s="96"/>
      <c r="D104" s="96"/>
      <c r="E104" s="96"/>
      <c r="F104" s="96"/>
      <c r="G104" s="96"/>
      <c r="H104" s="96"/>
      <c r="I104" s="96"/>
      <c r="J104" s="96"/>
      <c r="K104" s="8"/>
      <c r="L104" s="8"/>
      <c r="M104" s="8"/>
      <c r="N104" s="8"/>
      <c r="O104" s="8"/>
      <c r="P104" s="8"/>
      <c r="Q104" s="8"/>
      <c r="R104" s="8"/>
      <c r="S104" s="8"/>
      <c r="T104" s="8"/>
      <c r="U104" s="8"/>
      <c r="V104" s="8"/>
      <c r="W104" s="8"/>
      <c r="X104" s="8"/>
      <c r="Y104" s="8"/>
      <c r="Z104" s="8"/>
      <c r="AA104" s="8"/>
      <c r="AB104" s="8"/>
      <c r="AC104" s="8"/>
      <c r="AD104" s="8"/>
      <c r="AE104" s="124"/>
      <c r="AF104" s="96"/>
      <c r="AG104" s="96"/>
      <c r="AH104" s="96"/>
    </row>
    <row r="105" spans="1:34" ht="18.75" customHeight="1">
      <c r="A105" s="96"/>
      <c r="B105" s="96"/>
      <c r="C105" s="96"/>
      <c r="D105" s="96"/>
      <c r="E105" s="96"/>
      <c r="F105" s="96"/>
      <c r="G105" s="96"/>
      <c r="H105" s="96"/>
      <c r="I105" s="96"/>
      <c r="J105" s="96"/>
      <c r="K105" s="8"/>
      <c r="L105" s="8"/>
      <c r="M105" s="8"/>
      <c r="N105" s="8"/>
      <c r="O105" s="8"/>
      <c r="P105" s="8"/>
      <c r="Q105" s="8"/>
      <c r="R105" s="8"/>
      <c r="S105" s="8"/>
      <c r="T105" s="8"/>
      <c r="U105" s="8"/>
      <c r="V105" s="8"/>
      <c r="W105" s="8"/>
      <c r="X105" s="8"/>
      <c r="Y105" s="8"/>
      <c r="Z105" s="8"/>
      <c r="AA105" s="8"/>
      <c r="AB105" s="8"/>
      <c r="AC105" s="8"/>
      <c r="AD105" s="8"/>
      <c r="AE105" s="124"/>
      <c r="AF105" s="96"/>
      <c r="AG105" s="96"/>
      <c r="AH105" s="96"/>
    </row>
    <row r="106" spans="1:34" ht="18.75" customHeight="1">
      <c r="A106" s="96"/>
      <c r="B106" s="96"/>
      <c r="C106" s="96"/>
      <c r="D106" s="96"/>
      <c r="E106" s="96"/>
      <c r="F106" s="96"/>
      <c r="G106" s="96"/>
      <c r="H106" s="96"/>
      <c r="I106" s="96"/>
      <c r="J106" s="96"/>
      <c r="K106" s="8"/>
      <c r="L106" s="8"/>
      <c r="M106" s="8"/>
      <c r="N106" s="8"/>
      <c r="O106" s="8"/>
      <c r="P106" s="8"/>
      <c r="Q106" s="8"/>
      <c r="R106" s="8"/>
      <c r="S106" s="8"/>
      <c r="T106" s="8"/>
      <c r="U106" s="8"/>
      <c r="V106" s="8"/>
      <c r="W106" s="8"/>
      <c r="X106" s="8"/>
      <c r="Y106" s="8"/>
      <c r="Z106" s="8"/>
      <c r="AA106" s="8"/>
      <c r="AB106" s="8"/>
      <c r="AC106" s="8"/>
      <c r="AD106" s="8"/>
      <c r="AE106" s="124"/>
      <c r="AF106" s="96"/>
      <c r="AG106" s="96"/>
      <c r="AH106" s="96"/>
    </row>
    <row r="107" spans="1:34" ht="18.75" customHeight="1">
      <c r="A107" s="96"/>
      <c r="B107" s="96"/>
      <c r="C107" s="96"/>
      <c r="D107" s="96"/>
      <c r="E107" s="96"/>
      <c r="F107" s="96"/>
      <c r="G107" s="96"/>
      <c r="H107" s="96"/>
      <c r="I107" s="96"/>
      <c r="J107" s="96"/>
      <c r="K107" s="8"/>
      <c r="L107" s="8"/>
      <c r="M107" s="8"/>
      <c r="N107" s="8"/>
      <c r="O107" s="8"/>
      <c r="P107" s="8"/>
      <c r="Q107" s="8"/>
      <c r="R107" s="8"/>
      <c r="S107" s="8"/>
      <c r="T107" s="8"/>
      <c r="U107" s="8"/>
      <c r="V107" s="8"/>
      <c r="W107" s="8"/>
      <c r="X107" s="8"/>
      <c r="Y107" s="8"/>
      <c r="Z107" s="8"/>
      <c r="AA107" s="8"/>
      <c r="AB107" s="8"/>
      <c r="AC107" s="8"/>
      <c r="AD107" s="8"/>
      <c r="AE107" s="124"/>
      <c r="AF107" s="96"/>
      <c r="AG107" s="96"/>
      <c r="AH107" s="96"/>
    </row>
    <row r="108" spans="1:34" ht="18.75" customHeight="1">
      <c r="A108" s="96"/>
      <c r="B108" s="96"/>
      <c r="C108" s="96"/>
      <c r="D108" s="96"/>
      <c r="E108" s="96"/>
      <c r="F108" s="96"/>
      <c r="G108" s="96"/>
      <c r="H108" s="96"/>
      <c r="I108" s="96"/>
      <c r="J108" s="96"/>
      <c r="K108" s="8"/>
      <c r="L108" s="8"/>
      <c r="M108" s="8"/>
      <c r="N108" s="8"/>
      <c r="O108" s="8"/>
      <c r="P108" s="8"/>
      <c r="Q108" s="8"/>
      <c r="R108" s="8"/>
      <c r="S108" s="8"/>
      <c r="T108" s="8"/>
      <c r="U108" s="8"/>
      <c r="V108" s="8"/>
      <c r="W108" s="8"/>
      <c r="X108" s="8"/>
      <c r="Y108" s="8"/>
      <c r="Z108" s="8"/>
      <c r="AA108" s="8"/>
      <c r="AB108" s="8"/>
      <c r="AC108" s="8"/>
      <c r="AD108" s="8"/>
      <c r="AE108" s="124"/>
      <c r="AF108" s="96"/>
      <c r="AG108" s="96"/>
      <c r="AH108" s="96"/>
    </row>
    <row r="109" spans="1:34" ht="18.75" customHeight="1">
      <c r="A109" s="96"/>
      <c r="B109" s="96"/>
      <c r="C109" s="96"/>
      <c r="D109" s="96"/>
      <c r="E109" s="96"/>
      <c r="F109" s="96"/>
      <c r="G109" s="96"/>
      <c r="H109" s="96"/>
      <c r="I109" s="96"/>
      <c r="J109" s="96"/>
      <c r="K109" s="8"/>
      <c r="L109" s="8"/>
      <c r="M109" s="8"/>
      <c r="N109" s="8"/>
      <c r="O109" s="8"/>
      <c r="P109" s="8"/>
      <c r="Q109" s="8"/>
      <c r="R109" s="8"/>
      <c r="S109" s="8"/>
      <c r="T109" s="8"/>
      <c r="U109" s="8"/>
      <c r="V109" s="8"/>
      <c r="W109" s="8"/>
      <c r="X109" s="8"/>
      <c r="Y109" s="8"/>
      <c r="Z109" s="8"/>
      <c r="AA109" s="8"/>
      <c r="AB109" s="8"/>
      <c r="AC109" s="8"/>
      <c r="AD109" s="8"/>
      <c r="AE109" s="124"/>
      <c r="AF109" s="96"/>
      <c r="AG109" s="96"/>
      <c r="AH109" s="96"/>
    </row>
    <row r="110" spans="1:34" ht="18.75" customHeight="1">
      <c r="A110" s="96"/>
      <c r="B110" s="96"/>
      <c r="C110" s="96"/>
      <c r="D110" s="96"/>
      <c r="E110" s="96"/>
      <c r="F110" s="96"/>
      <c r="G110" s="96"/>
      <c r="H110" s="96"/>
      <c r="I110" s="96"/>
      <c r="J110" s="96"/>
      <c r="K110" s="8"/>
      <c r="L110" s="8"/>
      <c r="M110" s="8"/>
      <c r="N110" s="8"/>
      <c r="O110" s="8"/>
      <c r="P110" s="8"/>
      <c r="Q110" s="8"/>
      <c r="R110" s="8"/>
      <c r="S110" s="8"/>
      <c r="T110" s="8"/>
      <c r="U110" s="8"/>
      <c r="V110" s="8"/>
      <c r="W110" s="8"/>
      <c r="X110" s="8"/>
      <c r="Y110" s="8"/>
      <c r="Z110" s="8"/>
      <c r="AA110" s="8"/>
      <c r="AB110" s="8"/>
      <c r="AC110" s="8"/>
      <c r="AD110" s="8"/>
      <c r="AE110" s="124"/>
      <c r="AF110" s="96"/>
      <c r="AG110" s="96"/>
      <c r="AH110" s="96"/>
    </row>
    <row r="111" spans="1:34" ht="18.75" customHeight="1">
      <c r="A111" s="96"/>
      <c r="B111" s="96"/>
      <c r="C111" s="96"/>
      <c r="D111" s="96"/>
      <c r="E111" s="96"/>
      <c r="F111" s="96"/>
      <c r="G111" s="96"/>
      <c r="H111" s="96"/>
      <c r="I111" s="96"/>
      <c r="J111" s="96"/>
      <c r="K111" s="8"/>
      <c r="L111" s="8"/>
      <c r="M111" s="8"/>
      <c r="N111" s="8"/>
      <c r="O111" s="8"/>
      <c r="P111" s="8"/>
      <c r="Q111" s="8"/>
      <c r="R111" s="8"/>
      <c r="S111" s="8"/>
      <c r="T111" s="8"/>
      <c r="U111" s="8"/>
      <c r="V111" s="8"/>
      <c r="W111" s="8"/>
      <c r="X111" s="8"/>
      <c r="Y111" s="8"/>
      <c r="Z111" s="8"/>
      <c r="AA111" s="8"/>
      <c r="AB111" s="8"/>
      <c r="AC111" s="8"/>
      <c r="AD111" s="8"/>
      <c r="AE111" s="124"/>
      <c r="AF111" s="96"/>
      <c r="AG111" s="96"/>
      <c r="AH111" s="96"/>
    </row>
    <row r="112" spans="1:34" ht="18.75" customHeight="1">
      <c r="A112" s="96"/>
      <c r="B112" s="96"/>
      <c r="C112" s="96"/>
      <c r="D112" s="96"/>
      <c r="E112" s="96"/>
      <c r="F112" s="96"/>
      <c r="G112" s="96"/>
      <c r="H112" s="96"/>
      <c r="I112" s="96"/>
      <c r="J112" s="96"/>
      <c r="K112" s="8"/>
      <c r="L112" s="8"/>
      <c r="M112" s="8"/>
      <c r="N112" s="8"/>
      <c r="O112" s="8"/>
      <c r="P112" s="8"/>
      <c r="Q112" s="8"/>
      <c r="R112" s="8"/>
      <c r="S112" s="8"/>
      <c r="T112" s="8"/>
      <c r="U112" s="8"/>
      <c r="V112" s="8"/>
      <c r="W112" s="8"/>
      <c r="X112" s="8"/>
      <c r="Y112" s="8"/>
      <c r="Z112" s="8"/>
      <c r="AA112" s="8"/>
      <c r="AB112" s="8"/>
      <c r="AC112" s="8"/>
      <c r="AD112" s="8"/>
      <c r="AE112" s="124"/>
      <c r="AF112" s="96"/>
      <c r="AG112" s="96"/>
      <c r="AH112" s="96"/>
    </row>
    <row r="113" spans="1:34" ht="18.75" customHeight="1">
      <c r="A113" s="96"/>
      <c r="B113" s="96"/>
      <c r="C113" s="96"/>
      <c r="D113" s="96"/>
      <c r="E113" s="96"/>
      <c r="F113" s="96"/>
      <c r="G113" s="96"/>
      <c r="H113" s="96"/>
      <c r="I113" s="96"/>
      <c r="J113" s="96"/>
      <c r="K113" s="8"/>
      <c r="L113" s="8"/>
      <c r="M113" s="8"/>
      <c r="N113" s="8"/>
      <c r="O113" s="8"/>
      <c r="P113" s="8"/>
      <c r="Q113" s="8"/>
      <c r="R113" s="8"/>
      <c r="S113" s="8"/>
      <c r="T113" s="8"/>
      <c r="U113" s="8"/>
      <c r="V113" s="8"/>
      <c r="W113" s="8"/>
      <c r="X113" s="8"/>
      <c r="Y113" s="8"/>
      <c r="Z113" s="8"/>
      <c r="AA113" s="8"/>
      <c r="AB113" s="8"/>
      <c r="AC113" s="8"/>
      <c r="AD113" s="8"/>
      <c r="AE113" s="124"/>
      <c r="AF113" s="96"/>
      <c r="AG113" s="96"/>
      <c r="AH113" s="96"/>
    </row>
    <row r="114" spans="1:34" ht="18.75" customHeight="1">
      <c r="A114" s="96"/>
      <c r="B114" s="96"/>
      <c r="C114" s="96"/>
      <c r="D114" s="96"/>
      <c r="E114" s="96"/>
      <c r="F114" s="96"/>
      <c r="G114" s="96"/>
      <c r="H114" s="96"/>
      <c r="I114" s="96"/>
      <c r="J114" s="96"/>
      <c r="K114" s="8"/>
      <c r="L114" s="8"/>
      <c r="M114" s="8"/>
      <c r="N114" s="8"/>
      <c r="O114" s="8"/>
      <c r="P114" s="8"/>
      <c r="Q114" s="8"/>
      <c r="R114" s="8"/>
      <c r="S114" s="8"/>
      <c r="T114" s="8"/>
      <c r="U114" s="8"/>
      <c r="V114" s="8"/>
      <c r="W114" s="8"/>
      <c r="X114" s="8"/>
      <c r="Y114" s="8"/>
      <c r="Z114" s="8"/>
      <c r="AA114" s="8"/>
      <c r="AB114" s="8"/>
      <c r="AC114" s="8"/>
      <c r="AD114" s="8"/>
      <c r="AE114" s="124"/>
      <c r="AF114" s="96"/>
      <c r="AG114" s="96"/>
      <c r="AH114" s="96"/>
    </row>
    <row r="115" spans="1:34" ht="18.75" customHeight="1">
      <c r="A115" s="96"/>
      <c r="B115" s="96"/>
      <c r="C115" s="96"/>
      <c r="D115" s="96"/>
      <c r="E115" s="96"/>
      <c r="F115" s="96"/>
      <c r="G115" s="96"/>
      <c r="H115" s="96"/>
      <c r="I115" s="96"/>
      <c r="J115" s="96"/>
      <c r="K115" s="8"/>
      <c r="L115" s="8"/>
      <c r="M115" s="8"/>
      <c r="N115" s="8"/>
      <c r="O115" s="8"/>
      <c r="P115" s="8"/>
      <c r="Q115" s="8"/>
      <c r="R115" s="8"/>
      <c r="S115" s="8"/>
      <c r="T115" s="8"/>
      <c r="U115" s="8"/>
      <c r="V115" s="8"/>
      <c r="W115" s="8"/>
      <c r="X115" s="8"/>
      <c r="Y115" s="8"/>
      <c r="Z115" s="8"/>
      <c r="AA115" s="8"/>
      <c r="AB115" s="8"/>
      <c r="AC115" s="8"/>
      <c r="AD115" s="8"/>
      <c r="AE115" s="124"/>
      <c r="AF115" s="96"/>
      <c r="AG115" s="96"/>
      <c r="AH115" s="96"/>
    </row>
    <row r="116" spans="1:34" ht="18.75" customHeight="1">
      <c r="A116" s="96"/>
      <c r="B116" s="96"/>
      <c r="C116" s="96"/>
      <c r="D116" s="96"/>
      <c r="E116" s="96"/>
      <c r="F116" s="96"/>
      <c r="G116" s="96"/>
      <c r="H116" s="96"/>
      <c r="I116" s="96"/>
      <c r="J116" s="96"/>
      <c r="K116" s="8"/>
      <c r="L116" s="8"/>
      <c r="M116" s="8"/>
      <c r="N116" s="8"/>
      <c r="O116" s="8"/>
      <c r="P116" s="8"/>
      <c r="Q116" s="8"/>
      <c r="R116" s="8"/>
      <c r="S116" s="8"/>
      <c r="T116" s="8"/>
      <c r="U116" s="8"/>
      <c r="V116" s="8"/>
      <c r="W116" s="8"/>
      <c r="X116" s="8"/>
      <c r="Y116" s="8"/>
      <c r="Z116" s="8"/>
      <c r="AA116" s="8"/>
      <c r="AB116" s="8"/>
      <c r="AC116" s="8"/>
      <c r="AD116" s="8"/>
      <c r="AE116" s="124"/>
      <c r="AF116" s="96"/>
      <c r="AG116" s="96"/>
      <c r="AH116" s="96"/>
    </row>
    <row r="117" spans="1:34" ht="18.75" customHeight="1">
      <c r="A117" s="96"/>
      <c r="B117" s="96"/>
      <c r="C117" s="96"/>
      <c r="D117" s="96"/>
      <c r="E117" s="96"/>
      <c r="F117" s="96"/>
      <c r="G117" s="96"/>
      <c r="H117" s="96"/>
      <c r="I117" s="96"/>
      <c r="J117" s="96"/>
      <c r="K117" s="8"/>
      <c r="L117" s="8"/>
      <c r="M117" s="8"/>
      <c r="N117" s="8"/>
      <c r="O117" s="8"/>
      <c r="P117" s="8"/>
      <c r="Q117" s="8"/>
      <c r="R117" s="8"/>
      <c r="S117" s="8"/>
      <c r="T117" s="8"/>
      <c r="U117" s="8"/>
      <c r="V117" s="8"/>
      <c r="W117" s="8"/>
      <c r="X117" s="8"/>
      <c r="Y117" s="8"/>
      <c r="Z117" s="8"/>
      <c r="AA117" s="8"/>
      <c r="AB117" s="8"/>
      <c r="AC117" s="8"/>
      <c r="AD117" s="8"/>
      <c r="AE117" s="124"/>
      <c r="AF117" s="96"/>
      <c r="AG117" s="96"/>
      <c r="AH117" s="96"/>
    </row>
    <row r="118" spans="1:34" ht="18.75" customHeight="1">
      <c r="A118" s="96"/>
      <c r="B118" s="96"/>
      <c r="C118" s="96"/>
      <c r="D118" s="96"/>
      <c r="E118" s="96"/>
      <c r="F118" s="96"/>
      <c r="G118" s="96"/>
      <c r="H118" s="96"/>
      <c r="I118" s="96"/>
      <c r="J118" s="96"/>
      <c r="K118" s="8"/>
      <c r="L118" s="8"/>
      <c r="M118" s="8"/>
      <c r="N118" s="8"/>
      <c r="O118" s="8"/>
      <c r="P118" s="8"/>
      <c r="Q118" s="8"/>
      <c r="R118" s="8"/>
      <c r="S118" s="8"/>
      <c r="T118" s="8"/>
      <c r="U118" s="8"/>
      <c r="V118" s="8"/>
      <c r="W118" s="8"/>
      <c r="X118" s="8"/>
      <c r="Y118" s="8"/>
      <c r="Z118" s="8"/>
      <c r="AA118" s="8"/>
      <c r="AB118" s="8"/>
      <c r="AC118" s="8"/>
      <c r="AD118" s="8"/>
      <c r="AE118" s="124"/>
      <c r="AF118" s="96"/>
      <c r="AG118" s="96"/>
      <c r="AH118" s="96"/>
    </row>
    <row r="119" spans="1:34" ht="18.75" customHeight="1">
      <c r="A119" s="96"/>
      <c r="B119" s="96"/>
      <c r="C119" s="96"/>
      <c r="D119" s="96"/>
      <c r="E119" s="96"/>
      <c r="F119" s="96"/>
      <c r="G119" s="96"/>
      <c r="H119" s="96"/>
      <c r="I119" s="96"/>
      <c r="J119" s="96"/>
      <c r="K119" s="8"/>
      <c r="L119" s="8"/>
      <c r="M119" s="8"/>
      <c r="N119" s="8"/>
      <c r="O119" s="8"/>
      <c r="P119" s="8"/>
      <c r="Q119" s="8"/>
      <c r="R119" s="8"/>
      <c r="S119" s="8"/>
      <c r="T119" s="8"/>
      <c r="U119" s="8"/>
      <c r="V119" s="8"/>
      <c r="W119" s="8"/>
      <c r="X119" s="8"/>
      <c r="Y119" s="8"/>
      <c r="Z119" s="8"/>
      <c r="AA119" s="8"/>
      <c r="AB119" s="8"/>
      <c r="AC119" s="8"/>
      <c r="AD119" s="8"/>
      <c r="AE119" s="124"/>
      <c r="AF119" s="96"/>
      <c r="AG119" s="96"/>
      <c r="AH119" s="96"/>
    </row>
    <row r="120" spans="1:34" ht="18.75" customHeight="1">
      <c r="A120" s="96"/>
      <c r="B120" s="96"/>
      <c r="C120" s="96"/>
      <c r="D120" s="96"/>
      <c r="E120" s="96"/>
      <c r="F120" s="96"/>
      <c r="G120" s="96"/>
      <c r="H120" s="96"/>
      <c r="I120" s="96"/>
      <c r="J120" s="96"/>
      <c r="K120" s="8"/>
      <c r="L120" s="8"/>
      <c r="M120" s="8"/>
      <c r="N120" s="8"/>
      <c r="O120" s="8"/>
      <c r="P120" s="8"/>
      <c r="Q120" s="8"/>
      <c r="R120" s="8"/>
      <c r="S120" s="8"/>
      <c r="T120" s="8"/>
      <c r="U120" s="8"/>
      <c r="V120" s="8"/>
      <c r="W120" s="8"/>
      <c r="X120" s="8"/>
      <c r="Y120" s="8"/>
      <c r="Z120" s="8"/>
      <c r="AA120" s="8"/>
      <c r="AB120" s="8"/>
      <c r="AC120" s="8"/>
      <c r="AD120" s="8"/>
      <c r="AE120" s="124"/>
      <c r="AF120" s="96"/>
      <c r="AG120" s="96"/>
      <c r="AH120" s="96"/>
    </row>
    <row r="121" spans="1:34" ht="18.75" customHeight="1">
      <c r="A121" s="96"/>
      <c r="B121" s="96"/>
      <c r="C121" s="96"/>
      <c r="D121" s="96"/>
      <c r="E121" s="96"/>
      <c r="F121" s="96"/>
      <c r="G121" s="96"/>
      <c r="H121" s="96"/>
      <c r="I121" s="96"/>
      <c r="J121" s="96"/>
      <c r="K121" s="8"/>
      <c r="L121" s="8"/>
      <c r="M121" s="8"/>
      <c r="N121" s="8"/>
      <c r="O121" s="8"/>
      <c r="P121" s="8"/>
      <c r="Q121" s="8"/>
      <c r="R121" s="8"/>
      <c r="S121" s="8"/>
      <c r="T121" s="8"/>
      <c r="U121" s="8"/>
      <c r="V121" s="8"/>
      <c r="W121" s="8"/>
      <c r="X121" s="8"/>
      <c r="Y121" s="8"/>
      <c r="Z121" s="8"/>
      <c r="AA121" s="8"/>
      <c r="AB121" s="8"/>
      <c r="AC121" s="8"/>
      <c r="AD121" s="8"/>
      <c r="AE121" s="124"/>
      <c r="AF121" s="96"/>
      <c r="AG121" s="96"/>
      <c r="AH121" s="96"/>
    </row>
    <row r="122" spans="1:34" ht="18.75" customHeight="1">
      <c r="A122" s="96"/>
      <c r="B122" s="96"/>
      <c r="C122" s="96"/>
      <c r="D122" s="96"/>
      <c r="E122" s="96"/>
      <c r="F122" s="96"/>
      <c r="G122" s="96"/>
      <c r="H122" s="96"/>
      <c r="I122" s="96"/>
      <c r="J122" s="96"/>
      <c r="K122" s="8"/>
      <c r="L122" s="8"/>
      <c r="M122" s="8"/>
      <c r="N122" s="8"/>
      <c r="O122" s="8"/>
      <c r="P122" s="8"/>
      <c r="Q122" s="8"/>
      <c r="R122" s="8"/>
      <c r="S122" s="8"/>
      <c r="T122" s="8"/>
      <c r="U122" s="8"/>
      <c r="V122" s="8"/>
      <c r="W122" s="8"/>
      <c r="X122" s="8"/>
      <c r="Y122" s="8"/>
      <c r="Z122" s="8"/>
      <c r="AA122" s="8"/>
      <c r="AB122" s="8"/>
      <c r="AC122" s="8"/>
      <c r="AD122" s="8"/>
      <c r="AE122" s="124"/>
      <c r="AF122" s="96"/>
      <c r="AG122" s="96"/>
      <c r="AH122" s="96"/>
    </row>
    <row r="123" spans="1:34" ht="18.75" customHeight="1">
      <c r="A123" s="96"/>
      <c r="B123" s="96"/>
      <c r="C123" s="96"/>
      <c r="D123" s="96"/>
      <c r="E123" s="96"/>
      <c r="F123" s="96"/>
      <c r="G123" s="96"/>
      <c r="H123" s="96"/>
      <c r="I123" s="96"/>
      <c r="J123" s="96"/>
      <c r="K123" s="8"/>
      <c r="L123" s="8"/>
      <c r="M123" s="8"/>
      <c r="N123" s="8"/>
      <c r="O123" s="8"/>
      <c r="P123" s="8"/>
      <c r="Q123" s="8"/>
      <c r="R123" s="8"/>
      <c r="S123" s="8"/>
      <c r="T123" s="8"/>
      <c r="U123" s="8"/>
      <c r="V123" s="8"/>
      <c r="W123" s="8"/>
      <c r="X123" s="8"/>
      <c r="Y123" s="8"/>
      <c r="Z123" s="8"/>
      <c r="AA123" s="8"/>
      <c r="AB123" s="8"/>
      <c r="AC123" s="8"/>
      <c r="AD123" s="8"/>
      <c r="AE123" s="124"/>
      <c r="AF123" s="96"/>
      <c r="AG123" s="96"/>
      <c r="AH123" s="96"/>
    </row>
    <row r="124" spans="1:34" ht="18.75" customHeight="1">
      <c r="A124" s="96"/>
      <c r="B124" s="96"/>
      <c r="C124" s="96"/>
      <c r="D124" s="96"/>
      <c r="E124" s="96"/>
      <c r="F124" s="96"/>
      <c r="G124" s="96"/>
      <c r="H124" s="96"/>
      <c r="I124" s="96"/>
      <c r="J124" s="96"/>
      <c r="K124" s="8"/>
      <c r="L124" s="8"/>
      <c r="M124" s="8"/>
      <c r="N124" s="8"/>
      <c r="O124" s="8"/>
      <c r="P124" s="8"/>
      <c r="Q124" s="8"/>
      <c r="R124" s="8"/>
      <c r="S124" s="8"/>
      <c r="T124" s="8"/>
      <c r="U124" s="8"/>
      <c r="V124" s="8"/>
      <c r="W124" s="8"/>
      <c r="X124" s="8"/>
      <c r="Y124" s="8"/>
      <c r="Z124" s="8"/>
      <c r="AA124" s="8"/>
      <c r="AB124" s="8"/>
      <c r="AC124" s="8"/>
      <c r="AD124" s="8"/>
      <c r="AE124" s="124"/>
      <c r="AF124" s="96"/>
      <c r="AG124" s="96"/>
      <c r="AH124" s="96"/>
    </row>
    <row r="125" spans="1:34" ht="18.75" customHeight="1">
      <c r="A125" s="96"/>
      <c r="B125" s="96"/>
      <c r="C125" s="96"/>
      <c r="D125" s="96"/>
      <c r="E125" s="96"/>
      <c r="F125" s="96"/>
      <c r="G125" s="96"/>
      <c r="H125" s="96"/>
      <c r="I125" s="96"/>
      <c r="J125" s="96"/>
      <c r="K125" s="8"/>
      <c r="L125" s="8"/>
      <c r="M125" s="8"/>
      <c r="N125" s="8"/>
      <c r="O125" s="8"/>
      <c r="P125" s="8"/>
      <c r="Q125" s="8"/>
      <c r="R125" s="8"/>
      <c r="S125" s="8"/>
      <c r="T125" s="8"/>
      <c r="U125" s="8"/>
      <c r="V125" s="8"/>
      <c r="W125" s="8"/>
      <c r="X125" s="8"/>
      <c r="Y125" s="8"/>
      <c r="Z125" s="8"/>
      <c r="AA125" s="8"/>
      <c r="AB125" s="8"/>
      <c r="AC125" s="8"/>
      <c r="AD125" s="8"/>
      <c r="AE125" s="124"/>
      <c r="AF125" s="96"/>
      <c r="AG125" s="96"/>
      <c r="AH125" s="96"/>
    </row>
    <row r="126" spans="1:34" ht="18.75" customHeight="1">
      <c r="A126" s="96"/>
      <c r="B126" s="96"/>
      <c r="C126" s="96"/>
      <c r="D126" s="96"/>
      <c r="E126" s="96"/>
      <c r="F126" s="96"/>
      <c r="G126" s="96"/>
      <c r="H126" s="96"/>
      <c r="I126" s="96"/>
      <c r="J126" s="96"/>
      <c r="K126" s="8"/>
      <c r="L126" s="8"/>
      <c r="M126" s="8"/>
      <c r="N126" s="8"/>
      <c r="O126" s="8"/>
      <c r="P126" s="8"/>
      <c r="Q126" s="8"/>
      <c r="R126" s="8"/>
      <c r="S126" s="8"/>
      <c r="T126" s="8"/>
      <c r="U126" s="8"/>
      <c r="V126" s="8"/>
      <c r="W126" s="8"/>
      <c r="X126" s="8"/>
      <c r="Y126" s="8"/>
      <c r="Z126" s="8"/>
      <c r="AA126" s="8"/>
      <c r="AB126" s="8"/>
      <c r="AC126" s="8"/>
      <c r="AD126" s="8"/>
      <c r="AE126" s="124"/>
      <c r="AF126" s="96"/>
      <c r="AG126" s="96"/>
      <c r="AH126" s="96"/>
    </row>
    <row r="127" spans="1:34" ht="18.75" customHeight="1">
      <c r="A127" s="96"/>
      <c r="B127" s="96"/>
      <c r="C127" s="96"/>
      <c r="D127" s="96"/>
      <c r="E127" s="96"/>
      <c r="F127" s="96"/>
      <c r="G127" s="96"/>
      <c r="H127" s="96"/>
      <c r="I127" s="96"/>
      <c r="J127" s="96"/>
      <c r="K127" s="8"/>
      <c r="L127" s="8"/>
      <c r="M127" s="8"/>
      <c r="N127" s="8"/>
      <c r="O127" s="8"/>
      <c r="P127" s="8"/>
      <c r="Q127" s="8"/>
      <c r="R127" s="8"/>
      <c r="S127" s="8"/>
      <c r="T127" s="8"/>
      <c r="U127" s="8"/>
      <c r="V127" s="8"/>
      <c r="W127" s="8"/>
      <c r="X127" s="8"/>
      <c r="Y127" s="8"/>
      <c r="Z127" s="8"/>
      <c r="AA127" s="8"/>
      <c r="AB127" s="8"/>
      <c r="AC127" s="8"/>
      <c r="AD127" s="8"/>
      <c r="AE127" s="124"/>
      <c r="AF127" s="96"/>
      <c r="AG127" s="96"/>
      <c r="AH127" s="96"/>
    </row>
    <row r="128" spans="1:34" ht="18.75" customHeight="1">
      <c r="A128" s="96"/>
      <c r="B128" s="96"/>
      <c r="C128" s="96"/>
      <c r="D128" s="96"/>
      <c r="E128" s="96"/>
      <c r="F128" s="96"/>
      <c r="G128" s="96"/>
      <c r="H128" s="96"/>
      <c r="I128" s="96"/>
      <c r="J128" s="96"/>
      <c r="K128" s="8"/>
      <c r="L128" s="8"/>
      <c r="M128" s="8"/>
      <c r="N128" s="8"/>
      <c r="O128" s="8"/>
      <c r="P128" s="8"/>
      <c r="Q128" s="8"/>
      <c r="R128" s="8"/>
      <c r="S128" s="8"/>
      <c r="T128" s="8"/>
      <c r="U128" s="8"/>
      <c r="V128" s="8"/>
      <c r="W128" s="8"/>
      <c r="X128" s="8"/>
      <c r="Y128" s="8"/>
      <c r="Z128" s="8"/>
      <c r="AA128" s="8"/>
      <c r="AB128" s="8"/>
      <c r="AC128" s="8"/>
      <c r="AD128" s="8"/>
      <c r="AE128" s="124"/>
      <c r="AF128" s="96"/>
      <c r="AG128" s="96"/>
      <c r="AH128" s="96"/>
    </row>
    <row r="129" spans="1:34" ht="18.75" customHeight="1">
      <c r="A129" s="96"/>
      <c r="B129" s="96"/>
      <c r="C129" s="96"/>
      <c r="D129" s="96"/>
      <c r="E129" s="96"/>
      <c r="F129" s="96"/>
      <c r="G129" s="96"/>
      <c r="H129" s="96"/>
      <c r="I129" s="96"/>
      <c r="J129" s="96"/>
      <c r="K129" s="8"/>
      <c r="L129" s="8"/>
      <c r="M129" s="8"/>
      <c r="N129" s="8"/>
      <c r="O129" s="8"/>
      <c r="P129" s="8"/>
      <c r="Q129" s="8"/>
      <c r="R129" s="8"/>
      <c r="S129" s="8"/>
      <c r="T129" s="8"/>
      <c r="U129" s="8"/>
      <c r="V129" s="8"/>
      <c r="W129" s="8"/>
      <c r="X129" s="8"/>
      <c r="Y129" s="8"/>
      <c r="Z129" s="8"/>
      <c r="AA129" s="8"/>
      <c r="AB129" s="8"/>
      <c r="AC129" s="8"/>
      <c r="AD129" s="8"/>
      <c r="AE129" s="124"/>
      <c r="AF129" s="96"/>
      <c r="AG129" s="96"/>
      <c r="AH129" s="96"/>
    </row>
    <row r="130" spans="1:34" ht="18.75" customHeight="1">
      <c r="A130" s="96"/>
      <c r="B130" s="96"/>
      <c r="C130" s="96"/>
      <c r="D130" s="96"/>
      <c r="E130" s="96"/>
      <c r="F130" s="96"/>
      <c r="G130" s="96"/>
      <c r="H130" s="96"/>
      <c r="I130" s="96"/>
      <c r="J130" s="96"/>
      <c r="K130" s="8"/>
      <c r="L130" s="8"/>
      <c r="M130" s="8"/>
      <c r="N130" s="8"/>
      <c r="O130" s="8"/>
      <c r="P130" s="8"/>
      <c r="Q130" s="8"/>
      <c r="R130" s="8"/>
      <c r="S130" s="8"/>
      <c r="T130" s="8"/>
      <c r="U130" s="8"/>
      <c r="V130" s="8"/>
      <c r="W130" s="8"/>
      <c r="X130" s="8"/>
      <c r="Y130" s="8"/>
      <c r="Z130" s="8"/>
      <c r="AA130" s="8"/>
      <c r="AB130" s="8"/>
      <c r="AC130" s="8"/>
      <c r="AD130" s="8"/>
      <c r="AE130" s="124"/>
      <c r="AF130" s="96"/>
      <c r="AG130" s="96"/>
      <c r="AH130" s="96"/>
    </row>
    <row r="131" spans="1:34" ht="18.75" customHeight="1">
      <c r="A131" s="96"/>
      <c r="B131" s="96"/>
      <c r="C131" s="96"/>
      <c r="D131" s="96"/>
      <c r="E131" s="96"/>
      <c r="F131" s="96"/>
      <c r="G131" s="96"/>
      <c r="H131" s="96"/>
      <c r="I131" s="96"/>
      <c r="J131" s="96"/>
      <c r="K131" s="8"/>
      <c r="L131" s="8"/>
      <c r="M131" s="8"/>
      <c r="N131" s="8"/>
      <c r="O131" s="8"/>
      <c r="P131" s="8"/>
      <c r="Q131" s="8"/>
      <c r="R131" s="8"/>
      <c r="S131" s="8"/>
      <c r="T131" s="8"/>
      <c r="U131" s="8"/>
      <c r="V131" s="8"/>
      <c r="W131" s="8"/>
      <c r="X131" s="8"/>
      <c r="Y131" s="8"/>
      <c r="Z131" s="8"/>
      <c r="AA131" s="8"/>
      <c r="AB131" s="8"/>
      <c r="AC131" s="8"/>
      <c r="AD131" s="8"/>
      <c r="AE131" s="124"/>
      <c r="AF131" s="96"/>
      <c r="AG131" s="96"/>
      <c r="AH131" s="96"/>
    </row>
    <row r="132" spans="1:34" ht="18.75" customHeight="1">
      <c r="A132" s="96"/>
      <c r="B132" s="96"/>
      <c r="C132" s="96"/>
      <c r="D132" s="96"/>
      <c r="E132" s="96"/>
      <c r="F132" s="96"/>
      <c r="G132" s="96"/>
      <c r="H132" s="96"/>
      <c r="I132" s="96"/>
      <c r="J132" s="96"/>
      <c r="K132" s="8"/>
      <c r="L132" s="8"/>
      <c r="M132" s="8"/>
      <c r="N132" s="8"/>
      <c r="O132" s="8"/>
      <c r="P132" s="8"/>
      <c r="Q132" s="8"/>
      <c r="R132" s="8"/>
      <c r="S132" s="8"/>
      <c r="T132" s="8"/>
      <c r="U132" s="8"/>
      <c r="V132" s="8"/>
      <c r="W132" s="8"/>
      <c r="X132" s="8"/>
      <c r="Y132" s="8"/>
      <c r="Z132" s="8"/>
      <c r="AA132" s="8"/>
      <c r="AB132" s="8"/>
      <c r="AC132" s="8"/>
      <c r="AD132" s="8"/>
      <c r="AE132" s="124"/>
      <c r="AF132" s="96"/>
      <c r="AG132" s="96"/>
      <c r="AH132" s="96"/>
    </row>
    <row r="133" spans="1:34" ht="18.75" customHeight="1">
      <c r="A133" s="96"/>
      <c r="B133" s="96"/>
      <c r="C133" s="96"/>
      <c r="D133" s="96"/>
      <c r="E133" s="96"/>
      <c r="F133" s="96"/>
      <c r="G133" s="96"/>
      <c r="H133" s="96"/>
      <c r="I133" s="96"/>
      <c r="J133" s="96"/>
      <c r="K133" s="8"/>
      <c r="L133" s="8"/>
      <c r="M133" s="8"/>
      <c r="N133" s="8"/>
      <c r="O133" s="8"/>
      <c r="P133" s="8"/>
      <c r="Q133" s="8"/>
      <c r="R133" s="8"/>
      <c r="S133" s="8"/>
      <c r="T133" s="8"/>
      <c r="U133" s="8"/>
      <c r="V133" s="8"/>
      <c r="W133" s="8"/>
      <c r="X133" s="8"/>
      <c r="Y133" s="8"/>
      <c r="Z133" s="8"/>
      <c r="AA133" s="8"/>
      <c r="AB133" s="8"/>
      <c r="AC133" s="8"/>
      <c r="AD133" s="8"/>
      <c r="AE133" s="124"/>
      <c r="AF133" s="96"/>
      <c r="AG133" s="96"/>
      <c r="AH133" s="96"/>
    </row>
    <row r="134" spans="1:34" ht="18.75" customHeight="1">
      <c r="A134" s="96"/>
      <c r="B134" s="96"/>
      <c r="C134" s="96"/>
      <c r="D134" s="96"/>
      <c r="E134" s="96"/>
      <c r="F134" s="96"/>
      <c r="G134" s="96"/>
      <c r="H134" s="96"/>
      <c r="I134" s="96"/>
      <c r="J134" s="96"/>
      <c r="K134" s="8"/>
      <c r="L134" s="8"/>
      <c r="M134" s="8"/>
      <c r="N134" s="8"/>
      <c r="O134" s="8"/>
      <c r="P134" s="8"/>
      <c r="Q134" s="8"/>
      <c r="R134" s="8"/>
      <c r="S134" s="8"/>
      <c r="T134" s="8"/>
      <c r="U134" s="8"/>
      <c r="V134" s="8"/>
      <c r="W134" s="8"/>
      <c r="X134" s="8"/>
      <c r="Y134" s="8"/>
      <c r="Z134" s="8"/>
      <c r="AA134" s="8"/>
      <c r="AB134" s="8"/>
      <c r="AC134" s="8"/>
      <c r="AD134" s="8"/>
      <c r="AE134" s="124"/>
      <c r="AF134" s="96"/>
      <c r="AG134" s="96"/>
      <c r="AH134" s="96"/>
    </row>
    <row r="135" spans="1:34" ht="18.75" customHeight="1">
      <c r="A135" s="96"/>
      <c r="B135" s="96"/>
      <c r="C135" s="96"/>
      <c r="D135" s="96"/>
      <c r="E135" s="96"/>
      <c r="F135" s="96"/>
      <c r="G135" s="96"/>
      <c r="H135" s="96"/>
      <c r="I135" s="96"/>
      <c r="J135" s="96"/>
      <c r="K135" s="8"/>
      <c r="L135" s="8"/>
      <c r="M135" s="8"/>
      <c r="N135" s="8"/>
      <c r="O135" s="8"/>
      <c r="P135" s="8"/>
      <c r="Q135" s="8"/>
      <c r="R135" s="8"/>
      <c r="S135" s="8"/>
      <c r="T135" s="8"/>
      <c r="U135" s="8"/>
      <c r="V135" s="8"/>
      <c r="W135" s="8"/>
      <c r="X135" s="8"/>
      <c r="Y135" s="8"/>
      <c r="Z135" s="8"/>
      <c r="AA135" s="8"/>
      <c r="AB135" s="8"/>
      <c r="AC135" s="8"/>
      <c r="AD135" s="8"/>
      <c r="AE135" s="124"/>
      <c r="AF135" s="96"/>
      <c r="AG135" s="96"/>
      <c r="AH135" s="96"/>
    </row>
    <row r="136" spans="1:34" ht="18.75" customHeight="1">
      <c r="A136" s="96"/>
      <c r="B136" s="96"/>
      <c r="C136" s="96"/>
      <c r="D136" s="96"/>
      <c r="E136" s="96"/>
      <c r="F136" s="96"/>
      <c r="G136" s="96"/>
      <c r="H136" s="96"/>
      <c r="I136" s="96"/>
      <c r="J136" s="96"/>
      <c r="K136" s="8"/>
      <c r="L136" s="8"/>
      <c r="M136" s="8"/>
      <c r="N136" s="8"/>
      <c r="O136" s="8"/>
      <c r="P136" s="8"/>
      <c r="Q136" s="8"/>
      <c r="R136" s="8"/>
      <c r="S136" s="8"/>
      <c r="T136" s="8"/>
      <c r="U136" s="8"/>
      <c r="V136" s="8"/>
      <c r="W136" s="8"/>
      <c r="X136" s="8"/>
      <c r="Y136" s="8"/>
      <c r="Z136" s="8"/>
      <c r="AA136" s="8"/>
      <c r="AB136" s="8"/>
      <c r="AC136" s="8"/>
      <c r="AD136" s="8"/>
      <c r="AE136" s="124"/>
      <c r="AF136" s="96"/>
      <c r="AG136" s="96"/>
      <c r="AH136" s="96"/>
    </row>
    <row r="137" spans="1:34" ht="18.75" customHeight="1">
      <c r="A137" s="96"/>
      <c r="B137" s="96"/>
      <c r="C137" s="96"/>
      <c r="D137" s="96"/>
      <c r="E137" s="96"/>
      <c r="F137" s="96"/>
      <c r="G137" s="96"/>
      <c r="H137" s="96"/>
      <c r="I137" s="96"/>
      <c r="J137" s="96"/>
      <c r="K137" s="8"/>
      <c r="L137" s="8"/>
      <c r="M137" s="8"/>
      <c r="N137" s="8"/>
      <c r="O137" s="8"/>
      <c r="P137" s="8"/>
      <c r="Q137" s="8"/>
      <c r="R137" s="8"/>
      <c r="S137" s="8"/>
      <c r="T137" s="8"/>
      <c r="U137" s="8"/>
      <c r="V137" s="8"/>
      <c r="W137" s="8"/>
      <c r="X137" s="8"/>
      <c r="Y137" s="8"/>
      <c r="Z137" s="8"/>
      <c r="AA137" s="8"/>
      <c r="AB137" s="8"/>
      <c r="AC137" s="8"/>
      <c r="AD137" s="8"/>
      <c r="AE137" s="124"/>
      <c r="AF137" s="96"/>
      <c r="AG137" s="96"/>
      <c r="AH137" s="96"/>
    </row>
    <row r="138" spans="1:34" ht="18.75" customHeight="1">
      <c r="A138" s="96"/>
      <c r="B138" s="96"/>
      <c r="C138" s="96"/>
      <c r="D138" s="96"/>
      <c r="E138" s="96"/>
      <c r="F138" s="96"/>
      <c r="G138" s="96"/>
      <c r="H138" s="96"/>
      <c r="I138" s="96"/>
      <c r="J138" s="96"/>
      <c r="K138" s="8"/>
      <c r="L138" s="8"/>
      <c r="M138" s="8"/>
      <c r="N138" s="8"/>
      <c r="O138" s="8"/>
      <c r="P138" s="8"/>
      <c r="Q138" s="8"/>
      <c r="R138" s="8"/>
      <c r="S138" s="8"/>
      <c r="T138" s="8"/>
      <c r="U138" s="8"/>
      <c r="V138" s="8"/>
      <c r="W138" s="8"/>
      <c r="X138" s="8"/>
      <c r="Y138" s="8"/>
      <c r="Z138" s="8"/>
      <c r="AA138" s="8"/>
      <c r="AB138" s="8"/>
      <c r="AC138" s="8"/>
      <c r="AD138" s="8"/>
      <c r="AE138" s="124"/>
      <c r="AF138" s="96"/>
      <c r="AG138" s="96"/>
      <c r="AH138" s="96"/>
    </row>
    <row r="139" spans="1:34" ht="18.75" customHeight="1">
      <c r="A139" s="96"/>
      <c r="B139" s="96"/>
      <c r="C139" s="96"/>
      <c r="D139" s="96"/>
      <c r="E139" s="96"/>
      <c r="F139" s="96"/>
      <c r="G139" s="96"/>
      <c r="H139" s="96"/>
      <c r="I139" s="96"/>
      <c r="J139" s="96"/>
      <c r="K139" s="8"/>
      <c r="L139" s="8"/>
      <c r="M139" s="8"/>
      <c r="N139" s="8"/>
      <c r="O139" s="8"/>
      <c r="P139" s="8"/>
      <c r="Q139" s="8"/>
      <c r="R139" s="8"/>
      <c r="S139" s="8"/>
      <c r="T139" s="8"/>
      <c r="U139" s="8"/>
      <c r="V139" s="8"/>
      <c r="W139" s="8"/>
      <c r="X139" s="8"/>
      <c r="Y139" s="8"/>
      <c r="Z139" s="8"/>
      <c r="AA139" s="8"/>
      <c r="AB139" s="8"/>
      <c r="AC139" s="8"/>
      <c r="AD139" s="8"/>
      <c r="AE139" s="124"/>
      <c r="AF139" s="96"/>
      <c r="AG139" s="96"/>
      <c r="AH139" s="96"/>
    </row>
    <row r="140" spans="1:34" ht="18.75" customHeight="1">
      <c r="A140" s="96"/>
      <c r="B140" s="96"/>
      <c r="C140" s="96"/>
      <c r="D140" s="96"/>
      <c r="E140" s="96"/>
      <c r="F140" s="96"/>
      <c r="G140" s="96"/>
      <c r="H140" s="96"/>
      <c r="I140" s="96"/>
      <c r="J140" s="96"/>
      <c r="K140" s="8"/>
      <c r="L140" s="8"/>
      <c r="M140" s="8"/>
      <c r="N140" s="8"/>
      <c r="O140" s="8"/>
      <c r="P140" s="8"/>
      <c r="Q140" s="8"/>
      <c r="R140" s="8"/>
      <c r="S140" s="8"/>
      <c r="T140" s="8"/>
      <c r="U140" s="8"/>
      <c r="V140" s="8"/>
      <c r="W140" s="8"/>
      <c r="X140" s="8"/>
      <c r="Y140" s="8"/>
      <c r="Z140" s="8"/>
      <c r="AA140" s="8"/>
      <c r="AB140" s="8"/>
      <c r="AC140" s="8"/>
      <c r="AD140" s="8"/>
      <c r="AE140" s="124"/>
      <c r="AF140" s="96"/>
      <c r="AG140" s="96"/>
      <c r="AH140" s="96"/>
    </row>
    <row r="141" spans="1:34" ht="18.75" customHeight="1">
      <c r="A141" s="96"/>
      <c r="B141" s="96"/>
      <c r="C141" s="96"/>
      <c r="D141" s="96"/>
      <c r="E141" s="96"/>
      <c r="F141" s="96"/>
      <c r="G141" s="96"/>
      <c r="H141" s="96"/>
      <c r="I141" s="96"/>
      <c r="J141" s="96"/>
      <c r="K141" s="8"/>
      <c r="L141" s="8"/>
      <c r="M141" s="8"/>
      <c r="N141" s="8"/>
      <c r="O141" s="8"/>
      <c r="P141" s="8"/>
      <c r="Q141" s="8"/>
      <c r="R141" s="8"/>
      <c r="S141" s="8"/>
      <c r="T141" s="8"/>
      <c r="U141" s="8"/>
      <c r="V141" s="8"/>
      <c r="W141" s="8"/>
      <c r="X141" s="8"/>
      <c r="Y141" s="8"/>
      <c r="Z141" s="8"/>
      <c r="AA141" s="8"/>
      <c r="AB141" s="8"/>
      <c r="AC141" s="8"/>
      <c r="AD141" s="8"/>
      <c r="AE141" s="124"/>
      <c r="AF141" s="96"/>
      <c r="AG141" s="96"/>
      <c r="AH141" s="96"/>
    </row>
    <row r="142" spans="1:34" ht="18.75" customHeight="1">
      <c r="A142" s="96"/>
      <c r="B142" s="96"/>
      <c r="C142" s="96"/>
      <c r="D142" s="96"/>
      <c r="E142" s="96"/>
      <c r="F142" s="96"/>
      <c r="G142" s="96"/>
      <c r="H142" s="96"/>
      <c r="I142" s="96"/>
      <c r="J142" s="96"/>
      <c r="K142" s="8"/>
      <c r="L142" s="8"/>
      <c r="M142" s="8"/>
      <c r="N142" s="8"/>
      <c r="O142" s="8"/>
      <c r="P142" s="8"/>
      <c r="Q142" s="8"/>
      <c r="R142" s="8"/>
      <c r="S142" s="8"/>
      <c r="T142" s="8"/>
      <c r="U142" s="8"/>
      <c r="V142" s="8"/>
      <c r="W142" s="8"/>
      <c r="X142" s="8"/>
      <c r="Y142" s="8"/>
      <c r="Z142" s="8"/>
      <c r="AA142" s="8"/>
      <c r="AB142" s="8"/>
      <c r="AC142" s="8"/>
      <c r="AD142" s="8"/>
      <c r="AE142" s="124"/>
      <c r="AF142" s="96"/>
      <c r="AG142" s="96"/>
      <c r="AH142" s="96"/>
    </row>
    <row r="143" spans="1:34" ht="18.75" customHeight="1">
      <c r="A143" s="96"/>
      <c r="B143" s="96"/>
      <c r="C143" s="96"/>
      <c r="D143" s="96"/>
      <c r="E143" s="96"/>
      <c r="F143" s="96"/>
      <c r="G143" s="96"/>
      <c r="H143" s="96"/>
      <c r="I143" s="96"/>
      <c r="J143" s="96"/>
      <c r="K143" s="8"/>
      <c r="L143" s="8"/>
      <c r="M143" s="8"/>
      <c r="N143" s="8"/>
      <c r="O143" s="8"/>
      <c r="P143" s="8"/>
      <c r="Q143" s="8"/>
      <c r="R143" s="8"/>
      <c r="S143" s="8"/>
      <c r="T143" s="8"/>
      <c r="U143" s="8"/>
      <c r="V143" s="8"/>
      <c r="W143" s="8"/>
      <c r="X143" s="8"/>
      <c r="Y143" s="8"/>
      <c r="Z143" s="8"/>
      <c r="AA143" s="8"/>
      <c r="AB143" s="8"/>
      <c r="AC143" s="8"/>
      <c r="AD143" s="8"/>
      <c r="AE143" s="124"/>
      <c r="AF143" s="96"/>
      <c r="AG143" s="96"/>
      <c r="AH143" s="96"/>
    </row>
    <row r="144" spans="1:34" ht="18.75" customHeight="1">
      <c r="A144" s="96"/>
      <c r="B144" s="96"/>
      <c r="C144" s="96"/>
      <c r="D144" s="96"/>
      <c r="E144" s="96"/>
      <c r="F144" s="96"/>
      <c r="G144" s="96"/>
      <c r="H144" s="96"/>
      <c r="I144" s="96"/>
      <c r="J144" s="96"/>
      <c r="K144" s="8"/>
      <c r="L144" s="8"/>
      <c r="M144" s="8"/>
      <c r="N144" s="8"/>
      <c r="O144" s="8"/>
      <c r="P144" s="8"/>
      <c r="Q144" s="8"/>
      <c r="R144" s="8"/>
      <c r="S144" s="8"/>
      <c r="T144" s="8"/>
      <c r="U144" s="8"/>
      <c r="V144" s="8"/>
      <c r="W144" s="8"/>
      <c r="X144" s="8"/>
      <c r="Y144" s="8"/>
      <c r="Z144" s="8"/>
      <c r="AA144" s="8"/>
      <c r="AB144" s="8"/>
      <c r="AC144" s="8"/>
      <c r="AD144" s="8"/>
      <c r="AE144" s="124"/>
      <c r="AF144" s="96"/>
      <c r="AG144" s="96"/>
      <c r="AH144" s="96"/>
    </row>
    <row r="145" spans="1:34" ht="18.75" customHeight="1">
      <c r="A145" s="96"/>
      <c r="B145" s="96"/>
      <c r="C145" s="96"/>
      <c r="D145" s="96"/>
      <c r="E145" s="96"/>
      <c r="F145" s="96"/>
      <c r="G145" s="96"/>
      <c r="H145" s="96"/>
      <c r="I145" s="96"/>
      <c r="J145" s="96"/>
      <c r="K145" s="8"/>
      <c r="L145" s="8"/>
      <c r="M145" s="8"/>
      <c r="N145" s="8"/>
      <c r="O145" s="8"/>
      <c r="P145" s="8"/>
      <c r="Q145" s="8"/>
      <c r="R145" s="8"/>
      <c r="S145" s="8"/>
      <c r="T145" s="8"/>
      <c r="U145" s="8"/>
      <c r="V145" s="8"/>
      <c r="W145" s="8"/>
      <c r="X145" s="8"/>
      <c r="Y145" s="8"/>
      <c r="Z145" s="8"/>
      <c r="AA145" s="8"/>
      <c r="AB145" s="8"/>
      <c r="AC145" s="8"/>
      <c r="AD145" s="8"/>
      <c r="AE145" s="124"/>
      <c r="AF145" s="96"/>
      <c r="AG145" s="96"/>
      <c r="AH145" s="96"/>
    </row>
    <row r="146" spans="1:34" ht="18.75" customHeight="1">
      <c r="A146" s="96"/>
      <c r="B146" s="96"/>
      <c r="C146" s="96"/>
      <c r="D146" s="96"/>
      <c r="E146" s="96"/>
      <c r="F146" s="96"/>
      <c r="G146" s="96"/>
      <c r="H146" s="96"/>
      <c r="I146" s="96"/>
      <c r="J146" s="96"/>
      <c r="K146" s="8"/>
      <c r="L146" s="8"/>
      <c r="M146" s="8"/>
      <c r="N146" s="8"/>
      <c r="O146" s="8"/>
      <c r="P146" s="8"/>
      <c r="Q146" s="8"/>
      <c r="R146" s="8"/>
      <c r="S146" s="8"/>
      <c r="T146" s="8"/>
      <c r="U146" s="8"/>
      <c r="V146" s="8"/>
      <c r="W146" s="8"/>
      <c r="X146" s="8"/>
      <c r="Y146" s="8"/>
      <c r="Z146" s="8"/>
      <c r="AA146" s="8"/>
      <c r="AB146" s="8"/>
      <c r="AC146" s="8"/>
      <c r="AD146" s="8"/>
      <c r="AE146" s="124"/>
      <c r="AF146" s="96"/>
      <c r="AG146" s="96"/>
      <c r="AH146" s="96"/>
    </row>
    <row r="147" spans="1:34" ht="18.75" customHeight="1">
      <c r="A147" s="96"/>
      <c r="B147" s="96"/>
      <c r="C147" s="96"/>
      <c r="D147" s="96"/>
      <c r="E147" s="96"/>
      <c r="F147" s="96"/>
      <c r="G147" s="96"/>
      <c r="H147" s="96"/>
      <c r="I147" s="96"/>
      <c r="J147" s="96"/>
      <c r="K147" s="8"/>
      <c r="L147" s="8"/>
      <c r="M147" s="8"/>
      <c r="N147" s="8"/>
      <c r="O147" s="8"/>
      <c r="P147" s="8"/>
      <c r="Q147" s="8"/>
      <c r="R147" s="8"/>
      <c r="S147" s="8"/>
      <c r="T147" s="8"/>
      <c r="U147" s="8"/>
      <c r="V147" s="8"/>
      <c r="W147" s="8"/>
      <c r="X147" s="8"/>
      <c r="Y147" s="8"/>
      <c r="Z147" s="8"/>
      <c r="AA147" s="8"/>
      <c r="AB147" s="8"/>
      <c r="AC147" s="8"/>
      <c r="AD147" s="8"/>
      <c r="AE147" s="124"/>
      <c r="AF147" s="96"/>
      <c r="AG147" s="96"/>
      <c r="AH147" s="96"/>
    </row>
    <row r="148" spans="1:34" ht="18.75" customHeight="1">
      <c r="A148" s="96"/>
      <c r="B148" s="96"/>
      <c r="C148" s="96"/>
      <c r="D148" s="96"/>
      <c r="E148" s="96"/>
      <c r="F148" s="96"/>
      <c r="G148" s="96"/>
      <c r="H148" s="96"/>
      <c r="I148" s="96"/>
      <c r="J148" s="96"/>
      <c r="K148" s="8"/>
      <c r="L148" s="8"/>
      <c r="M148" s="8"/>
      <c r="N148" s="8"/>
      <c r="O148" s="8"/>
      <c r="P148" s="8"/>
      <c r="Q148" s="8"/>
      <c r="R148" s="8"/>
      <c r="S148" s="8"/>
      <c r="T148" s="8"/>
      <c r="U148" s="8"/>
      <c r="V148" s="8"/>
      <c r="W148" s="8"/>
      <c r="X148" s="8"/>
      <c r="Y148" s="8"/>
      <c r="Z148" s="8"/>
      <c r="AA148" s="8"/>
      <c r="AB148" s="8"/>
      <c r="AC148" s="8"/>
      <c r="AD148" s="8"/>
      <c r="AE148" s="124"/>
      <c r="AF148" s="96"/>
      <c r="AG148" s="96"/>
      <c r="AH148" s="96"/>
    </row>
    <row r="149" spans="1:34" ht="18.75" customHeight="1">
      <c r="A149" s="96"/>
      <c r="B149" s="96"/>
      <c r="C149" s="96"/>
      <c r="D149" s="96"/>
      <c r="E149" s="96"/>
      <c r="F149" s="96"/>
      <c r="G149" s="96"/>
      <c r="H149" s="96"/>
      <c r="I149" s="96"/>
      <c r="J149" s="96"/>
      <c r="K149" s="8"/>
      <c r="L149" s="8"/>
      <c r="M149" s="8"/>
      <c r="N149" s="8"/>
      <c r="O149" s="8"/>
      <c r="P149" s="8"/>
      <c r="Q149" s="8"/>
      <c r="R149" s="8"/>
      <c r="S149" s="8"/>
      <c r="T149" s="8"/>
      <c r="U149" s="8"/>
      <c r="V149" s="8"/>
      <c r="W149" s="8"/>
      <c r="X149" s="8"/>
      <c r="Y149" s="8"/>
      <c r="Z149" s="8"/>
      <c r="AA149" s="8"/>
      <c r="AB149" s="8"/>
      <c r="AC149" s="8"/>
      <c r="AD149" s="8"/>
      <c r="AE149" s="124"/>
      <c r="AF149" s="96"/>
      <c r="AG149" s="96"/>
      <c r="AH149" s="96"/>
    </row>
    <row r="150" spans="1:34" ht="18.75" customHeight="1">
      <c r="A150" s="96"/>
      <c r="B150" s="96"/>
      <c r="C150" s="96"/>
      <c r="D150" s="96"/>
      <c r="E150" s="96"/>
      <c r="F150" s="96"/>
      <c r="G150" s="96"/>
      <c r="H150" s="96"/>
      <c r="I150" s="96"/>
      <c r="J150" s="96"/>
      <c r="K150" s="8"/>
      <c r="L150" s="8"/>
      <c r="M150" s="8"/>
      <c r="N150" s="8"/>
      <c r="O150" s="8"/>
      <c r="P150" s="8"/>
      <c r="Q150" s="8"/>
      <c r="R150" s="8"/>
      <c r="S150" s="8"/>
      <c r="T150" s="8"/>
      <c r="U150" s="8"/>
      <c r="V150" s="8"/>
      <c r="W150" s="8"/>
      <c r="X150" s="8"/>
      <c r="Y150" s="8"/>
      <c r="Z150" s="8"/>
      <c r="AA150" s="8"/>
      <c r="AB150" s="8"/>
      <c r="AC150" s="8"/>
      <c r="AD150" s="8"/>
      <c r="AE150" s="124"/>
      <c r="AF150" s="96"/>
      <c r="AG150" s="96"/>
      <c r="AH150" s="96"/>
    </row>
    <row r="151" spans="1:34" ht="18.75" customHeight="1">
      <c r="A151" s="96"/>
      <c r="B151" s="96"/>
      <c r="C151" s="96"/>
      <c r="D151" s="96"/>
      <c r="E151" s="96"/>
      <c r="F151" s="96"/>
      <c r="G151" s="96"/>
      <c r="H151" s="96"/>
      <c r="I151" s="96"/>
      <c r="J151" s="96"/>
      <c r="K151" s="8"/>
      <c r="L151" s="8"/>
      <c r="M151" s="8"/>
      <c r="N151" s="8"/>
      <c r="O151" s="8"/>
      <c r="P151" s="8"/>
      <c r="Q151" s="8"/>
      <c r="R151" s="8"/>
      <c r="S151" s="8"/>
      <c r="T151" s="8"/>
      <c r="U151" s="8"/>
      <c r="V151" s="8"/>
      <c r="W151" s="8"/>
      <c r="X151" s="8"/>
      <c r="Y151" s="8"/>
      <c r="Z151" s="8"/>
      <c r="AA151" s="8"/>
      <c r="AB151" s="8"/>
      <c r="AC151" s="8"/>
      <c r="AD151" s="8"/>
      <c r="AE151" s="124"/>
      <c r="AF151" s="96"/>
      <c r="AG151" s="96"/>
      <c r="AH151" s="96"/>
    </row>
    <row r="152" spans="1:34" ht="18.75" customHeight="1">
      <c r="A152" s="96"/>
      <c r="B152" s="96"/>
      <c r="C152" s="96"/>
      <c r="D152" s="96"/>
      <c r="E152" s="96"/>
      <c r="F152" s="96"/>
      <c r="G152" s="96"/>
      <c r="H152" s="96"/>
      <c r="I152" s="96"/>
      <c r="J152" s="96"/>
      <c r="K152" s="8"/>
      <c r="L152" s="8"/>
      <c r="M152" s="8"/>
      <c r="N152" s="8"/>
      <c r="O152" s="8"/>
      <c r="P152" s="8"/>
      <c r="Q152" s="8"/>
      <c r="R152" s="8"/>
      <c r="S152" s="8"/>
      <c r="T152" s="8"/>
      <c r="U152" s="8"/>
      <c r="V152" s="8"/>
      <c r="W152" s="8"/>
      <c r="X152" s="8"/>
      <c r="Y152" s="8"/>
      <c r="Z152" s="8"/>
      <c r="AA152" s="8"/>
      <c r="AB152" s="8"/>
      <c r="AC152" s="8"/>
      <c r="AD152" s="8"/>
      <c r="AE152" s="124"/>
      <c r="AF152" s="96"/>
      <c r="AG152" s="96"/>
      <c r="AH152" s="96"/>
    </row>
    <row r="153" spans="1:34" ht="18.75" customHeight="1">
      <c r="A153" s="96"/>
      <c r="B153" s="96"/>
      <c r="C153" s="96"/>
      <c r="D153" s="96"/>
      <c r="E153" s="96"/>
      <c r="F153" s="96"/>
      <c r="G153" s="96"/>
      <c r="H153" s="96"/>
      <c r="I153" s="96"/>
      <c r="J153" s="96"/>
      <c r="K153" s="8"/>
      <c r="L153" s="8"/>
      <c r="M153" s="8"/>
      <c r="N153" s="8"/>
      <c r="O153" s="8"/>
      <c r="P153" s="8"/>
      <c r="Q153" s="8"/>
      <c r="R153" s="8"/>
      <c r="S153" s="8"/>
      <c r="T153" s="8"/>
      <c r="U153" s="8"/>
      <c r="V153" s="8"/>
      <c r="W153" s="8"/>
      <c r="X153" s="8"/>
      <c r="Y153" s="8"/>
      <c r="Z153" s="8"/>
      <c r="AA153" s="8"/>
      <c r="AB153" s="8"/>
      <c r="AC153" s="8"/>
      <c r="AD153" s="8"/>
      <c r="AE153" s="124"/>
      <c r="AF153" s="96"/>
      <c r="AG153" s="96"/>
      <c r="AH153" s="96"/>
    </row>
    <row r="154" spans="1:34" ht="18.75" customHeight="1">
      <c r="A154" s="96"/>
      <c r="B154" s="96"/>
      <c r="C154" s="96"/>
      <c r="D154" s="96"/>
      <c r="E154" s="96"/>
      <c r="F154" s="96"/>
      <c r="G154" s="96"/>
      <c r="H154" s="96"/>
      <c r="I154" s="96"/>
      <c r="J154" s="96"/>
      <c r="K154" s="8"/>
      <c r="L154" s="8"/>
      <c r="M154" s="8"/>
      <c r="N154" s="8"/>
      <c r="O154" s="8"/>
      <c r="P154" s="8"/>
      <c r="Q154" s="8"/>
      <c r="R154" s="8"/>
      <c r="S154" s="8"/>
      <c r="T154" s="8"/>
      <c r="U154" s="8"/>
      <c r="V154" s="8"/>
      <c r="W154" s="8"/>
      <c r="X154" s="8"/>
      <c r="Y154" s="8"/>
      <c r="Z154" s="8"/>
      <c r="AA154" s="8"/>
      <c r="AB154" s="8"/>
      <c r="AC154" s="8"/>
      <c r="AD154" s="8"/>
      <c r="AE154" s="124"/>
      <c r="AF154" s="96"/>
      <c r="AG154" s="96"/>
      <c r="AH154" s="96"/>
    </row>
    <row r="155" spans="1:34" ht="18.75" customHeight="1">
      <c r="A155" s="96"/>
      <c r="B155" s="96"/>
      <c r="C155" s="96"/>
      <c r="D155" s="96"/>
      <c r="E155" s="96"/>
      <c r="F155" s="96"/>
      <c r="G155" s="96"/>
      <c r="H155" s="96"/>
      <c r="I155" s="96"/>
      <c r="J155" s="96"/>
      <c r="K155" s="8"/>
      <c r="L155" s="8"/>
      <c r="M155" s="8"/>
      <c r="N155" s="8"/>
      <c r="O155" s="8"/>
      <c r="P155" s="8"/>
      <c r="Q155" s="8"/>
      <c r="R155" s="8"/>
      <c r="S155" s="8"/>
      <c r="T155" s="8"/>
      <c r="U155" s="8"/>
      <c r="V155" s="8"/>
      <c r="W155" s="8"/>
      <c r="X155" s="8"/>
      <c r="Y155" s="8"/>
      <c r="Z155" s="8"/>
      <c r="AA155" s="8"/>
      <c r="AB155" s="8"/>
      <c r="AC155" s="8"/>
      <c r="AD155" s="8"/>
      <c r="AE155" s="124"/>
      <c r="AF155" s="96"/>
      <c r="AG155" s="96"/>
      <c r="AH155" s="96"/>
    </row>
    <row r="156" spans="1:34" ht="18.75" customHeight="1">
      <c r="A156" s="96"/>
      <c r="B156" s="96"/>
      <c r="C156" s="96"/>
      <c r="D156" s="96"/>
      <c r="E156" s="96"/>
      <c r="F156" s="96"/>
      <c r="G156" s="96"/>
      <c r="H156" s="96"/>
      <c r="I156" s="96"/>
      <c r="J156" s="96"/>
      <c r="K156" s="8"/>
      <c r="L156" s="8"/>
      <c r="M156" s="8"/>
      <c r="N156" s="8"/>
      <c r="O156" s="8"/>
      <c r="P156" s="8"/>
      <c r="Q156" s="8"/>
      <c r="R156" s="8"/>
      <c r="S156" s="8"/>
      <c r="T156" s="8"/>
      <c r="U156" s="8"/>
      <c r="V156" s="8"/>
      <c r="W156" s="8"/>
      <c r="X156" s="8"/>
      <c r="Y156" s="8"/>
      <c r="Z156" s="8"/>
      <c r="AA156" s="8"/>
      <c r="AB156" s="8"/>
      <c r="AC156" s="8"/>
      <c r="AD156" s="8"/>
      <c r="AE156" s="124"/>
      <c r="AF156" s="96"/>
      <c r="AG156" s="96"/>
      <c r="AH156" s="96"/>
    </row>
    <row r="157" spans="1:34" ht="18.75" customHeight="1">
      <c r="A157" s="96"/>
      <c r="B157" s="96"/>
      <c r="C157" s="96"/>
      <c r="D157" s="96"/>
      <c r="E157" s="96"/>
      <c r="F157" s="96"/>
      <c r="G157" s="96"/>
      <c r="H157" s="96"/>
      <c r="I157" s="96"/>
      <c r="J157" s="96"/>
      <c r="K157" s="8"/>
      <c r="L157" s="8"/>
      <c r="M157" s="8"/>
      <c r="N157" s="8"/>
      <c r="O157" s="8"/>
      <c r="P157" s="8"/>
      <c r="Q157" s="8"/>
      <c r="R157" s="8"/>
      <c r="S157" s="8"/>
      <c r="T157" s="8"/>
      <c r="U157" s="8"/>
      <c r="V157" s="8"/>
      <c r="W157" s="8"/>
      <c r="X157" s="8"/>
      <c r="Y157" s="8"/>
      <c r="Z157" s="8"/>
      <c r="AA157" s="8"/>
      <c r="AB157" s="8"/>
      <c r="AC157" s="8"/>
      <c r="AD157" s="8"/>
      <c r="AE157" s="124"/>
      <c r="AF157" s="96"/>
      <c r="AG157" s="96"/>
      <c r="AH157" s="96"/>
    </row>
    <row r="158" spans="1:34" ht="18.75" customHeight="1">
      <c r="A158" s="96"/>
      <c r="B158" s="96"/>
      <c r="C158" s="96"/>
      <c r="D158" s="96"/>
      <c r="E158" s="96"/>
      <c r="F158" s="96"/>
      <c r="G158" s="96"/>
      <c r="H158" s="96"/>
      <c r="I158" s="96"/>
      <c r="J158" s="96"/>
      <c r="K158" s="8"/>
      <c r="L158" s="8"/>
      <c r="M158" s="8"/>
      <c r="N158" s="8"/>
      <c r="O158" s="8"/>
      <c r="P158" s="8"/>
      <c r="Q158" s="8"/>
      <c r="R158" s="8"/>
      <c r="S158" s="8"/>
      <c r="T158" s="8"/>
      <c r="U158" s="8"/>
      <c r="V158" s="8"/>
      <c r="W158" s="8"/>
      <c r="X158" s="8"/>
      <c r="Y158" s="8"/>
      <c r="Z158" s="8"/>
      <c r="AA158" s="8"/>
      <c r="AB158" s="8"/>
      <c r="AC158" s="8"/>
      <c r="AD158" s="8"/>
      <c r="AE158" s="124"/>
      <c r="AF158" s="96"/>
      <c r="AG158" s="96"/>
      <c r="AH158" s="96"/>
    </row>
    <row r="159" spans="1:34" ht="18.75" customHeight="1">
      <c r="A159" s="96"/>
      <c r="B159" s="96"/>
      <c r="C159" s="96"/>
      <c r="D159" s="96"/>
      <c r="E159" s="96"/>
      <c r="F159" s="96"/>
      <c r="G159" s="96"/>
      <c r="H159" s="96"/>
      <c r="I159" s="96"/>
      <c r="J159" s="96"/>
      <c r="K159" s="8"/>
      <c r="L159" s="8"/>
      <c r="M159" s="8"/>
      <c r="N159" s="8"/>
      <c r="O159" s="8"/>
      <c r="P159" s="8"/>
      <c r="Q159" s="8"/>
      <c r="R159" s="8"/>
      <c r="S159" s="8"/>
      <c r="T159" s="8"/>
      <c r="U159" s="8"/>
      <c r="V159" s="8"/>
      <c r="W159" s="8"/>
      <c r="X159" s="8"/>
      <c r="Y159" s="8"/>
      <c r="Z159" s="8"/>
      <c r="AA159" s="8"/>
      <c r="AB159" s="8"/>
      <c r="AC159" s="8"/>
      <c r="AD159" s="8"/>
      <c r="AE159" s="124"/>
      <c r="AF159" s="96"/>
      <c r="AG159" s="96"/>
      <c r="AH159" s="96"/>
    </row>
    <row r="160" spans="1:34" ht="18.75" customHeight="1">
      <c r="A160" s="96"/>
      <c r="B160" s="96"/>
      <c r="C160" s="96"/>
      <c r="D160" s="96"/>
      <c r="E160" s="96"/>
      <c r="F160" s="96"/>
      <c r="G160" s="96"/>
      <c r="H160" s="96"/>
      <c r="I160" s="96"/>
      <c r="J160" s="96"/>
      <c r="K160" s="8"/>
      <c r="L160" s="8"/>
      <c r="M160" s="8"/>
      <c r="N160" s="8"/>
      <c r="O160" s="8"/>
      <c r="P160" s="8"/>
      <c r="Q160" s="8"/>
      <c r="R160" s="8"/>
      <c r="S160" s="8"/>
      <c r="T160" s="8"/>
      <c r="U160" s="8"/>
      <c r="V160" s="8"/>
      <c r="W160" s="8"/>
      <c r="X160" s="8"/>
      <c r="Y160" s="8"/>
      <c r="Z160" s="8"/>
      <c r="AA160" s="8"/>
      <c r="AB160" s="8"/>
      <c r="AC160" s="8"/>
      <c r="AD160" s="8"/>
      <c r="AE160" s="124"/>
      <c r="AF160" s="96"/>
      <c r="AG160" s="96"/>
      <c r="AH160" s="96"/>
    </row>
    <row r="161" spans="1:34" ht="18.75" customHeight="1">
      <c r="A161" s="96"/>
      <c r="B161" s="96"/>
      <c r="C161" s="96"/>
      <c r="D161" s="96"/>
      <c r="E161" s="96"/>
      <c r="F161" s="96"/>
      <c r="G161" s="96"/>
      <c r="H161" s="96"/>
      <c r="I161" s="96"/>
      <c r="J161" s="96"/>
      <c r="K161" s="8"/>
      <c r="L161" s="8"/>
      <c r="M161" s="8"/>
      <c r="N161" s="8"/>
      <c r="O161" s="8"/>
      <c r="P161" s="8"/>
      <c r="Q161" s="8"/>
      <c r="R161" s="8"/>
      <c r="S161" s="8"/>
      <c r="T161" s="8"/>
      <c r="U161" s="8"/>
      <c r="V161" s="8"/>
      <c r="W161" s="8"/>
      <c r="X161" s="8"/>
      <c r="Y161" s="8"/>
      <c r="Z161" s="8"/>
      <c r="AA161" s="8"/>
      <c r="AB161" s="8"/>
      <c r="AC161" s="8"/>
      <c r="AD161" s="8"/>
      <c r="AE161" s="124"/>
      <c r="AF161" s="96"/>
      <c r="AG161" s="96"/>
      <c r="AH161" s="96"/>
    </row>
    <row r="162" spans="1:34" ht="18.75" customHeight="1">
      <c r="A162" s="96"/>
      <c r="B162" s="96"/>
      <c r="C162" s="96"/>
      <c r="D162" s="96"/>
      <c r="E162" s="96"/>
      <c r="F162" s="96"/>
      <c r="G162" s="96"/>
      <c r="H162" s="96"/>
      <c r="I162" s="96"/>
      <c r="J162" s="96"/>
      <c r="K162" s="8"/>
      <c r="L162" s="8"/>
      <c r="M162" s="8"/>
      <c r="N162" s="8"/>
      <c r="O162" s="8"/>
      <c r="P162" s="8"/>
      <c r="Q162" s="8"/>
      <c r="R162" s="8"/>
      <c r="S162" s="8"/>
      <c r="T162" s="8"/>
      <c r="U162" s="8"/>
      <c r="V162" s="8"/>
      <c r="W162" s="8"/>
      <c r="X162" s="8"/>
      <c r="Y162" s="8"/>
      <c r="Z162" s="8"/>
      <c r="AA162" s="8"/>
      <c r="AB162" s="8"/>
      <c r="AC162" s="8"/>
      <c r="AD162" s="8"/>
      <c r="AE162" s="124"/>
      <c r="AF162" s="96"/>
      <c r="AG162" s="96"/>
      <c r="AH162" s="96"/>
    </row>
    <row r="163" spans="1:34" ht="18.75" customHeight="1">
      <c r="A163" s="96"/>
      <c r="B163" s="96"/>
      <c r="C163" s="96"/>
      <c r="D163" s="96"/>
      <c r="E163" s="96"/>
      <c r="F163" s="96"/>
      <c r="G163" s="96"/>
      <c r="H163" s="96"/>
      <c r="I163" s="96"/>
      <c r="J163" s="96"/>
      <c r="K163" s="8"/>
      <c r="L163" s="8"/>
      <c r="M163" s="8"/>
      <c r="N163" s="8"/>
      <c r="O163" s="8"/>
      <c r="P163" s="8"/>
      <c r="Q163" s="8"/>
      <c r="R163" s="8"/>
      <c r="S163" s="8"/>
      <c r="T163" s="8"/>
      <c r="U163" s="8"/>
      <c r="V163" s="8"/>
      <c r="W163" s="8"/>
      <c r="X163" s="8"/>
      <c r="Y163" s="8"/>
      <c r="Z163" s="8"/>
      <c r="AA163" s="8"/>
      <c r="AB163" s="8"/>
      <c r="AC163" s="8"/>
      <c r="AD163" s="8"/>
      <c r="AE163" s="124"/>
      <c r="AF163" s="96"/>
      <c r="AG163" s="96"/>
      <c r="AH163" s="96"/>
    </row>
    <row r="164" spans="1:34" ht="18.75" customHeight="1">
      <c r="A164" s="96"/>
      <c r="B164" s="96"/>
      <c r="C164" s="96"/>
      <c r="D164" s="96"/>
      <c r="E164" s="96"/>
      <c r="F164" s="96"/>
      <c r="G164" s="96"/>
      <c r="H164" s="96"/>
      <c r="I164" s="96"/>
      <c r="J164" s="96"/>
      <c r="K164" s="8"/>
      <c r="L164" s="8"/>
      <c r="M164" s="8"/>
      <c r="N164" s="8"/>
      <c r="O164" s="8"/>
      <c r="P164" s="8"/>
      <c r="Q164" s="8"/>
      <c r="R164" s="8"/>
      <c r="S164" s="8"/>
      <c r="T164" s="8"/>
      <c r="U164" s="8"/>
      <c r="V164" s="8"/>
      <c r="W164" s="8"/>
      <c r="X164" s="8"/>
      <c r="Y164" s="8"/>
      <c r="Z164" s="8"/>
      <c r="AA164" s="8"/>
      <c r="AB164" s="8"/>
      <c r="AC164" s="8"/>
      <c r="AD164" s="8"/>
      <c r="AE164" s="124"/>
      <c r="AF164" s="96"/>
      <c r="AG164" s="96"/>
      <c r="AH164" s="96"/>
    </row>
    <row r="165" spans="1:34" ht="18.75" customHeight="1">
      <c r="A165" s="96"/>
      <c r="B165" s="96"/>
      <c r="C165" s="96"/>
      <c r="D165" s="96"/>
      <c r="E165" s="96"/>
      <c r="F165" s="96"/>
      <c r="G165" s="96"/>
      <c r="H165" s="96"/>
      <c r="I165" s="96"/>
      <c r="J165" s="96"/>
      <c r="K165" s="8"/>
      <c r="L165" s="8"/>
      <c r="M165" s="8"/>
      <c r="N165" s="8"/>
      <c r="O165" s="8"/>
      <c r="P165" s="8"/>
      <c r="Q165" s="8"/>
      <c r="R165" s="8"/>
      <c r="S165" s="8"/>
      <c r="T165" s="8"/>
      <c r="U165" s="8"/>
      <c r="V165" s="8"/>
      <c r="W165" s="8"/>
      <c r="X165" s="8"/>
      <c r="Y165" s="8"/>
      <c r="Z165" s="8"/>
      <c r="AA165" s="8"/>
      <c r="AB165" s="8"/>
      <c r="AC165" s="8"/>
      <c r="AD165" s="8"/>
      <c r="AE165" s="124"/>
      <c r="AF165" s="96"/>
      <c r="AG165" s="96"/>
      <c r="AH165" s="96"/>
    </row>
    <row r="166" spans="1:34" ht="18.75" customHeight="1">
      <c r="A166" s="96"/>
      <c r="B166" s="96"/>
      <c r="C166" s="96"/>
      <c r="D166" s="96"/>
      <c r="E166" s="96"/>
      <c r="F166" s="96"/>
      <c r="G166" s="96"/>
      <c r="H166" s="96"/>
      <c r="I166" s="96"/>
      <c r="J166" s="96"/>
      <c r="K166" s="8"/>
      <c r="L166" s="8"/>
      <c r="M166" s="8"/>
      <c r="N166" s="8"/>
      <c r="O166" s="8"/>
      <c r="P166" s="8"/>
      <c r="Q166" s="8"/>
      <c r="R166" s="8"/>
      <c r="S166" s="8"/>
      <c r="T166" s="8"/>
      <c r="U166" s="8"/>
      <c r="V166" s="8"/>
      <c r="W166" s="8"/>
      <c r="X166" s="8"/>
      <c r="Y166" s="8"/>
      <c r="Z166" s="8"/>
      <c r="AA166" s="8"/>
      <c r="AB166" s="8"/>
      <c r="AC166" s="8"/>
      <c r="AD166" s="8"/>
      <c r="AE166" s="124"/>
      <c r="AF166" s="96"/>
      <c r="AG166" s="96"/>
      <c r="AH166" s="96"/>
    </row>
    <row r="167" spans="1:34" ht="18.75" customHeight="1">
      <c r="A167" s="96"/>
      <c r="B167" s="96"/>
      <c r="C167" s="96"/>
      <c r="D167" s="96"/>
      <c r="E167" s="96"/>
      <c r="F167" s="96"/>
      <c r="G167" s="96"/>
      <c r="H167" s="96"/>
      <c r="I167" s="96"/>
      <c r="J167" s="96"/>
      <c r="K167" s="8"/>
      <c r="L167" s="8"/>
      <c r="M167" s="8"/>
      <c r="N167" s="8"/>
      <c r="O167" s="8"/>
      <c r="P167" s="8"/>
      <c r="Q167" s="8"/>
      <c r="R167" s="8"/>
      <c r="S167" s="8"/>
      <c r="T167" s="8"/>
      <c r="U167" s="8"/>
      <c r="V167" s="8"/>
      <c r="W167" s="8"/>
      <c r="X167" s="8"/>
      <c r="Y167" s="8"/>
      <c r="Z167" s="8"/>
      <c r="AA167" s="8"/>
      <c r="AB167" s="8"/>
      <c r="AC167" s="8"/>
      <c r="AD167" s="8"/>
      <c r="AE167" s="124"/>
      <c r="AF167" s="96"/>
      <c r="AG167" s="96"/>
      <c r="AH167" s="96"/>
    </row>
    <row r="168" spans="1:34" ht="18.75" customHeight="1">
      <c r="A168" s="96"/>
      <c r="B168" s="96"/>
      <c r="C168" s="96"/>
      <c r="D168" s="96"/>
      <c r="E168" s="96"/>
      <c r="F168" s="96"/>
      <c r="G168" s="96"/>
      <c r="H168" s="96"/>
      <c r="I168" s="96"/>
      <c r="J168" s="96"/>
      <c r="K168" s="8"/>
      <c r="L168" s="8"/>
      <c r="M168" s="8"/>
      <c r="N168" s="8"/>
      <c r="O168" s="8"/>
      <c r="P168" s="8"/>
      <c r="Q168" s="8"/>
      <c r="R168" s="8"/>
      <c r="S168" s="8"/>
      <c r="T168" s="8"/>
      <c r="U168" s="8"/>
      <c r="V168" s="8"/>
      <c r="W168" s="8"/>
      <c r="X168" s="8"/>
      <c r="Y168" s="8"/>
      <c r="Z168" s="8"/>
      <c r="AA168" s="8"/>
      <c r="AB168" s="8"/>
      <c r="AC168" s="8"/>
      <c r="AD168" s="8"/>
      <c r="AE168" s="124"/>
      <c r="AF168" s="96"/>
      <c r="AG168" s="96"/>
      <c r="AH168" s="96"/>
    </row>
    <row r="169" spans="1:34" ht="18.75" customHeight="1">
      <c r="A169" s="96"/>
      <c r="B169" s="96"/>
      <c r="C169" s="96"/>
      <c r="D169" s="96"/>
      <c r="E169" s="96"/>
      <c r="F169" s="96"/>
      <c r="G169" s="96"/>
      <c r="H169" s="96"/>
      <c r="I169" s="96"/>
      <c r="J169" s="96"/>
      <c r="K169" s="8"/>
      <c r="L169" s="8"/>
      <c r="M169" s="8"/>
      <c r="N169" s="8"/>
      <c r="O169" s="8"/>
      <c r="P169" s="8"/>
      <c r="Q169" s="8"/>
      <c r="R169" s="8"/>
      <c r="S169" s="8"/>
      <c r="T169" s="8"/>
      <c r="U169" s="8"/>
      <c r="V169" s="8"/>
      <c r="W169" s="8"/>
      <c r="X169" s="8"/>
      <c r="Y169" s="8"/>
      <c r="Z169" s="8"/>
      <c r="AA169" s="8"/>
      <c r="AB169" s="8"/>
      <c r="AC169" s="8"/>
      <c r="AD169" s="8"/>
      <c r="AE169" s="124"/>
      <c r="AF169" s="96"/>
      <c r="AG169" s="96"/>
      <c r="AH169" s="96"/>
    </row>
    <row r="170" spans="1:34" ht="18.75" customHeight="1">
      <c r="A170" s="96"/>
      <c r="B170" s="96"/>
      <c r="C170" s="96"/>
      <c r="D170" s="96"/>
      <c r="E170" s="96"/>
      <c r="F170" s="96"/>
      <c r="G170" s="96"/>
      <c r="H170" s="96"/>
      <c r="I170" s="96"/>
      <c r="J170" s="96"/>
      <c r="K170" s="8"/>
      <c r="L170" s="8"/>
      <c r="M170" s="8"/>
      <c r="N170" s="8"/>
      <c r="O170" s="8"/>
      <c r="P170" s="8"/>
      <c r="Q170" s="8"/>
      <c r="R170" s="8"/>
      <c r="S170" s="8"/>
      <c r="T170" s="8"/>
      <c r="U170" s="8"/>
      <c r="V170" s="8"/>
      <c r="W170" s="8"/>
      <c r="X170" s="8"/>
      <c r="Y170" s="8"/>
      <c r="Z170" s="8"/>
      <c r="AA170" s="8"/>
      <c r="AB170" s="8"/>
      <c r="AC170" s="8"/>
      <c r="AD170" s="8"/>
      <c r="AE170" s="124"/>
      <c r="AF170" s="96"/>
      <c r="AG170" s="96"/>
      <c r="AH170" s="96"/>
    </row>
    <row r="171" spans="1:34" ht="18.75" customHeight="1">
      <c r="A171" s="96"/>
      <c r="B171" s="96"/>
      <c r="C171" s="96"/>
      <c r="D171" s="96"/>
      <c r="E171" s="96"/>
      <c r="F171" s="96"/>
      <c r="G171" s="96"/>
      <c r="H171" s="96"/>
      <c r="I171" s="96"/>
      <c r="J171" s="96"/>
      <c r="K171" s="8"/>
      <c r="L171" s="8"/>
      <c r="M171" s="8"/>
      <c r="N171" s="8"/>
      <c r="O171" s="8"/>
      <c r="P171" s="8"/>
      <c r="Q171" s="8"/>
      <c r="R171" s="8"/>
      <c r="S171" s="8"/>
      <c r="T171" s="8"/>
      <c r="U171" s="8"/>
      <c r="V171" s="8"/>
      <c r="W171" s="8"/>
      <c r="X171" s="8"/>
      <c r="Y171" s="8"/>
      <c r="Z171" s="8"/>
      <c r="AA171" s="8"/>
      <c r="AB171" s="8"/>
      <c r="AC171" s="8"/>
      <c r="AD171" s="8"/>
      <c r="AE171" s="124"/>
      <c r="AF171" s="96"/>
      <c r="AG171" s="96"/>
      <c r="AH171" s="96"/>
    </row>
    <row r="172" spans="1:34" ht="18.75" customHeight="1">
      <c r="A172" s="96"/>
      <c r="B172" s="96"/>
      <c r="C172" s="96"/>
      <c r="D172" s="96"/>
      <c r="E172" s="96"/>
      <c r="F172" s="96"/>
      <c r="G172" s="96"/>
      <c r="H172" s="96"/>
      <c r="I172" s="96"/>
      <c r="J172" s="96"/>
      <c r="K172" s="8"/>
      <c r="L172" s="8"/>
      <c r="M172" s="8"/>
      <c r="N172" s="8"/>
      <c r="O172" s="8"/>
      <c r="P172" s="8"/>
      <c r="Q172" s="8"/>
      <c r="R172" s="8"/>
      <c r="S172" s="8"/>
      <c r="T172" s="8"/>
      <c r="U172" s="8"/>
      <c r="V172" s="8"/>
      <c r="W172" s="8"/>
      <c r="X172" s="8"/>
      <c r="Y172" s="8"/>
      <c r="Z172" s="8"/>
      <c r="AA172" s="8"/>
      <c r="AB172" s="8"/>
      <c r="AC172" s="8"/>
      <c r="AD172" s="8"/>
      <c r="AE172" s="124"/>
      <c r="AF172" s="96"/>
      <c r="AG172" s="96"/>
      <c r="AH172" s="96"/>
    </row>
    <row r="173" spans="1:34" ht="18.75" customHeight="1">
      <c r="A173" s="96"/>
      <c r="B173" s="96"/>
      <c r="C173" s="96"/>
      <c r="D173" s="96"/>
      <c r="E173" s="96"/>
      <c r="F173" s="96"/>
      <c r="G173" s="96"/>
      <c r="H173" s="96"/>
      <c r="I173" s="96"/>
      <c r="J173" s="96"/>
      <c r="K173" s="8"/>
      <c r="L173" s="8"/>
      <c r="M173" s="8"/>
      <c r="N173" s="8"/>
      <c r="O173" s="8"/>
      <c r="P173" s="8"/>
      <c r="Q173" s="8"/>
      <c r="R173" s="8"/>
      <c r="S173" s="8"/>
      <c r="T173" s="8"/>
      <c r="U173" s="8"/>
      <c r="V173" s="8"/>
      <c r="W173" s="8"/>
      <c r="X173" s="8"/>
      <c r="Y173" s="8"/>
      <c r="Z173" s="8"/>
      <c r="AA173" s="8"/>
      <c r="AB173" s="8"/>
      <c r="AC173" s="8"/>
      <c r="AD173" s="8"/>
      <c r="AE173" s="124"/>
      <c r="AF173" s="96"/>
      <c r="AG173" s="96"/>
      <c r="AH173" s="96"/>
    </row>
    <row r="174" spans="1:34" ht="18.75" customHeight="1">
      <c r="A174" s="96"/>
      <c r="B174" s="96"/>
      <c r="C174" s="96"/>
      <c r="D174" s="96"/>
      <c r="E174" s="96"/>
      <c r="F174" s="96"/>
      <c r="G174" s="96"/>
      <c r="H174" s="96"/>
      <c r="I174" s="96"/>
      <c r="J174" s="96"/>
      <c r="K174" s="8"/>
      <c r="L174" s="8"/>
      <c r="M174" s="8"/>
      <c r="N174" s="8"/>
      <c r="O174" s="8"/>
      <c r="P174" s="8"/>
      <c r="Q174" s="8"/>
      <c r="R174" s="8"/>
      <c r="S174" s="8"/>
      <c r="T174" s="8"/>
      <c r="U174" s="8"/>
      <c r="V174" s="8"/>
      <c r="W174" s="8"/>
      <c r="X174" s="8"/>
      <c r="Y174" s="8"/>
      <c r="Z174" s="8"/>
      <c r="AA174" s="8"/>
      <c r="AB174" s="8"/>
      <c r="AC174" s="8"/>
      <c r="AD174" s="8"/>
      <c r="AE174" s="124"/>
      <c r="AF174" s="96"/>
      <c r="AG174" s="96"/>
      <c r="AH174" s="96"/>
    </row>
    <row r="175" spans="1:34" ht="18.75" customHeight="1">
      <c r="A175" s="96"/>
      <c r="B175" s="96"/>
      <c r="C175" s="96"/>
      <c r="D175" s="96"/>
      <c r="E175" s="96"/>
      <c r="F175" s="96"/>
      <c r="G175" s="96"/>
      <c r="H175" s="96"/>
      <c r="I175" s="96"/>
      <c r="J175" s="96"/>
      <c r="K175" s="8"/>
      <c r="L175" s="8"/>
      <c r="M175" s="8"/>
      <c r="N175" s="8"/>
      <c r="O175" s="8"/>
      <c r="P175" s="8"/>
      <c r="Q175" s="8"/>
      <c r="R175" s="8"/>
      <c r="S175" s="8"/>
      <c r="T175" s="8"/>
      <c r="U175" s="8"/>
      <c r="V175" s="8"/>
      <c r="W175" s="8"/>
      <c r="X175" s="8"/>
      <c r="Y175" s="8"/>
      <c r="Z175" s="8"/>
      <c r="AA175" s="8"/>
      <c r="AB175" s="8"/>
      <c r="AC175" s="8"/>
      <c r="AD175" s="8"/>
      <c r="AE175" s="124"/>
      <c r="AF175" s="96"/>
      <c r="AG175" s="96"/>
      <c r="AH175" s="96"/>
    </row>
    <row r="176" spans="1:34" ht="18.75" customHeight="1">
      <c r="A176" s="96"/>
      <c r="B176" s="96"/>
      <c r="C176" s="96"/>
      <c r="D176" s="96"/>
      <c r="E176" s="96"/>
      <c r="F176" s="96"/>
      <c r="G176" s="96"/>
      <c r="H176" s="96"/>
      <c r="I176" s="96"/>
      <c r="J176" s="96"/>
      <c r="K176" s="8"/>
      <c r="L176" s="8"/>
      <c r="M176" s="8"/>
      <c r="N176" s="8"/>
      <c r="O176" s="8"/>
      <c r="P176" s="8"/>
      <c r="Q176" s="8"/>
      <c r="R176" s="8"/>
      <c r="S176" s="8"/>
      <c r="T176" s="8"/>
      <c r="U176" s="8"/>
      <c r="V176" s="8"/>
      <c r="W176" s="8"/>
      <c r="X176" s="8"/>
      <c r="Y176" s="8"/>
      <c r="Z176" s="8"/>
      <c r="AA176" s="8"/>
      <c r="AB176" s="8"/>
      <c r="AC176" s="8"/>
      <c r="AD176" s="8"/>
      <c r="AE176" s="124"/>
      <c r="AF176" s="96"/>
      <c r="AG176" s="96"/>
      <c r="AH176" s="96"/>
    </row>
    <row r="177" spans="1:34" ht="18.75" customHeight="1">
      <c r="A177" s="96"/>
      <c r="B177" s="96"/>
      <c r="C177" s="96"/>
      <c r="D177" s="96"/>
      <c r="E177" s="96"/>
      <c r="F177" s="96"/>
      <c r="G177" s="96"/>
      <c r="H177" s="96"/>
      <c r="I177" s="96"/>
      <c r="J177" s="96"/>
      <c r="K177" s="8"/>
      <c r="L177" s="8"/>
      <c r="M177" s="8"/>
      <c r="N177" s="8"/>
      <c r="O177" s="8"/>
      <c r="P177" s="8"/>
      <c r="Q177" s="8"/>
      <c r="R177" s="8"/>
      <c r="S177" s="8"/>
      <c r="T177" s="8"/>
      <c r="U177" s="8"/>
      <c r="V177" s="8"/>
      <c r="W177" s="8"/>
      <c r="X177" s="8"/>
      <c r="Y177" s="8"/>
      <c r="Z177" s="8"/>
      <c r="AA177" s="8"/>
      <c r="AB177" s="8"/>
      <c r="AC177" s="8"/>
      <c r="AD177" s="8"/>
      <c r="AE177" s="124"/>
      <c r="AF177" s="96"/>
      <c r="AG177" s="96"/>
      <c r="AH177" s="96"/>
    </row>
    <row r="178" spans="1:34" ht="18.75" customHeight="1">
      <c r="A178" s="96"/>
      <c r="B178" s="96"/>
      <c r="C178" s="96"/>
      <c r="D178" s="96"/>
      <c r="E178" s="96"/>
      <c r="F178" s="96"/>
      <c r="G178" s="96"/>
      <c r="H178" s="96"/>
      <c r="I178" s="96"/>
      <c r="J178" s="96"/>
      <c r="K178" s="8"/>
      <c r="L178" s="8"/>
      <c r="M178" s="8"/>
      <c r="N178" s="8"/>
      <c r="O178" s="8"/>
      <c r="P178" s="8"/>
      <c r="Q178" s="8"/>
      <c r="R178" s="8"/>
      <c r="S178" s="8"/>
      <c r="T178" s="8"/>
      <c r="U178" s="8"/>
      <c r="V178" s="8"/>
      <c r="W178" s="8"/>
      <c r="X178" s="8"/>
      <c r="Y178" s="8"/>
      <c r="Z178" s="8"/>
      <c r="AA178" s="8"/>
      <c r="AB178" s="8"/>
      <c r="AC178" s="8"/>
      <c r="AD178" s="8"/>
      <c r="AE178" s="124"/>
      <c r="AF178" s="96"/>
      <c r="AG178" s="96"/>
      <c r="AH178" s="96"/>
    </row>
    <row r="179" spans="1:34" ht="18.75" customHeight="1">
      <c r="A179" s="96"/>
      <c r="B179" s="96"/>
      <c r="C179" s="96"/>
      <c r="D179" s="96"/>
      <c r="E179" s="96"/>
      <c r="F179" s="96"/>
      <c r="G179" s="96"/>
      <c r="H179" s="96"/>
      <c r="I179" s="96"/>
      <c r="J179" s="96"/>
      <c r="K179" s="8"/>
      <c r="L179" s="8"/>
      <c r="M179" s="8"/>
      <c r="N179" s="8"/>
      <c r="O179" s="8"/>
      <c r="P179" s="8"/>
      <c r="Q179" s="8"/>
      <c r="R179" s="8"/>
      <c r="S179" s="8"/>
      <c r="T179" s="8"/>
      <c r="U179" s="8"/>
      <c r="V179" s="8"/>
      <c r="W179" s="8"/>
      <c r="X179" s="8"/>
      <c r="Y179" s="8"/>
      <c r="Z179" s="8"/>
      <c r="AA179" s="8"/>
      <c r="AB179" s="8"/>
      <c r="AC179" s="8"/>
      <c r="AD179" s="8"/>
      <c r="AE179" s="124"/>
      <c r="AF179" s="96"/>
      <c r="AG179" s="96"/>
      <c r="AH179" s="96"/>
    </row>
    <row r="180" spans="1:34" ht="18.75" customHeight="1">
      <c r="A180" s="96"/>
      <c r="B180" s="96"/>
      <c r="C180" s="96"/>
      <c r="D180" s="96"/>
      <c r="E180" s="96"/>
      <c r="F180" s="96"/>
      <c r="G180" s="96"/>
      <c r="H180" s="96"/>
      <c r="I180" s="96"/>
      <c r="J180" s="96"/>
      <c r="K180" s="8"/>
      <c r="L180" s="8"/>
      <c r="M180" s="8"/>
      <c r="N180" s="8"/>
      <c r="O180" s="8"/>
      <c r="P180" s="8"/>
      <c r="Q180" s="8"/>
      <c r="R180" s="8"/>
      <c r="S180" s="8"/>
      <c r="T180" s="8"/>
      <c r="U180" s="8"/>
      <c r="V180" s="8"/>
      <c r="W180" s="8"/>
      <c r="X180" s="8"/>
      <c r="Y180" s="8"/>
      <c r="Z180" s="8"/>
      <c r="AA180" s="8"/>
      <c r="AB180" s="8"/>
      <c r="AC180" s="8"/>
      <c r="AD180" s="8"/>
      <c r="AE180" s="124"/>
      <c r="AF180" s="96"/>
      <c r="AG180" s="96"/>
      <c r="AH180" s="96"/>
    </row>
    <row r="181" spans="1:34" ht="18.75" customHeight="1">
      <c r="A181" s="96"/>
      <c r="B181" s="96"/>
      <c r="C181" s="96"/>
      <c r="D181" s="96"/>
      <c r="E181" s="96"/>
      <c r="F181" s="96"/>
      <c r="G181" s="96"/>
      <c r="H181" s="96"/>
      <c r="I181" s="96"/>
      <c r="J181" s="96"/>
      <c r="K181" s="8"/>
      <c r="L181" s="8"/>
      <c r="M181" s="8"/>
      <c r="N181" s="8"/>
      <c r="O181" s="8"/>
      <c r="P181" s="8"/>
      <c r="Q181" s="8"/>
      <c r="R181" s="8"/>
      <c r="S181" s="8"/>
      <c r="T181" s="8"/>
      <c r="U181" s="8"/>
      <c r="V181" s="8"/>
      <c r="W181" s="8"/>
      <c r="X181" s="8"/>
      <c r="Y181" s="8"/>
      <c r="Z181" s="8"/>
      <c r="AA181" s="8"/>
      <c r="AB181" s="8"/>
      <c r="AC181" s="8"/>
      <c r="AD181" s="8"/>
      <c r="AE181" s="124"/>
      <c r="AF181" s="96"/>
      <c r="AG181" s="96"/>
      <c r="AH181" s="96"/>
    </row>
    <row r="182" spans="1:34" ht="18.75" customHeight="1">
      <c r="A182" s="96"/>
      <c r="B182" s="96"/>
      <c r="C182" s="96"/>
      <c r="D182" s="96"/>
      <c r="E182" s="96"/>
      <c r="F182" s="96"/>
      <c r="G182" s="96"/>
      <c r="H182" s="96"/>
      <c r="I182" s="96"/>
      <c r="J182" s="96"/>
      <c r="K182" s="8"/>
      <c r="L182" s="8"/>
      <c r="M182" s="8"/>
      <c r="N182" s="8"/>
      <c r="O182" s="8"/>
      <c r="P182" s="8"/>
      <c r="Q182" s="8"/>
      <c r="R182" s="8"/>
      <c r="S182" s="8"/>
      <c r="T182" s="8"/>
      <c r="U182" s="8"/>
      <c r="V182" s="8"/>
      <c r="W182" s="8"/>
      <c r="X182" s="8"/>
      <c r="Y182" s="8"/>
      <c r="Z182" s="8"/>
      <c r="AA182" s="8"/>
      <c r="AB182" s="8"/>
      <c r="AC182" s="8"/>
      <c r="AD182" s="8"/>
      <c r="AE182" s="124"/>
      <c r="AF182" s="96"/>
      <c r="AG182" s="96"/>
      <c r="AH182" s="96"/>
    </row>
    <row r="183" spans="1:34" ht="18.75" customHeight="1">
      <c r="A183" s="96"/>
      <c r="B183" s="96"/>
      <c r="C183" s="96"/>
      <c r="D183" s="96"/>
      <c r="E183" s="96"/>
      <c r="F183" s="96"/>
      <c r="G183" s="96"/>
      <c r="H183" s="96"/>
      <c r="I183" s="96"/>
      <c r="J183" s="96"/>
      <c r="K183" s="8"/>
      <c r="L183" s="8"/>
      <c r="M183" s="8"/>
      <c r="N183" s="8"/>
      <c r="O183" s="8"/>
      <c r="P183" s="8"/>
      <c r="Q183" s="8"/>
      <c r="R183" s="8"/>
      <c r="S183" s="8"/>
      <c r="T183" s="8"/>
      <c r="U183" s="8"/>
      <c r="V183" s="8"/>
      <c r="W183" s="8"/>
      <c r="X183" s="8"/>
      <c r="Y183" s="8"/>
      <c r="Z183" s="8"/>
      <c r="AA183" s="8"/>
      <c r="AB183" s="8"/>
      <c r="AC183" s="8"/>
      <c r="AD183" s="8"/>
      <c r="AE183" s="124"/>
      <c r="AF183" s="96"/>
      <c r="AG183" s="96"/>
      <c r="AH183" s="96"/>
    </row>
    <row r="184" spans="1:34" ht="18.75" customHeight="1">
      <c r="A184" s="96"/>
      <c r="B184" s="96"/>
      <c r="C184" s="96"/>
      <c r="D184" s="96"/>
      <c r="E184" s="96"/>
      <c r="F184" s="96"/>
      <c r="G184" s="96"/>
      <c r="H184" s="96"/>
      <c r="I184" s="96"/>
      <c r="J184" s="96"/>
      <c r="K184" s="8"/>
      <c r="L184" s="8"/>
      <c r="M184" s="8"/>
      <c r="N184" s="8"/>
      <c r="O184" s="8"/>
      <c r="P184" s="8"/>
      <c r="Q184" s="8"/>
      <c r="R184" s="8"/>
      <c r="S184" s="8"/>
      <c r="T184" s="8"/>
      <c r="U184" s="8"/>
      <c r="V184" s="8"/>
      <c r="W184" s="8"/>
      <c r="X184" s="8"/>
      <c r="Y184" s="8"/>
      <c r="Z184" s="8"/>
      <c r="AA184" s="8"/>
      <c r="AB184" s="8"/>
      <c r="AC184" s="8"/>
      <c r="AD184" s="8"/>
      <c r="AE184" s="124"/>
      <c r="AF184" s="96"/>
      <c r="AG184" s="96"/>
      <c r="AH184" s="96"/>
    </row>
    <row r="185" spans="1:34" ht="18.75" customHeight="1">
      <c r="A185" s="96"/>
      <c r="B185" s="96"/>
      <c r="C185" s="96"/>
      <c r="D185" s="96"/>
      <c r="E185" s="96"/>
      <c r="F185" s="96"/>
      <c r="G185" s="96"/>
      <c r="H185" s="96"/>
      <c r="I185" s="96"/>
      <c r="J185" s="96"/>
      <c r="K185" s="8"/>
      <c r="L185" s="8"/>
      <c r="M185" s="8"/>
      <c r="N185" s="8"/>
      <c r="O185" s="8"/>
      <c r="P185" s="8"/>
      <c r="Q185" s="8"/>
      <c r="R185" s="8"/>
      <c r="S185" s="8"/>
      <c r="T185" s="8"/>
      <c r="U185" s="8"/>
      <c r="V185" s="8"/>
      <c r="W185" s="8"/>
      <c r="X185" s="8"/>
      <c r="Y185" s="8"/>
      <c r="Z185" s="8"/>
      <c r="AA185" s="8"/>
      <c r="AB185" s="8"/>
      <c r="AC185" s="8"/>
      <c r="AD185" s="8"/>
      <c r="AE185" s="124"/>
      <c r="AF185" s="96"/>
      <c r="AG185" s="96"/>
      <c r="AH185" s="96"/>
    </row>
    <row r="186" spans="1:34" ht="18.75" customHeight="1">
      <c r="A186" s="96"/>
      <c r="B186" s="96"/>
      <c r="C186" s="96"/>
      <c r="D186" s="96"/>
      <c r="E186" s="96"/>
      <c r="F186" s="96"/>
      <c r="G186" s="96"/>
      <c r="H186" s="96"/>
      <c r="I186" s="96"/>
      <c r="J186" s="96"/>
      <c r="K186" s="8"/>
      <c r="L186" s="8"/>
      <c r="M186" s="8"/>
      <c r="N186" s="8"/>
      <c r="O186" s="8"/>
      <c r="P186" s="8"/>
      <c r="Q186" s="8"/>
      <c r="R186" s="8"/>
      <c r="S186" s="8"/>
      <c r="T186" s="8"/>
      <c r="U186" s="8"/>
      <c r="V186" s="8"/>
      <c r="W186" s="8"/>
      <c r="X186" s="8"/>
      <c r="Y186" s="8"/>
      <c r="Z186" s="8"/>
      <c r="AA186" s="8"/>
      <c r="AB186" s="8"/>
      <c r="AC186" s="8"/>
      <c r="AD186" s="8"/>
      <c r="AE186" s="124"/>
      <c r="AF186" s="96"/>
      <c r="AG186" s="96"/>
      <c r="AH186" s="96"/>
    </row>
    <row r="187" spans="1:34" ht="18.75" customHeight="1">
      <c r="A187" s="96"/>
      <c r="B187" s="96"/>
      <c r="C187" s="96"/>
      <c r="D187" s="96"/>
      <c r="E187" s="96"/>
      <c r="F187" s="96"/>
      <c r="G187" s="96"/>
      <c r="H187" s="96"/>
      <c r="I187" s="96"/>
      <c r="J187" s="96"/>
      <c r="K187" s="8"/>
      <c r="L187" s="8"/>
      <c r="M187" s="8"/>
      <c r="N187" s="8"/>
      <c r="O187" s="8"/>
      <c r="P187" s="8"/>
      <c r="Q187" s="8"/>
      <c r="R187" s="8"/>
      <c r="S187" s="8"/>
      <c r="T187" s="8"/>
      <c r="U187" s="8"/>
      <c r="V187" s="8"/>
      <c r="W187" s="8"/>
      <c r="X187" s="8"/>
      <c r="Y187" s="8"/>
      <c r="Z187" s="8"/>
      <c r="AA187" s="8"/>
      <c r="AB187" s="8"/>
      <c r="AC187" s="8"/>
      <c r="AD187" s="8"/>
      <c r="AE187" s="124"/>
      <c r="AF187" s="96"/>
      <c r="AG187" s="96"/>
      <c r="AH187" s="96"/>
    </row>
    <row r="188" spans="1:34" ht="18.75" customHeight="1">
      <c r="A188" s="96"/>
      <c r="B188" s="96"/>
      <c r="C188" s="96"/>
      <c r="D188" s="96"/>
      <c r="E188" s="96"/>
      <c r="F188" s="96"/>
      <c r="G188" s="96"/>
      <c r="H188" s="96"/>
      <c r="I188" s="96"/>
      <c r="J188" s="96"/>
      <c r="K188" s="8"/>
      <c r="L188" s="8"/>
      <c r="M188" s="8"/>
      <c r="N188" s="8"/>
      <c r="O188" s="8"/>
      <c r="P188" s="8"/>
      <c r="Q188" s="8"/>
      <c r="R188" s="8"/>
      <c r="S188" s="8"/>
      <c r="T188" s="8"/>
      <c r="U188" s="8"/>
      <c r="V188" s="8"/>
      <c r="W188" s="8"/>
      <c r="X188" s="8"/>
      <c r="Y188" s="8"/>
      <c r="Z188" s="8"/>
      <c r="AA188" s="8"/>
      <c r="AB188" s="8"/>
      <c r="AC188" s="8"/>
      <c r="AD188" s="8"/>
      <c r="AE188" s="124"/>
      <c r="AF188" s="96"/>
      <c r="AG188" s="96"/>
      <c r="AH188" s="96"/>
    </row>
    <row r="189" spans="1:34" ht="18.75" customHeight="1">
      <c r="A189" s="96"/>
      <c r="B189" s="96"/>
      <c r="C189" s="96"/>
      <c r="D189" s="96"/>
      <c r="E189" s="96"/>
      <c r="F189" s="96"/>
      <c r="G189" s="96"/>
      <c r="H189" s="96"/>
      <c r="I189" s="96"/>
      <c r="J189" s="96"/>
      <c r="K189" s="8"/>
      <c r="L189" s="8"/>
      <c r="M189" s="8"/>
      <c r="N189" s="8"/>
      <c r="O189" s="8"/>
      <c r="P189" s="8"/>
      <c r="Q189" s="8"/>
      <c r="R189" s="8"/>
      <c r="S189" s="8"/>
      <c r="T189" s="8"/>
      <c r="U189" s="8"/>
      <c r="V189" s="8"/>
      <c r="W189" s="8"/>
      <c r="X189" s="8"/>
      <c r="Y189" s="8"/>
      <c r="Z189" s="8"/>
      <c r="AA189" s="8"/>
      <c r="AB189" s="8"/>
      <c r="AC189" s="8"/>
      <c r="AD189" s="8"/>
      <c r="AE189" s="124"/>
      <c r="AF189" s="96"/>
      <c r="AG189" s="96"/>
      <c r="AH189" s="96"/>
    </row>
    <row r="190" spans="1:34" ht="18.75" customHeight="1">
      <c r="A190" s="96"/>
      <c r="B190" s="96"/>
      <c r="C190" s="96"/>
      <c r="D190" s="96"/>
      <c r="E190" s="96"/>
      <c r="F190" s="96"/>
      <c r="G190" s="96"/>
      <c r="H190" s="96"/>
      <c r="I190" s="96"/>
      <c r="J190" s="96"/>
      <c r="K190" s="8"/>
      <c r="L190" s="8"/>
      <c r="M190" s="8"/>
      <c r="N190" s="8"/>
      <c r="O190" s="8"/>
      <c r="P190" s="8"/>
      <c r="Q190" s="8"/>
      <c r="R190" s="8"/>
      <c r="S190" s="8"/>
      <c r="T190" s="8"/>
      <c r="U190" s="8"/>
      <c r="V190" s="8"/>
      <c r="W190" s="8"/>
      <c r="X190" s="8"/>
      <c r="Y190" s="8"/>
      <c r="Z190" s="8"/>
      <c r="AA190" s="8"/>
      <c r="AB190" s="8"/>
      <c r="AC190" s="8"/>
      <c r="AD190" s="8"/>
      <c r="AE190" s="124"/>
      <c r="AF190" s="96"/>
      <c r="AG190" s="96"/>
      <c r="AH190" s="96"/>
    </row>
    <row r="191" spans="1:34" ht="18.75" customHeight="1">
      <c r="A191" s="96"/>
      <c r="B191" s="96"/>
      <c r="C191" s="96"/>
      <c r="D191" s="96"/>
      <c r="E191" s="96"/>
      <c r="F191" s="96"/>
      <c r="G191" s="96"/>
      <c r="H191" s="96"/>
      <c r="I191" s="96"/>
      <c r="J191" s="96"/>
      <c r="K191" s="8"/>
      <c r="L191" s="8"/>
      <c r="M191" s="8"/>
      <c r="N191" s="8"/>
      <c r="O191" s="8"/>
      <c r="P191" s="8"/>
      <c r="Q191" s="8"/>
      <c r="R191" s="8"/>
      <c r="S191" s="8"/>
      <c r="T191" s="8"/>
      <c r="U191" s="8"/>
      <c r="V191" s="8"/>
      <c r="W191" s="8"/>
      <c r="X191" s="8"/>
      <c r="Y191" s="8"/>
      <c r="Z191" s="8"/>
      <c r="AA191" s="8"/>
      <c r="AB191" s="8"/>
      <c r="AC191" s="8"/>
      <c r="AD191" s="8"/>
      <c r="AE191" s="124"/>
      <c r="AF191" s="96"/>
      <c r="AG191" s="96"/>
      <c r="AH191" s="96"/>
    </row>
    <row r="192" spans="1:34" ht="18.75" customHeight="1">
      <c r="A192" s="96"/>
      <c r="B192" s="96"/>
      <c r="C192" s="96"/>
      <c r="D192" s="96"/>
      <c r="E192" s="96"/>
      <c r="F192" s="96"/>
      <c r="G192" s="96"/>
      <c r="H192" s="96"/>
      <c r="I192" s="96"/>
      <c r="J192" s="96"/>
      <c r="K192" s="8"/>
      <c r="L192" s="8"/>
      <c r="M192" s="8"/>
      <c r="N192" s="8"/>
      <c r="O192" s="8"/>
      <c r="P192" s="8"/>
      <c r="Q192" s="8"/>
      <c r="R192" s="8"/>
      <c r="S192" s="8"/>
      <c r="T192" s="8"/>
      <c r="U192" s="8"/>
      <c r="V192" s="8"/>
      <c r="W192" s="8"/>
      <c r="X192" s="8"/>
      <c r="Y192" s="8"/>
      <c r="Z192" s="8"/>
      <c r="AA192" s="8"/>
      <c r="AB192" s="8"/>
      <c r="AC192" s="8"/>
      <c r="AD192" s="8"/>
      <c r="AE192" s="124"/>
      <c r="AF192" s="96"/>
      <c r="AG192" s="96"/>
      <c r="AH192" s="96"/>
    </row>
    <row r="193" spans="1:34" ht="18.75" customHeight="1">
      <c r="A193" s="96"/>
      <c r="B193" s="96"/>
      <c r="C193" s="96"/>
      <c r="D193" s="96"/>
      <c r="E193" s="96"/>
      <c r="F193" s="96"/>
      <c r="G193" s="96"/>
      <c r="H193" s="96"/>
      <c r="I193" s="96"/>
      <c r="J193" s="96"/>
      <c r="K193" s="8"/>
      <c r="L193" s="8"/>
      <c r="M193" s="8"/>
      <c r="N193" s="8"/>
      <c r="O193" s="8"/>
      <c r="P193" s="8"/>
      <c r="Q193" s="8"/>
      <c r="R193" s="8"/>
      <c r="S193" s="8"/>
      <c r="T193" s="8"/>
      <c r="U193" s="8"/>
      <c r="V193" s="8"/>
      <c r="W193" s="8"/>
      <c r="X193" s="8"/>
      <c r="Y193" s="8"/>
      <c r="Z193" s="8"/>
      <c r="AA193" s="8"/>
      <c r="AB193" s="8"/>
      <c r="AC193" s="8"/>
      <c r="AD193" s="8"/>
      <c r="AE193" s="124"/>
      <c r="AF193" s="96"/>
      <c r="AG193" s="96"/>
      <c r="AH193" s="96"/>
    </row>
    <row r="194" spans="1:34" ht="18.75" customHeight="1">
      <c r="A194" s="96"/>
      <c r="B194" s="96"/>
      <c r="C194" s="96"/>
      <c r="D194" s="96"/>
      <c r="E194" s="96"/>
      <c r="F194" s="96"/>
      <c r="G194" s="96"/>
      <c r="H194" s="96"/>
      <c r="I194" s="96"/>
      <c r="J194" s="96"/>
      <c r="K194" s="8"/>
      <c r="L194" s="8"/>
      <c r="M194" s="8"/>
      <c r="N194" s="8"/>
      <c r="O194" s="8"/>
      <c r="P194" s="8"/>
      <c r="Q194" s="8"/>
      <c r="R194" s="8"/>
      <c r="S194" s="8"/>
      <c r="T194" s="8"/>
      <c r="U194" s="8"/>
      <c r="V194" s="8"/>
      <c r="W194" s="8"/>
      <c r="X194" s="8"/>
      <c r="Y194" s="8"/>
      <c r="Z194" s="8"/>
      <c r="AA194" s="8"/>
      <c r="AB194" s="8"/>
      <c r="AC194" s="8"/>
      <c r="AD194" s="8"/>
      <c r="AE194" s="124"/>
      <c r="AF194" s="96"/>
      <c r="AG194" s="96"/>
      <c r="AH194" s="96"/>
    </row>
    <row r="195" spans="1:34" ht="18.75" customHeight="1">
      <c r="A195" s="96"/>
      <c r="B195" s="96"/>
      <c r="C195" s="96"/>
      <c r="D195" s="96"/>
      <c r="E195" s="96"/>
      <c r="F195" s="96"/>
      <c r="G195" s="96"/>
      <c r="H195" s="96"/>
      <c r="I195" s="96"/>
      <c r="J195" s="96"/>
      <c r="K195" s="8"/>
      <c r="L195" s="8"/>
      <c r="M195" s="8"/>
      <c r="N195" s="8"/>
      <c r="O195" s="8"/>
      <c r="P195" s="8"/>
      <c r="Q195" s="8"/>
      <c r="R195" s="8"/>
      <c r="S195" s="8"/>
      <c r="T195" s="8"/>
      <c r="U195" s="8"/>
      <c r="V195" s="8"/>
      <c r="W195" s="8"/>
      <c r="X195" s="8"/>
      <c r="Y195" s="8"/>
      <c r="Z195" s="8"/>
      <c r="AA195" s="8"/>
      <c r="AB195" s="8"/>
      <c r="AC195" s="8"/>
      <c r="AD195" s="8"/>
      <c r="AE195" s="124"/>
      <c r="AF195" s="96"/>
      <c r="AG195" s="96"/>
      <c r="AH195" s="96"/>
    </row>
    <row r="196" spans="1:34" ht="18.75" customHeight="1">
      <c r="A196" s="96"/>
      <c r="B196" s="96"/>
      <c r="C196" s="96"/>
      <c r="D196" s="96"/>
      <c r="E196" s="96"/>
      <c r="F196" s="96"/>
      <c r="G196" s="96"/>
      <c r="H196" s="96"/>
      <c r="I196" s="96"/>
      <c r="J196" s="96"/>
      <c r="K196" s="8"/>
      <c r="L196" s="8"/>
      <c r="M196" s="8"/>
      <c r="N196" s="8"/>
      <c r="O196" s="8"/>
      <c r="P196" s="8"/>
      <c r="Q196" s="8"/>
      <c r="R196" s="8"/>
      <c r="S196" s="8"/>
      <c r="T196" s="8"/>
      <c r="U196" s="8"/>
      <c r="V196" s="8"/>
      <c r="W196" s="8"/>
      <c r="X196" s="8"/>
      <c r="Y196" s="8"/>
      <c r="Z196" s="8"/>
      <c r="AA196" s="8"/>
      <c r="AB196" s="8"/>
      <c r="AC196" s="8"/>
      <c r="AD196" s="8"/>
      <c r="AE196" s="124"/>
      <c r="AF196" s="96"/>
      <c r="AG196" s="96"/>
      <c r="AH196" s="96"/>
    </row>
    <row r="197" spans="1:34" ht="18.75" customHeight="1">
      <c r="A197" s="96"/>
      <c r="B197" s="96"/>
      <c r="C197" s="96"/>
      <c r="D197" s="96"/>
      <c r="E197" s="96"/>
      <c r="F197" s="96"/>
      <c r="G197" s="96"/>
      <c r="H197" s="96"/>
      <c r="I197" s="96"/>
      <c r="J197" s="96"/>
      <c r="K197" s="8"/>
      <c r="L197" s="8"/>
      <c r="M197" s="8"/>
      <c r="N197" s="8"/>
      <c r="O197" s="8"/>
      <c r="P197" s="8"/>
      <c r="Q197" s="8"/>
      <c r="R197" s="8"/>
      <c r="S197" s="8"/>
      <c r="T197" s="8"/>
      <c r="U197" s="8"/>
      <c r="V197" s="8"/>
      <c r="W197" s="8"/>
      <c r="X197" s="8"/>
      <c r="Y197" s="8"/>
      <c r="Z197" s="8"/>
      <c r="AA197" s="8"/>
      <c r="AB197" s="8"/>
      <c r="AC197" s="8"/>
      <c r="AD197" s="8"/>
      <c r="AE197" s="124"/>
      <c r="AF197" s="96"/>
      <c r="AG197" s="96"/>
      <c r="AH197" s="96"/>
    </row>
    <row r="198" spans="1:34" ht="18.75" customHeight="1">
      <c r="A198" s="96"/>
      <c r="B198" s="96"/>
      <c r="C198" s="96"/>
      <c r="D198" s="96"/>
      <c r="E198" s="96"/>
      <c r="F198" s="96"/>
      <c r="G198" s="96"/>
      <c r="H198" s="96"/>
      <c r="I198" s="96"/>
      <c r="J198" s="96"/>
      <c r="K198" s="8"/>
      <c r="L198" s="8"/>
      <c r="M198" s="8"/>
      <c r="N198" s="8"/>
      <c r="O198" s="8"/>
      <c r="P198" s="8"/>
      <c r="Q198" s="8"/>
      <c r="R198" s="8"/>
      <c r="S198" s="8"/>
      <c r="T198" s="8"/>
      <c r="U198" s="8"/>
      <c r="V198" s="8"/>
      <c r="W198" s="8"/>
      <c r="X198" s="8"/>
      <c r="Y198" s="8"/>
      <c r="Z198" s="8"/>
      <c r="AA198" s="8"/>
      <c r="AB198" s="8"/>
      <c r="AC198" s="8"/>
      <c r="AD198" s="8"/>
      <c r="AE198" s="124"/>
      <c r="AF198" s="96"/>
      <c r="AG198" s="96"/>
      <c r="AH198" s="96"/>
    </row>
    <row r="199" spans="1:34" ht="18.75" customHeight="1">
      <c r="A199" s="96"/>
      <c r="B199" s="96"/>
      <c r="C199" s="96"/>
      <c r="D199" s="96"/>
      <c r="E199" s="96"/>
      <c r="F199" s="96"/>
      <c r="G199" s="96"/>
      <c r="H199" s="96"/>
      <c r="I199" s="96"/>
      <c r="J199" s="96"/>
      <c r="K199" s="8"/>
      <c r="L199" s="8"/>
      <c r="M199" s="8"/>
      <c r="N199" s="8"/>
      <c r="O199" s="8"/>
      <c r="P199" s="8"/>
      <c r="Q199" s="8"/>
      <c r="R199" s="8"/>
      <c r="S199" s="8"/>
      <c r="T199" s="8"/>
      <c r="U199" s="8"/>
      <c r="V199" s="8"/>
      <c r="W199" s="8"/>
      <c r="X199" s="8"/>
      <c r="Y199" s="8"/>
      <c r="Z199" s="8"/>
      <c r="AA199" s="8"/>
      <c r="AB199" s="8"/>
      <c r="AC199" s="8"/>
      <c r="AD199" s="8"/>
      <c r="AE199" s="124"/>
      <c r="AF199" s="96"/>
      <c r="AG199" s="96"/>
      <c r="AH199" s="96"/>
    </row>
    <row r="200" spans="1:34" ht="18.75" customHeight="1">
      <c r="A200" s="96"/>
      <c r="B200" s="96"/>
      <c r="C200" s="96"/>
      <c r="D200" s="96"/>
      <c r="E200" s="96"/>
      <c r="F200" s="96"/>
      <c r="G200" s="96"/>
      <c r="H200" s="96"/>
      <c r="I200" s="96"/>
      <c r="J200" s="96"/>
      <c r="K200" s="8"/>
      <c r="L200" s="8"/>
      <c r="M200" s="8"/>
      <c r="N200" s="8"/>
      <c r="O200" s="8"/>
      <c r="P200" s="8"/>
      <c r="Q200" s="8"/>
      <c r="R200" s="8"/>
      <c r="S200" s="8"/>
      <c r="T200" s="8"/>
      <c r="U200" s="8"/>
      <c r="V200" s="8"/>
      <c r="W200" s="8"/>
      <c r="X200" s="8"/>
      <c r="Y200" s="8"/>
      <c r="Z200" s="8"/>
      <c r="AA200" s="8"/>
      <c r="AB200" s="8"/>
      <c r="AC200" s="8"/>
      <c r="AD200" s="8"/>
      <c r="AE200" s="124"/>
      <c r="AF200" s="96"/>
      <c r="AG200" s="96"/>
      <c r="AH200" s="96"/>
    </row>
    <row r="201" spans="1:34" ht="18.75" customHeight="1">
      <c r="A201" s="96"/>
      <c r="B201" s="96"/>
      <c r="C201" s="96"/>
      <c r="D201" s="96"/>
      <c r="E201" s="96"/>
      <c r="F201" s="96"/>
      <c r="G201" s="96"/>
      <c r="H201" s="96"/>
      <c r="I201" s="96"/>
      <c r="J201" s="96"/>
      <c r="K201" s="8"/>
      <c r="L201" s="8"/>
      <c r="M201" s="8"/>
      <c r="N201" s="8"/>
      <c r="O201" s="8"/>
      <c r="P201" s="8"/>
      <c r="Q201" s="8"/>
      <c r="R201" s="8"/>
      <c r="S201" s="8"/>
      <c r="T201" s="8"/>
      <c r="U201" s="8"/>
      <c r="V201" s="8"/>
      <c r="W201" s="8"/>
      <c r="X201" s="8"/>
      <c r="Y201" s="8"/>
      <c r="Z201" s="8"/>
      <c r="AA201" s="8"/>
      <c r="AB201" s="8"/>
      <c r="AC201" s="8"/>
      <c r="AD201" s="8"/>
      <c r="AE201" s="124"/>
      <c r="AF201" s="96"/>
      <c r="AG201" s="96"/>
      <c r="AH201" s="96"/>
    </row>
    <row r="202" spans="1:34" ht="18.75" customHeight="1">
      <c r="A202" s="96"/>
      <c r="B202" s="96"/>
      <c r="C202" s="96"/>
      <c r="D202" s="96"/>
      <c r="E202" s="96"/>
      <c r="F202" s="96"/>
      <c r="G202" s="96"/>
      <c r="H202" s="96"/>
      <c r="I202" s="96"/>
      <c r="J202" s="96"/>
      <c r="K202" s="8"/>
      <c r="L202" s="8"/>
      <c r="M202" s="8"/>
      <c r="N202" s="8"/>
      <c r="O202" s="8"/>
      <c r="P202" s="8"/>
      <c r="Q202" s="8"/>
      <c r="R202" s="8"/>
      <c r="S202" s="8"/>
      <c r="T202" s="8"/>
      <c r="U202" s="8"/>
      <c r="V202" s="8"/>
      <c r="W202" s="8"/>
      <c r="X202" s="8"/>
      <c r="Y202" s="8"/>
      <c r="Z202" s="8"/>
      <c r="AA202" s="8"/>
      <c r="AB202" s="8"/>
      <c r="AC202" s="8"/>
      <c r="AD202" s="8"/>
      <c r="AE202" s="124"/>
      <c r="AF202" s="96"/>
      <c r="AG202" s="96"/>
      <c r="AH202" s="96"/>
    </row>
    <row r="203" spans="1:34" ht="18.75" customHeight="1">
      <c r="A203" s="96"/>
      <c r="B203" s="96"/>
      <c r="C203" s="96"/>
      <c r="D203" s="96"/>
      <c r="E203" s="96"/>
      <c r="F203" s="96"/>
      <c r="G203" s="96"/>
      <c r="H203" s="96"/>
      <c r="I203" s="96"/>
      <c r="J203" s="96"/>
      <c r="K203" s="8"/>
      <c r="L203" s="8"/>
      <c r="M203" s="8"/>
      <c r="N203" s="8"/>
      <c r="O203" s="8"/>
      <c r="P203" s="8"/>
      <c r="Q203" s="8"/>
      <c r="R203" s="8"/>
      <c r="S203" s="8"/>
      <c r="T203" s="8"/>
      <c r="U203" s="8"/>
      <c r="V203" s="8"/>
      <c r="W203" s="8"/>
      <c r="X203" s="8"/>
      <c r="Y203" s="8"/>
      <c r="Z203" s="8"/>
      <c r="AA203" s="8"/>
      <c r="AB203" s="8"/>
      <c r="AC203" s="8"/>
      <c r="AD203" s="8"/>
      <c r="AE203" s="124"/>
      <c r="AF203" s="96"/>
      <c r="AG203" s="96"/>
      <c r="AH203" s="96"/>
    </row>
    <row r="204" spans="1:34" ht="18.75" customHeight="1">
      <c r="A204" s="96"/>
      <c r="B204" s="96"/>
      <c r="C204" s="96"/>
      <c r="D204" s="96"/>
      <c r="E204" s="96"/>
      <c r="F204" s="96"/>
      <c r="G204" s="96"/>
      <c r="H204" s="96"/>
      <c r="I204" s="96"/>
      <c r="J204" s="96"/>
      <c r="K204" s="8"/>
      <c r="L204" s="8"/>
      <c r="M204" s="8"/>
      <c r="N204" s="8"/>
      <c r="O204" s="8"/>
      <c r="P204" s="8"/>
      <c r="Q204" s="8"/>
      <c r="R204" s="8"/>
      <c r="S204" s="8"/>
      <c r="T204" s="8"/>
      <c r="U204" s="8"/>
      <c r="V204" s="8"/>
      <c r="W204" s="8"/>
      <c r="X204" s="8"/>
      <c r="Y204" s="8"/>
      <c r="Z204" s="8"/>
      <c r="AA204" s="8"/>
      <c r="AB204" s="8"/>
      <c r="AC204" s="8"/>
      <c r="AD204" s="8"/>
      <c r="AE204" s="124"/>
      <c r="AF204" s="96"/>
      <c r="AG204" s="96"/>
      <c r="AH204" s="96"/>
    </row>
    <row r="205" spans="1:34" ht="18.75" customHeight="1">
      <c r="A205" s="96"/>
      <c r="B205" s="96"/>
      <c r="C205" s="96"/>
      <c r="D205" s="96"/>
      <c r="E205" s="96"/>
      <c r="F205" s="96"/>
      <c r="G205" s="96"/>
      <c r="H205" s="96"/>
      <c r="I205" s="96"/>
      <c r="J205" s="96"/>
      <c r="K205" s="8"/>
      <c r="L205" s="8"/>
      <c r="M205" s="8"/>
      <c r="N205" s="8"/>
      <c r="O205" s="8"/>
      <c r="P205" s="8"/>
      <c r="Q205" s="8"/>
      <c r="R205" s="8"/>
      <c r="S205" s="8"/>
      <c r="T205" s="8"/>
      <c r="U205" s="8"/>
      <c r="V205" s="8"/>
      <c r="W205" s="8"/>
      <c r="X205" s="8"/>
      <c r="Y205" s="8"/>
      <c r="Z205" s="8"/>
      <c r="AA205" s="8"/>
      <c r="AB205" s="8"/>
      <c r="AC205" s="8"/>
      <c r="AD205" s="8"/>
      <c r="AE205" s="124"/>
      <c r="AF205" s="96"/>
      <c r="AG205" s="96"/>
      <c r="AH205" s="96"/>
    </row>
    <row r="206" spans="1:34" ht="18.75" customHeight="1">
      <c r="A206" s="96"/>
      <c r="B206" s="96"/>
      <c r="C206" s="96"/>
      <c r="D206" s="96"/>
      <c r="E206" s="96"/>
      <c r="F206" s="96"/>
      <c r="G206" s="96"/>
      <c r="H206" s="96"/>
      <c r="I206" s="96"/>
      <c r="J206" s="96"/>
      <c r="K206" s="8"/>
      <c r="L206" s="8"/>
      <c r="M206" s="8"/>
      <c r="N206" s="8"/>
      <c r="O206" s="8"/>
      <c r="P206" s="8"/>
      <c r="Q206" s="8"/>
      <c r="R206" s="8"/>
      <c r="S206" s="8"/>
      <c r="T206" s="8"/>
      <c r="U206" s="8"/>
      <c r="V206" s="8"/>
      <c r="W206" s="8"/>
      <c r="X206" s="8"/>
      <c r="Y206" s="8"/>
      <c r="Z206" s="8"/>
      <c r="AA206" s="8"/>
      <c r="AB206" s="8"/>
      <c r="AC206" s="8"/>
      <c r="AD206" s="8"/>
      <c r="AE206" s="124"/>
      <c r="AF206" s="96"/>
      <c r="AG206" s="96"/>
      <c r="AH206" s="96"/>
    </row>
    <row r="207" spans="1:34" ht="18.75" customHeight="1">
      <c r="A207" s="96"/>
      <c r="B207" s="96"/>
      <c r="C207" s="96"/>
      <c r="D207" s="96"/>
      <c r="E207" s="96"/>
      <c r="F207" s="96"/>
      <c r="G207" s="96"/>
      <c r="H207" s="96"/>
      <c r="I207" s="96"/>
      <c r="J207" s="96"/>
      <c r="K207" s="8"/>
      <c r="L207" s="8"/>
      <c r="M207" s="8"/>
      <c r="N207" s="8"/>
      <c r="O207" s="8"/>
      <c r="P207" s="8"/>
      <c r="Q207" s="8"/>
      <c r="R207" s="8"/>
      <c r="S207" s="8"/>
      <c r="T207" s="8"/>
      <c r="U207" s="8"/>
      <c r="V207" s="8"/>
      <c r="W207" s="8"/>
      <c r="X207" s="8"/>
      <c r="Y207" s="8"/>
      <c r="Z207" s="8"/>
      <c r="AA207" s="8"/>
      <c r="AB207" s="8"/>
      <c r="AC207" s="8"/>
      <c r="AD207" s="8"/>
      <c r="AE207" s="124"/>
      <c r="AF207" s="96"/>
      <c r="AG207" s="96"/>
      <c r="AH207" s="96"/>
    </row>
    <row r="208" spans="1:34" ht="18.75" customHeight="1">
      <c r="A208" s="96"/>
      <c r="B208" s="96"/>
      <c r="C208" s="96"/>
      <c r="D208" s="96"/>
      <c r="E208" s="96"/>
      <c r="F208" s="96"/>
      <c r="G208" s="96"/>
      <c r="H208" s="96"/>
      <c r="I208" s="96"/>
      <c r="J208" s="96"/>
      <c r="K208" s="8"/>
      <c r="L208" s="8"/>
      <c r="M208" s="8"/>
      <c r="N208" s="8"/>
      <c r="O208" s="8"/>
      <c r="P208" s="8"/>
      <c r="Q208" s="8"/>
      <c r="R208" s="8"/>
      <c r="S208" s="8"/>
      <c r="T208" s="8"/>
      <c r="U208" s="8"/>
      <c r="V208" s="8"/>
      <c r="W208" s="8"/>
      <c r="X208" s="8"/>
      <c r="Y208" s="8"/>
      <c r="Z208" s="8"/>
      <c r="AA208" s="8"/>
      <c r="AB208" s="8"/>
      <c r="AC208" s="8"/>
      <c r="AD208" s="8"/>
      <c r="AE208" s="124"/>
      <c r="AF208" s="96"/>
      <c r="AG208" s="96"/>
      <c r="AH208" s="96"/>
    </row>
    <row r="209" spans="1:34" ht="18.75" customHeight="1">
      <c r="A209" s="96"/>
      <c r="B209" s="96"/>
      <c r="C209" s="96"/>
      <c r="D209" s="96"/>
      <c r="E209" s="96"/>
      <c r="F209" s="96"/>
      <c r="G209" s="96"/>
      <c r="H209" s="96"/>
      <c r="I209" s="96"/>
      <c r="J209" s="96"/>
      <c r="K209" s="8"/>
      <c r="L209" s="8"/>
      <c r="M209" s="8"/>
      <c r="N209" s="8"/>
      <c r="O209" s="8"/>
      <c r="P209" s="8"/>
      <c r="Q209" s="8"/>
      <c r="R209" s="8"/>
      <c r="S209" s="8"/>
      <c r="T209" s="8"/>
      <c r="U209" s="8"/>
      <c r="V209" s="8"/>
      <c r="W209" s="8"/>
      <c r="X209" s="8"/>
      <c r="Y209" s="8"/>
      <c r="Z209" s="8"/>
      <c r="AA209" s="8"/>
      <c r="AB209" s="8"/>
      <c r="AC209" s="8"/>
      <c r="AD209" s="8"/>
      <c r="AE209" s="124"/>
      <c r="AF209" s="96"/>
      <c r="AG209" s="96"/>
      <c r="AH209" s="96"/>
    </row>
    <row r="210" spans="1:34" ht="18.75" customHeight="1">
      <c r="A210" s="96"/>
      <c r="B210" s="96"/>
      <c r="C210" s="96"/>
      <c r="D210" s="96"/>
      <c r="E210" s="96"/>
      <c r="F210" s="96"/>
      <c r="G210" s="96"/>
      <c r="H210" s="96"/>
      <c r="I210" s="96"/>
      <c r="J210" s="96"/>
      <c r="K210" s="8"/>
      <c r="L210" s="8"/>
      <c r="M210" s="8"/>
      <c r="N210" s="8"/>
      <c r="O210" s="8"/>
      <c r="P210" s="8"/>
      <c r="Q210" s="8"/>
      <c r="R210" s="8"/>
      <c r="S210" s="8"/>
      <c r="T210" s="8"/>
      <c r="U210" s="8"/>
      <c r="V210" s="8"/>
      <c r="W210" s="8"/>
      <c r="X210" s="8"/>
      <c r="Y210" s="8"/>
      <c r="Z210" s="8"/>
      <c r="AA210" s="8"/>
      <c r="AB210" s="8"/>
      <c r="AC210" s="8"/>
      <c r="AD210" s="8"/>
      <c r="AE210" s="124"/>
      <c r="AF210" s="96"/>
      <c r="AG210" s="96"/>
      <c r="AH210" s="96"/>
    </row>
    <row r="211" spans="1:34" ht="18.75" customHeight="1">
      <c r="A211" s="96"/>
      <c r="B211" s="96"/>
      <c r="C211" s="96"/>
      <c r="D211" s="96"/>
      <c r="E211" s="96"/>
      <c r="F211" s="96"/>
      <c r="G211" s="96"/>
      <c r="H211" s="96"/>
      <c r="I211" s="96"/>
      <c r="J211" s="96"/>
      <c r="K211" s="8"/>
      <c r="L211" s="8"/>
      <c r="M211" s="8"/>
      <c r="N211" s="8"/>
      <c r="O211" s="8"/>
      <c r="P211" s="8"/>
      <c r="Q211" s="8"/>
      <c r="R211" s="8"/>
      <c r="S211" s="8"/>
      <c r="T211" s="8"/>
      <c r="U211" s="8"/>
      <c r="V211" s="8"/>
      <c r="W211" s="8"/>
      <c r="X211" s="8"/>
      <c r="Y211" s="8"/>
      <c r="Z211" s="8"/>
      <c r="AA211" s="8"/>
      <c r="AB211" s="8"/>
      <c r="AC211" s="8"/>
      <c r="AD211" s="8"/>
      <c r="AE211" s="124"/>
      <c r="AF211" s="96"/>
      <c r="AG211" s="96"/>
      <c r="AH211" s="96"/>
    </row>
    <row r="212" spans="1:34" ht="18.75" customHeight="1">
      <c r="A212" s="96"/>
      <c r="B212" s="96"/>
      <c r="C212" s="96"/>
      <c r="D212" s="96"/>
      <c r="E212" s="96"/>
      <c r="F212" s="96"/>
      <c r="G212" s="96"/>
      <c r="H212" s="96"/>
      <c r="I212" s="96"/>
      <c r="J212" s="96"/>
      <c r="K212" s="8"/>
      <c r="L212" s="8"/>
      <c r="M212" s="8"/>
      <c r="N212" s="8"/>
      <c r="O212" s="8"/>
      <c r="P212" s="8"/>
      <c r="Q212" s="8"/>
      <c r="R212" s="8"/>
      <c r="S212" s="8"/>
      <c r="T212" s="8"/>
      <c r="U212" s="8"/>
      <c r="V212" s="8"/>
      <c r="W212" s="8"/>
      <c r="X212" s="8"/>
      <c r="Y212" s="8"/>
      <c r="Z212" s="8"/>
      <c r="AA212" s="8"/>
      <c r="AB212" s="8"/>
      <c r="AC212" s="8"/>
      <c r="AD212" s="8"/>
      <c r="AE212" s="124"/>
      <c r="AF212" s="96"/>
      <c r="AG212" s="96"/>
      <c r="AH212" s="96"/>
    </row>
    <row r="213" spans="1:34" ht="18.75" customHeight="1">
      <c r="A213" s="96"/>
      <c r="B213" s="96"/>
      <c r="C213" s="96"/>
      <c r="D213" s="96"/>
      <c r="E213" s="96"/>
      <c r="F213" s="96"/>
      <c r="G213" s="96"/>
      <c r="H213" s="96"/>
      <c r="I213" s="96"/>
      <c r="J213" s="96"/>
      <c r="K213" s="8"/>
      <c r="L213" s="8"/>
      <c r="M213" s="8"/>
      <c r="N213" s="8"/>
      <c r="O213" s="8"/>
      <c r="P213" s="8"/>
      <c r="Q213" s="8"/>
      <c r="R213" s="8"/>
      <c r="S213" s="8"/>
      <c r="T213" s="8"/>
      <c r="U213" s="8"/>
      <c r="V213" s="8"/>
      <c r="W213" s="8"/>
      <c r="X213" s="8"/>
      <c r="Y213" s="8"/>
      <c r="Z213" s="8"/>
      <c r="AA213" s="8"/>
      <c r="AB213" s="8"/>
      <c r="AC213" s="8"/>
      <c r="AD213" s="8"/>
      <c r="AE213" s="124"/>
      <c r="AF213" s="96"/>
      <c r="AG213" s="96"/>
      <c r="AH213" s="96"/>
    </row>
    <row r="214" spans="1:34" ht="18.75" customHeight="1">
      <c r="A214" s="96"/>
      <c r="B214" s="96"/>
      <c r="C214" s="96"/>
      <c r="D214" s="96"/>
      <c r="E214" s="96"/>
      <c r="F214" s="96"/>
      <c r="G214" s="96"/>
      <c r="H214" s="96"/>
      <c r="I214" s="96"/>
      <c r="J214" s="96"/>
      <c r="K214" s="8"/>
      <c r="L214" s="8"/>
      <c r="M214" s="8"/>
      <c r="N214" s="8"/>
      <c r="O214" s="8"/>
      <c r="P214" s="8"/>
      <c r="Q214" s="8"/>
      <c r="R214" s="8"/>
      <c r="S214" s="8"/>
      <c r="T214" s="8"/>
      <c r="U214" s="8"/>
      <c r="V214" s="8"/>
      <c r="W214" s="8"/>
      <c r="X214" s="8"/>
      <c r="Y214" s="8"/>
      <c r="Z214" s="8"/>
      <c r="AA214" s="8"/>
      <c r="AB214" s="8"/>
      <c r="AC214" s="8"/>
      <c r="AD214" s="8"/>
      <c r="AE214" s="124"/>
      <c r="AF214" s="96"/>
      <c r="AG214" s="96"/>
      <c r="AH214" s="96"/>
    </row>
    <row r="215" spans="1:34" ht="18.75" customHeight="1">
      <c r="A215" s="96"/>
      <c r="B215" s="96"/>
      <c r="C215" s="96"/>
      <c r="D215" s="96"/>
      <c r="E215" s="96"/>
      <c r="F215" s="96"/>
      <c r="G215" s="96"/>
      <c r="H215" s="96"/>
      <c r="I215" s="96"/>
      <c r="J215" s="96"/>
      <c r="K215" s="8"/>
      <c r="L215" s="8"/>
      <c r="M215" s="8"/>
      <c r="N215" s="8"/>
      <c r="O215" s="8"/>
      <c r="P215" s="8"/>
      <c r="Q215" s="8"/>
      <c r="R215" s="8"/>
      <c r="S215" s="8"/>
      <c r="T215" s="8"/>
      <c r="U215" s="8"/>
      <c r="V215" s="8"/>
      <c r="W215" s="8"/>
      <c r="X215" s="8"/>
      <c r="Y215" s="8"/>
      <c r="Z215" s="8"/>
      <c r="AA215" s="8"/>
      <c r="AB215" s="8"/>
      <c r="AC215" s="8"/>
      <c r="AD215" s="8"/>
      <c r="AE215" s="124"/>
      <c r="AF215" s="96"/>
      <c r="AG215" s="96"/>
      <c r="AH215" s="96"/>
    </row>
    <row r="216" spans="1:34" ht="18.75" customHeight="1">
      <c r="A216" s="96"/>
      <c r="B216" s="96"/>
      <c r="C216" s="96"/>
      <c r="D216" s="96"/>
      <c r="E216" s="96"/>
      <c r="F216" s="96"/>
      <c r="G216" s="96"/>
      <c r="H216" s="96"/>
      <c r="I216" s="96"/>
      <c r="J216" s="96"/>
      <c r="K216" s="8"/>
      <c r="L216" s="8"/>
      <c r="M216" s="8"/>
      <c r="N216" s="8"/>
      <c r="O216" s="8"/>
      <c r="P216" s="8"/>
      <c r="Q216" s="8"/>
      <c r="R216" s="8"/>
      <c r="S216" s="8"/>
      <c r="T216" s="8"/>
      <c r="U216" s="8"/>
      <c r="V216" s="8"/>
      <c r="W216" s="8"/>
      <c r="X216" s="8"/>
      <c r="Y216" s="8"/>
      <c r="Z216" s="8"/>
      <c r="AA216" s="8"/>
      <c r="AB216" s="8"/>
      <c r="AC216" s="8"/>
      <c r="AD216" s="8"/>
      <c r="AE216" s="124"/>
      <c r="AF216" s="96"/>
      <c r="AG216" s="96"/>
      <c r="AH216" s="96"/>
    </row>
    <row r="217" spans="1:34" ht="18.75" customHeight="1">
      <c r="A217" s="96"/>
      <c r="B217" s="96"/>
      <c r="C217" s="96"/>
      <c r="D217" s="96"/>
      <c r="E217" s="96"/>
      <c r="F217" s="96"/>
      <c r="G217" s="96"/>
      <c r="H217" s="96"/>
      <c r="I217" s="96"/>
      <c r="J217" s="96"/>
      <c r="K217" s="8"/>
      <c r="L217" s="8"/>
      <c r="M217" s="8"/>
      <c r="N217" s="8"/>
      <c r="O217" s="8"/>
      <c r="P217" s="8"/>
      <c r="Q217" s="8"/>
      <c r="R217" s="8"/>
      <c r="S217" s="8"/>
      <c r="T217" s="8"/>
      <c r="U217" s="8"/>
      <c r="V217" s="8"/>
      <c r="W217" s="8"/>
      <c r="X217" s="8"/>
      <c r="Y217" s="8"/>
      <c r="Z217" s="8"/>
      <c r="AA217" s="8"/>
      <c r="AB217" s="8"/>
      <c r="AC217" s="8"/>
      <c r="AD217" s="8"/>
      <c r="AE217" s="124"/>
      <c r="AF217" s="96"/>
      <c r="AG217" s="96"/>
      <c r="AH217" s="96"/>
    </row>
    <row r="218" spans="1:34" ht="18.75" customHeight="1">
      <c r="A218" s="96"/>
      <c r="B218" s="96"/>
      <c r="C218" s="96"/>
      <c r="D218" s="96"/>
      <c r="E218" s="96"/>
      <c r="F218" s="96"/>
      <c r="G218" s="96"/>
      <c r="H218" s="96"/>
      <c r="I218" s="96"/>
      <c r="J218" s="96"/>
      <c r="K218" s="8"/>
      <c r="L218" s="8"/>
      <c r="M218" s="8"/>
      <c r="N218" s="8"/>
      <c r="O218" s="8"/>
      <c r="P218" s="8"/>
      <c r="Q218" s="8"/>
      <c r="R218" s="8"/>
      <c r="S218" s="8"/>
      <c r="T218" s="8"/>
      <c r="U218" s="8"/>
      <c r="V218" s="8"/>
      <c r="W218" s="8"/>
      <c r="X218" s="8"/>
      <c r="Y218" s="8"/>
      <c r="Z218" s="8"/>
      <c r="AA218" s="8"/>
      <c r="AB218" s="8"/>
      <c r="AC218" s="8"/>
      <c r="AD218" s="8"/>
      <c r="AE218" s="124"/>
      <c r="AF218" s="96"/>
      <c r="AG218" s="96"/>
      <c r="AH218" s="96"/>
    </row>
    <row r="219" spans="1:34" ht="18.75" customHeight="1">
      <c r="A219" s="96"/>
      <c r="B219" s="96"/>
      <c r="C219" s="96"/>
      <c r="D219" s="96"/>
      <c r="E219" s="96"/>
      <c r="F219" s="96"/>
      <c r="G219" s="96"/>
      <c r="H219" s="96"/>
      <c r="I219" s="96"/>
      <c r="J219" s="96"/>
      <c r="K219" s="8"/>
      <c r="L219" s="8"/>
      <c r="M219" s="8"/>
      <c r="N219" s="8"/>
      <c r="O219" s="8"/>
      <c r="P219" s="8"/>
      <c r="Q219" s="8"/>
      <c r="R219" s="8"/>
      <c r="S219" s="8"/>
      <c r="T219" s="8"/>
      <c r="U219" s="8"/>
      <c r="V219" s="8"/>
      <c r="W219" s="8"/>
      <c r="X219" s="8"/>
      <c r="Y219" s="8"/>
      <c r="Z219" s="8"/>
      <c r="AA219" s="8"/>
      <c r="AB219" s="8"/>
      <c r="AC219" s="8"/>
      <c r="AD219" s="8"/>
      <c r="AE219" s="124"/>
      <c r="AF219" s="96"/>
      <c r="AG219" s="96"/>
      <c r="AH219" s="96"/>
    </row>
    <row r="220" spans="1:34" ht="18.75" customHeight="1">
      <c r="A220" s="96"/>
      <c r="B220" s="96"/>
      <c r="C220" s="96"/>
      <c r="D220" s="96"/>
      <c r="E220" s="96"/>
      <c r="F220" s="96"/>
      <c r="G220" s="96"/>
      <c r="H220" s="96"/>
      <c r="I220" s="96"/>
      <c r="J220" s="96"/>
      <c r="K220" s="8"/>
      <c r="L220" s="8"/>
      <c r="M220" s="8"/>
      <c r="N220" s="8"/>
      <c r="O220" s="8"/>
      <c r="P220" s="8"/>
      <c r="Q220" s="8"/>
      <c r="R220" s="8"/>
      <c r="S220" s="8"/>
      <c r="T220" s="8"/>
      <c r="U220" s="8"/>
      <c r="V220" s="8"/>
      <c r="W220" s="8"/>
      <c r="X220" s="8"/>
      <c r="Y220" s="8"/>
      <c r="Z220" s="8"/>
      <c r="AA220" s="8"/>
      <c r="AB220" s="8"/>
      <c r="AC220" s="8"/>
      <c r="AD220" s="8"/>
      <c r="AE220" s="124"/>
      <c r="AF220" s="96"/>
      <c r="AG220" s="96"/>
      <c r="AH220" s="96"/>
    </row>
    <row r="221" spans="1:34" ht="18.75" customHeight="1">
      <c r="A221" s="96"/>
      <c r="B221" s="96"/>
      <c r="C221" s="96"/>
      <c r="D221" s="96"/>
      <c r="E221" s="96"/>
      <c r="F221" s="96"/>
      <c r="G221" s="96"/>
      <c r="H221" s="96"/>
      <c r="I221" s="96"/>
      <c r="J221" s="96"/>
      <c r="K221" s="8"/>
      <c r="L221" s="8"/>
      <c r="M221" s="8"/>
      <c r="N221" s="8"/>
      <c r="O221" s="8"/>
      <c r="P221" s="8"/>
      <c r="Q221" s="8"/>
      <c r="R221" s="8"/>
      <c r="S221" s="8"/>
      <c r="T221" s="8"/>
      <c r="U221" s="8"/>
      <c r="V221" s="8"/>
      <c r="W221" s="8"/>
      <c r="X221" s="8"/>
      <c r="Y221" s="8"/>
      <c r="Z221" s="8"/>
      <c r="AA221" s="8"/>
      <c r="AB221" s="8"/>
      <c r="AC221" s="8"/>
      <c r="AD221" s="8"/>
      <c r="AE221" s="124"/>
      <c r="AF221" s="96"/>
      <c r="AG221" s="96"/>
      <c r="AH221" s="96"/>
    </row>
    <row r="222" spans="1:34" ht="18.75" customHeight="1">
      <c r="A222" s="96"/>
      <c r="B222" s="96"/>
      <c r="C222" s="96"/>
      <c r="D222" s="96"/>
      <c r="E222" s="96"/>
      <c r="F222" s="96"/>
      <c r="G222" s="96"/>
      <c r="H222" s="96"/>
      <c r="I222" s="96"/>
      <c r="J222" s="96"/>
      <c r="K222" s="8"/>
      <c r="L222" s="8"/>
      <c r="M222" s="8"/>
      <c r="N222" s="8"/>
      <c r="O222" s="8"/>
      <c r="P222" s="8"/>
      <c r="Q222" s="8"/>
      <c r="R222" s="8"/>
      <c r="S222" s="8"/>
      <c r="T222" s="8"/>
      <c r="U222" s="8"/>
      <c r="V222" s="8"/>
      <c r="W222" s="8"/>
      <c r="X222" s="8"/>
      <c r="Y222" s="8"/>
      <c r="Z222" s="8"/>
      <c r="AA222" s="8"/>
      <c r="AB222" s="8"/>
      <c r="AC222" s="8"/>
      <c r="AD222" s="8"/>
      <c r="AE222" s="124"/>
      <c r="AF222" s="96"/>
      <c r="AG222" s="96"/>
      <c r="AH222" s="96"/>
    </row>
    <row r="223" spans="1:34" ht="18.75" customHeight="1">
      <c r="A223" s="96"/>
      <c r="B223" s="96"/>
      <c r="C223" s="96"/>
      <c r="D223" s="96"/>
      <c r="E223" s="96"/>
      <c r="F223" s="96"/>
      <c r="G223" s="96"/>
      <c r="H223" s="96"/>
      <c r="I223" s="96"/>
      <c r="J223" s="96"/>
      <c r="K223" s="8"/>
      <c r="L223" s="8"/>
      <c r="M223" s="8"/>
      <c r="N223" s="8"/>
      <c r="O223" s="8"/>
      <c r="P223" s="8"/>
      <c r="Q223" s="8"/>
      <c r="R223" s="8"/>
      <c r="S223" s="8"/>
      <c r="T223" s="8"/>
      <c r="U223" s="8"/>
      <c r="V223" s="8"/>
      <c r="W223" s="8"/>
      <c r="X223" s="8"/>
      <c r="Y223" s="8"/>
      <c r="Z223" s="8"/>
      <c r="AA223" s="8"/>
      <c r="AB223" s="8"/>
      <c r="AC223" s="8"/>
      <c r="AD223" s="8"/>
      <c r="AE223" s="124"/>
      <c r="AF223" s="96"/>
      <c r="AG223" s="96"/>
      <c r="AH223" s="96"/>
    </row>
    <row r="224" spans="1:34" ht="18.75" customHeight="1">
      <c r="A224" s="96"/>
      <c r="B224" s="96"/>
      <c r="C224" s="96"/>
      <c r="D224" s="96"/>
      <c r="E224" s="96"/>
      <c r="F224" s="96"/>
      <c r="G224" s="96"/>
      <c r="H224" s="96"/>
      <c r="I224" s="96"/>
      <c r="J224" s="96"/>
      <c r="K224" s="8"/>
      <c r="L224" s="8"/>
      <c r="M224" s="8"/>
      <c r="N224" s="8"/>
      <c r="O224" s="8"/>
      <c r="P224" s="8"/>
      <c r="Q224" s="8"/>
      <c r="R224" s="8"/>
      <c r="S224" s="8"/>
      <c r="T224" s="8"/>
      <c r="U224" s="8"/>
      <c r="V224" s="8"/>
      <c r="W224" s="8"/>
      <c r="X224" s="8"/>
      <c r="Y224" s="8"/>
      <c r="Z224" s="8"/>
      <c r="AA224" s="8"/>
      <c r="AB224" s="8"/>
      <c r="AC224" s="8"/>
      <c r="AD224" s="8"/>
      <c r="AE224" s="124"/>
      <c r="AF224" s="96"/>
      <c r="AG224" s="96"/>
      <c r="AH224" s="96"/>
    </row>
    <row r="225" spans="1:34" ht="18.75" customHeight="1">
      <c r="A225" s="96"/>
      <c r="B225" s="96"/>
      <c r="C225" s="96"/>
      <c r="D225" s="96"/>
      <c r="E225" s="96"/>
      <c r="F225" s="96"/>
      <c r="G225" s="96"/>
      <c r="H225" s="96"/>
      <c r="I225" s="96"/>
      <c r="J225" s="96"/>
      <c r="K225" s="8"/>
      <c r="L225" s="8"/>
      <c r="M225" s="8"/>
      <c r="N225" s="8"/>
      <c r="O225" s="8"/>
      <c r="P225" s="8"/>
      <c r="Q225" s="8"/>
      <c r="R225" s="8"/>
      <c r="S225" s="8"/>
      <c r="T225" s="8"/>
      <c r="U225" s="8"/>
      <c r="V225" s="8"/>
      <c r="W225" s="8"/>
      <c r="X225" s="8"/>
      <c r="Y225" s="8"/>
      <c r="Z225" s="8"/>
      <c r="AA225" s="8"/>
      <c r="AB225" s="8"/>
      <c r="AC225" s="8"/>
      <c r="AD225" s="8"/>
      <c r="AE225" s="124"/>
      <c r="AF225" s="96"/>
      <c r="AG225" s="96"/>
      <c r="AH225" s="96"/>
    </row>
    <row r="226" spans="1:34" ht="18.75" customHeight="1">
      <c r="A226" s="96"/>
      <c r="B226" s="96"/>
      <c r="C226" s="96"/>
      <c r="D226" s="96"/>
      <c r="E226" s="96"/>
      <c r="F226" s="96"/>
      <c r="G226" s="96"/>
      <c r="H226" s="96"/>
      <c r="I226" s="96"/>
      <c r="J226" s="96"/>
      <c r="K226" s="8"/>
      <c r="L226" s="8"/>
      <c r="M226" s="8"/>
      <c r="N226" s="8"/>
      <c r="O226" s="8"/>
      <c r="P226" s="8"/>
      <c r="Q226" s="8"/>
      <c r="R226" s="8"/>
      <c r="S226" s="8"/>
      <c r="T226" s="8"/>
      <c r="U226" s="8"/>
      <c r="V226" s="8"/>
      <c r="W226" s="8"/>
      <c r="X226" s="8"/>
      <c r="Y226" s="8"/>
      <c r="Z226" s="8"/>
      <c r="AA226" s="8"/>
      <c r="AB226" s="8"/>
      <c r="AC226" s="8"/>
      <c r="AD226" s="8"/>
      <c r="AE226" s="124"/>
      <c r="AF226" s="96"/>
      <c r="AG226" s="96"/>
      <c r="AH226" s="96"/>
    </row>
    <row r="227" spans="1:34" ht="18.75" customHeight="1">
      <c r="A227" s="96"/>
      <c r="B227" s="96"/>
      <c r="C227" s="96"/>
      <c r="D227" s="96"/>
      <c r="E227" s="96"/>
      <c r="F227" s="96"/>
      <c r="G227" s="96"/>
      <c r="H227" s="96"/>
      <c r="I227" s="96"/>
      <c r="J227" s="96"/>
      <c r="K227" s="8"/>
      <c r="L227" s="8"/>
      <c r="M227" s="8"/>
      <c r="N227" s="8"/>
      <c r="O227" s="8"/>
      <c r="P227" s="8"/>
      <c r="Q227" s="8"/>
      <c r="R227" s="8"/>
      <c r="S227" s="8"/>
      <c r="T227" s="8"/>
      <c r="U227" s="8"/>
      <c r="V227" s="8"/>
      <c r="W227" s="8"/>
      <c r="X227" s="8"/>
      <c r="Y227" s="8"/>
      <c r="Z227" s="8"/>
      <c r="AA227" s="8"/>
      <c r="AB227" s="8"/>
      <c r="AC227" s="8"/>
      <c r="AD227" s="8"/>
      <c r="AE227" s="124"/>
      <c r="AF227" s="96"/>
      <c r="AG227" s="96"/>
      <c r="AH227" s="96"/>
    </row>
    <row r="228" spans="1:34" ht="18.75" customHeight="1">
      <c r="A228" s="96"/>
      <c r="B228" s="96"/>
      <c r="C228" s="96"/>
      <c r="D228" s="96"/>
      <c r="E228" s="96"/>
      <c r="F228" s="96"/>
      <c r="G228" s="96"/>
      <c r="H228" s="96"/>
      <c r="I228" s="96"/>
      <c r="J228" s="96"/>
      <c r="K228" s="8"/>
      <c r="L228" s="8"/>
      <c r="M228" s="8"/>
      <c r="N228" s="8"/>
      <c r="O228" s="8"/>
      <c r="P228" s="8"/>
      <c r="Q228" s="8"/>
      <c r="R228" s="8"/>
      <c r="S228" s="8"/>
      <c r="T228" s="8"/>
      <c r="U228" s="8"/>
      <c r="V228" s="8"/>
      <c r="W228" s="8"/>
      <c r="X228" s="8"/>
      <c r="Y228" s="8"/>
      <c r="Z228" s="8"/>
      <c r="AA228" s="8"/>
      <c r="AB228" s="8"/>
      <c r="AC228" s="8"/>
      <c r="AD228" s="8"/>
      <c r="AE228" s="124"/>
      <c r="AF228" s="96"/>
      <c r="AG228" s="96"/>
      <c r="AH228" s="96"/>
    </row>
    <row r="229" spans="1:34" ht="18.75" customHeight="1">
      <c r="A229" s="96"/>
      <c r="B229" s="96"/>
      <c r="C229" s="96"/>
      <c r="D229" s="96"/>
      <c r="E229" s="96"/>
      <c r="F229" s="96"/>
      <c r="G229" s="96"/>
      <c r="H229" s="96"/>
      <c r="I229" s="96"/>
      <c r="J229" s="96"/>
      <c r="K229" s="8"/>
      <c r="L229" s="8"/>
      <c r="M229" s="8"/>
      <c r="N229" s="8"/>
      <c r="O229" s="8"/>
      <c r="P229" s="8"/>
      <c r="Q229" s="8"/>
      <c r="R229" s="8"/>
      <c r="S229" s="8"/>
      <c r="T229" s="8"/>
      <c r="U229" s="8"/>
      <c r="V229" s="8"/>
      <c r="W229" s="8"/>
      <c r="X229" s="8"/>
      <c r="Y229" s="8"/>
      <c r="Z229" s="8"/>
      <c r="AA229" s="8"/>
      <c r="AB229" s="8"/>
      <c r="AC229" s="8"/>
      <c r="AD229" s="8"/>
      <c r="AE229" s="124"/>
      <c r="AF229" s="96"/>
      <c r="AG229" s="96"/>
      <c r="AH229" s="96"/>
    </row>
    <row r="230" spans="1:34" ht="18.75" customHeight="1">
      <c r="A230" s="96"/>
      <c r="B230" s="96"/>
      <c r="C230" s="96"/>
      <c r="D230" s="96"/>
      <c r="E230" s="96"/>
      <c r="F230" s="96"/>
      <c r="G230" s="96"/>
      <c r="H230" s="96"/>
      <c r="I230" s="96"/>
      <c r="J230" s="96"/>
      <c r="K230" s="8"/>
      <c r="L230" s="8"/>
      <c r="M230" s="8"/>
      <c r="N230" s="8"/>
      <c r="O230" s="8"/>
      <c r="P230" s="8"/>
      <c r="Q230" s="8"/>
      <c r="R230" s="8"/>
      <c r="S230" s="8"/>
      <c r="T230" s="8"/>
      <c r="U230" s="8"/>
      <c r="V230" s="8"/>
      <c r="W230" s="8"/>
      <c r="X230" s="8"/>
      <c r="Y230" s="8"/>
      <c r="Z230" s="8"/>
      <c r="AA230" s="8"/>
      <c r="AB230" s="8"/>
      <c r="AC230" s="8"/>
      <c r="AD230" s="8"/>
      <c r="AE230" s="124"/>
      <c r="AF230" s="96"/>
      <c r="AG230" s="96"/>
      <c r="AH230" s="96"/>
    </row>
    <row r="231" spans="1:34" ht="18.75" customHeight="1">
      <c r="A231" s="96"/>
      <c r="B231" s="96"/>
      <c r="C231" s="96"/>
      <c r="D231" s="96"/>
      <c r="E231" s="96"/>
      <c r="F231" s="96"/>
      <c r="G231" s="96"/>
      <c r="H231" s="96"/>
      <c r="I231" s="96"/>
      <c r="J231" s="96"/>
      <c r="K231" s="8"/>
      <c r="L231" s="8"/>
      <c r="M231" s="8"/>
      <c r="N231" s="8"/>
      <c r="O231" s="8"/>
      <c r="P231" s="8"/>
      <c r="Q231" s="8"/>
      <c r="R231" s="8"/>
      <c r="S231" s="8"/>
      <c r="T231" s="8"/>
      <c r="U231" s="8"/>
      <c r="V231" s="8"/>
      <c r="W231" s="8"/>
      <c r="X231" s="8"/>
      <c r="Y231" s="8"/>
      <c r="Z231" s="8"/>
      <c r="AA231" s="8"/>
      <c r="AB231" s="8"/>
      <c r="AC231" s="8"/>
      <c r="AD231" s="8"/>
      <c r="AE231" s="124"/>
      <c r="AF231" s="96"/>
      <c r="AG231" s="96"/>
      <c r="AH231" s="96"/>
    </row>
    <row r="232" spans="1:34" ht="18.75" customHeight="1">
      <c r="A232" s="96"/>
      <c r="B232" s="96"/>
      <c r="C232" s="96"/>
      <c r="D232" s="96"/>
      <c r="E232" s="96"/>
      <c r="F232" s="96"/>
      <c r="G232" s="96"/>
      <c r="H232" s="96"/>
      <c r="I232" s="96"/>
      <c r="J232" s="96"/>
      <c r="K232" s="8"/>
      <c r="L232" s="8"/>
      <c r="M232" s="8"/>
      <c r="N232" s="8"/>
      <c r="O232" s="8"/>
      <c r="P232" s="8"/>
      <c r="Q232" s="8"/>
      <c r="R232" s="8"/>
      <c r="S232" s="8"/>
      <c r="T232" s="8"/>
      <c r="U232" s="8"/>
      <c r="V232" s="8"/>
      <c r="W232" s="8"/>
      <c r="X232" s="8"/>
      <c r="Y232" s="8"/>
      <c r="Z232" s="8"/>
      <c r="AA232" s="8"/>
      <c r="AB232" s="8"/>
      <c r="AC232" s="8"/>
      <c r="AD232" s="8"/>
      <c r="AE232" s="124"/>
      <c r="AF232" s="96"/>
      <c r="AG232" s="96"/>
      <c r="AH232" s="96"/>
    </row>
    <row r="233" spans="1:34" ht="18.75" customHeight="1">
      <c r="A233" s="96"/>
      <c r="B233" s="96"/>
      <c r="C233" s="96"/>
      <c r="D233" s="96"/>
      <c r="E233" s="96"/>
      <c r="F233" s="96"/>
      <c r="G233" s="96"/>
      <c r="H233" s="96"/>
      <c r="I233" s="96"/>
      <c r="J233" s="96"/>
      <c r="K233" s="8"/>
      <c r="L233" s="8"/>
      <c r="M233" s="8"/>
      <c r="N233" s="8"/>
      <c r="O233" s="8"/>
      <c r="P233" s="8"/>
      <c r="Q233" s="8"/>
      <c r="R233" s="8"/>
      <c r="S233" s="8"/>
      <c r="T233" s="8"/>
      <c r="U233" s="8"/>
      <c r="V233" s="8"/>
      <c r="W233" s="8"/>
      <c r="X233" s="8"/>
      <c r="Y233" s="8"/>
      <c r="Z233" s="8"/>
      <c r="AA233" s="8"/>
      <c r="AB233" s="8"/>
      <c r="AC233" s="8"/>
      <c r="AD233" s="8"/>
      <c r="AE233" s="124"/>
      <c r="AF233" s="96"/>
      <c r="AG233" s="96"/>
      <c r="AH233" s="96"/>
    </row>
    <row r="234" spans="1:34" ht="18.75" customHeight="1">
      <c r="A234" s="96"/>
      <c r="B234" s="96"/>
      <c r="C234" s="96"/>
      <c r="D234" s="96"/>
      <c r="E234" s="96"/>
      <c r="F234" s="96"/>
      <c r="G234" s="96"/>
      <c r="H234" s="96"/>
      <c r="I234" s="96"/>
      <c r="J234" s="96"/>
      <c r="K234" s="8"/>
      <c r="L234" s="8"/>
      <c r="M234" s="8"/>
      <c r="N234" s="8"/>
      <c r="O234" s="8"/>
      <c r="P234" s="8"/>
      <c r="Q234" s="8"/>
      <c r="R234" s="8"/>
      <c r="S234" s="8"/>
      <c r="T234" s="8"/>
      <c r="U234" s="8"/>
      <c r="V234" s="8"/>
      <c r="W234" s="8"/>
      <c r="X234" s="8"/>
      <c r="Y234" s="8"/>
      <c r="Z234" s="8"/>
      <c r="AA234" s="8"/>
      <c r="AB234" s="8"/>
      <c r="AC234" s="8"/>
      <c r="AD234" s="8"/>
      <c r="AE234" s="124"/>
      <c r="AF234" s="96"/>
      <c r="AG234" s="96"/>
      <c r="AH234" s="96"/>
    </row>
    <row r="235" spans="1:34" ht="18.75" customHeight="1">
      <c r="A235" s="96"/>
      <c r="B235" s="96"/>
      <c r="C235" s="96"/>
      <c r="D235" s="96"/>
      <c r="E235" s="96"/>
      <c r="F235" s="96"/>
      <c r="G235" s="96"/>
      <c r="H235" s="96"/>
      <c r="I235" s="96"/>
      <c r="J235" s="96"/>
      <c r="K235" s="8"/>
      <c r="L235" s="8"/>
      <c r="M235" s="8"/>
      <c r="N235" s="8"/>
      <c r="O235" s="8"/>
      <c r="P235" s="8"/>
      <c r="Q235" s="8"/>
      <c r="R235" s="8"/>
      <c r="S235" s="8"/>
      <c r="T235" s="8"/>
      <c r="U235" s="8"/>
      <c r="V235" s="8"/>
      <c r="W235" s="8"/>
      <c r="X235" s="8"/>
      <c r="Y235" s="8"/>
      <c r="Z235" s="8"/>
      <c r="AA235" s="8"/>
      <c r="AB235" s="8"/>
      <c r="AC235" s="8"/>
      <c r="AD235" s="8"/>
      <c r="AE235" s="124"/>
      <c r="AF235" s="96"/>
      <c r="AG235" s="96"/>
      <c r="AH235" s="96"/>
    </row>
    <row r="236" spans="1:34" ht="18.75" customHeight="1">
      <c r="A236" s="96"/>
      <c r="B236" s="96"/>
      <c r="C236" s="96"/>
      <c r="D236" s="96"/>
      <c r="E236" s="96"/>
      <c r="F236" s="96"/>
      <c r="G236" s="96"/>
      <c r="H236" s="96"/>
      <c r="I236" s="96"/>
      <c r="J236" s="96"/>
      <c r="K236" s="8"/>
      <c r="L236" s="8"/>
      <c r="M236" s="8"/>
      <c r="N236" s="8"/>
      <c r="O236" s="8"/>
      <c r="P236" s="8"/>
      <c r="Q236" s="8"/>
      <c r="R236" s="8"/>
      <c r="S236" s="8"/>
      <c r="T236" s="8"/>
      <c r="U236" s="8"/>
      <c r="V236" s="8"/>
      <c r="W236" s="8"/>
      <c r="X236" s="8"/>
      <c r="Y236" s="8"/>
      <c r="Z236" s="8"/>
      <c r="AA236" s="8"/>
      <c r="AB236" s="8"/>
      <c r="AC236" s="8"/>
      <c r="AD236" s="8"/>
      <c r="AE236" s="124"/>
      <c r="AF236" s="96"/>
      <c r="AG236" s="96"/>
      <c r="AH236" s="96"/>
    </row>
    <row r="237" spans="1:34" ht="18.75" customHeight="1">
      <c r="A237" s="96"/>
      <c r="B237" s="96"/>
      <c r="C237" s="96"/>
      <c r="D237" s="96"/>
      <c r="E237" s="96"/>
      <c r="F237" s="96"/>
      <c r="G237" s="96"/>
      <c r="H237" s="96"/>
      <c r="I237" s="96"/>
      <c r="J237" s="96"/>
      <c r="K237" s="8"/>
      <c r="L237" s="8"/>
      <c r="M237" s="8"/>
      <c r="N237" s="8"/>
      <c r="O237" s="8"/>
      <c r="P237" s="8"/>
      <c r="Q237" s="8"/>
      <c r="R237" s="8"/>
      <c r="S237" s="8"/>
      <c r="T237" s="8"/>
      <c r="U237" s="8"/>
      <c r="V237" s="8"/>
      <c r="W237" s="8"/>
      <c r="X237" s="8"/>
      <c r="Y237" s="8"/>
      <c r="Z237" s="8"/>
      <c r="AA237" s="8"/>
      <c r="AB237" s="8"/>
      <c r="AC237" s="8"/>
      <c r="AD237" s="8"/>
      <c r="AE237" s="124"/>
      <c r="AF237" s="96"/>
      <c r="AG237" s="96"/>
      <c r="AH237" s="96"/>
    </row>
    <row r="238" spans="1:34" ht="18.75" customHeight="1">
      <c r="A238" s="96"/>
      <c r="B238" s="96"/>
      <c r="C238" s="96"/>
      <c r="D238" s="96"/>
      <c r="E238" s="96"/>
      <c r="F238" s="96"/>
      <c r="G238" s="96"/>
      <c r="H238" s="96"/>
      <c r="I238" s="96"/>
      <c r="J238" s="96"/>
      <c r="K238" s="8"/>
      <c r="L238" s="8"/>
      <c r="M238" s="8"/>
      <c r="N238" s="8"/>
      <c r="O238" s="8"/>
      <c r="P238" s="8"/>
      <c r="Q238" s="8"/>
      <c r="R238" s="8"/>
      <c r="S238" s="8"/>
      <c r="T238" s="8"/>
      <c r="U238" s="8"/>
      <c r="V238" s="8"/>
      <c r="W238" s="8"/>
      <c r="X238" s="8"/>
      <c r="Y238" s="8"/>
      <c r="Z238" s="8"/>
      <c r="AA238" s="8"/>
      <c r="AB238" s="8"/>
      <c r="AC238" s="8"/>
      <c r="AD238" s="8"/>
      <c r="AE238" s="124"/>
      <c r="AF238" s="96"/>
      <c r="AG238" s="96"/>
      <c r="AH238" s="96"/>
    </row>
    <row r="239" spans="1:34" ht="18.75" customHeight="1">
      <c r="A239" s="96"/>
      <c r="B239" s="96"/>
      <c r="C239" s="96"/>
      <c r="D239" s="96"/>
      <c r="E239" s="96"/>
      <c r="F239" s="96"/>
      <c r="G239" s="96"/>
      <c r="H239" s="96"/>
      <c r="I239" s="96"/>
      <c r="J239" s="96"/>
      <c r="K239" s="8"/>
      <c r="L239" s="8"/>
      <c r="M239" s="8"/>
      <c r="N239" s="8"/>
      <c r="O239" s="8"/>
      <c r="P239" s="8"/>
      <c r="Q239" s="8"/>
      <c r="R239" s="8"/>
      <c r="S239" s="8"/>
      <c r="T239" s="8"/>
      <c r="U239" s="8"/>
      <c r="V239" s="8"/>
      <c r="W239" s="8"/>
      <c r="X239" s="8"/>
      <c r="Y239" s="8"/>
      <c r="Z239" s="8"/>
      <c r="AA239" s="8"/>
      <c r="AB239" s="8"/>
      <c r="AC239" s="8"/>
      <c r="AD239" s="8"/>
      <c r="AE239" s="124"/>
      <c r="AF239" s="96"/>
      <c r="AG239" s="96"/>
      <c r="AH239" s="96"/>
    </row>
    <row r="240" spans="1:34" ht="18.75" customHeight="1">
      <c r="A240" s="96"/>
      <c r="B240" s="96"/>
      <c r="C240" s="96"/>
      <c r="D240" s="96"/>
      <c r="E240" s="96"/>
      <c r="F240" s="96"/>
      <c r="G240" s="96"/>
      <c r="H240" s="96"/>
      <c r="I240" s="96"/>
      <c r="J240" s="96"/>
      <c r="K240" s="8"/>
      <c r="L240" s="8"/>
      <c r="M240" s="8"/>
      <c r="N240" s="8"/>
      <c r="O240" s="8"/>
      <c r="P240" s="8"/>
      <c r="Q240" s="8"/>
      <c r="R240" s="8"/>
      <c r="S240" s="8"/>
      <c r="T240" s="8"/>
      <c r="U240" s="8"/>
      <c r="V240" s="8"/>
      <c r="W240" s="8"/>
      <c r="X240" s="8"/>
      <c r="Y240" s="8"/>
      <c r="Z240" s="8"/>
      <c r="AA240" s="8"/>
      <c r="AB240" s="8"/>
      <c r="AC240" s="8"/>
      <c r="AD240" s="8"/>
      <c r="AE240" s="124"/>
      <c r="AF240" s="96"/>
      <c r="AG240" s="96"/>
      <c r="AH240" s="96"/>
    </row>
    <row r="241" spans="1:34" ht="18.75" customHeight="1">
      <c r="A241" s="96"/>
      <c r="B241" s="96"/>
      <c r="C241" s="96"/>
      <c r="D241" s="96"/>
      <c r="E241" s="96"/>
      <c r="F241" s="96"/>
      <c r="G241" s="96"/>
      <c r="H241" s="96"/>
      <c r="I241" s="96"/>
      <c r="J241" s="96"/>
      <c r="K241" s="8"/>
      <c r="L241" s="8"/>
      <c r="M241" s="8"/>
      <c r="N241" s="8"/>
      <c r="O241" s="8"/>
      <c r="P241" s="8"/>
      <c r="Q241" s="8"/>
      <c r="R241" s="8"/>
      <c r="S241" s="8"/>
      <c r="T241" s="8"/>
      <c r="U241" s="8"/>
      <c r="V241" s="8"/>
      <c r="W241" s="8"/>
      <c r="X241" s="8"/>
      <c r="Y241" s="8"/>
      <c r="Z241" s="8"/>
      <c r="AA241" s="8"/>
      <c r="AB241" s="8"/>
      <c r="AC241" s="8"/>
      <c r="AD241" s="8"/>
      <c r="AE241" s="124"/>
      <c r="AF241" s="96"/>
      <c r="AG241" s="96"/>
      <c r="AH241" s="96"/>
    </row>
    <row r="242" spans="1:34" ht="18.75" customHeight="1">
      <c r="A242" s="96"/>
      <c r="B242" s="96"/>
      <c r="C242" s="96"/>
      <c r="D242" s="96"/>
      <c r="E242" s="96"/>
      <c r="F242" s="96"/>
      <c r="G242" s="96"/>
      <c r="H242" s="96"/>
      <c r="I242" s="96"/>
      <c r="J242" s="96"/>
      <c r="K242" s="8"/>
      <c r="L242" s="8"/>
      <c r="M242" s="8"/>
      <c r="N242" s="8"/>
      <c r="O242" s="8"/>
      <c r="P242" s="8"/>
      <c r="Q242" s="8"/>
      <c r="R242" s="8"/>
      <c r="S242" s="8"/>
      <c r="T242" s="8"/>
      <c r="U242" s="8"/>
      <c r="V242" s="8"/>
      <c r="W242" s="8"/>
      <c r="X242" s="8"/>
      <c r="Y242" s="8"/>
      <c r="Z242" s="8"/>
      <c r="AA242" s="8"/>
      <c r="AB242" s="8"/>
      <c r="AC242" s="8"/>
      <c r="AD242" s="8"/>
      <c r="AE242" s="124"/>
      <c r="AF242" s="96"/>
      <c r="AG242" s="96"/>
      <c r="AH242" s="96"/>
    </row>
    <row r="243" spans="1:34" ht="18.75" customHeight="1">
      <c r="A243" s="96"/>
      <c r="B243" s="96"/>
      <c r="C243" s="96"/>
      <c r="D243" s="96"/>
      <c r="E243" s="96"/>
      <c r="F243" s="96"/>
      <c r="G243" s="96"/>
      <c r="H243" s="96"/>
      <c r="I243" s="96"/>
      <c r="J243" s="96"/>
      <c r="K243" s="8"/>
      <c r="L243" s="8"/>
      <c r="M243" s="8"/>
      <c r="N243" s="8"/>
      <c r="O243" s="8"/>
      <c r="P243" s="8"/>
      <c r="Q243" s="8"/>
      <c r="R243" s="8"/>
      <c r="S243" s="8"/>
      <c r="T243" s="8"/>
      <c r="U243" s="8"/>
      <c r="V243" s="8"/>
      <c r="W243" s="8"/>
      <c r="X243" s="8"/>
      <c r="Y243" s="8"/>
      <c r="Z243" s="8"/>
      <c r="AA243" s="8"/>
      <c r="AB243" s="8"/>
      <c r="AC243" s="8"/>
      <c r="AD243" s="8"/>
      <c r="AE243" s="124"/>
      <c r="AF243" s="96"/>
      <c r="AG243" s="96"/>
      <c r="AH243" s="96"/>
    </row>
    <row r="244" spans="1:34" ht="18.75" customHeight="1">
      <c r="A244" s="96"/>
      <c r="B244" s="96"/>
      <c r="C244" s="96"/>
      <c r="D244" s="96"/>
      <c r="E244" s="96"/>
      <c r="F244" s="96"/>
      <c r="G244" s="96"/>
      <c r="H244" s="96"/>
      <c r="I244" s="96"/>
      <c r="J244" s="96"/>
      <c r="K244" s="8"/>
      <c r="L244" s="8"/>
      <c r="M244" s="8"/>
      <c r="N244" s="8"/>
      <c r="O244" s="8"/>
      <c r="P244" s="8"/>
      <c r="Q244" s="8"/>
      <c r="R244" s="8"/>
      <c r="S244" s="8"/>
      <c r="T244" s="8"/>
      <c r="U244" s="8"/>
      <c r="V244" s="8"/>
      <c r="W244" s="8"/>
      <c r="X244" s="8"/>
      <c r="Y244" s="8"/>
      <c r="Z244" s="8"/>
      <c r="AA244" s="8"/>
      <c r="AB244" s="8"/>
      <c r="AC244" s="8"/>
      <c r="AD244" s="8"/>
      <c r="AE244" s="124"/>
      <c r="AF244" s="96"/>
      <c r="AG244" s="96"/>
      <c r="AH244" s="96"/>
    </row>
    <row r="245" spans="1:34" ht="18.75" customHeight="1">
      <c r="A245" s="96"/>
      <c r="B245" s="96"/>
      <c r="C245" s="96"/>
      <c r="D245" s="96"/>
      <c r="E245" s="96"/>
      <c r="F245" s="96"/>
      <c r="G245" s="96"/>
      <c r="H245" s="96"/>
      <c r="I245" s="96"/>
      <c r="J245" s="96"/>
      <c r="K245" s="8"/>
      <c r="L245" s="8"/>
      <c r="M245" s="8"/>
      <c r="N245" s="8"/>
      <c r="O245" s="8"/>
      <c r="P245" s="8"/>
      <c r="Q245" s="8"/>
      <c r="R245" s="8"/>
      <c r="S245" s="8"/>
      <c r="T245" s="8"/>
      <c r="U245" s="8"/>
      <c r="V245" s="8"/>
      <c r="W245" s="8"/>
      <c r="X245" s="8"/>
      <c r="Y245" s="8"/>
      <c r="Z245" s="8"/>
      <c r="AA245" s="8"/>
      <c r="AB245" s="8"/>
      <c r="AC245" s="8"/>
      <c r="AD245" s="8"/>
      <c r="AE245" s="124"/>
      <c r="AF245" s="96"/>
      <c r="AG245" s="96"/>
      <c r="AH245" s="96"/>
    </row>
    <row r="246" spans="1:34" ht="18.75" customHeight="1">
      <c r="A246" s="96"/>
      <c r="B246" s="96"/>
      <c r="C246" s="96"/>
      <c r="D246" s="96"/>
      <c r="E246" s="96"/>
      <c r="F246" s="96"/>
      <c r="G246" s="96"/>
      <c r="H246" s="96"/>
      <c r="I246" s="96"/>
      <c r="J246" s="96"/>
      <c r="K246" s="8"/>
      <c r="L246" s="8"/>
      <c r="M246" s="8"/>
      <c r="N246" s="8"/>
      <c r="O246" s="8"/>
      <c r="P246" s="8"/>
      <c r="Q246" s="8"/>
      <c r="R246" s="8"/>
      <c r="S246" s="8"/>
      <c r="T246" s="8"/>
      <c r="U246" s="8"/>
      <c r="V246" s="8"/>
      <c r="W246" s="8"/>
      <c r="X246" s="8"/>
      <c r="Y246" s="8"/>
      <c r="Z246" s="8"/>
      <c r="AA246" s="8"/>
      <c r="AB246" s="8"/>
      <c r="AC246" s="8"/>
      <c r="AD246" s="8"/>
      <c r="AE246" s="124"/>
      <c r="AF246" s="96"/>
      <c r="AG246" s="96"/>
      <c r="AH246" s="96"/>
    </row>
    <row r="247" spans="1:34" ht="18.75" customHeight="1">
      <c r="A247" s="96"/>
      <c r="B247" s="96"/>
      <c r="C247" s="96"/>
      <c r="D247" s="96"/>
      <c r="E247" s="96"/>
      <c r="F247" s="96"/>
      <c r="G247" s="96"/>
      <c r="H247" s="96"/>
      <c r="I247" s="96"/>
      <c r="J247" s="96"/>
      <c r="K247" s="8"/>
      <c r="L247" s="8"/>
      <c r="M247" s="8"/>
      <c r="N247" s="8"/>
      <c r="O247" s="8"/>
      <c r="P247" s="8"/>
      <c r="Q247" s="8"/>
      <c r="R247" s="8"/>
      <c r="S247" s="8"/>
      <c r="T247" s="8"/>
      <c r="U247" s="8"/>
      <c r="V247" s="8"/>
      <c r="W247" s="8"/>
      <c r="X247" s="8"/>
      <c r="Y247" s="8"/>
      <c r="Z247" s="8"/>
      <c r="AA247" s="8"/>
      <c r="AB247" s="8"/>
      <c r="AC247" s="8"/>
      <c r="AD247" s="8"/>
      <c r="AE247" s="124"/>
      <c r="AF247" s="96"/>
      <c r="AG247" s="96"/>
      <c r="AH247" s="96"/>
    </row>
    <row r="248" spans="1:34" ht="18.75" customHeight="1">
      <c r="A248" s="96"/>
      <c r="B248" s="96"/>
      <c r="C248" s="96"/>
      <c r="D248" s="96"/>
      <c r="E248" s="96"/>
      <c r="F248" s="96"/>
      <c r="G248" s="96"/>
      <c r="H248" s="96"/>
      <c r="I248" s="96"/>
      <c r="J248" s="96"/>
      <c r="K248" s="8"/>
      <c r="L248" s="8"/>
      <c r="M248" s="8"/>
      <c r="N248" s="8"/>
      <c r="O248" s="8"/>
      <c r="P248" s="8"/>
      <c r="Q248" s="8"/>
      <c r="R248" s="8"/>
      <c r="S248" s="8"/>
      <c r="T248" s="8"/>
      <c r="U248" s="8"/>
      <c r="V248" s="8"/>
      <c r="W248" s="8"/>
      <c r="X248" s="8"/>
      <c r="Y248" s="8"/>
      <c r="Z248" s="8"/>
      <c r="AA248" s="8"/>
      <c r="AB248" s="8"/>
      <c r="AC248" s="8"/>
      <c r="AD248" s="8"/>
      <c r="AE248" s="124"/>
      <c r="AF248" s="96"/>
      <c r="AG248" s="96"/>
      <c r="AH248" s="96"/>
    </row>
    <row r="249" spans="1:34" ht="18.75" customHeight="1">
      <c r="A249" s="96"/>
      <c r="B249" s="96"/>
      <c r="C249" s="96"/>
      <c r="D249" s="96"/>
      <c r="E249" s="96"/>
      <c r="F249" s="96"/>
      <c r="G249" s="96"/>
      <c r="H249" s="96"/>
      <c r="I249" s="96"/>
      <c r="J249" s="96"/>
      <c r="K249" s="8"/>
      <c r="L249" s="8"/>
      <c r="M249" s="8"/>
      <c r="N249" s="8"/>
      <c r="O249" s="8"/>
      <c r="P249" s="8"/>
      <c r="Q249" s="8"/>
      <c r="R249" s="8"/>
      <c r="S249" s="8"/>
      <c r="T249" s="8"/>
      <c r="U249" s="8"/>
      <c r="V249" s="8"/>
      <c r="W249" s="8"/>
      <c r="X249" s="8"/>
      <c r="Y249" s="8"/>
      <c r="Z249" s="8"/>
      <c r="AA249" s="8"/>
      <c r="AB249" s="8"/>
      <c r="AC249" s="8"/>
      <c r="AD249" s="8"/>
      <c r="AE249" s="124"/>
      <c r="AF249" s="96"/>
      <c r="AG249" s="96"/>
      <c r="AH249" s="96"/>
    </row>
    <row r="250" spans="1:34" ht="18.75" customHeight="1">
      <c r="A250" s="96"/>
      <c r="B250" s="96"/>
      <c r="C250" s="96"/>
      <c r="D250" s="96"/>
      <c r="E250" s="96"/>
      <c r="F250" s="96"/>
      <c r="G250" s="96"/>
      <c r="H250" s="96"/>
      <c r="I250" s="96"/>
      <c r="J250" s="96"/>
      <c r="K250" s="8"/>
      <c r="L250" s="8"/>
      <c r="M250" s="8"/>
      <c r="N250" s="8"/>
      <c r="O250" s="8"/>
      <c r="P250" s="8"/>
      <c r="Q250" s="8"/>
      <c r="R250" s="8"/>
      <c r="S250" s="8"/>
      <c r="T250" s="8"/>
      <c r="U250" s="8"/>
      <c r="V250" s="8"/>
      <c r="W250" s="8"/>
      <c r="X250" s="8"/>
      <c r="Y250" s="8"/>
      <c r="Z250" s="8"/>
      <c r="AA250" s="8"/>
      <c r="AB250" s="8"/>
      <c r="AC250" s="8"/>
      <c r="AD250" s="8"/>
      <c r="AE250" s="124"/>
      <c r="AF250" s="96"/>
      <c r="AG250" s="96"/>
      <c r="AH250" s="96"/>
    </row>
    <row r="251" spans="1:34" ht="18.75" customHeight="1">
      <c r="A251" s="96"/>
      <c r="B251" s="96"/>
      <c r="C251" s="96"/>
      <c r="D251" s="96"/>
      <c r="E251" s="96"/>
      <c r="F251" s="96"/>
      <c r="G251" s="96"/>
      <c r="H251" s="96"/>
      <c r="I251" s="96"/>
      <c r="J251" s="96"/>
      <c r="K251" s="8"/>
      <c r="L251" s="8"/>
      <c r="M251" s="8"/>
      <c r="N251" s="8"/>
      <c r="O251" s="8"/>
      <c r="P251" s="8"/>
      <c r="Q251" s="8"/>
      <c r="R251" s="8"/>
      <c r="S251" s="8"/>
      <c r="T251" s="8"/>
      <c r="U251" s="8"/>
      <c r="V251" s="8"/>
      <c r="W251" s="8"/>
      <c r="X251" s="8"/>
      <c r="Y251" s="8"/>
      <c r="Z251" s="8"/>
      <c r="AA251" s="8"/>
      <c r="AB251" s="8"/>
      <c r="AC251" s="8"/>
      <c r="AD251" s="8"/>
      <c r="AE251" s="124"/>
      <c r="AF251" s="96"/>
      <c r="AG251" s="96"/>
      <c r="AH251" s="96"/>
    </row>
    <row r="252" spans="1:34" ht="18.75" customHeight="1">
      <c r="A252" s="96"/>
      <c r="B252" s="96"/>
      <c r="C252" s="96"/>
      <c r="D252" s="96"/>
      <c r="E252" s="96"/>
      <c r="F252" s="96"/>
      <c r="G252" s="96"/>
      <c r="H252" s="96"/>
      <c r="I252" s="96"/>
      <c r="J252" s="96"/>
      <c r="K252" s="8"/>
      <c r="L252" s="8"/>
      <c r="M252" s="8"/>
      <c r="N252" s="8"/>
      <c r="O252" s="8"/>
      <c r="P252" s="8"/>
      <c r="Q252" s="8"/>
      <c r="R252" s="8"/>
      <c r="S252" s="8"/>
      <c r="T252" s="8"/>
      <c r="U252" s="8"/>
      <c r="V252" s="8"/>
      <c r="W252" s="8"/>
      <c r="X252" s="8"/>
      <c r="Y252" s="8"/>
      <c r="Z252" s="8"/>
      <c r="AA252" s="8"/>
      <c r="AB252" s="8"/>
      <c r="AC252" s="8"/>
      <c r="AD252" s="8"/>
      <c r="AE252" s="124"/>
      <c r="AF252" s="96"/>
      <c r="AG252" s="96"/>
      <c r="AH252" s="96"/>
    </row>
    <row r="253" spans="1:34" ht="18.75" customHeight="1">
      <c r="A253" s="96"/>
      <c r="B253" s="96"/>
      <c r="C253" s="96"/>
      <c r="D253" s="96"/>
      <c r="E253" s="96"/>
      <c r="F253" s="96"/>
      <c r="G253" s="96"/>
      <c r="H253" s="96"/>
      <c r="I253" s="96"/>
      <c r="J253" s="96"/>
      <c r="K253" s="8"/>
      <c r="L253" s="8"/>
      <c r="M253" s="8"/>
      <c r="N253" s="8"/>
      <c r="O253" s="8"/>
      <c r="P253" s="8"/>
      <c r="Q253" s="8"/>
      <c r="R253" s="8"/>
      <c r="S253" s="8"/>
      <c r="T253" s="8"/>
      <c r="U253" s="8"/>
      <c r="V253" s="8"/>
      <c r="W253" s="8"/>
      <c r="X253" s="8"/>
      <c r="Y253" s="8"/>
      <c r="Z253" s="8"/>
      <c r="AA253" s="8"/>
      <c r="AB253" s="8"/>
      <c r="AC253" s="8"/>
      <c r="AD253" s="8"/>
      <c r="AE253" s="124"/>
      <c r="AF253" s="96"/>
      <c r="AG253" s="96"/>
      <c r="AH253" s="96"/>
    </row>
    <row r="254" spans="1:34" ht="18.75" customHeight="1">
      <c r="A254" s="96"/>
      <c r="B254" s="96"/>
      <c r="C254" s="96"/>
      <c r="D254" s="96"/>
      <c r="E254" s="96"/>
      <c r="F254" s="96"/>
      <c r="G254" s="96"/>
      <c r="H254" s="96"/>
      <c r="I254" s="96"/>
      <c r="J254" s="96"/>
      <c r="K254" s="8"/>
      <c r="L254" s="8"/>
      <c r="M254" s="8"/>
      <c r="N254" s="8"/>
      <c r="O254" s="8"/>
      <c r="P254" s="8"/>
      <c r="Q254" s="8"/>
      <c r="R254" s="8"/>
      <c r="S254" s="8"/>
      <c r="T254" s="8"/>
      <c r="U254" s="8"/>
      <c r="V254" s="8"/>
      <c r="W254" s="8"/>
      <c r="X254" s="8"/>
      <c r="Y254" s="8"/>
      <c r="Z254" s="8"/>
      <c r="AA254" s="8"/>
      <c r="AB254" s="8"/>
      <c r="AC254" s="8"/>
      <c r="AD254" s="8"/>
      <c r="AE254" s="124"/>
      <c r="AF254" s="96"/>
      <c r="AG254" s="96"/>
      <c r="AH254" s="96"/>
    </row>
    <row r="255" spans="1:34" ht="18.75" customHeight="1">
      <c r="A255" s="96"/>
      <c r="B255" s="96"/>
      <c r="C255" s="96"/>
      <c r="D255" s="96"/>
      <c r="E255" s="96"/>
      <c r="F255" s="96"/>
      <c r="G255" s="96"/>
      <c r="H255" s="96"/>
      <c r="I255" s="96"/>
      <c r="J255" s="96"/>
      <c r="K255" s="8"/>
      <c r="L255" s="8"/>
      <c r="M255" s="8"/>
      <c r="N255" s="8"/>
      <c r="O255" s="8"/>
      <c r="P255" s="8"/>
      <c r="Q255" s="8"/>
      <c r="R255" s="8"/>
      <c r="S255" s="8"/>
      <c r="T255" s="8"/>
      <c r="U255" s="8"/>
      <c r="V255" s="8"/>
      <c r="W255" s="8"/>
      <c r="X255" s="8"/>
      <c r="Y255" s="8"/>
      <c r="Z255" s="8"/>
      <c r="AA255" s="8"/>
      <c r="AB255" s="8"/>
      <c r="AC255" s="8"/>
      <c r="AD255" s="8"/>
      <c r="AE255" s="124"/>
      <c r="AF255" s="96"/>
      <c r="AG255" s="96"/>
      <c r="AH255" s="96"/>
    </row>
    <row r="256" spans="1:34" ht="18.75" customHeight="1">
      <c r="A256" s="96"/>
      <c r="B256" s="96"/>
      <c r="C256" s="96"/>
      <c r="D256" s="96"/>
      <c r="E256" s="96"/>
      <c r="F256" s="96"/>
      <c r="G256" s="96"/>
      <c r="H256" s="96"/>
      <c r="I256" s="96"/>
      <c r="J256" s="96"/>
      <c r="K256" s="8"/>
      <c r="L256" s="8"/>
      <c r="M256" s="8"/>
      <c r="N256" s="8"/>
      <c r="O256" s="8"/>
      <c r="P256" s="8"/>
      <c r="Q256" s="8"/>
      <c r="R256" s="8"/>
      <c r="S256" s="8"/>
      <c r="T256" s="8"/>
      <c r="U256" s="8"/>
      <c r="V256" s="8"/>
      <c r="W256" s="8"/>
      <c r="X256" s="8"/>
      <c r="Y256" s="8"/>
      <c r="Z256" s="8"/>
      <c r="AA256" s="8"/>
      <c r="AB256" s="8"/>
      <c r="AC256" s="8"/>
      <c r="AD256" s="8"/>
      <c r="AE256" s="124"/>
      <c r="AF256" s="96"/>
      <c r="AG256" s="96"/>
      <c r="AH256" s="96"/>
    </row>
    <row r="257" spans="1:34" ht="18.75" customHeight="1">
      <c r="A257" s="96"/>
      <c r="B257" s="96"/>
      <c r="C257" s="96"/>
      <c r="D257" s="96"/>
      <c r="E257" s="96"/>
      <c r="F257" s="96"/>
      <c r="G257" s="96"/>
      <c r="H257" s="96"/>
      <c r="I257" s="96"/>
      <c r="J257" s="96"/>
      <c r="K257" s="8"/>
      <c r="L257" s="8"/>
      <c r="M257" s="8"/>
      <c r="N257" s="8"/>
      <c r="O257" s="8"/>
      <c r="P257" s="8"/>
      <c r="Q257" s="8"/>
      <c r="R257" s="8"/>
      <c r="S257" s="8"/>
      <c r="T257" s="8"/>
      <c r="U257" s="8"/>
      <c r="V257" s="8"/>
      <c r="W257" s="8"/>
      <c r="X257" s="8"/>
      <c r="Y257" s="8"/>
      <c r="Z257" s="8"/>
      <c r="AA257" s="8"/>
      <c r="AB257" s="8"/>
      <c r="AC257" s="8"/>
      <c r="AD257" s="8"/>
      <c r="AE257" s="124"/>
      <c r="AF257" s="96"/>
      <c r="AG257" s="96"/>
      <c r="AH257" s="96"/>
    </row>
    <row r="258" spans="1:34" ht="18.75" customHeight="1">
      <c r="A258" s="96"/>
      <c r="B258" s="96"/>
      <c r="C258" s="96"/>
      <c r="D258" s="96"/>
      <c r="E258" s="96"/>
      <c r="F258" s="96"/>
      <c r="G258" s="96"/>
      <c r="H258" s="96"/>
      <c r="I258" s="96"/>
      <c r="J258" s="96"/>
      <c r="K258" s="8"/>
      <c r="L258" s="8"/>
      <c r="M258" s="8"/>
      <c r="N258" s="8"/>
      <c r="O258" s="8"/>
      <c r="P258" s="8"/>
      <c r="Q258" s="8"/>
      <c r="R258" s="8"/>
      <c r="S258" s="8"/>
      <c r="T258" s="8"/>
      <c r="U258" s="8"/>
      <c r="V258" s="8"/>
      <c r="W258" s="8"/>
      <c r="X258" s="8"/>
      <c r="Y258" s="8"/>
      <c r="Z258" s="8"/>
      <c r="AA258" s="8"/>
      <c r="AB258" s="8"/>
      <c r="AC258" s="8"/>
      <c r="AD258" s="8"/>
      <c r="AE258" s="124"/>
      <c r="AF258" s="96"/>
      <c r="AG258" s="96"/>
      <c r="AH258" s="96"/>
    </row>
    <row r="259" spans="1:34" ht="18.75" customHeight="1">
      <c r="A259" s="96"/>
      <c r="B259" s="96"/>
      <c r="C259" s="96"/>
      <c r="D259" s="96"/>
      <c r="E259" s="96"/>
      <c r="F259" s="96"/>
      <c r="G259" s="96"/>
      <c r="H259" s="96"/>
      <c r="I259" s="96"/>
      <c r="J259" s="96"/>
      <c r="K259" s="8"/>
      <c r="L259" s="8"/>
      <c r="M259" s="8"/>
      <c r="N259" s="8"/>
      <c r="O259" s="8"/>
      <c r="P259" s="8"/>
      <c r="Q259" s="8"/>
      <c r="R259" s="8"/>
      <c r="S259" s="8"/>
      <c r="T259" s="8"/>
      <c r="U259" s="8"/>
      <c r="V259" s="8"/>
      <c r="W259" s="8"/>
      <c r="X259" s="8"/>
      <c r="Y259" s="8"/>
      <c r="Z259" s="8"/>
      <c r="AA259" s="8"/>
      <c r="AB259" s="8"/>
      <c r="AC259" s="8"/>
      <c r="AD259" s="8"/>
      <c r="AE259" s="124"/>
      <c r="AF259" s="96"/>
      <c r="AG259" s="96"/>
      <c r="AH259" s="96"/>
    </row>
    <row r="260" spans="1:34" ht="18.75" customHeight="1">
      <c r="A260" s="96"/>
      <c r="B260" s="96"/>
      <c r="C260" s="96"/>
      <c r="D260" s="96"/>
      <c r="E260" s="96"/>
      <c r="F260" s="96"/>
      <c r="G260" s="96"/>
      <c r="H260" s="96"/>
      <c r="I260" s="96"/>
      <c r="J260" s="96"/>
      <c r="K260" s="8"/>
      <c r="L260" s="8"/>
      <c r="M260" s="8"/>
      <c r="N260" s="8"/>
      <c r="O260" s="8"/>
      <c r="P260" s="8"/>
      <c r="Q260" s="8"/>
      <c r="R260" s="8"/>
      <c r="S260" s="8"/>
      <c r="T260" s="8"/>
      <c r="U260" s="8"/>
      <c r="V260" s="8"/>
      <c r="W260" s="8"/>
      <c r="X260" s="8"/>
      <c r="Y260" s="8"/>
      <c r="Z260" s="8"/>
      <c r="AA260" s="8"/>
      <c r="AB260" s="8"/>
      <c r="AC260" s="8"/>
      <c r="AD260" s="8"/>
      <c r="AE260" s="124"/>
      <c r="AF260" s="96"/>
      <c r="AG260" s="96"/>
      <c r="AH260" s="96"/>
    </row>
    <row r="261" spans="1:34" ht="18.75" customHeight="1">
      <c r="A261" s="96"/>
      <c r="B261" s="96"/>
      <c r="C261" s="96"/>
      <c r="D261" s="96"/>
      <c r="E261" s="96"/>
      <c r="F261" s="96"/>
      <c r="G261" s="96"/>
      <c r="H261" s="96"/>
      <c r="I261" s="96"/>
      <c r="J261" s="96"/>
      <c r="K261" s="8"/>
      <c r="L261" s="8"/>
      <c r="M261" s="8"/>
      <c r="N261" s="8"/>
      <c r="O261" s="8"/>
      <c r="P261" s="8"/>
      <c r="Q261" s="8"/>
      <c r="R261" s="8"/>
      <c r="S261" s="8"/>
      <c r="T261" s="8"/>
      <c r="U261" s="8"/>
      <c r="V261" s="8"/>
      <c r="W261" s="8"/>
      <c r="X261" s="8"/>
      <c r="Y261" s="8"/>
      <c r="Z261" s="8"/>
      <c r="AA261" s="8"/>
      <c r="AB261" s="8"/>
      <c r="AC261" s="8"/>
      <c r="AD261" s="8"/>
      <c r="AE261" s="124"/>
      <c r="AF261" s="96"/>
      <c r="AG261" s="96"/>
      <c r="AH261" s="96"/>
    </row>
    <row r="262" spans="1:34" ht="18.75" customHeight="1">
      <c r="A262" s="96"/>
      <c r="B262" s="96"/>
      <c r="C262" s="96"/>
      <c r="D262" s="96"/>
      <c r="E262" s="96"/>
      <c r="F262" s="96"/>
      <c r="G262" s="96"/>
      <c r="H262" s="96"/>
      <c r="I262" s="96"/>
      <c r="J262" s="96"/>
      <c r="K262" s="8"/>
      <c r="L262" s="8"/>
      <c r="M262" s="8"/>
      <c r="N262" s="8"/>
      <c r="O262" s="8"/>
      <c r="P262" s="8"/>
      <c r="Q262" s="8"/>
      <c r="R262" s="8"/>
      <c r="S262" s="8"/>
      <c r="T262" s="8"/>
      <c r="U262" s="8"/>
      <c r="V262" s="8"/>
      <c r="W262" s="8"/>
      <c r="X262" s="8"/>
      <c r="Y262" s="8"/>
      <c r="Z262" s="8"/>
      <c r="AA262" s="8"/>
      <c r="AB262" s="8"/>
      <c r="AC262" s="8"/>
      <c r="AD262" s="8"/>
      <c r="AE262" s="124"/>
      <c r="AF262" s="96"/>
      <c r="AG262" s="96"/>
      <c r="AH262" s="96"/>
    </row>
    <row r="263" spans="1:34" ht="18.75" customHeight="1">
      <c r="A263" s="96"/>
      <c r="B263" s="96"/>
      <c r="C263" s="96"/>
      <c r="D263" s="96"/>
      <c r="E263" s="96"/>
      <c r="F263" s="96"/>
      <c r="G263" s="96"/>
      <c r="H263" s="96"/>
      <c r="I263" s="96"/>
      <c r="J263" s="96"/>
      <c r="K263" s="8"/>
      <c r="L263" s="8"/>
      <c r="M263" s="8"/>
      <c r="N263" s="8"/>
      <c r="O263" s="8"/>
      <c r="P263" s="8"/>
      <c r="Q263" s="8"/>
      <c r="R263" s="8"/>
      <c r="S263" s="8"/>
      <c r="T263" s="8"/>
      <c r="U263" s="8"/>
      <c r="V263" s="8"/>
      <c r="W263" s="8"/>
      <c r="X263" s="8"/>
      <c r="Y263" s="8"/>
      <c r="Z263" s="8"/>
      <c r="AA263" s="8"/>
      <c r="AB263" s="8"/>
      <c r="AC263" s="8"/>
      <c r="AD263" s="8"/>
      <c r="AE263" s="124"/>
      <c r="AF263" s="96"/>
      <c r="AG263" s="96"/>
      <c r="AH263" s="96"/>
    </row>
    <row r="264" spans="1:34" ht="18.75" customHeight="1">
      <c r="A264" s="96"/>
      <c r="B264" s="96"/>
      <c r="C264" s="96"/>
      <c r="D264" s="96"/>
      <c r="E264" s="96"/>
      <c r="F264" s="96"/>
      <c r="G264" s="96"/>
      <c r="H264" s="96"/>
      <c r="I264" s="96"/>
      <c r="J264" s="96"/>
      <c r="K264" s="8"/>
      <c r="L264" s="8"/>
      <c r="M264" s="8"/>
      <c r="N264" s="8"/>
      <c r="O264" s="8"/>
      <c r="P264" s="8"/>
      <c r="Q264" s="8"/>
      <c r="R264" s="8"/>
      <c r="S264" s="8"/>
      <c r="T264" s="8"/>
      <c r="U264" s="8"/>
      <c r="V264" s="8"/>
      <c r="W264" s="8"/>
      <c r="X264" s="8"/>
      <c r="Y264" s="8"/>
      <c r="Z264" s="8"/>
      <c r="AA264" s="8"/>
      <c r="AB264" s="8"/>
      <c r="AC264" s="8"/>
      <c r="AD264" s="8"/>
      <c r="AE264" s="124"/>
      <c r="AF264" s="96"/>
      <c r="AG264" s="96"/>
      <c r="AH264" s="96"/>
    </row>
    <row r="265" spans="1:34" ht="18.75" customHeight="1">
      <c r="A265" s="96"/>
      <c r="B265" s="96"/>
      <c r="C265" s="96"/>
      <c r="D265" s="96"/>
      <c r="E265" s="96"/>
      <c r="F265" s="96"/>
      <c r="G265" s="96"/>
      <c r="H265" s="96"/>
      <c r="I265" s="96"/>
      <c r="J265" s="96"/>
      <c r="K265" s="8"/>
      <c r="L265" s="8"/>
      <c r="M265" s="8"/>
      <c r="N265" s="8"/>
      <c r="O265" s="8"/>
      <c r="P265" s="8"/>
      <c r="Q265" s="8"/>
      <c r="R265" s="8"/>
      <c r="S265" s="8"/>
      <c r="T265" s="8"/>
      <c r="U265" s="8"/>
      <c r="V265" s="8"/>
      <c r="W265" s="8"/>
      <c r="X265" s="8"/>
      <c r="Y265" s="8"/>
      <c r="Z265" s="8"/>
      <c r="AA265" s="8"/>
      <c r="AB265" s="8"/>
      <c r="AC265" s="8"/>
      <c r="AD265" s="8"/>
      <c r="AE265" s="124"/>
      <c r="AF265" s="96"/>
      <c r="AG265" s="96"/>
      <c r="AH265" s="96"/>
    </row>
    <row r="266" spans="1:34" ht="18.75" customHeight="1">
      <c r="A266" s="96"/>
      <c r="B266" s="96"/>
      <c r="C266" s="96"/>
      <c r="D266" s="96"/>
      <c r="E266" s="96"/>
      <c r="F266" s="96"/>
      <c r="G266" s="96"/>
      <c r="H266" s="96"/>
      <c r="I266" s="96"/>
      <c r="J266" s="96"/>
      <c r="K266" s="8"/>
      <c r="L266" s="8"/>
      <c r="M266" s="8"/>
      <c r="N266" s="8"/>
      <c r="O266" s="8"/>
      <c r="P266" s="8"/>
      <c r="Q266" s="8"/>
      <c r="R266" s="8"/>
      <c r="S266" s="8"/>
      <c r="T266" s="8"/>
      <c r="U266" s="8"/>
      <c r="V266" s="8"/>
      <c r="W266" s="8"/>
      <c r="X266" s="8"/>
      <c r="Y266" s="8"/>
      <c r="Z266" s="8"/>
      <c r="AA266" s="8"/>
      <c r="AB266" s="8"/>
      <c r="AC266" s="8"/>
      <c r="AD266" s="8"/>
      <c r="AE266" s="124"/>
      <c r="AF266" s="96"/>
      <c r="AG266" s="96"/>
      <c r="AH266" s="96"/>
    </row>
    <row r="267" spans="1:34" ht="18.75" customHeight="1">
      <c r="A267" s="96"/>
      <c r="B267" s="96"/>
      <c r="C267" s="96"/>
      <c r="D267" s="96"/>
      <c r="E267" s="96"/>
      <c r="F267" s="96"/>
      <c r="G267" s="96"/>
      <c r="H267" s="96"/>
      <c r="I267" s="96"/>
      <c r="J267" s="96"/>
      <c r="K267" s="8"/>
      <c r="L267" s="8"/>
      <c r="M267" s="8"/>
      <c r="N267" s="8"/>
      <c r="O267" s="8"/>
      <c r="P267" s="8"/>
      <c r="Q267" s="8"/>
      <c r="R267" s="8"/>
      <c r="S267" s="8"/>
      <c r="T267" s="8"/>
      <c r="U267" s="8"/>
      <c r="V267" s="8"/>
      <c r="W267" s="8"/>
      <c r="X267" s="8"/>
      <c r="Y267" s="8"/>
      <c r="Z267" s="8"/>
      <c r="AA267" s="8"/>
      <c r="AB267" s="8"/>
      <c r="AC267" s="8"/>
      <c r="AD267" s="8"/>
      <c r="AE267" s="124"/>
      <c r="AF267" s="96"/>
      <c r="AG267" s="96"/>
      <c r="AH267" s="96"/>
    </row>
    <row r="268" spans="1:34" ht="18.75" customHeight="1">
      <c r="A268" s="96"/>
      <c r="B268" s="96"/>
      <c r="C268" s="96"/>
      <c r="D268" s="96"/>
      <c r="E268" s="96"/>
      <c r="F268" s="96"/>
      <c r="G268" s="96"/>
      <c r="H268" s="96"/>
      <c r="I268" s="96"/>
      <c r="J268" s="96"/>
      <c r="K268" s="8"/>
      <c r="L268" s="8"/>
      <c r="M268" s="8"/>
      <c r="N268" s="8"/>
      <c r="O268" s="8"/>
      <c r="P268" s="8"/>
      <c r="Q268" s="8"/>
      <c r="R268" s="8"/>
      <c r="S268" s="8"/>
      <c r="T268" s="8"/>
      <c r="U268" s="8"/>
      <c r="V268" s="8"/>
      <c r="W268" s="8"/>
      <c r="X268" s="8"/>
      <c r="Y268" s="8"/>
      <c r="Z268" s="8"/>
      <c r="AA268" s="8"/>
      <c r="AB268" s="8"/>
      <c r="AC268" s="8"/>
      <c r="AD268" s="8"/>
      <c r="AE268" s="124"/>
      <c r="AF268" s="96"/>
      <c r="AG268" s="96"/>
      <c r="AH268" s="96"/>
    </row>
    <row r="269" spans="1:34" ht="18.75" customHeight="1">
      <c r="A269" s="96"/>
      <c r="B269" s="96"/>
      <c r="C269" s="96"/>
      <c r="D269" s="96"/>
      <c r="E269" s="96"/>
      <c r="F269" s="96"/>
      <c r="G269" s="96"/>
      <c r="H269" s="96"/>
      <c r="I269" s="96"/>
      <c r="J269" s="96"/>
      <c r="K269" s="8"/>
      <c r="L269" s="8"/>
      <c r="M269" s="8"/>
      <c r="N269" s="8"/>
      <c r="O269" s="8"/>
      <c r="P269" s="8"/>
      <c r="Q269" s="8"/>
      <c r="R269" s="8"/>
      <c r="S269" s="8"/>
      <c r="T269" s="8"/>
      <c r="U269" s="8"/>
      <c r="V269" s="8"/>
      <c r="W269" s="8"/>
      <c r="X269" s="8"/>
      <c r="Y269" s="8"/>
      <c r="Z269" s="8"/>
      <c r="AA269" s="8"/>
      <c r="AB269" s="8"/>
      <c r="AC269" s="8"/>
      <c r="AD269" s="8"/>
      <c r="AE269" s="124"/>
      <c r="AF269" s="96"/>
      <c r="AG269" s="96"/>
      <c r="AH269" s="96"/>
    </row>
    <row r="270" spans="1:34" ht="18.75" customHeight="1">
      <c r="A270" s="96"/>
      <c r="B270" s="96"/>
      <c r="C270" s="96"/>
      <c r="D270" s="96"/>
      <c r="E270" s="96"/>
      <c r="F270" s="96"/>
      <c r="G270" s="96"/>
      <c r="H270" s="96"/>
      <c r="I270" s="96"/>
      <c r="J270" s="96"/>
      <c r="K270" s="8"/>
      <c r="L270" s="8"/>
      <c r="M270" s="8"/>
      <c r="N270" s="8"/>
      <c r="O270" s="8"/>
      <c r="P270" s="8"/>
      <c r="Q270" s="8"/>
      <c r="R270" s="8"/>
      <c r="S270" s="8"/>
      <c r="T270" s="8"/>
      <c r="U270" s="8"/>
      <c r="V270" s="8"/>
      <c r="W270" s="8"/>
      <c r="X270" s="8"/>
      <c r="Y270" s="8"/>
      <c r="Z270" s="8"/>
      <c r="AA270" s="8"/>
      <c r="AB270" s="8"/>
      <c r="AC270" s="8"/>
      <c r="AD270" s="8"/>
      <c r="AE270" s="124"/>
      <c r="AF270" s="96"/>
      <c r="AG270" s="96"/>
      <c r="AH270" s="96"/>
    </row>
    <row r="271" spans="1:34" ht="18.75" customHeight="1">
      <c r="A271" s="96"/>
      <c r="B271" s="96"/>
      <c r="C271" s="96"/>
      <c r="D271" s="96"/>
      <c r="E271" s="96"/>
      <c r="F271" s="96"/>
      <c r="G271" s="96"/>
      <c r="H271" s="96"/>
      <c r="I271" s="96"/>
      <c r="J271" s="96"/>
      <c r="K271" s="8"/>
      <c r="L271" s="8"/>
      <c r="M271" s="8"/>
      <c r="N271" s="8"/>
      <c r="O271" s="8"/>
      <c r="P271" s="8"/>
      <c r="Q271" s="8"/>
      <c r="R271" s="8"/>
      <c r="S271" s="8"/>
      <c r="T271" s="8"/>
      <c r="U271" s="8"/>
      <c r="V271" s="8"/>
      <c r="W271" s="8"/>
      <c r="X271" s="8"/>
      <c r="Y271" s="8"/>
      <c r="Z271" s="8"/>
      <c r="AA271" s="8"/>
      <c r="AB271" s="8"/>
      <c r="AC271" s="8"/>
      <c r="AD271" s="8"/>
      <c r="AE271" s="124"/>
      <c r="AF271" s="96"/>
      <c r="AG271" s="96"/>
      <c r="AH271" s="96"/>
    </row>
    <row r="272" spans="1:34" ht="18.75" customHeight="1">
      <c r="A272" s="96"/>
      <c r="B272" s="96"/>
      <c r="C272" s="96"/>
      <c r="D272" s="96"/>
      <c r="E272" s="96"/>
      <c r="F272" s="96"/>
      <c r="G272" s="96"/>
      <c r="H272" s="96"/>
      <c r="I272" s="96"/>
      <c r="J272" s="96"/>
      <c r="K272" s="8"/>
      <c r="L272" s="8"/>
      <c r="M272" s="8"/>
      <c r="N272" s="8"/>
      <c r="O272" s="8"/>
      <c r="P272" s="8"/>
      <c r="Q272" s="8"/>
      <c r="R272" s="8"/>
      <c r="S272" s="8"/>
      <c r="T272" s="8"/>
      <c r="U272" s="8"/>
      <c r="V272" s="8"/>
      <c r="W272" s="8"/>
      <c r="X272" s="8"/>
      <c r="Y272" s="8"/>
      <c r="Z272" s="8"/>
      <c r="AA272" s="8"/>
      <c r="AB272" s="8"/>
      <c r="AC272" s="8"/>
      <c r="AD272" s="8"/>
      <c r="AE272" s="124"/>
      <c r="AF272" s="96"/>
      <c r="AG272" s="96"/>
      <c r="AH272" s="96"/>
    </row>
    <row r="273" spans="1:34" ht="18.75" customHeight="1">
      <c r="A273" s="96"/>
      <c r="B273" s="96"/>
      <c r="C273" s="96"/>
      <c r="D273" s="96"/>
      <c r="E273" s="96"/>
      <c r="F273" s="96"/>
      <c r="G273" s="96"/>
      <c r="H273" s="96"/>
      <c r="I273" s="96"/>
      <c r="J273" s="96"/>
      <c r="K273" s="8"/>
      <c r="L273" s="8"/>
      <c r="M273" s="8"/>
      <c r="N273" s="8"/>
      <c r="O273" s="8"/>
      <c r="P273" s="8"/>
      <c r="Q273" s="8"/>
      <c r="R273" s="8"/>
      <c r="S273" s="8"/>
      <c r="T273" s="8"/>
      <c r="U273" s="8"/>
      <c r="V273" s="8"/>
      <c r="W273" s="8"/>
      <c r="X273" s="8"/>
      <c r="Y273" s="8"/>
      <c r="Z273" s="8"/>
      <c r="AA273" s="8"/>
      <c r="AB273" s="8"/>
      <c r="AC273" s="8"/>
      <c r="AD273" s="8"/>
      <c r="AE273" s="124"/>
      <c r="AF273" s="96"/>
      <c r="AG273" s="96"/>
      <c r="AH273" s="96"/>
    </row>
    <row r="274" spans="1:34" ht="18.75" customHeight="1">
      <c r="A274" s="96"/>
      <c r="B274" s="96"/>
      <c r="C274" s="96"/>
      <c r="D274" s="96"/>
      <c r="E274" s="96"/>
      <c r="F274" s="96"/>
      <c r="G274" s="96"/>
      <c r="H274" s="96"/>
      <c r="I274" s="96"/>
      <c r="J274" s="96"/>
      <c r="K274" s="8"/>
      <c r="L274" s="8"/>
      <c r="M274" s="8"/>
      <c r="N274" s="8"/>
      <c r="O274" s="8"/>
      <c r="P274" s="8"/>
      <c r="Q274" s="8"/>
      <c r="R274" s="8"/>
      <c r="S274" s="8"/>
      <c r="T274" s="8"/>
      <c r="U274" s="8"/>
      <c r="V274" s="8"/>
      <c r="W274" s="8"/>
      <c r="X274" s="8"/>
      <c r="Y274" s="8"/>
      <c r="Z274" s="8"/>
      <c r="AA274" s="8"/>
      <c r="AB274" s="8"/>
      <c r="AC274" s="8"/>
      <c r="AD274" s="8"/>
      <c r="AE274" s="124"/>
      <c r="AF274" s="96"/>
      <c r="AG274" s="96"/>
      <c r="AH274" s="96"/>
    </row>
    <row r="275" spans="1:34" ht="18.75" customHeight="1">
      <c r="A275" s="96"/>
      <c r="B275" s="96"/>
      <c r="C275" s="96"/>
      <c r="D275" s="96"/>
      <c r="E275" s="96"/>
      <c r="F275" s="96"/>
      <c r="G275" s="96"/>
      <c r="H275" s="96"/>
      <c r="I275" s="96"/>
      <c r="J275" s="96"/>
      <c r="K275" s="8"/>
      <c r="L275" s="8"/>
      <c r="M275" s="8"/>
      <c r="N275" s="8"/>
      <c r="O275" s="8"/>
      <c r="P275" s="8"/>
      <c r="Q275" s="8"/>
      <c r="R275" s="8"/>
      <c r="S275" s="8"/>
      <c r="T275" s="8"/>
      <c r="U275" s="8"/>
      <c r="V275" s="8"/>
      <c r="W275" s="8"/>
      <c r="X275" s="8"/>
      <c r="Y275" s="8"/>
      <c r="Z275" s="8"/>
      <c r="AA275" s="8"/>
      <c r="AB275" s="8"/>
      <c r="AC275" s="8"/>
      <c r="AD275" s="8"/>
      <c r="AE275" s="124"/>
      <c r="AF275" s="96"/>
      <c r="AG275" s="96"/>
      <c r="AH275" s="96"/>
    </row>
    <row r="276" spans="1:34" ht="18.75" customHeight="1">
      <c r="A276" s="96"/>
      <c r="B276" s="96"/>
      <c r="C276" s="96"/>
      <c r="D276" s="96"/>
      <c r="E276" s="96"/>
      <c r="F276" s="96"/>
      <c r="G276" s="96"/>
      <c r="H276" s="96"/>
      <c r="I276" s="96"/>
      <c r="J276" s="96"/>
      <c r="K276" s="8"/>
      <c r="L276" s="8"/>
      <c r="M276" s="8"/>
      <c r="N276" s="8"/>
      <c r="O276" s="8"/>
      <c r="P276" s="8"/>
      <c r="Q276" s="8"/>
      <c r="R276" s="8"/>
      <c r="S276" s="8"/>
      <c r="T276" s="8"/>
      <c r="U276" s="8"/>
      <c r="V276" s="8"/>
      <c r="W276" s="8"/>
      <c r="X276" s="8"/>
      <c r="Y276" s="8"/>
      <c r="Z276" s="8"/>
      <c r="AA276" s="8"/>
      <c r="AB276" s="8"/>
      <c r="AC276" s="8"/>
      <c r="AD276" s="8"/>
      <c r="AE276" s="124"/>
      <c r="AF276" s="96"/>
      <c r="AG276" s="96"/>
      <c r="AH276" s="96"/>
    </row>
    <row r="277" spans="1:34" ht="18.75" customHeight="1">
      <c r="A277" s="96"/>
      <c r="B277" s="96"/>
      <c r="C277" s="96"/>
      <c r="D277" s="96"/>
      <c r="E277" s="96"/>
      <c r="F277" s="96"/>
      <c r="G277" s="96"/>
      <c r="H277" s="96"/>
      <c r="I277" s="96"/>
      <c r="J277" s="96"/>
      <c r="K277" s="8"/>
      <c r="L277" s="8"/>
      <c r="M277" s="8"/>
      <c r="N277" s="8"/>
      <c r="O277" s="8"/>
      <c r="P277" s="8"/>
      <c r="Q277" s="8"/>
      <c r="R277" s="8"/>
      <c r="S277" s="8"/>
      <c r="T277" s="8"/>
      <c r="U277" s="8"/>
      <c r="V277" s="8"/>
      <c r="W277" s="8"/>
      <c r="X277" s="8"/>
      <c r="Y277" s="8"/>
      <c r="Z277" s="8"/>
      <c r="AA277" s="8"/>
      <c r="AB277" s="8"/>
      <c r="AC277" s="8"/>
      <c r="AD277" s="8"/>
      <c r="AE277" s="124"/>
      <c r="AF277" s="96"/>
      <c r="AG277" s="96"/>
      <c r="AH277" s="96"/>
    </row>
    <row r="278" spans="1:34" ht="18.75" customHeight="1">
      <c r="A278" s="96"/>
      <c r="B278" s="96"/>
      <c r="C278" s="96"/>
      <c r="D278" s="96"/>
      <c r="E278" s="96"/>
      <c r="F278" s="96"/>
      <c r="G278" s="96"/>
      <c r="H278" s="96"/>
      <c r="I278" s="96"/>
      <c r="J278" s="96"/>
      <c r="K278" s="8"/>
      <c r="L278" s="8"/>
      <c r="M278" s="8"/>
      <c r="N278" s="8"/>
      <c r="O278" s="8"/>
      <c r="P278" s="8"/>
      <c r="Q278" s="8"/>
      <c r="R278" s="8"/>
      <c r="S278" s="8"/>
      <c r="T278" s="8"/>
      <c r="U278" s="8"/>
      <c r="V278" s="8"/>
      <c r="W278" s="8"/>
      <c r="X278" s="8"/>
      <c r="Y278" s="8"/>
      <c r="Z278" s="8"/>
      <c r="AA278" s="8"/>
      <c r="AB278" s="8"/>
      <c r="AC278" s="8"/>
      <c r="AD278" s="8"/>
      <c r="AE278" s="124"/>
      <c r="AF278" s="96"/>
      <c r="AG278" s="96"/>
      <c r="AH278" s="96"/>
    </row>
    <row r="279" spans="1:34" ht="18.75" customHeight="1">
      <c r="A279" s="96"/>
      <c r="B279" s="96"/>
      <c r="C279" s="96"/>
      <c r="D279" s="96"/>
      <c r="E279" s="96"/>
      <c r="F279" s="96"/>
      <c r="G279" s="96"/>
      <c r="H279" s="96"/>
      <c r="I279" s="96"/>
      <c r="J279" s="96"/>
      <c r="K279" s="8"/>
      <c r="L279" s="8"/>
      <c r="M279" s="8"/>
      <c r="N279" s="8"/>
      <c r="O279" s="8"/>
      <c r="P279" s="8"/>
      <c r="Q279" s="8"/>
      <c r="R279" s="8"/>
      <c r="S279" s="8"/>
      <c r="T279" s="8"/>
      <c r="U279" s="8"/>
      <c r="V279" s="8"/>
      <c r="W279" s="8"/>
      <c r="X279" s="8"/>
      <c r="Y279" s="8"/>
      <c r="Z279" s="8"/>
      <c r="AA279" s="8"/>
      <c r="AB279" s="8"/>
      <c r="AC279" s="8"/>
      <c r="AD279" s="8"/>
      <c r="AE279" s="124"/>
      <c r="AF279" s="96"/>
      <c r="AG279" s="96"/>
      <c r="AH279" s="96"/>
    </row>
    <row r="280" spans="1:34" ht="18.75" customHeight="1">
      <c r="A280" s="96"/>
      <c r="B280" s="96"/>
      <c r="C280" s="96"/>
      <c r="D280" s="96"/>
      <c r="E280" s="96"/>
      <c r="F280" s="96"/>
      <c r="G280" s="96"/>
      <c r="H280" s="96"/>
      <c r="I280" s="96"/>
      <c r="J280" s="96"/>
      <c r="K280" s="8"/>
      <c r="L280" s="8"/>
      <c r="M280" s="8"/>
      <c r="N280" s="8"/>
      <c r="O280" s="8"/>
      <c r="P280" s="8"/>
      <c r="Q280" s="8"/>
      <c r="R280" s="8"/>
      <c r="S280" s="8"/>
      <c r="T280" s="8"/>
      <c r="U280" s="8"/>
      <c r="V280" s="8"/>
      <c r="W280" s="8"/>
      <c r="X280" s="8"/>
      <c r="Y280" s="8"/>
      <c r="Z280" s="8"/>
      <c r="AA280" s="8"/>
      <c r="AB280" s="8"/>
      <c r="AC280" s="8"/>
      <c r="AD280" s="8"/>
      <c r="AE280" s="124"/>
      <c r="AF280" s="96"/>
      <c r="AG280" s="96"/>
      <c r="AH280" s="96"/>
    </row>
    <row r="281" spans="1:34" ht="18.75" customHeight="1">
      <c r="A281" s="96"/>
      <c r="B281" s="96"/>
      <c r="C281" s="96"/>
      <c r="D281" s="96"/>
      <c r="E281" s="96"/>
      <c r="F281" s="96"/>
      <c r="G281" s="96"/>
      <c r="H281" s="96"/>
      <c r="I281" s="96"/>
      <c r="J281" s="96"/>
      <c r="K281" s="8"/>
      <c r="L281" s="8"/>
      <c r="M281" s="8"/>
      <c r="N281" s="8"/>
      <c r="O281" s="8"/>
      <c r="P281" s="8"/>
      <c r="Q281" s="8"/>
      <c r="R281" s="8"/>
      <c r="S281" s="8"/>
      <c r="T281" s="8"/>
      <c r="U281" s="8"/>
      <c r="V281" s="8"/>
      <c r="W281" s="8"/>
      <c r="X281" s="8"/>
      <c r="Y281" s="8"/>
      <c r="Z281" s="8"/>
      <c r="AA281" s="8"/>
      <c r="AB281" s="8"/>
      <c r="AC281" s="8"/>
      <c r="AD281" s="8"/>
      <c r="AE281" s="124"/>
      <c r="AF281" s="96"/>
      <c r="AG281" s="96"/>
      <c r="AH281" s="96"/>
    </row>
    <row r="282" spans="1:34" ht="18.75" customHeight="1">
      <c r="A282" s="96"/>
      <c r="B282" s="96"/>
      <c r="C282" s="96"/>
      <c r="D282" s="96"/>
      <c r="E282" s="96"/>
      <c r="F282" s="96"/>
      <c r="G282" s="96"/>
      <c r="H282" s="96"/>
      <c r="I282" s="96"/>
      <c r="J282" s="96"/>
      <c r="K282" s="8"/>
      <c r="L282" s="8"/>
      <c r="M282" s="8"/>
      <c r="N282" s="8"/>
      <c r="O282" s="8"/>
      <c r="P282" s="8"/>
      <c r="Q282" s="8"/>
      <c r="R282" s="8"/>
      <c r="S282" s="8"/>
      <c r="T282" s="8"/>
      <c r="U282" s="8"/>
      <c r="V282" s="8"/>
      <c r="W282" s="8"/>
      <c r="X282" s="8"/>
      <c r="Y282" s="8"/>
      <c r="Z282" s="8"/>
      <c r="AA282" s="8"/>
      <c r="AB282" s="8"/>
      <c r="AC282" s="8"/>
      <c r="AD282" s="8"/>
      <c r="AE282" s="124"/>
      <c r="AF282" s="96"/>
      <c r="AG282" s="96"/>
      <c r="AH282" s="96"/>
    </row>
    <row r="283" spans="1:34" ht="18.75" customHeight="1">
      <c r="A283" s="96"/>
      <c r="B283" s="96"/>
      <c r="C283" s="96"/>
      <c r="D283" s="96"/>
      <c r="E283" s="96"/>
      <c r="F283" s="96"/>
      <c r="G283" s="96"/>
      <c r="H283" s="96"/>
      <c r="I283" s="96"/>
      <c r="J283" s="96"/>
      <c r="K283" s="8"/>
      <c r="L283" s="8"/>
      <c r="M283" s="8"/>
      <c r="N283" s="8"/>
      <c r="O283" s="8"/>
      <c r="P283" s="8"/>
      <c r="Q283" s="8"/>
      <c r="R283" s="8"/>
      <c r="S283" s="8"/>
      <c r="T283" s="8"/>
      <c r="U283" s="8"/>
      <c r="V283" s="8"/>
      <c r="W283" s="8"/>
      <c r="X283" s="8"/>
      <c r="Y283" s="8"/>
      <c r="Z283" s="8"/>
      <c r="AA283" s="8"/>
      <c r="AB283" s="8"/>
      <c r="AC283" s="8"/>
      <c r="AD283" s="8"/>
      <c r="AE283" s="124"/>
      <c r="AF283" s="96"/>
      <c r="AG283" s="96"/>
      <c r="AH283" s="96"/>
    </row>
    <row r="284" spans="1:34" ht="18.75" customHeight="1">
      <c r="A284" s="96"/>
      <c r="B284" s="96"/>
      <c r="C284" s="96"/>
      <c r="D284" s="96"/>
      <c r="E284" s="96"/>
      <c r="F284" s="96"/>
      <c r="G284" s="96"/>
      <c r="H284" s="96"/>
      <c r="I284" s="96"/>
      <c r="J284" s="96"/>
      <c r="K284" s="8"/>
      <c r="L284" s="8"/>
      <c r="M284" s="8"/>
      <c r="N284" s="8"/>
      <c r="O284" s="8"/>
      <c r="P284" s="8"/>
      <c r="Q284" s="8"/>
      <c r="R284" s="8"/>
      <c r="S284" s="8"/>
      <c r="T284" s="8"/>
      <c r="U284" s="8"/>
      <c r="V284" s="8"/>
      <c r="W284" s="8"/>
      <c r="X284" s="8"/>
      <c r="Y284" s="8"/>
      <c r="Z284" s="8"/>
      <c r="AA284" s="8"/>
      <c r="AB284" s="8"/>
      <c r="AC284" s="8"/>
      <c r="AD284" s="8"/>
      <c r="AE284" s="124"/>
      <c r="AF284" s="96"/>
      <c r="AG284" s="96"/>
      <c r="AH284" s="96"/>
    </row>
    <row r="285" spans="1:34" ht="18.75" customHeight="1">
      <c r="A285" s="96"/>
      <c r="B285" s="96"/>
      <c r="C285" s="96"/>
      <c r="D285" s="96"/>
      <c r="E285" s="96"/>
      <c r="F285" s="96"/>
      <c r="G285" s="96"/>
      <c r="H285" s="96"/>
      <c r="I285" s="96"/>
      <c r="J285" s="96"/>
      <c r="K285" s="8"/>
      <c r="L285" s="8"/>
      <c r="M285" s="8"/>
      <c r="N285" s="8"/>
      <c r="O285" s="8"/>
      <c r="P285" s="8"/>
      <c r="Q285" s="8"/>
      <c r="R285" s="8"/>
      <c r="S285" s="8"/>
      <c r="T285" s="8"/>
      <c r="U285" s="8"/>
      <c r="V285" s="8"/>
      <c r="W285" s="8"/>
      <c r="X285" s="8"/>
      <c r="Y285" s="8"/>
      <c r="Z285" s="8"/>
      <c r="AA285" s="8"/>
      <c r="AB285" s="8"/>
      <c r="AC285" s="8"/>
      <c r="AD285" s="8"/>
      <c r="AE285" s="124"/>
      <c r="AF285" s="96"/>
      <c r="AG285" s="96"/>
      <c r="AH285" s="96"/>
    </row>
    <row r="286" spans="1:34" ht="18.75" customHeight="1">
      <c r="A286" s="96"/>
      <c r="B286" s="96"/>
      <c r="C286" s="96"/>
      <c r="D286" s="96"/>
      <c r="E286" s="96"/>
      <c r="F286" s="96"/>
      <c r="G286" s="96"/>
      <c r="H286" s="96"/>
      <c r="I286" s="96"/>
      <c r="J286" s="96"/>
      <c r="K286" s="8"/>
      <c r="L286" s="8"/>
      <c r="M286" s="8"/>
      <c r="N286" s="8"/>
      <c r="O286" s="8"/>
      <c r="P286" s="8"/>
      <c r="Q286" s="8"/>
      <c r="R286" s="8"/>
      <c r="S286" s="8"/>
      <c r="T286" s="8"/>
      <c r="U286" s="8"/>
      <c r="V286" s="8"/>
      <c r="W286" s="8"/>
      <c r="X286" s="8"/>
      <c r="Y286" s="8"/>
      <c r="Z286" s="8"/>
      <c r="AA286" s="8"/>
      <c r="AB286" s="8"/>
      <c r="AC286" s="8"/>
      <c r="AD286" s="8"/>
      <c r="AE286" s="124"/>
      <c r="AF286" s="96"/>
      <c r="AG286" s="96"/>
      <c r="AH286" s="96"/>
    </row>
    <row r="287" spans="1:34" ht="18.75" customHeight="1">
      <c r="A287" s="96"/>
      <c r="B287" s="96"/>
      <c r="C287" s="96"/>
      <c r="D287" s="96"/>
      <c r="E287" s="96"/>
      <c r="F287" s="96"/>
      <c r="G287" s="96"/>
      <c r="H287" s="96"/>
      <c r="I287" s="96"/>
      <c r="J287" s="96"/>
      <c r="K287" s="8"/>
      <c r="L287" s="8"/>
      <c r="M287" s="8"/>
      <c r="N287" s="8"/>
      <c r="O287" s="8"/>
      <c r="P287" s="8"/>
      <c r="Q287" s="8"/>
      <c r="R287" s="8"/>
      <c r="S287" s="8"/>
      <c r="T287" s="8"/>
      <c r="U287" s="8"/>
      <c r="V287" s="8"/>
      <c r="W287" s="8"/>
      <c r="X287" s="8"/>
      <c r="Y287" s="8"/>
      <c r="Z287" s="8"/>
      <c r="AA287" s="8"/>
      <c r="AB287" s="8"/>
      <c r="AC287" s="8"/>
      <c r="AD287" s="8"/>
      <c r="AE287" s="124"/>
      <c r="AF287" s="96"/>
      <c r="AG287" s="96"/>
      <c r="AH287" s="96"/>
    </row>
    <row r="288" spans="1:34" ht="18.75" customHeight="1">
      <c r="A288" s="96"/>
      <c r="B288" s="96"/>
      <c r="C288" s="96"/>
      <c r="D288" s="96"/>
      <c r="E288" s="96"/>
      <c r="F288" s="96"/>
      <c r="G288" s="96"/>
      <c r="H288" s="96"/>
      <c r="I288" s="96"/>
      <c r="J288" s="96"/>
      <c r="K288" s="8"/>
      <c r="L288" s="8"/>
      <c r="M288" s="8"/>
      <c r="N288" s="8"/>
      <c r="O288" s="8"/>
      <c r="P288" s="8"/>
      <c r="Q288" s="8"/>
      <c r="R288" s="8"/>
      <c r="S288" s="8"/>
      <c r="T288" s="8"/>
      <c r="U288" s="8"/>
      <c r="V288" s="8"/>
      <c r="W288" s="8"/>
      <c r="X288" s="8"/>
      <c r="Y288" s="8"/>
      <c r="Z288" s="8"/>
      <c r="AA288" s="8"/>
      <c r="AB288" s="8"/>
      <c r="AC288" s="8"/>
      <c r="AD288" s="8"/>
      <c r="AE288" s="124"/>
      <c r="AF288" s="96"/>
      <c r="AG288" s="96"/>
      <c r="AH288" s="96"/>
    </row>
    <row r="289" spans="1:34" ht="18.75" customHeight="1">
      <c r="A289" s="96"/>
      <c r="B289" s="96"/>
      <c r="C289" s="96"/>
      <c r="D289" s="96"/>
      <c r="E289" s="96"/>
      <c r="F289" s="96"/>
      <c r="G289" s="96"/>
      <c r="H289" s="96"/>
      <c r="I289" s="96"/>
      <c r="J289" s="96"/>
      <c r="K289" s="8"/>
      <c r="L289" s="8"/>
      <c r="M289" s="8"/>
      <c r="N289" s="8"/>
      <c r="O289" s="8"/>
      <c r="P289" s="8"/>
      <c r="Q289" s="8"/>
      <c r="R289" s="8"/>
      <c r="S289" s="8"/>
      <c r="T289" s="8"/>
      <c r="U289" s="8"/>
      <c r="V289" s="8"/>
      <c r="W289" s="8"/>
      <c r="X289" s="8"/>
      <c r="Y289" s="8"/>
      <c r="Z289" s="8"/>
      <c r="AA289" s="8"/>
      <c r="AB289" s="8"/>
      <c r="AC289" s="8"/>
      <c r="AD289" s="8"/>
      <c r="AE289" s="124"/>
      <c r="AF289" s="96"/>
      <c r="AG289" s="96"/>
      <c r="AH289" s="96"/>
    </row>
    <row r="290" spans="1:34" ht="18.75" customHeight="1">
      <c r="A290" s="96"/>
      <c r="B290" s="96"/>
      <c r="C290" s="96"/>
      <c r="D290" s="96"/>
      <c r="E290" s="96"/>
      <c r="F290" s="96"/>
      <c r="G290" s="96"/>
      <c r="H290" s="96"/>
      <c r="I290" s="96"/>
      <c r="J290" s="96"/>
      <c r="K290" s="8"/>
      <c r="L290" s="8"/>
      <c r="M290" s="8"/>
      <c r="N290" s="8"/>
      <c r="O290" s="8"/>
      <c r="P290" s="8"/>
      <c r="Q290" s="8"/>
      <c r="R290" s="8"/>
      <c r="S290" s="8"/>
      <c r="T290" s="8"/>
      <c r="U290" s="8"/>
      <c r="V290" s="8"/>
      <c r="W290" s="8"/>
      <c r="X290" s="8"/>
      <c r="Y290" s="8"/>
      <c r="Z290" s="8"/>
      <c r="AA290" s="8"/>
      <c r="AB290" s="8"/>
      <c r="AC290" s="8"/>
      <c r="AD290" s="8"/>
      <c r="AE290" s="124"/>
      <c r="AF290" s="96"/>
      <c r="AG290" s="96"/>
      <c r="AH290" s="96"/>
    </row>
    <row r="291" spans="1:34" ht="18.75" customHeight="1">
      <c r="A291" s="96"/>
      <c r="B291" s="96"/>
      <c r="C291" s="96"/>
      <c r="D291" s="96"/>
      <c r="E291" s="96"/>
      <c r="F291" s="96"/>
      <c r="G291" s="96"/>
      <c r="H291" s="96"/>
      <c r="I291" s="96"/>
      <c r="J291" s="96"/>
      <c r="K291" s="8"/>
      <c r="L291" s="8"/>
      <c r="M291" s="8"/>
      <c r="N291" s="8"/>
      <c r="O291" s="8"/>
      <c r="P291" s="8"/>
      <c r="Q291" s="8"/>
      <c r="R291" s="8"/>
      <c r="S291" s="8"/>
      <c r="T291" s="8"/>
      <c r="U291" s="8"/>
      <c r="V291" s="8"/>
      <c r="W291" s="8"/>
      <c r="X291" s="8"/>
      <c r="Y291" s="8"/>
      <c r="Z291" s="8"/>
      <c r="AA291" s="8"/>
      <c r="AB291" s="8"/>
      <c r="AC291" s="8"/>
      <c r="AD291" s="8"/>
      <c r="AE291" s="124"/>
      <c r="AF291" s="96"/>
      <c r="AG291" s="96"/>
      <c r="AH291" s="96"/>
    </row>
    <row r="292" spans="1:34" ht="18.75" customHeight="1">
      <c r="A292" s="96"/>
      <c r="B292" s="96"/>
      <c r="C292" s="96"/>
      <c r="D292" s="96"/>
      <c r="E292" s="96"/>
      <c r="F292" s="96"/>
      <c r="G292" s="96"/>
      <c r="H292" s="96"/>
      <c r="I292" s="96"/>
      <c r="J292" s="96"/>
      <c r="K292" s="8"/>
      <c r="L292" s="8"/>
      <c r="M292" s="8"/>
      <c r="N292" s="8"/>
      <c r="O292" s="8"/>
      <c r="P292" s="8"/>
      <c r="Q292" s="8"/>
      <c r="R292" s="8"/>
      <c r="S292" s="8"/>
      <c r="T292" s="8"/>
      <c r="U292" s="8"/>
      <c r="V292" s="8"/>
      <c r="W292" s="8"/>
      <c r="X292" s="8"/>
      <c r="Y292" s="8"/>
      <c r="Z292" s="8"/>
      <c r="AA292" s="8"/>
      <c r="AB292" s="8"/>
      <c r="AC292" s="8"/>
      <c r="AD292" s="8"/>
      <c r="AE292" s="124"/>
      <c r="AF292" s="96"/>
      <c r="AG292" s="96"/>
      <c r="AH292" s="96"/>
    </row>
    <row r="293" spans="1:34" ht="18.75" customHeight="1">
      <c r="A293" s="96"/>
      <c r="B293" s="96"/>
      <c r="C293" s="96"/>
      <c r="D293" s="96"/>
      <c r="E293" s="96"/>
      <c r="F293" s="96"/>
      <c r="G293" s="96"/>
      <c r="H293" s="96"/>
      <c r="I293" s="96"/>
      <c r="J293" s="96"/>
      <c r="K293" s="8"/>
      <c r="L293" s="8"/>
      <c r="M293" s="8"/>
      <c r="N293" s="8"/>
      <c r="O293" s="8"/>
      <c r="P293" s="8"/>
      <c r="Q293" s="8"/>
      <c r="R293" s="8"/>
      <c r="S293" s="8"/>
      <c r="T293" s="8"/>
      <c r="U293" s="8"/>
      <c r="V293" s="8"/>
      <c r="W293" s="8"/>
      <c r="X293" s="8"/>
      <c r="Y293" s="8"/>
      <c r="Z293" s="8"/>
      <c r="AA293" s="8"/>
      <c r="AB293" s="8"/>
      <c r="AC293" s="8"/>
      <c r="AD293" s="8"/>
      <c r="AE293" s="124"/>
      <c r="AF293" s="96"/>
      <c r="AG293" s="96"/>
      <c r="AH293" s="96"/>
    </row>
    <row r="294" spans="1:34" ht="18.75" customHeight="1">
      <c r="A294" s="96"/>
      <c r="B294" s="96"/>
      <c r="C294" s="96"/>
      <c r="D294" s="96"/>
      <c r="E294" s="96"/>
      <c r="F294" s="96"/>
      <c r="G294" s="96"/>
      <c r="H294" s="96"/>
      <c r="I294" s="96"/>
      <c r="J294" s="96"/>
      <c r="K294" s="8"/>
      <c r="L294" s="8"/>
      <c r="M294" s="8"/>
      <c r="N294" s="8"/>
      <c r="O294" s="8"/>
      <c r="P294" s="8"/>
      <c r="Q294" s="8"/>
      <c r="R294" s="8"/>
      <c r="S294" s="8"/>
      <c r="T294" s="8"/>
      <c r="U294" s="8"/>
      <c r="V294" s="8"/>
      <c r="W294" s="8"/>
      <c r="X294" s="8"/>
      <c r="Y294" s="8"/>
      <c r="Z294" s="8"/>
      <c r="AA294" s="8"/>
      <c r="AB294" s="8"/>
      <c r="AC294" s="8"/>
      <c r="AD294" s="8"/>
      <c r="AE294" s="124"/>
      <c r="AF294" s="96"/>
      <c r="AG294" s="96"/>
      <c r="AH294" s="96"/>
    </row>
    <row r="295" spans="1:34" ht="18.75" customHeight="1">
      <c r="A295" s="96"/>
      <c r="B295" s="96"/>
      <c r="C295" s="96"/>
      <c r="D295" s="96"/>
      <c r="E295" s="96"/>
      <c r="F295" s="96"/>
      <c r="G295" s="96"/>
      <c r="H295" s="96"/>
      <c r="I295" s="96"/>
      <c r="J295" s="96"/>
      <c r="K295" s="8"/>
      <c r="L295" s="8"/>
      <c r="M295" s="8"/>
      <c r="N295" s="8"/>
      <c r="O295" s="8"/>
      <c r="P295" s="8"/>
      <c r="Q295" s="8"/>
      <c r="R295" s="8"/>
      <c r="S295" s="8"/>
      <c r="T295" s="8"/>
      <c r="U295" s="8"/>
      <c r="V295" s="8"/>
      <c r="W295" s="8"/>
      <c r="X295" s="8"/>
      <c r="Y295" s="8"/>
      <c r="Z295" s="8"/>
      <c r="AA295" s="8"/>
      <c r="AB295" s="8"/>
      <c r="AC295" s="8"/>
      <c r="AD295" s="8"/>
      <c r="AE295" s="124"/>
      <c r="AF295" s="96"/>
      <c r="AG295" s="96"/>
      <c r="AH295" s="96"/>
    </row>
    <row r="296" spans="1:34" ht="18.75" customHeight="1">
      <c r="A296" s="96"/>
      <c r="B296" s="96"/>
      <c r="C296" s="96"/>
      <c r="D296" s="96"/>
      <c r="E296" s="96"/>
      <c r="F296" s="96"/>
      <c r="G296" s="96"/>
      <c r="H296" s="96"/>
      <c r="I296" s="96"/>
      <c r="J296" s="96"/>
      <c r="K296" s="8"/>
      <c r="L296" s="8"/>
      <c r="M296" s="8"/>
      <c r="N296" s="8"/>
      <c r="O296" s="8"/>
      <c r="P296" s="8"/>
      <c r="Q296" s="8"/>
      <c r="R296" s="8"/>
      <c r="S296" s="8"/>
      <c r="T296" s="8"/>
      <c r="U296" s="8"/>
      <c r="V296" s="8"/>
      <c r="W296" s="8"/>
      <c r="X296" s="8"/>
      <c r="Y296" s="8"/>
      <c r="Z296" s="8"/>
      <c r="AA296" s="8"/>
      <c r="AB296" s="8"/>
      <c r="AC296" s="8"/>
      <c r="AD296" s="8"/>
      <c r="AE296" s="124"/>
      <c r="AF296" s="96"/>
      <c r="AG296" s="96"/>
      <c r="AH296" s="96"/>
    </row>
    <row r="297" spans="1:34" ht="18.75" customHeight="1">
      <c r="A297" s="96"/>
      <c r="B297" s="96"/>
      <c r="C297" s="96"/>
      <c r="D297" s="96"/>
      <c r="E297" s="96"/>
      <c r="F297" s="96"/>
      <c r="G297" s="96"/>
      <c r="H297" s="96"/>
      <c r="I297" s="96"/>
      <c r="J297" s="96"/>
      <c r="K297" s="8"/>
      <c r="L297" s="8"/>
      <c r="M297" s="8"/>
      <c r="N297" s="8"/>
      <c r="O297" s="8"/>
      <c r="P297" s="8"/>
      <c r="Q297" s="8"/>
      <c r="R297" s="8"/>
      <c r="S297" s="8"/>
      <c r="T297" s="8"/>
      <c r="U297" s="8"/>
      <c r="V297" s="8"/>
      <c r="W297" s="8"/>
      <c r="X297" s="8"/>
      <c r="Y297" s="8"/>
      <c r="Z297" s="8"/>
      <c r="AA297" s="8"/>
      <c r="AB297" s="8"/>
      <c r="AC297" s="8"/>
      <c r="AD297" s="8"/>
      <c r="AE297" s="124"/>
      <c r="AF297" s="96"/>
      <c r="AG297" s="96"/>
      <c r="AH297" s="96"/>
    </row>
    <row r="298" spans="1:34" ht="18.75" customHeight="1">
      <c r="A298" s="96"/>
      <c r="B298" s="96"/>
      <c r="C298" s="96"/>
      <c r="D298" s="96"/>
      <c r="E298" s="96"/>
      <c r="F298" s="96"/>
      <c r="G298" s="96"/>
      <c r="H298" s="96"/>
      <c r="I298" s="96"/>
      <c r="J298" s="96"/>
      <c r="K298" s="8"/>
      <c r="L298" s="8"/>
      <c r="M298" s="8"/>
      <c r="N298" s="8"/>
      <c r="O298" s="8"/>
      <c r="P298" s="8"/>
      <c r="Q298" s="8"/>
      <c r="R298" s="8"/>
      <c r="S298" s="8"/>
      <c r="T298" s="8"/>
      <c r="U298" s="8"/>
      <c r="V298" s="8"/>
      <c r="W298" s="8"/>
      <c r="X298" s="8"/>
      <c r="Y298" s="8"/>
      <c r="Z298" s="8"/>
      <c r="AA298" s="8"/>
      <c r="AB298" s="8"/>
      <c r="AC298" s="8"/>
      <c r="AD298" s="8"/>
      <c r="AE298" s="124"/>
      <c r="AF298" s="96"/>
      <c r="AG298" s="96"/>
      <c r="AH298" s="96"/>
    </row>
    <row r="299" spans="1:34" ht="18.75" customHeight="1">
      <c r="A299" s="96"/>
      <c r="B299" s="96"/>
      <c r="C299" s="96"/>
      <c r="D299" s="96"/>
      <c r="E299" s="96"/>
      <c r="F299" s="96"/>
      <c r="G299" s="96"/>
      <c r="H299" s="96"/>
      <c r="I299" s="96"/>
      <c r="J299" s="96"/>
      <c r="K299" s="8"/>
      <c r="L299" s="8"/>
      <c r="M299" s="8"/>
      <c r="N299" s="8"/>
      <c r="O299" s="8"/>
      <c r="P299" s="8"/>
      <c r="Q299" s="8"/>
      <c r="R299" s="8"/>
      <c r="S299" s="8"/>
      <c r="T299" s="8"/>
      <c r="U299" s="8"/>
      <c r="V299" s="8"/>
      <c r="W299" s="8"/>
      <c r="X299" s="8"/>
      <c r="Y299" s="8"/>
      <c r="Z299" s="8"/>
      <c r="AA299" s="8"/>
      <c r="AB299" s="8"/>
      <c r="AC299" s="8"/>
      <c r="AD299" s="8"/>
      <c r="AE299" s="124"/>
      <c r="AF299" s="96"/>
      <c r="AG299" s="96"/>
      <c r="AH299" s="96"/>
    </row>
    <row r="300" spans="1:34" ht="18.75" customHeight="1">
      <c r="A300" s="96"/>
      <c r="B300" s="96"/>
      <c r="C300" s="96"/>
      <c r="D300" s="96"/>
      <c r="E300" s="96"/>
      <c r="F300" s="96"/>
      <c r="G300" s="96"/>
      <c r="H300" s="96"/>
      <c r="I300" s="96"/>
      <c r="J300" s="96"/>
      <c r="K300" s="8"/>
      <c r="L300" s="8"/>
      <c r="M300" s="8"/>
      <c r="N300" s="8"/>
      <c r="O300" s="8"/>
      <c r="P300" s="8"/>
      <c r="Q300" s="8"/>
      <c r="R300" s="8"/>
      <c r="S300" s="8"/>
      <c r="T300" s="8"/>
      <c r="U300" s="8"/>
      <c r="V300" s="8"/>
      <c r="W300" s="8"/>
      <c r="X300" s="8"/>
      <c r="Y300" s="8"/>
      <c r="Z300" s="8"/>
      <c r="AA300" s="8"/>
      <c r="AB300" s="8"/>
      <c r="AC300" s="8"/>
      <c r="AD300" s="8"/>
      <c r="AE300" s="124"/>
      <c r="AF300" s="96"/>
      <c r="AG300" s="96"/>
      <c r="AH300" s="96"/>
    </row>
    <row r="301" spans="1:34" ht="18.75" customHeight="1">
      <c r="A301" s="96"/>
      <c r="B301" s="96"/>
      <c r="C301" s="96"/>
      <c r="D301" s="96"/>
      <c r="E301" s="96"/>
      <c r="F301" s="96"/>
      <c r="G301" s="96"/>
      <c r="H301" s="96"/>
      <c r="I301" s="96"/>
      <c r="J301" s="96"/>
      <c r="K301" s="8"/>
      <c r="L301" s="8"/>
      <c r="M301" s="8"/>
      <c r="N301" s="8"/>
      <c r="O301" s="8"/>
      <c r="P301" s="8"/>
      <c r="Q301" s="8"/>
      <c r="R301" s="8"/>
      <c r="S301" s="8"/>
      <c r="T301" s="8"/>
      <c r="U301" s="8"/>
      <c r="V301" s="8"/>
      <c r="W301" s="8"/>
      <c r="X301" s="8"/>
      <c r="Y301" s="8"/>
      <c r="Z301" s="8"/>
      <c r="AA301" s="8"/>
      <c r="AB301" s="8"/>
      <c r="AC301" s="8"/>
      <c r="AD301" s="8"/>
      <c r="AE301" s="124"/>
      <c r="AF301" s="96"/>
      <c r="AG301" s="96"/>
      <c r="AH301" s="96"/>
    </row>
    <row r="302" spans="1:34" ht="18.75" customHeight="1">
      <c r="A302" s="96"/>
      <c r="B302" s="96"/>
      <c r="C302" s="96"/>
      <c r="D302" s="96"/>
      <c r="E302" s="96"/>
      <c r="F302" s="96"/>
      <c r="G302" s="96"/>
      <c r="H302" s="96"/>
      <c r="I302" s="96"/>
      <c r="J302" s="96"/>
      <c r="K302" s="8"/>
      <c r="L302" s="8"/>
      <c r="M302" s="8"/>
      <c r="N302" s="8"/>
      <c r="O302" s="8"/>
      <c r="P302" s="8"/>
      <c r="Q302" s="8"/>
      <c r="R302" s="8"/>
      <c r="S302" s="8"/>
      <c r="T302" s="8"/>
      <c r="U302" s="8"/>
      <c r="V302" s="8"/>
      <c r="W302" s="8"/>
      <c r="X302" s="8"/>
      <c r="Y302" s="8"/>
      <c r="Z302" s="8"/>
      <c r="AA302" s="8"/>
      <c r="AB302" s="8"/>
      <c r="AC302" s="8"/>
      <c r="AD302" s="8"/>
      <c r="AE302" s="124"/>
      <c r="AF302" s="96"/>
      <c r="AG302" s="96"/>
      <c r="AH302" s="96"/>
    </row>
    <row r="303" spans="1:34" ht="18.75" customHeight="1">
      <c r="A303" s="96"/>
      <c r="B303" s="96"/>
      <c r="C303" s="96"/>
      <c r="D303" s="96"/>
      <c r="E303" s="96"/>
      <c r="F303" s="96"/>
      <c r="G303" s="96"/>
      <c r="H303" s="96"/>
      <c r="I303" s="96"/>
      <c r="J303" s="96"/>
      <c r="K303" s="8"/>
      <c r="L303" s="8"/>
      <c r="M303" s="8"/>
      <c r="N303" s="8"/>
      <c r="O303" s="8"/>
      <c r="P303" s="8"/>
      <c r="Q303" s="8"/>
      <c r="R303" s="8"/>
      <c r="S303" s="8"/>
      <c r="T303" s="8"/>
      <c r="U303" s="8"/>
      <c r="V303" s="8"/>
      <c r="W303" s="8"/>
      <c r="X303" s="8"/>
      <c r="Y303" s="8"/>
      <c r="Z303" s="8"/>
      <c r="AA303" s="8"/>
      <c r="AB303" s="8"/>
      <c r="AC303" s="8"/>
      <c r="AD303" s="8"/>
      <c r="AE303" s="124"/>
      <c r="AF303" s="96"/>
      <c r="AG303" s="96"/>
      <c r="AH303" s="96"/>
    </row>
    <row r="304" spans="1:34" ht="18.75" customHeight="1">
      <c r="A304" s="96"/>
      <c r="B304" s="96"/>
      <c r="C304" s="96"/>
      <c r="D304" s="96"/>
      <c r="E304" s="96"/>
      <c r="F304" s="96"/>
      <c r="G304" s="96"/>
      <c r="H304" s="96"/>
      <c r="I304" s="96"/>
      <c r="J304" s="96"/>
      <c r="K304" s="8"/>
      <c r="L304" s="8"/>
      <c r="M304" s="8"/>
      <c r="N304" s="8"/>
      <c r="O304" s="8"/>
      <c r="P304" s="8"/>
      <c r="Q304" s="8"/>
      <c r="R304" s="8"/>
      <c r="S304" s="8"/>
      <c r="T304" s="8"/>
      <c r="U304" s="8"/>
      <c r="V304" s="8"/>
      <c r="W304" s="8"/>
      <c r="X304" s="8"/>
      <c r="Y304" s="8"/>
      <c r="Z304" s="8"/>
      <c r="AA304" s="8"/>
      <c r="AB304" s="8"/>
      <c r="AC304" s="8"/>
      <c r="AD304" s="8"/>
      <c r="AE304" s="124"/>
      <c r="AF304" s="96"/>
      <c r="AG304" s="96"/>
      <c r="AH304" s="96"/>
    </row>
    <row r="305" spans="1:34" ht="18.75" customHeight="1">
      <c r="A305" s="96"/>
      <c r="B305" s="96"/>
      <c r="C305" s="96"/>
      <c r="D305" s="96"/>
      <c r="E305" s="96"/>
      <c r="F305" s="96"/>
      <c r="G305" s="96"/>
      <c r="H305" s="96"/>
      <c r="I305" s="96"/>
      <c r="J305" s="96"/>
      <c r="K305" s="8"/>
      <c r="L305" s="8"/>
      <c r="M305" s="8"/>
      <c r="N305" s="8"/>
      <c r="O305" s="8"/>
      <c r="P305" s="8"/>
      <c r="Q305" s="8"/>
      <c r="R305" s="8"/>
      <c r="S305" s="8"/>
      <c r="T305" s="8"/>
      <c r="U305" s="8"/>
      <c r="V305" s="8"/>
      <c r="W305" s="8"/>
      <c r="X305" s="8"/>
      <c r="Y305" s="8"/>
      <c r="Z305" s="8"/>
      <c r="AA305" s="8"/>
      <c r="AB305" s="8"/>
      <c r="AC305" s="8"/>
      <c r="AD305" s="8"/>
      <c r="AE305" s="124"/>
      <c r="AF305" s="96"/>
      <c r="AG305" s="96"/>
      <c r="AH305" s="96"/>
    </row>
    <row r="306" spans="1:34" ht="18.75" customHeight="1">
      <c r="A306" s="96"/>
      <c r="B306" s="96"/>
      <c r="C306" s="96"/>
      <c r="D306" s="96"/>
      <c r="E306" s="96"/>
      <c r="F306" s="96"/>
      <c r="G306" s="96"/>
      <c r="H306" s="96"/>
      <c r="I306" s="96"/>
      <c r="J306" s="96"/>
      <c r="K306" s="8"/>
      <c r="L306" s="8"/>
      <c r="M306" s="8"/>
      <c r="N306" s="8"/>
      <c r="O306" s="8"/>
      <c r="P306" s="8"/>
      <c r="Q306" s="8"/>
      <c r="R306" s="8"/>
      <c r="S306" s="8"/>
      <c r="T306" s="8"/>
      <c r="U306" s="8"/>
      <c r="V306" s="8"/>
      <c r="W306" s="8"/>
      <c r="X306" s="8"/>
      <c r="Y306" s="8"/>
      <c r="Z306" s="8"/>
      <c r="AA306" s="8"/>
      <c r="AB306" s="8"/>
      <c r="AC306" s="8"/>
      <c r="AD306" s="8"/>
      <c r="AE306" s="124"/>
      <c r="AF306" s="96"/>
      <c r="AG306" s="96"/>
      <c r="AH306" s="96"/>
    </row>
    <row r="307" spans="1:34" ht="18.75" customHeight="1">
      <c r="A307" s="96"/>
      <c r="B307" s="96"/>
      <c r="C307" s="96"/>
      <c r="D307" s="96"/>
      <c r="E307" s="96"/>
      <c r="F307" s="96"/>
      <c r="G307" s="96"/>
      <c r="H307" s="96"/>
      <c r="I307" s="96"/>
      <c r="J307" s="96"/>
      <c r="K307" s="8"/>
      <c r="L307" s="8"/>
      <c r="M307" s="8"/>
      <c r="N307" s="8"/>
      <c r="O307" s="8"/>
      <c r="P307" s="8"/>
      <c r="Q307" s="8"/>
      <c r="R307" s="8"/>
      <c r="S307" s="8"/>
      <c r="T307" s="8"/>
      <c r="U307" s="8"/>
      <c r="V307" s="8"/>
      <c r="W307" s="8"/>
      <c r="X307" s="8"/>
      <c r="Y307" s="8"/>
      <c r="Z307" s="8"/>
      <c r="AA307" s="8"/>
      <c r="AB307" s="8"/>
      <c r="AC307" s="8"/>
      <c r="AD307" s="8"/>
      <c r="AE307" s="124"/>
      <c r="AF307" s="96"/>
      <c r="AG307" s="96"/>
      <c r="AH307" s="96"/>
    </row>
    <row r="308" spans="1:34" ht="18.75" customHeight="1">
      <c r="A308" s="96"/>
      <c r="B308" s="96"/>
      <c r="C308" s="96"/>
      <c r="D308" s="96"/>
      <c r="E308" s="96"/>
      <c r="F308" s="96"/>
      <c r="G308" s="96"/>
      <c r="H308" s="96"/>
      <c r="I308" s="96"/>
      <c r="J308" s="96"/>
      <c r="K308" s="8"/>
      <c r="L308" s="8"/>
      <c r="M308" s="8"/>
      <c r="N308" s="8"/>
      <c r="O308" s="8"/>
      <c r="P308" s="8"/>
      <c r="Q308" s="8"/>
      <c r="R308" s="8"/>
      <c r="S308" s="8"/>
      <c r="T308" s="8"/>
      <c r="U308" s="8"/>
      <c r="V308" s="8"/>
      <c r="W308" s="8"/>
      <c r="X308" s="8"/>
      <c r="Y308" s="8"/>
      <c r="Z308" s="8"/>
      <c r="AA308" s="8"/>
      <c r="AB308" s="8"/>
      <c r="AC308" s="8"/>
      <c r="AD308" s="8"/>
      <c r="AE308" s="124"/>
      <c r="AF308" s="96"/>
      <c r="AG308" s="96"/>
      <c r="AH308" s="96"/>
    </row>
    <row r="309" spans="1:34" ht="18.75" customHeight="1">
      <c r="A309" s="96"/>
      <c r="B309" s="96"/>
      <c r="C309" s="96"/>
      <c r="D309" s="96"/>
      <c r="E309" s="96"/>
      <c r="F309" s="96"/>
      <c r="G309" s="96"/>
      <c r="H309" s="96"/>
      <c r="I309" s="96"/>
      <c r="J309" s="96"/>
      <c r="K309" s="8"/>
      <c r="L309" s="8"/>
      <c r="M309" s="8"/>
      <c r="N309" s="8"/>
      <c r="O309" s="8"/>
      <c r="P309" s="8"/>
      <c r="Q309" s="8"/>
      <c r="R309" s="8"/>
      <c r="S309" s="8"/>
      <c r="T309" s="8"/>
      <c r="U309" s="8"/>
      <c r="V309" s="8"/>
      <c r="W309" s="8"/>
      <c r="X309" s="8"/>
      <c r="Y309" s="8"/>
      <c r="Z309" s="8"/>
      <c r="AA309" s="8"/>
      <c r="AB309" s="8"/>
      <c r="AC309" s="8"/>
      <c r="AD309" s="8"/>
      <c r="AE309" s="124"/>
      <c r="AF309" s="96"/>
      <c r="AG309" s="96"/>
      <c r="AH309" s="96"/>
    </row>
    <row r="310" spans="1:34" ht="18.75" customHeight="1">
      <c r="A310" s="96"/>
      <c r="B310" s="96"/>
      <c r="C310" s="96"/>
      <c r="D310" s="96"/>
      <c r="E310" s="96"/>
      <c r="F310" s="96"/>
      <c r="G310" s="96"/>
      <c r="H310" s="96"/>
      <c r="I310" s="96"/>
      <c r="J310" s="96"/>
      <c r="K310" s="8"/>
      <c r="L310" s="8"/>
      <c r="M310" s="8"/>
      <c r="N310" s="8"/>
      <c r="O310" s="8"/>
      <c r="P310" s="8"/>
      <c r="Q310" s="8"/>
      <c r="R310" s="8"/>
      <c r="S310" s="8"/>
      <c r="T310" s="8"/>
      <c r="U310" s="8"/>
      <c r="V310" s="8"/>
      <c r="W310" s="8"/>
      <c r="X310" s="8"/>
      <c r="Y310" s="8"/>
      <c r="Z310" s="8"/>
      <c r="AA310" s="8"/>
      <c r="AB310" s="8"/>
      <c r="AC310" s="8"/>
      <c r="AD310" s="8"/>
      <c r="AE310" s="124"/>
      <c r="AF310" s="96"/>
      <c r="AG310" s="96"/>
      <c r="AH310" s="96"/>
    </row>
    <row r="311" spans="1:34" ht="18.75" customHeight="1">
      <c r="A311" s="96"/>
      <c r="B311" s="96"/>
      <c r="C311" s="96"/>
      <c r="D311" s="96"/>
      <c r="E311" s="96"/>
      <c r="F311" s="96"/>
      <c r="G311" s="96"/>
      <c r="H311" s="96"/>
      <c r="I311" s="96"/>
      <c r="J311" s="96"/>
      <c r="K311" s="8"/>
      <c r="L311" s="8"/>
      <c r="M311" s="8"/>
      <c r="N311" s="8"/>
      <c r="O311" s="8"/>
      <c r="P311" s="8"/>
      <c r="Q311" s="8"/>
      <c r="R311" s="8"/>
      <c r="S311" s="8"/>
      <c r="T311" s="8"/>
      <c r="U311" s="8"/>
      <c r="V311" s="8"/>
      <c r="W311" s="8"/>
      <c r="X311" s="8"/>
      <c r="Y311" s="8"/>
      <c r="Z311" s="8"/>
      <c r="AA311" s="8"/>
      <c r="AB311" s="8"/>
      <c r="AC311" s="8"/>
      <c r="AD311" s="8"/>
      <c r="AE311" s="124"/>
      <c r="AF311" s="96"/>
      <c r="AG311" s="96"/>
      <c r="AH311" s="96"/>
    </row>
    <row r="312" spans="1:34" ht="18.75" customHeight="1">
      <c r="A312" s="96"/>
      <c r="B312" s="96"/>
      <c r="C312" s="96"/>
      <c r="D312" s="96"/>
      <c r="E312" s="96"/>
      <c r="F312" s="96"/>
      <c r="G312" s="96"/>
      <c r="H312" s="96"/>
      <c r="I312" s="96"/>
      <c r="J312" s="96"/>
      <c r="K312" s="8"/>
      <c r="L312" s="8"/>
      <c r="M312" s="8"/>
      <c r="N312" s="8"/>
      <c r="O312" s="8"/>
      <c r="P312" s="8"/>
      <c r="Q312" s="8"/>
      <c r="R312" s="8"/>
      <c r="S312" s="8"/>
      <c r="T312" s="8"/>
      <c r="U312" s="8"/>
      <c r="V312" s="8"/>
      <c r="W312" s="8"/>
      <c r="X312" s="8"/>
      <c r="Y312" s="8"/>
      <c r="Z312" s="8"/>
      <c r="AA312" s="8"/>
      <c r="AB312" s="8"/>
      <c r="AC312" s="8"/>
      <c r="AD312" s="8"/>
      <c r="AE312" s="124"/>
      <c r="AF312" s="96"/>
      <c r="AG312" s="96"/>
      <c r="AH312" s="96"/>
    </row>
    <row r="313" spans="1:34" ht="18.75" customHeight="1">
      <c r="A313" s="96"/>
      <c r="B313" s="96"/>
      <c r="C313" s="96"/>
      <c r="D313" s="96"/>
      <c r="E313" s="96"/>
      <c r="F313" s="96"/>
      <c r="G313" s="96"/>
      <c r="H313" s="96"/>
      <c r="I313" s="96"/>
      <c r="J313" s="96"/>
      <c r="K313" s="8"/>
      <c r="L313" s="8"/>
      <c r="M313" s="8"/>
      <c r="N313" s="8"/>
      <c r="O313" s="8"/>
      <c r="P313" s="8"/>
      <c r="Q313" s="8"/>
      <c r="R313" s="8"/>
      <c r="S313" s="8"/>
      <c r="T313" s="8"/>
      <c r="U313" s="8"/>
      <c r="V313" s="8"/>
      <c r="W313" s="8"/>
      <c r="X313" s="8"/>
      <c r="Y313" s="8"/>
      <c r="Z313" s="8"/>
      <c r="AA313" s="8"/>
      <c r="AB313" s="8"/>
      <c r="AC313" s="8"/>
      <c r="AD313" s="8"/>
      <c r="AE313" s="124"/>
      <c r="AF313" s="96"/>
      <c r="AG313" s="96"/>
      <c r="AH313" s="96"/>
    </row>
    <row r="314" spans="1:34" ht="18.75" customHeight="1">
      <c r="A314" s="96"/>
      <c r="B314" s="96"/>
      <c r="C314" s="96"/>
      <c r="D314" s="96"/>
      <c r="E314" s="96"/>
      <c r="F314" s="96"/>
      <c r="G314" s="96"/>
      <c r="H314" s="96"/>
      <c r="I314" s="96"/>
      <c r="J314" s="96"/>
      <c r="K314" s="8"/>
      <c r="L314" s="8"/>
      <c r="M314" s="8"/>
      <c r="N314" s="8"/>
      <c r="O314" s="8"/>
      <c r="P314" s="8"/>
      <c r="Q314" s="8"/>
      <c r="R314" s="8"/>
      <c r="S314" s="8"/>
      <c r="T314" s="8"/>
      <c r="U314" s="8"/>
      <c r="V314" s="8"/>
      <c r="W314" s="8"/>
      <c r="X314" s="8"/>
      <c r="Y314" s="8"/>
      <c r="Z314" s="8"/>
      <c r="AA314" s="8"/>
      <c r="AB314" s="8"/>
      <c r="AC314" s="8"/>
      <c r="AD314" s="8"/>
      <c r="AE314" s="124"/>
      <c r="AF314" s="96"/>
      <c r="AG314" s="96"/>
      <c r="AH314" s="96"/>
    </row>
    <row r="315" spans="1:34" ht="18.75" customHeight="1">
      <c r="A315" s="96"/>
      <c r="B315" s="96"/>
      <c r="C315" s="96"/>
      <c r="D315" s="96"/>
      <c r="E315" s="96"/>
      <c r="F315" s="96"/>
      <c r="G315" s="96"/>
      <c r="H315" s="96"/>
      <c r="I315" s="96"/>
      <c r="J315" s="96"/>
      <c r="K315" s="8"/>
      <c r="L315" s="8"/>
      <c r="M315" s="8"/>
      <c r="N315" s="8"/>
      <c r="O315" s="8"/>
      <c r="P315" s="8"/>
      <c r="Q315" s="8"/>
      <c r="R315" s="8"/>
      <c r="S315" s="8"/>
      <c r="T315" s="8"/>
      <c r="U315" s="8"/>
      <c r="V315" s="8"/>
      <c r="W315" s="8"/>
      <c r="X315" s="8"/>
      <c r="Y315" s="8"/>
      <c r="Z315" s="8"/>
      <c r="AA315" s="8"/>
      <c r="AB315" s="8"/>
      <c r="AC315" s="8"/>
      <c r="AD315" s="8"/>
      <c r="AE315" s="124"/>
      <c r="AF315" s="96"/>
      <c r="AG315" s="96"/>
      <c r="AH315" s="96"/>
    </row>
    <row r="316" spans="1:34" ht="18.75" customHeight="1">
      <c r="A316" s="96"/>
      <c r="B316" s="96"/>
      <c r="C316" s="96"/>
      <c r="D316" s="96"/>
      <c r="E316" s="96"/>
      <c r="F316" s="96"/>
      <c r="G316" s="96"/>
      <c r="H316" s="96"/>
      <c r="I316" s="96"/>
      <c r="J316" s="96"/>
      <c r="K316" s="8"/>
      <c r="L316" s="8"/>
      <c r="M316" s="8"/>
      <c r="N316" s="8"/>
      <c r="O316" s="8"/>
      <c r="P316" s="8"/>
      <c r="Q316" s="8"/>
      <c r="R316" s="8"/>
      <c r="S316" s="8"/>
      <c r="T316" s="8"/>
      <c r="U316" s="8"/>
      <c r="V316" s="8"/>
      <c r="W316" s="8"/>
      <c r="X316" s="8"/>
      <c r="Y316" s="8"/>
      <c r="Z316" s="8"/>
      <c r="AA316" s="8"/>
      <c r="AB316" s="8"/>
      <c r="AC316" s="8"/>
      <c r="AD316" s="8"/>
      <c r="AE316" s="124"/>
      <c r="AF316" s="96"/>
      <c r="AG316" s="96"/>
      <c r="AH316" s="96"/>
    </row>
    <row r="317" spans="1:34" ht="18.75" customHeight="1">
      <c r="A317" s="96"/>
      <c r="B317" s="96"/>
      <c r="C317" s="96"/>
      <c r="D317" s="96"/>
      <c r="E317" s="96"/>
      <c r="F317" s="96"/>
      <c r="G317" s="96"/>
      <c r="H317" s="96"/>
      <c r="I317" s="96"/>
      <c r="J317" s="96"/>
      <c r="K317" s="8"/>
      <c r="L317" s="8"/>
      <c r="M317" s="8"/>
      <c r="N317" s="8"/>
      <c r="O317" s="8"/>
      <c r="P317" s="8"/>
      <c r="Q317" s="8"/>
      <c r="R317" s="8"/>
      <c r="S317" s="8"/>
      <c r="T317" s="8"/>
      <c r="U317" s="8"/>
      <c r="V317" s="8"/>
      <c r="W317" s="8"/>
      <c r="X317" s="8"/>
      <c r="Y317" s="8"/>
      <c r="Z317" s="8"/>
      <c r="AA317" s="8"/>
      <c r="AB317" s="8"/>
      <c r="AC317" s="8"/>
      <c r="AD317" s="8"/>
      <c r="AE317" s="124"/>
      <c r="AF317" s="96"/>
      <c r="AG317" s="96"/>
      <c r="AH317" s="96"/>
    </row>
    <row r="318" spans="1:34" ht="18.75" customHeight="1">
      <c r="A318" s="96"/>
      <c r="B318" s="96"/>
      <c r="C318" s="96"/>
      <c r="D318" s="96"/>
      <c r="E318" s="96"/>
      <c r="F318" s="96"/>
      <c r="G318" s="96"/>
      <c r="H318" s="96"/>
      <c r="I318" s="96"/>
      <c r="J318" s="96"/>
      <c r="K318" s="8"/>
      <c r="L318" s="8"/>
      <c r="M318" s="8"/>
      <c r="N318" s="8"/>
      <c r="O318" s="8"/>
      <c r="P318" s="8"/>
      <c r="Q318" s="8"/>
      <c r="R318" s="8"/>
      <c r="S318" s="8"/>
      <c r="T318" s="8"/>
      <c r="U318" s="8"/>
      <c r="V318" s="8"/>
      <c r="W318" s="8"/>
      <c r="X318" s="8"/>
      <c r="Y318" s="8"/>
      <c r="Z318" s="8"/>
      <c r="AA318" s="8"/>
      <c r="AB318" s="8"/>
      <c r="AC318" s="8"/>
      <c r="AD318" s="8"/>
      <c r="AE318" s="124"/>
      <c r="AF318" s="96"/>
      <c r="AG318" s="96"/>
      <c r="AH318" s="96"/>
    </row>
    <row r="319" spans="1:34" ht="18.75" customHeight="1">
      <c r="A319" s="96"/>
      <c r="B319" s="96"/>
      <c r="C319" s="96"/>
      <c r="D319" s="96"/>
      <c r="E319" s="96"/>
      <c r="F319" s="96"/>
      <c r="G319" s="96"/>
      <c r="H319" s="96"/>
      <c r="I319" s="96"/>
      <c r="J319" s="96"/>
      <c r="K319" s="8"/>
      <c r="L319" s="8"/>
      <c r="M319" s="8"/>
      <c r="N319" s="8"/>
      <c r="O319" s="8"/>
      <c r="P319" s="8"/>
      <c r="Q319" s="8"/>
      <c r="R319" s="8"/>
      <c r="S319" s="8"/>
      <c r="T319" s="8"/>
      <c r="U319" s="8"/>
      <c r="V319" s="8"/>
      <c r="W319" s="8"/>
      <c r="X319" s="8"/>
      <c r="Y319" s="8"/>
      <c r="Z319" s="8"/>
      <c r="AA319" s="8"/>
      <c r="AB319" s="8"/>
      <c r="AC319" s="8"/>
      <c r="AD319" s="8"/>
      <c r="AE319" s="124"/>
      <c r="AF319" s="96"/>
      <c r="AG319" s="96"/>
      <c r="AH319" s="96"/>
    </row>
    <row r="320" spans="1:34" ht="18.75" customHeight="1">
      <c r="A320" s="96"/>
      <c r="B320" s="96"/>
      <c r="C320" s="96"/>
      <c r="D320" s="96"/>
      <c r="E320" s="96"/>
      <c r="F320" s="96"/>
      <c r="G320" s="96"/>
      <c r="H320" s="96"/>
      <c r="I320" s="96"/>
      <c r="J320" s="96"/>
      <c r="K320" s="8"/>
      <c r="L320" s="8"/>
      <c r="M320" s="8"/>
      <c r="N320" s="8"/>
      <c r="O320" s="8"/>
      <c r="P320" s="8"/>
      <c r="Q320" s="8"/>
      <c r="R320" s="8"/>
      <c r="S320" s="8"/>
      <c r="T320" s="8"/>
      <c r="U320" s="8"/>
      <c r="V320" s="8"/>
      <c r="W320" s="8"/>
      <c r="X320" s="8"/>
      <c r="Y320" s="8"/>
      <c r="Z320" s="8"/>
      <c r="AA320" s="8"/>
      <c r="AB320" s="8"/>
      <c r="AC320" s="8"/>
      <c r="AD320" s="8"/>
      <c r="AE320" s="124"/>
      <c r="AF320" s="96"/>
      <c r="AG320" s="96"/>
      <c r="AH320" s="96"/>
    </row>
    <row r="321" spans="1:34" ht="18.75" customHeight="1">
      <c r="A321" s="96"/>
      <c r="B321" s="96"/>
      <c r="C321" s="96"/>
      <c r="D321" s="96"/>
      <c r="E321" s="96"/>
      <c r="F321" s="96"/>
      <c r="G321" s="96"/>
      <c r="H321" s="96"/>
      <c r="I321" s="96"/>
      <c r="J321" s="96"/>
      <c r="K321" s="8"/>
      <c r="L321" s="8"/>
      <c r="M321" s="8"/>
      <c r="N321" s="8"/>
      <c r="O321" s="8"/>
      <c r="P321" s="8"/>
      <c r="Q321" s="8"/>
      <c r="R321" s="8"/>
      <c r="S321" s="8"/>
      <c r="T321" s="8"/>
      <c r="U321" s="8"/>
      <c r="V321" s="8"/>
      <c r="W321" s="8"/>
      <c r="X321" s="8"/>
      <c r="Y321" s="8"/>
      <c r="Z321" s="8"/>
      <c r="AA321" s="8"/>
      <c r="AB321" s="8"/>
      <c r="AC321" s="8"/>
      <c r="AD321" s="8"/>
      <c r="AE321" s="124"/>
      <c r="AF321" s="96"/>
      <c r="AG321" s="96"/>
      <c r="AH321" s="96"/>
    </row>
    <row r="322" spans="1:34" ht="18.75" customHeight="1">
      <c r="A322" s="96"/>
      <c r="B322" s="96"/>
      <c r="C322" s="96"/>
      <c r="D322" s="96"/>
      <c r="E322" s="96"/>
      <c r="F322" s="96"/>
      <c r="G322" s="96"/>
      <c r="H322" s="96"/>
      <c r="I322" s="96"/>
      <c r="J322" s="96"/>
      <c r="K322" s="8"/>
      <c r="L322" s="8"/>
      <c r="M322" s="8"/>
      <c r="N322" s="8"/>
      <c r="O322" s="8"/>
      <c r="P322" s="8"/>
      <c r="Q322" s="8"/>
      <c r="R322" s="8"/>
      <c r="S322" s="8"/>
      <c r="T322" s="8"/>
      <c r="U322" s="8"/>
      <c r="V322" s="8"/>
      <c r="W322" s="8"/>
      <c r="X322" s="8"/>
      <c r="Y322" s="8"/>
      <c r="Z322" s="8"/>
      <c r="AA322" s="8"/>
      <c r="AB322" s="8"/>
      <c r="AC322" s="8"/>
      <c r="AD322" s="8"/>
      <c r="AE322" s="124"/>
      <c r="AF322" s="96"/>
      <c r="AG322" s="96"/>
      <c r="AH322" s="96"/>
    </row>
    <row r="323" spans="1:34" ht="18.75" customHeight="1">
      <c r="A323" s="96"/>
      <c r="B323" s="96"/>
      <c r="C323" s="96"/>
      <c r="D323" s="96"/>
      <c r="E323" s="96"/>
      <c r="F323" s="96"/>
      <c r="G323" s="96"/>
      <c r="H323" s="96"/>
      <c r="I323" s="96"/>
      <c r="J323" s="96"/>
      <c r="K323" s="8"/>
      <c r="L323" s="8"/>
      <c r="M323" s="8"/>
      <c r="N323" s="8"/>
      <c r="O323" s="8"/>
      <c r="P323" s="8"/>
      <c r="Q323" s="8"/>
      <c r="R323" s="8"/>
      <c r="S323" s="8"/>
      <c r="T323" s="8"/>
      <c r="U323" s="8"/>
      <c r="V323" s="8"/>
      <c r="W323" s="8"/>
      <c r="X323" s="8"/>
      <c r="Y323" s="8"/>
      <c r="Z323" s="8"/>
      <c r="AA323" s="8"/>
      <c r="AB323" s="8"/>
      <c r="AC323" s="8"/>
      <c r="AD323" s="8"/>
      <c r="AE323" s="124"/>
      <c r="AF323" s="96"/>
      <c r="AG323" s="96"/>
      <c r="AH323" s="96"/>
    </row>
    <row r="324" spans="1:34" ht="18.75" customHeight="1">
      <c r="A324" s="96"/>
      <c r="B324" s="96"/>
      <c r="C324" s="96"/>
      <c r="D324" s="96"/>
      <c r="E324" s="96"/>
      <c r="F324" s="96"/>
      <c r="G324" s="96"/>
      <c r="H324" s="96"/>
      <c r="I324" s="96"/>
      <c r="J324" s="96"/>
      <c r="K324" s="8"/>
      <c r="L324" s="8"/>
      <c r="M324" s="8"/>
      <c r="N324" s="8"/>
      <c r="O324" s="8"/>
      <c r="P324" s="8"/>
      <c r="Q324" s="8"/>
      <c r="R324" s="8"/>
      <c r="S324" s="8"/>
      <c r="T324" s="8"/>
      <c r="U324" s="8"/>
      <c r="V324" s="8"/>
      <c r="W324" s="8"/>
      <c r="X324" s="8"/>
      <c r="Y324" s="8"/>
      <c r="Z324" s="8"/>
      <c r="AA324" s="8"/>
      <c r="AB324" s="8"/>
      <c r="AC324" s="8"/>
      <c r="AD324" s="8"/>
      <c r="AE324" s="124"/>
      <c r="AF324" s="96"/>
      <c r="AG324" s="96"/>
      <c r="AH324" s="96"/>
    </row>
    <row r="325" spans="1:34" ht="18.75" customHeight="1">
      <c r="A325" s="96"/>
      <c r="B325" s="96"/>
      <c r="C325" s="96"/>
      <c r="D325" s="96"/>
      <c r="E325" s="96"/>
      <c r="F325" s="96"/>
      <c r="G325" s="96"/>
      <c r="H325" s="96"/>
      <c r="I325" s="96"/>
      <c r="J325" s="96"/>
      <c r="K325" s="8"/>
      <c r="L325" s="8"/>
      <c r="M325" s="8"/>
      <c r="N325" s="8"/>
      <c r="O325" s="8"/>
      <c r="P325" s="8"/>
      <c r="Q325" s="8"/>
      <c r="R325" s="8"/>
      <c r="S325" s="8"/>
      <c r="T325" s="8"/>
      <c r="U325" s="8"/>
      <c r="V325" s="8"/>
      <c r="W325" s="8"/>
      <c r="X325" s="8"/>
      <c r="Y325" s="8"/>
      <c r="Z325" s="8"/>
      <c r="AA325" s="8"/>
      <c r="AB325" s="8"/>
      <c r="AC325" s="8"/>
      <c r="AD325" s="8"/>
      <c r="AE325" s="124"/>
      <c r="AF325" s="96"/>
      <c r="AG325" s="96"/>
      <c r="AH325" s="96"/>
    </row>
    <row r="326" spans="1:34" ht="18.75" customHeight="1">
      <c r="A326" s="96"/>
      <c r="B326" s="96"/>
      <c r="C326" s="96"/>
      <c r="D326" s="96"/>
      <c r="E326" s="96"/>
      <c r="F326" s="96"/>
      <c r="G326" s="96"/>
      <c r="H326" s="96"/>
      <c r="I326" s="96"/>
      <c r="J326" s="96"/>
      <c r="K326" s="8"/>
      <c r="L326" s="8"/>
      <c r="M326" s="8"/>
      <c r="N326" s="8"/>
      <c r="O326" s="8"/>
      <c r="P326" s="8"/>
      <c r="Q326" s="8"/>
      <c r="R326" s="8"/>
      <c r="S326" s="8"/>
      <c r="T326" s="8"/>
      <c r="U326" s="8"/>
      <c r="V326" s="8"/>
      <c r="W326" s="8"/>
      <c r="X326" s="8"/>
      <c r="Y326" s="8"/>
      <c r="Z326" s="8"/>
      <c r="AA326" s="8"/>
      <c r="AB326" s="8"/>
      <c r="AC326" s="8"/>
      <c r="AD326" s="8"/>
      <c r="AE326" s="124"/>
      <c r="AF326" s="96"/>
      <c r="AG326" s="96"/>
      <c r="AH326" s="96"/>
    </row>
    <row r="327" spans="1:34" ht="18.75" customHeight="1">
      <c r="A327" s="96"/>
      <c r="B327" s="96"/>
      <c r="C327" s="96"/>
      <c r="D327" s="96"/>
      <c r="E327" s="96"/>
      <c r="F327" s="96"/>
      <c r="G327" s="96"/>
      <c r="H327" s="96"/>
      <c r="I327" s="96"/>
      <c r="J327" s="96"/>
      <c r="K327" s="8"/>
      <c r="L327" s="8"/>
      <c r="M327" s="8"/>
      <c r="N327" s="8"/>
      <c r="O327" s="8"/>
      <c r="P327" s="8"/>
      <c r="Q327" s="8"/>
      <c r="R327" s="8"/>
      <c r="S327" s="8"/>
      <c r="T327" s="8"/>
      <c r="U327" s="8"/>
      <c r="V327" s="8"/>
      <c r="W327" s="8"/>
      <c r="X327" s="8"/>
      <c r="Y327" s="8"/>
      <c r="Z327" s="8"/>
      <c r="AA327" s="8"/>
      <c r="AB327" s="8"/>
      <c r="AC327" s="8"/>
      <c r="AD327" s="8"/>
      <c r="AE327" s="124"/>
      <c r="AF327" s="96"/>
      <c r="AG327" s="96"/>
      <c r="AH327" s="96"/>
    </row>
    <row r="328" spans="1:34" ht="18.75" customHeight="1">
      <c r="A328" s="96"/>
      <c r="B328" s="96"/>
      <c r="C328" s="96"/>
      <c r="D328" s="96"/>
      <c r="E328" s="96"/>
      <c r="F328" s="96"/>
      <c r="G328" s="96"/>
      <c r="H328" s="96"/>
      <c r="I328" s="96"/>
      <c r="J328" s="96"/>
      <c r="K328" s="8"/>
      <c r="L328" s="8"/>
      <c r="M328" s="8"/>
      <c r="N328" s="8"/>
      <c r="O328" s="8"/>
      <c r="P328" s="8"/>
      <c r="Q328" s="8"/>
      <c r="R328" s="8"/>
      <c r="S328" s="8"/>
      <c r="T328" s="8"/>
      <c r="U328" s="8"/>
      <c r="V328" s="8"/>
      <c r="W328" s="8"/>
      <c r="X328" s="8"/>
      <c r="Y328" s="8"/>
      <c r="Z328" s="8"/>
      <c r="AA328" s="8"/>
      <c r="AB328" s="8"/>
      <c r="AC328" s="8"/>
      <c r="AD328" s="8"/>
      <c r="AE328" s="124"/>
      <c r="AF328" s="96"/>
      <c r="AG328" s="96"/>
      <c r="AH328" s="96"/>
    </row>
    <row r="329" spans="1:34" ht="18.75" customHeight="1">
      <c r="A329" s="96"/>
      <c r="B329" s="96"/>
      <c r="C329" s="96"/>
      <c r="D329" s="96"/>
      <c r="E329" s="96"/>
      <c r="F329" s="96"/>
      <c r="G329" s="96"/>
      <c r="H329" s="96"/>
      <c r="I329" s="96"/>
      <c r="J329" s="96"/>
      <c r="K329" s="8"/>
      <c r="L329" s="8"/>
      <c r="M329" s="8"/>
      <c r="N329" s="8"/>
      <c r="O329" s="8"/>
      <c r="P329" s="8"/>
      <c r="Q329" s="8"/>
      <c r="R329" s="8"/>
      <c r="S329" s="8"/>
      <c r="T329" s="8"/>
      <c r="U329" s="8"/>
      <c r="V329" s="8"/>
      <c r="W329" s="8"/>
      <c r="X329" s="8"/>
      <c r="Y329" s="8"/>
      <c r="Z329" s="8"/>
      <c r="AA329" s="8"/>
      <c r="AB329" s="8"/>
      <c r="AC329" s="8"/>
      <c r="AD329" s="8"/>
      <c r="AE329" s="124"/>
      <c r="AF329" s="96"/>
      <c r="AG329" s="96"/>
      <c r="AH329" s="96"/>
    </row>
    <row r="330" spans="1:34" ht="18.75" customHeight="1">
      <c r="A330" s="96"/>
      <c r="B330" s="96"/>
      <c r="C330" s="96"/>
      <c r="D330" s="96"/>
      <c r="E330" s="96"/>
      <c r="F330" s="96"/>
      <c r="G330" s="96"/>
      <c r="H330" s="96"/>
      <c r="I330" s="96"/>
      <c r="J330" s="96"/>
      <c r="K330" s="8"/>
      <c r="L330" s="8"/>
      <c r="M330" s="8"/>
      <c r="N330" s="8"/>
      <c r="O330" s="8"/>
      <c r="P330" s="8"/>
      <c r="Q330" s="8"/>
      <c r="R330" s="8"/>
      <c r="S330" s="8"/>
      <c r="T330" s="8"/>
      <c r="U330" s="8"/>
      <c r="V330" s="8"/>
      <c r="W330" s="8"/>
      <c r="X330" s="8"/>
      <c r="Y330" s="8"/>
      <c r="Z330" s="8"/>
      <c r="AA330" s="8"/>
      <c r="AB330" s="8"/>
      <c r="AC330" s="8"/>
      <c r="AD330" s="8"/>
      <c r="AE330" s="124"/>
      <c r="AF330" s="96"/>
      <c r="AG330" s="96"/>
      <c r="AH330" s="96"/>
    </row>
    <row r="331" spans="1:34" ht="18.75" customHeight="1">
      <c r="A331" s="96"/>
      <c r="B331" s="96"/>
      <c r="C331" s="96"/>
      <c r="D331" s="96"/>
      <c r="E331" s="96"/>
      <c r="F331" s="96"/>
      <c r="G331" s="96"/>
      <c r="H331" s="96"/>
      <c r="I331" s="96"/>
      <c r="J331" s="96"/>
      <c r="K331" s="8"/>
      <c r="L331" s="8"/>
      <c r="M331" s="8"/>
      <c r="N331" s="8"/>
      <c r="O331" s="8"/>
      <c r="P331" s="8"/>
      <c r="Q331" s="8"/>
      <c r="R331" s="8"/>
      <c r="S331" s="8"/>
      <c r="T331" s="8"/>
      <c r="U331" s="8"/>
      <c r="V331" s="8"/>
      <c r="W331" s="8"/>
      <c r="X331" s="8"/>
      <c r="Y331" s="8"/>
      <c r="Z331" s="8"/>
      <c r="AA331" s="8"/>
      <c r="AB331" s="8"/>
      <c r="AC331" s="8"/>
      <c r="AD331" s="8"/>
      <c r="AE331" s="124"/>
      <c r="AF331" s="96"/>
      <c r="AG331" s="96"/>
      <c r="AH331" s="96"/>
    </row>
    <row r="332" spans="1:34" ht="18.75" customHeight="1">
      <c r="A332" s="96"/>
      <c r="B332" s="96"/>
      <c r="C332" s="96"/>
      <c r="D332" s="96"/>
      <c r="E332" s="96"/>
      <c r="F332" s="96"/>
      <c r="G332" s="96"/>
      <c r="H332" s="96"/>
      <c r="I332" s="96"/>
      <c r="J332" s="96"/>
      <c r="K332" s="8"/>
      <c r="L332" s="8"/>
      <c r="M332" s="8"/>
      <c r="N332" s="8"/>
      <c r="O332" s="8"/>
      <c r="P332" s="8"/>
      <c r="Q332" s="8"/>
      <c r="R332" s="8"/>
      <c r="S332" s="8"/>
      <c r="T332" s="8"/>
      <c r="U332" s="8"/>
      <c r="V332" s="8"/>
      <c r="W332" s="8"/>
      <c r="X332" s="8"/>
      <c r="Y332" s="8"/>
      <c r="Z332" s="8"/>
      <c r="AA332" s="8"/>
      <c r="AB332" s="8"/>
      <c r="AC332" s="8"/>
      <c r="AD332" s="8"/>
      <c r="AE332" s="124"/>
      <c r="AF332" s="96"/>
      <c r="AG332" s="96"/>
      <c r="AH332" s="96"/>
    </row>
    <row r="333" spans="1:34" ht="18.75" customHeight="1">
      <c r="A333" s="96"/>
      <c r="B333" s="96"/>
      <c r="C333" s="96"/>
      <c r="D333" s="96"/>
      <c r="E333" s="96"/>
      <c r="F333" s="96"/>
      <c r="G333" s="96"/>
      <c r="H333" s="96"/>
      <c r="I333" s="96"/>
      <c r="J333" s="96"/>
      <c r="K333" s="8"/>
      <c r="L333" s="8"/>
      <c r="M333" s="8"/>
      <c r="N333" s="8"/>
      <c r="O333" s="8"/>
      <c r="P333" s="8"/>
      <c r="Q333" s="8"/>
      <c r="R333" s="8"/>
      <c r="S333" s="8"/>
      <c r="T333" s="8"/>
      <c r="U333" s="8"/>
      <c r="V333" s="8"/>
      <c r="W333" s="8"/>
      <c r="X333" s="8"/>
      <c r="Y333" s="8"/>
      <c r="Z333" s="8"/>
      <c r="AA333" s="8"/>
      <c r="AB333" s="8"/>
      <c r="AC333" s="8"/>
      <c r="AD333" s="8"/>
      <c r="AE333" s="124"/>
      <c r="AF333" s="96"/>
      <c r="AG333" s="96"/>
      <c r="AH333" s="96"/>
    </row>
    <row r="334" spans="1:34" ht="18.75" customHeight="1">
      <c r="A334" s="96"/>
      <c r="B334" s="96"/>
      <c r="C334" s="96"/>
      <c r="D334" s="96"/>
      <c r="E334" s="96"/>
      <c r="F334" s="96"/>
      <c r="G334" s="96"/>
      <c r="H334" s="96"/>
      <c r="I334" s="96"/>
      <c r="J334" s="96"/>
      <c r="K334" s="8"/>
      <c r="L334" s="8"/>
      <c r="M334" s="8"/>
      <c r="N334" s="8"/>
      <c r="O334" s="8"/>
      <c r="P334" s="8"/>
      <c r="Q334" s="8"/>
      <c r="R334" s="8"/>
      <c r="S334" s="8"/>
      <c r="T334" s="8"/>
      <c r="U334" s="8"/>
      <c r="V334" s="8"/>
      <c r="W334" s="8"/>
      <c r="X334" s="8"/>
      <c r="Y334" s="8"/>
      <c r="Z334" s="8"/>
      <c r="AA334" s="8"/>
      <c r="AB334" s="8"/>
      <c r="AC334" s="8"/>
      <c r="AD334" s="8"/>
      <c r="AE334" s="124"/>
      <c r="AF334" s="96"/>
      <c r="AG334" s="96"/>
      <c r="AH334" s="96"/>
    </row>
    <row r="335" spans="1:34" ht="18.75" customHeight="1">
      <c r="A335" s="96"/>
      <c r="B335" s="96"/>
      <c r="C335" s="96"/>
      <c r="D335" s="96"/>
      <c r="E335" s="96"/>
      <c r="F335" s="96"/>
      <c r="G335" s="96"/>
      <c r="H335" s="96"/>
      <c r="I335" s="96"/>
      <c r="J335" s="96"/>
      <c r="K335" s="8"/>
      <c r="L335" s="8"/>
      <c r="M335" s="8"/>
      <c r="N335" s="8"/>
      <c r="O335" s="8"/>
      <c r="P335" s="8"/>
      <c r="Q335" s="8"/>
      <c r="R335" s="8"/>
      <c r="S335" s="8"/>
      <c r="T335" s="8"/>
      <c r="U335" s="8"/>
      <c r="V335" s="8"/>
      <c r="W335" s="8"/>
      <c r="X335" s="8"/>
      <c r="Y335" s="8"/>
      <c r="Z335" s="8"/>
      <c r="AA335" s="8"/>
      <c r="AB335" s="8"/>
      <c r="AC335" s="8"/>
      <c r="AD335" s="8"/>
      <c r="AE335" s="124"/>
      <c r="AF335" s="96"/>
      <c r="AG335" s="96"/>
      <c r="AH335" s="96"/>
    </row>
    <row r="336" spans="1:34" ht="18.75" customHeight="1">
      <c r="A336" s="96"/>
      <c r="B336" s="96"/>
      <c r="C336" s="96"/>
      <c r="D336" s="96"/>
      <c r="E336" s="96"/>
      <c r="F336" s="96"/>
      <c r="G336" s="96"/>
      <c r="H336" s="96"/>
      <c r="I336" s="96"/>
      <c r="J336" s="96"/>
      <c r="K336" s="8"/>
      <c r="L336" s="8"/>
      <c r="M336" s="8"/>
      <c r="N336" s="8"/>
      <c r="O336" s="8"/>
      <c r="P336" s="8"/>
      <c r="Q336" s="8"/>
      <c r="R336" s="8"/>
      <c r="S336" s="8"/>
      <c r="T336" s="8"/>
      <c r="U336" s="8"/>
      <c r="V336" s="8"/>
      <c r="W336" s="8"/>
      <c r="X336" s="8"/>
      <c r="Y336" s="8"/>
      <c r="Z336" s="8"/>
      <c r="AA336" s="8"/>
      <c r="AB336" s="8"/>
      <c r="AC336" s="8"/>
      <c r="AD336" s="8"/>
      <c r="AE336" s="124"/>
      <c r="AF336" s="96"/>
      <c r="AG336" s="96"/>
      <c r="AH336" s="96"/>
    </row>
    <row r="337" spans="1:34" ht="18.75" customHeight="1">
      <c r="A337" s="96"/>
      <c r="B337" s="96"/>
      <c r="C337" s="96"/>
      <c r="D337" s="96"/>
      <c r="E337" s="96"/>
      <c r="F337" s="96"/>
      <c r="G337" s="96"/>
      <c r="H337" s="96"/>
      <c r="I337" s="96"/>
      <c r="J337" s="96"/>
      <c r="K337" s="8"/>
      <c r="L337" s="8"/>
      <c r="M337" s="8"/>
      <c r="N337" s="8"/>
      <c r="O337" s="8"/>
      <c r="P337" s="8"/>
      <c r="Q337" s="8"/>
      <c r="R337" s="8"/>
      <c r="S337" s="8"/>
      <c r="T337" s="8"/>
      <c r="U337" s="8"/>
      <c r="V337" s="8"/>
      <c r="W337" s="8"/>
      <c r="X337" s="8"/>
      <c r="Y337" s="8"/>
      <c r="Z337" s="8"/>
      <c r="AA337" s="8"/>
      <c r="AB337" s="8"/>
      <c r="AC337" s="8"/>
      <c r="AD337" s="8"/>
      <c r="AE337" s="124"/>
      <c r="AF337" s="96"/>
      <c r="AG337" s="96"/>
      <c r="AH337" s="96"/>
    </row>
    <row r="338" spans="1:34" ht="18.75" customHeight="1">
      <c r="A338" s="96"/>
      <c r="B338" s="96"/>
      <c r="C338" s="96"/>
      <c r="D338" s="96"/>
      <c r="E338" s="96"/>
      <c r="F338" s="96"/>
      <c r="G338" s="96"/>
      <c r="H338" s="96"/>
      <c r="I338" s="96"/>
      <c r="J338" s="96"/>
      <c r="K338" s="8"/>
      <c r="L338" s="8"/>
      <c r="M338" s="8"/>
      <c r="N338" s="8"/>
      <c r="O338" s="8"/>
      <c r="P338" s="8"/>
      <c r="Q338" s="8"/>
      <c r="R338" s="8"/>
      <c r="S338" s="8"/>
      <c r="T338" s="8"/>
      <c r="U338" s="8"/>
      <c r="V338" s="8"/>
      <c r="W338" s="8"/>
      <c r="X338" s="8"/>
      <c r="Y338" s="8"/>
      <c r="Z338" s="8"/>
      <c r="AA338" s="8"/>
      <c r="AB338" s="8"/>
      <c r="AC338" s="8"/>
      <c r="AD338" s="8"/>
      <c r="AE338" s="124"/>
      <c r="AF338" s="96"/>
      <c r="AG338" s="96"/>
      <c r="AH338" s="96"/>
    </row>
    <row r="339" spans="1:34" ht="18.75" customHeight="1">
      <c r="A339" s="96"/>
      <c r="B339" s="96"/>
      <c r="C339" s="96"/>
      <c r="D339" s="96"/>
      <c r="E339" s="96"/>
      <c r="F339" s="96"/>
      <c r="G339" s="96"/>
      <c r="H339" s="96"/>
      <c r="I339" s="96"/>
      <c r="J339" s="96"/>
      <c r="K339" s="8"/>
      <c r="L339" s="8"/>
      <c r="M339" s="8"/>
      <c r="N339" s="8"/>
      <c r="O339" s="8"/>
      <c r="P339" s="8"/>
      <c r="Q339" s="8"/>
      <c r="R339" s="8"/>
      <c r="S339" s="8"/>
      <c r="T339" s="8"/>
      <c r="U339" s="8"/>
      <c r="V339" s="8"/>
      <c r="W339" s="8"/>
      <c r="X339" s="8"/>
      <c r="Y339" s="8"/>
      <c r="Z339" s="8"/>
      <c r="AA339" s="8"/>
      <c r="AB339" s="8"/>
      <c r="AC339" s="8"/>
      <c r="AD339" s="8"/>
      <c r="AE339" s="124"/>
      <c r="AF339" s="96"/>
      <c r="AG339" s="96"/>
      <c r="AH339" s="96"/>
    </row>
    <row r="340" spans="1:34" ht="18.75" customHeight="1">
      <c r="A340" s="96"/>
      <c r="B340" s="96"/>
      <c r="C340" s="96"/>
      <c r="D340" s="96"/>
      <c r="E340" s="96"/>
      <c r="F340" s="96"/>
      <c r="G340" s="96"/>
      <c r="H340" s="96"/>
      <c r="I340" s="96"/>
      <c r="J340" s="96"/>
      <c r="K340" s="8"/>
      <c r="L340" s="8"/>
      <c r="M340" s="8"/>
      <c r="N340" s="8"/>
      <c r="O340" s="8"/>
      <c r="P340" s="8"/>
      <c r="Q340" s="8"/>
      <c r="R340" s="8"/>
      <c r="S340" s="8"/>
      <c r="T340" s="8"/>
      <c r="U340" s="8"/>
      <c r="V340" s="8"/>
      <c r="W340" s="8"/>
      <c r="X340" s="8"/>
      <c r="Y340" s="8"/>
      <c r="Z340" s="8"/>
      <c r="AA340" s="8"/>
      <c r="AB340" s="8"/>
      <c r="AC340" s="8"/>
      <c r="AD340" s="8"/>
      <c r="AE340" s="124"/>
      <c r="AF340" s="96"/>
      <c r="AG340" s="96"/>
      <c r="AH340" s="96"/>
    </row>
    <row r="341" spans="1:34" ht="18.75" customHeight="1">
      <c r="A341" s="96"/>
      <c r="B341" s="96"/>
      <c r="C341" s="96"/>
      <c r="D341" s="96"/>
      <c r="E341" s="96"/>
      <c r="F341" s="96"/>
      <c r="G341" s="96"/>
      <c r="H341" s="96"/>
      <c r="I341" s="96"/>
      <c r="J341" s="96"/>
      <c r="K341" s="8"/>
      <c r="L341" s="8"/>
      <c r="M341" s="8"/>
      <c r="N341" s="8"/>
      <c r="O341" s="8"/>
      <c r="P341" s="8"/>
      <c r="Q341" s="8"/>
      <c r="R341" s="8"/>
      <c r="S341" s="8"/>
      <c r="T341" s="8"/>
      <c r="U341" s="8"/>
      <c r="V341" s="8"/>
      <c r="W341" s="8"/>
      <c r="X341" s="8"/>
      <c r="Y341" s="8"/>
      <c r="Z341" s="8"/>
      <c r="AA341" s="8"/>
      <c r="AB341" s="8"/>
      <c r="AC341" s="8"/>
      <c r="AD341" s="8"/>
      <c r="AE341" s="124"/>
      <c r="AF341" s="96"/>
      <c r="AG341" s="96"/>
      <c r="AH341" s="96"/>
    </row>
    <row r="342" spans="1:34" ht="18.75" customHeight="1">
      <c r="A342" s="96"/>
      <c r="B342" s="96"/>
      <c r="C342" s="96"/>
      <c r="D342" s="96"/>
      <c r="E342" s="96"/>
      <c r="F342" s="96"/>
      <c r="G342" s="96"/>
      <c r="H342" s="96"/>
      <c r="I342" s="96"/>
      <c r="J342" s="96"/>
      <c r="K342" s="8"/>
      <c r="L342" s="8"/>
      <c r="M342" s="8"/>
      <c r="N342" s="8"/>
      <c r="O342" s="8"/>
      <c r="P342" s="8"/>
      <c r="Q342" s="8"/>
      <c r="R342" s="8"/>
      <c r="S342" s="8"/>
      <c r="T342" s="8"/>
      <c r="U342" s="8"/>
      <c r="V342" s="8"/>
      <c r="W342" s="8"/>
      <c r="X342" s="8"/>
      <c r="Y342" s="8"/>
      <c r="Z342" s="8"/>
      <c r="AA342" s="8"/>
      <c r="AB342" s="8"/>
      <c r="AC342" s="8"/>
      <c r="AD342" s="8"/>
      <c r="AE342" s="124"/>
      <c r="AF342" s="96"/>
      <c r="AG342" s="96"/>
      <c r="AH342" s="96"/>
    </row>
    <row r="343" spans="1:34" ht="18.75" customHeight="1">
      <c r="A343" s="96"/>
      <c r="B343" s="96"/>
      <c r="C343" s="96"/>
      <c r="D343" s="96"/>
      <c r="E343" s="96"/>
      <c r="F343" s="96"/>
      <c r="G343" s="96"/>
      <c r="H343" s="96"/>
      <c r="I343" s="96"/>
      <c r="J343" s="96"/>
      <c r="K343" s="8"/>
      <c r="L343" s="8"/>
      <c r="M343" s="8"/>
      <c r="N343" s="8"/>
      <c r="O343" s="8"/>
      <c r="P343" s="8"/>
      <c r="Q343" s="8"/>
      <c r="R343" s="8"/>
      <c r="S343" s="8"/>
      <c r="T343" s="8"/>
      <c r="U343" s="8"/>
      <c r="V343" s="8"/>
      <c r="W343" s="8"/>
      <c r="X343" s="8"/>
      <c r="Y343" s="8"/>
      <c r="Z343" s="8"/>
      <c r="AA343" s="8"/>
      <c r="AB343" s="8"/>
      <c r="AC343" s="8"/>
      <c r="AD343" s="8"/>
      <c r="AE343" s="124"/>
      <c r="AF343" s="96"/>
      <c r="AG343" s="96"/>
      <c r="AH343" s="96"/>
    </row>
    <row r="344" spans="1:34" ht="18.75" customHeight="1">
      <c r="A344" s="96"/>
      <c r="B344" s="96"/>
      <c r="C344" s="96"/>
      <c r="D344" s="96"/>
      <c r="E344" s="96"/>
      <c r="F344" s="96"/>
      <c r="G344" s="96"/>
      <c r="H344" s="96"/>
      <c r="I344" s="96"/>
      <c r="J344" s="96"/>
      <c r="K344" s="8"/>
      <c r="L344" s="8"/>
      <c r="M344" s="8"/>
      <c r="N344" s="8"/>
      <c r="O344" s="8"/>
      <c r="P344" s="8"/>
      <c r="Q344" s="8"/>
      <c r="R344" s="8"/>
      <c r="S344" s="8"/>
      <c r="T344" s="8"/>
      <c r="U344" s="8"/>
      <c r="V344" s="8"/>
      <c r="W344" s="8"/>
      <c r="X344" s="8"/>
      <c r="Y344" s="8"/>
      <c r="Z344" s="8"/>
      <c r="AA344" s="8"/>
      <c r="AB344" s="8"/>
      <c r="AC344" s="8"/>
      <c r="AD344" s="8"/>
      <c r="AE344" s="124"/>
      <c r="AF344" s="96"/>
      <c r="AG344" s="96"/>
      <c r="AH344" s="96"/>
    </row>
    <row r="345" spans="1:34" ht="18.75" customHeight="1">
      <c r="A345" s="96"/>
      <c r="B345" s="96"/>
      <c r="C345" s="96"/>
      <c r="D345" s="96"/>
      <c r="E345" s="96"/>
      <c r="F345" s="96"/>
      <c r="G345" s="96"/>
      <c r="H345" s="96"/>
      <c r="I345" s="96"/>
      <c r="J345" s="96"/>
      <c r="K345" s="8"/>
      <c r="L345" s="8"/>
      <c r="M345" s="8"/>
      <c r="N345" s="8"/>
      <c r="O345" s="8"/>
      <c r="P345" s="8"/>
      <c r="Q345" s="8"/>
      <c r="R345" s="8"/>
      <c r="S345" s="8"/>
      <c r="T345" s="8"/>
      <c r="U345" s="8"/>
      <c r="V345" s="8"/>
      <c r="W345" s="8"/>
      <c r="X345" s="8"/>
      <c r="Y345" s="8"/>
      <c r="Z345" s="8"/>
      <c r="AA345" s="8"/>
      <c r="AB345" s="8"/>
      <c r="AC345" s="8"/>
      <c r="AD345" s="8"/>
      <c r="AE345" s="124"/>
      <c r="AF345" s="96"/>
      <c r="AG345" s="96"/>
      <c r="AH345" s="96"/>
    </row>
    <row r="346" spans="1:34" ht="18.75" customHeight="1">
      <c r="A346" s="96"/>
      <c r="B346" s="96"/>
      <c r="C346" s="96"/>
      <c r="D346" s="96"/>
      <c r="E346" s="96"/>
      <c r="F346" s="96"/>
      <c r="G346" s="96"/>
      <c r="H346" s="96"/>
      <c r="I346" s="96"/>
      <c r="J346" s="96"/>
      <c r="K346" s="8"/>
      <c r="L346" s="8"/>
      <c r="M346" s="8"/>
      <c r="N346" s="8"/>
      <c r="O346" s="8"/>
      <c r="P346" s="8"/>
      <c r="Q346" s="8"/>
      <c r="R346" s="8"/>
      <c r="S346" s="8"/>
      <c r="T346" s="8"/>
      <c r="U346" s="8"/>
      <c r="V346" s="8"/>
      <c r="W346" s="8"/>
      <c r="X346" s="8"/>
      <c r="Y346" s="8"/>
      <c r="Z346" s="8"/>
      <c r="AA346" s="8"/>
      <c r="AB346" s="8"/>
      <c r="AC346" s="8"/>
      <c r="AD346" s="8"/>
      <c r="AE346" s="124"/>
      <c r="AF346" s="96"/>
      <c r="AG346" s="96"/>
      <c r="AH346" s="96"/>
    </row>
    <row r="347" spans="1:34" ht="18.75" customHeight="1">
      <c r="A347" s="96"/>
      <c r="B347" s="96"/>
      <c r="C347" s="96"/>
      <c r="D347" s="96"/>
      <c r="E347" s="96"/>
      <c r="F347" s="96"/>
      <c r="G347" s="96"/>
      <c r="H347" s="96"/>
      <c r="I347" s="96"/>
      <c r="J347" s="96"/>
      <c r="K347" s="8"/>
      <c r="L347" s="8"/>
      <c r="M347" s="8"/>
      <c r="N347" s="8"/>
      <c r="O347" s="8"/>
      <c r="P347" s="8"/>
      <c r="Q347" s="8"/>
      <c r="R347" s="8"/>
      <c r="S347" s="8"/>
      <c r="T347" s="8"/>
      <c r="U347" s="8"/>
      <c r="V347" s="8"/>
      <c r="W347" s="8"/>
      <c r="X347" s="8"/>
      <c r="Y347" s="8"/>
      <c r="Z347" s="8"/>
      <c r="AA347" s="8"/>
      <c r="AB347" s="8"/>
      <c r="AC347" s="8"/>
      <c r="AD347" s="8"/>
      <c r="AE347" s="124"/>
      <c r="AF347" s="96"/>
      <c r="AG347" s="96"/>
      <c r="AH347" s="96"/>
    </row>
    <row r="348" spans="1:34" ht="18.75" customHeight="1">
      <c r="A348" s="96"/>
      <c r="B348" s="96"/>
      <c r="C348" s="96"/>
      <c r="D348" s="96"/>
      <c r="E348" s="96"/>
      <c r="F348" s="96"/>
      <c r="G348" s="96"/>
      <c r="H348" s="96"/>
      <c r="I348" s="96"/>
      <c r="J348" s="96"/>
      <c r="K348" s="8"/>
      <c r="L348" s="8"/>
      <c r="M348" s="8"/>
      <c r="N348" s="8"/>
      <c r="O348" s="8"/>
      <c r="P348" s="8"/>
      <c r="Q348" s="8"/>
      <c r="R348" s="8"/>
      <c r="S348" s="8"/>
      <c r="T348" s="8"/>
      <c r="U348" s="8"/>
      <c r="V348" s="8"/>
      <c r="W348" s="8"/>
      <c r="X348" s="8"/>
      <c r="Y348" s="8"/>
      <c r="Z348" s="8"/>
      <c r="AA348" s="8"/>
      <c r="AB348" s="8"/>
      <c r="AC348" s="8"/>
      <c r="AD348" s="8"/>
      <c r="AE348" s="124"/>
      <c r="AF348" s="96"/>
      <c r="AG348" s="96"/>
      <c r="AH348" s="96"/>
    </row>
    <row r="349" spans="1:34" ht="18.75" customHeight="1">
      <c r="A349" s="96"/>
      <c r="B349" s="96"/>
      <c r="C349" s="96"/>
      <c r="D349" s="96"/>
      <c r="E349" s="96"/>
      <c r="F349" s="96"/>
      <c r="G349" s="96"/>
      <c r="H349" s="96"/>
      <c r="I349" s="96"/>
      <c r="J349" s="96"/>
      <c r="K349" s="8"/>
      <c r="L349" s="8"/>
      <c r="M349" s="8"/>
      <c r="N349" s="8"/>
      <c r="O349" s="8"/>
      <c r="P349" s="8"/>
      <c r="Q349" s="8"/>
      <c r="R349" s="8"/>
      <c r="S349" s="8"/>
      <c r="T349" s="8"/>
      <c r="U349" s="8"/>
      <c r="V349" s="8"/>
      <c r="W349" s="8"/>
      <c r="X349" s="8"/>
      <c r="Y349" s="8"/>
      <c r="Z349" s="8"/>
      <c r="AA349" s="8"/>
      <c r="AB349" s="8"/>
      <c r="AC349" s="8"/>
      <c r="AD349" s="8"/>
      <c r="AE349" s="124"/>
      <c r="AF349" s="96"/>
      <c r="AG349" s="96"/>
      <c r="AH349" s="96"/>
    </row>
    <row r="350" spans="1:34" ht="18.75" customHeight="1">
      <c r="A350" s="96"/>
      <c r="B350" s="96"/>
      <c r="C350" s="96"/>
      <c r="D350" s="96"/>
      <c r="E350" s="96"/>
      <c r="F350" s="96"/>
      <c r="G350" s="96"/>
      <c r="H350" s="96"/>
      <c r="I350" s="96"/>
      <c r="J350" s="96"/>
      <c r="K350" s="8"/>
      <c r="L350" s="8"/>
      <c r="M350" s="8"/>
      <c r="N350" s="8"/>
      <c r="O350" s="8"/>
      <c r="P350" s="8"/>
      <c r="Q350" s="8"/>
      <c r="R350" s="8"/>
      <c r="S350" s="8"/>
      <c r="T350" s="8"/>
      <c r="U350" s="8"/>
      <c r="V350" s="8"/>
      <c r="W350" s="8"/>
      <c r="X350" s="8"/>
      <c r="Y350" s="8"/>
      <c r="Z350" s="8"/>
      <c r="AA350" s="8"/>
      <c r="AB350" s="8"/>
      <c r="AC350" s="8"/>
      <c r="AD350" s="8"/>
      <c r="AE350" s="124"/>
      <c r="AF350" s="96"/>
      <c r="AG350" s="96"/>
      <c r="AH350" s="96"/>
    </row>
    <row r="351" spans="1:34" ht="18.75" customHeight="1">
      <c r="A351" s="96"/>
      <c r="B351" s="96"/>
      <c r="C351" s="96"/>
      <c r="D351" s="96"/>
      <c r="E351" s="96"/>
      <c r="F351" s="96"/>
      <c r="G351" s="96"/>
      <c r="H351" s="96"/>
      <c r="I351" s="96"/>
      <c r="J351" s="96"/>
      <c r="K351" s="8"/>
      <c r="L351" s="8"/>
      <c r="M351" s="8"/>
      <c r="N351" s="8"/>
      <c r="O351" s="8"/>
      <c r="P351" s="8"/>
      <c r="Q351" s="8"/>
      <c r="R351" s="8"/>
      <c r="S351" s="8"/>
      <c r="T351" s="8"/>
      <c r="U351" s="8"/>
      <c r="V351" s="8"/>
      <c r="W351" s="8"/>
      <c r="X351" s="8"/>
      <c r="Y351" s="8"/>
      <c r="Z351" s="8"/>
      <c r="AA351" s="8"/>
      <c r="AB351" s="8"/>
      <c r="AC351" s="8"/>
      <c r="AD351" s="8"/>
      <c r="AE351" s="124"/>
      <c r="AF351" s="96"/>
      <c r="AG351" s="96"/>
      <c r="AH351" s="96"/>
    </row>
    <row r="352" spans="1:34" ht="18.75" customHeight="1">
      <c r="A352" s="96"/>
      <c r="B352" s="96"/>
      <c r="C352" s="96"/>
      <c r="D352" s="96"/>
      <c r="E352" s="96"/>
      <c r="F352" s="96"/>
      <c r="G352" s="96"/>
      <c r="H352" s="96"/>
      <c r="I352" s="96"/>
      <c r="J352" s="96"/>
      <c r="K352" s="8"/>
      <c r="L352" s="8"/>
      <c r="M352" s="8"/>
      <c r="N352" s="8"/>
      <c r="O352" s="8"/>
      <c r="P352" s="8"/>
      <c r="Q352" s="8"/>
      <c r="R352" s="8"/>
      <c r="S352" s="8"/>
      <c r="T352" s="8"/>
      <c r="U352" s="8"/>
      <c r="V352" s="8"/>
      <c r="W352" s="8"/>
      <c r="X352" s="8"/>
      <c r="Y352" s="8"/>
      <c r="Z352" s="8"/>
      <c r="AA352" s="8"/>
      <c r="AB352" s="8"/>
      <c r="AC352" s="8"/>
      <c r="AD352" s="8"/>
      <c r="AE352" s="124"/>
      <c r="AF352" s="96"/>
      <c r="AG352" s="96"/>
      <c r="AH352" s="96"/>
    </row>
    <row r="353" spans="1:34" ht="18.75" customHeight="1">
      <c r="A353" s="96"/>
      <c r="B353" s="96"/>
      <c r="C353" s="96"/>
      <c r="D353" s="96"/>
      <c r="E353" s="96"/>
      <c r="F353" s="96"/>
      <c r="G353" s="96"/>
      <c r="H353" s="96"/>
      <c r="I353" s="96"/>
      <c r="J353" s="96"/>
      <c r="K353" s="8"/>
      <c r="L353" s="8"/>
      <c r="M353" s="8"/>
      <c r="N353" s="8"/>
      <c r="O353" s="8"/>
      <c r="P353" s="8"/>
      <c r="Q353" s="8"/>
      <c r="R353" s="8"/>
      <c r="S353" s="8"/>
      <c r="T353" s="8"/>
      <c r="U353" s="8"/>
      <c r="V353" s="8"/>
      <c r="W353" s="8"/>
      <c r="X353" s="8"/>
      <c r="Y353" s="8"/>
      <c r="Z353" s="8"/>
      <c r="AA353" s="8"/>
      <c r="AB353" s="8"/>
      <c r="AC353" s="8"/>
      <c r="AD353" s="8"/>
      <c r="AE353" s="124"/>
      <c r="AF353" s="96"/>
      <c r="AG353" s="96"/>
      <c r="AH353" s="96"/>
    </row>
    <row r="354" spans="1:34" ht="18.75" customHeight="1">
      <c r="A354" s="96"/>
      <c r="B354" s="96"/>
      <c r="C354" s="96"/>
      <c r="D354" s="96"/>
      <c r="E354" s="96"/>
      <c r="F354" s="96"/>
      <c r="G354" s="96"/>
      <c r="H354" s="96"/>
      <c r="I354" s="96"/>
      <c r="J354" s="96"/>
      <c r="K354" s="8"/>
      <c r="L354" s="8"/>
      <c r="M354" s="8"/>
      <c r="N354" s="8"/>
      <c r="O354" s="8"/>
      <c r="P354" s="8"/>
      <c r="Q354" s="8"/>
      <c r="R354" s="8"/>
      <c r="S354" s="8"/>
      <c r="T354" s="8"/>
      <c r="U354" s="8"/>
      <c r="V354" s="8"/>
      <c r="W354" s="8"/>
      <c r="X354" s="8"/>
      <c r="Y354" s="8"/>
      <c r="Z354" s="8"/>
      <c r="AA354" s="8"/>
      <c r="AB354" s="8"/>
      <c r="AC354" s="8"/>
      <c r="AD354" s="8"/>
      <c r="AE354" s="124"/>
      <c r="AF354" s="96"/>
      <c r="AG354" s="96"/>
      <c r="AH354" s="96"/>
    </row>
    <row r="355" spans="1:34" ht="18.75" customHeight="1">
      <c r="A355" s="96"/>
      <c r="B355" s="96"/>
      <c r="C355" s="96"/>
      <c r="D355" s="96"/>
      <c r="E355" s="96"/>
      <c r="F355" s="96"/>
      <c r="G355" s="96"/>
      <c r="H355" s="96"/>
      <c r="I355" s="96"/>
      <c r="J355" s="96"/>
      <c r="K355" s="8"/>
      <c r="L355" s="8"/>
      <c r="M355" s="8"/>
      <c r="N355" s="8"/>
      <c r="O355" s="8"/>
      <c r="P355" s="8"/>
      <c r="Q355" s="8"/>
      <c r="R355" s="8"/>
      <c r="S355" s="8"/>
      <c r="T355" s="8"/>
      <c r="U355" s="8"/>
      <c r="V355" s="8"/>
      <c r="W355" s="8"/>
      <c r="X355" s="8"/>
      <c r="Y355" s="8"/>
      <c r="Z355" s="8"/>
      <c r="AA355" s="8"/>
      <c r="AB355" s="8"/>
      <c r="AC355" s="8"/>
      <c r="AD355" s="8"/>
      <c r="AE355" s="124"/>
      <c r="AF355" s="96"/>
      <c r="AG355" s="96"/>
      <c r="AH355" s="96"/>
    </row>
    <row r="356" spans="1:34" ht="18.75" customHeight="1">
      <c r="A356" s="96"/>
      <c r="B356" s="96"/>
      <c r="C356" s="96"/>
      <c r="D356" s="96"/>
      <c r="E356" s="96"/>
      <c r="F356" s="96"/>
      <c r="G356" s="96"/>
      <c r="H356" s="96"/>
      <c r="I356" s="96"/>
      <c r="J356" s="96"/>
      <c r="K356" s="8"/>
      <c r="L356" s="8"/>
      <c r="M356" s="8"/>
      <c r="N356" s="8"/>
      <c r="O356" s="8"/>
      <c r="P356" s="8"/>
      <c r="Q356" s="8"/>
      <c r="R356" s="8"/>
      <c r="S356" s="8"/>
      <c r="T356" s="8"/>
      <c r="U356" s="8"/>
      <c r="V356" s="8"/>
      <c r="W356" s="8"/>
      <c r="X356" s="8"/>
      <c r="Y356" s="8"/>
      <c r="Z356" s="8"/>
      <c r="AA356" s="8"/>
      <c r="AB356" s="8"/>
      <c r="AC356" s="8"/>
      <c r="AD356" s="8"/>
      <c r="AE356" s="124"/>
      <c r="AF356" s="96"/>
      <c r="AG356" s="96"/>
      <c r="AH356" s="96"/>
    </row>
    <row r="357" spans="1:34" ht="18.75" customHeight="1">
      <c r="A357" s="96"/>
      <c r="B357" s="96"/>
      <c r="C357" s="96"/>
      <c r="D357" s="96"/>
      <c r="E357" s="96"/>
      <c r="F357" s="96"/>
      <c r="G357" s="96"/>
      <c r="H357" s="96"/>
      <c r="I357" s="96"/>
      <c r="J357" s="96"/>
      <c r="K357" s="8"/>
      <c r="L357" s="8"/>
      <c r="M357" s="8"/>
      <c r="N357" s="8"/>
      <c r="O357" s="8"/>
      <c r="P357" s="8"/>
      <c r="Q357" s="8"/>
      <c r="R357" s="8"/>
      <c r="S357" s="8"/>
      <c r="T357" s="8"/>
      <c r="U357" s="8"/>
      <c r="V357" s="8"/>
      <c r="W357" s="8"/>
      <c r="X357" s="8"/>
      <c r="Y357" s="8"/>
      <c r="Z357" s="8"/>
      <c r="AA357" s="8"/>
      <c r="AB357" s="8"/>
      <c r="AC357" s="8"/>
      <c r="AD357" s="8"/>
      <c r="AE357" s="124"/>
      <c r="AF357" s="96"/>
      <c r="AG357" s="96"/>
      <c r="AH357" s="96"/>
    </row>
    <row r="358" spans="1:34" ht="18.75" customHeight="1">
      <c r="A358" s="96"/>
      <c r="B358" s="96"/>
      <c r="C358" s="96"/>
      <c r="D358" s="96"/>
      <c r="E358" s="96"/>
      <c r="F358" s="96"/>
      <c r="G358" s="96"/>
      <c r="H358" s="96"/>
      <c r="I358" s="96"/>
      <c r="J358" s="96"/>
      <c r="K358" s="8"/>
      <c r="L358" s="8"/>
      <c r="M358" s="8"/>
      <c r="N358" s="8"/>
      <c r="O358" s="8"/>
      <c r="P358" s="8"/>
      <c r="Q358" s="8"/>
      <c r="R358" s="8"/>
      <c r="S358" s="8"/>
      <c r="T358" s="8"/>
      <c r="U358" s="8"/>
      <c r="V358" s="8"/>
      <c r="W358" s="8"/>
      <c r="X358" s="8"/>
      <c r="Y358" s="8"/>
      <c r="Z358" s="8"/>
      <c r="AA358" s="8"/>
      <c r="AB358" s="8"/>
      <c r="AC358" s="8"/>
      <c r="AD358" s="8"/>
      <c r="AE358" s="124"/>
      <c r="AF358" s="96"/>
      <c r="AG358" s="96"/>
      <c r="AH358" s="96"/>
    </row>
    <row r="359" spans="1:34" ht="18.75" customHeight="1">
      <c r="A359" s="96"/>
      <c r="B359" s="96"/>
      <c r="C359" s="96"/>
      <c r="D359" s="96"/>
      <c r="E359" s="96"/>
      <c r="F359" s="96"/>
      <c r="G359" s="96"/>
      <c r="H359" s="96"/>
      <c r="I359" s="96"/>
      <c r="J359" s="96"/>
      <c r="K359" s="8"/>
      <c r="L359" s="8"/>
      <c r="M359" s="8"/>
      <c r="N359" s="8"/>
      <c r="O359" s="8"/>
      <c r="P359" s="8"/>
      <c r="Q359" s="8"/>
      <c r="R359" s="8"/>
      <c r="S359" s="8"/>
      <c r="T359" s="8"/>
      <c r="U359" s="8"/>
      <c r="V359" s="8"/>
      <c r="W359" s="8"/>
      <c r="X359" s="8"/>
      <c r="Y359" s="8"/>
      <c r="Z359" s="8"/>
      <c r="AA359" s="8"/>
      <c r="AB359" s="8"/>
      <c r="AC359" s="8"/>
      <c r="AD359" s="8"/>
      <c r="AE359" s="124"/>
      <c r="AF359" s="96"/>
      <c r="AG359" s="96"/>
      <c r="AH359" s="96"/>
    </row>
    <row r="360" spans="1:34" ht="18.75" customHeight="1">
      <c r="A360" s="96"/>
      <c r="B360" s="96"/>
      <c r="C360" s="96"/>
      <c r="D360" s="96"/>
      <c r="E360" s="96"/>
      <c r="F360" s="96"/>
      <c r="G360" s="96"/>
      <c r="H360" s="96"/>
      <c r="I360" s="96"/>
      <c r="J360" s="96"/>
      <c r="K360" s="8"/>
      <c r="L360" s="8"/>
      <c r="M360" s="8"/>
      <c r="N360" s="8"/>
      <c r="O360" s="8"/>
      <c r="P360" s="8"/>
      <c r="Q360" s="8"/>
      <c r="R360" s="8"/>
      <c r="S360" s="8"/>
      <c r="T360" s="8"/>
      <c r="U360" s="8"/>
      <c r="V360" s="8"/>
      <c r="W360" s="8"/>
      <c r="X360" s="8"/>
      <c r="Y360" s="8"/>
      <c r="Z360" s="8"/>
      <c r="AA360" s="8"/>
      <c r="AB360" s="8"/>
      <c r="AC360" s="8"/>
      <c r="AD360" s="8"/>
      <c r="AE360" s="124"/>
      <c r="AF360" s="96"/>
      <c r="AG360" s="96"/>
      <c r="AH360" s="96"/>
    </row>
    <row r="361" spans="1:34" ht="18.75" customHeight="1">
      <c r="A361" s="96"/>
      <c r="B361" s="96"/>
      <c r="C361" s="96"/>
      <c r="D361" s="96"/>
      <c r="E361" s="96"/>
      <c r="F361" s="96"/>
      <c r="G361" s="96"/>
      <c r="H361" s="96"/>
      <c r="I361" s="96"/>
      <c r="J361" s="96"/>
      <c r="K361" s="8"/>
      <c r="L361" s="8"/>
      <c r="M361" s="8"/>
      <c r="N361" s="8"/>
      <c r="O361" s="8"/>
      <c r="P361" s="8"/>
      <c r="Q361" s="8"/>
      <c r="R361" s="8"/>
      <c r="S361" s="8"/>
      <c r="T361" s="8"/>
      <c r="U361" s="8"/>
      <c r="V361" s="8"/>
      <c r="W361" s="8"/>
      <c r="X361" s="8"/>
      <c r="Y361" s="8"/>
      <c r="Z361" s="8"/>
      <c r="AA361" s="8"/>
      <c r="AB361" s="8"/>
      <c r="AC361" s="8"/>
      <c r="AD361" s="8"/>
      <c r="AE361" s="124"/>
      <c r="AF361" s="96"/>
      <c r="AG361" s="96"/>
      <c r="AH361" s="96"/>
    </row>
    <row r="362" spans="1:34" ht="18.75" customHeight="1">
      <c r="A362" s="96"/>
      <c r="B362" s="96"/>
      <c r="C362" s="96"/>
      <c r="D362" s="96"/>
      <c r="E362" s="96"/>
      <c r="F362" s="96"/>
      <c r="G362" s="96"/>
      <c r="H362" s="96"/>
      <c r="I362" s="96"/>
      <c r="J362" s="96"/>
      <c r="K362" s="8"/>
      <c r="L362" s="8"/>
      <c r="M362" s="8"/>
      <c r="N362" s="8"/>
      <c r="O362" s="8"/>
      <c r="P362" s="8"/>
      <c r="Q362" s="8"/>
      <c r="R362" s="8"/>
      <c r="S362" s="8"/>
      <c r="T362" s="8"/>
      <c r="U362" s="8"/>
      <c r="V362" s="8"/>
      <c r="W362" s="8"/>
      <c r="X362" s="8"/>
      <c r="Y362" s="8"/>
      <c r="Z362" s="8"/>
      <c r="AA362" s="8"/>
      <c r="AB362" s="8"/>
      <c r="AC362" s="8"/>
      <c r="AD362" s="8"/>
      <c r="AE362" s="124"/>
      <c r="AF362" s="96"/>
      <c r="AG362" s="96"/>
      <c r="AH362" s="96"/>
    </row>
    <row r="363" spans="1:34" ht="18.75" customHeight="1">
      <c r="A363" s="96"/>
      <c r="B363" s="96"/>
      <c r="C363" s="96"/>
      <c r="D363" s="96"/>
      <c r="E363" s="96"/>
      <c r="F363" s="96"/>
      <c r="G363" s="96"/>
      <c r="H363" s="96"/>
      <c r="I363" s="96"/>
      <c r="J363" s="96"/>
      <c r="K363" s="8"/>
      <c r="L363" s="8"/>
      <c r="M363" s="8"/>
      <c r="N363" s="8"/>
      <c r="O363" s="8"/>
      <c r="P363" s="8"/>
      <c r="Q363" s="8"/>
      <c r="R363" s="8"/>
      <c r="S363" s="8"/>
      <c r="T363" s="8"/>
      <c r="U363" s="8"/>
      <c r="V363" s="8"/>
      <c r="W363" s="8"/>
      <c r="X363" s="8"/>
      <c r="Y363" s="8"/>
      <c r="Z363" s="8"/>
      <c r="AA363" s="8"/>
      <c r="AB363" s="8"/>
      <c r="AC363" s="8"/>
      <c r="AD363" s="8"/>
      <c r="AE363" s="124"/>
      <c r="AF363" s="96"/>
      <c r="AG363" s="96"/>
      <c r="AH363" s="96"/>
    </row>
    <row r="364" spans="1:34" ht="18.75" customHeight="1">
      <c r="A364" s="96"/>
      <c r="B364" s="96"/>
      <c r="C364" s="96"/>
      <c r="D364" s="96"/>
      <c r="E364" s="96"/>
      <c r="F364" s="96"/>
      <c r="G364" s="96"/>
      <c r="H364" s="96"/>
      <c r="I364" s="96"/>
      <c r="J364" s="96"/>
      <c r="K364" s="8"/>
      <c r="L364" s="8"/>
      <c r="M364" s="8"/>
      <c r="N364" s="8"/>
      <c r="O364" s="8"/>
      <c r="P364" s="8"/>
      <c r="Q364" s="8"/>
      <c r="R364" s="8"/>
      <c r="S364" s="8"/>
      <c r="T364" s="8"/>
      <c r="U364" s="8"/>
      <c r="V364" s="8"/>
      <c r="W364" s="8"/>
      <c r="X364" s="8"/>
      <c r="Y364" s="8"/>
      <c r="Z364" s="8"/>
      <c r="AA364" s="8"/>
      <c r="AB364" s="8"/>
      <c r="AC364" s="8"/>
      <c r="AD364" s="8"/>
      <c r="AE364" s="124"/>
      <c r="AF364" s="96"/>
      <c r="AG364" s="96"/>
      <c r="AH364" s="96"/>
    </row>
    <row r="365" spans="1:34" ht="18.75" customHeight="1">
      <c r="A365" s="96"/>
      <c r="B365" s="96"/>
      <c r="C365" s="96"/>
      <c r="D365" s="96"/>
      <c r="E365" s="96"/>
      <c r="F365" s="96"/>
      <c r="G365" s="96"/>
      <c r="H365" s="96"/>
      <c r="I365" s="96"/>
      <c r="J365" s="96"/>
      <c r="K365" s="8"/>
      <c r="L365" s="8"/>
      <c r="M365" s="8"/>
      <c r="N365" s="8"/>
      <c r="O365" s="8"/>
      <c r="P365" s="8"/>
      <c r="Q365" s="8"/>
      <c r="R365" s="8"/>
      <c r="S365" s="8"/>
      <c r="T365" s="8"/>
      <c r="U365" s="8"/>
      <c r="V365" s="8"/>
      <c r="W365" s="8"/>
      <c r="X365" s="8"/>
      <c r="Y365" s="8"/>
      <c r="Z365" s="8"/>
      <c r="AA365" s="8"/>
      <c r="AB365" s="8"/>
      <c r="AC365" s="8"/>
      <c r="AD365" s="8"/>
      <c r="AE365" s="124"/>
      <c r="AF365" s="96"/>
      <c r="AG365" s="96"/>
      <c r="AH365" s="96"/>
    </row>
    <row r="366" spans="1:34" ht="18.75" customHeight="1">
      <c r="A366" s="96"/>
      <c r="B366" s="96"/>
      <c r="C366" s="96"/>
      <c r="D366" s="96"/>
      <c r="E366" s="96"/>
      <c r="F366" s="96"/>
      <c r="G366" s="96"/>
      <c r="H366" s="96"/>
      <c r="I366" s="96"/>
      <c r="J366" s="96"/>
      <c r="K366" s="8"/>
      <c r="L366" s="8"/>
      <c r="M366" s="8"/>
      <c r="N366" s="8"/>
      <c r="O366" s="8"/>
      <c r="P366" s="8"/>
      <c r="Q366" s="8"/>
      <c r="R366" s="8"/>
      <c r="S366" s="8"/>
      <c r="T366" s="8"/>
      <c r="U366" s="8"/>
      <c r="V366" s="8"/>
      <c r="W366" s="8"/>
      <c r="X366" s="8"/>
      <c r="Y366" s="8"/>
      <c r="Z366" s="8"/>
      <c r="AA366" s="8"/>
      <c r="AB366" s="8"/>
      <c r="AC366" s="8"/>
      <c r="AD366" s="8"/>
      <c r="AE366" s="124"/>
      <c r="AF366" s="96"/>
      <c r="AG366" s="96"/>
      <c r="AH366" s="96"/>
    </row>
    <row r="367" spans="1:34" ht="18.75" customHeight="1">
      <c r="A367" s="96"/>
      <c r="B367" s="96"/>
      <c r="C367" s="96"/>
      <c r="D367" s="96"/>
      <c r="E367" s="96"/>
      <c r="F367" s="96"/>
      <c r="G367" s="96"/>
      <c r="H367" s="96"/>
      <c r="I367" s="96"/>
      <c r="J367" s="96"/>
      <c r="K367" s="8"/>
      <c r="L367" s="8"/>
      <c r="M367" s="8"/>
      <c r="N367" s="8"/>
      <c r="O367" s="8"/>
      <c r="P367" s="8"/>
      <c r="Q367" s="8"/>
      <c r="R367" s="8"/>
      <c r="S367" s="8"/>
      <c r="T367" s="8"/>
      <c r="U367" s="8"/>
      <c r="V367" s="8"/>
      <c r="W367" s="8"/>
      <c r="X367" s="8"/>
      <c r="Y367" s="8"/>
      <c r="Z367" s="8"/>
      <c r="AA367" s="8"/>
      <c r="AB367" s="8"/>
      <c r="AC367" s="8"/>
      <c r="AD367" s="8"/>
      <c r="AE367" s="124"/>
      <c r="AF367" s="96"/>
      <c r="AG367" s="96"/>
      <c r="AH367" s="96"/>
    </row>
    <row r="368" spans="1:34" ht="18.75" customHeight="1">
      <c r="A368" s="96"/>
      <c r="B368" s="96"/>
      <c r="C368" s="96"/>
      <c r="D368" s="96"/>
      <c r="E368" s="96"/>
      <c r="F368" s="96"/>
      <c r="G368" s="96"/>
      <c r="H368" s="96"/>
      <c r="I368" s="96"/>
      <c r="J368" s="96"/>
      <c r="K368" s="8"/>
      <c r="L368" s="8"/>
      <c r="M368" s="8"/>
      <c r="N368" s="8"/>
      <c r="O368" s="8"/>
      <c r="P368" s="8"/>
      <c r="Q368" s="8"/>
      <c r="R368" s="8"/>
      <c r="S368" s="8"/>
      <c r="T368" s="8"/>
      <c r="U368" s="8"/>
      <c r="V368" s="8"/>
      <c r="W368" s="8"/>
      <c r="X368" s="8"/>
      <c r="Y368" s="8"/>
      <c r="Z368" s="8"/>
      <c r="AA368" s="8"/>
      <c r="AB368" s="8"/>
      <c r="AC368" s="8"/>
      <c r="AD368" s="8"/>
      <c r="AE368" s="124"/>
      <c r="AF368" s="96"/>
      <c r="AG368" s="96"/>
      <c r="AH368" s="96"/>
    </row>
    <row r="369" spans="1:34" ht="18.75" customHeight="1">
      <c r="A369" s="96"/>
      <c r="B369" s="96"/>
      <c r="C369" s="96"/>
      <c r="D369" s="96"/>
      <c r="E369" s="96"/>
      <c r="F369" s="96"/>
      <c r="G369" s="96"/>
      <c r="H369" s="96"/>
      <c r="I369" s="96"/>
      <c r="J369" s="96"/>
      <c r="K369" s="8"/>
      <c r="L369" s="8"/>
      <c r="M369" s="8"/>
      <c r="N369" s="8"/>
      <c r="O369" s="8"/>
      <c r="P369" s="8"/>
      <c r="Q369" s="8"/>
      <c r="R369" s="8"/>
      <c r="S369" s="8"/>
      <c r="T369" s="8"/>
      <c r="U369" s="8"/>
      <c r="V369" s="8"/>
      <c r="W369" s="8"/>
      <c r="X369" s="8"/>
      <c r="Y369" s="8"/>
      <c r="Z369" s="8"/>
      <c r="AA369" s="8"/>
      <c r="AB369" s="8"/>
      <c r="AC369" s="8"/>
      <c r="AD369" s="8"/>
      <c r="AE369" s="124"/>
      <c r="AF369" s="96"/>
      <c r="AG369" s="96"/>
      <c r="AH369" s="96"/>
    </row>
    <row r="370" spans="1:34" ht="18.75" customHeight="1">
      <c r="A370" s="96"/>
      <c r="B370" s="96"/>
      <c r="C370" s="96"/>
      <c r="D370" s="96"/>
      <c r="E370" s="96"/>
      <c r="F370" s="96"/>
      <c r="G370" s="96"/>
      <c r="H370" s="96"/>
      <c r="I370" s="96"/>
      <c r="J370" s="96"/>
      <c r="K370" s="8"/>
      <c r="L370" s="8"/>
      <c r="M370" s="8"/>
      <c r="N370" s="8"/>
      <c r="O370" s="8"/>
      <c r="P370" s="8"/>
      <c r="Q370" s="8"/>
      <c r="R370" s="8"/>
      <c r="S370" s="8"/>
      <c r="T370" s="8"/>
      <c r="U370" s="8"/>
      <c r="V370" s="8"/>
      <c r="W370" s="8"/>
      <c r="X370" s="8"/>
      <c r="Y370" s="8"/>
      <c r="Z370" s="8"/>
      <c r="AA370" s="8"/>
      <c r="AB370" s="8"/>
      <c r="AC370" s="8"/>
      <c r="AD370" s="8"/>
      <c r="AE370" s="124"/>
      <c r="AF370" s="96"/>
      <c r="AG370" s="96"/>
      <c r="AH370" s="96"/>
    </row>
    <row r="371" spans="1:34" ht="18.75" customHeight="1">
      <c r="A371" s="96"/>
      <c r="B371" s="96"/>
      <c r="C371" s="96"/>
      <c r="D371" s="96"/>
      <c r="E371" s="96"/>
      <c r="F371" s="96"/>
      <c r="G371" s="96"/>
      <c r="H371" s="96"/>
      <c r="I371" s="96"/>
      <c r="J371" s="96"/>
      <c r="K371" s="8"/>
      <c r="L371" s="8"/>
      <c r="M371" s="8"/>
      <c r="N371" s="8"/>
      <c r="O371" s="8"/>
      <c r="P371" s="8"/>
      <c r="Q371" s="8"/>
      <c r="R371" s="8"/>
      <c r="S371" s="8"/>
      <c r="T371" s="8"/>
      <c r="U371" s="8"/>
      <c r="V371" s="8"/>
      <c r="W371" s="8"/>
      <c r="X371" s="8"/>
      <c r="Y371" s="8"/>
      <c r="Z371" s="8"/>
      <c r="AA371" s="8"/>
      <c r="AB371" s="8"/>
      <c r="AC371" s="8"/>
      <c r="AD371" s="8"/>
      <c r="AE371" s="124"/>
      <c r="AF371" s="96"/>
      <c r="AG371" s="96"/>
      <c r="AH371" s="96"/>
    </row>
    <row r="372" spans="1:34" ht="18.75" customHeight="1">
      <c r="A372" s="96"/>
      <c r="B372" s="96"/>
      <c r="C372" s="96"/>
      <c r="D372" s="96"/>
      <c r="E372" s="96"/>
      <c r="F372" s="96"/>
      <c r="G372" s="96"/>
      <c r="H372" s="96"/>
      <c r="I372" s="96"/>
      <c r="J372" s="96"/>
      <c r="K372" s="8"/>
      <c r="L372" s="8"/>
      <c r="M372" s="8"/>
      <c r="N372" s="8"/>
      <c r="O372" s="8"/>
      <c r="P372" s="8"/>
      <c r="Q372" s="8"/>
      <c r="R372" s="8"/>
      <c r="S372" s="8"/>
      <c r="T372" s="8"/>
      <c r="U372" s="8"/>
      <c r="V372" s="8"/>
      <c r="W372" s="8"/>
      <c r="X372" s="8"/>
      <c r="Y372" s="8"/>
      <c r="Z372" s="8"/>
      <c r="AA372" s="8"/>
      <c r="AB372" s="8"/>
      <c r="AC372" s="8"/>
      <c r="AD372" s="8"/>
      <c r="AE372" s="124"/>
      <c r="AF372" s="96"/>
      <c r="AG372" s="96"/>
      <c r="AH372" s="96"/>
    </row>
    <row r="373" spans="1:34" ht="18.75" customHeight="1">
      <c r="A373" s="96"/>
      <c r="B373" s="96"/>
      <c r="C373" s="96"/>
      <c r="D373" s="96"/>
      <c r="E373" s="96"/>
      <c r="F373" s="96"/>
      <c r="G373" s="96"/>
      <c r="H373" s="96"/>
      <c r="I373" s="96"/>
      <c r="J373" s="96"/>
      <c r="K373" s="8"/>
      <c r="L373" s="8"/>
      <c r="M373" s="8"/>
      <c r="N373" s="8"/>
      <c r="O373" s="8"/>
      <c r="P373" s="8"/>
      <c r="Q373" s="8"/>
      <c r="R373" s="8"/>
      <c r="S373" s="8"/>
      <c r="T373" s="8"/>
      <c r="U373" s="8"/>
      <c r="V373" s="8"/>
      <c r="W373" s="8"/>
      <c r="X373" s="8"/>
      <c r="Y373" s="8"/>
      <c r="Z373" s="8"/>
      <c r="AA373" s="8"/>
      <c r="AB373" s="8"/>
      <c r="AC373" s="8"/>
      <c r="AD373" s="8"/>
      <c r="AE373" s="124"/>
      <c r="AF373" s="96"/>
      <c r="AG373" s="96"/>
      <c r="AH373" s="96"/>
    </row>
    <row r="374" spans="1:34" ht="18.75" customHeight="1">
      <c r="A374" s="96"/>
      <c r="B374" s="96"/>
      <c r="C374" s="96"/>
      <c r="D374" s="96"/>
      <c r="E374" s="96"/>
      <c r="F374" s="96"/>
      <c r="G374" s="96"/>
      <c r="H374" s="96"/>
      <c r="I374" s="96"/>
      <c r="J374" s="96"/>
      <c r="K374" s="8"/>
      <c r="L374" s="8"/>
      <c r="M374" s="8"/>
      <c r="N374" s="8"/>
      <c r="O374" s="8"/>
      <c r="P374" s="8"/>
      <c r="Q374" s="8"/>
      <c r="R374" s="8"/>
      <c r="S374" s="8"/>
      <c r="T374" s="8"/>
      <c r="U374" s="8"/>
      <c r="V374" s="8"/>
      <c r="W374" s="8"/>
      <c r="X374" s="8"/>
      <c r="Y374" s="8"/>
      <c r="Z374" s="8"/>
      <c r="AA374" s="8"/>
      <c r="AB374" s="8"/>
      <c r="AC374" s="8"/>
      <c r="AD374" s="8"/>
      <c r="AE374" s="124"/>
      <c r="AF374" s="96"/>
      <c r="AG374" s="96"/>
      <c r="AH374" s="96"/>
    </row>
    <row r="375" spans="1:34" ht="18.75" customHeight="1">
      <c r="A375" s="96"/>
      <c r="B375" s="96"/>
      <c r="C375" s="96"/>
      <c r="D375" s="96"/>
      <c r="E375" s="96"/>
      <c r="F375" s="96"/>
      <c r="G375" s="96"/>
      <c r="H375" s="96"/>
      <c r="I375" s="96"/>
      <c r="J375" s="96"/>
      <c r="K375" s="8"/>
      <c r="L375" s="8"/>
      <c r="M375" s="8"/>
      <c r="N375" s="8"/>
      <c r="O375" s="8"/>
      <c r="P375" s="8"/>
      <c r="Q375" s="8"/>
      <c r="R375" s="8"/>
      <c r="S375" s="8"/>
      <c r="T375" s="8"/>
      <c r="U375" s="8"/>
      <c r="V375" s="8"/>
      <c r="W375" s="8"/>
      <c r="X375" s="8"/>
      <c r="Y375" s="8"/>
      <c r="Z375" s="8"/>
      <c r="AA375" s="8"/>
      <c r="AB375" s="8"/>
      <c r="AC375" s="8"/>
      <c r="AD375" s="8"/>
      <c r="AE375" s="124"/>
      <c r="AF375" s="96"/>
      <c r="AG375" s="96"/>
      <c r="AH375" s="96"/>
    </row>
    <row r="376" spans="1:34" ht="18.75" customHeight="1">
      <c r="A376" s="96"/>
      <c r="B376" s="96"/>
      <c r="C376" s="96"/>
      <c r="D376" s="96"/>
      <c r="E376" s="96"/>
      <c r="F376" s="96"/>
      <c r="G376" s="96"/>
      <c r="H376" s="96"/>
      <c r="I376" s="96"/>
      <c r="J376" s="96"/>
      <c r="K376" s="8"/>
      <c r="L376" s="8"/>
      <c r="M376" s="8"/>
      <c r="N376" s="8"/>
      <c r="O376" s="8"/>
      <c r="P376" s="8"/>
      <c r="Q376" s="8"/>
      <c r="R376" s="8"/>
      <c r="S376" s="8"/>
      <c r="T376" s="8"/>
      <c r="U376" s="8"/>
      <c r="V376" s="8"/>
      <c r="W376" s="8"/>
      <c r="X376" s="8"/>
      <c r="Y376" s="8"/>
      <c r="Z376" s="8"/>
      <c r="AA376" s="8"/>
      <c r="AB376" s="8"/>
      <c r="AC376" s="8"/>
      <c r="AD376" s="8"/>
      <c r="AE376" s="124"/>
      <c r="AF376" s="96"/>
      <c r="AG376" s="96"/>
      <c r="AH376" s="96"/>
    </row>
    <row r="377" spans="1:34" ht="18.75" customHeight="1">
      <c r="A377" s="96"/>
      <c r="B377" s="96"/>
      <c r="C377" s="96"/>
      <c r="D377" s="96"/>
      <c r="E377" s="96"/>
      <c r="F377" s="96"/>
      <c r="G377" s="96"/>
      <c r="H377" s="96"/>
      <c r="I377" s="96"/>
      <c r="J377" s="96"/>
      <c r="K377" s="8"/>
      <c r="L377" s="8"/>
      <c r="M377" s="8"/>
      <c r="N377" s="8"/>
      <c r="O377" s="8"/>
      <c r="P377" s="8"/>
      <c r="Q377" s="8"/>
      <c r="R377" s="8"/>
      <c r="S377" s="8"/>
      <c r="T377" s="8"/>
      <c r="U377" s="8"/>
      <c r="V377" s="8"/>
      <c r="W377" s="8"/>
      <c r="X377" s="8"/>
      <c r="Y377" s="8"/>
      <c r="Z377" s="8"/>
      <c r="AA377" s="8"/>
      <c r="AB377" s="8"/>
      <c r="AC377" s="8"/>
      <c r="AD377" s="8"/>
      <c r="AE377" s="124"/>
      <c r="AF377" s="96"/>
      <c r="AG377" s="96"/>
      <c r="AH377" s="96"/>
    </row>
    <row r="378" spans="1:34" ht="18.75" customHeight="1">
      <c r="A378" s="96"/>
      <c r="B378" s="96"/>
      <c r="C378" s="96"/>
      <c r="D378" s="96"/>
      <c r="E378" s="96"/>
      <c r="F378" s="96"/>
      <c r="G378" s="96"/>
      <c r="H378" s="96"/>
      <c r="I378" s="96"/>
      <c r="J378" s="96"/>
      <c r="K378" s="8"/>
      <c r="L378" s="8"/>
      <c r="M378" s="8"/>
      <c r="N378" s="8"/>
      <c r="O378" s="8"/>
      <c r="P378" s="8"/>
      <c r="Q378" s="8"/>
      <c r="R378" s="8"/>
      <c r="S378" s="8"/>
      <c r="T378" s="8"/>
      <c r="U378" s="8"/>
      <c r="V378" s="8"/>
      <c r="W378" s="8"/>
      <c r="X378" s="8"/>
      <c r="Y378" s="8"/>
      <c r="Z378" s="8"/>
      <c r="AA378" s="8"/>
      <c r="AB378" s="8"/>
      <c r="AC378" s="8"/>
      <c r="AD378" s="8"/>
      <c r="AE378" s="124"/>
      <c r="AF378" s="96"/>
      <c r="AG378" s="96"/>
      <c r="AH378" s="96"/>
    </row>
    <row r="379" spans="1:34" ht="18.75" customHeight="1">
      <c r="A379" s="96"/>
      <c r="B379" s="96"/>
      <c r="C379" s="96"/>
      <c r="D379" s="96"/>
      <c r="E379" s="96"/>
      <c r="F379" s="96"/>
      <c r="G379" s="96"/>
      <c r="H379" s="96"/>
      <c r="I379" s="96"/>
      <c r="J379" s="96"/>
      <c r="K379" s="8"/>
      <c r="L379" s="8"/>
      <c r="M379" s="8"/>
      <c r="N379" s="8"/>
      <c r="O379" s="8"/>
      <c r="P379" s="8"/>
      <c r="Q379" s="8"/>
      <c r="R379" s="8"/>
      <c r="S379" s="8"/>
      <c r="T379" s="8"/>
      <c r="U379" s="8"/>
      <c r="V379" s="8"/>
      <c r="W379" s="8"/>
      <c r="X379" s="8"/>
      <c r="Y379" s="8"/>
      <c r="Z379" s="8"/>
      <c r="AA379" s="8"/>
      <c r="AB379" s="8"/>
      <c r="AC379" s="8"/>
      <c r="AD379" s="8"/>
      <c r="AE379" s="124"/>
      <c r="AF379" s="96"/>
      <c r="AG379" s="96"/>
      <c r="AH379" s="96"/>
    </row>
    <row r="380" spans="1:34" ht="18.75" customHeight="1">
      <c r="A380" s="96"/>
      <c r="B380" s="96"/>
      <c r="C380" s="96"/>
      <c r="D380" s="96"/>
      <c r="E380" s="96"/>
      <c r="F380" s="96"/>
      <c r="G380" s="96"/>
      <c r="H380" s="96"/>
      <c r="I380" s="96"/>
      <c r="J380" s="96"/>
      <c r="K380" s="8"/>
      <c r="L380" s="8"/>
      <c r="M380" s="8"/>
      <c r="N380" s="8"/>
      <c r="O380" s="8"/>
      <c r="P380" s="8"/>
      <c r="Q380" s="8"/>
      <c r="R380" s="8"/>
      <c r="S380" s="8"/>
      <c r="T380" s="8"/>
      <c r="U380" s="8"/>
      <c r="V380" s="8"/>
      <c r="W380" s="8"/>
      <c r="X380" s="8"/>
      <c r="Y380" s="8"/>
      <c r="Z380" s="8"/>
      <c r="AA380" s="8"/>
      <c r="AB380" s="8"/>
      <c r="AC380" s="8"/>
      <c r="AD380" s="8"/>
      <c r="AE380" s="124"/>
      <c r="AF380" s="96"/>
      <c r="AG380" s="96"/>
      <c r="AH380" s="96"/>
    </row>
    <row r="381" spans="1:34" ht="18.75" customHeight="1">
      <c r="A381" s="96"/>
      <c r="B381" s="96"/>
      <c r="C381" s="96"/>
      <c r="D381" s="96"/>
      <c r="E381" s="96"/>
      <c r="F381" s="96"/>
      <c r="G381" s="96"/>
      <c r="H381" s="96"/>
      <c r="I381" s="96"/>
      <c r="J381" s="96"/>
      <c r="K381" s="8"/>
      <c r="L381" s="8"/>
      <c r="M381" s="8"/>
      <c r="N381" s="8"/>
      <c r="O381" s="8"/>
      <c r="P381" s="8"/>
      <c r="Q381" s="8"/>
      <c r="R381" s="8"/>
      <c r="S381" s="8"/>
      <c r="T381" s="8"/>
      <c r="U381" s="8"/>
      <c r="V381" s="8"/>
      <c r="W381" s="8"/>
      <c r="X381" s="8"/>
      <c r="Y381" s="8"/>
      <c r="Z381" s="8"/>
      <c r="AA381" s="8"/>
      <c r="AB381" s="8"/>
      <c r="AC381" s="8"/>
      <c r="AD381" s="8"/>
      <c r="AE381" s="124"/>
      <c r="AF381" s="96"/>
      <c r="AG381" s="96"/>
      <c r="AH381" s="96"/>
    </row>
    <row r="382" spans="1:34" ht="18.75" customHeight="1">
      <c r="A382" s="96"/>
      <c r="B382" s="96"/>
      <c r="C382" s="96"/>
      <c r="D382" s="96"/>
      <c r="E382" s="96"/>
      <c r="F382" s="96"/>
      <c r="G382" s="96"/>
      <c r="H382" s="96"/>
      <c r="I382" s="96"/>
      <c r="J382" s="96"/>
      <c r="K382" s="8"/>
      <c r="L382" s="8"/>
      <c r="M382" s="8"/>
      <c r="N382" s="8"/>
      <c r="O382" s="8"/>
      <c r="P382" s="8"/>
      <c r="Q382" s="8"/>
      <c r="R382" s="8"/>
      <c r="S382" s="8"/>
      <c r="T382" s="8"/>
      <c r="U382" s="8"/>
      <c r="V382" s="8"/>
      <c r="W382" s="8"/>
      <c r="X382" s="8"/>
      <c r="Y382" s="8"/>
      <c r="Z382" s="8"/>
      <c r="AA382" s="8"/>
      <c r="AB382" s="8"/>
      <c r="AC382" s="8"/>
      <c r="AD382" s="8"/>
      <c r="AE382" s="124"/>
      <c r="AF382" s="96"/>
      <c r="AG382" s="96"/>
      <c r="AH382" s="96"/>
    </row>
    <row r="383" spans="1:34" ht="18.75" customHeight="1">
      <c r="A383" s="96"/>
      <c r="B383" s="96"/>
      <c r="C383" s="96"/>
      <c r="D383" s="96"/>
      <c r="E383" s="96"/>
      <c r="F383" s="96"/>
      <c r="G383" s="96"/>
      <c r="H383" s="96"/>
      <c r="I383" s="96"/>
      <c r="J383" s="96"/>
      <c r="K383" s="8"/>
      <c r="L383" s="8"/>
      <c r="M383" s="8"/>
      <c r="N383" s="8"/>
      <c r="O383" s="8"/>
      <c r="P383" s="8"/>
      <c r="Q383" s="8"/>
      <c r="R383" s="8"/>
      <c r="S383" s="8"/>
      <c r="T383" s="8"/>
      <c r="U383" s="8"/>
      <c r="V383" s="8"/>
      <c r="W383" s="8"/>
      <c r="X383" s="8"/>
      <c r="Y383" s="8"/>
      <c r="Z383" s="8"/>
      <c r="AA383" s="8"/>
      <c r="AB383" s="8"/>
      <c r="AC383" s="8"/>
      <c r="AD383" s="8"/>
      <c r="AE383" s="124"/>
      <c r="AF383" s="96"/>
      <c r="AG383" s="96"/>
      <c r="AH383" s="96"/>
    </row>
    <row r="384" spans="1:34" ht="18.75" customHeight="1">
      <c r="A384" s="96"/>
      <c r="B384" s="96"/>
      <c r="C384" s="96"/>
      <c r="D384" s="96"/>
      <c r="E384" s="96"/>
      <c r="F384" s="96"/>
      <c r="G384" s="96"/>
      <c r="H384" s="96"/>
      <c r="I384" s="96"/>
      <c r="J384" s="96"/>
      <c r="K384" s="8"/>
      <c r="L384" s="8"/>
      <c r="M384" s="8"/>
      <c r="N384" s="8"/>
      <c r="O384" s="8"/>
      <c r="P384" s="8"/>
      <c r="Q384" s="8"/>
      <c r="R384" s="8"/>
      <c r="S384" s="8"/>
      <c r="T384" s="8"/>
      <c r="U384" s="8"/>
      <c r="V384" s="8"/>
      <c r="W384" s="8"/>
      <c r="X384" s="8"/>
      <c r="Y384" s="8"/>
      <c r="Z384" s="8"/>
      <c r="AA384" s="8"/>
      <c r="AB384" s="8"/>
      <c r="AC384" s="8"/>
      <c r="AD384" s="8"/>
      <c r="AE384" s="124"/>
      <c r="AF384" s="96"/>
      <c r="AG384" s="96"/>
      <c r="AH384" s="96"/>
    </row>
    <row r="385" spans="1:34" ht="18.75" customHeight="1">
      <c r="A385" s="96"/>
      <c r="B385" s="96"/>
      <c r="C385" s="96"/>
      <c r="D385" s="96"/>
      <c r="E385" s="96"/>
      <c r="F385" s="96"/>
      <c r="G385" s="96"/>
      <c r="H385" s="96"/>
      <c r="I385" s="96"/>
      <c r="J385" s="96"/>
      <c r="K385" s="8"/>
      <c r="L385" s="8"/>
      <c r="M385" s="8"/>
      <c r="N385" s="8"/>
      <c r="O385" s="8"/>
      <c r="P385" s="8"/>
      <c r="Q385" s="8"/>
      <c r="R385" s="8"/>
      <c r="S385" s="8"/>
      <c r="T385" s="8"/>
      <c r="U385" s="8"/>
      <c r="V385" s="8"/>
      <c r="W385" s="8"/>
      <c r="X385" s="8"/>
      <c r="Y385" s="8"/>
      <c r="Z385" s="8"/>
      <c r="AA385" s="8"/>
      <c r="AB385" s="8"/>
      <c r="AC385" s="8"/>
      <c r="AD385" s="8"/>
      <c r="AE385" s="124"/>
      <c r="AF385" s="96"/>
      <c r="AG385" s="96"/>
      <c r="AH385" s="96"/>
    </row>
    <row r="386" spans="1:34" ht="18.75" customHeight="1">
      <c r="A386" s="96"/>
      <c r="B386" s="96"/>
      <c r="C386" s="96"/>
      <c r="D386" s="96"/>
      <c r="E386" s="96"/>
      <c r="F386" s="96"/>
      <c r="G386" s="96"/>
      <c r="H386" s="96"/>
      <c r="I386" s="96"/>
      <c r="J386" s="96"/>
      <c r="K386" s="8"/>
      <c r="L386" s="8"/>
      <c r="M386" s="8"/>
      <c r="N386" s="8"/>
      <c r="O386" s="8"/>
      <c r="P386" s="8"/>
      <c r="Q386" s="8"/>
      <c r="R386" s="8"/>
      <c r="S386" s="8"/>
      <c r="T386" s="8"/>
      <c r="U386" s="8"/>
      <c r="V386" s="8"/>
      <c r="W386" s="8"/>
      <c r="X386" s="8"/>
      <c r="Y386" s="8"/>
      <c r="Z386" s="8"/>
      <c r="AA386" s="8"/>
      <c r="AB386" s="8"/>
      <c r="AC386" s="8"/>
      <c r="AD386" s="8"/>
      <c r="AE386" s="124"/>
      <c r="AF386" s="96"/>
      <c r="AG386" s="96"/>
      <c r="AH386" s="96"/>
    </row>
    <row r="387" spans="1:34" ht="18.75" customHeight="1">
      <c r="A387" s="96"/>
      <c r="B387" s="96"/>
      <c r="C387" s="96"/>
      <c r="D387" s="96"/>
      <c r="E387" s="96"/>
      <c r="F387" s="96"/>
      <c r="G387" s="96"/>
      <c r="H387" s="96"/>
      <c r="I387" s="96"/>
      <c r="J387" s="96"/>
      <c r="K387" s="8"/>
      <c r="L387" s="8"/>
      <c r="M387" s="8"/>
      <c r="N387" s="8"/>
      <c r="O387" s="8"/>
      <c r="P387" s="8"/>
      <c r="Q387" s="8"/>
      <c r="R387" s="8"/>
      <c r="S387" s="8"/>
      <c r="T387" s="8"/>
      <c r="U387" s="8"/>
      <c r="V387" s="8"/>
      <c r="W387" s="8"/>
      <c r="X387" s="8"/>
      <c r="Y387" s="8"/>
      <c r="Z387" s="8"/>
      <c r="AA387" s="8"/>
      <c r="AB387" s="8"/>
      <c r="AC387" s="8"/>
      <c r="AD387" s="8"/>
      <c r="AE387" s="124"/>
      <c r="AF387" s="96"/>
      <c r="AG387" s="96"/>
      <c r="AH387" s="96"/>
    </row>
    <row r="388" spans="1:34" ht="18.75" customHeight="1">
      <c r="A388" s="96"/>
      <c r="B388" s="96"/>
      <c r="C388" s="96"/>
      <c r="D388" s="96"/>
      <c r="E388" s="96"/>
      <c r="F388" s="96"/>
      <c r="G388" s="96"/>
      <c r="H388" s="96"/>
      <c r="I388" s="96"/>
      <c r="J388" s="96"/>
      <c r="K388" s="8"/>
      <c r="L388" s="8"/>
      <c r="M388" s="8"/>
      <c r="N388" s="8"/>
      <c r="O388" s="8"/>
      <c r="P388" s="8"/>
      <c r="Q388" s="8"/>
      <c r="R388" s="8"/>
      <c r="S388" s="8"/>
      <c r="T388" s="8"/>
      <c r="U388" s="8"/>
      <c r="V388" s="8"/>
      <c r="W388" s="8"/>
      <c r="X388" s="8"/>
      <c r="Y388" s="8"/>
      <c r="Z388" s="8"/>
      <c r="AA388" s="8"/>
      <c r="AB388" s="8"/>
      <c r="AC388" s="8"/>
      <c r="AD388" s="8"/>
      <c r="AE388" s="124"/>
      <c r="AF388" s="96"/>
      <c r="AG388" s="96"/>
      <c r="AH388" s="96"/>
    </row>
    <row r="389" spans="1:34" ht="18.75" customHeight="1">
      <c r="A389" s="96"/>
      <c r="B389" s="96"/>
      <c r="C389" s="96"/>
      <c r="D389" s="96"/>
      <c r="E389" s="96"/>
      <c r="F389" s="96"/>
      <c r="G389" s="96"/>
      <c r="H389" s="96"/>
      <c r="I389" s="96"/>
      <c r="J389" s="96"/>
      <c r="K389" s="8"/>
      <c r="L389" s="8"/>
      <c r="M389" s="8"/>
      <c r="N389" s="8"/>
      <c r="O389" s="8"/>
      <c r="P389" s="8"/>
      <c r="Q389" s="8"/>
      <c r="R389" s="8"/>
      <c r="S389" s="8"/>
      <c r="T389" s="8"/>
      <c r="U389" s="8"/>
      <c r="V389" s="8"/>
      <c r="W389" s="8"/>
      <c r="X389" s="8"/>
      <c r="Y389" s="8"/>
      <c r="Z389" s="8"/>
      <c r="AA389" s="8"/>
      <c r="AB389" s="8"/>
      <c r="AC389" s="8"/>
      <c r="AD389" s="8"/>
      <c r="AE389" s="124"/>
      <c r="AF389" s="96"/>
      <c r="AG389" s="96"/>
      <c r="AH389" s="96"/>
    </row>
    <row r="390" spans="1:34" ht="18.75" customHeight="1">
      <c r="A390" s="96"/>
      <c r="B390" s="96"/>
      <c r="C390" s="96"/>
      <c r="D390" s="96"/>
      <c r="E390" s="96"/>
      <c r="F390" s="96"/>
      <c r="G390" s="96"/>
      <c r="H390" s="96"/>
      <c r="I390" s="96"/>
      <c r="J390" s="96"/>
      <c r="K390" s="8"/>
      <c r="L390" s="8"/>
      <c r="M390" s="8"/>
      <c r="N390" s="8"/>
      <c r="O390" s="8"/>
      <c r="P390" s="8"/>
      <c r="Q390" s="8"/>
      <c r="R390" s="8"/>
      <c r="S390" s="8"/>
      <c r="T390" s="8"/>
      <c r="U390" s="8"/>
      <c r="V390" s="8"/>
      <c r="W390" s="8"/>
      <c r="X390" s="8"/>
      <c r="Y390" s="8"/>
      <c r="Z390" s="8"/>
      <c r="AA390" s="8"/>
      <c r="AB390" s="8"/>
      <c r="AC390" s="8"/>
      <c r="AD390" s="8"/>
      <c r="AE390" s="124"/>
      <c r="AF390" s="96"/>
      <c r="AG390" s="96"/>
      <c r="AH390" s="96"/>
    </row>
    <row r="391" spans="1:34" ht="18.75" customHeight="1">
      <c r="A391" s="96"/>
      <c r="B391" s="96"/>
      <c r="C391" s="96"/>
      <c r="D391" s="96"/>
      <c r="E391" s="96"/>
      <c r="F391" s="96"/>
      <c r="G391" s="96"/>
      <c r="H391" s="96"/>
      <c r="I391" s="96"/>
      <c r="J391" s="96"/>
      <c r="K391" s="8"/>
      <c r="L391" s="8"/>
      <c r="M391" s="8"/>
      <c r="N391" s="8"/>
      <c r="O391" s="8"/>
      <c r="P391" s="8"/>
      <c r="Q391" s="8"/>
      <c r="R391" s="8"/>
      <c r="S391" s="8"/>
      <c r="T391" s="8"/>
      <c r="U391" s="8"/>
      <c r="V391" s="8"/>
      <c r="W391" s="8"/>
      <c r="X391" s="8"/>
      <c r="Y391" s="8"/>
      <c r="Z391" s="8"/>
      <c r="AA391" s="8"/>
      <c r="AB391" s="8"/>
      <c r="AC391" s="8"/>
      <c r="AD391" s="8"/>
      <c r="AE391" s="124"/>
      <c r="AF391" s="96"/>
      <c r="AG391" s="96"/>
      <c r="AH391" s="96"/>
    </row>
    <row r="392" spans="1:34" ht="18.75" customHeight="1">
      <c r="A392" s="96"/>
      <c r="B392" s="96"/>
      <c r="C392" s="96"/>
      <c r="D392" s="96"/>
      <c r="E392" s="96"/>
      <c r="F392" s="96"/>
      <c r="G392" s="96"/>
      <c r="H392" s="96"/>
      <c r="I392" s="96"/>
      <c r="J392" s="96"/>
      <c r="K392" s="8"/>
      <c r="L392" s="8"/>
      <c r="M392" s="8"/>
      <c r="N392" s="8"/>
      <c r="O392" s="8"/>
      <c r="P392" s="8"/>
      <c r="Q392" s="8"/>
      <c r="R392" s="8"/>
      <c r="S392" s="8"/>
      <c r="T392" s="8"/>
      <c r="U392" s="8"/>
      <c r="V392" s="8"/>
      <c r="W392" s="8"/>
      <c r="X392" s="8"/>
      <c r="Y392" s="8"/>
      <c r="Z392" s="8"/>
      <c r="AA392" s="8"/>
      <c r="AB392" s="8"/>
      <c r="AC392" s="8"/>
      <c r="AD392" s="8"/>
      <c r="AE392" s="124"/>
      <c r="AF392" s="96"/>
      <c r="AG392" s="96"/>
      <c r="AH392" s="96"/>
    </row>
    <row r="393" spans="1:34" ht="18.75" customHeight="1">
      <c r="A393" s="96"/>
      <c r="B393" s="96"/>
      <c r="C393" s="96"/>
      <c r="D393" s="96"/>
      <c r="E393" s="96"/>
      <c r="F393" s="96"/>
      <c r="G393" s="96"/>
      <c r="H393" s="96"/>
      <c r="I393" s="96"/>
      <c r="J393" s="96"/>
      <c r="K393" s="8"/>
      <c r="L393" s="8"/>
      <c r="M393" s="8"/>
      <c r="N393" s="8"/>
      <c r="O393" s="8"/>
      <c r="P393" s="8"/>
      <c r="Q393" s="8"/>
      <c r="R393" s="8"/>
      <c r="S393" s="8"/>
      <c r="T393" s="8"/>
      <c r="U393" s="8"/>
      <c r="V393" s="8"/>
      <c r="W393" s="8"/>
      <c r="X393" s="8"/>
      <c r="Y393" s="8"/>
      <c r="Z393" s="8"/>
      <c r="AA393" s="8"/>
      <c r="AB393" s="8"/>
      <c r="AC393" s="8"/>
      <c r="AD393" s="8"/>
      <c r="AE393" s="124"/>
      <c r="AF393" s="96"/>
      <c r="AG393" s="96"/>
      <c r="AH393" s="96"/>
    </row>
    <row r="394" spans="1:34" ht="18.75" customHeight="1">
      <c r="A394" s="96"/>
      <c r="B394" s="96"/>
      <c r="C394" s="96"/>
      <c r="D394" s="96"/>
      <c r="E394" s="96"/>
      <c r="F394" s="96"/>
      <c r="G394" s="96"/>
      <c r="H394" s="96"/>
      <c r="I394" s="96"/>
      <c r="J394" s="96"/>
      <c r="K394" s="8"/>
      <c r="L394" s="8"/>
      <c r="M394" s="8"/>
      <c r="N394" s="8"/>
      <c r="O394" s="8"/>
      <c r="P394" s="8"/>
      <c r="Q394" s="8"/>
      <c r="R394" s="8"/>
      <c r="S394" s="8"/>
      <c r="T394" s="8"/>
      <c r="U394" s="8"/>
      <c r="V394" s="8"/>
      <c r="W394" s="8"/>
      <c r="X394" s="8"/>
      <c r="Y394" s="8"/>
      <c r="Z394" s="8"/>
      <c r="AA394" s="8"/>
      <c r="AB394" s="8"/>
      <c r="AC394" s="8"/>
      <c r="AD394" s="8"/>
      <c r="AE394" s="124"/>
      <c r="AF394" s="96"/>
      <c r="AG394" s="96"/>
      <c r="AH394" s="96"/>
    </row>
    <row r="395" spans="1:34" ht="18.75" customHeight="1">
      <c r="A395" s="96"/>
      <c r="B395" s="96"/>
      <c r="C395" s="96"/>
      <c r="D395" s="96"/>
      <c r="E395" s="96"/>
      <c r="F395" s="96"/>
      <c r="G395" s="96"/>
      <c r="H395" s="96"/>
      <c r="I395" s="96"/>
      <c r="J395" s="96"/>
      <c r="K395" s="8"/>
      <c r="L395" s="8"/>
      <c r="M395" s="8"/>
      <c r="N395" s="8"/>
      <c r="O395" s="8"/>
      <c r="P395" s="8"/>
      <c r="Q395" s="8"/>
      <c r="R395" s="8"/>
      <c r="S395" s="8"/>
      <c r="T395" s="8"/>
      <c r="U395" s="8"/>
      <c r="V395" s="8"/>
      <c r="W395" s="8"/>
      <c r="X395" s="8"/>
      <c r="Y395" s="8"/>
      <c r="Z395" s="8"/>
      <c r="AA395" s="8"/>
      <c r="AB395" s="8"/>
      <c r="AC395" s="8"/>
      <c r="AD395" s="8"/>
      <c r="AE395" s="124"/>
      <c r="AF395" s="96"/>
      <c r="AG395" s="96"/>
      <c r="AH395" s="96"/>
    </row>
    <row r="396" spans="1:34" ht="18.75" customHeight="1">
      <c r="A396" s="96"/>
      <c r="B396" s="96"/>
      <c r="C396" s="96"/>
      <c r="D396" s="96"/>
      <c r="E396" s="96"/>
      <c r="F396" s="96"/>
      <c r="G396" s="96"/>
      <c r="H396" s="96"/>
      <c r="I396" s="96"/>
      <c r="J396" s="96"/>
      <c r="K396" s="8"/>
      <c r="L396" s="8"/>
      <c r="M396" s="8"/>
      <c r="N396" s="8"/>
      <c r="O396" s="8"/>
      <c r="P396" s="8"/>
      <c r="Q396" s="8"/>
      <c r="R396" s="8"/>
      <c r="S396" s="8"/>
      <c r="T396" s="8"/>
      <c r="U396" s="8"/>
      <c r="V396" s="8"/>
      <c r="W396" s="8"/>
      <c r="X396" s="8"/>
      <c r="Y396" s="8"/>
      <c r="Z396" s="8"/>
      <c r="AA396" s="8"/>
      <c r="AB396" s="8"/>
      <c r="AC396" s="8"/>
      <c r="AD396" s="8"/>
      <c r="AE396" s="124"/>
      <c r="AF396" s="96"/>
      <c r="AG396" s="96"/>
      <c r="AH396" s="96"/>
    </row>
    <row r="397" spans="1:34" ht="18.75" customHeight="1">
      <c r="A397" s="96"/>
      <c r="B397" s="96"/>
      <c r="C397" s="96"/>
      <c r="D397" s="96"/>
      <c r="E397" s="96"/>
      <c r="F397" s="96"/>
      <c r="G397" s="96"/>
      <c r="H397" s="96"/>
      <c r="I397" s="96"/>
      <c r="J397" s="96"/>
      <c r="K397" s="8"/>
      <c r="L397" s="8"/>
      <c r="M397" s="8"/>
      <c r="N397" s="8"/>
      <c r="O397" s="8"/>
      <c r="P397" s="8"/>
      <c r="Q397" s="8"/>
      <c r="R397" s="8"/>
      <c r="S397" s="8"/>
      <c r="T397" s="8"/>
      <c r="U397" s="8"/>
      <c r="V397" s="8"/>
      <c r="W397" s="8"/>
      <c r="X397" s="8"/>
      <c r="Y397" s="8"/>
      <c r="Z397" s="8"/>
      <c r="AA397" s="8"/>
      <c r="AB397" s="8"/>
      <c r="AC397" s="8"/>
      <c r="AD397" s="8"/>
      <c r="AE397" s="124"/>
      <c r="AF397" s="96"/>
      <c r="AG397" s="96"/>
      <c r="AH397" s="96"/>
    </row>
    <row r="398" spans="1:34" ht="18.75" customHeight="1">
      <c r="A398" s="96"/>
      <c r="B398" s="96"/>
      <c r="C398" s="96"/>
      <c r="D398" s="96"/>
      <c r="E398" s="96"/>
      <c r="F398" s="96"/>
      <c r="G398" s="96"/>
      <c r="H398" s="96"/>
      <c r="I398" s="96"/>
      <c r="J398" s="96"/>
      <c r="K398" s="8"/>
      <c r="L398" s="8"/>
      <c r="M398" s="8"/>
      <c r="N398" s="8"/>
      <c r="O398" s="8"/>
      <c r="P398" s="8"/>
      <c r="Q398" s="8"/>
      <c r="R398" s="8"/>
      <c r="S398" s="8"/>
      <c r="T398" s="8"/>
      <c r="U398" s="8"/>
      <c r="V398" s="8"/>
      <c r="W398" s="8"/>
      <c r="X398" s="8"/>
      <c r="Y398" s="8"/>
      <c r="Z398" s="8"/>
      <c r="AA398" s="8"/>
      <c r="AB398" s="8"/>
      <c r="AC398" s="8"/>
      <c r="AD398" s="8"/>
      <c r="AE398" s="124"/>
      <c r="AF398" s="96"/>
      <c r="AG398" s="96"/>
      <c r="AH398" s="96"/>
    </row>
    <row r="399" spans="1:34" ht="18.75" customHeight="1">
      <c r="A399" s="96"/>
      <c r="B399" s="96"/>
      <c r="C399" s="96"/>
      <c r="D399" s="96"/>
      <c r="E399" s="96"/>
      <c r="F399" s="96"/>
      <c r="G399" s="96"/>
      <c r="H399" s="96"/>
      <c r="I399" s="96"/>
      <c r="J399" s="96"/>
      <c r="K399" s="8"/>
      <c r="L399" s="8"/>
      <c r="M399" s="8"/>
      <c r="N399" s="8"/>
      <c r="O399" s="8"/>
      <c r="P399" s="8"/>
      <c r="Q399" s="8"/>
      <c r="R399" s="8"/>
      <c r="S399" s="8"/>
      <c r="T399" s="8"/>
      <c r="U399" s="8"/>
      <c r="V399" s="8"/>
      <c r="W399" s="8"/>
      <c r="X399" s="8"/>
      <c r="Y399" s="8"/>
      <c r="Z399" s="8"/>
      <c r="AA399" s="8"/>
      <c r="AB399" s="8"/>
      <c r="AC399" s="8"/>
      <c r="AD399" s="8"/>
      <c r="AE399" s="124"/>
      <c r="AF399" s="96"/>
      <c r="AG399" s="96"/>
      <c r="AH399" s="96"/>
    </row>
    <row r="400" spans="1:34" ht="18.75" customHeight="1">
      <c r="A400" s="96"/>
      <c r="B400" s="96"/>
      <c r="C400" s="96"/>
      <c r="D400" s="96"/>
      <c r="E400" s="96"/>
      <c r="F400" s="96"/>
      <c r="G400" s="96"/>
      <c r="H400" s="96"/>
      <c r="I400" s="96"/>
      <c r="J400" s="96"/>
      <c r="K400" s="8"/>
      <c r="L400" s="8"/>
      <c r="M400" s="8"/>
      <c r="N400" s="8"/>
      <c r="O400" s="8"/>
      <c r="P400" s="8"/>
      <c r="Q400" s="8"/>
      <c r="R400" s="8"/>
      <c r="S400" s="8"/>
      <c r="T400" s="8"/>
      <c r="U400" s="8"/>
      <c r="V400" s="8"/>
      <c r="W400" s="8"/>
      <c r="X400" s="8"/>
      <c r="Y400" s="8"/>
      <c r="Z400" s="8"/>
      <c r="AA400" s="8"/>
      <c r="AB400" s="8"/>
      <c r="AC400" s="8"/>
      <c r="AD400" s="8"/>
      <c r="AE400" s="124"/>
      <c r="AF400" s="96"/>
      <c r="AG400" s="96"/>
      <c r="AH400" s="96"/>
    </row>
    <row r="401" spans="1:34" ht="18.75" customHeight="1">
      <c r="A401" s="96"/>
      <c r="B401" s="96"/>
      <c r="C401" s="96"/>
      <c r="D401" s="96"/>
      <c r="E401" s="96"/>
      <c r="F401" s="96"/>
      <c r="G401" s="96"/>
      <c r="H401" s="96"/>
      <c r="I401" s="96"/>
      <c r="J401" s="96"/>
      <c r="K401" s="8"/>
      <c r="L401" s="8"/>
      <c r="M401" s="8"/>
      <c r="N401" s="8"/>
      <c r="O401" s="8"/>
      <c r="P401" s="8"/>
      <c r="Q401" s="8"/>
      <c r="R401" s="8"/>
      <c r="S401" s="8"/>
      <c r="T401" s="8"/>
      <c r="U401" s="8"/>
      <c r="V401" s="8"/>
      <c r="W401" s="8"/>
      <c r="X401" s="8"/>
      <c r="Y401" s="8"/>
      <c r="Z401" s="8"/>
      <c r="AA401" s="8"/>
      <c r="AB401" s="8"/>
      <c r="AC401" s="8"/>
      <c r="AD401" s="8"/>
      <c r="AE401" s="124"/>
      <c r="AF401" s="96"/>
      <c r="AG401" s="96"/>
      <c r="AH401" s="96"/>
    </row>
    <row r="402" spans="1:34" ht="18.75" customHeight="1">
      <c r="A402" s="96"/>
      <c r="B402" s="96"/>
      <c r="C402" s="96"/>
      <c r="D402" s="96"/>
      <c r="E402" s="96"/>
      <c r="F402" s="96"/>
      <c r="G402" s="96"/>
      <c r="H402" s="96"/>
      <c r="I402" s="96"/>
      <c r="J402" s="96"/>
      <c r="K402" s="8"/>
      <c r="L402" s="8"/>
      <c r="M402" s="8"/>
      <c r="N402" s="8"/>
      <c r="O402" s="8"/>
      <c r="P402" s="8"/>
      <c r="Q402" s="8"/>
      <c r="R402" s="8"/>
      <c r="S402" s="8"/>
      <c r="T402" s="8"/>
      <c r="U402" s="8"/>
      <c r="V402" s="8"/>
      <c r="W402" s="8"/>
      <c r="X402" s="8"/>
      <c r="Y402" s="8"/>
      <c r="Z402" s="8"/>
      <c r="AA402" s="8"/>
      <c r="AB402" s="8"/>
      <c r="AC402" s="8"/>
      <c r="AD402" s="8"/>
      <c r="AE402" s="124"/>
      <c r="AF402" s="96"/>
      <c r="AG402" s="96"/>
      <c r="AH402" s="96"/>
    </row>
    <row r="403" spans="1:34" ht="18.75" customHeight="1">
      <c r="A403" s="96"/>
      <c r="B403" s="96"/>
      <c r="C403" s="96"/>
      <c r="D403" s="96"/>
      <c r="E403" s="96"/>
      <c r="F403" s="96"/>
      <c r="G403" s="96"/>
      <c r="H403" s="96"/>
      <c r="I403" s="96"/>
      <c r="J403" s="96"/>
      <c r="K403" s="8"/>
      <c r="L403" s="8"/>
      <c r="M403" s="8"/>
      <c r="N403" s="8"/>
      <c r="O403" s="8"/>
      <c r="P403" s="8"/>
      <c r="Q403" s="8"/>
      <c r="R403" s="8"/>
      <c r="S403" s="8"/>
      <c r="T403" s="8"/>
      <c r="U403" s="8"/>
      <c r="V403" s="8"/>
      <c r="W403" s="8"/>
      <c r="X403" s="8"/>
      <c r="Y403" s="8"/>
      <c r="Z403" s="8"/>
      <c r="AA403" s="8"/>
      <c r="AB403" s="8"/>
      <c r="AC403" s="8"/>
      <c r="AD403" s="8"/>
      <c r="AE403" s="124"/>
      <c r="AF403" s="96"/>
      <c r="AG403" s="96"/>
      <c r="AH403" s="96"/>
    </row>
    <row r="404" spans="1:34" ht="18.75" customHeight="1">
      <c r="A404" s="96"/>
      <c r="B404" s="96"/>
      <c r="C404" s="96"/>
      <c r="D404" s="96"/>
      <c r="E404" s="96"/>
      <c r="F404" s="96"/>
      <c r="G404" s="96"/>
      <c r="H404" s="96"/>
      <c r="I404" s="96"/>
      <c r="J404" s="96"/>
      <c r="K404" s="8"/>
      <c r="L404" s="8"/>
      <c r="M404" s="8"/>
      <c r="N404" s="8"/>
      <c r="O404" s="8"/>
      <c r="P404" s="8"/>
      <c r="Q404" s="8"/>
      <c r="R404" s="8"/>
      <c r="S404" s="8"/>
      <c r="T404" s="8"/>
      <c r="U404" s="8"/>
      <c r="V404" s="8"/>
      <c r="W404" s="8"/>
      <c r="X404" s="8"/>
      <c r="Y404" s="8"/>
      <c r="Z404" s="8"/>
      <c r="AA404" s="8"/>
      <c r="AB404" s="8"/>
      <c r="AC404" s="8"/>
      <c r="AD404" s="8"/>
      <c r="AE404" s="124"/>
      <c r="AF404" s="96"/>
      <c r="AG404" s="96"/>
      <c r="AH404" s="96"/>
    </row>
    <row r="405" spans="1:34" ht="18.75" customHeight="1">
      <c r="A405" s="96"/>
      <c r="B405" s="96"/>
      <c r="C405" s="96"/>
      <c r="D405" s="96"/>
      <c r="E405" s="96"/>
      <c r="F405" s="96"/>
      <c r="G405" s="96"/>
      <c r="H405" s="96"/>
      <c r="I405" s="96"/>
      <c r="J405" s="96"/>
      <c r="K405" s="8"/>
      <c r="L405" s="8"/>
      <c r="M405" s="8"/>
      <c r="N405" s="8"/>
      <c r="O405" s="8"/>
      <c r="P405" s="8"/>
      <c r="Q405" s="8"/>
      <c r="R405" s="8"/>
      <c r="S405" s="8"/>
      <c r="T405" s="8"/>
      <c r="U405" s="8"/>
      <c r="V405" s="8"/>
      <c r="W405" s="8"/>
      <c r="X405" s="8"/>
      <c r="Y405" s="8"/>
      <c r="Z405" s="8"/>
      <c r="AA405" s="8"/>
      <c r="AB405" s="8"/>
      <c r="AC405" s="8"/>
      <c r="AD405" s="8"/>
      <c r="AE405" s="124"/>
      <c r="AF405" s="96"/>
      <c r="AG405" s="96"/>
      <c r="AH405" s="96"/>
    </row>
    <row r="406" spans="1:34" ht="18.75" customHeight="1">
      <c r="A406" s="96"/>
      <c r="B406" s="96"/>
      <c r="C406" s="96"/>
      <c r="D406" s="96"/>
      <c r="E406" s="96"/>
      <c r="F406" s="96"/>
      <c r="G406" s="96"/>
      <c r="H406" s="96"/>
      <c r="I406" s="96"/>
      <c r="J406" s="96"/>
      <c r="K406" s="8"/>
      <c r="L406" s="8"/>
      <c r="M406" s="8"/>
      <c r="N406" s="8"/>
      <c r="O406" s="8"/>
      <c r="P406" s="8"/>
      <c r="Q406" s="8"/>
      <c r="R406" s="8"/>
      <c r="S406" s="8"/>
      <c r="T406" s="8"/>
      <c r="U406" s="8"/>
      <c r="V406" s="8"/>
      <c r="W406" s="8"/>
      <c r="X406" s="8"/>
      <c r="Y406" s="8"/>
      <c r="Z406" s="8"/>
      <c r="AA406" s="8"/>
      <c r="AB406" s="8"/>
      <c r="AC406" s="8"/>
      <c r="AD406" s="8"/>
      <c r="AE406" s="124"/>
      <c r="AF406" s="96"/>
      <c r="AG406" s="96"/>
      <c r="AH406" s="96"/>
    </row>
    <row r="407" spans="1:34" ht="18.75" customHeight="1">
      <c r="A407" s="96"/>
      <c r="B407" s="96"/>
      <c r="C407" s="96"/>
      <c r="D407" s="96"/>
      <c r="E407" s="96"/>
      <c r="F407" s="96"/>
      <c r="G407" s="96"/>
      <c r="H407" s="96"/>
      <c r="I407" s="96"/>
      <c r="J407" s="96"/>
      <c r="K407" s="8"/>
      <c r="L407" s="8"/>
      <c r="M407" s="8"/>
      <c r="N407" s="8"/>
      <c r="O407" s="8"/>
      <c r="P407" s="8"/>
      <c r="Q407" s="8"/>
      <c r="R407" s="8"/>
      <c r="S407" s="8"/>
      <c r="T407" s="8"/>
      <c r="U407" s="8"/>
      <c r="V407" s="8"/>
      <c r="W407" s="8"/>
      <c r="X407" s="8"/>
      <c r="Y407" s="8"/>
      <c r="Z407" s="8"/>
      <c r="AA407" s="8"/>
      <c r="AB407" s="8"/>
      <c r="AC407" s="8"/>
      <c r="AD407" s="8"/>
      <c r="AE407" s="124"/>
      <c r="AF407" s="96"/>
      <c r="AG407" s="96"/>
      <c r="AH407" s="96"/>
    </row>
    <row r="408" spans="1:34" ht="18.75" customHeight="1">
      <c r="A408" s="96"/>
      <c r="B408" s="96"/>
      <c r="C408" s="96"/>
      <c r="D408" s="96"/>
      <c r="E408" s="96"/>
      <c r="F408" s="96"/>
      <c r="G408" s="96"/>
      <c r="H408" s="96"/>
      <c r="I408" s="96"/>
      <c r="J408" s="96"/>
      <c r="K408" s="8"/>
      <c r="L408" s="8"/>
      <c r="M408" s="8"/>
      <c r="N408" s="8"/>
      <c r="O408" s="8"/>
      <c r="P408" s="8"/>
      <c r="Q408" s="8"/>
      <c r="R408" s="8"/>
      <c r="S408" s="8"/>
      <c r="T408" s="8"/>
      <c r="U408" s="8"/>
      <c r="V408" s="8"/>
      <c r="W408" s="8"/>
      <c r="X408" s="8"/>
      <c r="Y408" s="8"/>
      <c r="Z408" s="8"/>
      <c r="AA408" s="8"/>
      <c r="AB408" s="8"/>
      <c r="AC408" s="8"/>
      <c r="AD408" s="8"/>
      <c r="AE408" s="124"/>
      <c r="AF408" s="96"/>
      <c r="AG408" s="96"/>
      <c r="AH408" s="96"/>
    </row>
    <row r="409" spans="1:34" ht="18.75" customHeight="1">
      <c r="A409" s="96"/>
      <c r="B409" s="96"/>
      <c r="C409" s="96"/>
      <c r="D409" s="96"/>
      <c r="E409" s="96"/>
      <c r="F409" s="96"/>
      <c r="G409" s="96"/>
      <c r="H409" s="96"/>
      <c r="I409" s="96"/>
      <c r="J409" s="96"/>
      <c r="K409" s="8"/>
      <c r="L409" s="8"/>
      <c r="M409" s="8"/>
      <c r="N409" s="8"/>
      <c r="O409" s="8"/>
      <c r="P409" s="8"/>
      <c r="Q409" s="8"/>
      <c r="R409" s="8"/>
      <c r="S409" s="8"/>
      <c r="T409" s="8"/>
      <c r="U409" s="8"/>
      <c r="V409" s="8"/>
      <c r="W409" s="8"/>
      <c r="X409" s="8"/>
      <c r="Y409" s="8"/>
      <c r="Z409" s="8"/>
      <c r="AA409" s="8"/>
      <c r="AB409" s="8"/>
      <c r="AC409" s="8"/>
      <c r="AD409" s="8"/>
      <c r="AE409" s="124"/>
      <c r="AF409" s="96"/>
      <c r="AG409" s="96"/>
      <c r="AH409" s="96"/>
    </row>
    <row r="410" spans="1:34" ht="18.75" customHeight="1">
      <c r="A410" s="96"/>
      <c r="B410" s="96"/>
      <c r="C410" s="96"/>
      <c r="D410" s="96"/>
      <c r="E410" s="96"/>
      <c r="F410" s="96"/>
      <c r="G410" s="96"/>
      <c r="H410" s="96"/>
      <c r="I410" s="96"/>
      <c r="J410" s="96"/>
      <c r="K410" s="8"/>
      <c r="L410" s="8"/>
      <c r="M410" s="8"/>
      <c r="N410" s="8"/>
      <c r="O410" s="8"/>
      <c r="P410" s="8"/>
      <c r="Q410" s="8"/>
      <c r="R410" s="8"/>
      <c r="S410" s="8"/>
      <c r="T410" s="8"/>
      <c r="U410" s="8"/>
      <c r="V410" s="8"/>
      <c r="W410" s="8"/>
      <c r="X410" s="8"/>
      <c r="Y410" s="8"/>
      <c r="Z410" s="8"/>
      <c r="AA410" s="8"/>
      <c r="AB410" s="8"/>
      <c r="AC410" s="8"/>
      <c r="AD410" s="8"/>
      <c r="AE410" s="124"/>
      <c r="AF410" s="96"/>
      <c r="AG410" s="96"/>
      <c r="AH410" s="96"/>
    </row>
    <row r="411" spans="1:34" ht="18.75" customHeight="1">
      <c r="A411" s="96"/>
      <c r="B411" s="96"/>
      <c r="C411" s="96"/>
      <c r="D411" s="96"/>
      <c r="E411" s="96"/>
      <c r="F411" s="96"/>
      <c r="G411" s="96"/>
      <c r="H411" s="96"/>
      <c r="I411" s="96"/>
      <c r="J411" s="96"/>
      <c r="K411" s="8"/>
      <c r="L411" s="8"/>
      <c r="M411" s="8"/>
      <c r="N411" s="8"/>
      <c r="O411" s="8"/>
      <c r="P411" s="8"/>
      <c r="Q411" s="8"/>
      <c r="R411" s="8"/>
      <c r="S411" s="8"/>
      <c r="T411" s="8"/>
      <c r="U411" s="8"/>
      <c r="V411" s="8"/>
      <c r="W411" s="8"/>
      <c r="X411" s="8"/>
      <c r="Y411" s="8"/>
      <c r="Z411" s="8"/>
      <c r="AA411" s="8"/>
      <c r="AB411" s="8"/>
      <c r="AC411" s="8"/>
      <c r="AD411" s="8"/>
      <c r="AE411" s="124"/>
      <c r="AF411" s="96"/>
      <c r="AG411" s="96"/>
      <c r="AH411" s="96"/>
    </row>
    <row r="412" spans="1:34" ht="18.75" customHeight="1">
      <c r="A412" s="96"/>
      <c r="B412" s="96"/>
      <c r="C412" s="96"/>
      <c r="D412" s="96"/>
      <c r="E412" s="96"/>
      <c r="F412" s="96"/>
      <c r="G412" s="96"/>
      <c r="H412" s="96"/>
      <c r="I412" s="96"/>
      <c r="J412" s="96"/>
      <c r="K412" s="8"/>
      <c r="L412" s="8"/>
      <c r="M412" s="8"/>
      <c r="N412" s="8"/>
      <c r="O412" s="8"/>
      <c r="P412" s="8"/>
      <c r="Q412" s="8"/>
      <c r="R412" s="8"/>
      <c r="S412" s="8"/>
      <c r="T412" s="8"/>
      <c r="U412" s="8"/>
      <c r="V412" s="8"/>
      <c r="W412" s="8"/>
      <c r="X412" s="8"/>
      <c r="Y412" s="8"/>
      <c r="Z412" s="8"/>
      <c r="AA412" s="8"/>
      <c r="AB412" s="8"/>
      <c r="AC412" s="8"/>
      <c r="AD412" s="8"/>
      <c r="AE412" s="124"/>
      <c r="AF412" s="96"/>
      <c r="AG412" s="96"/>
      <c r="AH412" s="96"/>
    </row>
    <row r="413" spans="1:34" ht="18.75" customHeight="1">
      <c r="A413" s="96"/>
      <c r="B413" s="96"/>
      <c r="C413" s="96"/>
      <c r="D413" s="96"/>
      <c r="E413" s="96"/>
      <c r="F413" s="96"/>
      <c r="G413" s="96"/>
      <c r="H413" s="96"/>
      <c r="I413" s="96"/>
      <c r="J413" s="96"/>
      <c r="K413" s="8"/>
      <c r="L413" s="8"/>
      <c r="M413" s="8"/>
      <c r="N413" s="8"/>
      <c r="O413" s="8"/>
      <c r="P413" s="8"/>
      <c r="Q413" s="8"/>
      <c r="R413" s="8"/>
      <c r="S413" s="8"/>
      <c r="T413" s="8"/>
      <c r="U413" s="8"/>
      <c r="V413" s="8"/>
      <c r="W413" s="8"/>
      <c r="X413" s="8"/>
      <c r="Y413" s="8"/>
      <c r="Z413" s="8"/>
      <c r="AA413" s="8"/>
      <c r="AB413" s="8"/>
      <c r="AC413" s="8"/>
      <c r="AD413" s="8"/>
      <c r="AE413" s="124"/>
      <c r="AF413" s="96"/>
      <c r="AG413" s="96"/>
      <c r="AH413" s="96"/>
    </row>
    <row r="414" spans="1:34" ht="18.75" customHeight="1">
      <c r="A414" s="96"/>
      <c r="B414" s="96"/>
      <c r="C414" s="96"/>
      <c r="D414" s="96"/>
      <c r="E414" s="96"/>
      <c r="F414" s="96"/>
      <c r="G414" s="96"/>
      <c r="H414" s="96"/>
      <c r="I414" s="96"/>
      <c r="J414" s="96"/>
      <c r="K414" s="8"/>
      <c r="L414" s="8"/>
      <c r="M414" s="8"/>
      <c r="N414" s="8"/>
      <c r="O414" s="8"/>
      <c r="P414" s="8"/>
      <c r="Q414" s="8"/>
      <c r="R414" s="8"/>
      <c r="S414" s="8"/>
      <c r="T414" s="8"/>
      <c r="U414" s="8"/>
      <c r="V414" s="8"/>
      <c r="W414" s="8"/>
      <c r="X414" s="8"/>
      <c r="Y414" s="8"/>
      <c r="Z414" s="8"/>
      <c r="AA414" s="8"/>
      <c r="AB414" s="8"/>
      <c r="AC414" s="8"/>
      <c r="AD414" s="8"/>
      <c r="AE414" s="124"/>
      <c r="AF414" s="96"/>
      <c r="AG414" s="96"/>
      <c r="AH414" s="96"/>
    </row>
    <row r="415" spans="1:34" ht="18.75" customHeight="1">
      <c r="A415" s="96"/>
      <c r="B415" s="96"/>
      <c r="C415" s="96"/>
      <c r="D415" s="96"/>
      <c r="E415" s="96"/>
      <c r="F415" s="96"/>
      <c r="G415" s="96"/>
      <c r="H415" s="96"/>
      <c r="I415" s="96"/>
      <c r="J415" s="96"/>
      <c r="K415" s="8"/>
      <c r="L415" s="8"/>
      <c r="M415" s="8"/>
      <c r="N415" s="8"/>
      <c r="O415" s="8"/>
      <c r="P415" s="8"/>
      <c r="Q415" s="8"/>
      <c r="R415" s="8"/>
      <c r="S415" s="8"/>
      <c r="T415" s="8"/>
      <c r="U415" s="8"/>
      <c r="V415" s="8"/>
      <c r="W415" s="8"/>
      <c r="X415" s="8"/>
      <c r="Y415" s="8"/>
      <c r="Z415" s="8"/>
      <c r="AA415" s="8"/>
      <c r="AB415" s="8"/>
      <c r="AC415" s="8"/>
      <c r="AD415" s="8"/>
      <c r="AE415" s="124"/>
      <c r="AF415" s="96"/>
      <c r="AG415" s="96"/>
      <c r="AH415" s="96"/>
    </row>
    <row r="416" spans="1:34" ht="18.75" customHeight="1">
      <c r="A416" s="96"/>
      <c r="B416" s="96"/>
      <c r="C416" s="96"/>
      <c r="D416" s="96"/>
      <c r="E416" s="96"/>
      <c r="F416" s="96"/>
      <c r="G416" s="96"/>
      <c r="H416" s="96"/>
      <c r="I416" s="96"/>
      <c r="J416" s="96"/>
      <c r="K416" s="8"/>
      <c r="L416" s="8"/>
      <c r="M416" s="8"/>
      <c r="N416" s="8"/>
      <c r="O416" s="8"/>
      <c r="P416" s="8"/>
      <c r="Q416" s="8"/>
      <c r="R416" s="8"/>
      <c r="S416" s="8"/>
      <c r="T416" s="8"/>
      <c r="U416" s="8"/>
      <c r="V416" s="8"/>
      <c r="W416" s="8"/>
      <c r="X416" s="8"/>
      <c r="Y416" s="8"/>
      <c r="Z416" s="8"/>
      <c r="AA416" s="8"/>
      <c r="AB416" s="8"/>
      <c r="AC416" s="8"/>
      <c r="AD416" s="8"/>
      <c r="AE416" s="124"/>
      <c r="AF416" s="96"/>
      <c r="AG416" s="96"/>
      <c r="AH416" s="96"/>
    </row>
    <row r="417" spans="1:34" ht="18.75" customHeight="1">
      <c r="A417" s="96"/>
      <c r="B417" s="96"/>
      <c r="C417" s="96"/>
      <c r="D417" s="96"/>
      <c r="E417" s="96"/>
      <c r="F417" s="96"/>
      <c r="G417" s="96"/>
      <c r="H417" s="96"/>
      <c r="I417" s="96"/>
      <c r="J417" s="96"/>
      <c r="K417" s="8"/>
      <c r="L417" s="8"/>
      <c r="M417" s="8"/>
      <c r="N417" s="8"/>
      <c r="O417" s="8"/>
      <c r="P417" s="8"/>
      <c r="Q417" s="8"/>
      <c r="R417" s="8"/>
      <c r="S417" s="8"/>
      <c r="T417" s="8"/>
      <c r="U417" s="8"/>
      <c r="V417" s="8"/>
      <c r="W417" s="8"/>
      <c r="X417" s="8"/>
      <c r="Y417" s="8"/>
      <c r="Z417" s="8"/>
      <c r="AA417" s="8"/>
      <c r="AB417" s="8"/>
      <c r="AC417" s="8"/>
      <c r="AD417" s="8"/>
      <c r="AE417" s="124"/>
      <c r="AF417" s="96"/>
      <c r="AG417" s="96"/>
      <c r="AH417" s="96"/>
    </row>
    <row r="418" spans="1:34" ht="18.75" customHeight="1">
      <c r="A418" s="96"/>
      <c r="B418" s="96"/>
      <c r="C418" s="96"/>
      <c r="D418" s="96"/>
      <c r="E418" s="96"/>
      <c r="F418" s="96"/>
      <c r="G418" s="96"/>
      <c r="H418" s="96"/>
      <c r="I418" s="96"/>
      <c r="J418" s="96"/>
      <c r="K418" s="8"/>
      <c r="L418" s="8"/>
      <c r="M418" s="8"/>
      <c r="N418" s="8"/>
      <c r="O418" s="8"/>
      <c r="P418" s="8"/>
      <c r="Q418" s="8"/>
      <c r="R418" s="8"/>
      <c r="S418" s="8"/>
      <c r="T418" s="8"/>
      <c r="U418" s="8"/>
      <c r="V418" s="8"/>
      <c r="W418" s="8"/>
      <c r="X418" s="8"/>
      <c r="Y418" s="8"/>
      <c r="Z418" s="8"/>
      <c r="AA418" s="8"/>
      <c r="AB418" s="8"/>
      <c r="AC418" s="8"/>
      <c r="AD418" s="8"/>
      <c r="AE418" s="124"/>
      <c r="AF418" s="96"/>
      <c r="AG418" s="96"/>
      <c r="AH418" s="96"/>
    </row>
    <row r="419" spans="1:34" ht="18.75" customHeight="1">
      <c r="A419" s="96"/>
      <c r="B419" s="96"/>
      <c r="C419" s="96"/>
      <c r="D419" s="96"/>
      <c r="E419" s="96"/>
      <c r="F419" s="96"/>
      <c r="G419" s="96"/>
      <c r="H419" s="96"/>
      <c r="I419" s="96"/>
      <c r="J419" s="96"/>
      <c r="K419" s="8"/>
      <c r="L419" s="8"/>
      <c r="M419" s="8"/>
      <c r="N419" s="8"/>
      <c r="O419" s="8"/>
      <c r="P419" s="8"/>
      <c r="Q419" s="8"/>
      <c r="R419" s="8"/>
      <c r="S419" s="8"/>
      <c r="T419" s="8"/>
      <c r="U419" s="8"/>
      <c r="V419" s="8"/>
      <c r="W419" s="8"/>
      <c r="X419" s="8"/>
      <c r="Y419" s="8"/>
      <c r="Z419" s="8"/>
      <c r="AA419" s="8"/>
      <c r="AB419" s="8"/>
      <c r="AC419" s="8"/>
      <c r="AD419" s="8"/>
      <c r="AE419" s="124"/>
      <c r="AF419" s="96"/>
      <c r="AG419" s="96"/>
      <c r="AH419" s="96"/>
    </row>
    <row r="420" spans="1:34" ht="18.75" customHeight="1">
      <c r="A420" s="96"/>
      <c r="B420" s="96"/>
      <c r="C420" s="96"/>
      <c r="D420" s="96"/>
      <c r="E420" s="96"/>
      <c r="F420" s="96"/>
      <c r="G420" s="96"/>
      <c r="H420" s="96"/>
      <c r="I420" s="96"/>
      <c r="J420" s="96"/>
      <c r="K420" s="8"/>
      <c r="L420" s="8"/>
      <c r="M420" s="8"/>
      <c r="N420" s="8"/>
      <c r="O420" s="8"/>
      <c r="P420" s="8"/>
      <c r="Q420" s="8"/>
      <c r="R420" s="8"/>
      <c r="S420" s="8"/>
      <c r="T420" s="8"/>
      <c r="U420" s="8"/>
      <c r="V420" s="8"/>
      <c r="W420" s="8"/>
      <c r="X420" s="8"/>
      <c r="Y420" s="8"/>
      <c r="Z420" s="8"/>
      <c r="AA420" s="8"/>
      <c r="AB420" s="8"/>
      <c r="AC420" s="8"/>
      <c r="AD420" s="8"/>
      <c r="AE420" s="124"/>
      <c r="AF420" s="96"/>
      <c r="AG420" s="96"/>
      <c r="AH420" s="96"/>
    </row>
    <row r="421" spans="1:34" ht="18.75" customHeight="1">
      <c r="A421" s="96"/>
      <c r="B421" s="96"/>
      <c r="C421" s="96"/>
      <c r="D421" s="96"/>
      <c r="E421" s="96"/>
      <c r="F421" s="96"/>
      <c r="G421" s="96"/>
      <c r="H421" s="96"/>
      <c r="I421" s="96"/>
      <c r="J421" s="96"/>
      <c r="K421" s="8"/>
      <c r="L421" s="8"/>
      <c r="M421" s="8"/>
      <c r="N421" s="8"/>
      <c r="O421" s="8"/>
      <c r="P421" s="8"/>
      <c r="Q421" s="8"/>
      <c r="R421" s="8"/>
      <c r="S421" s="8"/>
      <c r="T421" s="8"/>
      <c r="U421" s="8"/>
      <c r="V421" s="8"/>
      <c r="W421" s="8"/>
      <c r="X421" s="8"/>
      <c r="Y421" s="8"/>
      <c r="Z421" s="8"/>
      <c r="AA421" s="8"/>
      <c r="AB421" s="8"/>
      <c r="AC421" s="8"/>
      <c r="AD421" s="8"/>
      <c r="AE421" s="124"/>
      <c r="AF421" s="96"/>
      <c r="AG421" s="96"/>
      <c r="AH421" s="96"/>
    </row>
    <row r="422" spans="1:34" ht="18.75" customHeight="1">
      <c r="A422" s="96"/>
      <c r="B422" s="96"/>
      <c r="C422" s="96"/>
      <c r="D422" s="96"/>
      <c r="E422" s="96"/>
      <c r="F422" s="96"/>
      <c r="G422" s="96"/>
      <c r="H422" s="96"/>
      <c r="I422" s="96"/>
      <c r="J422" s="96"/>
      <c r="K422" s="8"/>
      <c r="L422" s="8"/>
      <c r="M422" s="8"/>
      <c r="N422" s="8"/>
      <c r="O422" s="8"/>
      <c r="P422" s="8"/>
      <c r="Q422" s="8"/>
      <c r="R422" s="8"/>
      <c r="S422" s="8"/>
      <c r="T422" s="8"/>
      <c r="U422" s="8"/>
      <c r="V422" s="8"/>
      <c r="W422" s="8"/>
      <c r="X422" s="8"/>
      <c r="Y422" s="8"/>
      <c r="Z422" s="8"/>
      <c r="AA422" s="8"/>
      <c r="AB422" s="8"/>
      <c r="AC422" s="8"/>
      <c r="AD422" s="8"/>
      <c r="AE422" s="124"/>
      <c r="AF422" s="96"/>
      <c r="AG422" s="96"/>
      <c r="AH422" s="96"/>
    </row>
    <row r="423" spans="1:34" ht="18.75" customHeight="1">
      <c r="A423" s="96"/>
      <c r="B423" s="96"/>
      <c r="C423" s="96"/>
      <c r="D423" s="96"/>
      <c r="E423" s="96"/>
      <c r="F423" s="96"/>
      <c r="G423" s="96"/>
      <c r="H423" s="96"/>
      <c r="I423" s="96"/>
      <c r="J423" s="96"/>
      <c r="K423" s="8"/>
      <c r="L423" s="8"/>
      <c r="M423" s="8"/>
      <c r="N423" s="8"/>
      <c r="O423" s="8"/>
      <c r="P423" s="8"/>
      <c r="Q423" s="8"/>
      <c r="R423" s="8"/>
      <c r="S423" s="8"/>
      <c r="T423" s="8"/>
      <c r="U423" s="8"/>
      <c r="V423" s="8"/>
      <c r="W423" s="8"/>
      <c r="X423" s="8"/>
      <c r="Y423" s="8"/>
      <c r="Z423" s="8"/>
      <c r="AA423" s="8"/>
      <c r="AB423" s="8"/>
      <c r="AC423" s="8"/>
      <c r="AD423" s="8"/>
      <c r="AE423" s="124"/>
      <c r="AF423" s="96"/>
      <c r="AG423" s="96"/>
      <c r="AH423" s="96"/>
    </row>
    <row r="424" spans="1:34" ht="18.75" customHeight="1">
      <c r="A424" s="96"/>
      <c r="B424" s="96"/>
      <c r="C424" s="96"/>
      <c r="D424" s="96"/>
      <c r="E424" s="96"/>
      <c r="F424" s="96"/>
      <c r="G424" s="96"/>
      <c r="H424" s="96"/>
      <c r="I424" s="96"/>
      <c r="J424" s="96"/>
      <c r="K424" s="8"/>
      <c r="L424" s="8"/>
      <c r="M424" s="8"/>
      <c r="N424" s="8"/>
      <c r="O424" s="8"/>
      <c r="P424" s="8"/>
      <c r="Q424" s="8"/>
      <c r="R424" s="8"/>
      <c r="S424" s="8"/>
      <c r="T424" s="8"/>
      <c r="U424" s="8"/>
      <c r="V424" s="8"/>
      <c r="W424" s="8"/>
      <c r="X424" s="8"/>
      <c r="Y424" s="8"/>
      <c r="Z424" s="8"/>
      <c r="AA424" s="8"/>
      <c r="AB424" s="8"/>
      <c r="AC424" s="8"/>
      <c r="AD424" s="8"/>
      <c r="AE424" s="124"/>
      <c r="AF424" s="96"/>
      <c r="AG424" s="96"/>
      <c r="AH424" s="96"/>
    </row>
    <row r="425" spans="1:34" ht="18.75" customHeight="1">
      <c r="A425" s="96"/>
      <c r="B425" s="96"/>
      <c r="C425" s="96"/>
      <c r="D425" s="96"/>
      <c r="E425" s="96"/>
      <c r="F425" s="96"/>
      <c r="G425" s="96"/>
      <c r="H425" s="96"/>
      <c r="I425" s="96"/>
      <c r="J425" s="96"/>
      <c r="K425" s="8"/>
      <c r="L425" s="8"/>
      <c r="M425" s="8"/>
      <c r="N425" s="8"/>
      <c r="O425" s="8"/>
      <c r="P425" s="8"/>
      <c r="Q425" s="8"/>
      <c r="R425" s="8"/>
      <c r="S425" s="8"/>
      <c r="T425" s="8"/>
      <c r="U425" s="8"/>
      <c r="V425" s="8"/>
      <c r="W425" s="8"/>
      <c r="X425" s="8"/>
      <c r="Y425" s="8"/>
      <c r="Z425" s="8"/>
      <c r="AA425" s="8"/>
      <c r="AB425" s="8"/>
      <c r="AC425" s="8"/>
      <c r="AD425" s="8"/>
      <c r="AE425" s="124"/>
      <c r="AF425" s="96"/>
      <c r="AG425" s="96"/>
      <c r="AH425" s="96"/>
    </row>
    <row r="426" spans="1:34" ht="18.75" customHeight="1">
      <c r="A426" s="96"/>
      <c r="B426" s="96"/>
      <c r="C426" s="96"/>
      <c r="D426" s="96"/>
      <c r="E426" s="96"/>
      <c r="F426" s="96"/>
      <c r="G426" s="96"/>
      <c r="H426" s="96"/>
      <c r="I426" s="96"/>
      <c r="J426" s="96"/>
      <c r="K426" s="8"/>
      <c r="L426" s="8"/>
      <c r="M426" s="8"/>
      <c r="N426" s="8"/>
      <c r="O426" s="8"/>
      <c r="P426" s="8"/>
      <c r="Q426" s="8"/>
      <c r="R426" s="8"/>
      <c r="S426" s="8"/>
      <c r="T426" s="8"/>
      <c r="U426" s="8"/>
      <c r="V426" s="8"/>
      <c r="W426" s="8"/>
      <c r="X426" s="8"/>
      <c r="Y426" s="8"/>
      <c r="Z426" s="8"/>
      <c r="AA426" s="8"/>
      <c r="AB426" s="8"/>
      <c r="AC426" s="8"/>
      <c r="AD426" s="8"/>
      <c r="AE426" s="124"/>
      <c r="AF426" s="96"/>
      <c r="AG426" s="96"/>
      <c r="AH426" s="96"/>
    </row>
    <row r="427" spans="1:34" ht="18.75" customHeight="1">
      <c r="A427" s="96"/>
      <c r="B427" s="96"/>
      <c r="C427" s="96"/>
      <c r="D427" s="96"/>
      <c r="E427" s="96"/>
      <c r="F427" s="96"/>
      <c r="G427" s="96"/>
      <c r="H427" s="96"/>
      <c r="I427" s="96"/>
      <c r="J427" s="96"/>
      <c r="K427" s="8"/>
      <c r="L427" s="8"/>
      <c r="M427" s="8"/>
      <c r="N427" s="8"/>
      <c r="O427" s="8"/>
      <c r="P427" s="8"/>
      <c r="Q427" s="8"/>
      <c r="R427" s="8"/>
      <c r="S427" s="8"/>
      <c r="T427" s="8"/>
      <c r="U427" s="8"/>
      <c r="V427" s="8"/>
      <c r="W427" s="8"/>
      <c r="X427" s="8"/>
      <c r="Y427" s="8"/>
      <c r="Z427" s="8"/>
      <c r="AA427" s="8"/>
      <c r="AB427" s="8"/>
      <c r="AC427" s="8"/>
      <c r="AD427" s="8"/>
      <c r="AE427" s="124"/>
      <c r="AF427" s="96"/>
      <c r="AG427" s="96"/>
      <c r="AH427" s="96"/>
    </row>
    <row r="428" spans="1:34" ht="18.75" customHeight="1">
      <c r="A428" s="96"/>
      <c r="B428" s="96"/>
      <c r="C428" s="96"/>
      <c r="D428" s="96"/>
      <c r="E428" s="96"/>
      <c r="F428" s="96"/>
      <c r="G428" s="96"/>
      <c r="H428" s="96"/>
      <c r="I428" s="96"/>
      <c r="J428" s="96"/>
      <c r="K428" s="8"/>
      <c r="L428" s="8"/>
      <c r="M428" s="8"/>
      <c r="N428" s="8"/>
      <c r="O428" s="8"/>
      <c r="P428" s="8"/>
      <c r="Q428" s="8"/>
      <c r="R428" s="8"/>
      <c r="S428" s="8"/>
      <c r="T428" s="8"/>
      <c r="U428" s="8"/>
      <c r="V428" s="8"/>
      <c r="W428" s="8"/>
      <c r="X428" s="8"/>
      <c r="Y428" s="8"/>
      <c r="Z428" s="8"/>
      <c r="AA428" s="8"/>
      <c r="AB428" s="8"/>
      <c r="AC428" s="8"/>
      <c r="AD428" s="8"/>
      <c r="AE428" s="124"/>
      <c r="AF428" s="96"/>
      <c r="AG428" s="96"/>
      <c r="AH428" s="96"/>
    </row>
    <row r="429" spans="1:34" ht="18.75" customHeight="1">
      <c r="A429" s="96"/>
      <c r="B429" s="96"/>
      <c r="C429" s="96"/>
      <c r="D429" s="96"/>
      <c r="E429" s="96"/>
      <c r="F429" s="96"/>
      <c r="G429" s="96"/>
      <c r="H429" s="96"/>
      <c r="I429" s="96"/>
      <c r="J429" s="96"/>
      <c r="K429" s="8"/>
      <c r="L429" s="8"/>
      <c r="M429" s="8"/>
      <c r="N429" s="8"/>
      <c r="O429" s="8"/>
      <c r="P429" s="8"/>
      <c r="Q429" s="8"/>
      <c r="R429" s="8"/>
      <c r="S429" s="8"/>
      <c r="T429" s="8"/>
      <c r="U429" s="8"/>
      <c r="V429" s="8"/>
      <c r="W429" s="8"/>
      <c r="X429" s="8"/>
      <c r="Y429" s="8"/>
      <c r="Z429" s="8"/>
      <c r="AA429" s="8"/>
      <c r="AB429" s="8"/>
      <c r="AC429" s="8"/>
      <c r="AD429" s="8"/>
      <c r="AE429" s="124"/>
      <c r="AF429" s="96"/>
      <c r="AG429" s="96"/>
      <c r="AH429" s="96"/>
    </row>
    <row r="430" spans="1:34" ht="18.75" customHeight="1">
      <c r="A430" s="96"/>
      <c r="B430" s="96"/>
      <c r="C430" s="96"/>
      <c r="D430" s="96"/>
      <c r="E430" s="96"/>
      <c r="F430" s="96"/>
      <c r="G430" s="96"/>
      <c r="H430" s="96"/>
      <c r="I430" s="96"/>
      <c r="J430" s="96"/>
      <c r="K430" s="8"/>
      <c r="L430" s="8"/>
      <c r="M430" s="8"/>
      <c r="N430" s="8"/>
      <c r="O430" s="8"/>
      <c r="P430" s="8"/>
      <c r="Q430" s="8"/>
      <c r="R430" s="8"/>
      <c r="S430" s="8"/>
      <c r="T430" s="8"/>
      <c r="U430" s="8"/>
      <c r="V430" s="8"/>
      <c r="W430" s="8"/>
      <c r="X430" s="8"/>
      <c r="Y430" s="8"/>
      <c r="Z430" s="8"/>
      <c r="AA430" s="8"/>
      <c r="AB430" s="8"/>
      <c r="AC430" s="8"/>
      <c r="AD430" s="8"/>
      <c r="AE430" s="124"/>
      <c r="AF430" s="96"/>
      <c r="AG430" s="96"/>
      <c r="AH430" s="96"/>
    </row>
    <row r="431" spans="1:34" ht="18.75" customHeight="1">
      <c r="A431" s="96"/>
      <c r="B431" s="96"/>
      <c r="C431" s="96"/>
      <c r="D431" s="96"/>
      <c r="E431" s="96"/>
      <c r="F431" s="96"/>
      <c r="G431" s="96"/>
      <c r="H431" s="96"/>
      <c r="I431" s="96"/>
      <c r="J431" s="96"/>
      <c r="K431" s="8"/>
      <c r="L431" s="8"/>
      <c r="M431" s="8"/>
      <c r="N431" s="8"/>
      <c r="O431" s="8"/>
      <c r="P431" s="8"/>
      <c r="Q431" s="8"/>
      <c r="R431" s="8"/>
      <c r="S431" s="8"/>
      <c r="T431" s="8"/>
      <c r="U431" s="8"/>
      <c r="V431" s="8"/>
      <c r="W431" s="8"/>
      <c r="X431" s="8"/>
      <c r="Y431" s="8"/>
      <c r="Z431" s="8"/>
      <c r="AA431" s="8"/>
      <c r="AB431" s="8"/>
      <c r="AC431" s="8"/>
      <c r="AD431" s="8"/>
      <c r="AE431" s="124"/>
      <c r="AF431" s="96"/>
      <c r="AG431" s="96"/>
      <c r="AH431" s="96"/>
    </row>
    <row r="432" spans="1:34" ht="18.75" customHeight="1">
      <c r="A432" s="96"/>
      <c r="B432" s="96"/>
      <c r="C432" s="96"/>
      <c r="D432" s="96"/>
      <c r="E432" s="96"/>
      <c r="F432" s="96"/>
      <c r="G432" s="96"/>
      <c r="H432" s="96"/>
      <c r="I432" s="96"/>
      <c r="J432" s="96"/>
      <c r="K432" s="8"/>
      <c r="L432" s="8"/>
      <c r="M432" s="8"/>
      <c r="N432" s="8"/>
      <c r="O432" s="8"/>
      <c r="P432" s="8"/>
      <c r="Q432" s="8"/>
      <c r="R432" s="8"/>
      <c r="S432" s="8"/>
      <c r="T432" s="8"/>
      <c r="U432" s="8"/>
      <c r="V432" s="8"/>
      <c r="W432" s="8"/>
      <c r="X432" s="8"/>
      <c r="Y432" s="8"/>
      <c r="Z432" s="8"/>
      <c r="AA432" s="8"/>
      <c r="AB432" s="8"/>
      <c r="AC432" s="8"/>
      <c r="AD432" s="8"/>
      <c r="AE432" s="124"/>
      <c r="AF432" s="96"/>
      <c r="AG432" s="96"/>
      <c r="AH432" s="96"/>
    </row>
    <row r="433" spans="1:34" ht="18.75" customHeight="1">
      <c r="A433" s="96"/>
      <c r="B433" s="96"/>
      <c r="C433" s="96"/>
      <c r="D433" s="96"/>
      <c r="E433" s="96"/>
      <c r="F433" s="96"/>
      <c r="G433" s="96"/>
      <c r="H433" s="96"/>
      <c r="I433" s="96"/>
      <c r="J433" s="96"/>
      <c r="K433" s="8"/>
      <c r="L433" s="8"/>
      <c r="M433" s="8"/>
      <c r="N433" s="8"/>
      <c r="O433" s="8"/>
      <c r="P433" s="8"/>
      <c r="Q433" s="8"/>
      <c r="R433" s="8"/>
      <c r="S433" s="8"/>
      <c r="T433" s="8"/>
      <c r="U433" s="8"/>
      <c r="V433" s="8"/>
      <c r="W433" s="8"/>
      <c r="X433" s="8"/>
      <c r="Y433" s="8"/>
      <c r="Z433" s="8"/>
      <c r="AA433" s="8"/>
      <c r="AB433" s="8"/>
      <c r="AC433" s="8"/>
      <c r="AD433" s="8"/>
      <c r="AE433" s="124"/>
      <c r="AF433" s="96"/>
      <c r="AG433" s="96"/>
      <c r="AH433" s="96"/>
    </row>
    <row r="434" spans="1:34" ht="18.75" customHeight="1">
      <c r="A434" s="96"/>
      <c r="B434" s="96"/>
      <c r="C434" s="96"/>
      <c r="D434" s="96"/>
      <c r="E434" s="96"/>
      <c r="F434" s="96"/>
      <c r="G434" s="96"/>
      <c r="H434" s="96"/>
      <c r="I434" s="96"/>
      <c r="J434" s="96"/>
      <c r="K434" s="8"/>
      <c r="L434" s="8"/>
      <c r="M434" s="8"/>
      <c r="N434" s="8"/>
      <c r="O434" s="8"/>
      <c r="P434" s="8"/>
      <c r="Q434" s="8"/>
      <c r="R434" s="8"/>
      <c r="S434" s="8"/>
      <c r="T434" s="8"/>
      <c r="U434" s="8"/>
      <c r="V434" s="8"/>
      <c r="W434" s="8"/>
      <c r="X434" s="8"/>
      <c r="Y434" s="8"/>
      <c r="Z434" s="8"/>
      <c r="AA434" s="8"/>
      <c r="AB434" s="8"/>
      <c r="AC434" s="8"/>
      <c r="AD434" s="8"/>
      <c r="AE434" s="124"/>
      <c r="AF434" s="96"/>
      <c r="AG434" s="96"/>
      <c r="AH434" s="96"/>
    </row>
    <row r="435" spans="1:34" ht="18.75" customHeight="1">
      <c r="A435" s="96"/>
      <c r="B435" s="96"/>
      <c r="C435" s="96"/>
      <c r="D435" s="96"/>
      <c r="E435" s="96"/>
      <c r="F435" s="96"/>
      <c r="G435" s="96"/>
      <c r="H435" s="96"/>
      <c r="I435" s="96"/>
      <c r="J435" s="96"/>
      <c r="K435" s="8"/>
      <c r="L435" s="8"/>
      <c r="M435" s="8"/>
      <c r="N435" s="8"/>
      <c r="O435" s="8"/>
      <c r="P435" s="8"/>
      <c r="Q435" s="8"/>
      <c r="R435" s="8"/>
      <c r="S435" s="8"/>
      <c r="T435" s="8"/>
      <c r="U435" s="8"/>
      <c r="V435" s="8"/>
      <c r="W435" s="8"/>
      <c r="X435" s="8"/>
      <c r="Y435" s="8"/>
      <c r="Z435" s="8"/>
      <c r="AA435" s="8"/>
      <c r="AB435" s="8"/>
      <c r="AC435" s="8"/>
      <c r="AD435" s="8"/>
      <c r="AE435" s="124"/>
      <c r="AF435" s="96"/>
      <c r="AG435" s="96"/>
      <c r="AH435" s="96"/>
    </row>
    <row r="436" spans="1:34" ht="18.75" customHeight="1">
      <c r="A436" s="96"/>
      <c r="B436" s="96"/>
      <c r="C436" s="96"/>
      <c r="D436" s="96"/>
      <c r="E436" s="96"/>
      <c r="F436" s="96"/>
      <c r="G436" s="96"/>
      <c r="H436" s="96"/>
      <c r="I436" s="96"/>
      <c r="J436" s="96"/>
      <c r="K436" s="8"/>
      <c r="L436" s="8"/>
      <c r="M436" s="8"/>
      <c r="N436" s="8"/>
      <c r="O436" s="8"/>
      <c r="P436" s="8"/>
      <c r="Q436" s="8"/>
      <c r="R436" s="8"/>
      <c r="S436" s="8"/>
      <c r="T436" s="8"/>
      <c r="U436" s="8"/>
      <c r="V436" s="8"/>
      <c r="W436" s="8"/>
      <c r="X436" s="8"/>
      <c r="Y436" s="8"/>
      <c r="Z436" s="8"/>
      <c r="AA436" s="8"/>
      <c r="AB436" s="8"/>
      <c r="AC436" s="8"/>
      <c r="AD436" s="8"/>
      <c r="AE436" s="124"/>
      <c r="AF436" s="96"/>
      <c r="AG436" s="96"/>
      <c r="AH436" s="96"/>
    </row>
    <row r="437" spans="1:34" ht="18.75" customHeight="1">
      <c r="A437" s="96"/>
      <c r="B437" s="96"/>
      <c r="C437" s="96"/>
      <c r="D437" s="96"/>
      <c r="E437" s="96"/>
      <c r="F437" s="96"/>
      <c r="G437" s="96"/>
      <c r="H437" s="96"/>
      <c r="I437" s="96"/>
      <c r="J437" s="96"/>
      <c r="K437" s="8"/>
      <c r="L437" s="8"/>
      <c r="M437" s="8"/>
      <c r="N437" s="8"/>
      <c r="O437" s="8"/>
      <c r="P437" s="8"/>
      <c r="Q437" s="8"/>
      <c r="R437" s="8"/>
      <c r="S437" s="8"/>
      <c r="T437" s="8"/>
      <c r="U437" s="8"/>
      <c r="V437" s="8"/>
      <c r="W437" s="8"/>
      <c r="X437" s="8"/>
      <c r="Y437" s="8"/>
      <c r="Z437" s="8"/>
      <c r="AA437" s="8"/>
      <c r="AB437" s="8"/>
      <c r="AC437" s="8"/>
      <c r="AD437" s="8"/>
      <c r="AE437" s="124"/>
      <c r="AF437" s="96"/>
      <c r="AG437" s="96"/>
      <c r="AH437" s="96"/>
    </row>
    <row r="438" spans="1:34" ht="18.75" customHeight="1">
      <c r="A438" s="96"/>
      <c r="B438" s="96"/>
      <c r="C438" s="96"/>
      <c r="D438" s="96"/>
      <c r="E438" s="96"/>
      <c r="F438" s="96"/>
      <c r="G438" s="96"/>
      <c r="H438" s="96"/>
      <c r="I438" s="96"/>
      <c r="J438" s="96"/>
      <c r="K438" s="8"/>
      <c r="L438" s="8"/>
      <c r="M438" s="8"/>
      <c r="N438" s="8"/>
      <c r="O438" s="8"/>
      <c r="P438" s="8"/>
      <c r="Q438" s="8"/>
      <c r="R438" s="8"/>
      <c r="S438" s="8"/>
      <c r="T438" s="8"/>
      <c r="U438" s="8"/>
      <c r="V438" s="8"/>
      <c r="W438" s="8"/>
      <c r="X438" s="8"/>
      <c r="Y438" s="8"/>
      <c r="Z438" s="8"/>
      <c r="AA438" s="8"/>
      <c r="AB438" s="8"/>
      <c r="AC438" s="8"/>
      <c r="AD438" s="8"/>
      <c r="AE438" s="124"/>
      <c r="AF438" s="96"/>
      <c r="AG438" s="96"/>
      <c r="AH438" s="96"/>
    </row>
    <row r="439" spans="1:34" ht="18.75" customHeight="1">
      <c r="A439" s="96"/>
      <c r="B439" s="96"/>
      <c r="C439" s="96"/>
      <c r="D439" s="96"/>
      <c r="E439" s="96"/>
      <c r="F439" s="96"/>
      <c r="G439" s="96"/>
      <c r="H439" s="96"/>
      <c r="I439" s="96"/>
      <c r="J439" s="96"/>
      <c r="K439" s="8"/>
      <c r="L439" s="8"/>
      <c r="M439" s="8"/>
      <c r="N439" s="8"/>
      <c r="O439" s="8"/>
      <c r="P439" s="8"/>
      <c r="Q439" s="8"/>
      <c r="R439" s="8"/>
      <c r="S439" s="8"/>
      <c r="T439" s="8"/>
      <c r="U439" s="8"/>
      <c r="V439" s="8"/>
      <c r="W439" s="8"/>
      <c r="X439" s="8"/>
      <c r="Y439" s="8"/>
      <c r="Z439" s="8"/>
      <c r="AA439" s="8"/>
      <c r="AB439" s="8"/>
      <c r="AC439" s="8"/>
      <c r="AD439" s="8"/>
      <c r="AE439" s="124"/>
      <c r="AF439" s="96"/>
      <c r="AG439" s="96"/>
      <c r="AH439" s="96"/>
    </row>
    <row r="440" spans="1:34" ht="18.75" customHeight="1">
      <c r="A440" s="96"/>
      <c r="B440" s="96"/>
      <c r="C440" s="96"/>
      <c r="D440" s="96"/>
      <c r="E440" s="96"/>
      <c r="F440" s="96"/>
      <c r="G440" s="96"/>
      <c r="H440" s="96"/>
      <c r="I440" s="96"/>
      <c r="J440" s="96"/>
      <c r="K440" s="8"/>
      <c r="L440" s="8"/>
      <c r="M440" s="8"/>
      <c r="N440" s="8"/>
      <c r="O440" s="8"/>
      <c r="P440" s="8"/>
      <c r="Q440" s="8"/>
      <c r="R440" s="8"/>
      <c r="S440" s="8"/>
      <c r="T440" s="8"/>
      <c r="U440" s="8"/>
      <c r="V440" s="8"/>
      <c r="W440" s="8"/>
      <c r="X440" s="8"/>
      <c r="Y440" s="8"/>
      <c r="Z440" s="8"/>
      <c r="AA440" s="8"/>
      <c r="AB440" s="8"/>
      <c r="AC440" s="8"/>
      <c r="AD440" s="8"/>
      <c r="AE440" s="124"/>
      <c r="AF440" s="96"/>
      <c r="AG440" s="96"/>
      <c r="AH440" s="96"/>
    </row>
    <row r="441" spans="1:34" ht="18.75" customHeight="1">
      <c r="A441" s="96"/>
      <c r="B441" s="96"/>
      <c r="C441" s="96"/>
      <c r="D441" s="96"/>
      <c r="E441" s="96"/>
      <c r="F441" s="96"/>
      <c r="G441" s="96"/>
      <c r="H441" s="96"/>
      <c r="I441" s="96"/>
      <c r="J441" s="96"/>
      <c r="K441" s="8"/>
      <c r="L441" s="8"/>
      <c r="M441" s="8"/>
      <c r="N441" s="8"/>
      <c r="O441" s="8"/>
      <c r="P441" s="8"/>
      <c r="Q441" s="8"/>
      <c r="R441" s="8"/>
      <c r="S441" s="8"/>
      <c r="T441" s="8"/>
      <c r="U441" s="8"/>
      <c r="V441" s="8"/>
      <c r="W441" s="8"/>
      <c r="X441" s="8"/>
      <c r="Y441" s="8"/>
      <c r="Z441" s="8"/>
      <c r="AA441" s="8"/>
      <c r="AB441" s="8"/>
      <c r="AC441" s="8"/>
      <c r="AD441" s="8"/>
      <c r="AE441" s="124"/>
      <c r="AF441" s="96"/>
      <c r="AG441" s="96"/>
      <c r="AH441" s="96"/>
    </row>
    <row r="442" spans="1:34" ht="18.75" customHeight="1">
      <c r="A442" s="96"/>
      <c r="B442" s="96"/>
      <c r="C442" s="96"/>
      <c r="D442" s="96"/>
      <c r="E442" s="96"/>
      <c r="F442" s="96"/>
      <c r="G442" s="96"/>
      <c r="H442" s="96"/>
      <c r="I442" s="96"/>
      <c r="J442" s="96"/>
      <c r="K442" s="8"/>
      <c r="L442" s="8"/>
      <c r="M442" s="8"/>
      <c r="N442" s="8"/>
      <c r="O442" s="8"/>
      <c r="P442" s="8"/>
      <c r="Q442" s="8"/>
      <c r="R442" s="8"/>
      <c r="S442" s="8"/>
      <c r="T442" s="8"/>
      <c r="U442" s="8"/>
      <c r="V442" s="8"/>
      <c r="W442" s="8"/>
      <c r="X442" s="8"/>
      <c r="Y442" s="8"/>
      <c r="Z442" s="8"/>
      <c r="AA442" s="8"/>
      <c r="AB442" s="8"/>
      <c r="AC442" s="8"/>
      <c r="AD442" s="8"/>
      <c r="AE442" s="124"/>
      <c r="AF442" s="96"/>
      <c r="AG442" s="96"/>
      <c r="AH442" s="96"/>
    </row>
    <row r="443" spans="1:34" ht="18.75" customHeight="1">
      <c r="A443" s="96"/>
      <c r="B443" s="96"/>
      <c r="C443" s="96"/>
      <c r="D443" s="96"/>
      <c r="E443" s="96"/>
      <c r="F443" s="96"/>
      <c r="G443" s="96"/>
      <c r="H443" s="96"/>
      <c r="I443" s="96"/>
      <c r="J443" s="96"/>
      <c r="K443" s="8"/>
      <c r="L443" s="8"/>
      <c r="M443" s="8"/>
      <c r="N443" s="8"/>
      <c r="O443" s="8"/>
      <c r="P443" s="8"/>
      <c r="Q443" s="8"/>
      <c r="R443" s="8"/>
      <c r="S443" s="8"/>
      <c r="T443" s="8"/>
      <c r="U443" s="8"/>
      <c r="V443" s="8"/>
      <c r="W443" s="8"/>
      <c r="X443" s="8"/>
      <c r="Y443" s="8"/>
      <c r="Z443" s="8"/>
      <c r="AA443" s="8"/>
      <c r="AB443" s="8"/>
      <c r="AC443" s="8"/>
      <c r="AD443" s="8"/>
      <c r="AE443" s="124"/>
      <c r="AF443" s="96"/>
      <c r="AG443" s="96"/>
      <c r="AH443" s="96"/>
    </row>
    <row r="444" spans="1:34" ht="18.75" customHeight="1">
      <c r="A444" s="96"/>
      <c r="B444" s="96"/>
      <c r="C444" s="96"/>
      <c r="D444" s="96"/>
      <c r="E444" s="96"/>
      <c r="F444" s="96"/>
      <c r="G444" s="96"/>
      <c r="H444" s="96"/>
      <c r="I444" s="96"/>
      <c r="J444" s="96"/>
      <c r="K444" s="8"/>
      <c r="L444" s="8"/>
      <c r="M444" s="8"/>
      <c r="N444" s="8"/>
      <c r="O444" s="8"/>
      <c r="P444" s="8"/>
      <c r="Q444" s="8"/>
      <c r="R444" s="8"/>
      <c r="S444" s="8"/>
      <c r="T444" s="8"/>
      <c r="U444" s="8"/>
      <c r="V444" s="8"/>
      <c r="W444" s="8"/>
      <c r="X444" s="8"/>
      <c r="Y444" s="8"/>
      <c r="Z444" s="8"/>
      <c r="AA444" s="8"/>
      <c r="AB444" s="8"/>
      <c r="AC444" s="8"/>
      <c r="AD444" s="8"/>
      <c r="AE444" s="124"/>
      <c r="AF444" s="96"/>
      <c r="AG444" s="96"/>
      <c r="AH444" s="96"/>
    </row>
    <row r="445" spans="1:34" ht="18.75" customHeight="1">
      <c r="A445" s="96"/>
      <c r="B445" s="96"/>
      <c r="C445" s="96"/>
      <c r="D445" s="96"/>
      <c r="E445" s="96"/>
      <c r="F445" s="96"/>
      <c r="G445" s="96"/>
      <c r="H445" s="96"/>
      <c r="I445" s="96"/>
      <c r="J445" s="96"/>
      <c r="K445" s="8"/>
      <c r="L445" s="8"/>
      <c r="M445" s="8"/>
      <c r="N445" s="8"/>
      <c r="O445" s="8"/>
      <c r="P445" s="8"/>
      <c r="Q445" s="8"/>
      <c r="R445" s="8"/>
      <c r="S445" s="8"/>
      <c r="T445" s="8"/>
      <c r="U445" s="8"/>
      <c r="V445" s="8"/>
      <c r="W445" s="8"/>
      <c r="X445" s="8"/>
      <c r="Y445" s="8"/>
      <c r="Z445" s="8"/>
      <c r="AA445" s="8"/>
      <c r="AB445" s="8"/>
      <c r="AC445" s="8"/>
      <c r="AD445" s="8"/>
      <c r="AE445" s="124"/>
      <c r="AF445" s="96"/>
      <c r="AG445" s="96"/>
      <c r="AH445" s="96"/>
    </row>
    <row r="446" spans="1:34" ht="18.75" customHeight="1">
      <c r="A446" s="96"/>
      <c r="B446" s="96"/>
      <c r="C446" s="96"/>
      <c r="D446" s="96"/>
      <c r="E446" s="96"/>
      <c r="F446" s="96"/>
      <c r="G446" s="96"/>
      <c r="H446" s="96"/>
      <c r="I446" s="96"/>
      <c r="J446" s="96"/>
      <c r="K446" s="8"/>
      <c r="L446" s="8"/>
      <c r="M446" s="8"/>
      <c r="N446" s="8"/>
      <c r="O446" s="8"/>
      <c r="P446" s="8"/>
      <c r="Q446" s="8"/>
      <c r="R446" s="8"/>
      <c r="S446" s="8"/>
      <c r="T446" s="8"/>
      <c r="U446" s="8"/>
      <c r="V446" s="8"/>
      <c r="W446" s="8"/>
      <c r="X446" s="8"/>
      <c r="Y446" s="8"/>
      <c r="Z446" s="8"/>
      <c r="AA446" s="8"/>
      <c r="AB446" s="8"/>
      <c r="AC446" s="8"/>
      <c r="AD446" s="8"/>
      <c r="AE446" s="124"/>
      <c r="AF446" s="96"/>
      <c r="AG446" s="96"/>
      <c r="AH446" s="96"/>
    </row>
    <row r="447" spans="1:34" ht="18.75" customHeight="1">
      <c r="A447" s="96"/>
      <c r="B447" s="96"/>
      <c r="C447" s="96"/>
      <c r="D447" s="96"/>
      <c r="E447" s="96"/>
      <c r="F447" s="96"/>
      <c r="G447" s="96"/>
      <c r="H447" s="96"/>
      <c r="I447" s="96"/>
      <c r="J447" s="96"/>
      <c r="K447" s="8"/>
      <c r="L447" s="8"/>
      <c r="M447" s="8"/>
      <c r="N447" s="8"/>
      <c r="O447" s="8"/>
      <c r="P447" s="8"/>
      <c r="Q447" s="8"/>
      <c r="R447" s="8"/>
      <c r="S447" s="8"/>
      <c r="T447" s="8"/>
      <c r="U447" s="8"/>
      <c r="V447" s="8"/>
      <c r="W447" s="8"/>
      <c r="X447" s="8"/>
      <c r="Y447" s="8"/>
      <c r="Z447" s="8"/>
      <c r="AA447" s="8"/>
      <c r="AB447" s="8"/>
      <c r="AC447" s="8"/>
      <c r="AD447" s="8"/>
      <c r="AE447" s="124"/>
      <c r="AF447" s="96"/>
      <c r="AG447" s="96"/>
      <c r="AH447" s="96"/>
    </row>
    <row r="448" spans="1:34" ht="18.75" customHeight="1">
      <c r="A448" s="96"/>
      <c r="B448" s="96"/>
      <c r="C448" s="96"/>
      <c r="D448" s="96"/>
      <c r="E448" s="96"/>
      <c r="F448" s="96"/>
      <c r="G448" s="96"/>
      <c r="H448" s="96"/>
      <c r="I448" s="96"/>
      <c r="J448" s="96"/>
      <c r="K448" s="8"/>
      <c r="L448" s="8"/>
      <c r="M448" s="8"/>
      <c r="N448" s="8"/>
      <c r="O448" s="8"/>
      <c r="P448" s="8"/>
      <c r="Q448" s="8"/>
      <c r="R448" s="8"/>
      <c r="S448" s="8"/>
      <c r="T448" s="8"/>
      <c r="U448" s="8"/>
      <c r="V448" s="8"/>
      <c r="W448" s="8"/>
      <c r="X448" s="8"/>
      <c r="Y448" s="8"/>
      <c r="Z448" s="8"/>
      <c r="AA448" s="8"/>
      <c r="AB448" s="8"/>
      <c r="AC448" s="8"/>
      <c r="AD448" s="8"/>
      <c r="AE448" s="124"/>
      <c r="AF448" s="96"/>
      <c r="AG448" s="96"/>
      <c r="AH448" s="96"/>
    </row>
    <row r="449" spans="1:34" ht="18.75" customHeight="1">
      <c r="A449" s="96"/>
      <c r="B449" s="96"/>
      <c r="C449" s="96"/>
      <c r="D449" s="96"/>
      <c r="E449" s="96"/>
      <c r="F449" s="96"/>
      <c r="G449" s="96"/>
      <c r="H449" s="96"/>
      <c r="I449" s="96"/>
      <c r="J449" s="96"/>
      <c r="K449" s="8"/>
      <c r="L449" s="8"/>
      <c r="M449" s="8"/>
      <c r="N449" s="8"/>
      <c r="O449" s="8"/>
      <c r="P449" s="8"/>
      <c r="Q449" s="8"/>
      <c r="R449" s="8"/>
      <c r="S449" s="8"/>
      <c r="T449" s="8"/>
      <c r="U449" s="8"/>
      <c r="V449" s="8"/>
      <c r="W449" s="8"/>
      <c r="X449" s="8"/>
      <c r="Y449" s="8"/>
      <c r="Z449" s="8"/>
      <c r="AA449" s="8"/>
      <c r="AB449" s="8"/>
      <c r="AC449" s="8"/>
      <c r="AD449" s="8"/>
      <c r="AE449" s="124"/>
      <c r="AF449" s="96"/>
      <c r="AG449" s="96"/>
      <c r="AH449" s="96"/>
    </row>
    <row r="450" spans="1:34" ht="18.75" customHeight="1">
      <c r="A450" s="96"/>
      <c r="B450" s="96"/>
      <c r="C450" s="96"/>
      <c r="D450" s="96"/>
      <c r="E450" s="96"/>
      <c r="F450" s="96"/>
      <c r="G450" s="96"/>
      <c r="H450" s="96"/>
      <c r="I450" s="96"/>
      <c r="J450" s="96"/>
      <c r="K450" s="8"/>
      <c r="L450" s="8"/>
      <c r="M450" s="8"/>
      <c r="N450" s="8"/>
      <c r="O450" s="8"/>
      <c r="P450" s="8"/>
      <c r="Q450" s="8"/>
      <c r="R450" s="8"/>
      <c r="S450" s="8"/>
      <c r="T450" s="8"/>
      <c r="U450" s="8"/>
      <c r="V450" s="8"/>
      <c r="W450" s="8"/>
      <c r="X450" s="8"/>
      <c r="Y450" s="8"/>
      <c r="Z450" s="8"/>
      <c r="AA450" s="8"/>
      <c r="AB450" s="8"/>
      <c r="AC450" s="8"/>
      <c r="AD450" s="8"/>
      <c r="AE450" s="124"/>
      <c r="AF450" s="96"/>
      <c r="AG450" s="96"/>
      <c r="AH450" s="96"/>
    </row>
    <row r="451" spans="1:34" ht="18.75" customHeight="1">
      <c r="A451" s="96"/>
      <c r="B451" s="96"/>
      <c r="C451" s="96"/>
      <c r="D451" s="96"/>
      <c r="E451" s="96"/>
      <c r="F451" s="96"/>
      <c r="G451" s="96"/>
      <c r="H451" s="96"/>
      <c r="I451" s="96"/>
      <c r="J451" s="96"/>
      <c r="K451" s="8"/>
      <c r="L451" s="8"/>
      <c r="M451" s="8"/>
      <c r="N451" s="8"/>
      <c r="O451" s="8"/>
      <c r="P451" s="8"/>
      <c r="Q451" s="8"/>
      <c r="R451" s="8"/>
      <c r="S451" s="8"/>
      <c r="T451" s="8"/>
      <c r="U451" s="8"/>
      <c r="V451" s="8"/>
      <c r="W451" s="8"/>
      <c r="X451" s="8"/>
      <c r="Y451" s="8"/>
      <c r="Z451" s="8"/>
      <c r="AA451" s="8"/>
      <c r="AB451" s="8"/>
      <c r="AC451" s="8"/>
      <c r="AD451" s="8"/>
      <c r="AE451" s="124"/>
      <c r="AF451" s="96"/>
      <c r="AG451" s="96"/>
      <c r="AH451" s="96"/>
    </row>
    <row r="452" spans="1:34" ht="18.75" customHeight="1">
      <c r="A452" s="96"/>
      <c r="B452" s="96"/>
      <c r="C452" s="96"/>
      <c r="D452" s="96"/>
      <c r="E452" s="96"/>
      <c r="F452" s="96"/>
      <c r="G452" s="96"/>
      <c r="H452" s="96"/>
      <c r="I452" s="96"/>
      <c r="J452" s="96"/>
      <c r="K452" s="8"/>
      <c r="L452" s="8"/>
      <c r="M452" s="8"/>
      <c r="N452" s="8"/>
      <c r="O452" s="8"/>
      <c r="P452" s="8"/>
      <c r="Q452" s="8"/>
      <c r="R452" s="8"/>
      <c r="S452" s="8"/>
      <c r="T452" s="8"/>
      <c r="U452" s="8"/>
      <c r="V452" s="8"/>
      <c r="W452" s="8"/>
      <c r="X452" s="8"/>
      <c r="Y452" s="8"/>
      <c r="Z452" s="8"/>
      <c r="AA452" s="8"/>
      <c r="AB452" s="8"/>
      <c r="AC452" s="8"/>
      <c r="AD452" s="8"/>
      <c r="AE452" s="124"/>
      <c r="AF452" s="96"/>
      <c r="AG452" s="96"/>
      <c r="AH452" s="96"/>
    </row>
    <row r="453" spans="1:34" ht="18.75" customHeight="1">
      <c r="A453" s="96"/>
      <c r="B453" s="96"/>
      <c r="C453" s="96"/>
      <c r="D453" s="96"/>
      <c r="E453" s="96"/>
      <c r="F453" s="96"/>
      <c r="G453" s="96"/>
      <c r="H453" s="96"/>
      <c r="I453" s="96"/>
      <c r="J453" s="96"/>
      <c r="K453" s="8"/>
      <c r="L453" s="8"/>
      <c r="M453" s="8"/>
      <c r="N453" s="8"/>
      <c r="O453" s="8"/>
      <c r="P453" s="8"/>
      <c r="Q453" s="8"/>
      <c r="R453" s="8"/>
      <c r="S453" s="8"/>
      <c r="T453" s="8"/>
      <c r="U453" s="8"/>
      <c r="V453" s="8"/>
      <c r="W453" s="8"/>
      <c r="X453" s="8"/>
      <c r="Y453" s="8"/>
      <c r="Z453" s="8"/>
      <c r="AA453" s="8"/>
      <c r="AB453" s="8"/>
      <c r="AC453" s="8"/>
      <c r="AD453" s="8"/>
      <c r="AE453" s="124"/>
      <c r="AF453" s="96"/>
      <c r="AG453" s="96"/>
      <c r="AH453" s="96"/>
    </row>
    <row r="454" spans="1:34" ht="18.75" customHeight="1">
      <c r="A454" s="96"/>
      <c r="B454" s="96"/>
      <c r="C454" s="96"/>
      <c r="D454" s="96"/>
      <c r="E454" s="96"/>
      <c r="F454" s="96"/>
      <c r="G454" s="96"/>
      <c r="H454" s="96"/>
      <c r="I454" s="96"/>
      <c r="J454" s="96"/>
      <c r="K454" s="8"/>
      <c r="L454" s="8"/>
      <c r="M454" s="8"/>
      <c r="N454" s="8"/>
      <c r="O454" s="8"/>
      <c r="P454" s="8"/>
      <c r="Q454" s="8"/>
      <c r="R454" s="8"/>
      <c r="S454" s="8"/>
      <c r="T454" s="8"/>
      <c r="U454" s="8"/>
      <c r="V454" s="8"/>
      <c r="W454" s="8"/>
      <c r="X454" s="8"/>
      <c r="Y454" s="8"/>
      <c r="Z454" s="8"/>
      <c r="AA454" s="8"/>
      <c r="AB454" s="8"/>
      <c r="AC454" s="8"/>
      <c r="AD454" s="8"/>
      <c r="AE454" s="124"/>
      <c r="AF454" s="96"/>
      <c r="AG454" s="96"/>
      <c r="AH454" s="96"/>
    </row>
    <row r="455" spans="1:34" ht="18.75" customHeight="1">
      <c r="A455" s="96"/>
      <c r="B455" s="96"/>
      <c r="C455" s="96"/>
      <c r="D455" s="96"/>
      <c r="E455" s="96"/>
      <c r="F455" s="96"/>
      <c r="G455" s="96"/>
      <c r="H455" s="96"/>
      <c r="I455" s="96"/>
      <c r="J455" s="96"/>
      <c r="K455" s="8"/>
      <c r="L455" s="8"/>
      <c r="M455" s="8"/>
      <c r="N455" s="8"/>
      <c r="O455" s="8"/>
      <c r="P455" s="8"/>
      <c r="Q455" s="8"/>
      <c r="R455" s="8"/>
      <c r="S455" s="8"/>
      <c r="T455" s="8"/>
      <c r="U455" s="8"/>
      <c r="V455" s="8"/>
      <c r="W455" s="8"/>
      <c r="X455" s="8"/>
      <c r="Y455" s="8"/>
      <c r="Z455" s="8"/>
      <c r="AA455" s="8"/>
      <c r="AB455" s="8"/>
      <c r="AC455" s="8"/>
      <c r="AD455" s="8"/>
      <c r="AE455" s="124"/>
      <c r="AF455" s="96"/>
      <c r="AG455" s="96"/>
      <c r="AH455" s="96"/>
    </row>
    <row r="456" spans="1:34" ht="18.75" customHeight="1">
      <c r="A456" s="96"/>
      <c r="B456" s="96"/>
      <c r="C456" s="96"/>
      <c r="D456" s="96"/>
      <c r="E456" s="96"/>
      <c r="F456" s="96"/>
      <c r="G456" s="96"/>
      <c r="H456" s="96"/>
      <c r="I456" s="96"/>
      <c r="J456" s="96"/>
      <c r="K456" s="8"/>
      <c r="L456" s="8"/>
      <c r="M456" s="8"/>
      <c r="N456" s="8"/>
      <c r="O456" s="8"/>
      <c r="P456" s="8"/>
      <c r="Q456" s="8"/>
      <c r="R456" s="8"/>
      <c r="S456" s="8"/>
      <c r="T456" s="8"/>
      <c r="U456" s="8"/>
      <c r="V456" s="8"/>
      <c r="W456" s="8"/>
      <c r="X456" s="8"/>
      <c r="Y456" s="8"/>
      <c r="Z456" s="8"/>
      <c r="AA456" s="8"/>
      <c r="AB456" s="8"/>
      <c r="AC456" s="8"/>
      <c r="AD456" s="8"/>
      <c r="AE456" s="124"/>
      <c r="AF456" s="96"/>
      <c r="AG456" s="96"/>
      <c r="AH456" s="96"/>
    </row>
    <row r="457" spans="1:34" ht="18.75" customHeight="1">
      <c r="A457" s="96"/>
      <c r="B457" s="96"/>
      <c r="C457" s="96"/>
      <c r="D457" s="96"/>
      <c r="E457" s="96"/>
      <c r="F457" s="96"/>
      <c r="G457" s="96"/>
      <c r="H457" s="96"/>
      <c r="I457" s="96"/>
      <c r="J457" s="96"/>
      <c r="K457" s="8"/>
      <c r="L457" s="8"/>
      <c r="M457" s="8"/>
      <c r="N457" s="8"/>
      <c r="O457" s="8"/>
      <c r="P457" s="8"/>
      <c r="Q457" s="8"/>
      <c r="R457" s="8"/>
      <c r="S457" s="8"/>
      <c r="T457" s="8"/>
      <c r="U457" s="8"/>
      <c r="V457" s="8"/>
      <c r="W457" s="8"/>
      <c r="X457" s="8"/>
      <c r="Y457" s="8"/>
      <c r="Z457" s="8"/>
      <c r="AA457" s="8"/>
      <c r="AB457" s="8"/>
      <c r="AC457" s="8"/>
      <c r="AD457" s="8"/>
      <c r="AE457" s="124"/>
      <c r="AF457" s="96"/>
      <c r="AG457" s="96"/>
      <c r="AH457" s="96"/>
    </row>
    <row r="458" spans="1:34" ht="18.75" customHeight="1">
      <c r="A458" s="96"/>
      <c r="B458" s="96"/>
      <c r="C458" s="96"/>
      <c r="D458" s="96"/>
      <c r="E458" s="96"/>
      <c r="F458" s="96"/>
      <c r="G458" s="96"/>
      <c r="H458" s="96"/>
      <c r="I458" s="96"/>
      <c r="J458" s="96"/>
      <c r="K458" s="8"/>
      <c r="L458" s="8"/>
      <c r="M458" s="8"/>
      <c r="N458" s="8"/>
      <c r="O458" s="8"/>
      <c r="P458" s="8"/>
      <c r="Q458" s="8"/>
      <c r="R458" s="8"/>
      <c r="S458" s="8"/>
      <c r="T458" s="8"/>
      <c r="U458" s="8"/>
      <c r="V458" s="8"/>
      <c r="W458" s="8"/>
      <c r="X458" s="8"/>
      <c r="Y458" s="8"/>
      <c r="Z458" s="8"/>
      <c r="AA458" s="8"/>
      <c r="AB458" s="8"/>
      <c r="AC458" s="8"/>
      <c r="AD458" s="8"/>
      <c r="AE458" s="124"/>
      <c r="AF458" s="96"/>
      <c r="AG458" s="96"/>
      <c r="AH458" s="96"/>
    </row>
    <row r="459" spans="1:34" ht="18.75" customHeight="1">
      <c r="A459" s="96"/>
      <c r="B459" s="96"/>
      <c r="C459" s="96"/>
      <c r="D459" s="96"/>
      <c r="E459" s="96"/>
      <c r="F459" s="96"/>
      <c r="G459" s="96"/>
      <c r="H459" s="96"/>
      <c r="I459" s="96"/>
      <c r="J459" s="96"/>
      <c r="K459" s="8"/>
      <c r="L459" s="8"/>
      <c r="M459" s="8"/>
      <c r="N459" s="8"/>
      <c r="O459" s="8"/>
      <c r="P459" s="8"/>
      <c r="Q459" s="8"/>
      <c r="R459" s="8"/>
      <c r="S459" s="8"/>
      <c r="T459" s="8"/>
      <c r="U459" s="8"/>
      <c r="V459" s="8"/>
      <c r="W459" s="8"/>
      <c r="X459" s="8"/>
      <c r="Y459" s="8"/>
      <c r="Z459" s="8"/>
      <c r="AA459" s="8"/>
      <c r="AB459" s="8"/>
      <c r="AC459" s="8"/>
      <c r="AD459" s="8"/>
      <c r="AE459" s="124"/>
      <c r="AF459" s="96"/>
      <c r="AG459" s="96"/>
      <c r="AH459" s="96"/>
    </row>
    <row r="460" spans="1:34" ht="18.75" customHeight="1">
      <c r="A460" s="96"/>
      <c r="B460" s="96"/>
      <c r="C460" s="96"/>
      <c r="D460" s="96"/>
      <c r="E460" s="96"/>
      <c r="F460" s="96"/>
      <c r="G460" s="96"/>
      <c r="H460" s="96"/>
      <c r="I460" s="96"/>
      <c r="J460" s="96"/>
      <c r="K460" s="8"/>
      <c r="L460" s="8"/>
      <c r="M460" s="8"/>
      <c r="N460" s="8"/>
      <c r="O460" s="8"/>
      <c r="P460" s="8"/>
      <c r="Q460" s="8"/>
      <c r="R460" s="8"/>
      <c r="S460" s="8"/>
      <c r="T460" s="8"/>
      <c r="U460" s="8"/>
      <c r="V460" s="8"/>
      <c r="W460" s="8"/>
      <c r="X460" s="8"/>
      <c r="Y460" s="8"/>
      <c r="Z460" s="8"/>
      <c r="AA460" s="8"/>
      <c r="AB460" s="8"/>
      <c r="AC460" s="8"/>
      <c r="AD460" s="8"/>
      <c r="AE460" s="124"/>
      <c r="AF460" s="96"/>
      <c r="AG460" s="96"/>
      <c r="AH460" s="96"/>
    </row>
    <row r="461" spans="1:34" ht="18.75" customHeight="1">
      <c r="A461" s="96"/>
      <c r="B461" s="96"/>
      <c r="C461" s="96"/>
      <c r="D461" s="96"/>
      <c r="E461" s="96"/>
      <c r="F461" s="96"/>
      <c r="G461" s="96"/>
      <c r="H461" s="96"/>
      <c r="I461" s="96"/>
      <c r="J461" s="96"/>
      <c r="K461" s="8"/>
      <c r="L461" s="8"/>
      <c r="M461" s="8"/>
      <c r="N461" s="8"/>
      <c r="O461" s="8"/>
      <c r="P461" s="8"/>
      <c r="Q461" s="8"/>
      <c r="R461" s="8"/>
      <c r="S461" s="8"/>
      <c r="T461" s="8"/>
      <c r="U461" s="8"/>
      <c r="V461" s="8"/>
      <c r="W461" s="8"/>
      <c r="X461" s="8"/>
      <c r="Y461" s="8"/>
      <c r="Z461" s="8"/>
      <c r="AA461" s="8"/>
      <c r="AB461" s="8"/>
      <c r="AC461" s="8"/>
      <c r="AD461" s="8"/>
      <c r="AE461" s="124"/>
      <c r="AF461" s="96"/>
      <c r="AG461" s="96"/>
      <c r="AH461" s="96"/>
    </row>
    <row r="462" spans="1:34" ht="18.75" customHeight="1">
      <c r="A462" s="96"/>
      <c r="B462" s="96"/>
      <c r="C462" s="96"/>
      <c r="D462" s="96"/>
      <c r="E462" s="96"/>
      <c r="F462" s="96"/>
      <c r="G462" s="96"/>
      <c r="H462" s="96"/>
      <c r="I462" s="96"/>
      <c r="J462" s="96"/>
      <c r="K462" s="8"/>
      <c r="L462" s="8"/>
      <c r="M462" s="8"/>
      <c r="N462" s="8"/>
      <c r="O462" s="8"/>
      <c r="P462" s="8"/>
      <c r="Q462" s="8"/>
      <c r="R462" s="8"/>
      <c r="S462" s="8"/>
      <c r="T462" s="8"/>
      <c r="U462" s="8"/>
      <c r="V462" s="8"/>
      <c r="W462" s="8"/>
      <c r="X462" s="8"/>
      <c r="Y462" s="8"/>
      <c r="Z462" s="8"/>
      <c r="AA462" s="8"/>
      <c r="AB462" s="8"/>
      <c r="AC462" s="8"/>
      <c r="AD462" s="8"/>
      <c r="AE462" s="124"/>
      <c r="AF462" s="96"/>
      <c r="AG462" s="96"/>
      <c r="AH462" s="96"/>
    </row>
    <row r="463" spans="1:34" ht="18.75" customHeight="1">
      <c r="A463" s="96"/>
      <c r="B463" s="96"/>
      <c r="C463" s="96"/>
      <c r="D463" s="96"/>
      <c r="E463" s="96"/>
      <c r="F463" s="96"/>
      <c r="G463" s="96"/>
      <c r="H463" s="96"/>
      <c r="I463" s="96"/>
      <c r="J463" s="96"/>
      <c r="K463" s="8"/>
      <c r="L463" s="8"/>
      <c r="M463" s="8"/>
      <c r="N463" s="8"/>
      <c r="O463" s="8"/>
      <c r="P463" s="8"/>
      <c r="Q463" s="8"/>
      <c r="R463" s="8"/>
      <c r="S463" s="8"/>
      <c r="T463" s="8"/>
      <c r="U463" s="8"/>
      <c r="V463" s="8"/>
      <c r="W463" s="8"/>
      <c r="X463" s="8"/>
      <c r="Y463" s="8"/>
      <c r="Z463" s="8"/>
      <c r="AA463" s="8"/>
      <c r="AB463" s="8"/>
      <c r="AC463" s="8"/>
      <c r="AD463" s="8"/>
      <c r="AE463" s="124"/>
      <c r="AF463" s="96"/>
      <c r="AG463" s="96"/>
      <c r="AH463" s="96"/>
    </row>
    <row r="464" spans="1:34" ht="18.75" customHeight="1">
      <c r="A464" s="96"/>
      <c r="B464" s="96"/>
      <c r="C464" s="96"/>
      <c r="D464" s="96"/>
      <c r="E464" s="96"/>
      <c r="F464" s="96"/>
      <c r="G464" s="96"/>
      <c r="H464" s="96"/>
      <c r="I464" s="96"/>
      <c r="J464" s="96"/>
      <c r="K464" s="8"/>
      <c r="L464" s="8"/>
      <c r="M464" s="8"/>
      <c r="N464" s="8"/>
      <c r="O464" s="8"/>
      <c r="P464" s="8"/>
      <c r="Q464" s="8"/>
      <c r="R464" s="8"/>
      <c r="S464" s="8"/>
      <c r="T464" s="8"/>
      <c r="U464" s="8"/>
      <c r="V464" s="8"/>
      <c r="W464" s="8"/>
      <c r="X464" s="8"/>
      <c r="Y464" s="8"/>
      <c r="Z464" s="8"/>
      <c r="AA464" s="8"/>
      <c r="AB464" s="8"/>
      <c r="AC464" s="8"/>
      <c r="AD464" s="8"/>
      <c r="AE464" s="124"/>
      <c r="AF464" s="96"/>
      <c r="AG464" s="96"/>
      <c r="AH464" s="96"/>
    </row>
    <row r="465" spans="1:34" ht="18.75" customHeight="1">
      <c r="A465" s="96"/>
      <c r="B465" s="96"/>
      <c r="C465" s="96"/>
      <c r="D465" s="96"/>
      <c r="E465" s="96"/>
      <c r="F465" s="96"/>
      <c r="G465" s="96"/>
      <c r="H465" s="96"/>
      <c r="I465" s="96"/>
      <c r="J465" s="96"/>
      <c r="K465" s="8"/>
      <c r="L465" s="8"/>
      <c r="M465" s="8"/>
      <c r="N465" s="8"/>
      <c r="O465" s="8"/>
      <c r="P465" s="8"/>
      <c r="Q465" s="8"/>
      <c r="R465" s="8"/>
      <c r="S465" s="8"/>
      <c r="T465" s="8"/>
      <c r="U465" s="8"/>
      <c r="V465" s="8"/>
      <c r="W465" s="8"/>
      <c r="X465" s="8"/>
      <c r="Y465" s="8"/>
      <c r="Z465" s="8"/>
      <c r="AA465" s="8"/>
      <c r="AB465" s="8"/>
      <c r="AC465" s="8"/>
      <c r="AD465" s="8"/>
      <c r="AE465" s="124"/>
      <c r="AF465" s="96"/>
      <c r="AG465" s="96"/>
      <c r="AH465" s="96"/>
    </row>
    <row r="466" spans="1:34" ht="18.75" customHeight="1">
      <c r="A466" s="96"/>
      <c r="B466" s="96"/>
      <c r="C466" s="96"/>
      <c r="D466" s="96"/>
      <c r="E466" s="96"/>
      <c r="F466" s="96"/>
      <c r="G466" s="96"/>
      <c r="H466" s="96"/>
      <c r="I466" s="96"/>
      <c r="J466" s="96"/>
      <c r="K466" s="8"/>
      <c r="L466" s="8"/>
      <c r="M466" s="8"/>
      <c r="N466" s="8"/>
      <c r="O466" s="8"/>
      <c r="P466" s="8"/>
      <c r="Q466" s="8"/>
      <c r="R466" s="8"/>
      <c r="S466" s="8"/>
      <c r="T466" s="8"/>
      <c r="U466" s="8"/>
      <c r="V466" s="8"/>
      <c r="W466" s="8"/>
      <c r="X466" s="8"/>
      <c r="Y466" s="8"/>
      <c r="Z466" s="8"/>
      <c r="AA466" s="8"/>
      <c r="AB466" s="8"/>
      <c r="AC466" s="8"/>
      <c r="AD466" s="8"/>
      <c r="AE466" s="124"/>
      <c r="AF466" s="96"/>
      <c r="AG466" s="96"/>
      <c r="AH466" s="96"/>
    </row>
    <row r="467" spans="1:34" ht="18.75" customHeight="1">
      <c r="A467" s="96"/>
      <c r="B467" s="96"/>
      <c r="C467" s="96"/>
      <c r="D467" s="96"/>
      <c r="E467" s="96"/>
      <c r="F467" s="96"/>
      <c r="G467" s="96"/>
      <c r="H467" s="96"/>
      <c r="I467" s="96"/>
      <c r="J467" s="96"/>
      <c r="K467" s="8"/>
      <c r="L467" s="8"/>
      <c r="M467" s="8"/>
      <c r="N467" s="8"/>
      <c r="O467" s="8"/>
      <c r="P467" s="8"/>
      <c r="Q467" s="8"/>
      <c r="R467" s="8"/>
      <c r="S467" s="8"/>
      <c r="T467" s="8"/>
      <c r="U467" s="8"/>
      <c r="V467" s="8"/>
      <c r="W467" s="8"/>
      <c r="X467" s="8"/>
      <c r="Y467" s="8"/>
      <c r="Z467" s="8"/>
      <c r="AA467" s="8"/>
      <c r="AB467" s="8"/>
      <c r="AC467" s="8"/>
      <c r="AD467" s="8"/>
      <c r="AE467" s="124"/>
      <c r="AF467" s="96"/>
      <c r="AG467" s="96"/>
      <c r="AH467" s="96"/>
    </row>
    <row r="468" spans="1:34" ht="18.75" customHeight="1">
      <c r="A468" s="96"/>
      <c r="B468" s="96"/>
      <c r="C468" s="96"/>
      <c r="D468" s="96"/>
      <c r="E468" s="96"/>
      <c r="F468" s="96"/>
      <c r="G468" s="96"/>
      <c r="H468" s="96"/>
      <c r="I468" s="96"/>
      <c r="J468" s="96"/>
      <c r="K468" s="8"/>
      <c r="L468" s="8"/>
      <c r="M468" s="8"/>
      <c r="N468" s="8"/>
      <c r="O468" s="8"/>
      <c r="P468" s="8"/>
      <c r="Q468" s="8"/>
      <c r="R468" s="8"/>
      <c r="S468" s="8"/>
      <c r="T468" s="8"/>
      <c r="U468" s="8"/>
      <c r="V468" s="8"/>
      <c r="W468" s="8"/>
      <c r="X468" s="8"/>
      <c r="Y468" s="8"/>
      <c r="Z468" s="8"/>
      <c r="AA468" s="8"/>
      <c r="AB468" s="8"/>
      <c r="AC468" s="8"/>
      <c r="AD468" s="8"/>
      <c r="AE468" s="124"/>
      <c r="AF468" s="96"/>
      <c r="AG468" s="96"/>
      <c r="AH468" s="96"/>
    </row>
    <row r="469" spans="1:34" ht="18.75" customHeight="1">
      <c r="A469" s="96"/>
      <c r="B469" s="96"/>
      <c r="C469" s="96"/>
      <c r="D469" s="96"/>
      <c r="E469" s="96"/>
      <c r="F469" s="96"/>
      <c r="G469" s="96"/>
      <c r="H469" s="96"/>
      <c r="I469" s="96"/>
      <c r="J469" s="96"/>
      <c r="K469" s="8"/>
      <c r="L469" s="8"/>
      <c r="M469" s="8"/>
      <c r="N469" s="8"/>
      <c r="O469" s="8"/>
      <c r="P469" s="8"/>
      <c r="Q469" s="8"/>
      <c r="R469" s="8"/>
      <c r="S469" s="8"/>
      <c r="T469" s="8"/>
      <c r="U469" s="8"/>
      <c r="V469" s="8"/>
      <c r="W469" s="8"/>
      <c r="X469" s="8"/>
      <c r="Y469" s="8"/>
      <c r="Z469" s="8"/>
      <c r="AA469" s="8"/>
      <c r="AB469" s="8"/>
      <c r="AC469" s="8"/>
      <c r="AD469" s="8"/>
      <c r="AE469" s="124"/>
      <c r="AF469" s="96"/>
      <c r="AG469" s="96"/>
      <c r="AH469" s="96"/>
    </row>
    <row r="470" spans="1:34" ht="18.75" customHeight="1">
      <c r="A470" s="96"/>
      <c r="B470" s="96"/>
      <c r="C470" s="96"/>
      <c r="D470" s="96"/>
      <c r="E470" s="96"/>
      <c r="F470" s="96"/>
      <c r="G470" s="96"/>
      <c r="H470" s="96"/>
      <c r="I470" s="96"/>
      <c r="J470" s="96"/>
      <c r="K470" s="8"/>
      <c r="L470" s="8"/>
      <c r="M470" s="8"/>
      <c r="N470" s="8"/>
      <c r="O470" s="8"/>
      <c r="P470" s="8"/>
      <c r="Q470" s="8"/>
      <c r="R470" s="8"/>
      <c r="S470" s="8"/>
      <c r="T470" s="8"/>
      <c r="U470" s="8"/>
      <c r="V470" s="8"/>
      <c r="W470" s="8"/>
      <c r="X470" s="8"/>
      <c r="Y470" s="8"/>
      <c r="Z470" s="8"/>
      <c r="AA470" s="8"/>
      <c r="AB470" s="8"/>
      <c r="AC470" s="8"/>
      <c r="AD470" s="8"/>
      <c r="AE470" s="124"/>
      <c r="AF470" s="96"/>
      <c r="AG470" s="96"/>
      <c r="AH470" s="96"/>
    </row>
    <row r="471" spans="1:34" ht="18.75" customHeight="1">
      <c r="A471" s="96"/>
      <c r="B471" s="96"/>
      <c r="C471" s="96"/>
      <c r="D471" s="96"/>
      <c r="E471" s="96"/>
      <c r="F471" s="96"/>
      <c r="G471" s="96"/>
      <c r="H471" s="96"/>
      <c r="I471" s="96"/>
      <c r="J471" s="96"/>
      <c r="K471" s="8"/>
      <c r="L471" s="8"/>
      <c r="M471" s="8"/>
      <c r="N471" s="8"/>
      <c r="O471" s="8"/>
      <c r="P471" s="8"/>
      <c r="Q471" s="8"/>
      <c r="R471" s="8"/>
      <c r="S471" s="8"/>
      <c r="T471" s="8"/>
      <c r="U471" s="8"/>
      <c r="V471" s="8"/>
      <c r="W471" s="8"/>
      <c r="X471" s="8"/>
      <c r="Y471" s="8"/>
      <c r="Z471" s="8"/>
      <c r="AA471" s="8"/>
      <c r="AB471" s="8"/>
      <c r="AC471" s="8"/>
      <c r="AD471" s="8"/>
      <c r="AE471" s="124"/>
      <c r="AF471" s="96"/>
      <c r="AG471" s="96"/>
      <c r="AH471" s="96"/>
    </row>
    <row r="472" spans="1:34" ht="18.75" customHeight="1">
      <c r="A472" s="96"/>
      <c r="B472" s="96"/>
      <c r="C472" s="96"/>
      <c r="D472" s="96"/>
      <c r="E472" s="96"/>
      <c r="F472" s="96"/>
      <c r="G472" s="96"/>
      <c r="H472" s="96"/>
      <c r="I472" s="96"/>
      <c r="J472" s="96"/>
      <c r="K472" s="8"/>
      <c r="L472" s="8"/>
      <c r="M472" s="8"/>
      <c r="N472" s="8"/>
      <c r="O472" s="8"/>
      <c r="P472" s="8"/>
      <c r="Q472" s="8"/>
      <c r="R472" s="8"/>
      <c r="S472" s="8"/>
      <c r="T472" s="8"/>
      <c r="U472" s="8"/>
      <c r="V472" s="8"/>
      <c r="W472" s="8"/>
      <c r="X472" s="8"/>
      <c r="Y472" s="8"/>
      <c r="Z472" s="8"/>
      <c r="AA472" s="8"/>
      <c r="AB472" s="8"/>
      <c r="AC472" s="8"/>
      <c r="AD472" s="8"/>
      <c r="AE472" s="124"/>
      <c r="AF472" s="96"/>
      <c r="AG472" s="96"/>
      <c r="AH472" s="96"/>
    </row>
    <row r="473" spans="1:34" ht="18.75" customHeight="1">
      <c r="A473" s="96"/>
      <c r="B473" s="96"/>
      <c r="C473" s="96"/>
      <c r="D473" s="96"/>
      <c r="E473" s="96"/>
      <c r="F473" s="96"/>
      <c r="G473" s="96"/>
      <c r="H473" s="96"/>
      <c r="I473" s="96"/>
      <c r="J473" s="96"/>
      <c r="K473" s="8"/>
      <c r="L473" s="8"/>
      <c r="M473" s="8"/>
      <c r="N473" s="8"/>
      <c r="O473" s="8"/>
      <c r="P473" s="8"/>
      <c r="Q473" s="8"/>
      <c r="R473" s="8"/>
      <c r="S473" s="8"/>
      <c r="T473" s="8"/>
      <c r="U473" s="8"/>
      <c r="V473" s="8"/>
      <c r="W473" s="8"/>
      <c r="X473" s="8"/>
      <c r="Y473" s="8"/>
      <c r="Z473" s="8"/>
      <c r="AA473" s="8"/>
      <c r="AB473" s="8"/>
      <c r="AC473" s="8"/>
      <c r="AD473" s="8"/>
      <c r="AE473" s="124"/>
      <c r="AF473" s="96"/>
      <c r="AG473" s="96"/>
      <c r="AH473" s="96"/>
    </row>
    <row r="474" spans="1:34" ht="18.75" customHeight="1">
      <c r="A474" s="96"/>
      <c r="B474" s="96"/>
      <c r="C474" s="96"/>
      <c r="D474" s="96"/>
      <c r="E474" s="96"/>
      <c r="F474" s="96"/>
      <c r="G474" s="96"/>
      <c r="H474" s="96"/>
      <c r="I474" s="96"/>
      <c r="J474" s="96"/>
      <c r="K474" s="8"/>
      <c r="L474" s="8"/>
      <c r="M474" s="8"/>
      <c r="N474" s="8"/>
      <c r="O474" s="8"/>
      <c r="P474" s="8"/>
      <c r="Q474" s="8"/>
      <c r="R474" s="8"/>
      <c r="S474" s="8"/>
      <c r="T474" s="8"/>
      <c r="U474" s="8"/>
      <c r="V474" s="8"/>
      <c r="W474" s="8"/>
      <c r="X474" s="8"/>
      <c r="Y474" s="8"/>
      <c r="Z474" s="8"/>
      <c r="AA474" s="8"/>
      <c r="AB474" s="8"/>
      <c r="AC474" s="8"/>
      <c r="AD474" s="8"/>
      <c r="AE474" s="124"/>
      <c r="AF474" s="96"/>
      <c r="AG474" s="96"/>
      <c r="AH474" s="96"/>
    </row>
    <row r="475" spans="1:34" ht="18.75" customHeight="1">
      <c r="A475" s="96"/>
      <c r="B475" s="96"/>
      <c r="C475" s="96"/>
      <c r="D475" s="96"/>
      <c r="E475" s="96"/>
      <c r="F475" s="96"/>
      <c r="G475" s="96"/>
      <c r="H475" s="96"/>
      <c r="I475" s="96"/>
      <c r="J475" s="96"/>
      <c r="K475" s="8"/>
      <c r="L475" s="8"/>
      <c r="M475" s="8"/>
      <c r="N475" s="8"/>
      <c r="O475" s="8"/>
      <c r="P475" s="8"/>
      <c r="Q475" s="8"/>
      <c r="R475" s="8"/>
      <c r="S475" s="8"/>
      <c r="T475" s="8"/>
      <c r="U475" s="8"/>
      <c r="V475" s="8"/>
      <c r="W475" s="8"/>
      <c r="X475" s="8"/>
      <c r="Y475" s="8"/>
      <c r="Z475" s="8"/>
      <c r="AA475" s="8"/>
      <c r="AB475" s="8"/>
      <c r="AC475" s="8"/>
      <c r="AD475" s="8"/>
      <c r="AE475" s="124"/>
      <c r="AF475" s="96"/>
      <c r="AG475" s="96"/>
      <c r="AH475" s="96"/>
    </row>
    <row r="476" spans="1:34" ht="18.75" customHeight="1">
      <c r="A476" s="96"/>
      <c r="B476" s="96"/>
      <c r="C476" s="96"/>
      <c r="D476" s="96"/>
      <c r="E476" s="96"/>
      <c r="F476" s="96"/>
      <c r="G476" s="96"/>
      <c r="H476" s="96"/>
      <c r="I476" s="96"/>
      <c r="J476" s="96"/>
      <c r="K476" s="8"/>
      <c r="L476" s="8"/>
      <c r="M476" s="8"/>
      <c r="N476" s="8"/>
      <c r="O476" s="8"/>
      <c r="P476" s="8"/>
      <c r="Q476" s="8"/>
      <c r="R476" s="8"/>
      <c r="S476" s="8"/>
      <c r="T476" s="8"/>
      <c r="U476" s="8"/>
      <c r="V476" s="8"/>
      <c r="W476" s="8"/>
      <c r="X476" s="8"/>
      <c r="Y476" s="8"/>
      <c r="Z476" s="8"/>
      <c r="AA476" s="8"/>
      <c r="AB476" s="8"/>
      <c r="AC476" s="8"/>
      <c r="AD476" s="8"/>
      <c r="AE476" s="124"/>
      <c r="AF476" s="96"/>
      <c r="AG476" s="96"/>
      <c r="AH476" s="96"/>
    </row>
    <row r="477" spans="1:34" ht="18.75" customHeight="1">
      <c r="A477" s="96"/>
      <c r="B477" s="96"/>
      <c r="C477" s="96"/>
      <c r="D477" s="96"/>
      <c r="E477" s="96"/>
      <c r="F477" s="96"/>
      <c r="G477" s="96"/>
      <c r="H477" s="96"/>
      <c r="I477" s="96"/>
      <c r="J477" s="96"/>
      <c r="K477" s="8"/>
      <c r="L477" s="8"/>
      <c r="M477" s="8"/>
      <c r="N477" s="8"/>
      <c r="O477" s="8"/>
      <c r="P477" s="8"/>
      <c r="Q477" s="8"/>
      <c r="R477" s="8"/>
      <c r="S477" s="8"/>
      <c r="T477" s="8"/>
      <c r="U477" s="8"/>
      <c r="V477" s="8"/>
      <c r="W477" s="8"/>
      <c r="X477" s="8"/>
      <c r="Y477" s="8"/>
      <c r="Z477" s="8"/>
      <c r="AA477" s="8"/>
      <c r="AB477" s="8"/>
      <c r="AC477" s="8"/>
      <c r="AD477" s="8"/>
      <c r="AE477" s="124"/>
      <c r="AF477" s="96"/>
      <c r="AG477" s="96"/>
      <c r="AH477" s="96"/>
    </row>
    <row r="478" spans="1:34" ht="18.75" customHeight="1">
      <c r="A478" s="96"/>
      <c r="B478" s="96"/>
      <c r="C478" s="96"/>
      <c r="D478" s="96"/>
      <c r="E478" s="96"/>
      <c r="F478" s="96"/>
      <c r="G478" s="96"/>
      <c r="H478" s="96"/>
      <c r="I478" s="96"/>
      <c r="J478" s="96"/>
      <c r="K478" s="8"/>
      <c r="L478" s="8"/>
      <c r="M478" s="8"/>
      <c r="N478" s="8"/>
      <c r="O478" s="8"/>
      <c r="P478" s="8"/>
      <c r="Q478" s="8"/>
      <c r="R478" s="8"/>
      <c r="S478" s="8"/>
      <c r="T478" s="8"/>
      <c r="U478" s="8"/>
      <c r="V478" s="8"/>
      <c r="W478" s="8"/>
      <c r="X478" s="8"/>
      <c r="Y478" s="8"/>
      <c r="Z478" s="8"/>
      <c r="AA478" s="8"/>
      <c r="AB478" s="8"/>
      <c r="AC478" s="8"/>
      <c r="AD478" s="8"/>
      <c r="AE478" s="124"/>
      <c r="AF478" s="96"/>
      <c r="AG478" s="96"/>
      <c r="AH478" s="96"/>
    </row>
    <row r="479" spans="1:34" ht="18.75" customHeight="1">
      <c r="A479" s="96"/>
      <c r="B479" s="96"/>
      <c r="C479" s="96"/>
      <c r="D479" s="96"/>
      <c r="E479" s="96"/>
      <c r="F479" s="96"/>
      <c r="G479" s="96"/>
      <c r="H479" s="96"/>
      <c r="I479" s="96"/>
      <c r="J479" s="96"/>
      <c r="K479" s="8"/>
      <c r="L479" s="8"/>
      <c r="M479" s="8"/>
      <c r="N479" s="8"/>
      <c r="O479" s="8"/>
      <c r="P479" s="8"/>
      <c r="Q479" s="8"/>
      <c r="R479" s="8"/>
      <c r="S479" s="8"/>
      <c r="T479" s="8"/>
      <c r="U479" s="8"/>
      <c r="V479" s="8"/>
      <c r="W479" s="8"/>
      <c r="X479" s="8"/>
      <c r="Y479" s="8"/>
      <c r="Z479" s="8"/>
      <c r="AA479" s="8"/>
      <c r="AB479" s="8"/>
      <c r="AC479" s="8"/>
      <c r="AD479" s="8"/>
      <c r="AE479" s="124"/>
      <c r="AF479" s="96"/>
      <c r="AG479" s="96"/>
      <c r="AH479" s="96"/>
    </row>
    <row r="480" spans="1:34" ht="18.75" customHeight="1">
      <c r="A480" s="96"/>
      <c r="B480" s="96"/>
      <c r="C480" s="96"/>
      <c r="D480" s="96"/>
      <c r="E480" s="96"/>
      <c r="F480" s="96"/>
      <c r="G480" s="96"/>
      <c r="H480" s="96"/>
      <c r="I480" s="96"/>
      <c r="J480" s="96"/>
      <c r="K480" s="8"/>
      <c r="L480" s="8"/>
      <c r="M480" s="8"/>
      <c r="N480" s="8"/>
      <c r="O480" s="8"/>
      <c r="P480" s="8"/>
      <c r="Q480" s="8"/>
      <c r="R480" s="8"/>
      <c r="S480" s="8"/>
      <c r="T480" s="8"/>
      <c r="U480" s="8"/>
      <c r="V480" s="8"/>
      <c r="W480" s="8"/>
      <c r="X480" s="8"/>
      <c r="Y480" s="8"/>
      <c r="Z480" s="8"/>
      <c r="AA480" s="8"/>
      <c r="AB480" s="8"/>
      <c r="AC480" s="8"/>
      <c r="AD480" s="8"/>
      <c r="AE480" s="124"/>
      <c r="AF480" s="96"/>
      <c r="AG480" s="96"/>
      <c r="AH480" s="96"/>
    </row>
    <row r="481" spans="1:34" ht="18.75" customHeight="1">
      <c r="A481" s="96"/>
      <c r="B481" s="96"/>
      <c r="C481" s="96"/>
      <c r="D481" s="96"/>
      <c r="E481" s="96"/>
      <c r="F481" s="96"/>
      <c r="G481" s="96"/>
      <c r="H481" s="96"/>
      <c r="I481" s="96"/>
      <c r="J481" s="96"/>
      <c r="K481" s="8"/>
      <c r="L481" s="8"/>
      <c r="M481" s="8"/>
      <c r="N481" s="8"/>
      <c r="O481" s="8"/>
      <c r="P481" s="8"/>
      <c r="Q481" s="8"/>
      <c r="R481" s="8"/>
      <c r="S481" s="8"/>
      <c r="T481" s="8"/>
      <c r="U481" s="8"/>
      <c r="V481" s="8"/>
      <c r="W481" s="8"/>
      <c r="X481" s="8"/>
      <c r="Y481" s="8"/>
      <c r="Z481" s="8"/>
      <c r="AA481" s="8"/>
      <c r="AB481" s="8"/>
      <c r="AC481" s="8"/>
      <c r="AD481" s="8"/>
      <c r="AE481" s="124"/>
      <c r="AF481" s="96"/>
      <c r="AG481" s="96"/>
      <c r="AH481" s="96"/>
    </row>
    <row r="482" spans="1:34" ht="18.75" customHeight="1">
      <c r="A482" s="96"/>
      <c r="B482" s="96"/>
      <c r="C482" s="96"/>
      <c r="D482" s="96"/>
      <c r="E482" s="96"/>
      <c r="F482" s="96"/>
      <c r="G482" s="96"/>
      <c r="H482" s="96"/>
      <c r="I482" s="96"/>
      <c r="J482" s="96"/>
      <c r="K482" s="8"/>
      <c r="L482" s="8"/>
      <c r="M482" s="8"/>
      <c r="N482" s="8"/>
      <c r="O482" s="8"/>
      <c r="P482" s="8"/>
      <c r="Q482" s="8"/>
      <c r="R482" s="8"/>
      <c r="S482" s="8"/>
      <c r="T482" s="8"/>
      <c r="U482" s="8"/>
      <c r="V482" s="8"/>
      <c r="W482" s="8"/>
      <c r="X482" s="8"/>
      <c r="Y482" s="8"/>
      <c r="Z482" s="8"/>
      <c r="AA482" s="8"/>
      <c r="AB482" s="8"/>
      <c r="AC482" s="8"/>
      <c r="AD482" s="8"/>
      <c r="AE482" s="124"/>
      <c r="AF482" s="96"/>
      <c r="AG482" s="96"/>
      <c r="AH482" s="96"/>
    </row>
    <row r="483" spans="1:34" ht="18.75" customHeight="1">
      <c r="A483" s="96"/>
      <c r="B483" s="96"/>
      <c r="C483" s="96"/>
      <c r="D483" s="96"/>
      <c r="E483" s="96"/>
      <c r="F483" s="96"/>
      <c r="G483" s="96"/>
      <c r="H483" s="96"/>
      <c r="I483" s="96"/>
      <c r="J483" s="96"/>
      <c r="K483" s="8"/>
      <c r="L483" s="8"/>
      <c r="M483" s="8"/>
      <c r="N483" s="8"/>
      <c r="O483" s="8"/>
      <c r="P483" s="8"/>
      <c r="Q483" s="8"/>
      <c r="R483" s="8"/>
      <c r="S483" s="8"/>
      <c r="T483" s="8"/>
      <c r="U483" s="8"/>
      <c r="V483" s="8"/>
      <c r="W483" s="8"/>
      <c r="X483" s="8"/>
      <c r="Y483" s="8"/>
      <c r="Z483" s="8"/>
      <c r="AA483" s="8"/>
      <c r="AB483" s="8"/>
      <c r="AC483" s="8"/>
      <c r="AD483" s="8"/>
      <c r="AE483" s="124"/>
      <c r="AF483" s="96"/>
      <c r="AG483" s="96"/>
      <c r="AH483" s="96"/>
    </row>
    <row r="484" spans="1:34" ht="18.75" customHeight="1">
      <c r="A484" s="96"/>
      <c r="B484" s="96"/>
      <c r="C484" s="96"/>
      <c r="D484" s="96"/>
      <c r="E484" s="96"/>
      <c r="F484" s="96"/>
      <c r="G484" s="96"/>
      <c r="H484" s="96"/>
      <c r="I484" s="96"/>
      <c r="J484" s="96"/>
      <c r="K484" s="8"/>
      <c r="L484" s="8"/>
      <c r="M484" s="8"/>
      <c r="N484" s="8"/>
      <c r="O484" s="8"/>
      <c r="P484" s="8"/>
      <c r="Q484" s="8"/>
      <c r="R484" s="8"/>
      <c r="S484" s="8"/>
      <c r="T484" s="8"/>
      <c r="U484" s="8"/>
      <c r="V484" s="8"/>
      <c r="W484" s="8"/>
      <c r="X484" s="8"/>
      <c r="Y484" s="8"/>
      <c r="Z484" s="8"/>
      <c r="AA484" s="8"/>
      <c r="AB484" s="8"/>
      <c r="AC484" s="8"/>
      <c r="AD484" s="8"/>
      <c r="AE484" s="124"/>
      <c r="AF484" s="96"/>
      <c r="AG484" s="96"/>
      <c r="AH484" s="96"/>
    </row>
    <row r="485" spans="1:34" ht="18.75" customHeight="1">
      <c r="A485" s="96"/>
      <c r="B485" s="96"/>
      <c r="C485" s="96"/>
      <c r="D485" s="96"/>
      <c r="E485" s="96"/>
      <c r="F485" s="96"/>
      <c r="G485" s="96"/>
      <c r="H485" s="96"/>
      <c r="I485" s="96"/>
      <c r="J485" s="96"/>
      <c r="K485" s="8"/>
      <c r="L485" s="8"/>
      <c r="M485" s="8"/>
      <c r="N485" s="8"/>
      <c r="O485" s="8"/>
      <c r="P485" s="8"/>
      <c r="Q485" s="8"/>
      <c r="R485" s="8"/>
      <c r="S485" s="8"/>
      <c r="T485" s="8"/>
      <c r="U485" s="8"/>
      <c r="V485" s="8"/>
      <c r="W485" s="8"/>
      <c r="X485" s="8"/>
      <c r="Y485" s="8"/>
      <c r="Z485" s="8"/>
      <c r="AA485" s="8"/>
      <c r="AB485" s="8"/>
      <c r="AC485" s="8"/>
      <c r="AD485" s="8"/>
      <c r="AE485" s="124"/>
      <c r="AF485" s="96"/>
      <c r="AG485" s="96"/>
      <c r="AH485" s="96"/>
    </row>
    <row r="486" spans="1:34" ht="18.75" customHeight="1">
      <c r="A486" s="96"/>
      <c r="B486" s="96"/>
      <c r="C486" s="96"/>
      <c r="D486" s="96"/>
      <c r="E486" s="96"/>
      <c r="F486" s="96"/>
      <c r="G486" s="96"/>
      <c r="H486" s="96"/>
      <c r="I486" s="96"/>
      <c r="J486" s="96"/>
      <c r="K486" s="8"/>
      <c r="L486" s="8"/>
      <c r="M486" s="8"/>
      <c r="N486" s="8"/>
      <c r="O486" s="8"/>
      <c r="P486" s="8"/>
      <c r="Q486" s="8"/>
      <c r="R486" s="8"/>
      <c r="S486" s="8"/>
      <c r="T486" s="8"/>
      <c r="U486" s="8"/>
      <c r="V486" s="8"/>
      <c r="W486" s="8"/>
      <c r="X486" s="8"/>
      <c r="Y486" s="8"/>
      <c r="Z486" s="8"/>
      <c r="AA486" s="8"/>
      <c r="AB486" s="8"/>
      <c r="AC486" s="8"/>
      <c r="AD486" s="8"/>
      <c r="AE486" s="124"/>
      <c r="AF486" s="96"/>
      <c r="AG486" s="96"/>
      <c r="AH486" s="96"/>
    </row>
    <row r="487" spans="1:34" ht="18.75" customHeight="1">
      <c r="A487" s="96"/>
      <c r="B487" s="96"/>
      <c r="C487" s="96"/>
      <c r="D487" s="96"/>
      <c r="E487" s="96"/>
      <c r="F487" s="96"/>
      <c r="G487" s="96"/>
      <c r="H487" s="96"/>
      <c r="I487" s="96"/>
      <c r="J487" s="96"/>
      <c r="K487" s="8"/>
      <c r="L487" s="8"/>
      <c r="M487" s="8"/>
      <c r="N487" s="8"/>
      <c r="O487" s="8"/>
      <c r="P487" s="8"/>
      <c r="Q487" s="8"/>
      <c r="R487" s="8"/>
      <c r="S487" s="8"/>
      <c r="T487" s="8"/>
      <c r="U487" s="8"/>
      <c r="V487" s="8"/>
      <c r="W487" s="8"/>
      <c r="X487" s="8"/>
      <c r="Y487" s="8"/>
      <c r="Z487" s="8"/>
      <c r="AA487" s="8"/>
      <c r="AB487" s="8"/>
      <c r="AC487" s="8"/>
      <c r="AD487" s="8"/>
      <c r="AE487" s="124"/>
      <c r="AF487" s="96"/>
      <c r="AG487" s="96"/>
      <c r="AH487" s="96"/>
    </row>
    <row r="488" spans="1:34" ht="18.75" customHeight="1">
      <c r="A488" s="96"/>
      <c r="B488" s="96"/>
      <c r="C488" s="96"/>
      <c r="D488" s="96"/>
      <c r="E488" s="96"/>
      <c r="F488" s="96"/>
      <c r="G488" s="96"/>
      <c r="H488" s="96"/>
      <c r="I488" s="96"/>
      <c r="J488" s="96"/>
      <c r="K488" s="8"/>
      <c r="L488" s="8"/>
      <c r="M488" s="8"/>
      <c r="N488" s="8"/>
      <c r="O488" s="8"/>
      <c r="P488" s="8"/>
      <c r="Q488" s="8"/>
      <c r="R488" s="8"/>
      <c r="S488" s="8"/>
      <c r="T488" s="8"/>
      <c r="U488" s="8"/>
      <c r="V488" s="8"/>
      <c r="W488" s="8"/>
      <c r="X488" s="8"/>
      <c r="Y488" s="8"/>
      <c r="Z488" s="8"/>
      <c r="AA488" s="8"/>
      <c r="AB488" s="8"/>
      <c r="AC488" s="8"/>
      <c r="AD488" s="8"/>
      <c r="AE488" s="124"/>
      <c r="AF488" s="96"/>
      <c r="AG488" s="96"/>
      <c r="AH488" s="96"/>
    </row>
    <row r="489" spans="1:34" ht="18.75" customHeight="1">
      <c r="A489" s="96"/>
      <c r="B489" s="96"/>
      <c r="C489" s="96"/>
      <c r="D489" s="96"/>
      <c r="E489" s="96"/>
      <c r="F489" s="96"/>
      <c r="G489" s="96"/>
      <c r="H489" s="96"/>
      <c r="I489" s="96"/>
      <c r="J489" s="96"/>
      <c r="K489" s="8"/>
      <c r="L489" s="8"/>
      <c r="M489" s="8"/>
      <c r="N489" s="8"/>
      <c r="O489" s="8"/>
      <c r="P489" s="8"/>
      <c r="Q489" s="8"/>
      <c r="R489" s="8"/>
      <c r="S489" s="8"/>
      <c r="T489" s="8"/>
      <c r="U489" s="8"/>
      <c r="V489" s="8"/>
      <c r="W489" s="8"/>
      <c r="X489" s="8"/>
      <c r="Y489" s="8"/>
      <c r="Z489" s="8"/>
      <c r="AA489" s="8"/>
      <c r="AB489" s="8"/>
      <c r="AC489" s="8"/>
      <c r="AD489" s="8"/>
      <c r="AE489" s="124"/>
      <c r="AF489" s="96"/>
      <c r="AG489" s="96"/>
      <c r="AH489" s="96"/>
    </row>
    <row r="490" spans="1:34" ht="18.75" customHeight="1">
      <c r="A490" s="96"/>
      <c r="B490" s="96"/>
      <c r="C490" s="96"/>
      <c r="D490" s="96"/>
      <c r="E490" s="96"/>
      <c r="F490" s="96"/>
      <c r="G490" s="96"/>
      <c r="H490" s="96"/>
      <c r="I490" s="96"/>
      <c r="J490" s="96"/>
      <c r="K490" s="8"/>
      <c r="L490" s="8"/>
      <c r="M490" s="8"/>
      <c r="N490" s="8"/>
      <c r="O490" s="8"/>
      <c r="P490" s="8"/>
      <c r="Q490" s="8"/>
      <c r="R490" s="8"/>
      <c r="S490" s="8"/>
      <c r="T490" s="8"/>
      <c r="U490" s="8"/>
      <c r="V490" s="8"/>
      <c r="W490" s="8"/>
      <c r="X490" s="8"/>
      <c r="Y490" s="8"/>
      <c r="Z490" s="8"/>
      <c r="AA490" s="8"/>
      <c r="AB490" s="8"/>
      <c r="AC490" s="8"/>
      <c r="AD490" s="8"/>
      <c r="AE490" s="124"/>
      <c r="AF490" s="96"/>
      <c r="AG490" s="96"/>
      <c r="AH490" s="96"/>
    </row>
    <row r="491" spans="1:34" ht="18.75" customHeight="1">
      <c r="A491" s="96"/>
      <c r="B491" s="96"/>
      <c r="C491" s="96"/>
      <c r="D491" s="96"/>
      <c r="E491" s="96"/>
      <c r="F491" s="96"/>
      <c r="G491" s="96"/>
      <c r="H491" s="96"/>
      <c r="I491" s="96"/>
      <c r="J491" s="96"/>
      <c r="K491" s="8"/>
      <c r="L491" s="8"/>
      <c r="M491" s="8"/>
      <c r="N491" s="8"/>
      <c r="O491" s="8"/>
      <c r="P491" s="8"/>
      <c r="Q491" s="8"/>
      <c r="R491" s="8"/>
      <c r="S491" s="8"/>
      <c r="T491" s="8"/>
      <c r="U491" s="8"/>
      <c r="V491" s="8"/>
      <c r="W491" s="8"/>
      <c r="X491" s="8"/>
      <c r="Y491" s="8"/>
      <c r="Z491" s="8"/>
      <c r="AA491" s="8"/>
      <c r="AB491" s="8"/>
      <c r="AC491" s="8"/>
      <c r="AD491" s="8"/>
      <c r="AE491" s="124"/>
      <c r="AF491" s="96"/>
      <c r="AG491" s="96"/>
      <c r="AH491" s="96"/>
    </row>
    <row r="492" spans="1:34" ht="18.75" customHeight="1">
      <c r="A492" s="96"/>
      <c r="B492" s="96"/>
      <c r="C492" s="96"/>
      <c r="D492" s="96"/>
      <c r="E492" s="96"/>
      <c r="F492" s="96"/>
      <c r="G492" s="96"/>
      <c r="H492" s="96"/>
      <c r="I492" s="96"/>
      <c r="J492" s="96"/>
      <c r="K492" s="8"/>
      <c r="L492" s="8"/>
      <c r="M492" s="8"/>
      <c r="N492" s="8"/>
      <c r="O492" s="8"/>
      <c r="P492" s="8"/>
      <c r="Q492" s="8"/>
      <c r="R492" s="8"/>
      <c r="S492" s="8"/>
      <c r="T492" s="8"/>
      <c r="U492" s="8"/>
      <c r="V492" s="8"/>
      <c r="W492" s="8"/>
      <c r="X492" s="8"/>
      <c r="Y492" s="8"/>
      <c r="Z492" s="8"/>
      <c r="AA492" s="8"/>
      <c r="AB492" s="8"/>
      <c r="AC492" s="8"/>
      <c r="AD492" s="8"/>
      <c r="AE492" s="124"/>
      <c r="AF492" s="96"/>
      <c r="AG492" s="96"/>
      <c r="AH492" s="96"/>
    </row>
    <row r="493" spans="1:34" ht="18.75" customHeight="1">
      <c r="A493" s="96"/>
      <c r="B493" s="96"/>
      <c r="C493" s="96"/>
      <c r="D493" s="96"/>
      <c r="E493" s="96"/>
      <c r="F493" s="96"/>
      <c r="G493" s="96"/>
      <c r="H493" s="96"/>
      <c r="I493" s="96"/>
      <c r="J493" s="96"/>
      <c r="K493" s="8"/>
      <c r="L493" s="8"/>
      <c r="M493" s="8"/>
      <c r="N493" s="8"/>
      <c r="O493" s="8"/>
      <c r="P493" s="8"/>
      <c r="Q493" s="8"/>
      <c r="R493" s="8"/>
      <c r="S493" s="8"/>
      <c r="T493" s="8"/>
      <c r="U493" s="8"/>
      <c r="V493" s="8"/>
      <c r="W493" s="8"/>
      <c r="X493" s="8"/>
      <c r="Y493" s="8"/>
      <c r="Z493" s="8"/>
      <c r="AA493" s="8"/>
      <c r="AB493" s="8"/>
      <c r="AC493" s="8"/>
      <c r="AD493" s="8"/>
      <c r="AE493" s="124"/>
      <c r="AF493" s="96"/>
      <c r="AG493" s="96"/>
      <c r="AH493" s="96"/>
    </row>
    <row r="494" spans="1:34" ht="18.75" customHeight="1">
      <c r="A494" s="96"/>
      <c r="B494" s="96"/>
      <c r="C494" s="96"/>
      <c r="D494" s="96"/>
      <c r="E494" s="96"/>
      <c r="F494" s="96"/>
      <c r="G494" s="96"/>
      <c r="H494" s="96"/>
      <c r="I494" s="96"/>
      <c r="J494" s="96"/>
      <c r="K494" s="8"/>
      <c r="L494" s="8"/>
      <c r="M494" s="8"/>
      <c r="N494" s="8"/>
      <c r="O494" s="8"/>
      <c r="P494" s="8"/>
      <c r="Q494" s="8"/>
      <c r="R494" s="8"/>
      <c r="S494" s="8"/>
      <c r="T494" s="8"/>
      <c r="U494" s="8"/>
      <c r="V494" s="8"/>
      <c r="W494" s="8"/>
      <c r="X494" s="8"/>
      <c r="Y494" s="8"/>
      <c r="Z494" s="8"/>
      <c r="AA494" s="8"/>
      <c r="AB494" s="8"/>
      <c r="AC494" s="8"/>
      <c r="AD494" s="8"/>
      <c r="AE494" s="124"/>
      <c r="AF494" s="96"/>
      <c r="AG494" s="96"/>
      <c r="AH494" s="96"/>
    </row>
    <row r="495" spans="1:34" ht="18.75" customHeight="1">
      <c r="A495" s="96"/>
      <c r="B495" s="96"/>
      <c r="C495" s="96"/>
      <c r="D495" s="96"/>
      <c r="E495" s="96"/>
      <c r="F495" s="96"/>
      <c r="G495" s="96"/>
      <c r="H495" s="96"/>
      <c r="I495" s="96"/>
      <c r="J495" s="96"/>
      <c r="K495" s="8"/>
      <c r="L495" s="8"/>
      <c r="M495" s="8"/>
      <c r="N495" s="8"/>
      <c r="O495" s="8"/>
      <c r="P495" s="8"/>
      <c r="Q495" s="8"/>
      <c r="R495" s="8"/>
      <c r="S495" s="8"/>
      <c r="T495" s="8"/>
      <c r="U495" s="8"/>
      <c r="V495" s="8"/>
      <c r="W495" s="8"/>
      <c r="X495" s="8"/>
      <c r="Y495" s="8"/>
      <c r="Z495" s="8"/>
      <c r="AA495" s="8"/>
      <c r="AB495" s="8"/>
      <c r="AC495" s="8"/>
      <c r="AD495" s="8"/>
      <c r="AE495" s="124"/>
      <c r="AF495" s="96"/>
      <c r="AG495" s="96"/>
      <c r="AH495" s="96"/>
    </row>
    <row r="496" spans="1:34" ht="18.75" customHeight="1">
      <c r="A496" s="96"/>
      <c r="B496" s="96"/>
      <c r="C496" s="96"/>
      <c r="D496" s="96"/>
      <c r="E496" s="96"/>
      <c r="F496" s="96"/>
      <c r="G496" s="96"/>
      <c r="H496" s="96"/>
      <c r="I496" s="96"/>
      <c r="J496" s="96"/>
      <c r="K496" s="8"/>
      <c r="L496" s="8"/>
      <c r="M496" s="8"/>
      <c r="N496" s="8"/>
      <c r="O496" s="8"/>
      <c r="P496" s="8"/>
      <c r="Q496" s="8"/>
      <c r="R496" s="8"/>
      <c r="S496" s="8"/>
      <c r="T496" s="8"/>
      <c r="U496" s="8"/>
      <c r="V496" s="8"/>
      <c r="W496" s="8"/>
      <c r="X496" s="8"/>
      <c r="Y496" s="8"/>
      <c r="Z496" s="8"/>
      <c r="AA496" s="8"/>
      <c r="AB496" s="8"/>
      <c r="AC496" s="8"/>
      <c r="AD496" s="8"/>
      <c r="AE496" s="124"/>
      <c r="AF496" s="96"/>
      <c r="AG496" s="96"/>
      <c r="AH496" s="96"/>
    </row>
    <row r="497" spans="1:34" ht="18.75" customHeight="1">
      <c r="A497" s="96"/>
      <c r="B497" s="96"/>
      <c r="C497" s="96"/>
      <c r="D497" s="96"/>
      <c r="E497" s="96"/>
      <c r="F497" s="96"/>
      <c r="G497" s="96"/>
      <c r="H497" s="96"/>
      <c r="I497" s="96"/>
      <c r="J497" s="96"/>
      <c r="K497" s="8"/>
      <c r="L497" s="8"/>
      <c r="M497" s="8"/>
      <c r="N497" s="8"/>
      <c r="O497" s="8"/>
      <c r="P497" s="8"/>
      <c r="Q497" s="8"/>
      <c r="R497" s="8"/>
      <c r="S497" s="8"/>
      <c r="T497" s="8"/>
      <c r="U497" s="8"/>
      <c r="V497" s="8"/>
      <c r="W497" s="8"/>
      <c r="X497" s="8"/>
      <c r="Y497" s="8"/>
      <c r="Z497" s="8"/>
      <c r="AA497" s="8"/>
      <c r="AB497" s="8"/>
      <c r="AC497" s="8"/>
      <c r="AD497" s="8"/>
      <c r="AE497" s="124"/>
      <c r="AF497" s="96"/>
      <c r="AG497" s="96"/>
      <c r="AH497" s="96"/>
    </row>
    <row r="498" spans="1:34" ht="18.75" customHeight="1">
      <c r="A498" s="96"/>
      <c r="B498" s="96"/>
      <c r="C498" s="96"/>
      <c r="D498" s="96"/>
      <c r="E498" s="96"/>
      <c r="F498" s="96"/>
      <c r="G498" s="96"/>
      <c r="H498" s="96"/>
      <c r="I498" s="96"/>
      <c r="J498" s="96"/>
      <c r="K498" s="8"/>
      <c r="L498" s="8"/>
      <c r="M498" s="8"/>
      <c r="N498" s="8"/>
      <c r="O498" s="8"/>
      <c r="P498" s="8"/>
      <c r="Q498" s="8"/>
      <c r="R498" s="8"/>
      <c r="S498" s="8"/>
      <c r="T498" s="8"/>
      <c r="U498" s="8"/>
      <c r="V498" s="8"/>
      <c r="W498" s="8"/>
      <c r="X498" s="8"/>
      <c r="Y498" s="8"/>
      <c r="Z498" s="8"/>
      <c r="AA498" s="8"/>
      <c r="AB498" s="8"/>
      <c r="AC498" s="8"/>
      <c r="AD498" s="8"/>
      <c r="AE498" s="124"/>
      <c r="AF498" s="96"/>
      <c r="AG498" s="96"/>
      <c r="AH498" s="96"/>
    </row>
    <row r="499" spans="1:34" ht="18.75" customHeight="1">
      <c r="A499" s="96"/>
      <c r="B499" s="96"/>
      <c r="C499" s="96"/>
      <c r="D499" s="96"/>
      <c r="E499" s="96"/>
      <c r="F499" s="96"/>
      <c r="G499" s="96"/>
      <c r="H499" s="96"/>
      <c r="I499" s="96"/>
      <c r="J499" s="96"/>
      <c r="K499" s="8"/>
      <c r="L499" s="8"/>
      <c r="M499" s="8"/>
      <c r="N499" s="8"/>
      <c r="O499" s="8"/>
      <c r="P499" s="8"/>
      <c r="Q499" s="8"/>
      <c r="R499" s="8"/>
      <c r="S499" s="8"/>
      <c r="T499" s="8"/>
      <c r="U499" s="8"/>
      <c r="V499" s="8"/>
      <c r="W499" s="8"/>
      <c r="X499" s="8"/>
      <c r="Y499" s="8"/>
      <c r="Z499" s="8"/>
      <c r="AA499" s="8"/>
      <c r="AB499" s="8"/>
      <c r="AC499" s="8"/>
      <c r="AD499" s="8"/>
      <c r="AE499" s="124"/>
      <c r="AF499" s="96"/>
      <c r="AG499" s="96"/>
      <c r="AH499" s="96"/>
    </row>
    <row r="500" spans="1:34" ht="18.75" customHeight="1">
      <c r="A500" s="96"/>
      <c r="B500" s="96"/>
      <c r="C500" s="96"/>
      <c r="D500" s="96"/>
      <c r="E500" s="96"/>
      <c r="F500" s="96"/>
      <c r="G500" s="96"/>
      <c r="H500" s="96"/>
      <c r="I500" s="96"/>
      <c r="J500" s="96"/>
      <c r="K500" s="8"/>
      <c r="L500" s="8"/>
      <c r="M500" s="8"/>
      <c r="N500" s="8"/>
      <c r="O500" s="8"/>
      <c r="P500" s="8"/>
      <c r="Q500" s="8"/>
      <c r="R500" s="8"/>
      <c r="S500" s="8"/>
      <c r="T500" s="8"/>
      <c r="U500" s="8"/>
      <c r="V500" s="8"/>
      <c r="W500" s="8"/>
      <c r="X500" s="8"/>
      <c r="Y500" s="8"/>
      <c r="Z500" s="8"/>
      <c r="AA500" s="8"/>
      <c r="AB500" s="8"/>
      <c r="AC500" s="8"/>
      <c r="AD500" s="8"/>
      <c r="AE500" s="124"/>
      <c r="AF500" s="96"/>
      <c r="AG500" s="96"/>
      <c r="AH500" s="96"/>
    </row>
    <row r="501" spans="1:34" ht="18.75" customHeight="1">
      <c r="A501" s="96"/>
      <c r="B501" s="96"/>
      <c r="C501" s="96"/>
      <c r="D501" s="96"/>
      <c r="E501" s="96"/>
      <c r="F501" s="96"/>
      <c r="G501" s="96"/>
      <c r="H501" s="96"/>
      <c r="I501" s="96"/>
      <c r="J501" s="96"/>
      <c r="K501" s="8"/>
      <c r="L501" s="8"/>
      <c r="M501" s="8"/>
      <c r="N501" s="8"/>
      <c r="O501" s="8"/>
      <c r="P501" s="8"/>
      <c r="Q501" s="8"/>
      <c r="R501" s="8"/>
      <c r="S501" s="8"/>
      <c r="T501" s="8"/>
      <c r="U501" s="8"/>
      <c r="V501" s="8"/>
      <c r="W501" s="8"/>
      <c r="X501" s="8"/>
      <c r="Y501" s="8"/>
      <c r="Z501" s="8"/>
      <c r="AA501" s="8"/>
      <c r="AB501" s="8"/>
      <c r="AC501" s="8"/>
      <c r="AD501" s="8"/>
      <c r="AE501" s="124"/>
      <c r="AF501" s="96"/>
      <c r="AG501" s="96"/>
      <c r="AH501" s="96"/>
    </row>
    <row r="502" spans="1:34" ht="18.75" customHeight="1">
      <c r="A502" s="96"/>
      <c r="B502" s="96"/>
      <c r="C502" s="96"/>
      <c r="D502" s="96"/>
      <c r="E502" s="96"/>
      <c r="F502" s="96"/>
      <c r="G502" s="96"/>
      <c r="H502" s="96"/>
      <c r="I502" s="96"/>
      <c r="J502" s="96"/>
      <c r="K502" s="8"/>
      <c r="L502" s="8"/>
      <c r="M502" s="8"/>
      <c r="N502" s="8"/>
      <c r="O502" s="8"/>
      <c r="P502" s="8"/>
      <c r="Q502" s="8"/>
      <c r="R502" s="8"/>
      <c r="S502" s="8"/>
      <c r="T502" s="8"/>
      <c r="U502" s="8"/>
      <c r="V502" s="8"/>
      <c r="W502" s="8"/>
      <c r="X502" s="8"/>
      <c r="Y502" s="8"/>
      <c r="Z502" s="8"/>
      <c r="AA502" s="8"/>
      <c r="AB502" s="8"/>
      <c r="AC502" s="8"/>
      <c r="AD502" s="8"/>
      <c r="AE502" s="124"/>
      <c r="AF502" s="96"/>
      <c r="AG502" s="96"/>
      <c r="AH502" s="96"/>
    </row>
    <row r="503" spans="1:34" ht="18.75" customHeight="1">
      <c r="A503" s="96"/>
      <c r="B503" s="96"/>
      <c r="C503" s="96"/>
      <c r="D503" s="96"/>
      <c r="E503" s="96"/>
      <c r="F503" s="96"/>
      <c r="G503" s="96"/>
      <c r="H503" s="96"/>
      <c r="I503" s="96"/>
      <c r="J503" s="96"/>
      <c r="K503" s="8"/>
      <c r="L503" s="8"/>
      <c r="M503" s="8"/>
      <c r="N503" s="8"/>
      <c r="O503" s="8"/>
      <c r="P503" s="8"/>
      <c r="Q503" s="8"/>
      <c r="R503" s="8"/>
      <c r="S503" s="8"/>
      <c r="T503" s="8"/>
      <c r="U503" s="8"/>
      <c r="V503" s="8"/>
      <c r="W503" s="8"/>
      <c r="X503" s="8"/>
      <c r="Y503" s="8"/>
      <c r="Z503" s="8"/>
      <c r="AA503" s="8"/>
      <c r="AB503" s="8"/>
      <c r="AC503" s="8"/>
      <c r="AD503" s="8"/>
      <c r="AE503" s="124"/>
      <c r="AF503" s="96"/>
      <c r="AG503" s="96"/>
      <c r="AH503" s="96"/>
    </row>
    <row r="504" spans="1:34" ht="18.75" customHeight="1">
      <c r="A504" s="96"/>
      <c r="B504" s="96"/>
      <c r="C504" s="96"/>
      <c r="D504" s="96"/>
      <c r="E504" s="96"/>
      <c r="F504" s="96"/>
      <c r="G504" s="96"/>
      <c r="H504" s="96"/>
      <c r="I504" s="96"/>
      <c r="J504" s="96"/>
      <c r="K504" s="8"/>
      <c r="L504" s="8"/>
      <c r="M504" s="8"/>
      <c r="N504" s="8"/>
      <c r="O504" s="8"/>
      <c r="P504" s="8"/>
      <c r="Q504" s="8"/>
      <c r="R504" s="8"/>
      <c r="S504" s="8"/>
      <c r="T504" s="8"/>
      <c r="U504" s="8"/>
      <c r="V504" s="8"/>
      <c r="W504" s="8"/>
      <c r="X504" s="8"/>
      <c r="Y504" s="8"/>
      <c r="Z504" s="8"/>
      <c r="AA504" s="8"/>
      <c r="AB504" s="8"/>
      <c r="AC504" s="8"/>
      <c r="AD504" s="8"/>
      <c r="AE504" s="124"/>
      <c r="AF504" s="96"/>
      <c r="AG504" s="96"/>
      <c r="AH504" s="96"/>
    </row>
    <row r="505" spans="1:34" ht="18.75" customHeight="1">
      <c r="A505" s="96"/>
      <c r="B505" s="96"/>
      <c r="C505" s="96"/>
      <c r="D505" s="96"/>
      <c r="E505" s="96"/>
      <c r="F505" s="96"/>
      <c r="G505" s="96"/>
      <c r="H505" s="96"/>
      <c r="I505" s="96"/>
      <c r="J505" s="96"/>
      <c r="K505" s="8"/>
      <c r="L505" s="8"/>
      <c r="M505" s="8"/>
      <c r="N505" s="8"/>
      <c r="O505" s="8"/>
      <c r="P505" s="8"/>
      <c r="Q505" s="8"/>
      <c r="R505" s="8"/>
      <c r="S505" s="8"/>
      <c r="T505" s="8"/>
      <c r="U505" s="8"/>
      <c r="V505" s="8"/>
      <c r="W505" s="8"/>
      <c r="X505" s="8"/>
      <c r="Y505" s="8"/>
      <c r="Z505" s="8"/>
      <c r="AA505" s="8"/>
      <c r="AB505" s="8"/>
      <c r="AC505" s="8"/>
      <c r="AD505" s="8"/>
      <c r="AE505" s="124"/>
      <c r="AF505" s="96"/>
      <c r="AG505" s="96"/>
      <c r="AH505" s="96"/>
    </row>
    <row r="506" spans="1:34" ht="18.75" customHeight="1">
      <c r="A506" s="96"/>
      <c r="B506" s="96"/>
      <c r="C506" s="96"/>
      <c r="D506" s="96"/>
      <c r="E506" s="96"/>
      <c r="F506" s="96"/>
      <c r="G506" s="96"/>
      <c r="H506" s="96"/>
      <c r="I506" s="96"/>
      <c r="J506" s="96"/>
      <c r="K506" s="8"/>
      <c r="L506" s="8"/>
      <c r="M506" s="8"/>
      <c r="N506" s="8"/>
      <c r="O506" s="8"/>
      <c r="P506" s="8"/>
      <c r="Q506" s="8"/>
      <c r="R506" s="8"/>
      <c r="S506" s="8"/>
      <c r="T506" s="8"/>
      <c r="U506" s="8"/>
      <c r="V506" s="8"/>
      <c r="W506" s="8"/>
      <c r="X506" s="8"/>
      <c r="Y506" s="8"/>
      <c r="Z506" s="8"/>
      <c r="AA506" s="8"/>
      <c r="AB506" s="8"/>
      <c r="AC506" s="8"/>
      <c r="AD506" s="8"/>
      <c r="AE506" s="124"/>
      <c r="AF506" s="96"/>
      <c r="AG506" s="96"/>
      <c r="AH506" s="96"/>
    </row>
    <row r="507" spans="1:34" ht="18.75" customHeight="1">
      <c r="A507" s="96"/>
      <c r="B507" s="96"/>
      <c r="C507" s="96"/>
      <c r="D507" s="96"/>
      <c r="E507" s="96"/>
      <c r="F507" s="96"/>
      <c r="G507" s="96"/>
      <c r="H507" s="96"/>
      <c r="I507" s="96"/>
      <c r="J507" s="96"/>
      <c r="K507" s="8"/>
      <c r="L507" s="8"/>
      <c r="M507" s="8"/>
      <c r="N507" s="8"/>
      <c r="O507" s="8"/>
      <c r="P507" s="8"/>
      <c r="Q507" s="8"/>
      <c r="R507" s="8"/>
      <c r="S507" s="8"/>
      <c r="T507" s="8"/>
      <c r="U507" s="8"/>
      <c r="V507" s="8"/>
      <c r="W507" s="8"/>
      <c r="X507" s="8"/>
      <c r="Y507" s="8"/>
      <c r="Z507" s="8"/>
      <c r="AA507" s="8"/>
      <c r="AB507" s="8"/>
      <c r="AC507" s="8"/>
      <c r="AD507" s="8"/>
      <c r="AE507" s="124"/>
      <c r="AF507" s="96"/>
      <c r="AG507" s="96"/>
      <c r="AH507" s="96"/>
    </row>
    <row r="508" spans="1:34" ht="18.75" customHeight="1">
      <c r="A508" s="96"/>
      <c r="B508" s="96"/>
      <c r="C508" s="96"/>
      <c r="D508" s="96"/>
      <c r="E508" s="96"/>
      <c r="F508" s="96"/>
      <c r="G508" s="96"/>
      <c r="H508" s="96"/>
      <c r="I508" s="96"/>
      <c r="J508" s="96"/>
      <c r="K508" s="8"/>
      <c r="L508" s="8"/>
      <c r="M508" s="8"/>
      <c r="N508" s="8"/>
      <c r="O508" s="8"/>
      <c r="P508" s="8"/>
      <c r="Q508" s="8"/>
      <c r="R508" s="8"/>
      <c r="S508" s="8"/>
      <c r="T508" s="8"/>
      <c r="U508" s="8"/>
      <c r="V508" s="8"/>
      <c r="W508" s="8"/>
      <c r="X508" s="8"/>
      <c r="Y508" s="8"/>
      <c r="Z508" s="8"/>
      <c r="AA508" s="8"/>
      <c r="AB508" s="8"/>
      <c r="AC508" s="8"/>
      <c r="AD508" s="8"/>
      <c r="AE508" s="124"/>
      <c r="AF508" s="96"/>
      <c r="AG508" s="96"/>
      <c r="AH508" s="96"/>
    </row>
    <row r="509" spans="1:34" ht="18.75" customHeight="1">
      <c r="A509" s="96"/>
      <c r="B509" s="96"/>
      <c r="C509" s="96"/>
      <c r="D509" s="96"/>
      <c r="E509" s="96"/>
      <c r="F509" s="96"/>
      <c r="G509" s="96"/>
      <c r="H509" s="96"/>
      <c r="I509" s="96"/>
      <c r="J509" s="96"/>
      <c r="K509" s="8"/>
      <c r="L509" s="8"/>
      <c r="M509" s="8"/>
      <c r="N509" s="8"/>
      <c r="O509" s="8"/>
      <c r="P509" s="8"/>
      <c r="Q509" s="8"/>
      <c r="R509" s="8"/>
      <c r="S509" s="8"/>
      <c r="T509" s="8"/>
      <c r="U509" s="8"/>
      <c r="V509" s="8"/>
      <c r="W509" s="8"/>
      <c r="X509" s="8"/>
      <c r="Y509" s="8"/>
      <c r="Z509" s="8"/>
      <c r="AA509" s="8"/>
      <c r="AB509" s="8"/>
      <c r="AC509" s="8"/>
      <c r="AD509" s="8"/>
      <c r="AE509" s="124"/>
      <c r="AF509" s="96"/>
      <c r="AG509" s="96"/>
      <c r="AH509" s="96"/>
    </row>
    <row r="510" spans="1:34" ht="18.75" customHeight="1">
      <c r="A510" s="96"/>
      <c r="B510" s="96"/>
      <c r="C510" s="96"/>
      <c r="D510" s="96"/>
      <c r="E510" s="96"/>
      <c r="F510" s="96"/>
      <c r="G510" s="96"/>
      <c r="H510" s="96"/>
      <c r="I510" s="96"/>
      <c r="J510" s="96"/>
      <c r="K510" s="8"/>
      <c r="L510" s="8"/>
      <c r="M510" s="8"/>
      <c r="N510" s="8"/>
      <c r="O510" s="8"/>
      <c r="P510" s="8"/>
      <c r="Q510" s="8"/>
      <c r="R510" s="8"/>
      <c r="S510" s="8"/>
      <c r="T510" s="8"/>
      <c r="U510" s="8"/>
      <c r="V510" s="8"/>
      <c r="W510" s="8"/>
      <c r="X510" s="8"/>
      <c r="Y510" s="8"/>
      <c r="Z510" s="8"/>
      <c r="AA510" s="8"/>
      <c r="AB510" s="8"/>
      <c r="AC510" s="8"/>
      <c r="AD510" s="8"/>
      <c r="AE510" s="124"/>
      <c r="AF510" s="96"/>
      <c r="AG510" s="96"/>
      <c r="AH510" s="96"/>
    </row>
    <row r="511" spans="1:34" ht="18.75" customHeight="1">
      <c r="A511" s="96"/>
      <c r="B511" s="96"/>
      <c r="C511" s="96"/>
      <c r="D511" s="96"/>
      <c r="E511" s="96"/>
      <c r="F511" s="96"/>
      <c r="G511" s="96"/>
      <c r="H511" s="96"/>
      <c r="I511" s="96"/>
      <c r="J511" s="96"/>
      <c r="K511" s="8"/>
      <c r="L511" s="8"/>
      <c r="M511" s="8"/>
      <c r="N511" s="8"/>
      <c r="O511" s="8"/>
      <c r="P511" s="8"/>
      <c r="Q511" s="8"/>
      <c r="R511" s="8"/>
      <c r="S511" s="8"/>
      <c r="T511" s="8"/>
      <c r="U511" s="8"/>
      <c r="V511" s="8"/>
      <c r="W511" s="8"/>
      <c r="X511" s="8"/>
      <c r="Y511" s="8"/>
      <c r="Z511" s="8"/>
      <c r="AA511" s="8"/>
      <c r="AB511" s="8"/>
      <c r="AC511" s="8"/>
      <c r="AD511" s="8"/>
      <c r="AE511" s="124"/>
      <c r="AF511" s="96"/>
      <c r="AG511" s="96"/>
      <c r="AH511" s="96"/>
    </row>
    <row r="512" spans="1:34" ht="18.75" customHeight="1">
      <c r="A512" s="96"/>
      <c r="B512" s="96"/>
      <c r="C512" s="96"/>
      <c r="D512" s="96"/>
      <c r="E512" s="96"/>
      <c r="F512" s="96"/>
      <c r="G512" s="96"/>
      <c r="H512" s="96"/>
      <c r="I512" s="96"/>
      <c r="J512" s="96"/>
      <c r="K512" s="8"/>
      <c r="L512" s="8"/>
      <c r="M512" s="8"/>
      <c r="N512" s="8"/>
      <c r="O512" s="8"/>
      <c r="P512" s="8"/>
      <c r="Q512" s="8"/>
      <c r="R512" s="8"/>
      <c r="S512" s="8"/>
      <c r="T512" s="8"/>
      <c r="U512" s="8"/>
      <c r="V512" s="8"/>
      <c r="W512" s="8"/>
      <c r="X512" s="8"/>
      <c r="Y512" s="8"/>
      <c r="Z512" s="8"/>
      <c r="AA512" s="8"/>
      <c r="AB512" s="8"/>
      <c r="AC512" s="8"/>
      <c r="AD512" s="8"/>
      <c r="AE512" s="124"/>
      <c r="AF512" s="96"/>
      <c r="AG512" s="96"/>
      <c r="AH512" s="96"/>
    </row>
    <row r="513" spans="1:34" ht="18.75" customHeight="1">
      <c r="A513" s="96"/>
      <c r="B513" s="96"/>
      <c r="C513" s="96"/>
      <c r="D513" s="96"/>
      <c r="E513" s="96"/>
      <c r="F513" s="96"/>
      <c r="G513" s="96"/>
      <c r="H513" s="96"/>
      <c r="I513" s="96"/>
      <c r="J513" s="96"/>
      <c r="K513" s="8"/>
      <c r="L513" s="8"/>
      <c r="M513" s="8"/>
      <c r="N513" s="8"/>
      <c r="O513" s="8"/>
      <c r="P513" s="8"/>
      <c r="Q513" s="8"/>
      <c r="R513" s="8"/>
      <c r="S513" s="8"/>
      <c r="T513" s="8"/>
      <c r="U513" s="8"/>
      <c r="V513" s="8"/>
      <c r="W513" s="8"/>
      <c r="X513" s="8"/>
      <c r="Y513" s="8"/>
      <c r="Z513" s="8"/>
      <c r="AA513" s="8"/>
      <c r="AB513" s="8"/>
      <c r="AC513" s="8"/>
      <c r="AD513" s="8"/>
      <c r="AE513" s="124"/>
      <c r="AF513" s="96"/>
      <c r="AG513" s="96"/>
      <c r="AH513" s="96"/>
    </row>
    <row r="514" spans="1:34" ht="18.75" customHeight="1">
      <c r="A514" s="96"/>
      <c r="B514" s="96"/>
      <c r="C514" s="96"/>
      <c r="D514" s="96"/>
      <c r="E514" s="96"/>
      <c r="F514" s="96"/>
      <c r="G514" s="96"/>
      <c r="H514" s="96"/>
      <c r="I514" s="96"/>
      <c r="J514" s="96"/>
      <c r="K514" s="8"/>
      <c r="L514" s="8"/>
      <c r="M514" s="8"/>
      <c r="N514" s="8"/>
      <c r="O514" s="8"/>
      <c r="P514" s="8"/>
      <c r="Q514" s="8"/>
      <c r="R514" s="8"/>
      <c r="S514" s="8"/>
      <c r="T514" s="8"/>
      <c r="U514" s="8"/>
      <c r="V514" s="8"/>
      <c r="W514" s="8"/>
      <c r="X514" s="8"/>
      <c r="Y514" s="8"/>
      <c r="Z514" s="8"/>
      <c r="AA514" s="8"/>
      <c r="AB514" s="8"/>
      <c r="AC514" s="8"/>
      <c r="AD514" s="8"/>
      <c r="AE514" s="124"/>
      <c r="AF514" s="96"/>
      <c r="AG514" s="96"/>
      <c r="AH514" s="96"/>
    </row>
    <row r="515" spans="1:34" ht="18.75" customHeight="1">
      <c r="A515" s="96"/>
      <c r="B515" s="96"/>
      <c r="C515" s="96"/>
      <c r="D515" s="96"/>
      <c r="E515" s="96"/>
      <c r="F515" s="96"/>
      <c r="G515" s="96"/>
      <c r="H515" s="96"/>
      <c r="I515" s="96"/>
      <c r="J515" s="96"/>
      <c r="K515" s="8"/>
      <c r="L515" s="8"/>
      <c r="M515" s="8"/>
      <c r="N515" s="8"/>
      <c r="O515" s="8"/>
      <c r="P515" s="8"/>
      <c r="Q515" s="8"/>
      <c r="R515" s="8"/>
      <c r="S515" s="8"/>
      <c r="T515" s="8"/>
      <c r="U515" s="8"/>
      <c r="V515" s="8"/>
      <c r="W515" s="8"/>
      <c r="X515" s="8"/>
      <c r="Y515" s="8"/>
      <c r="Z515" s="8"/>
      <c r="AA515" s="8"/>
      <c r="AB515" s="8"/>
      <c r="AC515" s="8"/>
      <c r="AD515" s="8"/>
      <c r="AE515" s="124"/>
      <c r="AF515" s="96"/>
      <c r="AG515" s="96"/>
      <c r="AH515" s="96"/>
    </row>
    <row r="516" spans="1:34" ht="18.75" customHeight="1">
      <c r="A516" s="96"/>
      <c r="B516" s="96"/>
      <c r="C516" s="96"/>
      <c r="D516" s="96"/>
      <c r="E516" s="96"/>
      <c r="F516" s="96"/>
      <c r="G516" s="96"/>
      <c r="H516" s="96"/>
      <c r="I516" s="96"/>
      <c r="J516" s="96"/>
      <c r="K516" s="8"/>
      <c r="L516" s="8"/>
      <c r="M516" s="8"/>
      <c r="N516" s="8"/>
      <c r="O516" s="8"/>
      <c r="P516" s="8"/>
      <c r="Q516" s="8"/>
      <c r="R516" s="8"/>
      <c r="S516" s="8"/>
      <c r="T516" s="8"/>
      <c r="U516" s="8"/>
      <c r="V516" s="8"/>
      <c r="W516" s="8"/>
      <c r="X516" s="8"/>
      <c r="Y516" s="8"/>
      <c r="Z516" s="8"/>
      <c r="AA516" s="8"/>
      <c r="AB516" s="8"/>
      <c r="AC516" s="8"/>
      <c r="AD516" s="8"/>
      <c r="AE516" s="124"/>
      <c r="AF516" s="96"/>
      <c r="AG516" s="96"/>
      <c r="AH516" s="96"/>
    </row>
    <row r="517" spans="1:34" ht="18.75" customHeight="1">
      <c r="A517" s="96"/>
      <c r="B517" s="96"/>
      <c r="C517" s="96"/>
      <c r="D517" s="96"/>
      <c r="E517" s="96"/>
      <c r="F517" s="96"/>
      <c r="G517" s="96"/>
      <c r="H517" s="96"/>
      <c r="I517" s="96"/>
      <c r="J517" s="96"/>
      <c r="K517" s="8"/>
      <c r="L517" s="8"/>
      <c r="M517" s="8"/>
      <c r="N517" s="8"/>
      <c r="O517" s="8"/>
      <c r="P517" s="8"/>
      <c r="Q517" s="8"/>
      <c r="R517" s="8"/>
      <c r="S517" s="8"/>
      <c r="T517" s="8"/>
      <c r="U517" s="8"/>
      <c r="V517" s="8"/>
      <c r="W517" s="8"/>
      <c r="X517" s="8"/>
      <c r="Y517" s="8"/>
      <c r="Z517" s="8"/>
      <c r="AA517" s="8"/>
      <c r="AB517" s="8"/>
      <c r="AC517" s="8"/>
      <c r="AD517" s="8"/>
      <c r="AE517" s="124"/>
      <c r="AF517" s="96"/>
      <c r="AG517" s="96"/>
      <c r="AH517" s="96"/>
    </row>
    <row r="518" spans="1:34" ht="18.75" customHeight="1">
      <c r="A518" s="96"/>
      <c r="B518" s="96"/>
      <c r="C518" s="96"/>
      <c r="D518" s="96"/>
      <c r="E518" s="96"/>
      <c r="F518" s="96"/>
      <c r="G518" s="96"/>
      <c r="H518" s="96"/>
      <c r="I518" s="96"/>
      <c r="J518" s="96"/>
      <c r="K518" s="8"/>
      <c r="L518" s="8"/>
      <c r="M518" s="8"/>
      <c r="N518" s="8"/>
      <c r="O518" s="8"/>
      <c r="P518" s="8"/>
      <c r="Q518" s="8"/>
      <c r="R518" s="8"/>
      <c r="S518" s="8"/>
      <c r="T518" s="8"/>
      <c r="U518" s="8"/>
      <c r="V518" s="8"/>
      <c r="W518" s="8"/>
      <c r="X518" s="8"/>
      <c r="Y518" s="8"/>
      <c r="Z518" s="8"/>
      <c r="AA518" s="8"/>
      <c r="AB518" s="8"/>
      <c r="AC518" s="8"/>
      <c r="AD518" s="8"/>
      <c r="AE518" s="124"/>
      <c r="AF518" s="96"/>
      <c r="AG518" s="96"/>
      <c r="AH518" s="96"/>
    </row>
    <row r="519" spans="1:34" ht="18.75" customHeight="1">
      <c r="A519" s="96"/>
      <c r="B519" s="96"/>
      <c r="C519" s="96"/>
      <c r="D519" s="96"/>
      <c r="E519" s="96"/>
      <c r="F519" s="96"/>
      <c r="G519" s="96"/>
      <c r="H519" s="96"/>
      <c r="I519" s="96"/>
      <c r="J519" s="96"/>
      <c r="K519" s="8"/>
      <c r="L519" s="8"/>
      <c r="M519" s="8"/>
      <c r="N519" s="8"/>
      <c r="O519" s="8"/>
      <c r="P519" s="8"/>
      <c r="Q519" s="8"/>
      <c r="R519" s="8"/>
      <c r="S519" s="8"/>
      <c r="T519" s="8"/>
      <c r="U519" s="8"/>
      <c r="V519" s="8"/>
      <c r="W519" s="8"/>
      <c r="X519" s="8"/>
      <c r="Y519" s="8"/>
      <c r="Z519" s="8"/>
      <c r="AA519" s="8"/>
      <c r="AB519" s="8"/>
      <c r="AC519" s="8"/>
      <c r="AD519" s="8"/>
      <c r="AE519" s="124"/>
      <c r="AF519" s="96"/>
      <c r="AG519" s="96"/>
      <c r="AH519" s="96"/>
    </row>
    <row r="520" spans="1:34" ht="18.75" customHeight="1">
      <c r="A520" s="96"/>
      <c r="B520" s="96"/>
      <c r="C520" s="96"/>
      <c r="D520" s="96"/>
      <c r="E520" s="96"/>
      <c r="F520" s="96"/>
      <c r="G520" s="96"/>
      <c r="H520" s="96"/>
      <c r="I520" s="96"/>
      <c r="J520" s="96"/>
      <c r="K520" s="8"/>
      <c r="L520" s="8"/>
      <c r="M520" s="8"/>
      <c r="N520" s="8"/>
      <c r="O520" s="8"/>
      <c r="P520" s="8"/>
      <c r="Q520" s="8"/>
      <c r="R520" s="8"/>
      <c r="S520" s="8"/>
      <c r="T520" s="8"/>
      <c r="U520" s="8"/>
      <c r="V520" s="8"/>
      <c r="W520" s="8"/>
      <c r="X520" s="8"/>
      <c r="Y520" s="8"/>
      <c r="Z520" s="8"/>
      <c r="AA520" s="8"/>
      <c r="AB520" s="8"/>
      <c r="AC520" s="8"/>
      <c r="AD520" s="8"/>
      <c r="AE520" s="124"/>
      <c r="AF520" s="96"/>
      <c r="AG520" s="96"/>
      <c r="AH520" s="96"/>
    </row>
    <row r="521" spans="1:34" ht="18.75" customHeight="1">
      <c r="A521" s="96"/>
      <c r="B521" s="96"/>
      <c r="C521" s="96"/>
      <c r="D521" s="96"/>
      <c r="E521" s="96"/>
      <c r="F521" s="96"/>
      <c r="G521" s="96"/>
      <c r="H521" s="96"/>
      <c r="I521" s="96"/>
      <c r="J521" s="96"/>
      <c r="K521" s="8"/>
      <c r="L521" s="8"/>
      <c r="M521" s="8"/>
      <c r="N521" s="8"/>
      <c r="O521" s="8"/>
      <c r="P521" s="8"/>
      <c r="Q521" s="8"/>
      <c r="R521" s="8"/>
      <c r="S521" s="8"/>
      <c r="T521" s="8"/>
      <c r="U521" s="8"/>
      <c r="V521" s="8"/>
      <c r="W521" s="8"/>
      <c r="X521" s="8"/>
      <c r="Y521" s="8"/>
      <c r="Z521" s="8"/>
      <c r="AA521" s="8"/>
      <c r="AB521" s="8"/>
      <c r="AC521" s="8"/>
      <c r="AD521" s="8"/>
      <c r="AE521" s="124"/>
      <c r="AF521" s="96"/>
      <c r="AG521" s="96"/>
      <c r="AH521" s="96"/>
    </row>
    <row r="522" spans="1:34" ht="18.75" customHeight="1">
      <c r="A522" s="96"/>
      <c r="B522" s="96"/>
      <c r="C522" s="96"/>
      <c r="D522" s="96"/>
      <c r="E522" s="96"/>
      <c r="F522" s="96"/>
      <c r="G522" s="96"/>
      <c r="H522" s="96"/>
      <c r="I522" s="96"/>
      <c r="J522" s="96"/>
      <c r="K522" s="8"/>
      <c r="L522" s="8"/>
      <c r="M522" s="8"/>
      <c r="N522" s="8"/>
      <c r="O522" s="8"/>
      <c r="P522" s="8"/>
      <c r="Q522" s="8"/>
      <c r="R522" s="8"/>
      <c r="S522" s="8"/>
      <c r="T522" s="8"/>
      <c r="U522" s="8"/>
      <c r="V522" s="8"/>
      <c r="W522" s="8"/>
      <c r="X522" s="8"/>
      <c r="Y522" s="8"/>
      <c r="Z522" s="8"/>
      <c r="AA522" s="8"/>
      <c r="AB522" s="8"/>
      <c r="AC522" s="8"/>
      <c r="AD522" s="8"/>
      <c r="AE522" s="124"/>
      <c r="AF522" s="96"/>
      <c r="AG522" s="96"/>
      <c r="AH522" s="96"/>
    </row>
    <row r="523" spans="1:34" ht="18.75" customHeight="1">
      <c r="A523" s="96"/>
      <c r="B523" s="96"/>
      <c r="C523" s="96"/>
      <c r="D523" s="96"/>
      <c r="E523" s="96"/>
      <c r="F523" s="96"/>
      <c r="G523" s="96"/>
      <c r="H523" s="96"/>
      <c r="I523" s="96"/>
      <c r="J523" s="96"/>
      <c r="K523" s="8"/>
      <c r="L523" s="8"/>
      <c r="M523" s="8"/>
      <c r="N523" s="8"/>
      <c r="O523" s="8"/>
      <c r="P523" s="8"/>
      <c r="Q523" s="8"/>
      <c r="R523" s="8"/>
      <c r="S523" s="8"/>
      <c r="T523" s="8"/>
      <c r="U523" s="8"/>
      <c r="V523" s="8"/>
      <c r="W523" s="8"/>
      <c r="X523" s="8"/>
      <c r="Y523" s="8"/>
      <c r="Z523" s="8"/>
      <c r="AA523" s="8"/>
      <c r="AB523" s="8"/>
      <c r="AC523" s="8"/>
      <c r="AD523" s="8"/>
      <c r="AE523" s="124"/>
      <c r="AF523" s="96"/>
      <c r="AG523" s="96"/>
      <c r="AH523" s="96"/>
    </row>
    <row r="524" spans="1:34" ht="18.75" customHeight="1">
      <c r="A524" s="96"/>
      <c r="B524" s="96"/>
      <c r="C524" s="96"/>
      <c r="D524" s="96"/>
      <c r="E524" s="96"/>
      <c r="F524" s="96"/>
      <c r="G524" s="96"/>
      <c r="H524" s="96"/>
      <c r="I524" s="96"/>
      <c r="J524" s="96"/>
      <c r="K524" s="8"/>
      <c r="L524" s="8"/>
      <c r="M524" s="8"/>
      <c r="N524" s="8"/>
      <c r="O524" s="8"/>
      <c r="P524" s="8"/>
      <c r="Q524" s="8"/>
      <c r="R524" s="8"/>
      <c r="S524" s="8"/>
      <c r="T524" s="8"/>
      <c r="U524" s="8"/>
      <c r="V524" s="8"/>
      <c r="W524" s="8"/>
      <c r="X524" s="8"/>
      <c r="Y524" s="8"/>
      <c r="Z524" s="8"/>
      <c r="AA524" s="8"/>
      <c r="AB524" s="8"/>
      <c r="AC524" s="8"/>
      <c r="AD524" s="8"/>
      <c r="AE524" s="124"/>
      <c r="AF524" s="96"/>
      <c r="AG524" s="96"/>
      <c r="AH524" s="96"/>
    </row>
    <row r="525" spans="1:34" ht="18.75" customHeight="1">
      <c r="A525" s="96"/>
      <c r="B525" s="96"/>
      <c r="C525" s="96"/>
      <c r="D525" s="96"/>
      <c r="E525" s="96"/>
      <c r="F525" s="96"/>
      <c r="G525" s="96"/>
      <c r="H525" s="96"/>
      <c r="I525" s="96"/>
      <c r="J525" s="96"/>
      <c r="K525" s="8"/>
      <c r="L525" s="8"/>
      <c r="M525" s="8"/>
      <c r="N525" s="8"/>
      <c r="O525" s="8"/>
      <c r="P525" s="8"/>
      <c r="Q525" s="8"/>
      <c r="R525" s="8"/>
      <c r="S525" s="8"/>
      <c r="T525" s="8"/>
      <c r="U525" s="8"/>
      <c r="V525" s="8"/>
      <c r="W525" s="8"/>
      <c r="X525" s="8"/>
      <c r="Y525" s="8"/>
      <c r="Z525" s="8"/>
      <c r="AA525" s="8"/>
      <c r="AB525" s="8"/>
      <c r="AC525" s="8"/>
      <c r="AD525" s="8"/>
      <c r="AE525" s="124"/>
      <c r="AF525" s="96"/>
      <c r="AG525" s="96"/>
      <c r="AH525" s="96"/>
    </row>
    <row r="526" spans="1:34" ht="18.75" customHeight="1">
      <c r="A526" s="96"/>
      <c r="B526" s="96"/>
      <c r="C526" s="96"/>
      <c r="D526" s="96"/>
      <c r="E526" s="96"/>
      <c r="F526" s="96"/>
      <c r="G526" s="96"/>
      <c r="H526" s="96"/>
      <c r="I526" s="96"/>
      <c r="J526" s="96"/>
      <c r="K526" s="8"/>
      <c r="L526" s="8"/>
      <c r="M526" s="8"/>
      <c r="N526" s="8"/>
      <c r="O526" s="8"/>
      <c r="P526" s="8"/>
      <c r="Q526" s="8"/>
      <c r="R526" s="8"/>
      <c r="S526" s="8"/>
      <c r="T526" s="8"/>
      <c r="U526" s="8"/>
      <c r="V526" s="8"/>
      <c r="W526" s="8"/>
      <c r="X526" s="8"/>
      <c r="Y526" s="8"/>
      <c r="Z526" s="8"/>
      <c r="AA526" s="8"/>
      <c r="AB526" s="8"/>
      <c r="AC526" s="8"/>
      <c r="AD526" s="8"/>
      <c r="AE526" s="124"/>
      <c r="AF526" s="96"/>
      <c r="AG526" s="96"/>
      <c r="AH526" s="96"/>
    </row>
    <row r="527" spans="1:34" ht="18.75" customHeight="1">
      <c r="A527" s="96"/>
      <c r="B527" s="96"/>
      <c r="C527" s="96"/>
      <c r="D527" s="96"/>
      <c r="E527" s="96"/>
      <c r="F527" s="96"/>
      <c r="G527" s="96"/>
      <c r="H527" s="96"/>
      <c r="I527" s="96"/>
      <c r="J527" s="96"/>
      <c r="K527" s="8"/>
      <c r="L527" s="8"/>
      <c r="M527" s="8"/>
      <c r="N527" s="8"/>
      <c r="O527" s="8"/>
      <c r="P527" s="8"/>
      <c r="Q527" s="8"/>
      <c r="R527" s="8"/>
      <c r="S527" s="8"/>
      <c r="T527" s="8"/>
      <c r="U527" s="8"/>
      <c r="V527" s="8"/>
      <c r="W527" s="8"/>
      <c r="X527" s="8"/>
      <c r="Y527" s="8"/>
      <c r="Z527" s="8"/>
      <c r="AA527" s="8"/>
      <c r="AB527" s="8"/>
      <c r="AC527" s="8"/>
      <c r="AD527" s="8"/>
      <c r="AE527" s="124"/>
      <c r="AF527" s="96"/>
      <c r="AG527" s="96"/>
      <c r="AH527" s="96"/>
    </row>
    <row r="528" spans="1:34" ht="18.75" customHeight="1">
      <c r="A528" s="96"/>
      <c r="B528" s="96"/>
      <c r="C528" s="96"/>
      <c r="D528" s="96"/>
      <c r="E528" s="96"/>
      <c r="F528" s="96"/>
      <c r="G528" s="96"/>
      <c r="H528" s="96"/>
      <c r="I528" s="96"/>
      <c r="J528" s="96"/>
      <c r="K528" s="8"/>
      <c r="L528" s="8"/>
      <c r="M528" s="8"/>
      <c r="N528" s="8"/>
      <c r="O528" s="8"/>
      <c r="P528" s="8"/>
      <c r="Q528" s="8"/>
      <c r="R528" s="8"/>
      <c r="S528" s="8"/>
      <c r="T528" s="8"/>
      <c r="U528" s="8"/>
      <c r="V528" s="8"/>
      <c r="W528" s="8"/>
      <c r="X528" s="8"/>
      <c r="Y528" s="8"/>
      <c r="Z528" s="8"/>
      <c r="AA528" s="8"/>
      <c r="AB528" s="8"/>
      <c r="AC528" s="8"/>
      <c r="AD528" s="8"/>
      <c r="AE528" s="124"/>
      <c r="AF528" s="96"/>
      <c r="AG528" s="96"/>
      <c r="AH528" s="96"/>
    </row>
    <row r="529" spans="1:34" ht="18.75" customHeight="1">
      <c r="A529" s="96"/>
      <c r="B529" s="96"/>
      <c r="C529" s="96"/>
      <c r="D529" s="96"/>
      <c r="E529" s="96"/>
      <c r="F529" s="96"/>
      <c r="G529" s="96"/>
      <c r="H529" s="96"/>
      <c r="I529" s="96"/>
      <c r="J529" s="96"/>
      <c r="K529" s="8"/>
      <c r="L529" s="8"/>
      <c r="M529" s="8"/>
      <c r="N529" s="8"/>
      <c r="O529" s="8"/>
      <c r="P529" s="8"/>
      <c r="Q529" s="8"/>
      <c r="R529" s="8"/>
      <c r="S529" s="8"/>
      <c r="T529" s="8"/>
      <c r="U529" s="8"/>
      <c r="V529" s="8"/>
      <c r="W529" s="8"/>
      <c r="X529" s="8"/>
      <c r="Y529" s="8"/>
      <c r="Z529" s="8"/>
      <c r="AA529" s="8"/>
      <c r="AB529" s="8"/>
      <c r="AC529" s="8"/>
      <c r="AD529" s="8"/>
      <c r="AE529" s="124"/>
      <c r="AF529" s="96"/>
      <c r="AG529" s="96"/>
      <c r="AH529" s="96"/>
    </row>
    <row r="530" spans="1:34" ht="18.75" customHeight="1">
      <c r="A530" s="96"/>
      <c r="B530" s="96"/>
      <c r="C530" s="96"/>
      <c r="D530" s="96"/>
      <c r="E530" s="96"/>
      <c r="F530" s="96"/>
      <c r="G530" s="96"/>
      <c r="H530" s="96"/>
      <c r="I530" s="96"/>
      <c r="J530" s="96"/>
      <c r="K530" s="8"/>
      <c r="L530" s="8"/>
      <c r="M530" s="8"/>
      <c r="N530" s="8"/>
      <c r="O530" s="8"/>
      <c r="P530" s="8"/>
      <c r="Q530" s="8"/>
      <c r="R530" s="8"/>
      <c r="S530" s="8"/>
      <c r="T530" s="8"/>
      <c r="U530" s="8"/>
      <c r="V530" s="8"/>
      <c r="W530" s="8"/>
      <c r="X530" s="8"/>
      <c r="Y530" s="8"/>
      <c r="Z530" s="8"/>
      <c r="AA530" s="8"/>
      <c r="AB530" s="8"/>
      <c r="AC530" s="8"/>
      <c r="AD530" s="8"/>
      <c r="AE530" s="124"/>
      <c r="AF530" s="96"/>
      <c r="AG530" s="96"/>
      <c r="AH530" s="96"/>
    </row>
    <row r="531" spans="1:34" ht="18.75" customHeight="1">
      <c r="A531" s="96"/>
      <c r="B531" s="96"/>
      <c r="C531" s="96"/>
      <c r="D531" s="96"/>
      <c r="E531" s="96"/>
      <c r="F531" s="96"/>
      <c r="G531" s="96"/>
      <c r="H531" s="96"/>
      <c r="I531" s="96"/>
      <c r="J531" s="96"/>
      <c r="K531" s="8"/>
      <c r="L531" s="8"/>
      <c r="M531" s="8"/>
      <c r="N531" s="8"/>
      <c r="O531" s="8"/>
      <c r="P531" s="8"/>
      <c r="Q531" s="8"/>
      <c r="R531" s="8"/>
      <c r="S531" s="8"/>
      <c r="T531" s="8"/>
      <c r="U531" s="8"/>
      <c r="V531" s="8"/>
      <c r="W531" s="8"/>
      <c r="X531" s="8"/>
      <c r="Y531" s="8"/>
      <c r="Z531" s="8"/>
      <c r="AA531" s="8"/>
      <c r="AB531" s="8"/>
      <c r="AC531" s="8"/>
      <c r="AD531" s="8"/>
      <c r="AE531" s="124"/>
      <c r="AF531" s="96"/>
      <c r="AG531" s="96"/>
      <c r="AH531" s="96"/>
    </row>
    <row r="532" spans="1:34" ht="18.75" customHeight="1">
      <c r="A532" s="96"/>
      <c r="B532" s="96"/>
      <c r="C532" s="96"/>
      <c r="D532" s="96"/>
      <c r="E532" s="96"/>
      <c r="F532" s="96"/>
      <c r="G532" s="96"/>
      <c r="H532" s="96"/>
      <c r="I532" s="96"/>
      <c r="J532" s="96"/>
      <c r="K532" s="8"/>
      <c r="L532" s="8"/>
      <c r="M532" s="8"/>
      <c r="N532" s="8"/>
      <c r="O532" s="8"/>
      <c r="P532" s="8"/>
      <c r="Q532" s="8"/>
      <c r="R532" s="8"/>
      <c r="S532" s="8"/>
      <c r="T532" s="8"/>
      <c r="U532" s="8"/>
      <c r="V532" s="8"/>
      <c r="W532" s="8"/>
      <c r="X532" s="8"/>
      <c r="Y532" s="8"/>
      <c r="Z532" s="8"/>
      <c r="AA532" s="8"/>
      <c r="AB532" s="8"/>
      <c r="AC532" s="8"/>
      <c r="AD532" s="8"/>
      <c r="AE532" s="124"/>
      <c r="AF532" s="96"/>
      <c r="AG532" s="96"/>
      <c r="AH532" s="96"/>
    </row>
    <row r="533" spans="1:34" ht="18.75" customHeight="1">
      <c r="A533" s="96"/>
      <c r="B533" s="96"/>
      <c r="C533" s="96"/>
      <c r="D533" s="96"/>
      <c r="E533" s="96"/>
      <c r="F533" s="96"/>
      <c r="G533" s="96"/>
      <c r="H533" s="96"/>
      <c r="I533" s="96"/>
      <c r="J533" s="96"/>
      <c r="K533" s="8"/>
      <c r="L533" s="8"/>
      <c r="M533" s="8"/>
      <c r="N533" s="8"/>
      <c r="O533" s="8"/>
      <c r="P533" s="8"/>
      <c r="Q533" s="8"/>
      <c r="R533" s="8"/>
      <c r="S533" s="8"/>
      <c r="T533" s="8"/>
      <c r="U533" s="8"/>
      <c r="V533" s="8"/>
      <c r="W533" s="8"/>
      <c r="X533" s="8"/>
      <c r="Y533" s="8"/>
      <c r="Z533" s="8"/>
      <c r="AA533" s="8"/>
      <c r="AB533" s="8"/>
      <c r="AC533" s="8"/>
      <c r="AD533" s="8"/>
      <c r="AE533" s="124"/>
      <c r="AF533" s="96"/>
      <c r="AG533" s="96"/>
      <c r="AH533" s="96"/>
    </row>
    <row r="534" spans="1:34" ht="18.75" customHeight="1">
      <c r="A534" s="96"/>
      <c r="B534" s="96"/>
      <c r="C534" s="96"/>
      <c r="D534" s="96"/>
      <c r="E534" s="96"/>
      <c r="F534" s="96"/>
      <c r="G534" s="96"/>
      <c r="H534" s="96"/>
      <c r="I534" s="96"/>
      <c r="J534" s="96"/>
      <c r="K534" s="8"/>
      <c r="L534" s="8"/>
      <c r="M534" s="8"/>
      <c r="N534" s="8"/>
      <c r="O534" s="8"/>
      <c r="P534" s="8"/>
      <c r="Q534" s="8"/>
      <c r="R534" s="8"/>
      <c r="S534" s="8"/>
      <c r="T534" s="8"/>
      <c r="U534" s="8"/>
      <c r="V534" s="8"/>
      <c r="W534" s="8"/>
      <c r="X534" s="8"/>
      <c r="Y534" s="8"/>
      <c r="Z534" s="8"/>
      <c r="AA534" s="8"/>
      <c r="AB534" s="8"/>
      <c r="AC534" s="8"/>
      <c r="AD534" s="8"/>
      <c r="AE534" s="124"/>
      <c r="AF534" s="96"/>
      <c r="AG534" s="96"/>
      <c r="AH534" s="96"/>
    </row>
    <row r="535" spans="1:34" ht="18.75" customHeight="1">
      <c r="A535" s="96"/>
      <c r="B535" s="96"/>
      <c r="C535" s="96"/>
      <c r="D535" s="96"/>
      <c r="E535" s="96"/>
      <c r="F535" s="96"/>
      <c r="G535" s="96"/>
      <c r="H535" s="96"/>
      <c r="I535" s="96"/>
      <c r="J535" s="96"/>
      <c r="K535" s="8"/>
      <c r="L535" s="8"/>
      <c r="M535" s="8"/>
      <c r="N535" s="8"/>
      <c r="O535" s="8"/>
      <c r="P535" s="8"/>
      <c r="Q535" s="8"/>
      <c r="R535" s="8"/>
      <c r="S535" s="8"/>
      <c r="T535" s="8"/>
      <c r="U535" s="8"/>
      <c r="V535" s="8"/>
      <c r="W535" s="8"/>
      <c r="X535" s="8"/>
      <c r="Y535" s="8"/>
      <c r="Z535" s="8"/>
      <c r="AA535" s="8"/>
      <c r="AB535" s="8"/>
      <c r="AC535" s="8"/>
      <c r="AD535" s="8"/>
      <c r="AE535" s="124"/>
      <c r="AF535" s="96"/>
      <c r="AG535" s="96"/>
      <c r="AH535" s="96"/>
    </row>
    <row r="536" spans="1:34" ht="18.75" customHeight="1">
      <c r="A536" s="96"/>
      <c r="B536" s="96"/>
      <c r="C536" s="96"/>
      <c r="D536" s="96"/>
      <c r="E536" s="96"/>
      <c r="F536" s="96"/>
      <c r="G536" s="96"/>
      <c r="H536" s="96"/>
      <c r="I536" s="96"/>
      <c r="J536" s="96"/>
      <c r="K536" s="8"/>
      <c r="L536" s="8"/>
      <c r="M536" s="8"/>
      <c r="N536" s="8"/>
      <c r="O536" s="8"/>
      <c r="P536" s="8"/>
      <c r="Q536" s="8"/>
      <c r="R536" s="8"/>
      <c r="S536" s="8"/>
      <c r="T536" s="8"/>
      <c r="U536" s="8"/>
      <c r="V536" s="8"/>
      <c r="W536" s="8"/>
      <c r="X536" s="8"/>
      <c r="Y536" s="8"/>
      <c r="Z536" s="8"/>
      <c r="AA536" s="8"/>
      <c r="AB536" s="8"/>
      <c r="AC536" s="8"/>
      <c r="AD536" s="8"/>
      <c r="AE536" s="124"/>
      <c r="AF536" s="96"/>
      <c r="AG536" s="96"/>
      <c r="AH536" s="96"/>
    </row>
    <row r="537" spans="1:34" ht="18.75" customHeight="1">
      <c r="A537" s="96"/>
      <c r="B537" s="96"/>
      <c r="C537" s="96"/>
      <c r="D537" s="96"/>
      <c r="E537" s="96"/>
      <c r="F537" s="96"/>
      <c r="G537" s="96"/>
      <c r="H537" s="96"/>
      <c r="I537" s="96"/>
      <c r="J537" s="96"/>
      <c r="K537" s="8"/>
      <c r="L537" s="8"/>
      <c r="M537" s="8"/>
      <c r="N537" s="8"/>
      <c r="O537" s="8"/>
      <c r="P537" s="8"/>
      <c r="Q537" s="8"/>
      <c r="R537" s="8"/>
      <c r="S537" s="8"/>
      <c r="T537" s="8"/>
      <c r="U537" s="8"/>
      <c r="V537" s="8"/>
      <c r="W537" s="8"/>
      <c r="X537" s="8"/>
      <c r="Y537" s="8"/>
      <c r="Z537" s="8"/>
      <c r="AA537" s="8"/>
      <c r="AB537" s="8"/>
      <c r="AC537" s="8"/>
      <c r="AD537" s="8"/>
      <c r="AE537" s="124"/>
      <c r="AF537" s="96"/>
      <c r="AG537" s="96"/>
      <c r="AH537" s="96"/>
    </row>
    <row r="538" spans="1:34" ht="18.75" customHeight="1">
      <c r="A538" s="96"/>
      <c r="B538" s="96"/>
      <c r="C538" s="96"/>
      <c r="D538" s="96"/>
      <c r="E538" s="96"/>
      <c r="F538" s="96"/>
      <c r="G538" s="96"/>
      <c r="H538" s="96"/>
      <c r="I538" s="96"/>
      <c r="J538" s="96"/>
      <c r="K538" s="8"/>
      <c r="L538" s="8"/>
      <c r="M538" s="8"/>
      <c r="N538" s="8"/>
      <c r="O538" s="8"/>
      <c r="P538" s="8"/>
      <c r="Q538" s="8"/>
      <c r="R538" s="8"/>
      <c r="S538" s="8"/>
      <c r="T538" s="8"/>
      <c r="U538" s="8"/>
      <c r="V538" s="8"/>
      <c r="W538" s="8"/>
      <c r="X538" s="8"/>
      <c r="Y538" s="8"/>
      <c r="Z538" s="8"/>
      <c r="AA538" s="8"/>
      <c r="AB538" s="8"/>
      <c r="AC538" s="8"/>
      <c r="AD538" s="8"/>
      <c r="AE538" s="124"/>
      <c r="AF538" s="96"/>
      <c r="AG538" s="96"/>
      <c r="AH538" s="96"/>
    </row>
    <row r="539" spans="1:34" ht="18.75" customHeight="1">
      <c r="A539" s="96"/>
      <c r="B539" s="96"/>
      <c r="C539" s="96"/>
      <c r="D539" s="96"/>
      <c r="E539" s="96"/>
      <c r="F539" s="96"/>
      <c r="G539" s="96"/>
      <c r="H539" s="96"/>
      <c r="I539" s="96"/>
      <c r="J539" s="96"/>
      <c r="K539" s="8"/>
      <c r="L539" s="8"/>
      <c r="M539" s="8"/>
      <c r="N539" s="8"/>
      <c r="O539" s="8"/>
      <c r="P539" s="8"/>
      <c r="Q539" s="8"/>
      <c r="R539" s="8"/>
      <c r="S539" s="8"/>
      <c r="T539" s="8"/>
      <c r="U539" s="8"/>
      <c r="V539" s="8"/>
      <c r="W539" s="8"/>
      <c r="X539" s="8"/>
      <c r="Y539" s="8"/>
      <c r="Z539" s="8"/>
      <c r="AA539" s="8"/>
      <c r="AB539" s="8"/>
      <c r="AC539" s="8"/>
      <c r="AD539" s="8"/>
      <c r="AE539" s="124"/>
      <c r="AF539" s="96"/>
      <c r="AG539" s="96"/>
      <c r="AH539" s="96"/>
    </row>
    <row r="540" spans="1:34" ht="18.75" customHeight="1">
      <c r="A540" s="96"/>
      <c r="B540" s="96"/>
      <c r="C540" s="96"/>
      <c r="D540" s="96"/>
      <c r="E540" s="96"/>
      <c r="F540" s="96"/>
      <c r="G540" s="96"/>
      <c r="H540" s="96"/>
      <c r="I540" s="96"/>
      <c r="J540" s="96"/>
      <c r="K540" s="8"/>
      <c r="L540" s="8"/>
      <c r="M540" s="8"/>
      <c r="N540" s="8"/>
      <c r="O540" s="8"/>
      <c r="P540" s="8"/>
      <c r="Q540" s="8"/>
      <c r="R540" s="8"/>
      <c r="S540" s="8"/>
      <c r="T540" s="8"/>
      <c r="U540" s="8"/>
      <c r="V540" s="8"/>
      <c r="W540" s="8"/>
      <c r="X540" s="8"/>
      <c r="Y540" s="8"/>
      <c r="Z540" s="8"/>
      <c r="AA540" s="8"/>
      <c r="AB540" s="8"/>
      <c r="AC540" s="8"/>
      <c r="AD540" s="8"/>
      <c r="AE540" s="124"/>
      <c r="AF540" s="96"/>
      <c r="AG540" s="96"/>
      <c r="AH540" s="96"/>
    </row>
    <row r="541" spans="1:34" ht="18.75" customHeight="1">
      <c r="A541" s="96"/>
      <c r="B541" s="96"/>
      <c r="C541" s="96"/>
      <c r="D541" s="96"/>
      <c r="E541" s="96"/>
      <c r="F541" s="96"/>
      <c r="G541" s="96"/>
      <c r="H541" s="96"/>
      <c r="I541" s="96"/>
      <c r="J541" s="96"/>
      <c r="K541" s="8"/>
      <c r="L541" s="8"/>
      <c r="M541" s="8"/>
      <c r="N541" s="8"/>
      <c r="O541" s="8"/>
      <c r="P541" s="8"/>
      <c r="Q541" s="8"/>
      <c r="R541" s="8"/>
      <c r="S541" s="8"/>
      <c r="T541" s="8"/>
      <c r="U541" s="8"/>
      <c r="V541" s="8"/>
      <c r="W541" s="8"/>
      <c r="X541" s="8"/>
      <c r="Y541" s="8"/>
      <c r="Z541" s="8"/>
      <c r="AA541" s="8"/>
      <c r="AB541" s="8"/>
      <c r="AC541" s="8"/>
      <c r="AD541" s="8"/>
      <c r="AE541" s="124"/>
      <c r="AF541" s="96"/>
      <c r="AG541" s="96"/>
      <c r="AH541" s="96"/>
    </row>
    <row r="542" spans="1:34" ht="18.75" customHeight="1">
      <c r="A542" s="96"/>
      <c r="B542" s="96"/>
      <c r="C542" s="96"/>
      <c r="D542" s="96"/>
      <c r="E542" s="96"/>
      <c r="F542" s="96"/>
      <c r="G542" s="96"/>
      <c r="H542" s="96"/>
      <c r="I542" s="96"/>
      <c r="J542" s="96"/>
      <c r="K542" s="8"/>
      <c r="L542" s="8"/>
      <c r="M542" s="8"/>
      <c r="N542" s="8"/>
      <c r="O542" s="8"/>
      <c r="P542" s="8"/>
      <c r="Q542" s="8"/>
      <c r="R542" s="8"/>
      <c r="S542" s="8"/>
      <c r="T542" s="8"/>
      <c r="U542" s="8"/>
      <c r="V542" s="8"/>
      <c r="W542" s="8"/>
      <c r="X542" s="8"/>
      <c r="Y542" s="8"/>
      <c r="Z542" s="8"/>
      <c r="AA542" s="8"/>
      <c r="AB542" s="8"/>
      <c r="AC542" s="8"/>
      <c r="AD542" s="8"/>
      <c r="AE542" s="124"/>
      <c r="AF542" s="96"/>
      <c r="AG542" s="96"/>
      <c r="AH542" s="96"/>
    </row>
    <row r="543" spans="1:34" ht="18.75" customHeight="1">
      <c r="A543" s="96"/>
      <c r="B543" s="96"/>
      <c r="C543" s="96"/>
      <c r="D543" s="96"/>
      <c r="E543" s="96"/>
      <c r="F543" s="96"/>
      <c r="G543" s="96"/>
      <c r="H543" s="96"/>
      <c r="I543" s="96"/>
      <c r="J543" s="96"/>
      <c r="K543" s="8"/>
      <c r="L543" s="8"/>
      <c r="M543" s="8"/>
      <c r="N543" s="8"/>
      <c r="O543" s="8"/>
      <c r="P543" s="8"/>
      <c r="Q543" s="8"/>
      <c r="R543" s="8"/>
      <c r="S543" s="8"/>
      <c r="T543" s="8"/>
      <c r="U543" s="8"/>
      <c r="V543" s="8"/>
      <c r="W543" s="8"/>
      <c r="X543" s="8"/>
      <c r="Y543" s="8"/>
      <c r="Z543" s="8"/>
      <c r="AA543" s="8"/>
      <c r="AB543" s="8"/>
      <c r="AC543" s="8"/>
      <c r="AD543" s="8"/>
      <c r="AE543" s="124"/>
      <c r="AF543" s="96"/>
      <c r="AG543" s="96"/>
      <c r="AH543" s="96"/>
    </row>
    <row r="544" spans="1:34" ht="18.75" customHeight="1">
      <c r="A544" s="96"/>
      <c r="B544" s="96"/>
      <c r="C544" s="96"/>
      <c r="D544" s="96"/>
      <c r="E544" s="96"/>
      <c r="F544" s="96"/>
      <c r="G544" s="96"/>
      <c r="H544" s="96"/>
      <c r="I544" s="96"/>
      <c r="J544" s="96"/>
      <c r="K544" s="8"/>
      <c r="L544" s="8"/>
      <c r="M544" s="8"/>
      <c r="N544" s="8"/>
      <c r="O544" s="8"/>
      <c r="P544" s="8"/>
      <c r="Q544" s="8"/>
      <c r="R544" s="8"/>
      <c r="S544" s="8"/>
      <c r="T544" s="8"/>
      <c r="U544" s="8"/>
      <c r="V544" s="8"/>
      <c r="W544" s="8"/>
      <c r="X544" s="8"/>
      <c r="Y544" s="8"/>
      <c r="Z544" s="8"/>
      <c r="AA544" s="8"/>
      <c r="AB544" s="8"/>
      <c r="AC544" s="8"/>
      <c r="AD544" s="8"/>
      <c r="AE544" s="124"/>
      <c r="AF544" s="96"/>
      <c r="AG544" s="96"/>
      <c r="AH544" s="96"/>
    </row>
    <row r="545" spans="1:34" ht="18.75" customHeight="1">
      <c r="A545" s="96"/>
      <c r="B545" s="96"/>
      <c r="C545" s="96"/>
      <c r="D545" s="96"/>
      <c r="E545" s="96"/>
      <c r="F545" s="96"/>
      <c r="G545" s="96"/>
      <c r="H545" s="96"/>
      <c r="I545" s="96"/>
      <c r="J545" s="96"/>
      <c r="K545" s="8"/>
      <c r="L545" s="8"/>
      <c r="M545" s="8"/>
      <c r="N545" s="8"/>
      <c r="O545" s="8"/>
      <c r="P545" s="8"/>
      <c r="Q545" s="8"/>
      <c r="R545" s="8"/>
      <c r="S545" s="8"/>
      <c r="T545" s="8"/>
      <c r="U545" s="8"/>
      <c r="V545" s="8"/>
      <c r="W545" s="8"/>
      <c r="X545" s="8"/>
      <c r="Y545" s="8"/>
      <c r="Z545" s="8"/>
      <c r="AA545" s="8"/>
      <c r="AB545" s="8"/>
      <c r="AC545" s="8"/>
      <c r="AD545" s="8"/>
      <c r="AE545" s="124"/>
      <c r="AF545" s="96"/>
      <c r="AG545" s="96"/>
      <c r="AH545" s="96"/>
    </row>
    <row r="546" spans="1:34" ht="18.75" customHeight="1">
      <c r="A546" s="96"/>
      <c r="B546" s="96"/>
      <c r="C546" s="96"/>
      <c r="D546" s="96"/>
      <c r="E546" s="96"/>
      <c r="F546" s="96"/>
      <c r="G546" s="96"/>
      <c r="H546" s="96"/>
      <c r="I546" s="96"/>
      <c r="J546" s="96"/>
      <c r="K546" s="8"/>
      <c r="L546" s="8"/>
      <c r="M546" s="8"/>
      <c r="N546" s="8"/>
      <c r="O546" s="8"/>
      <c r="P546" s="8"/>
      <c r="Q546" s="8"/>
      <c r="R546" s="8"/>
      <c r="S546" s="8"/>
      <c r="T546" s="8"/>
      <c r="U546" s="8"/>
      <c r="V546" s="8"/>
      <c r="W546" s="8"/>
      <c r="X546" s="8"/>
      <c r="Y546" s="8"/>
      <c r="Z546" s="8"/>
      <c r="AA546" s="8"/>
      <c r="AB546" s="8"/>
      <c r="AC546" s="8"/>
      <c r="AD546" s="8"/>
      <c r="AE546" s="124"/>
      <c r="AF546" s="96"/>
      <c r="AG546" s="96"/>
      <c r="AH546" s="96"/>
    </row>
    <row r="547" spans="1:34" ht="18.75" customHeight="1">
      <c r="A547" s="96"/>
      <c r="B547" s="96"/>
      <c r="C547" s="96"/>
      <c r="D547" s="96"/>
      <c r="E547" s="96"/>
      <c r="F547" s="96"/>
      <c r="G547" s="96"/>
      <c r="H547" s="96"/>
      <c r="I547" s="96"/>
      <c r="J547" s="96"/>
      <c r="K547" s="8"/>
      <c r="L547" s="8"/>
      <c r="M547" s="8"/>
      <c r="N547" s="8"/>
      <c r="O547" s="8"/>
      <c r="P547" s="8"/>
      <c r="Q547" s="8"/>
      <c r="R547" s="8"/>
      <c r="S547" s="8"/>
      <c r="T547" s="8"/>
      <c r="U547" s="8"/>
      <c r="V547" s="8"/>
      <c r="W547" s="8"/>
      <c r="X547" s="8"/>
      <c r="Y547" s="8"/>
      <c r="Z547" s="8"/>
      <c r="AA547" s="8"/>
      <c r="AB547" s="8"/>
      <c r="AC547" s="8"/>
      <c r="AD547" s="8"/>
      <c r="AE547" s="124"/>
      <c r="AF547" s="96"/>
      <c r="AG547" s="96"/>
      <c r="AH547" s="96"/>
    </row>
    <row r="548" spans="1:34" ht="18.75" customHeight="1">
      <c r="A548" s="96"/>
      <c r="B548" s="96"/>
      <c r="C548" s="96"/>
      <c r="D548" s="96"/>
      <c r="E548" s="96"/>
      <c r="F548" s="96"/>
      <c r="G548" s="96"/>
      <c r="H548" s="96"/>
      <c r="I548" s="96"/>
      <c r="J548" s="96"/>
      <c r="K548" s="8"/>
      <c r="L548" s="8"/>
      <c r="M548" s="8"/>
      <c r="N548" s="8"/>
      <c r="O548" s="8"/>
      <c r="P548" s="8"/>
      <c r="Q548" s="8"/>
      <c r="R548" s="8"/>
      <c r="S548" s="8"/>
      <c r="T548" s="8"/>
      <c r="U548" s="8"/>
      <c r="V548" s="8"/>
      <c r="W548" s="8"/>
      <c r="X548" s="8"/>
      <c r="Y548" s="8"/>
      <c r="Z548" s="8"/>
      <c r="AA548" s="8"/>
      <c r="AB548" s="8"/>
      <c r="AC548" s="8"/>
      <c r="AD548" s="8"/>
      <c r="AE548" s="124"/>
      <c r="AF548" s="96"/>
      <c r="AG548" s="96"/>
      <c r="AH548" s="96"/>
    </row>
    <row r="549" spans="1:34" ht="18.75" customHeight="1">
      <c r="A549" s="96"/>
      <c r="B549" s="96"/>
      <c r="C549" s="96"/>
      <c r="D549" s="96"/>
      <c r="E549" s="96"/>
      <c r="F549" s="96"/>
      <c r="G549" s="96"/>
      <c r="H549" s="96"/>
      <c r="I549" s="96"/>
      <c r="J549" s="96"/>
      <c r="K549" s="8"/>
      <c r="L549" s="8"/>
      <c r="M549" s="8"/>
      <c r="N549" s="8"/>
      <c r="O549" s="8"/>
      <c r="P549" s="8"/>
      <c r="Q549" s="8"/>
      <c r="R549" s="8"/>
      <c r="S549" s="8"/>
      <c r="T549" s="8"/>
      <c r="U549" s="8"/>
      <c r="V549" s="8"/>
      <c r="W549" s="8"/>
      <c r="X549" s="8"/>
      <c r="Y549" s="8"/>
      <c r="Z549" s="8"/>
      <c r="AA549" s="8"/>
      <c r="AB549" s="8"/>
      <c r="AC549" s="8"/>
      <c r="AD549" s="8"/>
      <c r="AE549" s="124"/>
      <c r="AF549" s="96"/>
      <c r="AG549" s="96"/>
      <c r="AH549" s="96"/>
    </row>
    <row r="550" spans="1:34" ht="18.75" customHeight="1">
      <c r="A550" s="96"/>
      <c r="B550" s="96"/>
      <c r="C550" s="96"/>
      <c r="D550" s="96"/>
      <c r="E550" s="96"/>
      <c r="F550" s="96"/>
      <c r="G550" s="96"/>
      <c r="H550" s="96"/>
      <c r="I550" s="96"/>
      <c r="J550" s="96"/>
      <c r="K550" s="8"/>
      <c r="L550" s="8"/>
      <c r="M550" s="8"/>
      <c r="N550" s="8"/>
      <c r="O550" s="8"/>
      <c r="P550" s="8"/>
      <c r="Q550" s="8"/>
      <c r="R550" s="8"/>
      <c r="S550" s="8"/>
      <c r="T550" s="8"/>
      <c r="U550" s="8"/>
      <c r="V550" s="8"/>
      <c r="W550" s="8"/>
      <c r="X550" s="8"/>
      <c r="Y550" s="8"/>
      <c r="Z550" s="8"/>
      <c r="AA550" s="8"/>
      <c r="AB550" s="8"/>
      <c r="AC550" s="8"/>
      <c r="AD550" s="8"/>
      <c r="AE550" s="124"/>
      <c r="AF550" s="96"/>
      <c r="AG550" s="96"/>
      <c r="AH550" s="96"/>
    </row>
    <row r="551" spans="1:34" ht="18.75" customHeight="1">
      <c r="A551" s="96"/>
      <c r="B551" s="96"/>
      <c r="C551" s="96"/>
      <c r="D551" s="96"/>
      <c r="E551" s="96"/>
      <c r="F551" s="96"/>
      <c r="G551" s="96"/>
      <c r="H551" s="96"/>
      <c r="I551" s="96"/>
      <c r="J551" s="96"/>
      <c r="K551" s="8"/>
      <c r="L551" s="8"/>
      <c r="M551" s="8"/>
      <c r="N551" s="8"/>
      <c r="O551" s="8"/>
      <c r="P551" s="8"/>
      <c r="Q551" s="8"/>
      <c r="R551" s="8"/>
      <c r="S551" s="8"/>
      <c r="T551" s="8"/>
      <c r="U551" s="8"/>
      <c r="V551" s="8"/>
      <c r="W551" s="8"/>
      <c r="X551" s="8"/>
      <c r="Y551" s="8"/>
      <c r="Z551" s="8"/>
      <c r="AA551" s="8"/>
      <c r="AB551" s="8"/>
      <c r="AC551" s="8"/>
      <c r="AD551" s="8"/>
      <c r="AE551" s="124"/>
      <c r="AF551" s="96"/>
      <c r="AG551" s="96"/>
      <c r="AH551" s="96"/>
    </row>
    <row r="552" spans="1:34" ht="18.75" customHeight="1">
      <c r="A552" s="96"/>
      <c r="B552" s="96"/>
      <c r="C552" s="96"/>
      <c r="D552" s="96"/>
      <c r="E552" s="96"/>
      <c r="F552" s="96"/>
      <c r="G552" s="96"/>
      <c r="H552" s="96"/>
      <c r="I552" s="96"/>
      <c r="J552" s="96"/>
      <c r="K552" s="8"/>
      <c r="L552" s="8"/>
      <c r="M552" s="8"/>
      <c r="N552" s="8"/>
      <c r="O552" s="8"/>
      <c r="P552" s="8"/>
      <c r="Q552" s="8"/>
      <c r="R552" s="8"/>
      <c r="S552" s="8"/>
      <c r="T552" s="8"/>
      <c r="U552" s="8"/>
      <c r="V552" s="8"/>
      <c r="W552" s="8"/>
      <c r="X552" s="8"/>
      <c r="Y552" s="8"/>
      <c r="Z552" s="8"/>
      <c r="AA552" s="8"/>
      <c r="AB552" s="8"/>
      <c r="AC552" s="8"/>
      <c r="AD552" s="8"/>
      <c r="AE552" s="124"/>
      <c r="AF552" s="96"/>
      <c r="AG552" s="96"/>
      <c r="AH552" s="96"/>
    </row>
    <row r="553" spans="1:34" ht="18.75" customHeight="1">
      <c r="A553" s="96"/>
      <c r="B553" s="96"/>
      <c r="C553" s="96"/>
      <c r="D553" s="96"/>
      <c r="E553" s="96"/>
      <c r="F553" s="96"/>
      <c r="G553" s="96"/>
      <c r="H553" s="96"/>
      <c r="I553" s="96"/>
      <c r="J553" s="96"/>
      <c r="K553" s="8"/>
      <c r="L553" s="8"/>
      <c r="M553" s="8"/>
      <c r="N553" s="8"/>
      <c r="O553" s="8"/>
      <c r="P553" s="8"/>
      <c r="Q553" s="8"/>
      <c r="R553" s="8"/>
      <c r="S553" s="8"/>
      <c r="T553" s="8"/>
      <c r="U553" s="8"/>
      <c r="V553" s="8"/>
      <c r="W553" s="8"/>
      <c r="X553" s="8"/>
      <c r="Y553" s="8"/>
      <c r="Z553" s="8"/>
      <c r="AA553" s="8"/>
      <c r="AB553" s="8"/>
      <c r="AC553" s="8"/>
      <c r="AD553" s="8"/>
      <c r="AE553" s="124"/>
      <c r="AF553" s="96"/>
      <c r="AG553" s="96"/>
      <c r="AH553" s="96"/>
    </row>
    <row r="554" spans="1:34" ht="18.75" customHeight="1">
      <c r="A554" s="96"/>
      <c r="B554" s="96"/>
      <c r="C554" s="96"/>
      <c r="D554" s="96"/>
      <c r="E554" s="96"/>
      <c r="F554" s="96"/>
      <c r="G554" s="96"/>
      <c r="H554" s="96"/>
      <c r="I554" s="96"/>
      <c r="J554" s="96"/>
      <c r="K554" s="8"/>
      <c r="L554" s="8"/>
      <c r="M554" s="8"/>
      <c r="N554" s="8"/>
      <c r="O554" s="8"/>
      <c r="P554" s="8"/>
      <c r="Q554" s="8"/>
      <c r="R554" s="8"/>
      <c r="S554" s="8"/>
      <c r="T554" s="8"/>
      <c r="U554" s="8"/>
      <c r="V554" s="8"/>
      <c r="W554" s="8"/>
      <c r="X554" s="8"/>
      <c r="Y554" s="8"/>
      <c r="Z554" s="8"/>
      <c r="AA554" s="8"/>
      <c r="AB554" s="8"/>
      <c r="AC554" s="8"/>
      <c r="AD554" s="8"/>
      <c r="AE554" s="124"/>
      <c r="AF554" s="96"/>
      <c r="AG554" s="96"/>
      <c r="AH554" s="96"/>
    </row>
    <row r="555" spans="1:34" ht="18.75" customHeight="1">
      <c r="A555" s="96"/>
      <c r="B555" s="96"/>
      <c r="C555" s="96"/>
      <c r="D555" s="96"/>
      <c r="E555" s="96"/>
      <c r="F555" s="96"/>
      <c r="G555" s="96"/>
      <c r="H555" s="96"/>
      <c r="I555" s="96"/>
      <c r="J555" s="96"/>
      <c r="K555" s="8"/>
      <c r="L555" s="8"/>
      <c r="M555" s="8"/>
      <c r="N555" s="8"/>
      <c r="O555" s="8"/>
      <c r="P555" s="8"/>
      <c r="Q555" s="8"/>
      <c r="R555" s="8"/>
      <c r="S555" s="8"/>
      <c r="T555" s="8"/>
      <c r="U555" s="8"/>
      <c r="V555" s="8"/>
      <c r="W555" s="8"/>
      <c r="X555" s="8"/>
      <c r="Y555" s="8"/>
      <c r="Z555" s="8"/>
      <c r="AA555" s="8"/>
      <c r="AB555" s="8"/>
      <c r="AC555" s="8"/>
      <c r="AD555" s="8"/>
      <c r="AE555" s="124"/>
      <c r="AF555" s="96"/>
      <c r="AG555" s="96"/>
      <c r="AH555" s="96"/>
    </row>
    <row r="556" spans="1:34" ht="18.75" customHeight="1">
      <c r="A556" s="96"/>
      <c r="B556" s="96"/>
      <c r="C556" s="96"/>
      <c r="D556" s="96"/>
      <c r="E556" s="96"/>
      <c r="F556" s="96"/>
      <c r="G556" s="96"/>
      <c r="H556" s="96"/>
      <c r="I556" s="96"/>
      <c r="J556" s="96"/>
      <c r="K556" s="8"/>
      <c r="L556" s="8"/>
      <c r="M556" s="8"/>
      <c r="N556" s="8"/>
      <c r="O556" s="8"/>
      <c r="P556" s="8"/>
      <c r="Q556" s="8"/>
      <c r="R556" s="8"/>
      <c r="S556" s="8"/>
      <c r="T556" s="8"/>
      <c r="U556" s="8"/>
      <c r="V556" s="8"/>
      <c r="W556" s="8"/>
      <c r="X556" s="8"/>
      <c r="Y556" s="8"/>
      <c r="Z556" s="8"/>
      <c r="AA556" s="8"/>
      <c r="AB556" s="8"/>
      <c r="AC556" s="8"/>
      <c r="AD556" s="8"/>
      <c r="AE556" s="124"/>
      <c r="AF556" s="96"/>
      <c r="AG556" s="96"/>
      <c r="AH556" s="96"/>
    </row>
    <row r="557" spans="1:34" ht="18.75" customHeight="1">
      <c r="A557" s="96"/>
      <c r="B557" s="96"/>
      <c r="C557" s="96"/>
      <c r="D557" s="96"/>
      <c r="E557" s="96"/>
      <c r="F557" s="96"/>
      <c r="G557" s="96"/>
      <c r="H557" s="96"/>
      <c r="I557" s="96"/>
      <c r="J557" s="96"/>
      <c r="K557" s="8"/>
      <c r="L557" s="8"/>
      <c r="M557" s="8"/>
      <c r="N557" s="8"/>
      <c r="O557" s="8"/>
      <c r="P557" s="8"/>
      <c r="Q557" s="8"/>
      <c r="R557" s="8"/>
      <c r="S557" s="8"/>
      <c r="T557" s="8"/>
      <c r="U557" s="8"/>
      <c r="V557" s="8"/>
      <c r="W557" s="8"/>
      <c r="X557" s="8"/>
      <c r="Y557" s="8"/>
      <c r="Z557" s="8"/>
      <c r="AA557" s="8"/>
      <c r="AB557" s="8"/>
      <c r="AC557" s="8"/>
      <c r="AD557" s="8"/>
      <c r="AE557" s="124"/>
      <c r="AF557" s="96"/>
      <c r="AG557" s="96"/>
      <c r="AH557" s="96"/>
    </row>
    <row r="558" spans="1:34" ht="18.75" customHeight="1">
      <c r="A558" s="96"/>
      <c r="B558" s="96"/>
      <c r="C558" s="96"/>
      <c r="D558" s="96"/>
      <c r="E558" s="96"/>
      <c r="F558" s="96"/>
      <c r="G558" s="96"/>
      <c r="H558" s="96"/>
      <c r="I558" s="96"/>
      <c r="J558" s="96"/>
      <c r="K558" s="8"/>
      <c r="L558" s="8"/>
      <c r="M558" s="8"/>
      <c r="N558" s="8"/>
      <c r="O558" s="8"/>
      <c r="P558" s="8"/>
      <c r="Q558" s="8"/>
      <c r="R558" s="8"/>
      <c r="S558" s="8"/>
      <c r="T558" s="8"/>
      <c r="U558" s="8"/>
      <c r="V558" s="8"/>
      <c r="W558" s="8"/>
      <c r="X558" s="8"/>
      <c r="Y558" s="8"/>
      <c r="Z558" s="8"/>
      <c r="AA558" s="8"/>
      <c r="AB558" s="8"/>
      <c r="AC558" s="8"/>
      <c r="AD558" s="8"/>
      <c r="AE558" s="124"/>
      <c r="AF558" s="96"/>
      <c r="AG558" s="96"/>
      <c r="AH558" s="96"/>
    </row>
    <row r="559" spans="1:34" ht="18.75" customHeight="1">
      <c r="A559" s="96"/>
      <c r="B559" s="96"/>
      <c r="C559" s="96"/>
      <c r="D559" s="96"/>
      <c r="E559" s="96"/>
      <c r="F559" s="96"/>
      <c r="G559" s="96"/>
      <c r="H559" s="96"/>
      <c r="I559" s="96"/>
      <c r="J559" s="96"/>
      <c r="K559" s="8"/>
      <c r="L559" s="8"/>
      <c r="M559" s="8"/>
      <c r="N559" s="8"/>
      <c r="O559" s="8"/>
      <c r="P559" s="8"/>
      <c r="Q559" s="8"/>
      <c r="R559" s="8"/>
      <c r="S559" s="8"/>
      <c r="T559" s="8"/>
      <c r="U559" s="8"/>
      <c r="V559" s="8"/>
      <c r="W559" s="8"/>
      <c r="X559" s="8"/>
      <c r="Y559" s="8"/>
      <c r="Z559" s="8"/>
      <c r="AA559" s="8"/>
      <c r="AB559" s="8"/>
      <c r="AC559" s="8"/>
      <c r="AD559" s="8"/>
      <c r="AE559" s="124"/>
      <c r="AF559" s="96"/>
      <c r="AG559" s="96"/>
      <c r="AH559" s="96"/>
    </row>
    <row r="560" spans="1:34" ht="18.75" customHeight="1">
      <c r="A560" s="96"/>
      <c r="B560" s="96"/>
      <c r="C560" s="96"/>
      <c r="D560" s="96"/>
      <c r="E560" s="96"/>
      <c r="F560" s="96"/>
      <c r="G560" s="96"/>
      <c r="H560" s="96"/>
      <c r="I560" s="96"/>
      <c r="J560" s="96"/>
      <c r="K560" s="8"/>
      <c r="L560" s="8"/>
      <c r="M560" s="8"/>
      <c r="N560" s="8"/>
      <c r="O560" s="8"/>
      <c r="P560" s="8"/>
      <c r="Q560" s="8"/>
      <c r="R560" s="8"/>
      <c r="S560" s="8"/>
      <c r="T560" s="8"/>
      <c r="U560" s="8"/>
      <c r="V560" s="8"/>
      <c r="W560" s="8"/>
      <c r="X560" s="8"/>
      <c r="Y560" s="8"/>
      <c r="Z560" s="8"/>
      <c r="AA560" s="8"/>
      <c r="AB560" s="8"/>
      <c r="AC560" s="8"/>
      <c r="AD560" s="8"/>
      <c r="AE560" s="124"/>
      <c r="AF560" s="96"/>
      <c r="AG560" s="96"/>
      <c r="AH560" s="96"/>
    </row>
    <row r="561" spans="1:34" ht="18.75" customHeight="1">
      <c r="A561" s="96"/>
      <c r="B561" s="96"/>
      <c r="C561" s="96"/>
      <c r="D561" s="96"/>
      <c r="E561" s="96"/>
      <c r="F561" s="96"/>
      <c r="G561" s="96"/>
      <c r="H561" s="96"/>
      <c r="I561" s="96"/>
      <c r="J561" s="96"/>
      <c r="K561" s="8"/>
      <c r="L561" s="8"/>
      <c r="M561" s="8"/>
      <c r="N561" s="8"/>
      <c r="O561" s="8"/>
      <c r="P561" s="8"/>
      <c r="Q561" s="8"/>
      <c r="R561" s="8"/>
      <c r="S561" s="8"/>
      <c r="T561" s="8"/>
      <c r="U561" s="8"/>
      <c r="V561" s="8"/>
      <c r="W561" s="8"/>
      <c r="X561" s="8"/>
      <c r="Y561" s="8"/>
      <c r="Z561" s="8"/>
      <c r="AA561" s="8"/>
      <c r="AB561" s="8"/>
      <c r="AC561" s="8"/>
      <c r="AD561" s="8"/>
      <c r="AE561" s="124"/>
      <c r="AF561" s="96"/>
      <c r="AG561" s="96"/>
      <c r="AH561" s="96"/>
    </row>
    <row r="562" spans="1:34" ht="18.75" customHeight="1">
      <c r="A562" s="96"/>
      <c r="B562" s="96"/>
      <c r="C562" s="96"/>
      <c r="D562" s="96"/>
      <c r="E562" s="96"/>
      <c r="F562" s="96"/>
      <c r="G562" s="96"/>
      <c r="H562" s="96"/>
      <c r="I562" s="96"/>
      <c r="J562" s="96"/>
      <c r="K562" s="8"/>
      <c r="L562" s="8"/>
      <c r="M562" s="8"/>
      <c r="N562" s="8"/>
      <c r="O562" s="8"/>
      <c r="P562" s="8"/>
      <c r="Q562" s="8"/>
      <c r="R562" s="8"/>
      <c r="S562" s="8"/>
      <c r="T562" s="8"/>
      <c r="U562" s="8"/>
      <c r="V562" s="8"/>
      <c r="W562" s="8"/>
      <c r="X562" s="8"/>
      <c r="Y562" s="8"/>
      <c r="Z562" s="8"/>
      <c r="AA562" s="8"/>
      <c r="AB562" s="8"/>
      <c r="AC562" s="8"/>
      <c r="AD562" s="8"/>
      <c r="AE562" s="124"/>
      <c r="AF562" s="96"/>
      <c r="AG562" s="96"/>
      <c r="AH562" s="96"/>
    </row>
    <row r="563" spans="1:34" ht="18.75" customHeight="1">
      <c r="A563" s="96"/>
      <c r="B563" s="96"/>
      <c r="C563" s="96"/>
      <c r="D563" s="96"/>
      <c r="E563" s="96"/>
      <c r="F563" s="96"/>
      <c r="G563" s="96"/>
      <c r="H563" s="96"/>
      <c r="I563" s="96"/>
      <c r="J563" s="96"/>
      <c r="K563" s="8"/>
      <c r="L563" s="8"/>
      <c r="M563" s="8"/>
      <c r="N563" s="8"/>
      <c r="O563" s="8"/>
      <c r="P563" s="8"/>
      <c r="Q563" s="8"/>
      <c r="R563" s="8"/>
      <c r="S563" s="8"/>
      <c r="T563" s="8"/>
      <c r="U563" s="8"/>
      <c r="V563" s="8"/>
      <c r="W563" s="8"/>
      <c r="X563" s="8"/>
      <c r="Y563" s="8"/>
      <c r="Z563" s="8"/>
      <c r="AA563" s="8"/>
      <c r="AB563" s="8"/>
      <c r="AC563" s="8"/>
      <c r="AD563" s="8"/>
      <c r="AE563" s="124"/>
      <c r="AF563" s="96"/>
      <c r="AG563" s="96"/>
      <c r="AH563" s="96"/>
    </row>
    <row r="564" spans="1:34" ht="18.75" customHeight="1">
      <c r="A564" s="96"/>
      <c r="B564" s="96"/>
      <c r="C564" s="96"/>
      <c r="D564" s="96"/>
      <c r="E564" s="96"/>
      <c r="F564" s="96"/>
      <c r="G564" s="96"/>
      <c r="H564" s="96"/>
      <c r="I564" s="96"/>
      <c r="J564" s="96"/>
      <c r="K564" s="8"/>
      <c r="L564" s="8"/>
      <c r="M564" s="8"/>
      <c r="N564" s="8"/>
      <c r="O564" s="8"/>
      <c r="P564" s="8"/>
      <c r="Q564" s="8"/>
      <c r="R564" s="8"/>
      <c r="S564" s="8"/>
      <c r="T564" s="8"/>
      <c r="U564" s="8"/>
      <c r="V564" s="8"/>
      <c r="W564" s="8"/>
      <c r="X564" s="8"/>
      <c r="Y564" s="8"/>
      <c r="Z564" s="8"/>
      <c r="AA564" s="8"/>
      <c r="AB564" s="8"/>
      <c r="AC564" s="8"/>
      <c r="AD564" s="8"/>
      <c r="AE564" s="124"/>
      <c r="AF564" s="96"/>
      <c r="AG564" s="96"/>
      <c r="AH564" s="96"/>
    </row>
    <row r="565" spans="1:34" ht="18.75" customHeight="1">
      <c r="A565" s="96"/>
      <c r="B565" s="96"/>
      <c r="C565" s="96"/>
      <c r="D565" s="96"/>
      <c r="E565" s="96"/>
      <c r="F565" s="96"/>
      <c r="G565" s="96"/>
      <c r="H565" s="96"/>
      <c r="I565" s="96"/>
      <c r="J565" s="96"/>
      <c r="K565" s="8"/>
      <c r="L565" s="8"/>
      <c r="M565" s="8"/>
      <c r="N565" s="8"/>
      <c r="O565" s="8"/>
      <c r="P565" s="8"/>
      <c r="Q565" s="8"/>
      <c r="R565" s="8"/>
      <c r="S565" s="8"/>
      <c r="T565" s="8"/>
      <c r="U565" s="8"/>
      <c r="V565" s="8"/>
      <c r="W565" s="8"/>
      <c r="X565" s="8"/>
      <c r="Y565" s="8"/>
      <c r="Z565" s="8"/>
      <c r="AA565" s="8"/>
      <c r="AB565" s="8"/>
      <c r="AC565" s="8"/>
      <c r="AD565" s="8"/>
      <c r="AE565" s="124"/>
      <c r="AF565" s="96"/>
      <c r="AG565" s="96"/>
      <c r="AH565" s="96"/>
    </row>
    <row r="566" spans="1:34" ht="18.75" customHeight="1">
      <c r="A566" s="96"/>
      <c r="B566" s="96"/>
      <c r="C566" s="96"/>
      <c r="D566" s="96"/>
      <c r="E566" s="96"/>
      <c r="F566" s="96"/>
      <c r="G566" s="96"/>
      <c r="H566" s="96"/>
      <c r="I566" s="96"/>
      <c r="J566" s="96"/>
      <c r="K566" s="8"/>
      <c r="L566" s="8"/>
      <c r="M566" s="8"/>
      <c r="N566" s="8"/>
      <c r="O566" s="8"/>
      <c r="P566" s="8"/>
      <c r="Q566" s="8"/>
      <c r="R566" s="8"/>
      <c r="S566" s="8"/>
      <c r="T566" s="8"/>
      <c r="U566" s="8"/>
      <c r="V566" s="8"/>
      <c r="W566" s="8"/>
      <c r="X566" s="8"/>
      <c r="Y566" s="8"/>
      <c r="Z566" s="8"/>
      <c r="AA566" s="8"/>
      <c r="AB566" s="8"/>
      <c r="AC566" s="8"/>
      <c r="AD566" s="8"/>
      <c r="AE566" s="124"/>
      <c r="AF566" s="96"/>
      <c r="AG566" s="96"/>
      <c r="AH566" s="96"/>
    </row>
    <row r="567" spans="1:34" ht="18.75" customHeight="1">
      <c r="A567" s="96"/>
      <c r="B567" s="96"/>
      <c r="C567" s="96"/>
      <c r="D567" s="96"/>
      <c r="E567" s="96"/>
      <c r="F567" s="96"/>
      <c r="G567" s="96"/>
      <c r="H567" s="96"/>
      <c r="I567" s="96"/>
      <c r="J567" s="96"/>
      <c r="K567" s="8"/>
      <c r="L567" s="8"/>
      <c r="M567" s="8"/>
      <c r="N567" s="8"/>
      <c r="O567" s="8"/>
      <c r="P567" s="8"/>
      <c r="Q567" s="8"/>
      <c r="R567" s="8"/>
      <c r="S567" s="8"/>
      <c r="T567" s="8"/>
      <c r="U567" s="8"/>
      <c r="V567" s="8"/>
      <c r="W567" s="8"/>
      <c r="X567" s="8"/>
      <c r="Y567" s="8"/>
      <c r="Z567" s="8"/>
      <c r="AA567" s="8"/>
      <c r="AB567" s="8"/>
      <c r="AC567" s="8"/>
      <c r="AD567" s="8"/>
      <c r="AE567" s="124"/>
      <c r="AF567" s="96"/>
      <c r="AG567" s="96"/>
      <c r="AH567" s="96"/>
    </row>
    <row r="568" spans="1:34" ht="18.75" customHeight="1">
      <c r="A568" s="96"/>
      <c r="B568" s="96"/>
      <c r="C568" s="96"/>
      <c r="D568" s="96"/>
      <c r="E568" s="96"/>
      <c r="F568" s="96"/>
      <c r="G568" s="96"/>
      <c r="H568" s="96"/>
      <c r="I568" s="96"/>
      <c r="J568" s="96"/>
      <c r="K568" s="8"/>
      <c r="L568" s="8"/>
      <c r="M568" s="8"/>
      <c r="N568" s="8"/>
      <c r="O568" s="8"/>
      <c r="P568" s="8"/>
      <c r="Q568" s="8"/>
      <c r="R568" s="8"/>
      <c r="S568" s="8"/>
      <c r="T568" s="8"/>
      <c r="U568" s="8"/>
      <c r="V568" s="8"/>
      <c r="W568" s="8"/>
      <c r="X568" s="8"/>
      <c r="Y568" s="8"/>
      <c r="Z568" s="8"/>
      <c r="AA568" s="8"/>
      <c r="AB568" s="8"/>
      <c r="AC568" s="8"/>
      <c r="AD568" s="8"/>
      <c r="AE568" s="124"/>
      <c r="AF568" s="96"/>
      <c r="AG568" s="96"/>
      <c r="AH568" s="96"/>
    </row>
    <row r="569" spans="1:34" ht="18.75" customHeight="1">
      <c r="A569" s="96"/>
      <c r="B569" s="96"/>
      <c r="C569" s="96"/>
      <c r="D569" s="96"/>
      <c r="E569" s="96"/>
      <c r="F569" s="96"/>
      <c r="G569" s="96"/>
      <c r="H569" s="96"/>
      <c r="I569" s="96"/>
      <c r="J569" s="96"/>
      <c r="K569" s="8"/>
      <c r="L569" s="8"/>
      <c r="M569" s="8"/>
      <c r="N569" s="8"/>
      <c r="O569" s="8"/>
      <c r="P569" s="8"/>
      <c r="Q569" s="8"/>
      <c r="R569" s="8"/>
      <c r="S569" s="8"/>
      <c r="T569" s="8"/>
      <c r="U569" s="8"/>
      <c r="V569" s="8"/>
      <c r="W569" s="8"/>
      <c r="X569" s="8"/>
      <c r="Y569" s="8"/>
      <c r="Z569" s="8"/>
      <c r="AA569" s="8"/>
      <c r="AB569" s="8"/>
      <c r="AC569" s="8"/>
      <c r="AD569" s="8"/>
      <c r="AE569" s="124"/>
      <c r="AF569" s="96"/>
      <c r="AG569" s="96"/>
      <c r="AH569" s="96"/>
    </row>
    <row r="570" spans="1:34" ht="18.75" customHeight="1">
      <c r="A570" s="96"/>
      <c r="B570" s="96"/>
      <c r="C570" s="96"/>
      <c r="D570" s="96"/>
      <c r="E570" s="96"/>
      <c r="F570" s="96"/>
      <c r="G570" s="96"/>
      <c r="H570" s="96"/>
      <c r="I570" s="96"/>
      <c r="J570" s="96"/>
      <c r="K570" s="8"/>
      <c r="L570" s="8"/>
      <c r="M570" s="8"/>
      <c r="N570" s="8"/>
      <c r="O570" s="8"/>
      <c r="P570" s="8"/>
      <c r="Q570" s="8"/>
      <c r="R570" s="8"/>
      <c r="S570" s="8"/>
      <c r="T570" s="8"/>
      <c r="U570" s="8"/>
      <c r="V570" s="8"/>
      <c r="W570" s="8"/>
      <c r="X570" s="8"/>
      <c r="Y570" s="8"/>
      <c r="Z570" s="8"/>
      <c r="AA570" s="8"/>
      <c r="AB570" s="8"/>
      <c r="AC570" s="8"/>
      <c r="AD570" s="8"/>
      <c r="AE570" s="124"/>
      <c r="AF570" s="96"/>
      <c r="AG570" s="96"/>
      <c r="AH570" s="96"/>
    </row>
    <row r="571" spans="1:34" ht="18.75" customHeight="1">
      <c r="A571" s="96"/>
      <c r="B571" s="96"/>
      <c r="C571" s="96"/>
      <c r="D571" s="96"/>
      <c r="E571" s="96"/>
      <c r="F571" s="96"/>
      <c r="G571" s="96"/>
      <c r="H571" s="96"/>
      <c r="I571" s="96"/>
      <c r="J571" s="96"/>
      <c r="K571" s="8"/>
      <c r="L571" s="8"/>
      <c r="M571" s="8"/>
      <c r="N571" s="8"/>
      <c r="O571" s="8"/>
      <c r="P571" s="8"/>
      <c r="Q571" s="8"/>
      <c r="R571" s="8"/>
      <c r="S571" s="8"/>
      <c r="T571" s="8"/>
      <c r="U571" s="8"/>
      <c r="V571" s="8"/>
      <c r="W571" s="8"/>
      <c r="X571" s="8"/>
      <c r="Y571" s="8"/>
      <c r="Z571" s="8"/>
      <c r="AA571" s="8"/>
      <c r="AB571" s="8"/>
      <c r="AC571" s="8"/>
      <c r="AD571" s="8"/>
      <c r="AE571" s="124"/>
      <c r="AF571" s="96"/>
      <c r="AG571" s="96"/>
      <c r="AH571" s="96"/>
    </row>
    <row r="572" spans="1:34" ht="18.75" customHeight="1">
      <c r="A572" s="96"/>
      <c r="B572" s="96"/>
      <c r="C572" s="96"/>
      <c r="D572" s="96"/>
      <c r="E572" s="96"/>
      <c r="F572" s="96"/>
      <c r="G572" s="96"/>
      <c r="H572" s="96"/>
      <c r="I572" s="96"/>
      <c r="J572" s="96"/>
      <c r="K572" s="8"/>
      <c r="L572" s="8"/>
      <c r="M572" s="8"/>
      <c r="N572" s="8"/>
      <c r="O572" s="8"/>
      <c r="P572" s="8"/>
      <c r="Q572" s="8"/>
      <c r="R572" s="8"/>
      <c r="S572" s="8"/>
      <c r="T572" s="8"/>
      <c r="U572" s="8"/>
      <c r="V572" s="8"/>
      <c r="W572" s="8"/>
      <c r="X572" s="8"/>
      <c r="Y572" s="8"/>
      <c r="Z572" s="8"/>
      <c r="AA572" s="8"/>
      <c r="AB572" s="8"/>
      <c r="AC572" s="8"/>
      <c r="AD572" s="8"/>
      <c r="AE572" s="124"/>
      <c r="AF572" s="96"/>
      <c r="AG572" s="96"/>
      <c r="AH572" s="96"/>
    </row>
    <row r="573" spans="1:34" ht="18.75" customHeight="1">
      <c r="A573" s="96"/>
      <c r="B573" s="96"/>
      <c r="C573" s="96"/>
      <c r="D573" s="96"/>
      <c r="E573" s="96"/>
      <c r="F573" s="96"/>
      <c r="G573" s="96"/>
      <c r="H573" s="96"/>
      <c r="I573" s="96"/>
      <c r="J573" s="96"/>
      <c r="K573" s="8"/>
      <c r="L573" s="8"/>
      <c r="M573" s="8"/>
      <c r="N573" s="8"/>
      <c r="O573" s="8"/>
      <c r="P573" s="8"/>
      <c r="Q573" s="8"/>
      <c r="R573" s="8"/>
      <c r="S573" s="8"/>
      <c r="T573" s="8"/>
      <c r="U573" s="8"/>
      <c r="V573" s="8"/>
      <c r="W573" s="8"/>
      <c r="X573" s="8"/>
      <c r="Y573" s="8"/>
      <c r="Z573" s="8"/>
      <c r="AA573" s="8"/>
      <c r="AB573" s="8"/>
      <c r="AC573" s="8"/>
      <c r="AD573" s="8"/>
      <c r="AE573" s="124"/>
      <c r="AF573" s="96"/>
      <c r="AG573" s="96"/>
      <c r="AH573" s="96"/>
    </row>
    <row r="574" spans="1:34" ht="18.75" customHeight="1">
      <c r="A574" s="96"/>
      <c r="B574" s="96"/>
      <c r="C574" s="96"/>
      <c r="D574" s="96"/>
      <c r="E574" s="96"/>
      <c r="F574" s="96"/>
      <c r="G574" s="96"/>
      <c r="H574" s="96"/>
      <c r="I574" s="96"/>
      <c r="J574" s="96"/>
      <c r="K574" s="8"/>
      <c r="L574" s="8"/>
      <c r="M574" s="8"/>
      <c r="N574" s="8"/>
      <c r="O574" s="8"/>
      <c r="P574" s="8"/>
      <c r="Q574" s="8"/>
      <c r="R574" s="8"/>
      <c r="S574" s="8"/>
      <c r="T574" s="8"/>
      <c r="U574" s="8"/>
      <c r="V574" s="8"/>
      <c r="W574" s="8"/>
      <c r="X574" s="8"/>
      <c r="Y574" s="8"/>
      <c r="Z574" s="8"/>
      <c r="AA574" s="8"/>
      <c r="AB574" s="8"/>
      <c r="AC574" s="8"/>
      <c r="AD574" s="8"/>
      <c r="AE574" s="124"/>
      <c r="AF574" s="96"/>
      <c r="AG574" s="96"/>
      <c r="AH574" s="96"/>
    </row>
    <row r="575" spans="1:34" ht="18.75" customHeight="1">
      <c r="A575" s="96"/>
      <c r="B575" s="96"/>
      <c r="C575" s="96"/>
      <c r="D575" s="96"/>
      <c r="E575" s="96"/>
      <c r="F575" s="96"/>
      <c r="G575" s="96"/>
      <c r="H575" s="96"/>
      <c r="I575" s="96"/>
      <c r="J575" s="96"/>
      <c r="K575" s="8"/>
      <c r="L575" s="8"/>
      <c r="M575" s="8"/>
      <c r="N575" s="8"/>
      <c r="O575" s="8"/>
      <c r="P575" s="8"/>
      <c r="Q575" s="8"/>
      <c r="R575" s="8"/>
      <c r="S575" s="8"/>
      <c r="T575" s="8"/>
      <c r="U575" s="8"/>
      <c r="V575" s="8"/>
      <c r="W575" s="8"/>
      <c r="X575" s="8"/>
      <c r="Y575" s="8"/>
      <c r="Z575" s="8"/>
      <c r="AA575" s="8"/>
      <c r="AB575" s="8"/>
      <c r="AC575" s="8"/>
      <c r="AD575" s="8"/>
      <c r="AE575" s="124"/>
      <c r="AF575" s="96"/>
      <c r="AG575" s="96"/>
      <c r="AH575" s="96"/>
    </row>
    <row r="576" spans="1:34" ht="18.75" customHeight="1">
      <c r="A576" s="96"/>
      <c r="B576" s="96"/>
      <c r="C576" s="96"/>
      <c r="D576" s="96"/>
      <c r="E576" s="96"/>
      <c r="F576" s="96"/>
      <c r="G576" s="96"/>
      <c r="H576" s="96"/>
      <c r="I576" s="96"/>
      <c r="J576" s="96"/>
      <c r="K576" s="8"/>
      <c r="L576" s="8"/>
      <c r="M576" s="8"/>
      <c r="N576" s="8"/>
      <c r="O576" s="8"/>
      <c r="P576" s="8"/>
      <c r="Q576" s="8"/>
      <c r="R576" s="8"/>
      <c r="S576" s="8"/>
      <c r="T576" s="8"/>
      <c r="U576" s="8"/>
      <c r="V576" s="8"/>
      <c r="W576" s="8"/>
      <c r="X576" s="8"/>
      <c r="Y576" s="8"/>
      <c r="Z576" s="8"/>
      <c r="AA576" s="8"/>
      <c r="AB576" s="8"/>
      <c r="AC576" s="8"/>
      <c r="AD576" s="8"/>
      <c r="AE576" s="124"/>
      <c r="AF576" s="96"/>
      <c r="AG576" s="96"/>
      <c r="AH576" s="96"/>
    </row>
    <row r="577" spans="1:34" ht="18.75" customHeight="1">
      <c r="A577" s="96"/>
      <c r="B577" s="96"/>
      <c r="C577" s="96"/>
      <c r="D577" s="96"/>
      <c r="E577" s="96"/>
      <c r="F577" s="96"/>
      <c r="G577" s="96"/>
      <c r="H577" s="96"/>
      <c r="I577" s="96"/>
      <c r="J577" s="96"/>
      <c r="K577" s="8"/>
      <c r="L577" s="8"/>
      <c r="M577" s="8"/>
      <c r="N577" s="8"/>
      <c r="O577" s="8"/>
      <c r="P577" s="8"/>
      <c r="Q577" s="8"/>
      <c r="R577" s="8"/>
      <c r="S577" s="8"/>
      <c r="T577" s="8"/>
      <c r="U577" s="8"/>
      <c r="V577" s="8"/>
      <c r="W577" s="8"/>
      <c r="X577" s="8"/>
      <c r="Y577" s="8"/>
      <c r="Z577" s="8"/>
      <c r="AA577" s="8"/>
      <c r="AB577" s="8"/>
      <c r="AC577" s="8"/>
      <c r="AD577" s="8"/>
      <c r="AE577" s="124"/>
      <c r="AF577" s="96"/>
      <c r="AG577" s="96"/>
      <c r="AH577" s="96"/>
    </row>
    <row r="578" spans="1:34" ht="18.75" customHeight="1">
      <c r="A578" s="96"/>
      <c r="B578" s="96"/>
      <c r="C578" s="96"/>
      <c r="D578" s="96"/>
      <c r="E578" s="96"/>
      <c r="F578" s="96"/>
      <c r="G578" s="96"/>
      <c r="H578" s="96"/>
      <c r="I578" s="96"/>
      <c r="J578" s="96"/>
      <c r="K578" s="8"/>
      <c r="L578" s="8"/>
      <c r="M578" s="8"/>
      <c r="N578" s="8"/>
      <c r="O578" s="8"/>
      <c r="P578" s="8"/>
      <c r="Q578" s="8"/>
      <c r="R578" s="8"/>
      <c r="S578" s="8"/>
      <c r="T578" s="8"/>
      <c r="U578" s="8"/>
      <c r="V578" s="8"/>
      <c r="W578" s="8"/>
      <c r="X578" s="8"/>
      <c r="Y578" s="8"/>
      <c r="Z578" s="8"/>
      <c r="AA578" s="8"/>
      <c r="AB578" s="8"/>
      <c r="AC578" s="8"/>
      <c r="AD578" s="8"/>
      <c r="AE578" s="124"/>
      <c r="AF578" s="96"/>
      <c r="AG578" s="96"/>
      <c r="AH578" s="96"/>
    </row>
    <row r="579" spans="1:34" ht="18.75" customHeight="1">
      <c r="A579" s="96"/>
      <c r="B579" s="96"/>
      <c r="C579" s="96"/>
      <c r="D579" s="96"/>
      <c r="E579" s="96"/>
      <c r="F579" s="96"/>
      <c r="G579" s="96"/>
      <c r="H579" s="96"/>
      <c r="I579" s="96"/>
      <c r="J579" s="96"/>
      <c r="K579" s="8"/>
      <c r="L579" s="8"/>
      <c r="M579" s="8"/>
      <c r="N579" s="8"/>
      <c r="O579" s="8"/>
      <c r="P579" s="8"/>
      <c r="Q579" s="8"/>
      <c r="R579" s="8"/>
      <c r="S579" s="8"/>
      <c r="T579" s="8"/>
      <c r="U579" s="8"/>
      <c r="V579" s="8"/>
      <c r="W579" s="8"/>
      <c r="X579" s="8"/>
      <c r="Y579" s="8"/>
      <c r="Z579" s="8"/>
      <c r="AA579" s="8"/>
      <c r="AB579" s="8"/>
      <c r="AC579" s="8"/>
      <c r="AD579" s="8"/>
      <c r="AE579" s="124"/>
      <c r="AF579" s="96"/>
      <c r="AG579" s="96"/>
      <c r="AH579" s="96"/>
    </row>
    <row r="580" spans="1:34" ht="18.75" customHeight="1">
      <c r="A580" s="96"/>
      <c r="B580" s="96"/>
      <c r="C580" s="96"/>
      <c r="D580" s="96"/>
      <c r="E580" s="96"/>
      <c r="F580" s="96"/>
      <c r="G580" s="96"/>
      <c r="H580" s="96"/>
      <c r="I580" s="96"/>
      <c r="J580" s="96"/>
      <c r="K580" s="8"/>
      <c r="L580" s="8"/>
      <c r="M580" s="8"/>
      <c r="N580" s="8"/>
      <c r="O580" s="8"/>
      <c r="P580" s="8"/>
      <c r="Q580" s="8"/>
      <c r="R580" s="8"/>
      <c r="S580" s="8"/>
      <c r="T580" s="8"/>
      <c r="U580" s="8"/>
      <c r="V580" s="8"/>
      <c r="W580" s="8"/>
      <c r="X580" s="8"/>
      <c r="Y580" s="8"/>
      <c r="Z580" s="8"/>
      <c r="AA580" s="8"/>
      <c r="AB580" s="8"/>
      <c r="AC580" s="8"/>
      <c r="AD580" s="8"/>
      <c r="AE580" s="124"/>
      <c r="AF580" s="96"/>
      <c r="AG580" s="96"/>
      <c r="AH580" s="96"/>
    </row>
    <row r="581" spans="1:34" ht="18.75" customHeight="1">
      <c r="A581" s="96"/>
      <c r="B581" s="96"/>
      <c r="C581" s="96"/>
      <c r="D581" s="96"/>
      <c r="E581" s="96"/>
      <c r="F581" s="96"/>
      <c r="G581" s="96"/>
      <c r="H581" s="96"/>
      <c r="I581" s="96"/>
      <c r="J581" s="96"/>
      <c r="K581" s="8"/>
      <c r="L581" s="8"/>
      <c r="M581" s="8"/>
      <c r="N581" s="8"/>
      <c r="O581" s="8"/>
      <c r="P581" s="8"/>
      <c r="Q581" s="8"/>
      <c r="R581" s="8"/>
      <c r="S581" s="8"/>
      <c r="T581" s="8"/>
      <c r="U581" s="8"/>
      <c r="V581" s="8"/>
      <c r="W581" s="8"/>
      <c r="X581" s="8"/>
      <c r="Y581" s="8"/>
      <c r="Z581" s="8"/>
      <c r="AA581" s="8"/>
      <c r="AB581" s="8"/>
      <c r="AC581" s="8"/>
      <c r="AD581" s="8"/>
      <c r="AE581" s="124"/>
      <c r="AF581" s="96"/>
      <c r="AG581" s="96"/>
      <c r="AH581" s="96"/>
    </row>
    <row r="582" spans="1:34" ht="18.75" customHeight="1">
      <c r="A582" s="96"/>
      <c r="B582" s="96"/>
      <c r="C582" s="96"/>
      <c r="D582" s="96"/>
      <c r="E582" s="96"/>
      <c r="F582" s="96"/>
      <c r="G582" s="96"/>
      <c r="H582" s="96"/>
      <c r="I582" s="96"/>
      <c r="J582" s="96"/>
      <c r="K582" s="8"/>
      <c r="L582" s="8"/>
      <c r="M582" s="8"/>
      <c r="N582" s="8"/>
      <c r="O582" s="8"/>
      <c r="P582" s="8"/>
      <c r="Q582" s="8"/>
      <c r="R582" s="8"/>
      <c r="S582" s="8"/>
      <c r="T582" s="8"/>
      <c r="U582" s="8"/>
      <c r="V582" s="8"/>
      <c r="W582" s="8"/>
      <c r="X582" s="8"/>
      <c r="Y582" s="8"/>
      <c r="Z582" s="8"/>
      <c r="AA582" s="8"/>
      <c r="AB582" s="8"/>
      <c r="AC582" s="8"/>
      <c r="AD582" s="8"/>
      <c r="AE582" s="124"/>
      <c r="AF582" s="96"/>
      <c r="AG582" s="96"/>
      <c r="AH582" s="96"/>
    </row>
    <row r="583" spans="1:34" ht="18.75" customHeight="1">
      <c r="A583" s="96"/>
      <c r="B583" s="96"/>
      <c r="C583" s="96"/>
      <c r="D583" s="96"/>
      <c r="E583" s="96"/>
      <c r="F583" s="96"/>
      <c r="G583" s="96"/>
      <c r="H583" s="96"/>
      <c r="I583" s="96"/>
      <c r="J583" s="96"/>
      <c r="K583" s="8"/>
      <c r="L583" s="8"/>
      <c r="M583" s="8"/>
      <c r="N583" s="8"/>
      <c r="O583" s="8"/>
      <c r="P583" s="8"/>
      <c r="Q583" s="8"/>
      <c r="R583" s="8"/>
      <c r="S583" s="8"/>
      <c r="T583" s="8"/>
      <c r="U583" s="8"/>
      <c r="V583" s="8"/>
      <c r="W583" s="8"/>
      <c r="X583" s="8"/>
      <c r="Y583" s="8"/>
      <c r="Z583" s="8"/>
      <c r="AA583" s="8"/>
      <c r="AB583" s="8"/>
      <c r="AC583" s="8"/>
      <c r="AD583" s="8"/>
      <c r="AE583" s="124"/>
      <c r="AF583" s="96"/>
      <c r="AG583" s="96"/>
      <c r="AH583" s="96"/>
    </row>
    <row r="584" spans="1:34" ht="18.75" customHeight="1">
      <c r="A584" s="96"/>
      <c r="B584" s="96"/>
      <c r="C584" s="96"/>
      <c r="D584" s="96"/>
      <c r="E584" s="96"/>
      <c r="F584" s="96"/>
      <c r="G584" s="96"/>
      <c r="H584" s="96"/>
      <c r="I584" s="96"/>
      <c r="J584" s="96"/>
      <c r="K584" s="8"/>
      <c r="L584" s="8"/>
      <c r="M584" s="8"/>
      <c r="N584" s="8"/>
      <c r="O584" s="8"/>
      <c r="P584" s="8"/>
      <c r="Q584" s="8"/>
      <c r="R584" s="8"/>
      <c r="S584" s="8"/>
      <c r="T584" s="8"/>
      <c r="U584" s="8"/>
      <c r="V584" s="8"/>
      <c r="W584" s="8"/>
      <c r="X584" s="8"/>
      <c r="Y584" s="8"/>
      <c r="Z584" s="8"/>
      <c r="AA584" s="8"/>
      <c r="AB584" s="8"/>
      <c r="AC584" s="8"/>
      <c r="AD584" s="8"/>
      <c r="AE584" s="124"/>
      <c r="AF584" s="96"/>
      <c r="AG584" s="96"/>
      <c r="AH584" s="96"/>
    </row>
    <row r="585" spans="1:34" ht="18.75" customHeight="1">
      <c r="A585" s="96"/>
      <c r="B585" s="96"/>
      <c r="C585" s="96"/>
      <c r="D585" s="96"/>
      <c r="E585" s="96"/>
      <c r="F585" s="96"/>
      <c r="G585" s="96"/>
      <c r="H585" s="96"/>
      <c r="I585" s="96"/>
      <c r="J585" s="96"/>
      <c r="K585" s="8"/>
      <c r="L585" s="8"/>
      <c r="M585" s="8"/>
      <c r="N585" s="8"/>
      <c r="O585" s="8"/>
      <c r="P585" s="8"/>
      <c r="Q585" s="8"/>
      <c r="R585" s="8"/>
      <c r="S585" s="8"/>
      <c r="T585" s="8"/>
      <c r="U585" s="8"/>
      <c r="V585" s="8"/>
      <c r="W585" s="8"/>
      <c r="X585" s="8"/>
      <c r="Y585" s="8"/>
      <c r="Z585" s="8"/>
      <c r="AA585" s="8"/>
      <c r="AB585" s="8"/>
      <c r="AC585" s="8"/>
      <c r="AD585" s="8"/>
      <c r="AE585" s="124"/>
      <c r="AF585" s="96"/>
      <c r="AG585" s="96"/>
      <c r="AH585" s="96"/>
    </row>
    <row r="586" spans="1:34" ht="18.75" customHeight="1">
      <c r="A586" s="96"/>
      <c r="B586" s="96"/>
      <c r="C586" s="96"/>
      <c r="D586" s="96"/>
      <c r="E586" s="96"/>
      <c r="F586" s="96"/>
      <c r="G586" s="96"/>
      <c r="H586" s="96"/>
      <c r="I586" s="96"/>
      <c r="J586" s="96"/>
      <c r="K586" s="8"/>
      <c r="L586" s="8"/>
      <c r="M586" s="8"/>
      <c r="N586" s="8"/>
      <c r="O586" s="8"/>
      <c r="P586" s="8"/>
      <c r="Q586" s="8"/>
      <c r="R586" s="8"/>
      <c r="S586" s="8"/>
      <c r="T586" s="8"/>
      <c r="U586" s="8"/>
      <c r="V586" s="8"/>
      <c r="W586" s="8"/>
      <c r="X586" s="8"/>
      <c r="Y586" s="8"/>
      <c r="Z586" s="8"/>
      <c r="AA586" s="8"/>
      <c r="AB586" s="8"/>
      <c r="AC586" s="8"/>
      <c r="AD586" s="8"/>
      <c r="AE586" s="124"/>
      <c r="AF586" s="96"/>
      <c r="AG586" s="96"/>
      <c r="AH586" s="96"/>
    </row>
    <row r="587" spans="1:34" ht="18.75" customHeight="1">
      <c r="A587" s="96"/>
      <c r="B587" s="96"/>
      <c r="C587" s="96"/>
      <c r="D587" s="96"/>
      <c r="E587" s="96"/>
      <c r="F587" s="96"/>
      <c r="G587" s="96"/>
      <c r="H587" s="96"/>
      <c r="I587" s="96"/>
      <c r="J587" s="96"/>
      <c r="K587" s="8"/>
      <c r="L587" s="8"/>
      <c r="M587" s="8"/>
      <c r="N587" s="8"/>
      <c r="O587" s="8"/>
      <c r="P587" s="8"/>
      <c r="Q587" s="8"/>
      <c r="R587" s="8"/>
      <c r="S587" s="8"/>
      <c r="T587" s="8"/>
      <c r="U587" s="8"/>
      <c r="V587" s="8"/>
      <c r="W587" s="8"/>
      <c r="X587" s="8"/>
      <c r="Y587" s="8"/>
      <c r="Z587" s="8"/>
      <c r="AA587" s="8"/>
      <c r="AB587" s="8"/>
      <c r="AC587" s="8"/>
      <c r="AD587" s="8"/>
      <c r="AE587" s="124"/>
      <c r="AF587" s="96"/>
      <c r="AG587" s="96"/>
      <c r="AH587" s="96"/>
    </row>
    <row r="588" spans="1:34" ht="18.75" customHeight="1">
      <c r="A588" s="96"/>
      <c r="B588" s="96"/>
      <c r="C588" s="96"/>
      <c r="D588" s="96"/>
      <c r="E588" s="96"/>
      <c r="F588" s="96"/>
      <c r="G588" s="96"/>
      <c r="H588" s="96"/>
      <c r="I588" s="96"/>
      <c r="J588" s="96"/>
      <c r="K588" s="8"/>
      <c r="L588" s="8"/>
      <c r="M588" s="8"/>
      <c r="N588" s="8"/>
      <c r="O588" s="8"/>
      <c r="P588" s="8"/>
      <c r="Q588" s="8"/>
      <c r="R588" s="8"/>
      <c r="S588" s="8"/>
      <c r="T588" s="8"/>
      <c r="U588" s="8"/>
      <c r="V588" s="8"/>
      <c r="W588" s="8"/>
      <c r="X588" s="8"/>
      <c r="Y588" s="8"/>
      <c r="Z588" s="8"/>
      <c r="AA588" s="8"/>
      <c r="AB588" s="8"/>
      <c r="AC588" s="8"/>
      <c r="AD588" s="8"/>
      <c r="AE588" s="124"/>
      <c r="AF588" s="96"/>
      <c r="AG588" s="96"/>
      <c r="AH588" s="96"/>
    </row>
    <row r="589" spans="1:34" ht="18.75" customHeight="1">
      <c r="A589" s="96"/>
      <c r="B589" s="96"/>
      <c r="C589" s="96"/>
      <c r="D589" s="96"/>
      <c r="E589" s="96"/>
      <c r="F589" s="96"/>
      <c r="G589" s="96"/>
      <c r="H589" s="96"/>
      <c r="I589" s="96"/>
      <c r="J589" s="96"/>
      <c r="K589" s="8"/>
      <c r="L589" s="8"/>
      <c r="M589" s="8"/>
      <c r="N589" s="8"/>
      <c r="O589" s="8"/>
      <c r="P589" s="8"/>
      <c r="Q589" s="8"/>
      <c r="R589" s="8"/>
      <c r="S589" s="8"/>
      <c r="T589" s="8"/>
      <c r="U589" s="8"/>
      <c r="V589" s="8"/>
      <c r="W589" s="8"/>
      <c r="X589" s="8"/>
      <c r="Y589" s="8"/>
      <c r="Z589" s="8"/>
      <c r="AA589" s="8"/>
      <c r="AB589" s="8"/>
      <c r="AC589" s="8"/>
      <c r="AD589" s="8"/>
      <c r="AE589" s="124"/>
      <c r="AF589" s="96"/>
      <c r="AG589" s="96"/>
      <c r="AH589" s="96"/>
    </row>
    <row r="590" spans="1:34" ht="18.75" customHeight="1">
      <c r="A590" s="96"/>
      <c r="B590" s="96"/>
      <c r="C590" s="96"/>
      <c r="D590" s="96"/>
      <c r="E590" s="96"/>
      <c r="F590" s="96"/>
      <c r="G590" s="96"/>
      <c r="H590" s="96"/>
      <c r="I590" s="96"/>
      <c r="J590" s="96"/>
      <c r="K590" s="8"/>
      <c r="L590" s="8"/>
      <c r="M590" s="8"/>
      <c r="N590" s="8"/>
      <c r="O590" s="8"/>
      <c r="P590" s="8"/>
      <c r="Q590" s="8"/>
      <c r="R590" s="8"/>
      <c r="S590" s="8"/>
      <c r="T590" s="8"/>
      <c r="U590" s="8"/>
      <c r="V590" s="8"/>
      <c r="W590" s="8"/>
      <c r="X590" s="8"/>
      <c r="Y590" s="8"/>
      <c r="Z590" s="8"/>
      <c r="AA590" s="8"/>
      <c r="AB590" s="8"/>
      <c r="AC590" s="8"/>
      <c r="AD590" s="8"/>
      <c r="AE590" s="124"/>
      <c r="AF590" s="96"/>
      <c r="AG590" s="96"/>
      <c r="AH590" s="96"/>
    </row>
    <row r="591" spans="1:34" ht="18.75" customHeight="1">
      <c r="A591" s="96"/>
      <c r="B591" s="96"/>
      <c r="C591" s="96"/>
      <c r="D591" s="96"/>
      <c r="E591" s="96"/>
      <c r="F591" s="96"/>
      <c r="G591" s="96"/>
      <c r="H591" s="96"/>
      <c r="I591" s="96"/>
      <c r="J591" s="96"/>
      <c r="K591" s="8"/>
      <c r="L591" s="8"/>
      <c r="M591" s="8"/>
      <c r="N591" s="8"/>
      <c r="O591" s="8"/>
      <c r="P591" s="8"/>
      <c r="Q591" s="8"/>
      <c r="R591" s="8"/>
      <c r="S591" s="8"/>
      <c r="T591" s="8"/>
      <c r="U591" s="8"/>
      <c r="V591" s="8"/>
      <c r="W591" s="8"/>
      <c r="X591" s="8"/>
      <c r="Y591" s="8"/>
      <c r="Z591" s="8"/>
      <c r="AA591" s="8"/>
      <c r="AB591" s="8"/>
      <c r="AC591" s="8"/>
      <c r="AD591" s="8"/>
      <c r="AE591" s="124"/>
      <c r="AF591" s="96"/>
      <c r="AG591" s="96"/>
      <c r="AH591" s="96"/>
    </row>
    <row r="592" spans="1:34" ht="18.75" customHeight="1">
      <c r="A592" s="96"/>
      <c r="B592" s="96"/>
      <c r="C592" s="96"/>
      <c r="D592" s="96"/>
      <c r="E592" s="96"/>
      <c r="F592" s="96"/>
      <c r="G592" s="96"/>
      <c r="H592" s="96"/>
      <c r="I592" s="96"/>
      <c r="J592" s="96"/>
      <c r="K592" s="8"/>
      <c r="L592" s="8"/>
      <c r="M592" s="8"/>
      <c r="N592" s="8"/>
      <c r="O592" s="8"/>
      <c r="P592" s="8"/>
      <c r="Q592" s="8"/>
      <c r="R592" s="8"/>
      <c r="S592" s="8"/>
      <c r="T592" s="8"/>
      <c r="U592" s="8"/>
      <c r="V592" s="8"/>
      <c r="W592" s="8"/>
      <c r="X592" s="8"/>
      <c r="Y592" s="8"/>
      <c r="Z592" s="8"/>
      <c r="AA592" s="8"/>
      <c r="AB592" s="8"/>
      <c r="AC592" s="8"/>
      <c r="AD592" s="8"/>
      <c r="AE592" s="124"/>
      <c r="AF592" s="96"/>
      <c r="AG592" s="96"/>
      <c r="AH592" s="96"/>
    </row>
    <row r="593" spans="1:34" ht="18.75" customHeight="1">
      <c r="A593" s="96"/>
      <c r="B593" s="96"/>
      <c r="C593" s="96"/>
      <c r="D593" s="96"/>
      <c r="E593" s="96"/>
      <c r="F593" s="96"/>
      <c r="G593" s="96"/>
      <c r="H593" s="96"/>
      <c r="I593" s="96"/>
      <c r="J593" s="96"/>
      <c r="K593" s="8"/>
      <c r="L593" s="8"/>
      <c r="M593" s="8"/>
      <c r="N593" s="8"/>
      <c r="O593" s="8"/>
      <c r="P593" s="8"/>
      <c r="Q593" s="8"/>
      <c r="R593" s="8"/>
      <c r="S593" s="8"/>
      <c r="T593" s="8"/>
      <c r="U593" s="8"/>
      <c r="V593" s="8"/>
      <c r="W593" s="8"/>
      <c r="X593" s="8"/>
      <c r="Y593" s="8"/>
      <c r="Z593" s="8"/>
      <c r="AA593" s="8"/>
      <c r="AB593" s="8"/>
      <c r="AC593" s="8"/>
      <c r="AD593" s="8"/>
      <c r="AE593" s="124"/>
      <c r="AF593" s="96"/>
      <c r="AG593" s="96"/>
      <c r="AH593" s="96"/>
    </row>
    <row r="594" spans="1:34" ht="18.75" customHeight="1">
      <c r="A594" s="96"/>
      <c r="B594" s="96"/>
      <c r="C594" s="96"/>
      <c r="D594" s="96"/>
      <c r="E594" s="96"/>
      <c r="F594" s="96"/>
      <c r="G594" s="96"/>
      <c r="H594" s="96"/>
      <c r="I594" s="96"/>
      <c r="J594" s="96"/>
      <c r="K594" s="8"/>
      <c r="L594" s="8"/>
      <c r="M594" s="8"/>
      <c r="N594" s="8"/>
      <c r="O594" s="8"/>
      <c r="P594" s="8"/>
      <c r="Q594" s="8"/>
      <c r="R594" s="8"/>
      <c r="S594" s="8"/>
      <c r="T594" s="8"/>
      <c r="U594" s="8"/>
      <c r="V594" s="8"/>
      <c r="W594" s="8"/>
      <c r="X594" s="8"/>
      <c r="Y594" s="8"/>
      <c r="Z594" s="8"/>
      <c r="AA594" s="8"/>
      <c r="AB594" s="8"/>
      <c r="AC594" s="8"/>
      <c r="AD594" s="8"/>
      <c r="AE594" s="124"/>
      <c r="AF594" s="96"/>
      <c r="AG594" s="96"/>
      <c r="AH594" s="96"/>
    </row>
    <row r="595" spans="1:34" ht="18.75" customHeight="1">
      <c r="A595" s="96"/>
      <c r="B595" s="96"/>
      <c r="C595" s="96"/>
      <c r="D595" s="96"/>
      <c r="E595" s="96"/>
      <c r="F595" s="96"/>
      <c r="G595" s="96"/>
      <c r="H595" s="96"/>
      <c r="I595" s="96"/>
      <c r="J595" s="96"/>
      <c r="K595" s="8"/>
      <c r="L595" s="8"/>
      <c r="M595" s="8"/>
      <c r="N595" s="8"/>
      <c r="O595" s="8"/>
      <c r="P595" s="8"/>
      <c r="Q595" s="8"/>
      <c r="R595" s="8"/>
      <c r="S595" s="8"/>
      <c r="T595" s="8"/>
      <c r="U595" s="8"/>
      <c r="V595" s="8"/>
      <c r="W595" s="8"/>
      <c r="X595" s="8"/>
      <c r="Y595" s="8"/>
      <c r="Z595" s="8"/>
      <c r="AA595" s="8"/>
      <c r="AB595" s="8"/>
      <c r="AC595" s="8"/>
      <c r="AD595" s="8"/>
      <c r="AE595" s="124"/>
      <c r="AF595" s="96"/>
      <c r="AG595" s="96"/>
      <c r="AH595" s="96"/>
    </row>
    <row r="596" spans="1:34" ht="18.75" customHeight="1">
      <c r="A596" s="96"/>
      <c r="B596" s="96"/>
      <c r="C596" s="96"/>
      <c r="D596" s="96"/>
      <c r="E596" s="96"/>
      <c r="F596" s="96"/>
      <c r="G596" s="96"/>
      <c r="H596" s="96"/>
      <c r="I596" s="96"/>
      <c r="J596" s="96"/>
      <c r="K596" s="8"/>
      <c r="L596" s="8"/>
      <c r="M596" s="8"/>
      <c r="N596" s="8"/>
      <c r="O596" s="8"/>
      <c r="P596" s="8"/>
      <c r="Q596" s="8"/>
      <c r="R596" s="8"/>
      <c r="S596" s="8"/>
      <c r="T596" s="8"/>
      <c r="U596" s="8"/>
      <c r="V596" s="8"/>
      <c r="W596" s="8"/>
      <c r="X596" s="8"/>
      <c r="Y596" s="8"/>
      <c r="Z596" s="8"/>
      <c r="AA596" s="8"/>
      <c r="AB596" s="8"/>
      <c r="AC596" s="8"/>
      <c r="AD596" s="8"/>
      <c r="AE596" s="124"/>
      <c r="AF596" s="96"/>
      <c r="AG596" s="96"/>
      <c r="AH596" s="96"/>
    </row>
    <row r="597" spans="1:34" ht="18.75" customHeight="1">
      <c r="A597" s="96"/>
      <c r="B597" s="96"/>
      <c r="C597" s="96"/>
      <c r="D597" s="96"/>
      <c r="E597" s="96"/>
      <c r="F597" s="96"/>
      <c r="G597" s="96"/>
      <c r="H597" s="96"/>
      <c r="I597" s="96"/>
      <c r="J597" s="96"/>
      <c r="K597" s="8"/>
      <c r="L597" s="8"/>
      <c r="M597" s="8"/>
      <c r="N597" s="8"/>
      <c r="O597" s="8"/>
      <c r="P597" s="8"/>
      <c r="Q597" s="8"/>
      <c r="R597" s="8"/>
      <c r="S597" s="8"/>
      <c r="T597" s="8"/>
      <c r="U597" s="8"/>
      <c r="V597" s="8"/>
      <c r="W597" s="8"/>
      <c r="X597" s="8"/>
      <c r="Y597" s="8"/>
      <c r="Z597" s="8"/>
      <c r="AA597" s="8"/>
      <c r="AB597" s="8"/>
      <c r="AC597" s="8"/>
      <c r="AD597" s="8"/>
      <c r="AE597" s="124"/>
      <c r="AF597" s="96"/>
      <c r="AG597" s="96"/>
      <c r="AH597" s="96"/>
    </row>
    <row r="598" spans="1:34" ht="18.75" customHeight="1">
      <c r="A598" s="96"/>
      <c r="B598" s="96"/>
      <c r="C598" s="96"/>
      <c r="D598" s="96"/>
      <c r="E598" s="96"/>
      <c r="F598" s="96"/>
      <c r="G598" s="96"/>
      <c r="H598" s="96"/>
      <c r="I598" s="96"/>
      <c r="J598" s="96"/>
      <c r="K598" s="8"/>
      <c r="L598" s="8"/>
      <c r="M598" s="8"/>
      <c r="N598" s="8"/>
      <c r="O598" s="8"/>
      <c r="P598" s="8"/>
      <c r="Q598" s="8"/>
      <c r="R598" s="8"/>
      <c r="S598" s="8"/>
      <c r="T598" s="8"/>
      <c r="U598" s="8"/>
      <c r="V598" s="8"/>
      <c r="W598" s="8"/>
      <c r="X598" s="8"/>
      <c r="Y598" s="8"/>
      <c r="Z598" s="8"/>
      <c r="AA598" s="8"/>
      <c r="AB598" s="8"/>
      <c r="AC598" s="8"/>
      <c r="AD598" s="8"/>
      <c r="AE598" s="124"/>
      <c r="AF598" s="96"/>
      <c r="AG598" s="96"/>
      <c r="AH598" s="96"/>
    </row>
    <row r="599" spans="1:34" ht="18.75" customHeight="1">
      <c r="A599" s="96"/>
      <c r="B599" s="96"/>
      <c r="C599" s="96"/>
      <c r="D599" s="96"/>
      <c r="E599" s="96"/>
      <c r="F599" s="96"/>
      <c r="G599" s="96"/>
      <c r="H599" s="96"/>
      <c r="I599" s="96"/>
      <c r="J599" s="96"/>
      <c r="K599" s="8"/>
      <c r="L599" s="8"/>
      <c r="M599" s="8"/>
      <c r="N599" s="8"/>
      <c r="O599" s="8"/>
      <c r="P599" s="8"/>
      <c r="Q599" s="8"/>
      <c r="R599" s="8"/>
      <c r="S599" s="8"/>
      <c r="T599" s="8"/>
      <c r="U599" s="8"/>
      <c r="V599" s="8"/>
      <c r="W599" s="8"/>
      <c r="X599" s="8"/>
      <c r="Y599" s="8"/>
      <c r="Z599" s="8"/>
      <c r="AA599" s="8"/>
      <c r="AB599" s="8"/>
      <c r="AC599" s="8"/>
      <c r="AD599" s="8"/>
      <c r="AE599" s="124"/>
      <c r="AF599" s="96"/>
      <c r="AG599" s="96"/>
      <c r="AH599" s="96"/>
    </row>
    <row r="600" spans="1:34" ht="18.75" customHeight="1">
      <c r="A600" s="96"/>
      <c r="B600" s="96"/>
      <c r="C600" s="96"/>
      <c r="D600" s="96"/>
      <c r="E600" s="96"/>
      <c r="F600" s="96"/>
      <c r="G600" s="96"/>
      <c r="H600" s="96"/>
      <c r="I600" s="96"/>
      <c r="J600" s="96"/>
      <c r="K600" s="8"/>
      <c r="L600" s="8"/>
      <c r="M600" s="8"/>
      <c r="N600" s="8"/>
      <c r="O600" s="8"/>
      <c r="P600" s="8"/>
      <c r="Q600" s="8"/>
      <c r="R600" s="8"/>
      <c r="S600" s="8"/>
      <c r="T600" s="8"/>
      <c r="U600" s="8"/>
      <c r="V600" s="8"/>
      <c r="W600" s="8"/>
      <c r="X600" s="8"/>
      <c r="Y600" s="8"/>
      <c r="Z600" s="8"/>
      <c r="AA600" s="8"/>
      <c r="AB600" s="8"/>
      <c r="AC600" s="8"/>
      <c r="AD600" s="8"/>
      <c r="AE600" s="124"/>
      <c r="AF600" s="96"/>
      <c r="AG600" s="96"/>
      <c r="AH600" s="96"/>
    </row>
    <row r="601" spans="1:34" ht="18.75" customHeight="1">
      <c r="A601" s="96"/>
      <c r="B601" s="96"/>
      <c r="C601" s="96"/>
      <c r="D601" s="96"/>
      <c r="E601" s="96"/>
      <c r="F601" s="96"/>
      <c r="G601" s="96"/>
      <c r="H601" s="96"/>
      <c r="I601" s="96"/>
      <c r="J601" s="96"/>
      <c r="K601" s="8"/>
      <c r="L601" s="8"/>
      <c r="M601" s="8"/>
      <c r="N601" s="8"/>
      <c r="O601" s="8"/>
      <c r="P601" s="8"/>
      <c r="Q601" s="8"/>
      <c r="R601" s="8"/>
      <c r="S601" s="8"/>
      <c r="T601" s="8"/>
      <c r="U601" s="8"/>
      <c r="V601" s="8"/>
      <c r="W601" s="8"/>
      <c r="X601" s="8"/>
      <c r="Y601" s="8"/>
      <c r="Z601" s="8"/>
      <c r="AA601" s="8"/>
      <c r="AB601" s="8"/>
      <c r="AC601" s="8"/>
      <c r="AD601" s="8"/>
      <c r="AE601" s="124"/>
      <c r="AF601" s="96"/>
      <c r="AG601" s="96"/>
      <c r="AH601" s="96"/>
    </row>
    <row r="602" spans="1:34" ht="18.75" customHeight="1">
      <c r="A602" s="96"/>
      <c r="B602" s="96"/>
      <c r="C602" s="96"/>
      <c r="D602" s="96"/>
      <c r="E602" s="96"/>
      <c r="F602" s="96"/>
      <c r="G602" s="96"/>
      <c r="H602" s="96"/>
      <c r="I602" s="96"/>
      <c r="J602" s="96"/>
      <c r="K602" s="8"/>
      <c r="L602" s="8"/>
      <c r="M602" s="8"/>
      <c r="N602" s="8"/>
      <c r="O602" s="8"/>
      <c r="P602" s="8"/>
      <c r="Q602" s="8"/>
      <c r="R602" s="8"/>
      <c r="S602" s="8"/>
      <c r="T602" s="8"/>
      <c r="U602" s="8"/>
      <c r="V602" s="8"/>
      <c r="W602" s="8"/>
      <c r="X602" s="8"/>
      <c r="Y602" s="8"/>
      <c r="Z602" s="8"/>
      <c r="AA602" s="8"/>
      <c r="AB602" s="8"/>
      <c r="AC602" s="8"/>
      <c r="AD602" s="8"/>
      <c r="AE602" s="124"/>
      <c r="AF602" s="96"/>
      <c r="AG602" s="96"/>
      <c r="AH602" s="96"/>
    </row>
    <row r="603" spans="1:34" ht="18.75" customHeight="1">
      <c r="A603" s="96"/>
      <c r="B603" s="96"/>
      <c r="C603" s="96"/>
      <c r="D603" s="96"/>
      <c r="E603" s="96"/>
      <c r="F603" s="96"/>
      <c r="G603" s="96"/>
      <c r="H603" s="96"/>
      <c r="I603" s="96"/>
      <c r="J603" s="96"/>
      <c r="K603" s="8"/>
      <c r="L603" s="8"/>
      <c r="M603" s="8"/>
      <c r="N603" s="8"/>
      <c r="O603" s="8"/>
      <c r="P603" s="8"/>
      <c r="Q603" s="8"/>
      <c r="R603" s="8"/>
      <c r="S603" s="8"/>
      <c r="T603" s="8"/>
      <c r="U603" s="8"/>
      <c r="V603" s="8"/>
      <c r="W603" s="8"/>
      <c r="X603" s="8"/>
      <c r="Y603" s="8"/>
      <c r="Z603" s="8"/>
      <c r="AA603" s="8"/>
      <c r="AB603" s="8"/>
      <c r="AC603" s="8"/>
      <c r="AD603" s="8"/>
      <c r="AE603" s="124"/>
      <c r="AF603" s="96"/>
      <c r="AG603" s="96"/>
      <c r="AH603" s="96"/>
    </row>
    <row r="604" spans="1:34" ht="18.75" customHeight="1">
      <c r="A604" s="96"/>
      <c r="B604" s="96"/>
      <c r="C604" s="96"/>
      <c r="D604" s="96"/>
      <c r="E604" s="96"/>
      <c r="F604" s="96"/>
      <c r="G604" s="96"/>
      <c r="H604" s="96"/>
      <c r="I604" s="96"/>
      <c r="J604" s="96"/>
      <c r="K604" s="8"/>
      <c r="L604" s="8"/>
      <c r="M604" s="8"/>
      <c r="N604" s="8"/>
      <c r="O604" s="8"/>
      <c r="P604" s="8"/>
      <c r="Q604" s="8"/>
      <c r="R604" s="8"/>
      <c r="S604" s="8"/>
      <c r="T604" s="8"/>
      <c r="U604" s="8"/>
      <c r="V604" s="8"/>
      <c r="W604" s="8"/>
      <c r="X604" s="8"/>
      <c r="Y604" s="8"/>
      <c r="Z604" s="8"/>
      <c r="AA604" s="8"/>
      <c r="AB604" s="8"/>
      <c r="AC604" s="8"/>
      <c r="AD604" s="8"/>
      <c r="AE604" s="124"/>
      <c r="AF604" s="96"/>
      <c r="AG604" s="96"/>
      <c r="AH604" s="96"/>
    </row>
    <row r="605" spans="1:34" ht="18.75" customHeight="1">
      <c r="A605" s="96"/>
      <c r="B605" s="96"/>
      <c r="C605" s="96"/>
      <c r="D605" s="96"/>
      <c r="E605" s="96"/>
      <c r="F605" s="96"/>
      <c r="G605" s="96"/>
      <c r="H605" s="96"/>
      <c r="I605" s="96"/>
      <c r="J605" s="96"/>
      <c r="K605" s="8"/>
      <c r="L605" s="8"/>
      <c r="M605" s="8"/>
      <c r="N605" s="8"/>
      <c r="O605" s="8"/>
      <c r="P605" s="8"/>
      <c r="Q605" s="8"/>
      <c r="R605" s="8"/>
      <c r="S605" s="8"/>
      <c r="T605" s="8"/>
      <c r="U605" s="8"/>
      <c r="V605" s="8"/>
      <c r="W605" s="8"/>
      <c r="X605" s="8"/>
      <c r="Y605" s="8"/>
      <c r="Z605" s="8"/>
      <c r="AA605" s="8"/>
      <c r="AB605" s="8"/>
      <c r="AC605" s="8"/>
      <c r="AD605" s="8"/>
      <c r="AE605" s="124"/>
      <c r="AF605" s="96"/>
      <c r="AG605" s="96"/>
      <c r="AH605" s="96"/>
    </row>
    <row r="606" spans="1:34" ht="18.75" customHeight="1">
      <c r="A606" s="96"/>
      <c r="B606" s="96"/>
      <c r="C606" s="96"/>
      <c r="D606" s="96"/>
      <c r="E606" s="96"/>
      <c r="F606" s="96"/>
      <c r="G606" s="96"/>
      <c r="H606" s="96"/>
      <c r="I606" s="96"/>
      <c r="J606" s="96"/>
      <c r="K606" s="8"/>
      <c r="L606" s="8"/>
      <c r="M606" s="8"/>
      <c r="N606" s="8"/>
      <c r="O606" s="8"/>
      <c r="P606" s="8"/>
      <c r="Q606" s="8"/>
      <c r="R606" s="8"/>
      <c r="S606" s="8"/>
      <c r="T606" s="8"/>
      <c r="U606" s="8"/>
      <c r="V606" s="8"/>
      <c r="W606" s="8"/>
      <c r="X606" s="8"/>
      <c r="Y606" s="8"/>
      <c r="Z606" s="8"/>
      <c r="AA606" s="8"/>
      <c r="AB606" s="8"/>
      <c r="AC606" s="8"/>
      <c r="AD606" s="8"/>
      <c r="AE606" s="124"/>
      <c r="AF606" s="96"/>
      <c r="AG606" s="96"/>
      <c r="AH606" s="96"/>
    </row>
    <row r="607" spans="1:34" ht="18.75" customHeight="1">
      <c r="A607" s="96"/>
      <c r="B607" s="96"/>
      <c r="C607" s="96"/>
      <c r="D607" s="96"/>
      <c r="E607" s="96"/>
      <c r="F607" s="96"/>
      <c r="G607" s="96"/>
      <c r="H607" s="96"/>
      <c r="I607" s="96"/>
      <c r="J607" s="96"/>
      <c r="K607" s="8"/>
      <c r="L607" s="8"/>
      <c r="M607" s="8"/>
      <c r="N607" s="8"/>
      <c r="O607" s="8"/>
      <c r="P607" s="8"/>
      <c r="Q607" s="8"/>
      <c r="R607" s="8"/>
      <c r="S607" s="8"/>
      <c r="T607" s="8"/>
      <c r="U607" s="8"/>
      <c r="V607" s="8"/>
      <c r="W607" s="8"/>
      <c r="X607" s="8"/>
      <c r="Y607" s="8"/>
      <c r="Z607" s="8"/>
      <c r="AA607" s="8"/>
      <c r="AB607" s="8"/>
      <c r="AC607" s="8"/>
      <c r="AD607" s="8"/>
      <c r="AE607" s="124"/>
      <c r="AF607" s="96"/>
      <c r="AG607" s="96"/>
      <c r="AH607" s="96"/>
    </row>
    <row r="608" spans="1:34" ht="18.75" customHeight="1">
      <c r="A608" s="96"/>
      <c r="B608" s="96"/>
      <c r="C608" s="96"/>
      <c r="D608" s="96"/>
      <c r="E608" s="96"/>
      <c r="F608" s="96"/>
      <c r="G608" s="96"/>
      <c r="H608" s="96"/>
      <c r="I608" s="96"/>
      <c r="J608" s="96"/>
      <c r="K608" s="8"/>
      <c r="L608" s="8"/>
      <c r="M608" s="8"/>
      <c r="N608" s="8"/>
      <c r="O608" s="8"/>
      <c r="P608" s="8"/>
      <c r="Q608" s="8"/>
      <c r="R608" s="8"/>
      <c r="S608" s="8"/>
      <c r="T608" s="8"/>
      <c r="U608" s="8"/>
      <c r="V608" s="8"/>
      <c r="W608" s="8"/>
      <c r="X608" s="8"/>
      <c r="Y608" s="8"/>
      <c r="Z608" s="8"/>
      <c r="AA608" s="8"/>
      <c r="AB608" s="8"/>
      <c r="AC608" s="8"/>
      <c r="AD608" s="8"/>
      <c r="AE608" s="124"/>
      <c r="AF608" s="96"/>
      <c r="AG608" s="96"/>
      <c r="AH608" s="96"/>
    </row>
    <row r="609" spans="1:34" ht="18.75" customHeight="1">
      <c r="A609" s="96"/>
      <c r="B609" s="96"/>
      <c r="C609" s="96"/>
      <c r="D609" s="96"/>
      <c r="E609" s="96"/>
      <c r="F609" s="96"/>
      <c r="G609" s="96"/>
      <c r="H609" s="96"/>
      <c r="I609" s="96"/>
      <c r="J609" s="96"/>
      <c r="K609" s="8"/>
      <c r="L609" s="8"/>
      <c r="M609" s="8"/>
      <c r="N609" s="8"/>
      <c r="O609" s="8"/>
      <c r="P609" s="8"/>
      <c r="Q609" s="8"/>
      <c r="R609" s="8"/>
      <c r="S609" s="8"/>
      <c r="T609" s="8"/>
      <c r="U609" s="8"/>
      <c r="V609" s="8"/>
      <c r="W609" s="8"/>
      <c r="X609" s="8"/>
      <c r="Y609" s="8"/>
      <c r="Z609" s="8"/>
      <c r="AA609" s="8"/>
      <c r="AB609" s="8"/>
      <c r="AC609" s="8"/>
      <c r="AD609" s="8"/>
      <c r="AE609" s="124"/>
      <c r="AF609" s="96"/>
      <c r="AG609" s="96"/>
      <c r="AH609" s="96"/>
    </row>
    <row r="610" spans="1:34" ht="18.75" customHeight="1">
      <c r="A610" s="96"/>
      <c r="B610" s="96"/>
      <c r="C610" s="96"/>
      <c r="D610" s="96"/>
      <c r="E610" s="96"/>
      <c r="F610" s="96"/>
      <c r="G610" s="96"/>
      <c r="H610" s="96"/>
      <c r="I610" s="96"/>
      <c r="J610" s="96"/>
      <c r="K610" s="8"/>
      <c r="L610" s="8"/>
      <c r="M610" s="8"/>
      <c r="N610" s="8"/>
      <c r="O610" s="8"/>
      <c r="P610" s="8"/>
      <c r="Q610" s="8"/>
      <c r="R610" s="8"/>
      <c r="S610" s="8"/>
      <c r="T610" s="8"/>
      <c r="U610" s="8"/>
      <c r="V610" s="8"/>
      <c r="W610" s="8"/>
      <c r="X610" s="8"/>
      <c r="Y610" s="8"/>
      <c r="Z610" s="8"/>
      <c r="AA610" s="8"/>
      <c r="AB610" s="8"/>
      <c r="AC610" s="8"/>
      <c r="AD610" s="8"/>
      <c r="AE610" s="124"/>
      <c r="AF610" s="96"/>
      <c r="AG610" s="96"/>
      <c r="AH610" s="96"/>
    </row>
    <row r="611" spans="1:34" ht="18.75" customHeight="1">
      <c r="A611" s="96"/>
      <c r="B611" s="96"/>
      <c r="C611" s="96"/>
      <c r="D611" s="96"/>
      <c r="E611" s="96"/>
      <c r="F611" s="96"/>
      <c r="G611" s="96"/>
      <c r="H611" s="96"/>
      <c r="I611" s="96"/>
      <c r="J611" s="96"/>
      <c r="K611" s="8"/>
      <c r="L611" s="8"/>
      <c r="M611" s="8"/>
      <c r="N611" s="8"/>
      <c r="O611" s="8"/>
      <c r="P611" s="8"/>
      <c r="Q611" s="8"/>
      <c r="R611" s="8"/>
      <c r="S611" s="8"/>
      <c r="T611" s="8"/>
      <c r="U611" s="8"/>
      <c r="V611" s="8"/>
      <c r="W611" s="8"/>
      <c r="X611" s="8"/>
      <c r="Y611" s="8"/>
      <c r="Z611" s="8"/>
      <c r="AA611" s="8"/>
      <c r="AB611" s="8"/>
      <c r="AC611" s="8"/>
      <c r="AD611" s="8"/>
      <c r="AE611" s="124"/>
      <c r="AF611" s="96"/>
      <c r="AG611" s="96"/>
      <c r="AH611" s="96"/>
    </row>
    <row r="612" spans="1:34" ht="18.75" customHeight="1">
      <c r="A612" s="96"/>
      <c r="B612" s="96"/>
      <c r="C612" s="96"/>
      <c r="D612" s="96"/>
      <c r="E612" s="96"/>
      <c r="F612" s="96"/>
      <c r="G612" s="96"/>
      <c r="H612" s="96"/>
      <c r="I612" s="96"/>
      <c r="J612" s="96"/>
      <c r="K612" s="8"/>
      <c r="L612" s="8"/>
      <c r="M612" s="8"/>
      <c r="N612" s="8"/>
      <c r="O612" s="8"/>
      <c r="P612" s="8"/>
      <c r="Q612" s="8"/>
      <c r="R612" s="8"/>
      <c r="S612" s="8"/>
      <c r="T612" s="8"/>
      <c r="U612" s="8"/>
      <c r="V612" s="8"/>
      <c r="W612" s="8"/>
      <c r="X612" s="8"/>
      <c r="Y612" s="8"/>
      <c r="Z612" s="8"/>
      <c r="AA612" s="8"/>
      <c r="AB612" s="8"/>
      <c r="AC612" s="8"/>
      <c r="AD612" s="8"/>
      <c r="AE612" s="124"/>
      <c r="AF612" s="96"/>
      <c r="AG612" s="96"/>
      <c r="AH612" s="96"/>
    </row>
    <row r="613" spans="1:34" ht="18.75" customHeight="1">
      <c r="A613" s="96"/>
      <c r="B613" s="96"/>
      <c r="C613" s="96"/>
      <c r="D613" s="96"/>
      <c r="E613" s="96"/>
      <c r="F613" s="96"/>
      <c r="G613" s="96"/>
      <c r="H613" s="96"/>
      <c r="I613" s="96"/>
      <c r="J613" s="96"/>
      <c r="K613" s="8"/>
      <c r="L613" s="8"/>
      <c r="M613" s="8"/>
      <c r="N613" s="8"/>
      <c r="O613" s="8"/>
      <c r="P613" s="8"/>
      <c r="Q613" s="8"/>
      <c r="R613" s="8"/>
      <c r="S613" s="8"/>
      <c r="T613" s="8"/>
      <c r="U613" s="8"/>
      <c r="V613" s="8"/>
      <c r="W613" s="8"/>
      <c r="X613" s="8"/>
      <c r="Y613" s="8"/>
      <c r="Z613" s="8"/>
      <c r="AA613" s="8"/>
      <c r="AB613" s="8"/>
      <c r="AC613" s="8"/>
      <c r="AD613" s="8"/>
      <c r="AE613" s="124"/>
      <c r="AF613" s="96"/>
      <c r="AG613" s="96"/>
      <c r="AH613" s="96"/>
    </row>
    <row r="614" spans="1:34" ht="18.75" customHeight="1">
      <c r="A614" s="96"/>
      <c r="B614" s="96"/>
      <c r="C614" s="96"/>
      <c r="D614" s="96"/>
      <c r="E614" s="96"/>
      <c r="F614" s="96"/>
      <c r="G614" s="96"/>
      <c r="H614" s="96"/>
      <c r="I614" s="96"/>
      <c r="J614" s="96"/>
      <c r="K614" s="8"/>
      <c r="L614" s="8"/>
      <c r="M614" s="8"/>
      <c r="N614" s="8"/>
      <c r="O614" s="8"/>
      <c r="P614" s="8"/>
      <c r="Q614" s="8"/>
      <c r="R614" s="8"/>
      <c r="S614" s="8"/>
      <c r="T614" s="8"/>
      <c r="U614" s="8"/>
      <c r="V614" s="8"/>
      <c r="W614" s="8"/>
      <c r="X614" s="8"/>
      <c r="Y614" s="8"/>
      <c r="Z614" s="8"/>
      <c r="AA614" s="8"/>
      <c r="AB614" s="8"/>
      <c r="AC614" s="8"/>
      <c r="AD614" s="8"/>
      <c r="AE614" s="124"/>
      <c r="AF614" s="96"/>
      <c r="AG614" s="96"/>
      <c r="AH614" s="96"/>
    </row>
    <row r="615" spans="1:34" ht="18.75" customHeight="1">
      <c r="A615" s="96"/>
      <c r="B615" s="96"/>
      <c r="C615" s="96"/>
      <c r="D615" s="96"/>
      <c r="E615" s="96"/>
      <c r="F615" s="96"/>
      <c r="G615" s="96"/>
      <c r="H615" s="96"/>
      <c r="I615" s="96"/>
      <c r="J615" s="96"/>
      <c r="K615" s="8"/>
      <c r="L615" s="8"/>
      <c r="M615" s="8"/>
      <c r="N615" s="8"/>
      <c r="O615" s="8"/>
      <c r="P615" s="8"/>
      <c r="Q615" s="8"/>
      <c r="R615" s="8"/>
      <c r="S615" s="8"/>
      <c r="T615" s="8"/>
      <c r="U615" s="8"/>
      <c r="V615" s="8"/>
      <c r="W615" s="8"/>
      <c r="X615" s="8"/>
      <c r="Y615" s="8"/>
      <c r="Z615" s="8"/>
      <c r="AA615" s="8"/>
      <c r="AB615" s="8"/>
      <c r="AC615" s="8"/>
      <c r="AD615" s="8"/>
      <c r="AE615" s="124"/>
      <c r="AF615" s="96"/>
      <c r="AG615" s="96"/>
      <c r="AH615" s="96"/>
    </row>
    <row r="616" spans="1:34" ht="18.75" customHeight="1">
      <c r="A616" s="96"/>
      <c r="B616" s="96"/>
      <c r="C616" s="96"/>
      <c r="D616" s="96"/>
      <c r="E616" s="96"/>
      <c r="F616" s="96"/>
      <c r="G616" s="96"/>
      <c r="H616" s="96"/>
      <c r="I616" s="96"/>
      <c r="J616" s="96"/>
      <c r="K616" s="8"/>
      <c r="L616" s="8"/>
      <c r="M616" s="8"/>
      <c r="N616" s="8"/>
      <c r="O616" s="8"/>
      <c r="P616" s="8"/>
      <c r="Q616" s="8"/>
      <c r="R616" s="8"/>
      <c r="S616" s="8"/>
      <c r="T616" s="8"/>
      <c r="U616" s="8"/>
      <c r="V616" s="8"/>
      <c r="W616" s="8"/>
      <c r="X616" s="8"/>
      <c r="Y616" s="8"/>
      <c r="Z616" s="8"/>
      <c r="AA616" s="8"/>
      <c r="AB616" s="8"/>
      <c r="AC616" s="8"/>
      <c r="AD616" s="8"/>
      <c r="AE616" s="124"/>
      <c r="AF616" s="96"/>
      <c r="AG616" s="96"/>
      <c r="AH616" s="96"/>
    </row>
    <row r="617" spans="1:34" ht="18.75" customHeight="1">
      <c r="A617" s="96"/>
      <c r="B617" s="96"/>
      <c r="C617" s="96"/>
      <c r="D617" s="96"/>
      <c r="E617" s="96"/>
      <c r="F617" s="96"/>
      <c r="G617" s="96"/>
      <c r="H617" s="96"/>
      <c r="I617" s="96"/>
      <c r="J617" s="96"/>
      <c r="K617" s="8"/>
      <c r="L617" s="8"/>
      <c r="M617" s="8"/>
      <c r="N617" s="8"/>
      <c r="O617" s="8"/>
      <c r="P617" s="8"/>
      <c r="Q617" s="8"/>
      <c r="R617" s="8"/>
      <c r="S617" s="8"/>
      <c r="T617" s="8"/>
      <c r="U617" s="8"/>
      <c r="V617" s="8"/>
      <c r="W617" s="8"/>
      <c r="X617" s="8"/>
      <c r="Y617" s="8"/>
      <c r="Z617" s="8"/>
      <c r="AA617" s="8"/>
      <c r="AB617" s="8"/>
      <c r="AC617" s="8"/>
      <c r="AD617" s="8"/>
      <c r="AE617" s="124"/>
      <c r="AF617" s="96"/>
      <c r="AG617" s="96"/>
      <c r="AH617" s="96"/>
    </row>
    <row r="618" spans="1:34" ht="18.75" customHeight="1">
      <c r="A618" s="96"/>
      <c r="B618" s="96"/>
      <c r="C618" s="96"/>
      <c r="D618" s="96"/>
      <c r="E618" s="96"/>
      <c r="F618" s="96"/>
      <c r="G618" s="96"/>
      <c r="H618" s="96"/>
      <c r="I618" s="96"/>
      <c r="J618" s="96"/>
      <c r="K618" s="8"/>
      <c r="L618" s="8"/>
      <c r="M618" s="8"/>
      <c r="N618" s="8"/>
      <c r="O618" s="8"/>
      <c r="P618" s="8"/>
      <c r="Q618" s="8"/>
      <c r="R618" s="8"/>
      <c r="S618" s="8"/>
      <c r="T618" s="8"/>
      <c r="U618" s="8"/>
      <c r="V618" s="8"/>
      <c r="W618" s="8"/>
      <c r="X618" s="8"/>
      <c r="Y618" s="8"/>
      <c r="Z618" s="8"/>
      <c r="AA618" s="8"/>
      <c r="AB618" s="8"/>
      <c r="AC618" s="8"/>
      <c r="AD618" s="8"/>
      <c r="AE618" s="124"/>
      <c r="AF618" s="96"/>
      <c r="AG618" s="96"/>
      <c r="AH618" s="96"/>
    </row>
    <row r="619" spans="1:34" ht="18.75" customHeight="1">
      <c r="A619" s="96"/>
      <c r="B619" s="96"/>
      <c r="C619" s="96"/>
      <c r="D619" s="96"/>
      <c r="E619" s="96"/>
      <c r="F619" s="96"/>
      <c r="G619" s="96"/>
      <c r="H619" s="96"/>
      <c r="I619" s="96"/>
      <c r="J619" s="96"/>
      <c r="K619" s="8"/>
      <c r="L619" s="8"/>
      <c r="M619" s="8"/>
      <c r="N619" s="8"/>
      <c r="O619" s="8"/>
      <c r="P619" s="8"/>
      <c r="Q619" s="8"/>
      <c r="R619" s="8"/>
      <c r="S619" s="8"/>
      <c r="T619" s="8"/>
      <c r="U619" s="8"/>
      <c r="V619" s="8"/>
      <c r="W619" s="8"/>
      <c r="X619" s="8"/>
      <c r="Y619" s="8"/>
      <c r="Z619" s="8"/>
      <c r="AA619" s="8"/>
      <c r="AB619" s="8"/>
      <c r="AC619" s="8"/>
      <c r="AD619" s="8"/>
      <c r="AE619" s="124"/>
      <c r="AF619" s="96"/>
      <c r="AG619" s="96"/>
      <c r="AH619" s="96"/>
    </row>
    <row r="620" spans="1:34" ht="18.75" customHeight="1">
      <c r="A620" s="96"/>
      <c r="B620" s="96"/>
      <c r="C620" s="96"/>
      <c r="D620" s="96"/>
      <c r="E620" s="96"/>
      <c r="F620" s="96"/>
      <c r="G620" s="96"/>
      <c r="H620" s="96"/>
      <c r="I620" s="96"/>
      <c r="J620" s="96"/>
      <c r="K620" s="8"/>
      <c r="L620" s="8"/>
      <c r="M620" s="8"/>
      <c r="N620" s="8"/>
      <c r="O620" s="8"/>
      <c r="P620" s="8"/>
      <c r="Q620" s="8"/>
      <c r="R620" s="8"/>
      <c r="S620" s="8"/>
      <c r="T620" s="8"/>
      <c r="U620" s="8"/>
      <c r="V620" s="8"/>
      <c r="W620" s="8"/>
      <c r="X620" s="8"/>
      <c r="Y620" s="8"/>
      <c r="Z620" s="8"/>
      <c r="AA620" s="8"/>
      <c r="AB620" s="8"/>
      <c r="AC620" s="8"/>
      <c r="AD620" s="8"/>
      <c r="AE620" s="124"/>
      <c r="AF620" s="96"/>
      <c r="AG620" s="96"/>
      <c r="AH620" s="96"/>
    </row>
    <row r="621" spans="1:34" ht="18.75" customHeight="1">
      <c r="A621" s="96"/>
      <c r="B621" s="96"/>
      <c r="C621" s="96"/>
      <c r="D621" s="96"/>
      <c r="E621" s="96"/>
      <c r="F621" s="96"/>
      <c r="G621" s="96"/>
      <c r="H621" s="96"/>
      <c r="I621" s="96"/>
      <c r="J621" s="96"/>
      <c r="K621" s="8"/>
      <c r="L621" s="8"/>
      <c r="M621" s="8"/>
      <c r="N621" s="8"/>
      <c r="O621" s="8"/>
      <c r="P621" s="8"/>
      <c r="Q621" s="8"/>
      <c r="R621" s="8"/>
      <c r="S621" s="8"/>
      <c r="T621" s="8"/>
      <c r="U621" s="8"/>
      <c r="V621" s="8"/>
      <c r="W621" s="8"/>
      <c r="X621" s="8"/>
      <c r="Y621" s="8"/>
      <c r="Z621" s="8"/>
      <c r="AA621" s="8"/>
      <c r="AB621" s="8"/>
      <c r="AC621" s="8"/>
      <c r="AD621" s="8"/>
      <c r="AE621" s="124"/>
      <c r="AF621" s="96"/>
      <c r="AG621" s="96"/>
      <c r="AH621" s="96"/>
    </row>
    <row r="622" spans="1:34" ht="18.75" customHeight="1">
      <c r="A622" s="96"/>
      <c r="B622" s="96"/>
      <c r="C622" s="96"/>
      <c r="D622" s="96"/>
      <c r="E622" s="96"/>
      <c r="F622" s="96"/>
      <c r="G622" s="96"/>
      <c r="H622" s="96"/>
      <c r="I622" s="96"/>
      <c r="J622" s="96"/>
      <c r="K622" s="8"/>
      <c r="L622" s="8"/>
      <c r="M622" s="8"/>
      <c r="N622" s="8"/>
      <c r="O622" s="8"/>
      <c r="P622" s="8"/>
      <c r="Q622" s="8"/>
      <c r="R622" s="8"/>
      <c r="S622" s="8"/>
      <c r="T622" s="8"/>
      <c r="U622" s="8"/>
      <c r="V622" s="8"/>
      <c r="W622" s="8"/>
      <c r="X622" s="8"/>
      <c r="Y622" s="8"/>
      <c r="Z622" s="8"/>
      <c r="AA622" s="8"/>
      <c r="AB622" s="8"/>
      <c r="AC622" s="8"/>
      <c r="AD622" s="8"/>
      <c r="AE622" s="124"/>
      <c r="AF622" s="96"/>
      <c r="AG622" s="96"/>
      <c r="AH622" s="96"/>
    </row>
    <row r="623" spans="1:34" ht="18.75" customHeight="1">
      <c r="A623" s="96"/>
      <c r="B623" s="96"/>
      <c r="C623" s="96"/>
      <c r="D623" s="96"/>
      <c r="E623" s="96"/>
      <c r="F623" s="96"/>
      <c r="G623" s="96"/>
      <c r="H623" s="96"/>
      <c r="I623" s="96"/>
      <c r="J623" s="96"/>
      <c r="K623" s="8"/>
      <c r="L623" s="8"/>
      <c r="M623" s="8"/>
      <c r="N623" s="8"/>
      <c r="O623" s="8"/>
      <c r="P623" s="8"/>
      <c r="Q623" s="8"/>
      <c r="R623" s="8"/>
      <c r="S623" s="8"/>
      <c r="T623" s="8"/>
      <c r="U623" s="8"/>
      <c r="V623" s="8"/>
      <c r="W623" s="8"/>
      <c r="X623" s="8"/>
      <c r="Y623" s="8"/>
      <c r="Z623" s="8"/>
      <c r="AA623" s="8"/>
      <c r="AB623" s="8"/>
      <c r="AC623" s="8"/>
      <c r="AD623" s="8"/>
      <c r="AE623" s="124"/>
      <c r="AF623" s="96"/>
      <c r="AG623" s="96"/>
      <c r="AH623" s="96"/>
    </row>
    <row r="624" spans="1:34" ht="18.75" customHeight="1">
      <c r="A624" s="96"/>
      <c r="B624" s="96"/>
      <c r="C624" s="96"/>
      <c r="D624" s="96"/>
      <c r="E624" s="96"/>
      <c r="F624" s="96"/>
      <c r="G624" s="96"/>
      <c r="H624" s="96"/>
      <c r="I624" s="96"/>
      <c r="J624" s="96"/>
      <c r="K624" s="8"/>
      <c r="L624" s="8"/>
      <c r="M624" s="8"/>
      <c r="N624" s="8"/>
      <c r="O624" s="8"/>
      <c r="P624" s="8"/>
      <c r="Q624" s="8"/>
      <c r="R624" s="8"/>
      <c r="S624" s="8"/>
      <c r="T624" s="8"/>
      <c r="U624" s="8"/>
      <c r="V624" s="8"/>
      <c r="W624" s="8"/>
      <c r="X624" s="8"/>
      <c r="Y624" s="8"/>
      <c r="Z624" s="8"/>
      <c r="AA624" s="8"/>
      <c r="AB624" s="8"/>
      <c r="AC624" s="8"/>
      <c r="AD624" s="8"/>
      <c r="AE624" s="124"/>
      <c r="AF624" s="96"/>
      <c r="AG624" s="96"/>
      <c r="AH624" s="96"/>
    </row>
    <row r="625" spans="1:34" ht="18.75" customHeight="1">
      <c r="A625" s="96"/>
      <c r="B625" s="96"/>
      <c r="C625" s="96"/>
      <c r="D625" s="96"/>
      <c r="E625" s="96"/>
      <c r="F625" s="96"/>
      <c r="G625" s="96"/>
      <c r="H625" s="96"/>
      <c r="I625" s="96"/>
      <c r="J625" s="96"/>
      <c r="K625" s="8"/>
      <c r="L625" s="8"/>
      <c r="M625" s="8"/>
      <c r="N625" s="8"/>
      <c r="O625" s="8"/>
      <c r="P625" s="8"/>
      <c r="Q625" s="8"/>
      <c r="R625" s="8"/>
      <c r="S625" s="8"/>
      <c r="T625" s="8"/>
      <c r="U625" s="8"/>
      <c r="V625" s="8"/>
      <c r="W625" s="8"/>
      <c r="X625" s="8"/>
      <c r="Y625" s="8"/>
      <c r="Z625" s="8"/>
      <c r="AA625" s="8"/>
      <c r="AB625" s="8"/>
      <c r="AC625" s="8"/>
      <c r="AD625" s="8"/>
      <c r="AE625" s="124"/>
      <c r="AF625" s="96"/>
      <c r="AG625" s="96"/>
      <c r="AH625" s="96"/>
    </row>
    <row r="626" spans="1:34" ht="18.75" customHeight="1">
      <c r="A626" s="96"/>
      <c r="B626" s="96"/>
      <c r="C626" s="96"/>
      <c r="D626" s="96"/>
      <c r="E626" s="96"/>
      <c r="F626" s="96"/>
      <c r="G626" s="96"/>
      <c r="H626" s="96"/>
      <c r="I626" s="96"/>
      <c r="J626" s="96"/>
      <c r="K626" s="8"/>
      <c r="L626" s="8"/>
      <c r="M626" s="8"/>
      <c r="N626" s="8"/>
      <c r="O626" s="8"/>
      <c r="P626" s="8"/>
      <c r="Q626" s="8"/>
      <c r="R626" s="8"/>
      <c r="S626" s="8"/>
      <c r="T626" s="8"/>
      <c r="U626" s="8"/>
      <c r="V626" s="8"/>
      <c r="W626" s="8"/>
      <c r="X626" s="8"/>
      <c r="Y626" s="8"/>
      <c r="Z626" s="8"/>
      <c r="AA626" s="8"/>
      <c r="AB626" s="8"/>
      <c r="AC626" s="8"/>
      <c r="AD626" s="8"/>
      <c r="AE626" s="124"/>
      <c r="AF626" s="96"/>
      <c r="AG626" s="96"/>
      <c r="AH626" s="96"/>
    </row>
    <row r="627" spans="1:34" ht="18.75" customHeight="1">
      <c r="A627" s="96"/>
      <c r="B627" s="96"/>
      <c r="C627" s="96"/>
      <c r="D627" s="96"/>
      <c r="E627" s="96"/>
      <c r="F627" s="96"/>
      <c r="G627" s="96"/>
      <c r="H627" s="96"/>
      <c r="I627" s="96"/>
      <c r="J627" s="96"/>
      <c r="K627" s="8"/>
      <c r="L627" s="8"/>
      <c r="M627" s="8"/>
      <c r="N627" s="8"/>
      <c r="O627" s="8"/>
      <c r="P627" s="8"/>
      <c r="Q627" s="8"/>
      <c r="R627" s="8"/>
      <c r="S627" s="8"/>
      <c r="T627" s="8"/>
      <c r="U627" s="8"/>
      <c r="V627" s="8"/>
      <c r="W627" s="8"/>
      <c r="X627" s="8"/>
      <c r="Y627" s="8"/>
      <c r="Z627" s="8"/>
      <c r="AA627" s="8"/>
      <c r="AB627" s="8"/>
      <c r="AC627" s="8"/>
      <c r="AD627" s="8"/>
      <c r="AE627" s="124"/>
      <c r="AF627" s="96"/>
      <c r="AG627" s="96"/>
      <c r="AH627" s="96"/>
    </row>
    <row r="628" spans="1:34" ht="18.75" customHeight="1">
      <c r="A628" s="96"/>
      <c r="B628" s="96"/>
      <c r="C628" s="96"/>
      <c r="D628" s="96"/>
      <c r="E628" s="96"/>
      <c r="F628" s="96"/>
      <c r="G628" s="96"/>
      <c r="H628" s="96"/>
      <c r="I628" s="96"/>
      <c r="J628" s="96"/>
      <c r="K628" s="8"/>
      <c r="L628" s="8"/>
      <c r="M628" s="8"/>
      <c r="N628" s="8"/>
      <c r="O628" s="8"/>
      <c r="P628" s="8"/>
      <c r="Q628" s="8"/>
      <c r="R628" s="8"/>
      <c r="S628" s="8"/>
      <c r="T628" s="8"/>
      <c r="U628" s="8"/>
      <c r="V628" s="8"/>
      <c r="W628" s="8"/>
      <c r="X628" s="8"/>
      <c r="Y628" s="8"/>
      <c r="Z628" s="8"/>
      <c r="AA628" s="8"/>
      <c r="AB628" s="8"/>
      <c r="AC628" s="8"/>
      <c r="AD628" s="8"/>
      <c r="AE628" s="124"/>
      <c r="AF628" s="96"/>
      <c r="AG628" s="96"/>
      <c r="AH628" s="96"/>
    </row>
    <row r="629" spans="1:34" ht="18.75" customHeight="1">
      <c r="A629" s="96"/>
      <c r="B629" s="96"/>
      <c r="C629" s="96"/>
      <c r="D629" s="96"/>
      <c r="E629" s="96"/>
      <c r="F629" s="96"/>
      <c r="G629" s="96"/>
      <c r="H629" s="96"/>
      <c r="I629" s="96"/>
      <c r="J629" s="96"/>
      <c r="K629" s="8"/>
      <c r="L629" s="8"/>
      <c r="M629" s="8"/>
      <c r="N629" s="8"/>
      <c r="O629" s="8"/>
      <c r="P629" s="8"/>
      <c r="Q629" s="8"/>
      <c r="R629" s="8"/>
      <c r="S629" s="8"/>
      <c r="T629" s="8"/>
      <c r="U629" s="8"/>
      <c r="V629" s="8"/>
      <c r="W629" s="8"/>
      <c r="X629" s="8"/>
      <c r="Y629" s="8"/>
      <c r="Z629" s="8"/>
      <c r="AA629" s="8"/>
      <c r="AB629" s="8"/>
      <c r="AC629" s="8"/>
      <c r="AD629" s="8"/>
      <c r="AE629" s="124"/>
      <c r="AF629" s="96"/>
      <c r="AG629" s="96"/>
      <c r="AH629" s="96"/>
    </row>
    <row r="630" spans="1:34" ht="18.75" customHeight="1">
      <c r="A630" s="96"/>
      <c r="B630" s="96"/>
      <c r="C630" s="96"/>
      <c r="D630" s="96"/>
      <c r="E630" s="96"/>
      <c r="F630" s="96"/>
      <c r="G630" s="96"/>
      <c r="H630" s="96"/>
      <c r="I630" s="96"/>
      <c r="J630" s="96"/>
      <c r="K630" s="8"/>
      <c r="L630" s="8"/>
      <c r="M630" s="8"/>
      <c r="N630" s="8"/>
      <c r="O630" s="8"/>
      <c r="P630" s="8"/>
      <c r="Q630" s="8"/>
      <c r="R630" s="8"/>
      <c r="S630" s="8"/>
      <c r="T630" s="8"/>
      <c r="U630" s="8"/>
      <c r="V630" s="8"/>
      <c r="W630" s="8"/>
      <c r="X630" s="8"/>
      <c r="Y630" s="8"/>
      <c r="Z630" s="8"/>
      <c r="AA630" s="8"/>
      <c r="AB630" s="8"/>
      <c r="AC630" s="8"/>
      <c r="AD630" s="8"/>
      <c r="AE630" s="124"/>
      <c r="AF630" s="96"/>
      <c r="AG630" s="96"/>
      <c r="AH630" s="96"/>
    </row>
    <row r="631" spans="1:34" ht="18.75" customHeight="1">
      <c r="A631" s="96"/>
      <c r="B631" s="96"/>
      <c r="C631" s="96"/>
      <c r="D631" s="96"/>
      <c r="E631" s="96"/>
      <c r="F631" s="96"/>
      <c r="G631" s="96"/>
      <c r="H631" s="96"/>
      <c r="I631" s="96"/>
      <c r="J631" s="96"/>
      <c r="K631" s="8"/>
      <c r="L631" s="8"/>
      <c r="M631" s="8"/>
      <c r="N631" s="8"/>
      <c r="O631" s="8"/>
      <c r="P631" s="8"/>
      <c r="Q631" s="8"/>
      <c r="R631" s="8"/>
      <c r="S631" s="8"/>
      <c r="T631" s="8"/>
      <c r="U631" s="8"/>
      <c r="V631" s="8"/>
      <c r="W631" s="8"/>
      <c r="X631" s="8"/>
      <c r="Y631" s="8"/>
      <c r="Z631" s="8"/>
      <c r="AA631" s="8"/>
      <c r="AB631" s="8"/>
      <c r="AC631" s="8"/>
      <c r="AD631" s="8"/>
      <c r="AE631" s="124"/>
      <c r="AF631" s="96"/>
      <c r="AG631" s="96"/>
      <c r="AH631" s="96"/>
    </row>
    <row r="632" spans="1:34" ht="18.75" customHeight="1">
      <c r="A632" s="96"/>
      <c r="B632" s="96"/>
      <c r="C632" s="96"/>
      <c r="D632" s="96"/>
      <c r="E632" s="96"/>
      <c r="F632" s="96"/>
      <c r="G632" s="96"/>
      <c r="H632" s="96"/>
      <c r="I632" s="96"/>
      <c r="J632" s="96"/>
      <c r="K632" s="8"/>
      <c r="L632" s="8"/>
      <c r="M632" s="8"/>
      <c r="N632" s="8"/>
      <c r="O632" s="8"/>
      <c r="P632" s="8"/>
      <c r="Q632" s="8"/>
      <c r="R632" s="8"/>
      <c r="S632" s="8"/>
      <c r="T632" s="8"/>
      <c r="U632" s="8"/>
      <c r="V632" s="8"/>
      <c r="W632" s="8"/>
      <c r="X632" s="8"/>
      <c r="Y632" s="8"/>
      <c r="Z632" s="8"/>
      <c r="AA632" s="8"/>
      <c r="AB632" s="8"/>
      <c r="AC632" s="8"/>
      <c r="AD632" s="8"/>
      <c r="AE632" s="124"/>
      <c r="AF632" s="96"/>
      <c r="AG632" s="96"/>
      <c r="AH632" s="96"/>
    </row>
    <row r="633" spans="1:34" ht="18.75" customHeight="1">
      <c r="A633" s="96"/>
      <c r="B633" s="96"/>
      <c r="C633" s="96"/>
      <c r="D633" s="96"/>
      <c r="E633" s="96"/>
      <c r="F633" s="96"/>
      <c r="G633" s="96"/>
      <c r="H633" s="96"/>
      <c r="I633" s="96"/>
      <c r="J633" s="96"/>
      <c r="K633" s="8"/>
      <c r="L633" s="8"/>
      <c r="M633" s="8"/>
      <c r="N633" s="8"/>
      <c r="O633" s="8"/>
      <c r="P633" s="8"/>
      <c r="Q633" s="8"/>
      <c r="R633" s="8"/>
      <c r="S633" s="8"/>
      <c r="T633" s="8"/>
      <c r="U633" s="8"/>
      <c r="V633" s="8"/>
      <c r="W633" s="8"/>
      <c r="X633" s="8"/>
      <c r="Y633" s="8"/>
      <c r="Z633" s="8"/>
      <c r="AA633" s="8"/>
      <c r="AB633" s="8"/>
      <c r="AC633" s="8"/>
      <c r="AD633" s="8"/>
      <c r="AE633" s="124"/>
      <c r="AF633" s="96"/>
      <c r="AG633" s="96"/>
      <c r="AH633" s="96"/>
    </row>
    <row r="634" spans="1:34" ht="18.75" customHeight="1">
      <c r="A634" s="96"/>
      <c r="B634" s="96"/>
      <c r="C634" s="96"/>
      <c r="D634" s="96"/>
      <c r="E634" s="96"/>
      <c r="F634" s="96"/>
      <c r="G634" s="96"/>
      <c r="H634" s="96"/>
      <c r="I634" s="96"/>
      <c r="J634" s="96"/>
      <c r="K634" s="8"/>
      <c r="L634" s="8"/>
      <c r="M634" s="8"/>
      <c r="N634" s="8"/>
      <c r="O634" s="8"/>
      <c r="P634" s="8"/>
      <c r="Q634" s="8"/>
      <c r="R634" s="8"/>
      <c r="S634" s="8"/>
      <c r="T634" s="8"/>
      <c r="U634" s="8"/>
      <c r="V634" s="8"/>
      <c r="W634" s="8"/>
      <c r="X634" s="8"/>
      <c r="Y634" s="8"/>
      <c r="Z634" s="8"/>
      <c r="AA634" s="8"/>
      <c r="AB634" s="8"/>
      <c r="AC634" s="8"/>
      <c r="AD634" s="8"/>
      <c r="AE634" s="124"/>
      <c r="AF634" s="96"/>
      <c r="AG634" s="96"/>
      <c r="AH634" s="96"/>
    </row>
    <row r="635" spans="1:34" ht="18.75" customHeight="1">
      <c r="A635" s="96"/>
      <c r="B635" s="96"/>
      <c r="C635" s="96"/>
      <c r="D635" s="96"/>
      <c r="E635" s="96"/>
      <c r="F635" s="96"/>
      <c r="G635" s="96"/>
      <c r="H635" s="96"/>
      <c r="I635" s="96"/>
      <c r="J635" s="96"/>
      <c r="K635" s="8"/>
      <c r="L635" s="8"/>
      <c r="M635" s="8"/>
      <c r="N635" s="8"/>
      <c r="O635" s="8"/>
      <c r="P635" s="8"/>
      <c r="Q635" s="8"/>
      <c r="R635" s="8"/>
      <c r="S635" s="8"/>
      <c r="T635" s="8"/>
      <c r="U635" s="8"/>
      <c r="V635" s="8"/>
      <c r="W635" s="8"/>
      <c r="X635" s="8"/>
      <c r="Y635" s="8"/>
      <c r="Z635" s="8"/>
      <c r="AA635" s="8"/>
      <c r="AB635" s="8"/>
      <c r="AC635" s="8"/>
      <c r="AD635" s="8"/>
      <c r="AE635" s="124"/>
      <c r="AF635" s="96"/>
      <c r="AG635" s="96"/>
      <c r="AH635" s="96"/>
    </row>
    <row r="636" spans="1:34" ht="18.75" customHeight="1">
      <c r="A636" s="96"/>
      <c r="B636" s="96"/>
      <c r="C636" s="96"/>
      <c r="D636" s="96"/>
      <c r="E636" s="96"/>
      <c r="F636" s="96"/>
      <c r="G636" s="96"/>
      <c r="H636" s="96"/>
      <c r="I636" s="96"/>
      <c r="J636" s="96"/>
      <c r="K636" s="8"/>
      <c r="L636" s="8"/>
      <c r="M636" s="8"/>
      <c r="N636" s="8"/>
      <c r="O636" s="8"/>
      <c r="P636" s="8"/>
      <c r="Q636" s="8"/>
      <c r="R636" s="8"/>
      <c r="S636" s="8"/>
      <c r="T636" s="8"/>
      <c r="U636" s="8"/>
      <c r="V636" s="8"/>
      <c r="W636" s="8"/>
      <c r="X636" s="8"/>
      <c r="Y636" s="8"/>
      <c r="Z636" s="8"/>
      <c r="AA636" s="8"/>
      <c r="AB636" s="8"/>
      <c r="AC636" s="8"/>
      <c r="AD636" s="8"/>
      <c r="AE636" s="124"/>
      <c r="AF636" s="96"/>
      <c r="AG636" s="96"/>
      <c r="AH636" s="96"/>
    </row>
    <row r="637" spans="1:34" ht="18.75" customHeight="1">
      <c r="A637" s="96"/>
      <c r="B637" s="96"/>
      <c r="C637" s="96"/>
      <c r="D637" s="96"/>
      <c r="E637" s="96"/>
      <c r="F637" s="96"/>
      <c r="G637" s="96"/>
      <c r="H637" s="96"/>
      <c r="I637" s="96"/>
      <c r="J637" s="96"/>
      <c r="K637" s="8"/>
      <c r="L637" s="8"/>
      <c r="M637" s="8"/>
      <c r="N637" s="8"/>
      <c r="O637" s="8"/>
      <c r="P637" s="8"/>
      <c r="Q637" s="8"/>
      <c r="R637" s="8"/>
      <c r="S637" s="8"/>
      <c r="T637" s="8"/>
      <c r="U637" s="8"/>
      <c r="V637" s="8"/>
      <c r="W637" s="8"/>
      <c r="X637" s="8"/>
      <c r="Y637" s="8"/>
      <c r="Z637" s="8"/>
      <c r="AA637" s="8"/>
      <c r="AB637" s="8"/>
      <c r="AC637" s="8"/>
      <c r="AD637" s="8"/>
      <c r="AE637" s="124"/>
      <c r="AF637" s="96"/>
      <c r="AG637" s="96"/>
      <c r="AH637" s="96"/>
    </row>
    <row r="638" spans="1:34" ht="18.75" customHeight="1">
      <c r="A638" s="96"/>
      <c r="B638" s="96"/>
      <c r="C638" s="96"/>
      <c r="D638" s="96"/>
      <c r="E638" s="96"/>
      <c r="F638" s="96"/>
      <c r="G638" s="96"/>
      <c r="H638" s="96"/>
      <c r="I638" s="96"/>
      <c r="J638" s="96"/>
      <c r="K638" s="8"/>
      <c r="L638" s="8"/>
      <c r="M638" s="8"/>
      <c r="N638" s="8"/>
      <c r="O638" s="8"/>
      <c r="P638" s="8"/>
      <c r="Q638" s="8"/>
      <c r="R638" s="8"/>
      <c r="S638" s="8"/>
      <c r="T638" s="8"/>
      <c r="U638" s="8"/>
      <c r="V638" s="8"/>
      <c r="W638" s="8"/>
      <c r="X638" s="8"/>
      <c r="Y638" s="8"/>
      <c r="Z638" s="8"/>
      <c r="AA638" s="8"/>
      <c r="AB638" s="8"/>
      <c r="AC638" s="8"/>
      <c r="AD638" s="8"/>
      <c r="AE638" s="124"/>
      <c r="AF638" s="96"/>
      <c r="AG638" s="96"/>
      <c r="AH638" s="96"/>
    </row>
    <row r="639" spans="1:34" ht="18.75" customHeight="1">
      <c r="A639" s="96"/>
      <c r="B639" s="96"/>
      <c r="C639" s="96"/>
      <c r="D639" s="96"/>
      <c r="E639" s="96"/>
      <c r="F639" s="96"/>
      <c r="G639" s="96"/>
      <c r="H639" s="96"/>
      <c r="I639" s="96"/>
      <c r="J639" s="96"/>
      <c r="K639" s="8"/>
      <c r="L639" s="8"/>
      <c r="M639" s="8"/>
      <c r="N639" s="8"/>
      <c r="O639" s="8"/>
      <c r="P639" s="8"/>
      <c r="Q639" s="8"/>
      <c r="R639" s="8"/>
      <c r="S639" s="8"/>
      <c r="T639" s="8"/>
      <c r="U639" s="8"/>
      <c r="V639" s="8"/>
      <c r="W639" s="8"/>
      <c r="X639" s="8"/>
      <c r="Y639" s="8"/>
      <c r="Z639" s="8"/>
      <c r="AA639" s="8"/>
      <c r="AB639" s="8"/>
      <c r="AC639" s="8"/>
      <c r="AD639" s="8"/>
      <c r="AE639" s="124"/>
      <c r="AF639" s="96"/>
      <c r="AG639" s="96"/>
      <c r="AH639" s="96"/>
    </row>
    <row r="640" spans="1:34" ht="18.75" customHeight="1">
      <c r="A640" s="96"/>
      <c r="B640" s="96"/>
      <c r="C640" s="96"/>
      <c r="D640" s="96"/>
      <c r="E640" s="96"/>
      <c r="F640" s="96"/>
      <c r="G640" s="96"/>
      <c r="H640" s="96"/>
      <c r="I640" s="96"/>
      <c r="J640" s="96"/>
      <c r="K640" s="8"/>
      <c r="L640" s="8"/>
      <c r="M640" s="8"/>
      <c r="N640" s="8"/>
      <c r="O640" s="8"/>
      <c r="P640" s="8"/>
      <c r="Q640" s="8"/>
      <c r="R640" s="8"/>
      <c r="S640" s="8"/>
      <c r="T640" s="8"/>
      <c r="U640" s="8"/>
      <c r="V640" s="8"/>
      <c r="W640" s="8"/>
      <c r="X640" s="8"/>
      <c r="Y640" s="8"/>
      <c r="Z640" s="8"/>
      <c r="AA640" s="8"/>
      <c r="AB640" s="8"/>
      <c r="AC640" s="8"/>
      <c r="AD640" s="8"/>
      <c r="AE640" s="124"/>
      <c r="AF640" s="96"/>
      <c r="AG640" s="96"/>
      <c r="AH640" s="96"/>
    </row>
    <row r="641" spans="1:34" ht="18.75" customHeight="1">
      <c r="A641" s="96"/>
      <c r="B641" s="96"/>
      <c r="C641" s="96"/>
      <c r="D641" s="96"/>
      <c r="E641" s="96"/>
      <c r="F641" s="96"/>
      <c r="G641" s="96"/>
      <c r="H641" s="96"/>
      <c r="I641" s="96"/>
      <c r="J641" s="96"/>
      <c r="K641" s="8"/>
      <c r="L641" s="8"/>
      <c r="M641" s="8"/>
      <c r="N641" s="8"/>
      <c r="O641" s="8"/>
      <c r="P641" s="8"/>
      <c r="Q641" s="8"/>
      <c r="R641" s="8"/>
      <c r="S641" s="8"/>
      <c r="T641" s="8"/>
      <c r="U641" s="8"/>
      <c r="V641" s="8"/>
      <c r="W641" s="8"/>
      <c r="X641" s="8"/>
      <c r="Y641" s="8"/>
      <c r="Z641" s="8"/>
      <c r="AA641" s="8"/>
      <c r="AB641" s="8"/>
      <c r="AC641" s="8"/>
      <c r="AD641" s="8"/>
      <c r="AE641" s="124"/>
      <c r="AF641" s="96"/>
      <c r="AG641" s="96"/>
      <c r="AH641" s="96"/>
    </row>
    <row r="642" spans="1:34" ht="18.75" customHeight="1">
      <c r="A642" s="96"/>
      <c r="B642" s="96"/>
      <c r="C642" s="96"/>
      <c r="D642" s="96"/>
      <c r="E642" s="96"/>
      <c r="F642" s="96"/>
      <c r="G642" s="96"/>
      <c r="H642" s="96"/>
      <c r="I642" s="96"/>
      <c r="J642" s="96"/>
      <c r="K642" s="8"/>
      <c r="L642" s="8"/>
      <c r="M642" s="8"/>
      <c r="N642" s="8"/>
      <c r="O642" s="8"/>
      <c r="P642" s="8"/>
      <c r="Q642" s="8"/>
      <c r="R642" s="8"/>
      <c r="S642" s="8"/>
      <c r="T642" s="8"/>
      <c r="U642" s="8"/>
      <c r="V642" s="8"/>
      <c r="W642" s="8"/>
      <c r="X642" s="8"/>
      <c r="Y642" s="8"/>
      <c r="Z642" s="8"/>
      <c r="AA642" s="8"/>
      <c r="AB642" s="8"/>
      <c r="AC642" s="8"/>
      <c r="AD642" s="8"/>
      <c r="AE642" s="124"/>
      <c r="AF642" s="96"/>
      <c r="AG642" s="96"/>
      <c r="AH642" s="96"/>
    </row>
    <row r="643" spans="1:34" ht="18.75" customHeight="1">
      <c r="A643" s="96"/>
      <c r="B643" s="96"/>
      <c r="C643" s="96"/>
      <c r="D643" s="96"/>
      <c r="E643" s="96"/>
      <c r="F643" s="96"/>
      <c r="G643" s="96"/>
      <c r="H643" s="96"/>
      <c r="I643" s="96"/>
      <c r="J643" s="96"/>
      <c r="K643" s="8"/>
      <c r="L643" s="8"/>
      <c r="M643" s="8"/>
      <c r="N643" s="8"/>
      <c r="O643" s="8"/>
      <c r="P643" s="8"/>
      <c r="Q643" s="8"/>
      <c r="R643" s="8"/>
      <c r="S643" s="8"/>
      <c r="T643" s="8"/>
      <c r="U643" s="8"/>
      <c r="V643" s="8"/>
      <c r="W643" s="8"/>
      <c r="X643" s="8"/>
      <c r="Y643" s="8"/>
      <c r="Z643" s="8"/>
      <c r="AA643" s="8"/>
      <c r="AB643" s="8"/>
      <c r="AC643" s="8"/>
      <c r="AD643" s="8"/>
      <c r="AE643" s="124"/>
      <c r="AF643" s="96"/>
      <c r="AG643" s="96"/>
      <c r="AH643" s="96"/>
    </row>
    <row r="644" spans="1:34" ht="18.75" customHeight="1">
      <c r="A644" s="96"/>
      <c r="B644" s="96"/>
      <c r="C644" s="96"/>
      <c r="D644" s="96"/>
      <c r="E644" s="96"/>
      <c r="F644" s="96"/>
      <c r="G644" s="96"/>
      <c r="H644" s="96"/>
      <c r="I644" s="96"/>
      <c r="J644" s="96"/>
      <c r="K644" s="8"/>
      <c r="L644" s="8"/>
      <c r="M644" s="8"/>
      <c r="N644" s="8"/>
      <c r="O644" s="8"/>
      <c r="P644" s="8"/>
      <c r="Q644" s="8"/>
      <c r="R644" s="8"/>
      <c r="S644" s="8"/>
      <c r="T644" s="8"/>
      <c r="U644" s="8"/>
      <c r="V644" s="8"/>
      <c r="W644" s="8"/>
      <c r="X644" s="8"/>
      <c r="Y644" s="8"/>
      <c r="Z644" s="8"/>
      <c r="AA644" s="8"/>
      <c r="AB644" s="8"/>
      <c r="AC644" s="8"/>
      <c r="AD644" s="8"/>
      <c r="AE644" s="124"/>
      <c r="AF644" s="96"/>
      <c r="AG644" s="96"/>
      <c r="AH644" s="96"/>
    </row>
    <row r="645" spans="1:34" ht="18.75" customHeight="1">
      <c r="A645" s="96"/>
      <c r="B645" s="96"/>
      <c r="C645" s="96"/>
      <c r="D645" s="96"/>
      <c r="E645" s="96"/>
      <c r="F645" s="96"/>
      <c r="G645" s="96"/>
      <c r="H645" s="96"/>
      <c r="I645" s="96"/>
      <c r="J645" s="96"/>
      <c r="K645" s="8"/>
      <c r="L645" s="8"/>
      <c r="M645" s="8"/>
      <c r="N645" s="8"/>
      <c r="O645" s="8"/>
      <c r="P645" s="8"/>
      <c r="Q645" s="8"/>
      <c r="R645" s="8"/>
      <c r="S645" s="8"/>
      <c r="T645" s="8"/>
      <c r="U645" s="8"/>
      <c r="V645" s="8"/>
      <c r="W645" s="8"/>
      <c r="X645" s="8"/>
      <c r="Y645" s="8"/>
      <c r="Z645" s="8"/>
      <c r="AA645" s="8"/>
      <c r="AB645" s="8"/>
      <c r="AC645" s="8"/>
      <c r="AD645" s="8"/>
      <c r="AE645" s="124"/>
      <c r="AF645" s="96"/>
      <c r="AG645" s="96"/>
      <c r="AH645" s="96"/>
    </row>
    <row r="646" spans="1:34" ht="18.75" customHeight="1">
      <c r="A646" s="96"/>
      <c r="B646" s="96"/>
      <c r="C646" s="96"/>
      <c r="D646" s="96"/>
      <c r="E646" s="96"/>
      <c r="F646" s="96"/>
      <c r="G646" s="96"/>
      <c r="H646" s="96"/>
      <c r="I646" s="96"/>
      <c r="J646" s="96"/>
      <c r="K646" s="8"/>
      <c r="L646" s="8"/>
      <c r="M646" s="8"/>
      <c r="N646" s="8"/>
      <c r="O646" s="8"/>
      <c r="P646" s="8"/>
      <c r="Q646" s="8"/>
      <c r="R646" s="8"/>
      <c r="S646" s="8"/>
      <c r="T646" s="8"/>
      <c r="U646" s="8"/>
      <c r="V646" s="8"/>
      <c r="W646" s="8"/>
      <c r="X646" s="8"/>
      <c r="Y646" s="8"/>
      <c r="Z646" s="8"/>
      <c r="AA646" s="8"/>
      <c r="AB646" s="8"/>
      <c r="AC646" s="8"/>
      <c r="AD646" s="8"/>
      <c r="AE646" s="124"/>
      <c r="AF646" s="96"/>
      <c r="AG646" s="96"/>
      <c r="AH646" s="96"/>
    </row>
    <row r="647" spans="1:34" ht="18.75" customHeight="1">
      <c r="A647" s="96"/>
      <c r="B647" s="96"/>
      <c r="C647" s="96"/>
      <c r="D647" s="96"/>
      <c r="E647" s="96"/>
      <c r="F647" s="96"/>
      <c r="G647" s="96"/>
      <c r="H647" s="96"/>
      <c r="I647" s="96"/>
      <c r="J647" s="96"/>
      <c r="K647" s="8"/>
      <c r="L647" s="8"/>
      <c r="M647" s="8"/>
      <c r="N647" s="8"/>
      <c r="O647" s="8"/>
      <c r="P647" s="8"/>
      <c r="Q647" s="8"/>
      <c r="R647" s="8"/>
      <c r="S647" s="8"/>
      <c r="T647" s="8"/>
      <c r="U647" s="8"/>
      <c r="V647" s="8"/>
      <c r="W647" s="8"/>
      <c r="X647" s="8"/>
      <c r="Y647" s="8"/>
      <c r="Z647" s="8"/>
      <c r="AA647" s="8"/>
      <c r="AB647" s="8"/>
      <c r="AC647" s="8"/>
      <c r="AD647" s="8"/>
      <c r="AE647" s="124"/>
      <c r="AF647" s="96"/>
      <c r="AG647" s="96"/>
      <c r="AH647" s="96"/>
    </row>
    <row r="648" spans="1:34" ht="18.75" customHeight="1">
      <c r="A648" s="96"/>
      <c r="B648" s="96"/>
      <c r="C648" s="96"/>
      <c r="D648" s="96"/>
      <c r="E648" s="96"/>
      <c r="F648" s="96"/>
      <c r="G648" s="96"/>
      <c r="H648" s="96"/>
      <c r="I648" s="96"/>
      <c r="J648" s="96"/>
      <c r="K648" s="8"/>
      <c r="L648" s="8"/>
      <c r="M648" s="8"/>
      <c r="N648" s="8"/>
      <c r="O648" s="8"/>
      <c r="P648" s="8"/>
      <c r="Q648" s="8"/>
      <c r="R648" s="8"/>
      <c r="S648" s="8"/>
      <c r="T648" s="8"/>
      <c r="U648" s="8"/>
      <c r="V648" s="8"/>
      <c r="W648" s="8"/>
      <c r="X648" s="8"/>
      <c r="Y648" s="8"/>
      <c r="Z648" s="8"/>
      <c r="AA648" s="8"/>
      <c r="AB648" s="8"/>
      <c r="AC648" s="8"/>
      <c r="AD648" s="8"/>
      <c r="AE648" s="124"/>
      <c r="AF648" s="96"/>
      <c r="AG648" s="96"/>
      <c r="AH648" s="96"/>
    </row>
    <row r="649" spans="1:34" ht="18.75" customHeight="1">
      <c r="A649" s="96"/>
      <c r="B649" s="96"/>
      <c r="C649" s="96"/>
      <c r="D649" s="96"/>
      <c r="E649" s="96"/>
      <c r="F649" s="96"/>
      <c r="G649" s="96"/>
      <c r="H649" s="96"/>
      <c r="I649" s="96"/>
      <c r="J649" s="96"/>
      <c r="K649" s="8"/>
      <c r="L649" s="8"/>
      <c r="M649" s="8"/>
      <c r="N649" s="8"/>
      <c r="O649" s="8"/>
      <c r="P649" s="8"/>
      <c r="Q649" s="8"/>
      <c r="R649" s="8"/>
      <c r="S649" s="8"/>
      <c r="T649" s="8"/>
      <c r="U649" s="8"/>
      <c r="V649" s="8"/>
      <c r="W649" s="8"/>
      <c r="X649" s="8"/>
      <c r="Y649" s="8"/>
      <c r="Z649" s="8"/>
      <c r="AA649" s="8"/>
      <c r="AB649" s="8"/>
      <c r="AC649" s="8"/>
      <c r="AD649" s="8"/>
      <c r="AE649" s="124"/>
      <c r="AF649" s="96"/>
      <c r="AG649" s="96"/>
      <c r="AH649" s="96"/>
    </row>
    <row r="650" spans="1:34" ht="18.75" customHeight="1">
      <c r="A650" s="96"/>
      <c r="B650" s="96"/>
      <c r="C650" s="96"/>
      <c r="D650" s="96"/>
      <c r="E650" s="96"/>
      <c r="F650" s="96"/>
      <c r="G650" s="96"/>
      <c r="H650" s="96"/>
      <c r="I650" s="96"/>
      <c r="J650" s="96"/>
      <c r="K650" s="8"/>
      <c r="L650" s="8"/>
      <c r="M650" s="8"/>
      <c r="N650" s="8"/>
      <c r="O650" s="8"/>
      <c r="P650" s="8"/>
      <c r="Q650" s="8"/>
      <c r="R650" s="8"/>
      <c r="S650" s="8"/>
      <c r="T650" s="8"/>
      <c r="U650" s="8"/>
      <c r="V650" s="8"/>
      <c r="W650" s="8"/>
      <c r="X650" s="8"/>
      <c r="Y650" s="8"/>
      <c r="Z650" s="8"/>
      <c r="AA650" s="8"/>
      <c r="AB650" s="8"/>
      <c r="AC650" s="8"/>
      <c r="AD650" s="8"/>
      <c r="AE650" s="124"/>
      <c r="AF650" s="96"/>
      <c r="AG650" s="96"/>
      <c r="AH650" s="96"/>
    </row>
    <row r="651" spans="1:34" ht="18.75" customHeight="1">
      <c r="A651" s="96"/>
      <c r="B651" s="96"/>
      <c r="C651" s="96"/>
      <c r="D651" s="96"/>
      <c r="E651" s="96"/>
      <c r="F651" s="96"/>
      <c r="G651" s="96"/>
      <c r="H651" s="96"/>
      <c r="I651" s="96"/>
      <c r="J651" s="96"/>
      <c r="K651" s="8"/>
      <c r="L651" s="8"/>
      <c r="M651" s="8"/>
      <c r="N651" s="8"/>
      <c r="O651" s="8"/>
      <c r="P651" s="8"/>
      <c r="Q651" s="8"/>
      <c r="R651" s="8"/>
      <c r="S651" s="8"/>
      <c r="T651" s="8"/>
      <c r="U651" s="8"/>
      <c r="V651" s="8"/>
      <c r="W651" s="8"/>
      <c r="X651" s="8"/>
      <c r="Y651" s="8"/>
      <c r="Z651" s="8"/>
      <c r="AA651" s="8"/>
      <c r="AB651" s="8"/>
      <c r="AC651" s="8"/>
      <c r="AD651" s="8"/>
      <c r="AE651" s="124"/>
      <c r="AF651" s="96"/>
      <c r="AG651" s="96"/>
      <c r="AH651" s="96"/>
    </row>
    <row r="652" spans="1:34" ht="18.75" customHeight="1">
      <c r="A652" s="96"/>
      <c r="B652" s="96"/>
      <c r="C652" s="96"/>
      <c r="D652" s="96"/>
      <c r="E652" s="96"/>
      <c r="F652" s="96"/>
      <c r="G652" s="96"/>
      <c r="H652" s="96"/>
      <c r="I652" s="96"/>
      <c r="J652" s="96"/>
      <c r="K652" s="8"/>
      <c r="L652" s="8"/>
      <c r="M652" s="8"/>
      <c r="N652" s="8"/>
      <c r="O652" s="8"/>
      <c r="P652" s="8"/>
      <c r="Q652" s="8"/>
      <c r="R652" s="8"/>
      <c r="S652" s="8"/>
      <c r="T652" s="8"/>
      <c r="U652" s="8"/>
      <c r="V652" s="8"/>
      <c r="W652" s="8"/>
      <c r="X652" s="8"/>
      <c r="Y652" s="8"/>
      <c r="Z652" s="8"/>
      <c r="AA652" s="8"/>
      <c r="AB652" s="8"/>
      <c r="AC652" s="8"/>
      <c r="AD652" s="8"/>
      <c r="AE652" s="124"/>
      <c r="AF652" s="96"/>
      <c r="AG652" s="96"/>
      <c r="AH652" s="96"/>
    </row>
    <row r="653" spans="1:34" ht="18.75" customHeight="1">
      <c r="A653" s="96"/>
      <c r="B653" s="96"/>
      <c r="C653" s="96"/>
      <c r="D653" s="96"/>
      <c r="E653" s="96"/>
      <c r="F653" s="96"/>
      <c r="G653" s="96"/>
      <c r="H653" s="96"/>
      <c r="I653" s="96"/>
      <c r="J653" s="96"/>
      <c r="K653" s="8"/>
      <c r="L653" s="8"/>
      <c r="M653" s="8"/>
      <c r="N653" s="8"/>
      <c r="O653" s="8"/>
      <c r="P653" s="8"/>
      <c r="Q653" s="8"/>
      <c r="R653" s="8"/>
      <c r="S653" s="8"/>
      <c r="T653" s="8"/>
      <c r="U653" s="8"/>
      <c r="V653" s="8"/>
      <c r="W653" s="8"/>
      <c r="X653" s="8"/>
      <c r="Y653" s="8"/>
      <c r="Z653" s="8"/>
      <c r="AA653" s="8"/>
      <c r="AB653" s="8"/>
      <c r="AC653" s="8"/>
      <c r="AD653" s="8"/>
      <c r="AE653" s="124"/>
      <c r="AF653" s="96"/>
      <c r="AG653" s="96"/>
      <c r="AH653" s="96"/>
    </row>
    <row r="654" spans="1:34" ht="18.75" customHeight="1">
      <c r="A654" s="96"/>
      <c r="B654" s="96"/>
      <c r="C654" s="96"/>
      <c r="D654" s="96"/>
      <c r="E654" s="96"/>
      <c r="F654" s="96"/>
      <c r="G654" s="96"/>
      <c r="H654" s="96"/>
      <c r="I654" s="96"/>
      <c r="J654" s="96"/>
      <c r="K654" s="8"/>
      <c r="L654" s="8"/>
      <c r="M654" s="8"/>
      <c r="N654" s="8"/>
      <c r="O654" s="8"/>
      <c r="P654" s="8"/>
      <c r="Q654" s="8"/>
      <c r="R654" s="8"/>
      <c r="S654" s="8"/>
      <c r="T654" s="8"/>
      <c r="U654" s="8"/>
      <c r="V654" s="8"/>
      <c r="W654" s="8"/>
      <c r="X654" s="8"/>
      <c r="Y654" s="8"/>
      <c r="Z654" s="8"/>
      <c r="AA654" s="8"/>
      <c r="AB654" s="8"/>
      <c r="AC654" s="8"/>
      <c r="AD654" s="8"/>
      <c r="AE654" s="124"/>
      <c r="AF654" s="96"/>
      <c r="AG654" s="96"/>
      <c r="AH654" s="96"/>
    </row>
    <row r="655" spans="1:34" ht="18.75" customHeight="1">
      <c r="A655" s="96"/>
      <c r="B655" s="96"/>
      <c r="C655" s="96"/>
      <c r="D655" s="96"/>
      <c r="E655" s="96"/>
      <c r="F655" s="96"/>
      <c r="G655" s="96"/>
      <c r="H655" s="96"/>
      <c r="I655" s="96"/>
      <c r="J655" s="96"/>
      <c r="K655" s="8"/>
      <c r="L655" s="8"/>
      <c r="M655" s="8"/>
      <c r="N655" s="8"/>
      <c r="O655" s="8"/>
      <c r="P655" s="8"/>
      <c r="Q655" s="8"/>
      <c r="R655" s="8"/>
      <c r="S655" s="8"/>
      <c r="T655" s="8"/>
      <c r="U655" s="8"/>
      <c r="V655" s="8"/>
      <c r="W655" s="8"/>
      <c r="X655" s="8"/>
      <c r="Y655" s="8"/>
      <c r="Z655" s="8"/>
      <c r="AA655" s="8"/>
      <c r="AB655" s="8"/>
      <c r="AC655" s="8"/>
      <c r="AD655" s="8"/>
      <c r="AE655" s="124"/>
      <c r="AF655" s="96"/>
      <c r="AG655" s="96"/>
      <c r="AH655" s="96"/>
    </row>
    <row r="656" spans="1:34" ht="18.75" customHeight="1">
      <c r="A656" s="96"/>
      <c r="B656" s="96"/>
      <c r="C656" s="96"/>
      <c r="D656" s="96"/>
      <c r="E656" s="96"/>
      <c r="F656" s="96"/>
      <c r="G656" s="96"/>
      <c r="H656" s="96"/>
      <c r="I656" s="96"/>
      <c r="J656" s="96"/>
      <c r="K656" s="8"/>
      <c r="L656" s="8"/>
      <c r="M656" s="8"/>
      <c r="N656" s="8"/>
      <c r="O656" s="8"/>
      <c r="P656" s="8"/>
      <c r="Q656" s="8"/>
      <c r="R656" s="8"/>
      <c r="S656" s="8"/>
      <c r="T656" s="8"/>
      <c r="U656" s="8"/>
      <c r="V656" s="8"/>
      <c r="W656" s="8"/>
      <c r="X656" s="8"/>
      <c r="Y656" s="8"/>
      <c r="Z656" s="8"/>
      <c r="AA656" s="8"/>
      <c r="AB656" s="8"/>
      <c r="AC656" s="8"/>
      <c r="AD656" s="8"/>
      <c r="AE656" s="124"/>
      <c r="AF656" s="96"/>
      <c r="AG656" s="96"/>
      <c r="AH656" s="96"/>
    </row>
    <row r="657" spans="1:34" ht="18.75" customHeight="1">
      <c r="A657" s="96"/>
      <c r="B657" s="96"/>
      <c r="C657" s="96"/>
      <c r="D657" s="96"/>
      <c r="E657" s="96"/>
      <c r="F657" s="96"/>
      <c r="G657" s="96"/>
      <c r="H657" s="96"/>
      <c r="I657" s="96"/>
      <c r="J657" s="96"/>
      <c r="K657" s="8"/>
      <c r="L657" s="8"/>
      <c r="M657" s="8"/>
      <c r="N657" s="8"/>
      <c r="O657" s="8"/>
      <c r="P657" s="8"/>
      <c r="Q657" s="8"/>
      <c r="R657" s="8"/>
      <c r="S657" s="8"/>
      <c r="T657" s="8"/>
      <c r="U657" s="8"/>
      <c r="V657" s="8"/>
      <c r="W657" s="8"/>
      <c r="X657" s="8"/>
      <c r="Y657" s="8"/>
      <c r="Z657" s="8"/>
      <c r="AA657" s="8"/>
      <c r="AB657" s="8"/>
      <c r="AC657" s="8"/>
      <c r="AD657" s="8"/>
      <c r="AE657" s="124"/>
      <c r="AF657" s="96"/>
      <c r="AG657" s="96"/>
      <c r="AH657" s="96"/>
    </row>
    <row r="658" spans="1:34" ht="18.75" customHeight="1">
      <c r="A658" s="96"/>
      <c r="B658" s="96"/>
      <c r="C658" s="96"/>
      <c r="D658" s="96"/>
      <c r="E658" s="96"/>
      <c r="F658" s="96"/>
      <c r="G658" s="96"/>
      <c r="H658" s="96"/>
      <c r="I658" s="96"/>
      <c r="J658" s="96"/>
      <c r="K658" s="8"/>
      <c r="L658" s="8"/>
      <c r="M658" s="8"/>
      <c r="N658" s="8"/>
      <c r="O658" s="8"/>
      <c r="P658" s="8"/>
      <c r="Q658" s="8"/>
      <c r="R658" s="8"/>
      <c r="S658" s="8"/>
      <c r="T658" s="8"/>
      <c r="U658" s="8"/>
      <c r="V658" s="8"/>
      <c r="W658" s="8"/>
      <c r="X658" s="8"/>
      <c r="Y658" s="8"/>
      <c r="Z658" s="8"/>
      <c r="AA658" s="8"/>
      <c r="AB658" s="8"/>
      <c r="AC658" s="8"/>
      <c r="AD658" s="8"/>
      <c r="AE658" s="124"/>
      <c r="AF658" s="96"/>
      <c r="AG658" s="96"/>
      <c r="AH658" s="96"/>
    </row>
    <row r="659" spans="1:34" ht="18.75" customHeight="1">
      <c r="A659" s="96"/>
      <c r="B659" s="96"/>
      <c r="C659" s="96"/>
      <c r="D659" s="96"/>
      <c r="E659" s="96"/>
      <c r="F659" s="96"/>
      <c r="G659" s="96"/>
      <c r="H659" s="96"/>
      <c r="I659" s="96"/>
      <c r="J659" s="96"/>
      <c r="K659" s="8"/>
      <c r="L659" s="8"/>
      <c r="M659" s="8"/>
      <c r="N659" s="8"/>
      <c r="O659" s="8"/>
      <c r="P659" s="8"/>
      <c r="Q659" s="8"/>
      <c r="R659" s="8"/>
      <c r="S659" s="8"/>
      <c r="T659" s="8"/>
      <c r="U659" s="8"/>
      <c r="V659" s="8"/>
      <c r="W659" s="8"/>
      <c r="X659" s="8"/>
      <c r="Y659" s="8"/>
      <c r="Z659" s="8"/>
      <c r="AA659" s="8"/>
      <c r="AB659" s="8"/>
      <c r="AC659" s="8"/>
      <c r="AD659" s="8"/>
      <c r="AE659" s="124"/>
      <c r="AF659" s="96"/>
      <c r="AG659" s="96"/>
      <c r="AH659" s="96"/>
    </row>
    <row r="660" spans="1:34" ht="18.75" customHeight="1">
      <c r="A660" s="96"/>
      <c r="B660" s="96"/>
      <c r="C660" s="96"/>
      <c r="D660" s="96"/>
      <c r="E660" s="96"/>
      <c r="F660" s="96"/>
      <c r="G660" s="96"/>
      <c r="H660" s="96"/>
      <c r="I660" s="96"/>
      <c r="J660" s="96"/>
      <c r="K660" s="8"/>
      <c r="L660" s="8"/>
      <c r="M660" s="8"/>
      <c r="N660" s="8"/>
      <c r="O660" s="8"/>
      <c r="P660" s="8"/>
      <c r="Q660" s="8"/>
      <c r="R660" s="8"/>
      <c r="S660" s="8"/>
      <c r="T660" s="8"/>
      <c r="U660" s="8"/>
      <c r="V660" s="8"/>
      <c r="W660" s="8"/>
      <c r="X660" s="8"/>
      <c r="Y660" s="8"/>
      <c r="Z660" s="8"/>
      <c r="AA660" s="8"/>
      <c r="AB660" s="8"/>
      <c r="AC660" s="8"/>
      <c r="AD660" s="8"/>
      <c r="AE660" s="124"/>
      <c r="AF660" s="96"/>
      <c r="AG660" s="96"/>
      <c r="AH660" s="96"/>
    </row>
    <row r="661" spans="1:34" ht="18.75" customHeight="1">
      <c r="A661" s="96"/>
      <c r="B661" s="96"/>
      <c r="C661" s="96"/>
      <c r="D661" s="96"/>
      <c r="E661" s="96"/>
      <c r="F661" s="96"/>
      <c r="G661" s="96"/>
      <c r="H661" s="96"/>
      <c r="I661" s="96"/>
      <c r="J661" s="96"/>
      <c r="K661" s="8"/>
      <c r="L661" s="8"/>
      <c r="M661" s="8"/>
      <c r="N661" s="8"/>
      <c r="O661" s="8"/>
      <c r="P661" s="8"/>
      <c r="Q661" s="8"/>
      <c r="R661" s="8"/>
      <c r="S661" s="8"/>
      <c r="T661" s="8"/>
      <c r="U661" s="8"/>
      <c r="V661" s="8"/>
      <c r="W661" s="8"/>
      <c r="X661" s="8"/>
      <c r="Y661" s="8"/>
      <c r="Z661" s="8"/>
      <c r="AA661" s="8"/>
      <c r="AB661" s="8"/>
      <c r="AC661" s="8"/>
      <c r="AD661" s="8"/>
      <c r="AE661" s="124"/>
      <c r="AF661" s="96"/>
      <c r="AG661" s="96"/>
      <c r="AH661" s="96"/>
    </row>
    <row r="662" spans="1:34" ht="18.75" customHeight="1">
      <c r="A662" s="96"/>
      <c r="B662" s="96"/>
      <c r="C662" s="96"/>
      <c r="D662" s="96"/>
      <c r="E662" s="96"/>
      <c r="F662" s="96"/>
      <c r="G662" s="96"/>
      <c r="H662" s="96"/>
      <c r="I662" s="96"/>
      <c r="J662" s="96"/>
      <c r="K662" s="8"/>
      <c r="L662" s="8"/>
      <c r="M662" s="8"/>
      <c r="N662" s="8"/>
      <c r="O662" s="8"/>
      <c r="P662" s="8"/>
      <c r="Q662" s="8"/>
      <c r="R662" s="8"/>
      <c r="S662" s="8"/>
      <c r="T662" s="8"/>
      <c r="U662" s="8"/>
      <c r="V662" s="8"/>
      <c r="W662" s="8"/>
      <c r="X662" s="8"/>
      <c r="Y662" s="8"/>
      <c r="Z662" s="8"/>
      <c r="AA662" s="8"/>
      <c r="AB662" s="8"/>
      <c r="AC662" s="8"/>
      <c r="AD662" s="8"/>
      <c r="AE662" s="124"/>
      <c r="AF662" s="96"/>
      <c r="AG662" s="96"/>
      <c r="AH662" s="96"/>
    </row>
    <row r="663" spans="1:34" ht="18.75" customHeight="1">
      <c r="A663" s="96"/>
      <c r="B663" s="96"/>
      <c r="C663" s="96"/>
      <c r="D663" s="96"/>
      <c r="E663" s="96"/>
      <c r="F663" s="96"/>
      <c r="G663" s="96"/>
      <c r="H663" s="96"/>
      <c r="I663" s="96"/>
      <c r="J663" s="96"/>
      <c r="K663" s="8"/>
      <c r="L663" s="8"/>
      <c r="M663" s="8"/>
      <c r="N663" s="8"/>
      <c r="O663" s="8"/>
      <c r="P663" s="8"/>
      <c r="Q663" s="8"/>
      <c r="R663" s="8"/>
      <c r="S663" s="8"/>
      <c r="T663" s="8"/>
      <c r="U663" s="8"/>
      <c r="V663" s="8"/>
      <c r="W663" s="8"/>
      <c r="X663" s="8"/>
      <c r="Y663" s="8"/>
      <c r="Z663" s="8"/>
      <c r="AA663" s="8"/>
      <c r="AB663" s="8"/>
      <c r="AC663" s="8"/>
      <c r="AD663" s="8"/>
      <c r="AE663" s="124"/>
      <c r="AF663" s="96"/>
      <c r="AG663" s="96"/>
      <c r="AH663" s="96"/>
    </row>
    <row r="664" spans="1:34" ht="18.75" customHeight="1">
      <c r="A664" s="96"/>
      <c r="B664" s="96"/>
      <c r="C664" s="96"/>
      <c r="D664" s="96"/>
      <c r="E664" s="96"/>
      <c r="F664" s="96"/>
      <c r="G664" s="96"/>
      <c r="H664" s="96"/>
      <c r="I664" s="96"/>
      <c r="J664" s="96"/>
      <c r="K664" s="8"/>
      <c r="L664" s="8"/>
      <c r="M664" s="8"/>
      <c r="N664" s="8"/>
      <c r="O664" s="8"/>
      <c r="P664" s="8"/>
      <c r="Q664" s="8"/>
      <c r="R664" s="8"/>
      <c r="S664" s="8"/>
      <c r="T664" s="8"/>
      <c r="U664" s="8"/>
      <c r="V664" s="8"/>
      <c r="W664" s="8"/>
      <c r="X664" s="8"/>
      <c r="Y664" s="8"/>
      <c r="Z664" s="8"/>
      <c r="AA664" s="8"/>
      <c r="AB664" s="8"/>
      <c r="AC664" s="8"/>
      <c r="AD664" s="8"/>
      <c r="AE664" s="124"/>
      <c r="AF664" s="96"/>
      <c r="AG664" s="96"/>
      <c r="AH664" s="96"/>
    </row>
    <row r="665" spans="1:34" ht="18.75" customHeight="1">
      <c r="A665" s="96"/>
      <c r="B665" s="96"/>
      <c r="C665" s="96"/>
      <c r="D665" s="96"/>
      <c r="E665" s="96"/>
      <c r="F665" s="96"/>
      <c r="G665" s="96"/>
      <c r="H665" s="96"/>
      <c r="I665" s="96"/>
      <c r="J665" s="96"/>
      <c r="K665" s="8"/>
      <c r="L665" s="8"/>
      <c r="M665" s="8"/>
      <c r="N665" s="8"/>
      <c r="O665" s="8"/>
      <c r="P665" s="8"/>
      <c r="Q665" s="8"/>
      <c r="R665" s="8"/>
      <c r="S665" s="8"/>
      <c r="T665" s="8"/>
      <c r="U665" s="8"/>
      <c r="V665" s="8"/>
      <c r="W665" s="8"/>
      <c r="X665" s="8"/>
      <c r="Y665" s="8"/>
      <c r="Z665" s="8"/>
      <c r="AA665" s="8"/>
      <c r="AB665" s="8"/>
      <c r="AC665" s="8"/>
      <c r="AD665" s="8"/>
      <c r="AE665" s="124"/>
      <c r="AF665" s="96"/>
      <c r="AG665" s="96"/>
      <c r="AH665" s="96"/>
    </row>
    <row r="666" spans="1:34" ht="18.75" customHeight="1">
      <c r="A666" s="96"/>
      <c r="B666" s="96"/>
      <c r="C666" s="96"/>
      <c r="D666" s="96"/>
      <c r="E666" s="96"/>
      <c r="F666" s="96"/>
      <c r="G666" s="96"/>
      <c r="H666" s="96"/>
      <c r="I666" s="96"/>
      <c r="J666" s="96"/>
      <c r="K666" s="8"/>
      <c r="L666" s="8"/>
      <c r="M666" s="8"/>
      <c r="N666" s="8"/>
      <c r="O666" s="8"/>
      <c r="P666" s="8"/>
      <c r="Q666" s="8"/>
      <c r="R666" s="8"/>
      <c r="S666" s="8"/>
      <c r="T666" s="8"/>
      <c r="U666" s="8"/>
      <c r="V666" s="8"/>
      <c r="W666" s="8"/>
      <c r="X666" s="8"/>
      <c r="Y666" s="8"/>
      <c r="Z666" s="8"/>
      <c r="AA666" s="8"/>
      <c r="AB666" s="8"/>
      <c r="AC666" s="8"/>
      <c r="AD666" s="8"/>
      <c r="AE666" s="124"/>
      <c r="AF666" s="96"/>
      <c r="AG666" s="96"/>
      <c r="AH666" s="96"/>
    </row>
    <row r="667" spans="1:34" ht="18.75" customHeight="1">
      <c r="A667" s="96"/>
      <c r="B667" s="96"/>
      <c r="C667" s="96"/>
      <c r="D667" s="96"/>
      <c r="E667" s="96"/>
      <c r="F667" s="96"/>
      <c r="G667" s="96"/>
      <c r="H667" s="96"/>
      <c r="I667" s="96"/>
      <c r="J667" s="96"/>
      <c r="K667" s="8"/>
      <c r="L667" s="8"/>
      <c r="M667" s="8"/>
      <c r="N667" s="8"/>
      <c r="O667" s="8"/>
      <c r="P667" s="8"/>
      <c r="Q667" s="8"/>
      <c r="R667" s="8"/>
      <c r="S667" s="8"/>
      <c r="T667" s="8"/>
      <c r="U667" s="8"/>
      <c r="V667" s="8"/>
      <c r="W667" s="8"/>
      <c r="X667" s="8"/>
      <c r="Y667" s="8"/>
      <c r="Z667" s="8"/>
      <c r="AA667" s="8"/>
      <c r="AB667" s="8"/>
      <c r="AC667" s="8"/>
      <c r="AD667" s="8"/>
      <c r="AE667" s="124"/>
      <c r="AF667" s="96"/>
      <c r="AG667" s="96"/>
      <c r="AH667" s="96"/>
    </row>
    <row r="668" spans="1:34" ht="18.75" customHeight="1">
      <c r="A668" s="96"/>
      <c r="B668" s="96"/>
      <c r="C668" s="96"/>
      <c r="D668" s="96"/>
      <c r="E668" s="96"/>
      <c r="F668" s="96"/>
      <c r="G668" s="96"/>
      <c r="H668" s="96"/>
      <c r="I668" s="96"/>
      <c r="J668" s="96"/>
      <c r="K668" s="8"/>
      <c r="L668" s="8"/>
      <c r="M668" s="8"/>
      <c r="N668" s="8"/>
      <c r="O668" s="8"/>
      <c r="P668" s="8"/>
      <c r="Q668" s="8"/>
      <c r="R668" s="8"/>
      <c r="S668" s="8"/>
      <c r="T668" s="8"/>
      <c r="U668" s="8"/>
      <c r="V668" s="8"/>
      <c r="W668" s="8"/>
      <c r="X668" s="8"/>
      <c r="Y668" s="8"/>
      <c r="Z668" s="8"/>
      <c r="AA668" s="8"/>
      <c r="AB668" s="8"/>
      <c r="AC668" s="8"/>
      <c r="AD668" s="8"/>
      <c r="AE668" s="124"/>
      <c r="AF668" s="96"/>
      <c r="AG668" s="96"/>
      <c r="AH668" s="96"/>
    </row>
    <row r="669" spans="1:34" ht="18.75" customHeight="1">
      <c r="A669" s="96"/>
      <c r="B669" s="96"/>
      <c r="C669" s="96"/>
      <c r="D669" s="96"/>
      <c r="E669" s="96"/>
      <c r="F669" s="96"/>
      <c r="G669" s="96"/>
      <c r="H669" s="96"/>
      <c r="I669" s="96"/>
      <c r="J669" s="96"/>
      <c r="K669" s="8"/>
      <c r="L669" s="8"/>
      <c r="M669" s="8"/>
      <c r="N669" s="8"/>
      <c r="O669" s="8"/>
      <c r="P669" s="8"/>
      <c r="Q669" s="8"/>
      <c r="R669" s="8"/>
      <c r="S669" s="8"/>
      <c r="T669" s="8"/>
      <c r="U669" s="8"/>
      <c r="V669" s="8"/>
      <c r="W669" s="8"/>
      <c r="X669" s="8"/>
      <c r="Y669" s="8"/>
      <c r="Z669" s="8"/>
      <c r="AA669" s="8"/>
      <c r="AB669" s="8"/>
      <c r="AC669" s="8"/>
      <c r="AD669" s="8"/>
      <c r="AE669" s="124"/>
      <c r="AF669" s="96"/>
      <c r="AG669" s="96"/>
      <c r="AH669" s="96"/>
    </row>
    <row r="670" spans="1:34" ht="18.75" customHeight="1">
      <c r="A670" s="96"/>
      <c r="B670" s="96"/>
      <c r="C670" s="96"/>
      <c r="D670" s="96"/>
      <c r="E670" s="96"/>
      <c r="F670" s="96"/>
      <c r="G670" s="96"/>
      <c r="H670" s="96"/>
      <c r="I670" s="96"/>
      <c r="J670" s="96"/>
      <c r="K670" s="8"/>
      <c r="L670" s="8"/>
      <c r="M670" s="8"/>
      <c r="N670" s="8"/>
      <c r="O670" s="8"/>
      <c r="P670" s="8"/>
      <c r="Q670" s="8"/>
      <c r="R670" s="8"/>
      <c r="S670" s="8"/>
      <c r="T670" s="8"/>
      <c r="U670" s="8"/>
      <c r="V670" s="8"/>
      <c r="W670" s="8"/>
      <c r="X670" s="8"/>
      <c r="Y670" s="8"/>
      <c r="Z670" s="8"/>
      <c r="AA670" s="8"/>
      <c r="AB670" s="8"/>
      <c r="AC670" s="8"/>
      <c r="AD670" s="8"/>
      <c r="AE670" s="124"/>
      <c r="AF670" s="96"/>
      <c r="AG670" s="96"/>
      <c r="AH670" s="96"/>
    </row>
    <row r="671" spans="1:34" ht="18.75" customHeight="1">
      <c r="A671" s="96"/>
      <c r="B671" s="96"/>
      <c r="C671" s="96"/>
      <c r="D671" s="96"/>
      <c r="E671" s="96"/>
      <c r="F671" s="96"/>
      <c r="G671" s="96"/>
      <c r="H671" s="96"/>
      <c r="I671" s="96"/>
      <c r="J671" s="96"/>
      <c r="K671" s="8"/>
      <c r="L671" s="8"/>
      <c r="M671" s="8"/>
      <c r="N671" s="8"/>
      <c r="O671" s="8"/>
      <c r="P671" s="8"/>
      <c r="Q671" s="8"/>
      <c r="R671" s="8"/>
      <c r="S671" s="8"/>
      <c r="T671" s="8"/>
      <c r="U671" s="8"/>
      <c r="V671" s="8"/>
      <c r="W671" s="8"/>
      <c r="X671" s="8"/>
      <c r="Y671" s="8"/>
      <c r="Z671" s="8"/>
      <c r="AA671" s="8"/>
      <c r="AB671" s="8"/>
      <c r="AC671" s="8"/>
      <c r="AD671" s="8"/>
      <c r="AE671" s="124"/>
      <c r="AF671" s="96"/>
      <c r="AG671" s="96"/>
      <c r="AH671" s="96"/>
    </row>
    <row r="672" spans="1:34" ht="18.75" customHeight="1">
      <c r="A672" s="96"/>
      <c r="B672" s="96"/>
      <c r="C672" s="96"/>
      <c r="D672" s="96"/>
      <c r="E672" s="96"/>
      <c r="F672" s="96"/>
      <c r="G672" s="96"/>
      <c r="H672" s="96"/>
      <c r="I672" s="96"/>
      <c r="J672" s="96"/>
      <c r="K672" s="8"/>
      <c r="L672" s="8"/>
      <c r="M672" s="8"/>
      <c r="N672" s="8"/>
      <c r="O672" s="8"/>
      <c r="P672" s="8"/>
      <c r="Q672" s="8"/>
      <c r="R672" s="8"/>
      <c r="S672" s="8"/>
      <c r="T672" s="8"/>
      <c r="U672" s="8"/>
      <c r="V672" s="8"/>
      <c r="W672" s="8"/>
      <c r="X672" s="8"/>
      <c r="Y672" s="8"/>
      <c r="Z672" s="8"/>
      <c r="AA672" s="8"/>
      <c r="AB672" s="8"/>
      <c r="AC672" s="8"/>
      <c r="AD672" s="8"/>
      <c r="AE672" s="124"/>
      <c r="AF672" s="96"/>
      <c r="AG672" s="96"/>
      <c r="AH672" s="96"/>
    </row>
    <row r="673" spans="1:34" ht="18.75" customHeight="1">
      <c r="A673" s="96"/>
      <c r="B673" s="96"/>
      <c r="C673" s="96"/>
      <c r="D673" s="96"/>
      <c r="E673" s="96"/>
      <c r="F673" s="96"/>
      <c r="G673" s="96"/>
      <c r="H673" s="96"/>
      <c r="I673" s="96"/>
      <c r="J673" s="96"/>
      <c r="K673" s="8"/>
      <c r="L673" s="8"/>
      <c r="M673" s="8"/>
      <c r="N673" s="8"/>
      <c r="O673" s="8"/>
      <c r="P673" s="8"/>
      <c r="Q673" s="8"/>
      <c r="R673" s="8"/>
      <c r="S673" s="8"/>
      <c r="T673" s="8"/>
      <c r="U673" s="8"/>
      <c r="V673" s="8"/>
      <c r="W673" s="8"/>
      <c r="X673" s="8"/>
      <c r="Y673" s="8"/>
      <c r="Z673" s="8"/>
      <c r="AA673" s="8"/>
      <c r="AB673" s="8"/>
      <c r="AC673" s="8"/>
      <c r="AD673" s="8"/>
      <c r="AE673" s="124"/>
      <c r="AF673" s="96"/>
      <c r="AG673" s="96"/>
      <c r="AH673" s="96"/>
    </row>
    <row r="674" spans="1:34" ht="18.75" customHeight="1">
      <c r="A674" s="96"/>
      <c r="B674" s="96"/>
      <c r="C674" s="96"/>
      <c r="D674" s="96"/>
      <c r="E674" s="96"/>
      <c r="F674" s="96"/>
      <c r="G674" s="96"/>
      <c r="H674" s="96"/>
      <c r="I674" s="96"/>
      <c r="J674" s="96"/>
      <c r="K674" s="8"/>
      <c r="L674" s="8"/>
      <c r="M674" s="8"/>
      <c r="N674" s="8"/>
      <c r="O674" s="8"/>
      <c r="P674" s="8"/>
      <c r="Q674" s="8"/>
      <c r="R674" s="8"/>
      <c r="S674" s="8"/>
      <c r="T674" s="8"/>
      <c r="U674" s="8"/>
      <c r="V674" s="8"/>
      <c r="W674" s="8"/>
      <c r="X674" s="8"/>
      <c r="Y674" s="8"/>
      <c r="Z674" s="8"/>
      <c r="AA674" s="8"/>
      <c r="AB674" s="8"/>
      <c r="AC674" s="8"/>
      <c r="AD674" s="8"/>
      <c r="AE674" s="124"/>
      <c r="AF674" s="96"/>
      <c r="AG674" s="96"/>
      <c r="AH674" s="96"/>
    </row>
    <row r="675" spans="1:34" ht="18.75" customHeight="1">
      <c r="A675" s="96"/>
      <c r="B675" s="96"/>
      <c r="C675" s="96"/>
      <c r="D675" s="96"/>
      <c r="E675" s="96"/>
      <c r="F675" s="96"/>
      <c r="G675" s="96"/>
      <c r="H675" s="96"/>
      <c r="I675" s="96"/>
      <c r="J675" s="96"/>
      <c r="K675" s="8"/>
      <c r="L675" s="8"/>
      <c r="M675" s="8"/>
      <c r="N675" s="8"/>
      <c r="O675" s="8"/>
      <c r="P675" s="8"/>
      <c r="Q675" s="8"/>
      <c r="R675" s="8"/>
      <c r="S675" s="8"/>
      <c r="T675" s="8"/>
      <c r="U675" s="8"/>
      <c r="V675" s="8"/>
      <c r="W675" s="8"/>
      <c r="X675" s="8"/>
      <c r="Y675" s="8"/>
      <c r="Z675" s="8"/>
      <c r="AA675" s="8"/>
      <c r="AB675" s="8"/>
      <c r="AC675" s="8"/>
      <c r="AD675" s="8"/>
      <c r="AE675" s="124"/>
      <c r="AF675" s="96"/>
      <c r="AG675" s="96"/>
      <c r="AH675" s="96"/>
    </row>
    <row r="676" spans="1:34" ht="18.75" customHeight="1">
      <c r="A676" s="96"/>
      <c r="B676" s="96"/>
      <c r="C676" s="96"/>
      <c r="D676" s="96"/>
      <c r="E676" s="96"/>
      <c r="F676" s="96"/>
      <c r="G676" s="96"/>
      <c r="H676" s="96"/>
      <c r="I676" s="96"/>
      <c r="J676" s="96"/>
      <c r="K676" s="8"/>
      <c r="L676" s="8"/>
      <c r="M676" s="8"/>
      <c r="N676" s="8"/>
      <c r="O676" s="8"/>
      <c r="P676" s="8"/>
      <c r="Q676" s="8"/>
      <c r="R676" s="8"/>
      <c r="S676" s="8"/>
      <c r="T676" s="8"/>
      <c r="U676" s="8"/>
      <c r="V676" s="8"/>
      <c r="W676" s="8"/>
      <c r="X676" s="8"/>
      <c r="Y676" s="8"/>
      <c r="Z676" s="8"/>
      <c r="AA676" s="8"/>
      <c r="AB676" s="8"/>
      <c r="AC676" s="8"/>
      <c r="AD676" s="8"/>
      <c r="AE676" s="124"/>
      <c r="AF676" s="96"/>
      <c r="AG676" s="96"/>
      <c r="AH676" s="96"/>
    </row>
    <row r="677" spans="1:34" ht="18.75" customHeight="1">
      <c r="A677" s="96"/>
      <c r="B677" s="96"/>
      <c r="C677" s="96"/>
      <c r="D677" s="96"/>
      <c r="E677" s="96"/>
      <c r="F677" s="96"/>
      <c r="G677" s="96"/>
      <c r="H677" s="96"/>
      <c r="I677" s="96"/>
      <c r="J677" s="96"/>
      <c r="K677" s="8"/>
      <c r="L677" s="8"/>
      <c r="M677" s="8"/>
      <c r="N677" s="8"/>
      <c r="O677" s="8"/>
      <c r="P677" s="8"/>
      <c r="Q677" s="8"/>
      <c r="R677" s="8"/>
      <c r="S677" s="8"/>
      <c r="T677" s="8"/>
      <c r="U677" s="8"/>
      <c r="V677" s="8"/>
      <c r="W677" s="8"/>
      <c r="X677" s="8"/>
      <c r="Y677" s="8"/>
      <c r="Z677" s="8"/>
      <c r="AA677" s="8"/>
      <c r="AB677" s="8"/>
      <c r="AC677" s="8"/>
      <c r="AD677" s="8"/>
      <c r="AE677" s="124"/>
      <c r="AF677" s="96"/>
      <c r="AG677" s="96"/>
      <c r="AH677" s="96"/>
    </row>
    <row r="678" spans="1:34" ht="18.75" customHeight="1">
      <c r="A678" s="96"/>
      <c r="B678" s="96"/>
      <c r="C678" s="96"/>
      <c r="D678" s="96"/>
      <c r="E678" s="96"/>
      <c r="F678" s="96"/>
      <c r="G678" s="96"/>
      <c r="H678" s="96"/>
      <c r="I678" s="96"/>
      <c r="J678" s="96"/>
      <c r="K678" s="8"/>
      <c r="L678" s="8"/>
      <c r="M678" s="8"/>
      <c r="N678" s="8"/>
      <c r="O678" s="8"/>
      <c r="P678" s="8"/>
      <c r="Q678" s="8"/>
      <c r="R678" s="8"/>
      <c r="S678" s="8"/>
      <c r="T678" s="8"/>
      <c r="U678" s="8"/>
      <c r="V678" s="8"/>
      <c r="W678" s="8"/>
      <c r="X678" s="8"/>
      <c r="Y678" s="8"/>
      <c r="Z678" s="8"/>
      <c r="AA678" s="8"/>
      <c r="AB678" s="8"/>
      <c r="AC678" s="8"/>
      <c r="AD678" s="8"/>
      <c r="AE678" s="124"/>
      <c r="AF678" s="96"/>
      <c r="AG678" s="96"/>
      <c r="AH678" s="96"/>
    </row>
    <row r="679" spans="1:34" ht="18.75" customHeight="1">
      <c r="A679" s="96"/>
      <c r="B679" s="96"/>
      <c r="C679" s="96"/>
      <c r="D679" s="96"/>
      <c r="E679" s="96"/>
      <c r="F679" s="96"/>
      <c r="G679" s="96"/>
      <c r="H679" s="96"/>
      <c r="I679" s="96"/>
      <c r="J679" s="96"/>
      <c r="K679" s="8"/>
      <c r="L679" s="8"/>
      <c r="M679" s="8"/>
      <c r="N679" s="8"/>
      <c r="O679" s="8"/>
      <c r="P679" s="8"/>
      <c r="Q679" s="8"/>
      <c r="R679" s="8"/>
      <c r="S679" s="8"/>
      <c r="T679" s="8"/>
      <c r="U679" s="8"/>
      <c r="V679" s="8"/>
      <c r="W679" s="8"/>
      <c r="X679" s="8"/>
      <c r="Y679" s="8"/>
      <c r="Z679" s="8"/>
      <c r="AA679" s="8"/>
      <c r="AB679" s="8"/>
      <c r="AC679" s="8"/>
      <c r="AD679" s="8"/>
      <c r="AE679" s="124"/>
      <c r="AF679" s="96"/>
      <c r="AG679" s="96"/>
      <c r="AH679" s="96"/>
    </row>
    <row r="680" spans="1:34" ht="18.75" customHeight="1">
      <c r="A680" s="96"/>
      <c r="B680" s="96"/>
      <c r="C680" s="96"/>
      <c r="D680" s="96"/>
      <c r="E680" s="96"/>
      <c r="F680" s="96"/>
      <c r="G680" s="96"/>
      <c r="H680" s="96"/>
      <c r="I680" s="96"/>
      <c r="J680" s="96"/>
      <c r="K680" s="8"/>
      <c r="L680" s="8"/>
      <c r="M680" s="8"/>
      <c r="N680" s="8"/>
      <c r="O680" s="8"/>
      <c r="P680" s="8"/>
      <c r="Q680" s="8"/>
      <c r="R680" s="8"/>
      <c r="S680" s="8"/>
      <c r="T680" s="8"/>
      <c r="U680" s="8"/>
      <c r="V680" s="8"/>
      <c r="W680" s="8"/>
      <c r="X680" s="8"/>
      <c r="Y680" s="8"/>
      <c r="Z680" s="8"/>
      <c r="AA680" s="8"/>
      <c r="AB680" s="8"/>
      <c r="AC680" s="8"/>
      <c r="AD680" s="8"/>
      <c r="AE680" s="124"/>
      <c r="AF680" s="96"/>
      <c r="AG680" s="96"/>
      <c r="AH680" s="96"/>
    </row>
    <row r="681" spans="1:34" ht="18.75" customHeight="1">
      <c r="A681" s="96"/>
      <c r="B681" s="96"/>
      <c r="C681" s="96"/>
      <c r="D681" s="96"/>
      <c r="E681" s="96"/>
      <c r="F681" s="96"/>
      <c r="G681" s="96"/>
      <c r="H681" s="96"/>
      <c r="I681" s="96"/>
      <c r="J681" s="96"/>
      <c r="K681" s="8"/>
      <c r="L681" s="8"/>
      <c r="M681" s="8"/>
      <c r="N681" s="8"/>
      <c r="O681" s="8"/>
      <c r="P681" s="8"/>
      <c r="Q681" s="8"/>
      <c r="R681" s="8"/>
      <c r="S681" s="8"/>
      <c r="T681" s="8"/>
      <c r="U681" s="8"/>
      <c r="V681" s="8"/>
      <c r="W681" s="8"/>
      <c r="X681" s="8"/>
      <c r="Y681" s="8"/>
      <c r="Z681" s="8"/>
      <c r="AA681" s="8"/>
      <c r="AB681" s="8"/>
      <c r="AC681" s="8"/>
      <c r="AD681" s="8"/>
      <c r="AE681" s="124"/>
      <c r="AF681" s="96"/>
      <c r="AG681" s="96"/>
      <c r="AH681" s="96"/>
    </row>
    <row r="682" spans="1:34" ht="18.75" customHeight="1">
      <c r="A682" s="96"/>
      <c r="B682" s="96"/>
      <c r="C682" s="96"/>
      <c r="D682" s="96"/>
      <c r="E682" s="96"/>
      <c r="F682" s="96"/>
      <c r="G682" s="96"/>
      <c r="H682" s="96"/>
      <c r="I682" s="96"/>
      <c r="J682" s="96"/>
      <c r="K682" s="8"/>
      <c r="L682" s="8"/>
      <c r="M682" s="8"/>
      <c r="N682" s="8"/>
      <c r="O682" s="8"/>
      <c r="P682" s="8"/>
      <c r="Q682" s="8"/>
      <c r="R682" s="8"/>
      <c r="S682" s="8"/>
      <c r="T682" s="8"/>
      <c r="U682" s="8"/>
      <c r="V682" s="8"/>
      <c r="W682" s="8"/>
      <c r="X682" s="8"/>
      <c r="Y682" s="8"/>
      <c r="Z682" s="8"/>
      <c r="AA682" s="8"/>
      <c r="AB682" s="8"/>
      <c r="AC682" s="8"/>
      <c r="AD682" s="8"/>
      <c r="AE682" s="124"/>
      <c r="AF682" s="96"/>
      <c r="AG682" s="96"/>
      <c r="AH682" s="96"/>
    </row>
    <row r="683" spans="1:34" ht="18.75" customHeight="1">
      <c r="A683" s="96"/>
      <c r="B683" s="96"/>
      <c r="C683" s="96"/>
      <c r="D683" s="96"/>
      <c r="E683" s="96"/>
      <c r="F683" s="96"/>
      <c r="G683" s="96"/>
      <c r="H683" s="96"/>
      <c r="I683" s="96"/>
      <c r="J683" s="96"/>
      <c r="K683" s="8"/>
      <c r="L683" s="8"/>
      <c r="M683" s="8"/>
      <c r="N683" s="8"/>
      <c r="O683" s="8"/>
      <c r="P683" s="8"/>
      <c r="Q683" s="8"/>
      <c r="R683" s="8"/>
      <c r="S683" s="8"/>
      <c r="T683" s="8"/>
      <c r="U683" s="8"/>
      <c r="V683" s="8"/>
      <c r="W683" s="8"/>
      <c r="X683" s="8"/>
      <c r="Y683" s="8"/>
      <c r="Z683" s="8"/>
      <c r="AA683" s="8"/>
      <c r="AB683" s="8"/>
      <c r="AC683" s="8"/>
      <c r="AD683" s="8"/>
      <c r="AE683" s="124"/>
      <c r="AF683" s="96"/>
      <c r="AG683" s="96"/>
      <c r="AH683" s="96"/>
    </row>
    <row r="684" spans="1:34" ht="18.75" customHeight="1">
      <c r="A684" s="96"/>
      <c r="B684" s="96"/>
      <c r="C684" s="96"/>
      <c r="D684" s="96"/>
      <c r="E684" s="96"/>
      <c r="F684" s="96"/>
      <c r="G684" s="96"/>
      <c r="H684" s="96"/>
      <c r="I684" s="96"/>
      <c r="J684" s="96"/>
      <c r="K684" s="8"/>
      <c r="L684" s="8"/>
      <c r="M684" s="8"/>
      <c r="N684" s="8"/>
      <c r="O684" s="8"/>
      <c r="P684" s="8"/>
      <c r="Q684" s="8"/>
      <c r="R684" s="8"/>
      <c r="S684" s="8"/>
      <c r="T684" s="8"/>
      <c r="U684" s="8"/>
      <c r="V684" s="8"/>
      <c r="W684" s="8"/>
      <c r="X684" s="8"/>
      <c r="Y684" s="8"/>
      <c r="Z684" s="8"/>
      <c r="AA684" s="8"/>
      <c r="AB684" s="8"/>
      <c r="AC684" s="8"/>
      <c r="AD684" s="8"/>
      <c r="AE684" s="124"/>
      <c r="AF684" s="96"/>
      <c r="AG684" s="96"/>
      <c r="AH684" s="96"/>
    </row>
    <row r="685" spans="1:34" ht="18.75" customHeight="1">
      <c r="A685" s="96"/>
      <c r="B685" s="96"/>
      <c r="C685" s="96"/>
      <c r="D685" s="96"/>
      <c r="E685" s="96"/>
      <c r="F685" s="96"/>
      <c r="G685" s="96"/>
      <c r="H685" s="96"/>
      <c r="I685" s="96"/>
      <c r="J685" s="96"/>
      <c r="K685" s="8"/>
      <c r="L685" s="8"/>
      <c r="M685" s="8"/>
      <c r="N685" s="8"/>
      <c r="O685" s="8"/>
      <c r="P685" s="8"/>
      <c r="Q685" s="8"/>
      <c r="R685" s="8"/>
      <c r="S685" s="8"/>
      <c r="T685" s="8"/>
      <c r="U685" s="8"/>
      <c r="V685" s="8"/>
      <c r="W685" s="8"/>
      <c r="X685" s="8"/>
      <c r="Y685" s="8"/>
      <c r="Z685" s="8"/>
      <c r="AA685" s="8"/>
      <c r="AB685" s="8"/>
      <c r="AC685" s="8"/>
      <c r="AD685" s="8"/>
      <c r="AE685" s="124"/>
      <c r="AF685" s="96"/>
      <c r="AG685" s="96"/>
      <c r="AH685" s="96"/>
    </row>
    <row r="686" spans="1:34" ht="18.75" customHeight="1">
      <c r="A686" s="96"/>
      <c r="B686" s="96"/>
      <c r="C686" s="96"/>
      <c r="D686" s="96"/>
      <c r="E686" s="96"/>
      <c r="F686" s="96"/>
      <c r="G686" s="96"/>
      <c r="H686" s="96"/>
      <c r="I686" s="96"/>
      <c r="J686" s="96"/>
      <c r="K686" s="8"/>
      <c r="L686" s="8"/>
      <c r="M686" s="8"/>
      <c r="N686" s="8"/>
      <c r="O686" s="8"/>
      <c r="P686" s="8"/>
      <c r="Q686" s="8"/>
      <c r="R686" s="8"/>
      <c r="S686" s="8"/>
      <c r="T686" s="8"/>
      <c r="U686" s="8"/>
      <c r="V686" s="8"/>
      <c r="W686" s="8"/>
      <c r="X686" s="8"/>
      <c r="Y686" s="8"/>
      <c r="Z686" s="8"/>
      <c r="AA686" s="8"/>
      <c r="AB686" s="8"/>
      <c r="AC686" s="8"/>
      <c r="AD686" s="8"/>
      <c r="AE686" s="124"/>
      <c r="AF686" s="96"/>
      <c r="AG686" s="96"/>
      <c r="AH686" s="96"/>
    </row>
    <row r="687" spans="1:34" ht="18.75" customHeight="1">
      <c r="A687" s="96"/>
      <c r="B687" s="96"/>
      <c r="C687" s="96"/>
      <c r="D687" s="96"/>
      <c r="E687" s="96"/>
      <c r="F687" s="96"/>
      <c r="G687" s="96"/>
      <c r="H687" s="96"/>
      <c r="I687" s="96"/>
      <c r="J687" s="96"/>
      <c r="K687" s="8"/>
      <c r="L687" s="8"/>
      <c r="M687" s="8"/>
      <c r="N687" s="8"/>
      <c r="O687" s="8"/>
      <c r="P687" s="8"/>
      <c r="Q687" s="8"/>
      <c r="R687" s="8"/>
      <c r="S687" s="8"/>
      <c r="T687" s="8"/>
      <c r="U687" s="8"/>
      <c r="V687" s="8"/>
      <c r="W687" s="8"/>
      <c r="X687" s="8"/>
      <c r="Y687" s="8"/>
      <c r="Z687" s="8"/>
      <c r="AA687" s="8"/>
      <c r="AB687" s="8"/>
      <c r="AC687" s="8"/>
      <c r="AD687" s="8"/>
      <c r="AE687" s="124"/>
      <c r="AF687" s="96"/>
      <c r="AG687" s="96"/>
      <c r="AH687" s="96"/>
    </row>
    <row r="688" spans="1:34" ht="18.75" customHeight="1">
      <c r="A688" s="96"/>
      <c r="B688" s="96"/>
      <c r="C688" s="96"/>
      <c r="D688" s="96"/>
      <c r="E688" s="96"/>
      <c r="F688" s="96"/>
      <c r="G688" s="96"/>
      <c r="H688" s="96"/>
      <c r="I688" s="96"/>
      <c r="J688" s="96"/>
      <c r="K688" s="8"/>
      <c r="L688" s="8"/>
      <c r="M688" s="8"/>
      <c r="N688" s="8"/>
      <c r="O688" s="8"/>
      <c r="P688" s="8"/>
      <c r="Q688" s="8"/>
      <c r="R688" s="8"/>
      <c r="S688" s="8"/>
      <c r="T688" s="8"/>
      <c r="U688" s="8"/>
      <c r="V688" s="8"/>
      <c r="W688" s="8"/>
      <c r="X688" s="8"/>
      <c r="Y688" s="8"/>
      <c r="Z688" s="8"/>
      <c r="AA688" s="8"/>
      <c r="AB688" s="8"/>
      <c r="AC688" s="8"/>
      <c r="AD688" s="8"/>
      <c r="AE688" s="124"/>
      <c r="AF688" s="96"/>
      <c r="AG688" s="96"/>
      <c r="AH688" s="96"/>
    </row>
    <row r="689" spans="1:34" ht="18.75" customHeight="1">
      <c r="A689" s="96"/>
      <c r="B689" s="96"/>
      <c r="C689" s="96"/>
      <c r="D689" s="96"/>
      <c r="E689" s="96"/>
      <c r="F689" s="96"/>
      <c r="G689" s="96"/>
      <c r="H689" s="96"/>
      <c r="I689" s="96"/>
      <c r="J689" s="96"/>
      <c r="K689" s="8"/>
      <c r="L689" s="8"/>
      <c r="M689" s="8"/>
      <c r="N689" s="8"/>
      <c r="O689" s="8"/>
      <c r="P689" s="8"/>
      <c r="Q689" s="8"/>
      <c r="R689" s="8"/>
      <c r="S689" s="8"/>
      <c r="T689" s="8"/>
      <c r="U689" s="8"/>
      <c r="V689" s="8"/>
      <c r="W689" s="8"/>
      <c r="X689" s="8"/>
      <c r="Y689" s="8"/>
      <c r="Z689" s="8"/>
      <c r="AA689" s="8"/>
      <c r="AB689" s="8"/>
      <c r="AC689" s="8"/>
      <c r="AD689" s="8"/>
      <c r="AE689" s="124"/>
      <c r="AF689" s="96"/>
      <c r="AG689" s="96"/>
      <c r="AH689" s="96"/>
    </row>
    <row r="690" spans="1:34" ht="18.75" customHeight="1">
      <c r="A690" s="96"/>
      <c r="B690" s="96"/>
      <c r="C690" s="96"/>
      <c r="D690" s="96"/>
      <c r="E690" s="96"/>
      <c r="F690" s="96"/>
      <c r="G690" s="96"/>
      <c r="H690" s="96"/>
      <c r="I690" s="96"/>
      <c r="J690" s="96"/>
      <c r="K690" s="8"/>
      <c r="L690" s="8"/>
      <c r="M690" s="8"/>
      <c r="N690" s="8"/>
      <c r="O690" s="8"/>
      <c r="P690" s="8"/>
      <c r="Q690" s="8"/>
      <c r="R690" s="8"/>
      <c r="S690" s="8"/>
      <c r="T690" s="8"/>
      <c r="U690" s="8"/>
      <c r="V690" s="8"/>
      <c r="W690" s="8"/>
      <c r="X690" s="8"/>
      <c r="Y690" s="8"/>
      <c r="Z690" s="8"/>
      <c r="AA690" s="8"/>
      <c r="AB690" s="8"/>
      <c r="AC690" s="8"/>
      <c r="AD690" s="8"/>
      <c r="AE690" s="124"/>
      <c r="AF690" s="96"/>
      <c r="AG690" s="96"/>
      <c r="AH690" s="96"/>
    </row>
    <row r="691" spans="1:34" ht="18.75" customHeight="1">
      <c r="A691" s="96"/>
      <c r="B691" s="96"/>
      <c r="C691" s="96"/>
      <c r="D691" s="96"/>
      <c r="E691" s="96"/>
      <c r="F691" s="96"/>
      <c r="G691" s="96"/>
      <c r="H691" s="96"/>
      <c r="I691" s="96"/>
      <c r="J691" s="96"/>
      <c r="K691" s="8"/>
      <c r="L691" s="8"/>
      <c r="M691" s="8"/>
      <c r="N691" s="8"/>
      <c r="O691" s="8"/>
      <c r="P691" s="8"/>
      <c r="Q691" s="8"/>
      <c r="R691" s="8"/>
      <c r="S691" s="8"/>
      <c r="T691" s="8"/>
      <c r="U691" s="8"/>
      <c r="V691" s="8"/>
      <c r="W691" s="8"/>
      <c r="X691" s="8"/>
      <c r="Y691" s="8"/>
      <c r="Z691" s="8"/>
      <c r="AA691" s="8"/>
      <c r="AB691" s="8"/>
      <c r="AC691" s="8"/>
      <c r="AD691" s="8"/>
      <c r="AE691" s="124"/>
      <c r="AF691" s="96"/>
      <c r="AG691" s="96"/>
      <c r="AH691" s="96"/>
    </row>
    <row r="692" spans="1:34" ht="18.75" customHeight="1">
      <c r="A692" s="96"/>
      <c r="B692" s="96"/>
      <c r="C692" s="96"/>
      <c r="D692" s="96"/>
      <c r="E692" s="96"/>
      <c r="F692" s="96"/>
      <c r="G692" s="96"/>
      <c r="H692" s="96"/>
      <c r="I692" s="96"/>
      <c r="J692" s="96"/>
      <c r="K692" s="8"/>
      <c r="L692" s="8"/>
      <c r="M692" s="8"/>
      <c r="N692" s="8"/>
      <c r="O692" s="8"/>
      <c r="P692" s="8"/>
      <c r="Q692" s="8"/>
      <c r="R692" s="8"/>
      <c r="S692" s="8"/>
      <c r="T692" s="8"/>
      <c r="U692" s="8"/>
      <c r="V692" s="8"/>
      <c r="W692" s="8"/>
      <c r="X692" s="8"/>
      <c r="Y692" s="8"/>
      <c r="Z692" s="8"/>
      <c r="AA692" s="8"/>
      <c r="AB692" s="8"/>
      <c r="AC692" s="8"/>
      <c r="AD692" s="8"/>
      <c r="AE692" s="124"/>
      <c r="AF692" s="96"/>
      <c r="AG692" s="96"/>
      <c r="AH692" s="96"/>
    </row>
    <row r="693" spans="1:34" ht="18.75" customHeight="1">
      <c r="A693" s="96"/>
      <c r="B693" s="96"/>
      <c r="C693" s="96"/>
      <c r="D693" s="96"/>
      <c r="E693" s="96"/>
      <c r="F693" s="96"/>
      <c r="G693" s="96"/>
      <c r="H693" s="96"/>
      <c r="I693" s="96"/>
      <c r="J693" s="96"/>
      <c r="K693" s="8"/>
      <c r="L693" s="8"/>
      <c r="M693" s="8"/>
      <c r="N693" s="8"/>
      <c r="O693" s="8"/>
      <c r="P693" s="8"/>
      <c r="Q693" s="8"/>
      <c r="R693" s="8"/>
      <c r="S693" s="8"/>
      <c r="T693" s="8"/>
      <c r="U693" s="8"/>
      <c r="V693" s="8"/>
      <c r="W693" s="8"/>
      <c r="X693" s="8"/>
      <c r="Y693" s="8"/>
      <c r="Z693" s="8"/>
      <c r="AA693" s="8"/>
      <c r="AB693" s="8"/>
      <c r="AC693" s="8"/>
      <c r="AD693" s="8"/>
      <c r="AE693" s="124"/>
      <c r="AF693" s="96"/>
      <c r="AG693" s="96"/>
      <c r="AH693" s="96"/>
    </row>
    <row r="694" spans="1:34" ht="18.75" customHeight="1">
      <c r="A694" s="96"/>
      <c r="B694" s="96"/>
      <c r="C694" s="96"/>
      <c r="D694" s="96"/>
      <c r="E694" s="96"/>
      <c r="F694" s="96"/>
      <c r="G694" s="96"/>
      <c r="H694" s="96"/>
      <c r="I694" s="96"/>
      <c r="J694" s="96"/>
      <c r="K694" s="8"/>
      <c r="L694" s="8"/>
      <c r="M694" s="8"/>
      <c r="N694" s="8"/>
      <c r="O694" s="8"/>
      <c r="P694" s="8"/>
      <c r="Q694" s="8"/>
      <c r="R694" s="8"/>
      <c r="S694" s="8"/>
      <c r="T694" s="8"/>
      <c r="U694" s="8"/>
      <c r="V694" s="8"/>
      <c r="W694" s="8"/>
      <c r="X694" s="8"/>
      <c r="Y694" s="8"/>
      <c r="Z694" s="8"/>
      <c r="AA694" s="8"/>
      <c r="AB694" s="8"/>
      <c r="AC694" s="8"/>
      <c r="AD694" s="8"/>
      <c r="AE694" s="124"/>
      <c r="AF694" s="96"/>
      <c r="AG694" s="96"/>
      <c r="AH694" s="96"/>
    </row>
    <row r="695" spans="1:34" ht="18.75" customHeight="1">
      <c r="A695" s="96"/>
      <c r="B695" s="96"/>
      <c r="C695" s="96"/>
      <c r="D695" s="96"/>
      <c r="E695" s="96"/>
      <c r="F695" s="96"/>
      <c r="G695" s="96"/>
      <c r="H695" s="96"/>
      <c r="I695" s="96"/>
      <c r="J695" s="96"/>
      <c r="K695" s="8"/>
      <c r="L695" s="8"/>
      <c r="M695" s="8"/>
      <c r="N695" s="8"/>
      <c r="O695" s="8"/>
      <c r="P695" s="8"/>
      <c r="Q695" s="8"/>
      <c r="R695" s="8"/>
      <c r="S695" s="8"/>
      <c r="T695" s="8"/>
      <c r="U695" s="8"/>
      <c r="V695" s="8"/>
      <c r="W695" s="8"/>
      <c r="X695" s="8"/>
      <c r="Y695" s="8"/>
      <c r="Z695" s="8"/>
      <c r="AA695" s="8"/>
      <c r="AB695" s="8"/>
      <c r="AC695" s="8"/>
      <c r="AD695" s="8"/>
      <c r="AE695" s="124"/>
      <c r="AF695" s="96"/>
      <c r="AG695" s="96"/>
      <c r="AH695" s="96"/>
    </row>
    <row r="696" spans="1:34" ht="18.75" customHeight="1">
      <c r="A696" s="96"/>
      <c r="B696" s="96"/>
      <c r="C696" s="96"/>
      <c r="D696" s="96"/>
      <c r="E696" s="96"/>
      <c r="F696" s="96"/>
      <c r="G696" s="96"/>
      <c r="H696" s="96"/>
      <c r="I696" s="96"/>
      <c r="J696" s="96"/>
      <c r="K696" s="8"/>
      <c r="L696" s="8"/>
      <c r="M696" s="8"/>
      <c r="N696" s="8"/>
      <c r="O696" s="8"/>
      <c r="P696" s="8"/>
      <c r="Q696" s="8"/>
      <c r="R696" s="8"/>
      <c r="S696" s="8"/>
      <c r="T696" s="8"/>
      <c r="U696" s="8"/>
      <c r="V696" s="8"/>
      <c r="W696" s="8"/>
      <c r="X696" s="8"/>
      <c r="Y696" s="8"/>
      <c r="Z696" s="8"/>
      <c r="AA696" s="8"/>
      <c r="AB696" s="8"/>
      <c r="AC696" s="8"/>
      <c r="AD696" s="8"/>
      <c r="AE696" s="124"/>
      <c r="AF696" s="96"/>
      <c r="AG696" s="96"/>
      <c r="AH696" s="96"/>
    </row>
    <row r="697" spans="1:34" ht="18.75" customHeight="1">
      <c r="A697" s="96"/>
      <c r="B697" s="96"/>
      <c r="C697" s="96"/>
      <c r="D697" s="96"/>
      <c r="E697" s="96"/>
      <c r="F697" s="96"/>
      <c r="G697" s="96"/>
      <c r="H697" s="96"/>
      <c r="I697" s="96"/>
      <c r="J697" s="96"/>
      <c r="K697" s="8"/>
      <c r="L697" s="8"/>
      <c r="M697" s="8"/>
      <c r="N697" s="8"/>
      <c r="O697" s="8"/>
      <c r="P697" s="8"/>
      <c r="Q697" s="8"/>
      <c r="R697" s="8"/>
      <c r="S697" s="8"/>
      <c r="T697" s="8"/>
      <c r="U697" s="8"/>
      <c r="V697" s="8"/>
      <c r="W697" s="8"/>
      <c r="X697" s="8"/>
      <c r="Y697" s="8"/>
      <c r="Z697" s="8"/>
      <c r="AA697" s="8"/>
      <c r="AB697" s="8"/>
      <c r="AC697" s="8"/>
      <c r="AD697" s="8"/>
      <c r="AE697" s="124"/>
      <c r="AF697" s="96"/>
      <c r="AG697" s="96"/>
      <c r="AH697" s="96"/>
    </row>
    <row r="698" spans="1:34" ht="18.75" customHeight="1">
      <c r="A698" s="96"/>
      <c r="B698" s="96"/>
      <c r="C698" s="96"/>
      <c r="D698" s="96"/>
      <c r="E698" s="96"/>
      <c r="F698" s="96"/>
      <c r="G698" s="96"/>
      <c r="H698" s="96"/>
      <c r="I698" s="96"/>
      <c r="J698" s="96"/>
      <c r="K698" s="8"/>
      <c r="L698" s="8"/>
      <c r="M698" s="8"/>
      <c r="N698" s="8"/>
      <c r="O698" s="8"/>
      <c r="P698" s="8"/>
      <c r="Q698" s="8"/>
      <c r="R698" s="8"/>
      <c r="S698" s="8"/>
      <c r="T698" s="8"/>
      <c r="U698" s="8"/>
      <c r="V698" s="8"/>
      <c r="W698" s="8"/>
      <c r="X698" s="8"/>
      <c r="Y698" s="8"/>
      <c r="Z698" s="8"/>
      <c r="AA698" s="8"/>
      <c r="AB698" s="8"/>
      <c r="AC698" s="8"/>
      <c r="AD698" s="8"/>
      <c r="AE698" s="124"/>
      <c r="AF698" s="96"/>
      <c r="AG698" s="96"/>
      <c r="AH698" s="96"/>
    </row>
    <row r="699" spans="1:34" ht="18.75" customHeight="1">
      <c r="A699" s="96"/>
      <c r="B699" s="96"/>
      <c r="C699" s="96"/>
      <c r="D699" s="96"/>
      <c r="E699" s="96"/>
      <c r="F699" s="96"/>
      <c r="G699" s="96"/>
      <c r="H699" s="96"/>
      <c r="I699" s="96"/>
      <c r="J699" s="96"/>
      <c r="K699" s="8"/>
      <c r="L699" s="8"/>
      <c r="M699" s="8"/>
      <c r="N699" s="8"/>
      <c r="O699" s="8"/>
      <c r="P699" s="8"/>
      <c r="Q699" s="8"/>
      <c r="R699" s="8"/>
      <c r="S699" s="8"/>
      <c r="T699" s="8"/>
      <c r="U699" s="8"/>
      <c r="V699" s="8"/>
      <c r="W699" s="8"/>
      <c r="X699" s="8"/>
      <c r="Y699" s="8"/>
      <c r="Z699" s="8"/>
      <c r="AA699" s="8"/>
      <c r="AB699" s="8"/>
      <c r="AC699" s="8"/>
      <c r="AD699" s="8"/>
      <c r="AE699" s="124"/>
      <c r="AF699" s="96"/>
      <c r="AG699" s="96"/>
      <c r="AH699" s="96"/>
    </row>
    <row r="700" spans="1:34" ht="18.75" customHeight="1">
      <c r="A700" s="96"/>
      <c r="B700" s="96"/>
      <c r="C700" s="96"/>
      <c r="D700" s="96"/>
      <c r="E700" s="96"/>
      <c r="F700" s="96"/>
      <c r="G700" s="96"/>
      <c r="H700" s="96"/>
      <c r="I700" s="96"/>
      <c r="J700" s="96"/>
      <c r="K700" s="8"/>
      <c r="L700" s="8"/>
      <c r="M700" s="8"/>
      <c r="N700" s="8"/>
      <c r="O700" s="8"/>
      <c r="P700" s="8"/>
      <c r="Q700" s="8"/>
      <c r="R700" s="8"/>
      <c r="S700" s="8"/>
      <c r="T700" s="8"/>
      <c r="U700" s="8"/>
      <c r="V700" s="8"/>
      <c r="W700" s="8"/>
      <c r="X700" s="8"/>
      <c r="Y700" s="8"/>
      <c r="Z700" s="8"/>
      <c r="AA700" s="8"/>
      <c r="AB700" s="8"/>
      <c r="AC700" s="8"/>
      <c r="AD700" s="8"/>
      <c r="AE700" s="124"/>
      <c r="AF700" s="96"/>
      <c r="AG700" s="96"/>
      <c r="AH700" s="96"/>
    </row>
    <row r="701" spans="1:34" ht="18.75" customHeight="1">
      <c r="A701" s="96"/>
      <c r="B701" s="96"/>
      <c r="C701" s="96"/>
      <c r="D701" s="96"/>
      <c r="E701" s="96"/>
      <c r="F701" s="96"/>
      <c r="G701" s="96"/>
      <c r="H701" s="96"/>
      <c r="I701" s="96"/>
      <c r="J701" s="96"/>
      <c r="K701" s="8"/>
      <c r="L701" s="8"/>
      <c r="M701" s="8"/>
      <c r="N701" s="8"/>
      <c r="O701" s="8"/>
      <c r="P701" s="8"/>
      <c r="Q701" s="8"/>
      <c r="R701" s="8"/>
      <c r="S701" s="8"/>
      <c r="T701" s="8"/>
      <c r="U701" s="8"/>
      <c r="V701" s="8"/>
      <c r="W701" s="8"/>
      <c r="X701" s="8"/>
      <c r="Y701" s="8"/>
      <c r="Z701" s="8"/>
      <c r="AA701" s="8"/>
      <c r="AB701" s="8"/>
      <c r="AC701" s="8"/>
      <c r="AD701" s="8"/>
      <c r="AE701" s="124"/>
      <c r="AF701" s="96"/>
      <c r="AG701" s="96"/>
      <c r="AH701" s="96"/>
    </row>
    <row r="702" spans="1:34" ht="18.75" customHeight="1">
      <c r="A702" s="96"/>
      <c r="B702" s="96"/>
      <c r="C702" s="96"/>
      <c r="D702" s="96"/>
      <c r="E702" s="96"/>
      <c r="F702" s="96"/>
      <c r="G702" s="96"/>
      <c r="H702" s="96"/>
      <c r="I702" s="96"/>
      <c r="J702" s="96"/>
      <c r="K702" s="8"/>
      <c r="L702" s="8"/>
      <c r="M702" s="8"/>
      <c r="N702" s="8"/>
      <c r="O702" s="8"/>
      <c r="P702" s="8"/>
      <c r="Q702" s="8"/>
      <c r="R702" s="8"/>
      <c r="S702" s="8"/>
      <c r="T702" s="8"/>
      <c r="U702" s="8"/>
      <c r="V702" s="8"/>
      <c r="W702" s="8"/>
      <c r="X702" s="8"/>
      <c r="Y702" s="8"/>
      <c r="Z702" s="8"/>
      <c r="AA702" s="8"/>
      <c r="AB702" s="8"/>
      <c r="AC702" s="8"/>
      <c r="AD702" s="8"/>
      <c r="AE702" s="124"/>
      <c r="AF702" s="96"/>
      <c r="AG702" s="96"/>
      <c r="AH702" s="96"/>
    </row>
    <row r="703" spans="1:34" ht="18.75" customHeight="1">
      <c r="A703" s="96"/>
      <c r="B703" s="96"/>
      <c r="C703" s="96"/>
      <c r="D703" s="96"/>
      <c r="E703" s="96"/>
      <c r="F703" s="96"/>
      <c r="G703" s="96"/>
      <c r="H703" s="96"/>
      <c r="I703" s="96"/>
      <c r="J703" s="96"/>
      <c r="K703" s="8"/>
      <c r="L703" s="8"/>
      <c r="M703" s="8"/>
      <c r="N703" s="8"/>
      <c r="O703" s="8"/>
      <c r="P703" s="8"/>
      <c r="Q703" s="8"/>
      <c r="R703" s="8"/>
      <c r="S703" s="8"/>
      <c r="T703" s="8"/>
      <c r="U703" s="8"/>
      <c r="V703" s="8"/>
      <c r="W703" s="8"/>
      <c r="X703" s="8"/>
      <c r="Y703" s="8"/>
      <c r="Z703" s="8"/>
      <c r="AA703" s="8"/>
      <c r="AB703" s="8"/>
      <c r="AC703" s="8"/>
      <c r="AD703" s="8"/>
      <c r="AE703" s="124"/>
      <c r="AF703" s="96"/>
      <c r="AG703" s="96"/>
      <c r="AH703" s="96"/>
    </row>
    <row r="704" spans="1:34" ht="18.75" customHeight="1">
      <c r="A704" s="96"/>
      <c r="B704" s="96"/>
      <c r="C704" s="96"/>
      <c r="D704" s="96"/>
      <c r="E704" s="96"/>
      <c r="F704" s="96"/>
      <c r="G704" s="96"/>
      <c r="H704" s="96"/>
      <c r="I704" s="96"/>
      <c r="J704" s="96"/>
      <c r="K704" s="8"/>
      <c r="L704" s="8"/>
      <c r="M704" s="8"/>
      <c r="N704" s="8"/>
      <c r="O704" s="8"/>
      <c r="P704" s="8"/>
      <c r="Q704" s="8"/>
      <c r="R704" s="8"/>
      <c r="S704" s="8"/>
      <c r="T704" s="8"/>
      <c r="U704" s="8"/>
      <c r="V704" s="8"/>
      <c r="W704" s="8"/>
      <c r="X704" s="8"/>
      <c r="Y704" s="8"/>
      <c r="Z704" s="8"/>
      <c r="AA704" s="8"/>
      <c r="AB704" s="8"/>
      <c r="AC704" s="8"/>
      <c r="AD704" s="8"/>
      <c r="AE704" s="124"/>
      <c r="AF704" s="96"/>
      <c r="AG704" s="96"/>
      <c r="AH704" s="96"/>
    </row>
    <row r="705" spans="1:34" ht="18.75" customHeight="1">
      <c r="A705" s="96"/>
      <c r="B705" s="96"/>
      <c r="C705" s="96"/>
      <c r="D705" s="96"/>
      <c r="E705" s="96"/>
      <c r="F705" s="96"/>
      <c r="G705" s="96"/>
      <c r="H705" s="96"/>
      <c r="I705" s="96"/>
      <c r="J705" s="96"/>
      <c r="K705" s="8"/>
      <c r="L705" s="8"/>
      <c r="M705" s="8"/>
      <c r="N705" s="8"/>
      <c r="O705" s="8"/>
      <c r="P705" s="8"/>
      <c r="Q705" s="8"/>
      <c r="R705" s="8"/>
      <c r="S705" s="8"/>
      <c r="T705" s="8"/>
      <c r="U705" s="8"/>
      <c r="V705" s="8"/>
      <c r="W705" s="8"/>
      <c r="X705" s="8"/>
      <c r="Y705" s="8"/>
      <c r="Z705" s="8"/>
      <c r="AA705" s="8"/>
      <c r="AB705" s="8"/>
      <c r="AC705" s="8"/>
      <c r="AD705" s="8"/>
      <c r="AE705" s="124"/>
      <c r="AF705" s="96"/>
      <c r="AG705" s="96"/>
      <c r="AH705" s="96"/>
    </row>
    <row r="706" spans="1:34" ht="18.75" customHeight="1">
      <c r="A706" s="96"/>
      <c r="B706" s="96"/>
      <c r="C706" s="96"/>
      <c r="D706" s="96"/>
      <c r="E706" s="96"/>
      <c r="F706" s="96"/>
      <c r="G706" s="96"/>
      <c r="H706" s="96"/>
      <c r="I706" s="96"/>
      <c r="J706" s="96"/>
      <c r="K706" s="8"/>
      <c r="L706" s="8"/>
      <c r="M706" s="8"/>
      <c r="N706" s="8"/>
      <c r="O706" s="8"/>
      <c r="P706" s="8"/>
      <c r="Q706" s="8"/>
      <c r="R706" s="8"/>
      <c r="S706" s="8"/>
      <c r="T706" s="8"/>
      <c r="U706" s="8"/>
      <c r="V706" s="8"/>
      <c r="W706" s="8"/>
      <c r="X706" s="8"/>
      <c r="Y706" s="8"/>
      <c r="Z706" s="8"/>
      <c r="AA706" s="8"/>
      <c r="AB706" s="8"/>
      <c r="AC706" s="8"/>
      <c r="AD706" s="8"/>
      <c r="AE706" s="124"/>
      <c r="AF706" s="96"/>
      <c r="AG706" s="96"/>
      <c r="AH706" s="96"/>
    </row>
    <row r="707" spans="1:34" ht="18.75" customHeight="1">
      <c r="A707" s="96"/>
      <c r="B707" s="96"/>
      <c r="C707" s="96"/>
      <c r="D707" s="96"/>
      <c r="E707" s="96"/>
      <c r="F707" s="96"/>
      <c r="G707" s="96"/>
      <c r="H707" s="96"/>
      <c r="I707" s="96"/>
      <c r="J707" s="96"/>
      <c r="K707" s="8"/>
      <c r="L707" s="8"/>
      <c r="M707" s="8"/>
      <c r="N707" s="8"/>
      <c r="O707" s="8"/>
      <c r="P707" s="8"/>
      <c r="Q707" s="8"/>
      <c r="R707" s="8"/>
      <c r="S707" s="8"/>
      <c r="T707" s="8"/>
      <c r="U707" s="8"/>
      <c r="V707" s="8"/>
      <c r="W707" s="8"/>
      <c r="X707" s="8"/>
      <c r="Y707" s="8"/>
      <c r="Z707" s="8"/>
      <c r="AA707" s="8"/>
      <c r="AB707" s="8"/>
      <c r="AC707" s="8"/>
      <c r="AD707" s="8"/>
      <c r="AE707" s="124"/>
      <c r="AF707" s="96"/>
      <c r="AG707" s="96"/>
      <c r="AH707" s="96"/>
    </row>
    <row r="708" spans="1:34" ht="18.75" customHeight="1">
      <c r="A708" s="96"/>
      <c r="B708" s="96"/>
      <c r="C708" s="96"/>
      <c r="D708" s="96"/>
      <c r="E708" s="96"/>
      <c r="F708" s="96"/>
      <c r="G708" s="96"/>
      <c r="H708" s="96"/>
      <c r="I708" s="96"/>
      <c r="J708" s="96"/>
      <c r="K708" s="8"/>
      <c r="L708" s="8"/>
      <c r="M708" s="8"/>
      <c r="N708" s="8"/>
      <c r="O708" s="8"/>
      <c r="P708" s="8"/>
      <c r="Q708" s="8"/>
      <c r="R708" s="8"/>
      <c r="S708" s="8"/>
      <c r="T708" s="8"/>
      <c r="U708" s="8"/>
      <c r="V708" s="8"/>
      <c r="W708" s="8"/>
      <c r="X708" s="8"/>
      <c r="Y708" s="8"/>
      <c r="Z708" s="8"/>
      <c r="AA708" s="8"/>
      <c r="AB708" s="8"/>
      <c r="AC708" s="8"/>
      <c r="AD708" s="8"/>
      <c r="AE708" s="124"/>
      <c r="AF708" s="96"/>
      <c r="AG708" s="96"/>
      <c r="AH708" s="96"/>
    </row>
    <row r="709" spans="1:34" ht="18.75" customHeight="1">
      <c r="A709" s="96"/>
      <c r="B709" s="96"/>
      <c r="C709" s="96"/>
      <c r="D709" s="96"/>
      <c r="E709" s="96"/>
      <c r="F709" s="96"/>
      <c r="G709" s="96"/>
      <c r="H709" s="96"/>
      <c r="I709" s="96"/>
      <c r="J709" s="96"/>
      <c r="K709" s="8"/>
      <c r="L709" s="8"/>
      <c r="M709" s="8"/>
      <c r="N709" s="8"/>
      <c r="O709" s="8"/>
      <c r="P709" s="8"/>
      <c r="Q709" s="8"/>
      <c r="R709" s="8"/>
      <c r="S709" s="8"/>
      <c r="T709" s="8"/>
      <c r="U709" s="8"/>
      <c r="V709" s="8"/>
      <c r="W709" s="8"/>
      <c r="X709" s="8"/>
      <c r="Y709" s="8"/>
      <c r="Z709" s="8"/>
      <c r="AA709" s="8"/>
      <c r="AB709" s="8"/>
      <c r="AC709" s="8"/>
      <c r="AD709" s="8"/>
      <c r="AE709" s="124"/>
      <c r="AF709" s="96"/>
      <c r="AG709" s="96"/>
      <c r="AH709" s="96"/>
    </row>
    <row r="710" spans="1:34" ht="18.75" customHeight="1">
      <c r="A710" s="96"/>
      <c r="B710" s="96"/>
      <c r="C710" s="96"/>
      <c r="D710" s="96"/>
      <c r="E710" s="96"/>
      <c r="F710" s="96"/>
      <c r="G710" s="96"/>
      <c r="H710" s="96"/>
      <c r="I710" s="96"/>
      <c r="J710" s="96"/>
      <c r="K710" s="8"/>
      <c r="L710" s="8"/>
      <c r="M710" s="8"/>
      <c r="N710" s="8"/>
      <c r="O710" s="8"/>
      <c r="P710" s="8"/>
      <c r="Q710" s="8"/>
      <c r="R710" s="8"/>
      <c r="S710" s="8"/>
      <c r="T710" s="8"/>
      <c r="U710" s="8"/>
      <c r="V710" s="8"/>
      <c r="W710" s="8"/>
      <c r="X710" s="8"/>
      <c r="Y710" s="8"/>
      <c r="Z710" s="8"/>
      <c r="AA710" s="8"/>
      <c r="AB710" s="8"/>
      <c r="AC710" s="8"/>
      <c r="AD710" s="8"/>
      <c r="AE710" s="124"/>
      <c r="AF710" s="96"/>
      <c r="AG710" s="96"/>
      <c r="AH710" s="96"/>
    </row>
    <row r="711" spans="1:34" ht="18.75" customHeight="1">
      <c r="A711" s="96"/>
      <c r="B711" s="96"/>
      <c r="C711" s="96"/>
      <c r="D711" s="96"/>
      <c r="E711" s="96"/>
      <c r="F711" s="96"/>
      <c r="G711" s="96"/>
      <c r="H711" s="96"/>
      <c r="I711" s="96"/>
      <c r="J711" s="96"/>
      <c r="K711" s="8"/>
      <c r="L711" s="8"/>
      <c r="M711" s="8"/>
      <c r="N711" s="8"/>
      <c r="O711" s="8"/>
      <c r="P711" s="8"/>
      <c r="Q711" s="8"/>
      <c r="R711" s="8"/>
      <c r="S711" s="8"/>
      <c r="T711" s="8"/>
      <c r="U711" s="8"/>
      <c r="V711" s="8"/>
      <c r="W711" s="8"/>
      <c r="X711" s="8"/>
      <c r="Y711" s="8"/>
      <c r="Z711" s="8"/>
      <c r="AA711" s="8"/>
      <c r="AB711" s="8"/>
      <c r="AC711" s="8"/>
      <c r="AD711" s="8"/>
      <c r="AE711" s="124"/>
      <c r="AF711" s="96"/>
      <c r="AG711" s="96"/>
      <c r="AH711" s="96"/>
    </row>
    <row r="712" spans="1:34" ht="18.75" customHeight="1">
      <c r="A712" s="96"/>
      <c r="B712" s="96"/>
      <c r="C712" s="96"/>
      <c r="D712" s="96"/>
      <c r="E712" s="96"/>
      <c r="F712" s="96"/>
      <c r="G712" s="96"/>
      <c r="H712" s="96"/>
      <c r="I712" s="96"/>
      <c r="J712" s="96"/>
      <c r="K712" s="8"/>
      <c r="L712" s="8"/>
      <c r="M712" s="8"/>
      <c r="N712" s="8"/>
      <c r="O712" s="8"/>
      <c r="P712" s="8"/>
      <c r="Q712" s="8"/>
      <c r="R712" s="8"/>
      <c r="S712" s="8"/>
      <c r="T712" s="8"/>
      <c r="U712" s="8"/>
      <c r="V712" s="8"/>
      <c r="W712" s="8"/>
      <c r="X712" s="8"/>
      <c r="Y712" s="8"/>
      <c r="Z712" s="8"/>
      <c r="AA712" s="8"/>
      <c r="AB712" s="8"/>
      <c r="AC712" s="8"/>
      <c r="AD712" s="8"/>
      <c r="AE712" s="124"/>
      <c r="AF712" s="96"/>
      <c r="AG712" s="96"/>
      <c r="AH712" s="96"/>
    </row>
    <row r="713" spans="1:34" ht="18.75" customHeight="1">
      <c r="A713" s="96"/>
      <c r="B713" s="96"/>
      <c r="C713" s="96"/>
      <c r="D713" s="96"/>
      <c r="E713" s="96"/>
      <c r="F713" s="96"/>
      <c r="G713" s="96"/>
      <c r="H713" s="96"/>
      <c r="I713" s="96"/>
      <c r="J713" s="96"/>
      <c r="K713" s="8"/>
      <c r="L713" s="8"/>
      <c r="M713" s="8"/>
      <c r="N713" s="8"/>
      <c r="O713" s="8"/>
      <c r="P713" s="8"/>
      <c r="Q713" s="8"/>
      <c r="R713" s="8"/>
      <c r="S713" s="8"/>
      <c r="T713" s="8"/>
      <c r="U713" s="8"/>
      <c r="V713" s="8"/>
      <c r="W713" s="8"/>
      <c r="X713" s="8"/>
      <c r="Y713" s="8"/>
      <c r="Z713" s="8"/>
      <c r="AA713" s="8"/>
      <c r="AB713" s="8"/>
      <c r="AC713" s="8"/>
      <c r="AD713" s="8"/>
      <c r="AE713" s="124"/>
      <c r="AF713" s="96"/>
      <c r="AG713" s="96"/>
      <c r="AH713" s="96"/>
    </row>
    <row r="714" spans="1:34" ht="18.75" customHeight="1">
      <c r="A714" s="96"/>
      <c r="B714" s="96"/>
      <c r="C714" s="96"/>
      <c r="D714" s="96"/>
      <c r="E714" s="96"/>
      <c r="F714" s="96"/>
      <c r="G714" s="96"/>
      <c r="H714" s="96"/>
      <c r="I714" s="96"/>
      <c r="J714" s="96"/>
      <c r="K714" s="8"/>
      <c r="L714" s="8"/>
      <c r="M714" s="8"/>
      <c r="N714" s="8"/>
      <c r="O714" s="8"/>
      <c r="P714" s="8"/>
      <c r="Q714" s="8"/>
      <c r="R714" s="8"/>
      <c r="S714" s="8"/>
      <c r="T714" s="8"/>
      <c r="U714" s="8"/>
      <c r="V714" s="8"/>
      <c r="W714" s="8"/>
      <c r="X714" s="8"/>
      <c r="Y714" s="8"/>
      <c r="Z714" s="8"/>
      <c r="AA714" s="8"/>
      <c r="AB714" s="8"/>
      <c r="AC714" s="8"/>
      <c r="AD714" s="8"/>
      <c r="AE714" s="124"/>
      <c r="AF714" s="96"/>
      <c r="AG714" s="96"/>
      <c r="AH714" s="96"/>
    </row>
    <row r="715" spans="1:34" ht="18.75" customHeight="1">
      <c r="A715" s="96"/>
      <c r="B715" s="96"/>
      <c r="C715" s="96"/>
      <c r="D715" s="96"/>
      <c r="E715" s="96"/>
      <c r="F715" s="96"/>
      <c r="G715" s="96"/>
      <c r="H715" s="96"/>
      <c r="I715" s="96"/>
      <c r="J715" s="96"/>
      <c r="K715" s="8"/>
      <c r="L715" s="8"/>
      <c r="M715" s="8"/>
      <c r="N715" s="8"/>
      <c r="O715" s="8"/>
      <c r="P715" s="8"/>
      <c r="Q715" s="8"/>
      <c r="R715" s="8"/>
      <c r="S715" s="8"/>
      <c r="T715" s="8"/>
      <c r="U715" s="8"/>
      <c r="V715" s="8"/>
      <c r="W715" s="8"/>
      <c r="X715" s="8"/>
      <c r="Y715" s="8"/>
      <c r="Z715" s="8"/>
      <c r="AA715" s="8"/>
      <c r="AB715" s="8"/>
      <c r="AC715" s="8"/>
      <c r="AD715" s="8"/>
      <c r="AE715" s="124"/>
      <c r="AF715" s="96"/>
      <c r="AG715" s="96"/>
      <c r="AH715" s="96"/>
    </row>
    <row r="716" spans="1:34" ht="18.75" customHeight="1">
      <c r="A716" s="96"/>
      <c r="B716" s="96"/>
      <c r="C716" s="96"/>
      <c r="D716" s="96"/>
      <c r="E716" s="96"/>
      <c r="F716" s="96"/>
      <c r="G716" s="96"/>
      <c r="H716" s="96"/>
      <c r="I716" s="96"/>
      <c r="J716" s="96"/>
      <c r="K716" s="8"/>
      <c r="L716" s="8"/>
      <c r="M716" s="8"/>
      <c r="N716" s="8"/>
      <c r="O716" s="8"/>
      <c r="P716" s="8"/>
      <c r="Q716" s="8"/>
      <c r="R716" s="8"/>
      <c r="S716" s="8"/>
      <c r="T716" s="8"/>
      <c r="U716" s="8"/>
      <c r="V716" s="8"/>
      <c r="W716" s="8"/>
      <c r="X716" s="8"/>
      <c r="Y716" s="8"/>
      <c r="Z716" s="8"/>
      <c r="AA716" s="8"/>
      <c r="AB716" s="8"/>
      <c r="AC716" s="8"/>
      <c r="AD716" s="8"/>
      <c r="AE716" s="124"/>
      <c r="AF716" s="96"/>
      <c r="AG716" s="96"/>
      <c r="AH716" s="96"/>
    </row>
    <row r="717" spans="1:34" ht="18.75" customHeight="1">
      <c r="A717" s="96"/>
      <c r="B717" s="96"/>
      <c r="C717" s="96"/>
      <c r="D717" s="96"/>
      <c r="E717" s="96"/>
      <c r="F717" s="96"/>
      <c r="G717" s="96"/>
      <c r="H717" s="96"/>
      <c r="I717" s="96"/>
      <c r="J717" s="96"/>
      <c r="K717" s="8"/>
      <c r="L717" s="8"/>
      <c r="M717" s="8"/>
      <c r="N717" s="8"/>
      <c r="O717" s="8"/>
      <c r="P717" s="8"/>
      <c r="Q717" s="8"/>
      <c r="R717" s="8"/>
      <c r="S717" s="8"/>
      <c r="T717" s="8"/>
      <c r="U717" s="8"/>
      <c r="V717" s="8"/>
      <c r="W717" s="8"/>
      <c r="X717" s="8"/>
      <c r="Y717" s="8"/>
      <c r="Z717" s="8"/>
      <c r="AA717" s="8"/>
      <c r="AB717" s="8"/>
      <c r="AC717" s="8"/>
      <c r="AD717" s="8"/>
      <c r="AE717" s="124"/>
      <c r="AF717" s="96"/>
      <c r="AG717" s="96"/>
      <c r="AH717" s="96"/>
    </row>
    <row r="718" spans="1:34" ht="18.75" customHeight="1">
      <c r="A718" s="96"/>
      <c r="B718" s="96"/>
      <c r="C718" s="96"/>
      <c r="D718" s="96"/>
      <c r="E718" s="96"/>
      <c r="F718" s="96"/>
      <c r="G718" s="96"/>
      <c r="H718" s="96"/>
      <c r="I718" s="96"/>
      <c r="J718" s="96"/>
      <c r="K718" s="8"/>
      <c r="L718" s="8"/>
      <c r="M718" s="8"/>
      <c r="N718" s="8"/>
      <c r="O718" s="8"/>
      <c r="P718" s="8"/>
      <c r="Q718" s="8"/>
      <c r="R718" s="8"/>
      <c r="S718" s="8"/>
      <c r="T718" s="8"/>
      <c r="U718" s="8"/>
      <c r="V718" s="8"/>
      <c r="W718" s="8"/>
      <c r="X718" s="8"/>
      <c r="Y718" s="8"/>
      <c r="Z718" s="8"/>
      <c r="AA718" s="8"/>
      <c r="AB718" s="8"/>
      <c r="AC718" s="8"/>
      <c r="AD718" s="8"/>
      <c r="AE718" s="124"/>
      <c r="AF718" s="96"/>
      <c r="AG718" s="96"/>
      <c r="AH718" s="96"/>
    </row>
    <row r="719" spans="1:34" ht="18.75" customHeight="1">
      <c r="A719" s="96"/>
      <c r="B719" s="96"/>
      <c r="C719" s="96"/>
      <c r="D719" s="96"/>
      <c r="E719" s="96"/>
      <c r="F719" s="96"/>
      <c r="G719" s="96"/>
      <c r="H719" s="96"/>
      <c r="I719" s="96"/>
      <c r="J719" s="96"/>
      <c r="K719" s="8"/>
      <c r="L719" s="8"/>
      <c r="M719" s="8"/>
      <c r="N719" s="8"/>
      <c r="O719" s="8"/>
      <c r="P719" s="8"/>
      <c r="Q719" s="8"/>
      <c r="R719" s="8"/>
      <c r="S719" s="8"/>
      <c r="T719" s="8"/>
      <c r="U719" s="8"/>
      <c r="V719" s="8"/>
      <c r="W719" s="8"/>
      <c r="X719" s="8"/>
      <c r="Y719" s="8"/>
      <c r="Z719" s="8"/>
      <c r="AA719" s="8"/>
      <c r="AB719" s="8"/>
      <c r="AC719" s="8"/>
      <c r="AD719" s="8"/>
      <c r="AE719" s="124"/>
      <c r="AF719" s="96"/>
      <c r="AG719" s="96"/>
      <c r="AH719" s="96"/>
    </row>
    <row r="720" spans="1:34" ht="18.75" customHeight="1">
      <c r="A720" s="96"/>
      <c r="B720" s="96"/>
      <c r="C720" s="96"/>
      <c r="D720" s="96"/>
      <c r="E720" s="96"/>
      <c r="F720" s="96"/>
      <c r="G720" s="96"/>
      <c r="H720" s="96"/>
      <c r="I720" s="96"/>
      <c r="J720" s="96"/>
      <c r="K720" s="8"/>
      <c r="L720" s="8"/>
      <c r="M720" s="8"/>
      <c r="N720" s="8"/>
      <c r="O720" s="8"/>
      <c r="P720" s="8"/>
      <c r="Q720" s="8"/>
      <c r="R720" s="8"/>
      <c r="S720" s="8"/>
      <c r="T720" s="8"/>
      <c r="U720" s="8"/>
      <c r="V720" s="8"/>
      <c r="W720" s="8"/>
      <c r="X720" s="8"/>
      <c r="Y720" s="8"/>
      <c r="Z720" s="8"/>
      <c r="AA720" s="8"/>
      <c r="AB720" s="8"/>
      <c r="AC720" s="8"/>
      <c r="AD720" s="8"/>
      <c r="AE720" s="124"/>
      <c r="AF720" s="96"/>
      <c r="AG720" s="96"/>
      <c r="AH720" s="96"/>
    </row>
    <row r="721" spans="1:34" ht="18.75" customHeight="1">
      <c r="A721" s="96"/>
      <c r="B721" s="96"/>
      <c r="C721" s="96"/>
      <c r="D721" s="96"/>
      <c r="E721" s="96"/>
      <c r="F721" s="96"/>
      <c r="G721" s="96"/>
      <c r="H721" s="96"/>
      <c r="I721" s="96"/>
      <c r="J721" s="96"/>
      <c r="K721" s="8"/>
      <c r="L721" s="8"/>
      <c r="M721" s="8"/>
      <c r="N721" s="8"/>
      <c r="O721" s="8"/>
      <c r="P721" s="8"/>
      <c r="Q721" s="8"/>
      <c r="R721" s="8"/>
      <c r="S721" s="8"/>
      <c r="T721" s="8"/>
      <c r="U721" s="8"/>
      <c r="V721" s="8"/>
      <c r="W721" s="8"/>
      <c r="X721" s="8"/>
      <c r="Y721" s="8"/>
      <c r="Z721" s="8"/>
      <c r="AA721" s="8"/>
      <c r="AB721" s="8"/>
      <c r="AC721" s="8"/>
      <c r="AD721" s="8"/>
      <c r="AE721" s="124"/>
      <c r="AF721" s="96"/>
      <c r="AG721" s="96"/>
      <c r="AH721" s="96"/>
    </row>
    <row r="722" spans="1:34" ht="18.75" customHeight="1">
      <c r="A722" s="96"/>
      <c r="B722" s="96"/>
      <c r="C722" s="96"/>
      <c r="D722" s="96"/>
      <c r="E722" s="96"/>
      <c r="F722" s="96"/>
      <c r="G722" s="96"/>
      <c r="H722" s="96"/>
      <c r="I722" s="96"/>
      <c r="J722" s="96"/>
      <c r="K722" s="8"/>
      <c r="L722" s="8"/>
      <c r="M722" s="8"/>
      <c r="N722" s="8"/>
      <c r="O722" s="8"/>
      <c r="P722" s="8"/>
      <c r="Q722" s="8"/>
      <c r="R722" s="8"/>
      <c r="S722" s="8"/>
      <c r="T722" s="8"/>
      <c r="U722" s="8"/>
      <c r="V722" s="8"/>
      <c r="W722" s="8"/>
      <c r="X722" s="8"/>
      <c r="Y722" s="8"/>
      <c r="Z722" s="8"/>
      <c r="AA722" s="8"/>
      <c r="AB722" s="8"/>
      <c r="AC722" s="8"/>
      <c r="AD722" s="8"/>
      <c r="AE722" s="124"/>
      <c r="AF722" s="96"/>
      <c r="AG722" s="96"/>
      <c r="AH722" s="96"/>
    </row>
    <row r="723" spans="1:34" ht="18.75" customHeight="1">
      <c r="A723" s="96"/>
      <c r="B723" s="96"/>
      <c r="C723" s="96"/>
      <c r="D723" s="96"/>
      <c r="E723" s="96"/>
      <c r="F723" s="96"/>
      <c r="G723" s="96"/>
      <c r="H723" s="96"/>
      <c r="I723" s="96"/>
      <c r="J723" s="96"/>
      <c r="K723" s="8"/>
      <c r="L723" s="8"/>
      <c r="M723" s="8"/>
      <c r="N723" s="8"/>
      <c r="O723" s="8"/>
      <c r="P723" s="8"/>
      <c r="Q723" s="8"/>
      <c r="R723" s="8"/>
      <c r="S723" s="8"/>
      <c r="T723" s="8"/>
      <c r="U723" s="8"/>
      <c r="V723" s="8"/>
      <c r="W723" s="8"/>
      <c r="X723" s="8"/>
      <c r="Y723" s="8"/>
      <c r="Z723" s="8"/>
      <c r="AA723" s="8"/>
      <c r="AB723" s="8"/>
      <c r="AC723" s="8"/>
      <c r="AD723" s="8"/>
      <c r="AE723" s="124"/>
      <c r="AF723" s="96"/>
      <c r="AG723" s="96"/>
      <c r="AH723" s="96"/>
    </row>
    <row r="724" spans="1:34" ht="18.75" customHeight="1">
      <c r="A724" s="96"/>
      <c r="B724" s="96"/>
      <c r="C724" s="96"/>
      <c r="D724" s="96"/>
      <c r="E724" s="96"/>
      <c r="F724" s="96"/>
      <c r="G724" s="96"/>
      <c r="H724" s="96"/>
      <c r="I724" s="96"/>
      <c r="J724" s="96"/>
      <c r="K724" s="8"/>
      <c r="L724" s="8"/>
      <c r="M724" s="8"/>
      <c r="N724" s="8"/>
      <c r="O724" s="8"/>
      <c r="P724" s="8"/>
      <c r="Q724" s="8"/>
      <c r="R724" s="8"/>
      <c r="S724" s="8"/>
      <c r="T724" s="8"/>
      <c r="U724" s="8"/>
      <c r="V724" s="8"/>
      <c r="W724" s="8"/>
      <c r="X724" s="8"/>
      <c r="Y724" s="8"/>
      <c r="Z724" s="8"/>
      <c r="AA724" s="8"/>
      <c r="AB724" s="8"/>
      <c r="AC724" s="8"/>
      <c r="AD724" s="8"/>
      <c r="AE724" s="124"/>
      <c r="AF724" s="96"/>
      <c r="AG724" s="96"/>
      <c r="AH724" s="96"/>
    </row>
    <row r="725" spans="1:34" ht="18.75" customHeight="1">
      <c r="A725" s="96"/>
      <c r="B725" s="96"/>
      <c r="C725" s="96"/>
      <c r="D725" s="96"/>
      <c r="E725" s="96"/>
      <c r="F725" s="96"/>
      <c r="G725" s="96"/>
      <c r="H725" s="96"/>
      <c r="I725" s="96"/>
      <c r="J725" s="96"/>
      <c r="K725" s="8"/>
      <c r="L725" s="8"/>
      <c r="M725" s="8"/>
      <c r="N725" s="8"/>
      <c r="O725" s="8"/>
      <c r="P725" s="8"/>
      <c r="Q725" s="8"/>
      <c r="R725" s="8"/>
      <c r="S725" s="8"/>
      <c r="T725" s="8"/>
      <c r="U725" s="8"/>
      <c r="V725" s="8"/>
      <c r="W725" s="8"/>
      <c r="X725" s="8"/>
      <c r="Y725" s="8"/>
      <c r="Z725" s="8"/>
      <c r="AA725" s="8"/>
      <c r="AB725" s="8"/>
      <c r="AC725" s="8"/>
      <c r="AD725" s="8"/>
      <c r="AE725" s="124"/>
      <c r="AF725" s="96"/>
      <c r="AG725" s="96"/>
      <c r="AH725" s="96"/>
    </row>
    <row r="726" spans="1:34" ht="18.75" customHeight="1">
      <c r="A726" s="96"/>
      <c r="B726" s="96"/>
      <c r="C726" s="96"/>
      <c r="D726" s="96"/>
      <c r="E726" s="96"/>
      <c r="F726" s="96"/>
      <c r="G726" s="96"/>
      <c r="H726" s="96"/>
      <c r="I726" s="96"/>
      <c r="J726" s="96"/>
      <c r="K726" s="8"/>
      <c r="L726" s="8"/>
      <c r="M726" s="8"/>
      <c r="N726" s="8"/>
      <c r="O726" s="8"/>
      <c r="P726" s="8"/>
      <c r="Q726" s="8"/>
      <c r="R726" s="8"/>
      <c r="S726" s="8"/>
      <c r="T726" s="8"/>
      <c r="U726" s="8"/>
      <c r="V726" s="8"/>
      <c r="W726" s="8"/>
      <c r="X726" s="8"/>
      <c r="Y726" s="8"/>
      <c r="Z726" s="8"/>
      <c r="AA726" s="8"/>
      <c r="AB726" s="8"/>
      <c r="AC726" s="8"/>
      <c r="AD726" s="8"/>
      <c r="AE726" s="124"/>
      <c r="AF726" s="96"/>
      <c r="AG726" s="96"/>
      <c r="AH726" s="96"/>
    </row>
    <row r="727" spans="1:34" ht="18.75" customHeight="1">
      <c r="A727" s="96"/>
      <c r="B727" s="96"/>
      <c r="C727" s="96"/>
      <c r="D727" s="96"/>
      <c r="E727" s="96"/>
      <c r="F727" s="96"/>
      <c r="G727" s="96"/>
      <c r="H727" s="96"/>
      <c r="I727" s="96"/>
      <c r="J727" s="96"/>
      <c r="K727" s="8"/>
      <c r="L727" s="8"/>
      <c r="M727" s="8"/>
      <c r="N727" s="8"/>
      <c r="O727" s="8"/>
      <c r="P727" s="8"/>
      <c r="Q727" s="8"/>
      <c r="R727" s="8"/>
      <c r="S727" s="8"/>
      <c r="T727" s="8"/>
      <c r="U727" s="8"/>
      <c r="V727" s="8"/>
      <c r="W727" s="8"/>
      <c r="X727" s="8"/>
      <c r="Y727" s="8"/>
      <c r="Z727" s="8"/>
      <c r="AA727" s="8"/>
      <c r="AB727" s="8"/>
      <c r="AC727" s="8"/>
      <c r="AD727" s="8"/>
      <c r="AE727" s="124"/>
      <c r="AF727" s="96"/>
      <c r="AG727" s="96"/>
      <c r="AH727" s="96"/>
    </row>
    <row r="728" spans="1:34" ht="18.75" customHeight="1">
      <c r="A728" s="96"/>
      <c r="B728" s="96"/>
      <c r="C728" s="96"/>
      <c r="D728" s="96"/>
      <c r="E728" s="96"/>
      <c r="F728" s="96"/>
      <c r="G728" s="96"/>
      <c r="H728" s="96"/>
      <c r="I728" s="96"/>
      <c r="J728" s="96"/>
      <c r="K728" s="8"/>
      <c r="L728" s="8"/>
      <c r="M728" s="8"/>
      <c r="N728" s="8"/>
      <c r="O728" s="8"/>
      <c r="P728" s="8"/>
      <c r="Q728" s="8"/>
      <c r="R728" s="8"/>
      <c r="S728" s="8"/>
      <c r="T728" s="8"/>
      <c r="U728" s="8"/>
      <c r="V728" s="8"/>
      <c r="W728" s="8"/>
      <c r="X728" s="8"/>
      <c r="Y728" s="8"/>
      <c r="Z728" s="8"/>
      <c r="AA728" s="8"/>
      <c r="AB728" s="8"/>
      <c r="AC728" s="8"/>
      <c r="AD728" s="8"/>
      <c r="AE728" s="124"/>
      <c r="AF728" s="96"/>
      <c r="AG728" s="96"/>
      <c r="AH728" s="96"/>
    </row>
    <row r="729" spans="1:34" ht="18.75" customHeight="1">
      <c r="A729" s="96"/>
      <c r="B729" s="96"/>
      <c r="C729" s="96"/>
      <c r="D729" s="96"/>
      <c r="E729" s="96"/>
      <c r="F729" s="96"/>
      <c r="G729" s="96"/>
      <c r="H729" s="96"/>
      <c r="I729" s="96"/>
      <c r="J729" s="96"/>
      <c r="K729" s="8"/>
      <c r="L729" s="8"/>
      <c r="M729" s="8"/>
      <c r="N729" s="8"/>
      <c r="O729" s="8"/>
      <c r="P729" s="8"/>
      <c r="Q729" s="8"/>
      <c r="R729" s="8"/>
      <c r="S729" s="8"/>
      <c r="T729" s="8"/>
      <c r="U729" s="8"/>
      <c r="V729" s="8"/>
      <c r="W729" s="8"/>
      <c r="X729" s="8"/>
      <c r="Y729" s="8"/>
      <c r="Z729" s="8"/>
      <c r="AA729" s="8"/>
      <c r="AB729" s="8"/>
      <c r="AC729" s="8"/>
      <c r="AD729" s="8"/>
      <c r="AE729" s="124"/>
      <c r="AF729" s="96"/>
      <c r="AG729" s="96"/>
      <c r="AH729" s="96"/>
    </row>
    <row r="730" spans="1:34" ht="18.75" customHeight="1">
      <c r="A730" s="96"/>
      <c r="B730" s="96"/>
      <c r="C730" s="96"/>
      <c r="D730" s="96"/>
      <c r="E730" s="96"/>
      <c r="F730" s="96"/>
      <c r="G730" s="96"/>
      <c r="H730" s="96"/>
      <c r="I730" s="96"/>
      <c r="J730" s="96"/>
      <c r="K730" s="8"/>
      <c r="L730" s="8"/>
      <c r="M730" s="8"/>
      <c r="N730" s="8"/>
      <c r="O730" s="8"/>
      <c r="P730" s="8"/>
      <c r="Q730" s="8"/>
      <c r="R730" s="8"/>
      <c r="S730" s="8"/>
      <c r="T730" s="8"/>
      <c r="U730" s="8"/>
      <c r="V730" s="8"/>
      <c r="W730" s="8"/>
      <c r="X730" s="8"/>
      <c r="Y730" s="8"/>
      <c r="Z730" s="8"/>
      <c r="AA730" s="8"/>
      <c r="AB730" s="8"/>
      <c r="AC730" s="8"/>
      <c r="AD730" s="8"/>
      <c r="AE730" s="124"/>
      <c r="AF730" s="96"/>
      <c r="AG730" s="96"/>
      <c r="AH730" s="96"/>
    </row>
    <row r="731" spans="1:34" ht="18.75" customHeight="1">
      <c r="A731" s="96"/>
      <c r="B731" s="96"/>
      <c r="C731" s="96"/>
      <c r="D731" s="96"/>
      <c r="E731" s="96"/>
      <c r="F731" s="96"/>
      <c r="G731" s="96"/>
      <c r="H731" s="96"/>
      <c r="I731" s="96"/>
      <c r="J731" s="96"/>
      <c r="K731" s="8"/>
      <c r="L731" s="8"/>
      <c r="M731" s="8"/>
      <c r="N731" s="8"/>
      <c r="O731" s="8"/>
      <c r="P731" s="8"/>
      <c r="Q731" s="8"/>
      <c r="R731" s="8"/>
      <c r="S731" s="8"/>
      <c r="T731" s="8"/>
      <c r="U731" s="8"/>
      <c r="V731" s="8"/>
      <c r="W731" s="8"/>
      <c r="X731" s="8"/>
      <c r="Y731" s="8"/>
      <c r="Z731" s="8"/>
      <c r="AA731" s="8"/>
      <c r="AB731" s="8"/>
      <c r="AC731" s="8"/>
      <c r="AD731" s="8"/>
      <c r="AE731" s="124"/>
      <c r="AF731" s="96"/>
      <c r="AG731" s="96"/>
      <c r="AH731" s="96"/>
    </row>
    <row r="732" spans="1:34" ht="18.75" customHeight="1">
      <c r="A732" s="96"/>
      <c r="B732" s="96"/>
      <c r="C732" s="96"/>
      <c r="D732" s="96"/>
      <c r="E732" s="96"/>
      <c r="F732" s="96"/>
      <c r="G732" s="96"/>
      <c r="H732" s="96"/>
      <c r="I732" s="96"/>
      <c r="J732" s="96"/>
      <c r="K732" s="8"/>
      <c r="L732" s="8"/>
      <c r="M732" s="8"/>
      <c r="N732" s="8"/>
      <c r="O732" s="8"/>
      <c r="P732" s="8"/>
      <c r="Q732" s="8"/>
      <c r="R732" s="8"/>
      <c r="S732" s="8"/>
      <c r="T732" s="8"/>
      <c r="U732" s="8"/>
      <c r="V732" s="8"/>
      <c r="W732" s="8"/>
      <c r="X732" s="8"/>
      <c r="Y732" s="8"/>
      <c r="Z732" s="8"/>
      <c r="AA732" s="8"/>
      <c r="AB732" s="8"/>
      <c r="AC732" s="8"/>
      <c r="AD732" s="8"/>
      <c r="AE732" s="124"/>
      <c r="AF732" s="96"/>
      <c r="AG732" s="96"/>
      <c r="AH732" s="96"/>
    </row>
    <row r="733" spans="1:34" ht="18.75" customHeight="1">
      <c r="A733" s="96"/>
      <c r="B733" s="96"/>
      <c r="C733" s="96"/>
      <c r="D733" s="96"/>
      <c r="E733" s="96"/>
      <c r="F733" s="96"/>
      <c r="G733" s="96"/>
      <c r="H733" s="96"/>
      <c r="I733" s="96"/>
      <c r="J733" s="96"/>
      <c r="K733" s="8"/>
      <c r="L733" s="8"/>
      <c r="M733" s="8"/>
      <c r="N733" s="8"/>
      <c r="O733" s="8"/>
      <c r="P733" s="8"/>
      <c r="Q733" s="8"/>
      <c r="R733" s="8"/>
      <c r="S733" s="8"/>
      <c r="T733" s="8"/>
      <c r="U733" s="8"/>
      <c r="V733" s="8"/>
      <c r="W733" s="8"/>
      <c r="X733" s="8"/>
      <c r="Y733" s="8"/>
      <c r="Z733" s="8"/>
      <c r="AA733" s="8"/>
      <c r="AB733" s="8"/>
      <c r="AC733" s="8"/>
      <c r="AD733" s="8"/>
      <c r="AE733" s="124"/>
      <c r="AF733" s="96"/>
      <c r="AG733" s="96"/>
      <c r="AH733" s="96"/>
    </row>
    <row r="734" spans="1:34" ht="18.75" customHeight="1">
      <c r="A734" s="96"/>
      <c r="B734" s="96"/>
      <c r="C734" s="96"/>
      <c r="D734" s="96"/>
      <c r="E734" s="96"/>
      <c r="F734" s="96"/>
      <c r="G734" s="96"/>
      <c r="H734" s="96"/>
      <c r="I734" s="96"/>
      <c r="J734" s="96"/>
      <c r="K734" s="8"/>
      <c r="L734" s="8"/>
      <c r="M734" s="8"/>
      <c r="N734" s="8"/>
      <c r="O734" s="8"/>
      <c r="P734" s="8"/>
      <c r="Q734" s="8"/>
      <c r="R734" s="8"/>
      <c r="S734" s="8"/>
      <c r="T734" s="8"/>
      <c r="U734" s="8"/>
      <c r="V734" s="8"/>
      <c r="W734" s="8"/>
      <c r="X734" s="8"/>
      <c r="Y734" s="8"/>
      <c r="Z734" s="8"/>
      <c r="AA734" s="8"/>
      <c r="AB734" s="8"/>
      <c r="AC734" s="8"/>
      <c r="AD734" s="8"/>
      <c r="AE734" s="124"/>
      <c r="AF734" s="96"/>
      <c r="AG734" s="96"/>
      <c r="AH734" s="96"/>
    </row>
    <row r="735" spans="1:34" ht="18.75" customHeight="1">
      <c r="A735" s="96"/>
      <c r="B735" s="96"/>
      <c r="C735" s="96"/>
      <c r="D735" s="96"/>
      <c r="E735" s="96"/>
      <c r="F735" s="96"/>
      <c r="G735" s="96"/>
      <c r="H735" s="96"/>
      <c r="I735" s="96"/>
      <c r="J735" s="96"/>
      <c r="K735" s="8"/>
      <c r="L735" s="8"/>
      <c r="M735" s="8"/>
      <c r="N735" s="8"/>
      <c r="O735" s="8"/>
      <c r="P735" s="8"/>
      <c r="Q735" s="8"/>
      <c r="R735" s="8"/>
      <c r="S735" s="8"/>
      <c r="T735" s="8"/>
      <c r="U735" s="8"/>
      <c r="V735" s="8"/>
      <c r="W735" s="8"/>
      <c r="X735" s="8"/>
      <c r="Y735" s="8"/>
      <c r="Z735" s="8"/>
      <c r="AA735" s="8"/>
      <c r="AB735" s="8"/>
      <c r="AC735" s="8"/>
      <c r="AD735" s="8"/>
      <c r="AE735" s="124"/>
      <c r="AF735" s="96"/>
      <c r="AG735" s="96"/>
      <c r="AH735" s="96"/>
    </row>
    <row r="736" spans="1:34" ht="18.75" customHeight="1">
      <c r="A736" s="96"/>
      <c r="B736" s="96"/>
      <c r="C736" s="96"/>
      <c r="D736" s="96"/>
      <c r="E736" s="96"/>
      <c r="F736" s="96"/>
      <c r="G736" s="96"/>
      <c r="H736" s="96"/>
      <c r="I736" s="96"/>
      <c r="J736" s="96"/>
      <c r="K736" s="8"/>
      <c r="L736" s="8"/>
      <c r="M736" s="8"/>
      <c r="N736" s="8"/>
      <c r="O736" s="8"/>
      <c r="P736" s="8"/>
      <c r="Q736" s="8"/>
      <c r="R736" s="8"/>
      <c r="S736" s="8"/>
      <c r="T736" s="8"/>
      <c r="U736" s="8"/>
      <c r="V736" s="8"/>
      <c r="W736" s="8"/>
      <c r="X736" s="8"/>
      <c r="Y736" s="8"/>
      <c r="Z736" s="8"/>
      <c r="AA736" s="8"/>
      <c r="AB736" s="8"/>
      <c r="AC736" s="8"/>
      <c r="AD736" s="8"/>
      <c r="AE736" s="124"/>
      <c r="AF736" s="96"/>
      <c r="AG736" s="96"/>
      <c r="AH736" s="96"/>
    </row>
    <row r="737" spans="1:34" ht="18.75" customHeight="1">
      <c r="A737" s="96"/>
      <c r="B737" s="96"/>
      <c r="C737" s="96"/>
      <c r="D737" s="96"/>
      <c r="E737" s="96"/>
      <c r="F737" s="96"/>
      <c r="G737" s="96"/>
      <c r="H737" s="96"/>
      <c r="I737" s="96"/>
      <c r="J737" s="96"/>
      <c r="K737" s="8"/>
      <c r="L737" s="8"/>
      <c r="M737" s="8"/>
      <c r="N737" s="8"/>
      <c r="O737" s="8"/>
      <c r="P737" s="8"/>
      <c r="Q737" s="8"/>
      <c r="R737" s="8"/>
      <c r="S737" s="8"/>
      <c r="T737" s="8"/>
      <c r="U737" s="8"/>
      <c r="V737" s="8"/>
      <c r="W737" s="8"/>
      <c r="X737" s="8"/>
      <c r="Y737" s="8"/>
      <c r="Z737" s="8"/>
      <c r="AA737" s="8"/>
      <c r="AB737" s="8"/>
      <c r="AC737" s="8"/>
      <c r="AD737" s="8"/>
      <c r="AE737" s="124"/>
      <c r="AF737" s="96"/>
      <c r="AG737" s="96"/>
      <c r="AH737" s="96"/>
    </row>
    <row r="738" spans="1:34" ht="18.75" customHeight="1">
      <c r="A738" s="96"/>
      <c r="B738" s="96"/>
      <c r="C738" s="96"/>
      <c r="D738" s="96"/>
      <c r="E738" s="96"/>
      <c r="F738" s="96"/>
      <c r="G738" s="96"/>
      <c r="H738" s="96"/>
      <c r="I738" s="96"/>
      <c r="J738" s="96"/>
      <c r="K738" s="8"/>
      <c r="L738" s="8"/>
      <c r="M738" s="8"/>
      <c r="N738" s="8"/>
      <c r="O738" s="8"/>
      <c r="P738" s="8"/>
      <c r="Q738" s="8"/>
      <c r="R738" s="8"/>
      <c r="S738" s="8"/>
      <c r="T738" s="8"/>
      <c r="U738" s="8"/>
      <c r="V738" s="8"/>
      <c r="W738" s="8"/>
      <c r="X738" s="8"/>
      <c r="Y738" s="8"/>
      <c r="Z738" s="8"/>
      <c r="AA738" s="8"/>
      <c r="AB738" s="8"/>
      <c r="AC738" s="8"/>
      <c r="AD738" s="8"/>
      <c r="AE738" s="124"/>
      <c r="AF738" s="96"/>
      <c r="AG738" s="96"/>
      <c r="AH738" s="96"/>
    </row>
    <row r="739" spans="1:34" ht="18.75" customHeight="1">
      <c r="A739" s="96"/>
      <c r="B739" s="96"/>
      <c r="C739" s="96"/>
      <c r="D739" s="96"/>
      <c r="E739" s="96"/>
      <c r="F739" s="96"/>
      <c r="G739" s="96"/>
      <c r="H739" s="96"/>
      <c r="I739" s="96"/>
      <c r="J739" s="96"/>
      <c r="K739" s="8"/>
      <c r="L739" s="8"/>
      <c r="M739" s="8"/>
      <c r="N739" s="8"/>
      <c r="O739" s="8"/>
      <c r="P739" s="8"/>
      <c r="Q739" s="8"/>
      <c r="R739" s="8"/>
      <c r="S739" s="8"/>
      <c r="T739" s="8"/>
      <c r="U739" s="8"/>
      <c r="V739" s="8"/>
      <c r="W739" s="8"/>
      <c r="X739" s="8"/>
      <c r="Y739" s="8"/>
      <c r="Z739" s="8"/>
      <c r="AA739" s="8"/>
      <c r="AB739" s="8"/>
      <c r="AC739" s="8"/>
      <c r="AD739" s="8"/>
      <c r="AE739" s="124"/>
      <c r="AF739" s="96"/>
      <c r="AG739" s="96"/>
      <c r="AH739" s="96"/>
    </row>
    <row r="740" spans="1:34" ht="18.75" customHeight="1">
      <c r="A740" s="96"/>
      <c r="B740" s="96"/>
      <c r="C740" s="96"/>
      <c r="D740" s="96"/>
      <c r="E740" s="96"/>
      <c r="F740" s="96"/>
      <c r="G740" s="96"/>
      <c r="H740" s="96"/>
      <c r="I740" s="96"/>
      <c r="J740" s="96"/>
      <c r="K740" s="8"/>
      <c r="L740" s="8"/>
      <c r="M740" s="8"/>
      <c r="N740" s="8"/>
      <c r="O740" s="8"/>
      <c r="P740" s="8"/>
      <c r="Q740" s="8"/>
      <c r="R740" s="8"/>
      <c r="S740" s="8"/>
      <c r="T740" s="8"/>
      <c r="U740" s="8"/>
      <c r="V740" s="8"/>
      <c r="W740" s="8"/>
      <c r="X740" s="8"/>
      <c r="Y740" s="8"/>
      <c r="Z740" s="8"/>
      <c r="AA740" s="8"/>
      <c r="AB740" s="8"/>
      <c r="AC740" s="8"/>
      <c r="AD740" s="8"/>
      <c r="AE740" s="124"/>
      <c r="AF740" s="96"/>
      <c r="AG740" s="96"/>
      <c r="AH740" s="96"/>
    </row>
    <row r="741" spans="1:34" ht="18.75" customHeight="1">
      <c r="A741" s="96"/>
      <c r="B741" s="96"/>
      <c r="C741" s="96"/>
      <c r="D741" s="96"/>
      <c r="E741" s="96"/>
      <c r="F741" s="96"/>
      <c r="G741" s="96"/>
      <c r="H741" s="96"/>
      <c r="I741" s="96"/>
      <c r="J741" s="96"/>
      <c r="K741" s="8"/>
      <c r="L741" s="8"/>
      <c r="M741" s="8"/>
      <c r="N741" s="8"/>
      <c r="O741" s="8"/>
      <c r="P741" s="8"/>
      <c r="Q741" s="8"/>
      <c r="R741" s="8"/>
      <c r="S741" s="8"/>
      <c r="T741" s="8"/>
      <c r="U741" s="8"/>
      <c r="V741" s="8"/>
      <c r="W741" s="8"/>
      <c r="X741" s="8"/>
      <c r="Y741" s="8"/>
      <c r="Z741" s="8"/>
      <c r="AA741" s="8"/>
      <c r="AB741" s="8"/>
      <c r="AC741" s="8"/>
      <c r="AD741" s="8"/>
      <c r="AE741" s="124"/>
      <c r="AF741" s="96"/>
      <c r="AG741" s="96"/>
      <c r="AH741" s="96"/>
    </row>
    <row r="742" spans="1:34" ht="18.75" customHeight="1">
      <c r="A742" s="96"/>
      <c r="B742" s="96"/>
      <c r="C742" s="96"/>
      <c r="D742" s="96"/>
      <c r="E742" s="96"/>
      <c r="F742" s="96"/>
      <c r="G742" s="96"/>
      <c r="H742" s="96"/>
      <c r="I742" s="96"/>
      <c r="J742" s="96"/>
      <c r="K742" s="8"/>
      <c r="L742" s="8"/>
      <c r="M742" s="8"/>
      <c r="N742" s="8"/>
      <c r="O742" s="8"/>
      <c r="P742" s="8"/>
      <c r="Q742" s="8"/>
      <c r="R742" s="8"/>
      <c r="S742" s="8"/>
      <c r="T742" s="8"/>
      <c r="U742" s="8"/>
      <c r="V742" s="8"/>
      <c r="W742" s="8"/>
      <c r="X742" s="8"/>
      <c r="Y742" s="8"/>
      <c r="Z742" s="8"/>
      <c r="AA742" s="8"/>
      <c r="AB742" s="8"/>
      <c r="AC742" s="8"/>
      <c r="AD742" s="8"/>
      <c r="AE742" s="124"/>
      <c r="AF742" s="96"/>
      <c r="AG742" s="96"/>
      <c r="AH742" s="96"/>
    </row>
    <row r="743" spans="1:34" ht="18.75" customHeight="1">
      <c r="A743" s="96"/>
      <c r="B743" s="96"/>
      <c r="C743" s="96"/>
      <c r="D743" s="96"/>
      <c r="E743" s="96"/>
      <c r="F743" s="96"/>
      <c r="G743" s="96"/>
      <c r="H743" s="96"/>
      <c r="I743" s="96"/>
      <c r="J743" s="96"/>
      <c r="K743" s="8"/>
      <c r="L743" s="8"/>
      <c r="M743" s="8"/>
      <c r="N743" s="8"/>
      <c r="O743" s="8"/>
      <c r="P743" s="8"/>
      <c r="Q743" s="8"/>
      <c r="R743" s="8"/>
      <c r="S743" s="8"/>
      <c r="T743" s="8"/>
      <c r="U743" s="8"/>
      <c r="V743" s="8"/>
      <c r="W743" s="8"/>
      <c r="X743" s="8"/>
      <c r="Y743" s="8"/>
      <c r="Z743" s="8"/>
      <c r="AA743" s="8"/>
      <c r="AB743" s="8"/>
      <c r="AC743" s="8"/>
      <c r="AD743" s="8"/>
      <c r="AE743" s="124"/>
      <c r="AF743" s="96"/>
      <c r="AG743" s="96"/>
      <c r="AH743" s="96"/>
    </row>
    <row r="744" spans="1:34" ht="18.75" customHeight="1">
      <c r="A744" s="96"/>
      <c r="B744" s="96"/>
      <c r="C744" s="96"/>
      <c r="D744" s="96"/>
      <c r="E744" s="96"/>
      <c r="F744" s="96"/>
      <c r="G744" s="96"/>
      <c r="H744" s="96"/>
      <c r="I744" s="96"/>
      <c r="J744" s="96"/>
      <c r="K744" s="8"/>
      <c r="L744" s="8"/>
      <c r="M744" s="8"/>
      <c r="N744" s="8"/>
      <c r="O744" s="8"/>
      <c r="P744" s="8"/>
      <c r="Q744" s="8"/>
      <c r="R744" s="8"/>
      <c r="S744" s="8"/>
      <c r="T744" s="8"/>
      <c r="U744" s="8"/>
      <c r="V744" s="8"/>
      <c r="W744" s="8"/>
      <c r="X744" s="8"/>
      <c r="Y744" s="8"/>
      <c r="Z744" s="8"/>
      <c r="AA744" s="8"/>
      <c r="AB744" s="8"/>
      <c r="AC744" s="8"/>
      <c r="AD744" s="8"/>
      <c r="AE744" s="124"/>
      <c r="AF744" s="96"/>
      <c r="AG744" s="96"/>
      <c r="AH744" s="96"/>
    </row>
    <row r="745" spans="1:34" ht="18.75" customHeight="1">
      <c r="A745" s="96"/>
      <c r="B745" s="96"/>
      <c r="C745" s="96"/>
      <c r="D745" s="96"/>
      <c r="E745" s="96"/>
      <c r="F745" s="96"/>
      <c r="G745" s="96"/>
      <c r="H745" s="96"/>
      <c r="I745" s="96"/>
      <c r="J745" s="96"/>
      <c r="K745" s="8"/>
      <c r="L745" s="8"/>
      <c r="M745" s="8"/>
      <c r="N745" s="8"/>
      <c r="O745" s="8"/>
      <c r="P745" s="8"/>
      <c r="Q745" s="8"/>
      <c r="R745" s="8"/>
      <c r="S745" s="8"/>
      <c r="T745" s="8"/>
      <c r="U745" s="8"/>
      <c r="V745" s="8"/>
      <c r="W745" s="8"/>
      <c r="X745" s="8"/>
      <c r="Y745" s="8"/>
      <c r="Z745" s="8"/>
      <c r="AA745" s="8"/>
      <c r="AB745" s="8"/>
      <c r="AC745" s="8"/>
      <c r="AD745" s="8"/>
      <c r="AE745" s="124"/>
      <c r="AF745" s="96"/>
      <c r="AG745" s="96"/>
      <c r="AH745" s="96"/>
    </row>
    <row r="746" spans="1:34" ht="18.75" customHeight="1">
      <c r="A746" s="96"/>
      <c r="B746" s="96"/>
      <c r="C746" s="96"/>
      <c r="D746" s="96"/>
      <c r="E746" s="96"/>
      <c r="F746" s="96"/>
      <c r="G746" s="96"/>
      <c r="H746" s="96"/>
      <c r="I746" s="96"/>
      <c r="J746" s="96"/>
      <c r="K746" s="8"/>
      <c r="L746" s="8"/>
      <c r="M746" s="8"/>
      <c r="N746" s="8"/>
      <c r="O746" s="8"/>
      <c r="P746" s="8"/>
      <c r="Q746" s="8"/>
      <c r="R746" s="8"/>
      <c r="S746" s="8"/>
      <c r="T746" s="8"/>
      <c r="U746" s="8"/>
      <c r="V746" s="8"/>
      <c r="W746" s="8"/>
      <c r="X746" s="8"/>
      <c r="Y746" s="8"/>
      <c r="Z746" s="8"/>
      <c r="AA746" s="8"/>
      <c r="AB746" s="8"/>
      <c r="AC746" s="8"/>
      <c r="AD746" s="8"/>
      <c r="AE746" s="124"/>
      <c r="AF746" s="96"/>
      <c r="AG746" s="96"/>
      <c r="AH746" s="96"/>
    </row>
    <row r="747" spans="1:34" ht="18.75" customHeight="1">
      <c r="A747" s="96"/>
      <c r="B747" s="96"/>
      <c r="C747" s="96"/>
      <c r="D747" s="96"/>
      <c r="E747" s="96"/>
      <c r="F747" s="96"/>
      <c r="G747" s="96"/>
      <c r="H747" s="96"/>
      <c r="I747" s="96"/>
      <c r="J747" s="96"/>
      <c r="K747" s="8"/>
      <c r="L747" s="8"/>
      <c r="M747" s="8"/>
      <c r="N747" s="8"/>
      <c r="O747" s="8"/>
      <c r="P747" s="8"/>
      <c r="Q747" s="8"/>
      <c r="R747" s="8"/>
      <c r="S747" s="8"/>
      <c r="T747" s="8"/>
      <c r="U747" s="8"/>
      <c r="V747" s="8"/>
      <c r="W747" s="8"/>
      <c r="X747" s="8"/>
      <c r="Y747" s="8"/>
      <c r="Z747" s="8"/>
      <c r="AA747" s="8"/>
      <c r="AB747" s="8"/>
      <c r="AC747" s="8"/>
      <c r="AD747" s="8"/>
      <c r="AE747" s="124"/>
      <c r="AF747" s="96"/>
      <c r="AG747" s="96"/>
      <c r="AH747" s="96"/>
    </row>
    <row r="748" spans="1:34" ht="18.75" customHeight="1">
      <c r="A748" s="96"/>
      <c r="B748" s="96"/>
      <c r="C748" s="96"/>
      <c r="D748" s="96"/>
      <c r="E748" s="96"/>
      <c r="F748" s="96"/>
      <c r="G748" s="96"/>
      <c r="H748" s="96"/>
      <c r="I748" s="96"/>
      <c r="J748" s="96"/>
      <c r="K748" s="8"/>
      <c r="L748" s="8"/>
      <c r="M748" s="8"/>
      <c r="N748" s="8"/>
      <c r="O748" s="8"/>
      <c r="P748" s="8"/>
      <c r="Q748" s="8"/>
      <c r="R748" s="8"/>
      <c r="S748" s="8"/>
      <c r="T748" s="8"/>
      <c r="U748" s="8"/>
      <c r="V748" s="8"/>
      <c r="W748" s="8"/>
      <c r="X748" s="8"/>
      <c r="Y748" s="8"/>
      <c r="Z748" s="8"/>
      <c r="AA748" s="8"/>
      <c r="AB748" s="8"/>
      <c r="AC748" s="8"/>
      <c r="AD748" s="8"/>
      <c r="AE748" s="124"/>
      <c r="AF748" s="96"/>
      <c r="AG748" s="96"/>
      <c r="AH748" s="96"/>
    </row>
    <row r="749" spans="1:34" ht="18.75" customHeight="1">
      <c r="A749" s="96"/>
      <c r="B749" s="96"/>
      <c r="C749" s="96"/>
      <c r="D749" s="96"/>
      <c r="E749" s="96"/>
      <c r="F749" s="96"/>
      <c r="G749" s="96"/>
      <c r="H749" s="96"/>
      <c r="I749" s="96"/>
      <c r="J749" s="96"/>
      <c r="K749" s="8"/>
      <c r="L749" s="8"/>
      <c r="M749" s="8"/>
      <c r="N749" s="8"/>
      <c r="O749" s="8"/>
      <c r="P749" s="8"/>
      <c r="Q749" s="8"/>
      <c r="R749" s="8"/>
      <c r="S749" s="8"/>
      <c r="T749" s="8"/>
      <c r="U749" s="8"/>
      <c r="V749" s="8"/>
      <c r="W749" s="8"/>
      <c r="X749" s="8"/>
      <c r="Y749" s="8"/>
      <c r="Z749" s="8"/>
      <c r="AA749" s="8"/>
      <c r="AB749" s="8"/>
      <c r="AC749" s="8"/>
      <c r="AD749" s="8"/>
      <c r="AE749" s="124"/>
      <c r="AF749" s="96"/>
      <c r="AG749" s="96"/>
      <c r="AH749" s="96"/>
    </row>
    <row r="750" spans="1:34" ht="18.75" customHeight="1">
      <c r="A750" s="96"/>
      <c r="B750" s="96"/>
      <c r="C750" s="96"/>
      <c r="D750" s="96"/>
      <c r="E750" s="96"/>
      <c r="F750" s="96"/>
      <c r="G750" s="96"/>
      <c r="H750" s="96"/>
      <c r="I750" s="96"/>
      <c r="J750" s="96"/>
      <c r="K750" s="8"/>
      <c r="L750" s="8"/>
      <c r="M750" s="8"/>
      <c r="N750" s="8"/>
      <c r="O750" s="8"/>
      <c r="P750" s="8"/>
      <c r="Q750" s="8"/>
      <c r="R750" s="8"/>
      <c r="S750" s="8"/>
      <c r="T750" s="8"/>
      <c r="U750" s="8"/>
      <c r="V750" s="8"/>
      <c r="W750" s="8"/>
      <c r="X750" s="8"/>
      <c r="Y750" s="8"/>
      <c r="Z750" s="8"/>
      <c r="AA750" s="8"/>
      <c r="AB750" s="8"/>
      <c r="AC750" s="8"/>
      <c r="AD750" s="8"/>
      <c r="AE750" s="124"/>
      <c r="AF750" s="96"/>
      <c r="AG750" s="96"/>
      <c r="AH750" s="96"/>
    </row>
    <row r="751" spans="1:34" ht="18.75" customHeight="1">
      <c r="A751" s="96"/>
      <c r="B751" s="96"/>
      <c r="C751" s="96"/>
      <c r="D751" s="96"/>
      <c r="E751" s="96"/>
      <c r="F751" s="96"/>
      <c r="G751" s="96"/>
      <c r="H751" s="96"/>
      <c r="I751" s="96"/>
      <c r="J751" s="96"/>
      <c r="K751" s="8"/>
      <c r="L751" s="8"/>
      <c r="M751" s="8"/>
      <c r="N751" s="8"/>
      <c r="O751" s="8"/>
      <c r="P751" s="8"/>
      <c r="Q751" s="8"/>
      <c r="R751" s="8"/>
      <c r="S751" s="8"/>
      <c r="T751" s="8"/>
      <c r="U751" s="8"/>
      <c r="V751" s="8"/>
      <c r="W751" s="8"/>
      <c r="X751" s="8"/>
      <c r="Y751" s="8"/>
      <c r="Z751" s="8"/>
      <c r="AA751" s="8"/>
      <c r="AB751" s="8"/>
      <c r="AC751" s="8"/>
      <c r="AD751" s="8"/>
      <c r="AE751" s="124"/>
      <c r="AF751" s="96"/>
      <c r="AG751" s="96"/>
      <c r="AH751" s="96"/>
    </row>
    <row r="752" spans="1:34" ht="18.75" customHeight="1">
      <c r="A752" s="96"/>
      <c r="B752" s="96"/>
      <c r="C752" s="96"/>
      <c r="D752" s="96"/>
      <c r="E752" s="96"/>
      <c r="F752" s="96"/>
      <c r="G752" s="96"/>
      <c r="H752" s="96"/>
      <c r="I752" s="96"/>
      <c r="J752" s="96"/>
      <c r="K752" s="8"/>
      <c r="L752" s="8"/>
      <c r="M752" s="8"/>
      <c r="N752" s="8"/>
      <c r="O752" s="8"/>
      <c r="P752" s="8"/>
      <c r="Q752" s="8"/>
      <c r="R752" s="8"/>
      <c r="S752" s="8"/>
      <c r="T752" s="8"/>
      <c r="U752" s="8"/>
      <c r="V752" s="8"/>
      <c r="W752" s="8"/>
      <c r="X752" s="8"/>
      <c r="Y752" s="8"/>
      <c r="Z752" s="8"/>
      <c r="AA752" s="8"/>
      <c r="AB752" s="8"/>
      <c r="AC752" s="8"/>
      <c r="AD752" s="8"/>
      <c r="AE752" s="124"/>
      <c r="AF752" s="96"/>
      <c r="AG752" s="96"/>
      <c r="AH752" s="96"/>
    </row>
    <row r="753" spans="1:34" ht="18.75" customHeight="1">
      <c r="A753" s="96"/>
      <c r="B753" s="96"/>
      <c r="C753" s="96"/>
      <c r="D753" s="96"/>
      <c r="E753" s="96"/>
      <c r="F753" s="96"/>
      <c r="G753" s="96"/>
      <c r="H753" s="96"/>
      <c r="I753" s="96"/>
      <c r="J753" s="96"/>
      <c r="K753" s="8"/>
      <c r="L753" s="8"/>
      <c r="M753" s="8"/>
      <c r="N753" s="8"/>
      <c r="O753" s="8"/>
      <c r="P753" s="8"/>
      <c r="Q753" s="8"/>
      <c r="R753" s="8"/>
      <c r="S753" s="8"/>
      <c r="T753" s="8"/>
      <c r="U753" s="8"/>
      <c r="V753" s="8"/>
      <c r="W753" s="8"/>
      <c r="X753" s="8"/>
      <c r="Y753" s="8"/>
      <c r="Z753" s="8"/>
      <c r="AA753" s="8"/>
      <c r="AB753" s="8"/>
      <c r="AC753" s="8"/>
      <c r="AD753" s="8"/>
      <c r="AE753" s="124"/>
      <c r="AF753" s="96"/>
      <c r="AG753" s="96"/>
      <c r="AH753" s="96"/>
    </row>
    <row r="754" spans="1:34" ht="18.75" customHeight="1">
      <c r="A754" s="96"/>
      <c r="B754" s="96"/>
      <c r="C754" s="96"/>
      <c r="D754" s="96"/>
      <c r="E754" s="96"/>
      <c r="F754" s="96"/>
      <c r="G754" s="96"/>
      <c r="H754" s="96"/>
      <c r="I754" s="96"/>
      <c r="J754" s="96"/>
      <c r="K754" s="8"/>
      <c r="L754" s="8"/>
      <c r="M754" s="8"/>
      <c r="N754" s="8"/>
      <c r="O754" s="8"/>
      <c r="P754" s="8"/>
      <c r="Q754" s="8"/>
      <c r="R754" s="8"/>
      <c r="S754" s="8"/>
      <c r="T754" s="8"/>
      <c r="U754" s="8"/>
      <c r="V754" s="8"/>
      <c r="W754" s="8"/>
      <c r="X754" s="8"/>
      <c r="Y754" s="8"/>
      <c r="Z754" s="8"/>
      <c r="AA754" s="8"/>
      <c r="AB754" s="8"/>
      <c r="AC754" s="8"/>
      <c r="AD754" s="8"/>
      <c r="AE754" s="124"/>
      <c r="AF754" s="96"/>
      <c r="AG754" s="96"/>
      <c r="AH754" s="96"/>
    </row>
    <row r="755" spans="1:34" ht="18.75" customHeight="1">
      <c r="A755" s="96"/>
      <c r="B755" s="96"/>
      <c r="C755" s="96"/>
      <c r="D755" s="96"/>
      <c r="E755" s="96"/>
      <c r="F755" s="96"/>
      <c r="G755" s="96"/>
      <c r="H755" s="96"/>
      <c r="I755" s="96"/>
      <c r="J755" s="96"/>
      <c r="K755" s="8"/>
      <c r="L755" s="8"/>
      <c r="M755" s="8"/>
      <c r="N755" s="8"/>
      <c r="O755" s="8"/>
      <c r="P755" s="8"/>
      <c r="Q755" s="8"/>
      <c r="R755" s="8"/>
      <c r="S755" s="8"/>
      <c r="T755" s="8"/>
      <c r="U755" s="8"/>
      <c r="V755" s="8"/>
      <c r="W755" s="8"/>
      <c r="X755" s="8"/>
      <c r="Y755" s="8"/>
      <c r="Z755" s="8"/>
      <c r="AA755" s="8"/>
      <c r="AB755" s="8"/>
      <c r="AC755" s="8"/>
      <c r="AD755" s="8"/>
      <c r="AE755" s="124"/>
      <c r="AF755" s="96"/>
      <c r="AG755" s="96"/>
      <c r="AH755" s="96"/>
    </row>
    <row r="756" spans="1:34" ht="18.75" customHeight="1">
      <c r="A756" s="96"/>
      <c r="B756" s="96"/>
      <c r="C756" s="96"/>
      <c r="D756" s="96"/>
      <c r="E756" s="96"/>
      <c r="F756" s="96"/>
      <c r="G756" s="96"/>
      <c r="H756" s="96"/>
      <c r="I756" s="96"/>
      <c r="J756" s="96"/>
      <c r="K756" s="8"/>
      <c r="L756" s="8"/>
      <c r="M756" s="8"/>
      <c r="N756" s="8"/>
      <c r="O756" s="8"/>
      <c r="P756" s="8"/>
      <c r="Q756" s="8"/>
      <c r="R756" s="8"/>
      <c r="S756" s="8"/>
      <c r="T756" s="8"/>
      <c r="U756" s="8"/>
      <c r="V756" s="8"/>
      <c r="W756" s="8"/>
      <c r="X756" s="8"/>
      <c r="Y756" s="8"/>
      <c r="Z756" s="8"/>
      <c r="AA756" s="8"/>
      <c r="AB756" s="8"/>
      <c r="AC756" s="8"/>
      <c r="AD756" s="8"/>
      <c r="AE756" s="124"/>
      <c r="AF756" s="96"/>
      <c r="AG756" s="96"/>
      <c r="AH756" s="96"/>
    </row>
    <row r="757" spans="1:34" ht="18.75" customHeight="1">
      <c r="A757" s="96"/>
      <c r="B757" s="96"/>
      <c r="C757" s="96"/>
      <c r="D757" s="96"/>
      <c r="E757" s="96"/>
      <c r="F757" s="96"/>
      <c r="G757" s="96"/>
      <c r="H757" s="96"/>
      <c r="I757" s="96"/>
      <c r="J757" s="96"/>
      <c r="K757" s="8"/>
      <c r="L757" s="8"/>
      <c r="M757" s="8"/>
      <c r="N757" s="8"/>
      <c r="O757" s="8"/>
      <c r="P757" s="8"/>
      <c r="Q757" s="8"/>
      <c r="R757" s="8"/>
      <c r="S757" s="8"/>
      <c r="T757" s="8"/>
      <c r="U757" s="8"/>
      <c r="V757" s="8"/>
      <c r="W757" s="8"/>
      <c r="X757" s="8"/>
      <c r="Y757" s="8"/>
      <c r="Z757" s="8"/>
      <c r="AA757" s="8"/>
      <c r="AB757" s="8"/>
      <c r="AC757" s="8"/>
      <c r="AD757" s="8"/>
      <c r="AE757" s="124"/>
      <c r="AF757" s="96"/>
      <c r="AG757" s="96"/>
      <c r="AH757" s="96"/>
    </row>
    <row r="758" spans="1:34" ht="18.75" customHeight="1">
      <c r="A758" s="96"/>
      <c r="B758" s="96"/>
      <c r="C758" s="96"/>
      <c r="D758" s="96"/>
      <c r="E758" s="96"/>
      <c r="F758" s="96"/>
      <c r="G758" s="96"/>
      <c r="H758" s="96"/>
      <c r="I758" s="96"/>
      <c r="J758" s="96"/>
      <c r="K758" s="8"/>
      <c r="L758" s="8"/>
      <c r="M758" s="8"/>
      <c r="N758" s="8"/>
      <c r="O758" s="8"/>
      <c r="P758" s="8"/>
      <c r="Q758" s="8"/>
      <c r="R758" s="8"/>
      <c r="S758" s="8"/>
      <c r="T758" s="8"/>
      <c r="U758" s="8"/>
      <c r="V758" s="8"/>
      <c r="W758" s="8"/>
      <c r="X758" s="8"/>
      <c r="Y758" s="8"/>
      <c r="Z758" s="8"/>
      <c r="AA758" s="8"/>
      <c r="AB758" s="8"/>
      <c r="AC758" s="8"/>
      <c r="AD758" s="8"/>
      <c r="AE758" s="124"/>
      <c r="AF758" s="96"/>
      <c r="AG758" s="96"/>
      <c r="AH758" s="96"/>
    </row>
    <row r="759" spans="1:34" ht="18.75" customHeight="1">
      <c r="A759" s="96"/>
      <c r="B759" s="96"/>
      <c r="C759" s="96"/>
      <c r="D759" s="96"/>
      <c r="E759" s="96"/>
      <c r="F759" s="96"/>
      <c r="G759" s="96"/>
      <c r="H759" s="96"/>
      <c r="I759" s="96"/>
      <c r="J759" s="96"/>
      <c r="K759" s="8"/>
      <c r="L759" s="8"/>
      <c r="M759" s="8"/>
      <c r="N759" s="8"/>
      <c r="O759" s="8"/>
      <c r="P759" s="8"/>
      <c r="Q759" s="8"/>
      <c r="R759" s="8"/>
      <c r="S759" s="8"/>
      <c r="T759" s="8"/>
      <c r="U759" s="8"/>
      <c r="V759" s="8"/>
      <c r="W759" s="8"/>
      <c r="X759" s="8"/>
      <c r="Y759" s="8"/>
      <c r="Z759" s="8"/>
      <c r="AA759" s="8"/>
      <c r="AB759" s="8"/>
      <c r="AC759" s="8"/>
      <c r="AD759" s="8"/>
      <c r="AE759" s="124"/>
      <c r="AF759" s="96"/>
      <c r="AG759" s="96"/>
      <c r="AH759" s="96"/>
    </row>
    <row r="760" spans="1:34" ht="18.75" customHeight="1">
      <c r="A760" s="96"/>
      <c r="B760" s="96"/>
      <c r="C760" s="96"/>
      <c r="D760" s="96"/>
      <c r="E760" s="96"/>
      <c r="F760" s="96"/>
      <c r="G760" s="96"/>
      <c r="H760" s="96"/>
      <c r="I760" s="96"/>
      <c r="J760" s="96"/>
      <c r="K760" s="8"/>
      <c r="L760" s="8"/>
      <c r="M760" s="8"/>
      <c r="N760" s="8"/>
      <c r="O760" s="8"/>
      <c r="P760" s="8"/>
      <c r="Q760" s="8"/>
      <c r="R760" s="8"/>
      <c r="S760" s="8"/>
      <c r="T760" s="8"/>
      <c r="U760" s="8"/>
      <c r="V760" s="8"/>
      <c r="W760" s="8"/>
      <c r="X760" s="8"/>
      <c r="Y760" s="8"/>
      <c r="Z760" s="8"/>
      <c r="AA760" s="8"/>
      <c r="AB760" s="8"/>
      <c r="AC760" s="8"/>
      <c r="AD760" s="8"/>
      <c r="AE760" s="124"/>
      <c r="AF760" s="96"/>
      <c r="AG760" s="96"/>
      <c r="AH760" s="96"/>
    </row>
    <row r="761" spans="1:34" ht="18.75" customHeight="1">
      <c r="A761" s="96"/>
      <c r="B761" s="96"/>
      <c r="C761" s="96"/>
      <c r="D761" s="96"/>
      <c r="E761" s="96"/>
      <c r="F761" s="96"/>
      <c r="G761" s="96"/>
      <c r="H761" s="96"/>
      <c r="I761" s="96"/>
      <c r="J761" s="96"/>
      <c r="K761" s="8"/>
      <c r="L761" s="8"/>
      <c r="M761" s="8"/>
      <c r="N761" s="8"/>
      <c r="O761" s="8"/>
      <c r="P761" s="8"/>
      <c r="Q761" s="8"/>
      <c r="R761" s="8"/>
      <c r="S761" s="8"/>
      <c r="T761" s="8"/>
      <c r="U761" s="8"/>
      <c r="V761" s="8"/>
      <c r="W761" s="8"/>
      <c r="X761" s="8"/>
      <c r="Y761" s="8"/>
      <c r="Z761" s="8"/>
      <c r="AA761" s="8"/>
      <c r="AB761" s="8"/>
      <c r="AC761" s="8"/>
      <c r="AD761" s="8"/>
      <c r="AE761" s="124"/>
      <c r="AF761" s="96"/>
      <c r="AG761" s="96"/>
      <c r="AH761" s="96"/>
    </row>
    <row r="762" spans="1:34" ht="18.75" customHeight="1">
      <c r="A762" s="96"/>
      <c r="B762" s="96"/>
      <c r="C762" s="96"/>
      <c r="D762" s="96"/>
      <c r="E762" s="96"/>
      <c r="F762" s="96"/>
      <c r="G762" s="96"/>
      <c r="H762" s="96"/>
      <c r="I762" s="96"/>
      <c r="J762" s="96"/>
      <c r="K762" s="8"/>
      <c r="L762" s="8"/>
      <c r="M762" s="8"/>
      <c r="N762" s="8"/>
      <c r="O762" s="8"/>
      <c r="P762" s="8"/>
      <c r="Q762" s="8"/>
      <c r="R762" s="8"/>
      <c r="S762" s="8"/>
      <c r="T762" s="8"/>
      <c r="U762" s="8"/>
      <c r="V762" s="8"/>
      <c r="W762" s="8"/>
      <c r="X762" s="8"/>
      <c r="Y762" s="8"/>
      <c r="Z762" s="8"/>
      <c r="AA762" s="8"/>
      <c r="AB762" s="8"/>
      <c r="AC762" s="8"/>
      <c r="AD762" s="8"/>
      <c r="AE762" s="124"/>
      <c r="AF762" s="96"/>
      <c r="AG762" s="96"/>
      <c r="AH762" s="96"/>
    </row>
    <row r="763" spans="1:34" ht="18.75" customHeight="1">
      <c r="A763" s="96"/>
      <c r="B763" s="96"/>
      <c r="C763" s="96"/>
      <c r="D763" s="96"/>
      <c r="E763" s="96"/>
      <c r="F763" s="96"/>
      <c r="G763" s="96"/>
      <c r="H763" s="96"/>
      <c r="I763" s="96"/>
      <c r="J763" s="96"/>
      <c r="K763" s="8"/>
      <c r="L763" s="8"/>
      <c r="M763" s="8"/>
      <c r="N763" s="8"/>
      <c r="O763" s="8"/>
      <c r="P763" s="8"/>
      <c r="Q763" s="8"/>
      <c r="R763" s="8"/>
      <c r="S763" s="8"/>
      <c r="T763" s="8"/>
      <c r="U763" s="8"/>
      <c r="V763" s="8"/>
      <c r="W763" s="8"/>
      <c r="X763" s="8"/>
      <c r="Y763" s="8"/>
      <c r="Z763" s="8"/>
      <c r="AA763" s="8"/>
      <c r="AB763" s="8"/>
      <c r="AC763" s="8"/>
      <c r="AD763" s="8"/>
      <c r="AE763" s="124"/>
      <c r="AF763" s="96"/>
      <c r="AG763" s="96"/>
      <c r="AH763" s="96"/>
    </row>
    <row r="764" spans="1:34" ht="18.75" customHeight="1">
      <c r="A764" s="96"/>
      <c r="B764" s="96"/>
      <c r="C764" s="96"/>
      <c r="D764" s="96"/>
      <c r="E764" s="96"/>
      <c r="F764" s="96"/>
      <c r="G764" s="96"/>
      <c r="H764" s="96"/>
      <c r="I764" s="96"/>
      <c r="J764" s="96"/>
      <c r="K764" s="8"/>
      <c r="L764" s="8"/>
      <c r="M764" s="8"/>
      <c r="N764" s="8"/>
      <c r="O764" s="8"/>
      <c r="P764" s="8"/>
      <c r="Q764" s="8"/>
      <c r="R764" s="8"/>
      <c r="S764" s="8"/>
      <c r="T764" s="8"/>
      <c r="U764" s="8"/>
      <c r="V764" s="8"/>
      <c r="W764" s="8"/>
      <c r="X764" s="8"/>
      <c r="Y764" s="8"/>
      <c r="Z764" s="8"/>
      <c r="AA764" s="8"/>
      <c r="AB764" s="8"/>
      <c r="AC764" s="8"/>
      <c r="AD764" s="8"/>
      <c r="AE764" s="124"/>
      <c r="AF764" s="96"/>
      <c r="AG764" s="96"/>
      <c r="AH764" s="96"/>
    </row>
    <row r="765" spans="1:34" ht="18.75" customHeight="1">
      <c r="A765" s="96"/>
      <c r="B765" s="96"/>
      <c r="C765" s="96"/>
      <c r="D765" s="96"/>
      <c r="E765" s="96"/>
      <c r="F765" s="96"/>
      <c r="G765" s="96"/>
      <c r="H765" s="96"/>
      <c r="I765" s="96"/>
      <c r="J765" s="96"/>
      <c r="K765" s="8"/>
      <c r="L765" s="8"/>
      <c r="M765" s="8"/>
      <c r="N765" s="8"/>
      <c r="O765" s="8"/>
      <c r="P765" s="8"/>
      <c r="Q765" s="8"/>
      <c r="R765" s="8"/>
      <c r="S765" s="8"/>
      <c r="T765" s="8"/>
      <c r="U765" s="8"/>
      <c r="V765" s="8"/>
      <c r="W765" s="8"/>
      <c r="X765" s="8"/>
      <c r="Y765" s="8"/>
      <c r="Z765" s="8"/>
      <c r="AA765" s="8"/>
      <c r="AB765" s="8"/>
      <c r="AC765" s="8"/>
      <c r="AD765" s="8"/>
      <c r="AE765" s="124"/>
      <c r="AF765" s="96"/>
      <c r="AG765" s="96"/>
      <c r="AH765" s="96"/>
    </row>
    <row r="766" spans="1:34" ht="18.75" customHeight="1">
      <c r="A766" s="96"/>
      <c r="B766" s="96"/>
      <c r="C766" s="96"/>
      <c r="D766" s="96"/>
      <c r="E766" s="96"/>
      <c r="F766" s="96"/>
      <c r="G766" s="96"/>
      <c r="H766" s="96"/>
      <c r="I766" s="96"/>
      <c r="J766" s="96"/>
      <c r="K766" s="8"/>
      <c r="L766" s="8"/>
      <c r="M766" s="8"/>
      <c r="N766" s="8"/>
      <c r="O766" s="8"/>
      <c r="P766" s="8"/>
      <c r="Q766" s="8"/>
      <c r="R766" s="8"/>
      <c r="S766" s="8"/>
      <c r="T766" s="8"/>
      <c r="U766" s="8"/>
      <c r="V766" s="8"/>
      <c r="W766" s="8"/>
      <c r="X766" s="8"/>
      <c r="Y766" s="8"/>
      <c r="Z766" s="8"/>
      <c r="AA766" s="8"/>
      <c r="AB766" s="8"/>
      <c r="AC766" s="8"/>
      <c r="AD766" s="8"/>
      <c r="AE766" s="124"/>
      <c r="AF766" s="96"/>
      <c r="AG766" s="96"/>
      <c r="AH766" s="96"/>
    </row>
    <row r="767" spans="1:34" ht="18.75" customHeight="1">
      <c r="A767" s="96"/>
      <c r="B767" s="96"/>
      <c r="C767" s="96"/>
      <c r="D767" s="96"/>
      <c r="E767" s="96"/>
      <c r="F767" s="96"/>
      <c r="G767" s="96"/>
      <c r="H767" s="96"/>
      <c r="I767" s="96"/>
      <c r="J767" s="96"/>
      <c r="K767" s="8"/>
      <c r="L767" s="8"/>
      <c r="M767" s="8"/>
      <c r="N767" s="8"/>
      <c r="O767" s="8"/>
      <c r="P767" s="8"/>
      <c r="Q767" s="8"/>
      <c r="R767" s="8"/>
      <c r="S767" s="8"/>
      <c r="T767" s="8"/>
      <c r="U767" s="8"/>
      <c r="V767" s="8"/>
      <c r="W767" s="8"/>
      <c r="X767" s="8"/>
      <c r="Y767" s="8"/>
      <c r="Z767" s="8"/>
      <c r="AA767" s="8"/>
      <c r="AB767" s="8"/>
      <c r="AC767" s="8"/>
      <c r="AD767" s="8"/>
      <c r="AE767" s="124"/>
      <c r="AF767" s="96"/>
      <c r="AG767" s="96"/>
      <c r="AH767" s="96"/>
    </row>
    <row r="768" spans="1:34" ht="18.75" customHeight="1">
      <c r="A768" s="96"/>
      <c r="B768" s="96"/>
      <c r="C768" s="96"/>
      <c r="D768" s="96"/>
      <c r="E768" s="96"/>
      <c r="F768" s="96"/>
      <c r="G768" s="96"/>
      <c r="H768" s="96"/>
      <c r="I768" s="96"/>
      <c r="J768" s="96"/>
      <c r="K768" s="8"/>
      <c r="L768" s="8"/>
      <c r="M768" s="8"/>
      <c r="N768" s="8"/>
      <c r="O768" s="8"/>
      <c r="P768" s="8"/>
      <c r="Q768" s="8"/>
      <c r="R768" s="8"/>
      <c r="S768" s="8"/>
      <c r="T768" s="8"/>
      <c r="U768" s="8"/>
      <c r="V768" s="8"/>
      <c r="W768" s="8"/>
      <c r="X768" s="8"/>
      <c r="Y768" s="8"/>
      <c r="Z768" s="8"/>
      <c r="AA768" s="8"/>
      <c r="AB768" s="8"/>
      <c r="AC768" s="8"/>
      <c r="AD768" s="8"/>
      <c r="AE768" s="124"/>
      <c r="AF768" s="96"/>
      <c r="AG768" s="96"/>
      <c r="AH768" s="96"/>
    </row>
    <row r="769" spans="1:34" ht="18.75" customHeight="1">
      <c r="A769" s="96"/>
      <c r="B769" s="96"/>
      <c r="C769" s="96"/>
      <c r="D769" s="96"/>
      <c r="E769" s="96"/>
      <c r="F769" s="96"/>
      <c r="G769" s="96"/>
      <c r="H769" s="96"/>
      <c r="I769" s="96"/>
      <c r="J769" s="96"/>
      <c r="K769" s="8"/>
      <c r="L769" s="8"/>
      <c r="M769" s="8"/>
      <c r="N769" s="8"/>
      <c r="O769" s="8"/>
      <c r="P769" s="8"/>
      <c r="Q769" s="8"/>
      <c r="R769" s="8"/>
      <c r="S769" s="8"/>
      <c r="T769" s="8"/>
      <c r="U769" s="8"/>
      <c r="V769" s="8"/>
      <c r="W769" s="8"/>
      <c r="X769" s="8"/>
      <c r="Y769" s="8"/>
      <c r="Z769" s="8"/>
      <c r="AA769" s="8"/>
      <c r="AB769" s="8"/>
      <c r="AC769" s="8"/>
      <c r="AD769" s="8"/>
      <c r="AE769" s="124"/>
      <c r="AF769" s="96"/>
      <c r="AG769" s="96"/>
      <c r="AH769" s="96"/>
    </row>
    <row r="770" spans="1:34" ht="18.75" customHeight="1">
      <c r="A770" s="96"/>
      <c r="B770" s="96"/>
      <c r="C770" s="96"/>
      <c r="D770" s="96"/>
      <c r="E770" s="96"/>
      <c r="F770" s="96"/>
      <c r="G770" s="96"/>
      <c r="H770" s="96"/>
      <c r="I770" s="96"/>
      <c r="J770" s="96"/>
      <c r="K770" s="8"/>
      <c r="L770" s="8"/>
      <c r="M770" s="8"/>
      <c r="N770" s="8"/>
      <c r="O770" s="8"/>
      <c r="P770" s="8"/>
      <c r="Q770" s="8"/>
      <c r="R770" s="8"/>
      <c r="S770" s="8"/>
      <c r="T770" s="8"/>
      <c r="U770" s="8"/>
      <c r="V770" s="8"/>
      <c r="W770" s="8"/>
      <c r="X770" s="8"/>
      <c r="Y770" s="8"/>
      <c r="Z770" s="8"/>
      <c r="AA770" s="8"/>
      <c r="AB770" s="8"/>
      <c r="AC770" s="8"/>
      <c r="AD770" s="8"/>
      <c r="AE770" s="124"/>
      <c r="AF770" s="96"/>
      <c r="AG770" s="96"/>
      <c r="AH770" s="96"/>
    </row>
    <row r="771" spans="1:34" ht="18.75" customHeight="1">
      <c r="A771" s="96"/>
      <c r="B771" s="96"/>
      <c r="C771" s="96"/>
      <c r="D771" s="96"/>
      <c r="E771" s="96"/>
      <c r="F771" s="96"/>
      <c r="G771" s="96"/>
      <c r="H771" s="96"/>
      <c r="I771" s="96"/>
      <c r="J771" s="96"/>
      <c r="K771" s="8"/>
      <c r="L771" s="8"/>
      <c r="M771" s="8"/>
      <c r="N771" s="8"/>
      <c r="O771" s="8"/>
      <c r="P771" s="8"/>
      <c r="Q771" s="8"/>
      <c r="R771" s="8"/>
      <c r="S771" s="8"/>
      <c r="T771" s="8"/>
      <c r="U771" s="8"/>
      <c r="V771" s="8"/>
      <c r="W771" s="8"/>
      <c r="X771" s="8"/>
      <c r="Y771" s="8"/>
      <c r="Z771" s="8"/>
      <c r="AA771" s="8"/>
      <c r="AB771" s="8"/>
      <c r="AC771" s="8"/>
      <c r="AD771" s="8"/>
      <c r="AE771" s="124"/>
      <c r="AF771" s="96"/>
      <c r="AG771" s="96"/>
      <c r="AH771" s="96"/>
    </row>
    <row r="772" spans="1:34" ht="18.75" customHeight="1">
      <c r="A772" s="96"/>
      <c r="B772" s="96"/>
      <c r="C772" s="96"/>
      <c r="D772" s="96"/>
      <c r="E772" s="96"/>
      <c r="F772" s="96"/>
      <c r="G772" s="96"/>
      <c r="H772" s="96"/>
      <c r="I772" s="96"/>
      <c r="J772" s="96"/>
      <c r="K772" s="8"/>
      <c r="L772" s="8"/>
      <c r="M772" s="8"/>
      <c r="N772" s="8"/>
      <c r="O772" s="8"/>
      <c r="P772" s="8"/>
      <c r="Q772" s="8"/>
      <c r="R772" s="8"/>
      <c r="S772" s="8"/>
      <c r="T772" s="8"/>
      <c r="U772" s="8"/>
      <c r="V772" s="8"/>
      <c r="W772" s="8"/>
      <c r="X772" s="8"/>
      <c r="Y772" s="8"/>
      <c r="Z772" s="8"/>
      <c r="AA772" s="8"/>
      <c r="AB772" s="8"/>
      <c r="AC772" s="8"/>
      <c r="AD772" s="8"/>
      <c r="AE772" s="124"/>
      <c r="AF772" s="96"/>
      <c r="AG772" s="96"/>
      <c r="AH772" s="96"/>
    </row>
    <row r="773" spans="1:34" ht="18.75" customHeight="1">
      <c r="A773" s="96"/>
      <c r="B773" s="96"/>
      <c r="C773" s="96"/>
      <c r="D773" s="96"/>
      <c r="E773" s="96"/>
      <c r="F773" s="96"/>
      <c r="G773" s="96"/>
      <c r="H773" s="96"/>
      <c r="I773" s="96"/>
      <c r="J773" s="96"/>
      <c r="K773" s="8"/>
      <c r="L773" s="8"/>
      <c r="M773" s="8"/>
      <c r="N773" s="8"/>
      <c r="O773" s="8"/>
      <c r="P773" s="8"/>
      <c r="Q773" s="8"/>
      <c r="R773" s="8"/>
      <c r="S773" s="8"/>
      <c r="T773" s="8"/>
      <c r="U773" s="8"/>
      <c r="V773" s="8"/>
      <c r="W773" s="8"/>
      <c r="X773" s="8"/>
      <c r="Y773" s="8"/>
      <c r="Z773" s="8"/>
      <c r="AA773" s="8"/>
      <c r="AB773" s="8"/>
      <c r="AC773" s="8"/>
      <c r="AD773" s="8"/>
      <c r="AE773" s="124"/>
      <c r="AF773" s="96"/>
      <c r="AG773" s="96"/>
      <c r="AH773" s="96"/>
    </row>
    <row r="774" spans="1:34" ht="18.75" customHeight="1">
      <c r="A774" s="96"/>
      <c r="B774" s="96"/>
      <c r="C774" s="96"/>
      <c r="D774" s="96"/>
      <c r="E774" s="96"/>
      <c r="F774" s="96"/>
      <c r="G774" s="96"/>
      <c r="H774" s="96"/>
      <c r="I774" s="96"/>
      <c r="J774" s="96"/>
      <c r="K774" s="8"/>
      <c r="L774" s="8"/>
      <c r="M774" s="8"/>
      <c r="N774" s="8"/>
      <c r="O774" s="8"/>
      <c r="P774" s="8"/>
      <c r="Q774" s="8"/>
      <c r="R774" s="8"/>
      <c r="S774" s="8"/>
      <c r="T774" s="8"/>
      <c r="U774" s="8"/>
      <c r="V774" s="8"/>
      <c r="W774" s="8"/>
      <c r="X774" s="8"/>
      <c r="Y774" s="8"/>
      <c r="Z774" s="8"/>
      <c r="AA774" s="8"/>
      <c r="AB774" s="8"/>
      <c r="AC774" s="8"/>
      <c r="AD774" s="8"/>
      <c r="AE774" s="124"/>
      <c r="AF774" s="96"/>
      <c r="AG774" s="96"/>
      <c r="AH774" s="96"/>
    </row>
    <row r="775" spans="1:34" ht="18.75" customHeight="1">
      <c r="A775" s="96"/>
      <c r="B775" s="96"/>
      <c r="C775" s="96"/>
      <c r="D775" s="96"/>
      <c r="E775" s="96"/>
      <c r="F775" s="96"/>
      <c r="G775" s="96"/>
      <c r="H775" s="96"/>
      <c r="I775" s="96"/>
      <c r="J775" s="96"/>
      <c r="K775" s="8"/>
      <c r="L775" s="8"/>
      <c r="M775" s="8"/>
      <c r="N775" s="8"/>
      <c r="O775" s="8"/>
      <c r="P775" s="8"/>
      <c r="Q775" s="8"/>
      <c r="R775" s="8"/>
      <c r="S775" s="8"/>
      <c r="T775" s="8"/>
      <c r="U775" s="8"/>
      <c r="V775" s="8"/>
      <c r="W775" s="8"/>
      <c r="X775" s="8"/>
      <c r="Y775" s="8"/>
      <c r="Z775" s="8"/>
      <c r="AA775" s="8"/>
      <c r="AB775" s="8"/>
      <c r="AC775" s="8"/>
      <c r="AD775" s="8"/>
      <c r="AE775" s="124"/>
      <c r="AF775" s="96"/>
      <c r="AG775" s="96"/>
      <c r="AH775" s="96"/>
    </row>
    <row r="776" spans="1:34" ht="18.75" customHeight="1">
      <c r="A776" s="96"/>
      <c r="B776" s="96"/>
      <c r="C776" s="96"/>
      <c r="D776" s="96"/>
      <c r="E776" s="96"/>
      <c r="F776" s="96"/>
      <c r="G776" s="96"/>
      <c r="H776" s="96"/>
      <c r="I776" s="96"/>
      <c r="J776" s="96"/>
      <c r="K776" s="8"/>
      <c r="L776" s="8"/>
      <c r="M776" s="8"/>
      <c r="N776" s="8"/>
      <c r="O776" s="8"/>
      <c r="P776" s="8"/>
      <c r="Q776" s="8"/>
      <c r="R776" s="8"/>
      <c r="S776" s="8"/>
      <c r="T776" s="8"/>
      <c r="U776" s="8"/>
      <c r="V776" s="8"/>
      <c r="W776" s="8"/>
      <c r="X776" s="8"/>
      <c r="Y776" s="8"/>
      <c r="Z776" s="8"/>
      <c r="AA776" s="8"/>
      <c r="AB776" s="8"/>
      <c r="AC776" s="8"/>
      <c r="AD776" s="8"/>
      <c r="AE776" s="124"/>
      <c r="AF776" s="96"/>
      <c r="AG776" s="96"/>
      <c r="AH776" s="96"/>
    </row>
    <row r="777" spans="1:34" ht="18.75" customHeight="1">
      <c r="A777" s="96"/>
      <c r="B777" s="96"/>
      <c r="C777" s="96"/>
      <c r="D777" s="96"/>
      <c r="E777" s="96"/>
      <c r="F777" s="96"/>
      <c r="G777" s="96"/>
      <c r="H777" s="96"/>
      <c r="I777" s="96"/>
      <c r="J777" s="96"/>
      <c r="K777" s="8"/>
      <c r="L777" s="8"/>
      <c r="M777" s="8"/>
      <c r="N777" s="8"/>
      <c r="O777" s="8"/>
      <c r="P777" s="8"/>
      <c r="Q777" s="8"/>
      <c r="R777" s="8"/>
      <c r="S777" s="8"/>
      <c r="T777" s="8"/>
      <c r="U777" s="8"/>
      <c r="V777" s="8"/>
      <c r="W777" s="8"/>
      <c r="X777" s="8"/>
      <c r="Y777" s="8"/>
      <c r="Z777" s="8"/>
      <c r="AA777" s="8"/>
      <c r="AB777" s="8"/>
      <c r="AC777" s="8"/>
      <c r="AD777" s="8"/>
      <c r="AE777" s="124"/>
      <c r="AF777" s="96"/>
      <c r="AG777" s="96"/>
      <c r="AH777" s="96"/>
    </row>
    <row r="778" spans="1:34" ht="18.75" customHeight="1">
      <c r="A778" s="96"/>
      <c r="B778" s="96"/>
      <c r="C778" s="96"/>
      <c r="D778" s="96"/>
      <c r="E778" s="96"/>
      <c r="F778" s="96"/>
      <c r="G778" s="96"/>
      <c r="H778" s="96"/>
      <c r="I778" s="96"/>
      <c r="J778" s="96"/>
      <c r="K778" s="8"/>
      <c r="L778" s="8"/>
      <c r="M778" s="8"/>
      <c r="N778" s="8"/>
      <c r="O778" s="8"/>
      <c r="P778" s="8"/>
      <c r="Q778" s="8"/>
      <c r="R778" s="8"/>
      <c r="S778" s="8"/>
      <c r="T778" s="8"/>
      <c r="U778" s="8"/>
      <c r="V778" s="8"/>
      <c r="W778" s="8"/>
      <c r="X778" s="8"/>
      <c r="Y778" s="8"/>
      <c r="Z778" s="8"/>
      <c r="AA778" s="8"/>
      <c r="AB778" s="8"/>
      <c r="AC778" s="8"/>
      <c r="AD778" s="8"/>
      <c r="AE778" s="124"/>
      <c r="AF778" s="96"/>
      <c r="AG778" s="96"/>
      <c r="AH778" s="96"/>
    </row>
    <row r="779" spans="1:34" ht="18.75" customHeight="1">
      <c r="A779" s="96"/>
      <c r="B779" s="96"/>
      <c r="C779" s="96"/>
      <c r="D779" s="96"/>
      <c r="E779" s="96"/>
      <c r="F779" s="96"/>
      <c r="G779" s="96"/>
      <c r="H779" s="96"/>
      <c r="I779" s="96"/>
      <c r="J779" s="96"/>
      <c r="K779" s="8"/>
      <c r="L779" s="8"/>
      <c r="M779" s="8"/>
      <c r="N779" s="8"/>
      <c r="O779" s="8"/>
      <c r="P779" s="8"/>
      <c r="Q779" s="8"/>
      <c r="R779" s="8"/>
      <c r="S779" s="8"/>
      <c r="T779" s="8"/>
      <c r="U779" s="8"/>
      <c r="V779" s="8"/>
      <c r="W779" s="8"/>
      <c r="X779" s="8"/>
      <c r="Y779" s="8"/>
      <c r="Z779" s="8"/>
      <c r="AA779" s="8"/>
      <c r="AB779" s="8"/>
      <c r="AC779" s="8"/>
      <c r="AD779" s="8"/>
      <c r="AE779" s="124"/>
      <c r="AF779" s="96"/>
      <c r="AG779" s="96"/>
      <c r="AH779" s="96"/>
    </row>
    <row r="780" spans="1:34" ht="18.75" customHeight="1">
      <c r="A780" s="96"/>
      <c r="B780" s="96"/>
      <c r="C780" s="96"/>
      <c r="D780" s="96"/>
      <c r="E780" s="96"/>
      <c r="F780" s="96"/>
      <c r="G780" s="96"/>
      <c r="H780" s="96"/>
      <c r="I780" s="96"/>
      <c r="J780" s="96"/>
      <c r="K780" s="8"/>
      <c r="L780" s="8"/>
      <c r="M780" s="8"/>
      <c r="N780" s="8"/>
      <c r="O780" s="8"/>
      <c r="P780" s="8"/>
      <c r="Q780" s="8"/>
      <c r="R780" s="8"/>
      <c r="S780" s="8"/>
      <c r="T780" s="8"/>
      <c r="U780" s="8"/>
      <c r="V780" s="8"/>
      <c r="W780" s="8"/>
      <c r="X780" s="8"/>
      <c r="Y780" s="8"/>
      <c r="Z780" s="8"/>
      <c r="AA780" s="8"/>
      <c r="AB780" s="8"/>
      <c r="AC780" s="8"/>
      <c r="AD780" s="8"/>
      <c r="AE780" s="124"/>
      <c r="AF780" s="96"/>
      <c r="AG780" s="96"/>
      <c r="AH780" s="96"/>
    </row>
    <row r="781" spans="1:34" ht="18.75" customHeight="1">
      <c r="A781" s="96"/>
      <c r="B781" s="96"/>
      <c r="C781" s="96"/>
      <c r="D781" s="96"/>
      <c r="E781" s="96"/>
      <c r="F781" s="96"/>
      <c r="G781" s="96"/>
      <c r="H781" s="96"/>
      <c r="I781" s="96"/>
      <c r="J781" s="96"/>
      <c r="K781" s="8"/>
      <c r="L781" s="8"/>
      <c r="M781" s="8"/>
      <c r="N781" s="8"/>
      <c r="O781" s="8"/>
      <c r="P781" s="8"/>
      <c r="Q781" s="8"/>
      <c r="R781" s="8"/>
      <c r="S781" s="8"/>
      <c r="T781" s="8"/>
      <c r="U781" s="8"/>
      <c r="V781" s="8"/>
      <c r="W781" s="8"/>
      <c r="X781" s="8"/>
      <c r="Y781" s="8"/>
      <c r="Z781" s="8"/>
      <c r="AA781" s="8"/>
      <c r="AB781" s="8"/>
      <c r="AC781" s="8"/>
      <c r="AD781" s="8"/>
      <c r="AE781" s="124"/>
      <c r="AF781" s="96"/>
      <c r="AG781" s="96"/>
      <c r="AH781" s="96"/>
    </row>
    <row r="782" spans="1:34" ht="18.75" customHeight="1">
      <c r="A782" s="96"/>
      <c r="B782" s="96"/>
      <c r="C782" s="96"/>
      <c r="D782" s="96"/>
      <c r="E782" s="96"/>
      <c r="F782" s="96"/>
      <c r="G782" s="96"/>
      <c r="H782" s="96"/>
      <c r="I782" s="96"/>
      <c r="J782" s="96"/>
      <c r="K782" s="8"/>
      <c r="L782" s="8"/>
      <c r="M782" s="8"/>
      <c r="N782" s="8"/>
      <c r="O782" s="8"/>
      <c r="P782" s="8"/>
      <c r="Q782" s="8"/>
      <c r="R782" s="8"/>
      <c r="S782" s="8"/>
      <c r="T782" s="8"/>
      <c r="U782" s="8"/>
      <c r="V782" s="8"/>
      <c r="W782" s="8"/>
      <c r="X782" s="8"/>
      <c r="Y782" s="8"/>
      <c r="Z782" s="8"/>
      <c r="AA782" s="8"/>
      <c r="AB782" s="8"/>
      <c r="AC782" s="8"/>
      <c r="AD782" s="8"/>
      <c r="AE782" s="124"/>
      <c r="AF782" s="96"/>
      <c r="AG782" s="96"/>
      <c r="AH782" s="96"/>
    </row>
    <row r="783" spans="1:34" ht="18.75" customHeight="1">
      <c r="A783" s="96"/>
      <c r="B783" s="96"/>
      <c r="C783" s="96"/>
      <c r="D783" s="96"/>
      <c r="E783" s="96"/>
      <c r="F783" s="96"/>
      <c r="G783" s="96"/>
      <c r="H783" s="96"/>
      <c r="I783" s="96"/>
      <c r="J783" s="96"/>
      <c r="K783" s="8"/>
      <c r="L783" s="8"/>
      <c r="M783" s="8"/>
      <c r="N783" s="8"/>
      <c r="O783" s="8"/>
      <c r="P783" s="8"/>
      <c r="Q783" s="8"/>
      <c r="R783" s="8"/>
      <c r="S783" s="8"/>
      <c r="T783" s="8"/>
      <c r="U783" s="8"/>
      <c r="V783" s="8"/>
      <c r="W783" s="8"/>
      <c r="X783" s="8"/>
      <c r="Y783" s="8"/>
      <c r="Z783" s="8"/>
      <c r="AA783" s="8"/>
      <c r="AB783" s="8"/>
      <c r="AC783" s="8"/>
      <c r="AD783" s="8"/>
      <c r="AE783" s="124"/>
      <c r="AF783" s="96"/>
      <c r="AG783" s="96"/>
      <c r="AH783" s="96"/>
    </row>
    <row r="784" spans="1:34" ht="18.75" customHeight="1">
      <c r="A784" s="96"/>
      <c r="B784" s="96"/>
      <c r="C784" s="96"/>
      <c r="D784" s="96"/>
      <c r="E784" s="96"/>
      <c r="F784" s="96"/>
      <c r="G784" s="96"/>
      <c r="H784" s="96"/>
      <c r="I784" s="96"/>
      <c r="J784" s="96"/>
      <c r="K784" s="8"/>
      <c r="L784" s="8"/>
      <c r="M784" s="8"/>
      <c r="N784" s="8"/>
      <c r="O784" s="8"/>
      <c r="P784" s="8"/>
      <c r="Q784" s="8"/>
      <c r="R784" s="8"/>
      <c r="S784" s="8"/>
      <c r="T784" s="8"/>
      <c r="U784" s="8"/>
      <c r="V784" s="8"/>
      <c r="W784" s="8"/>
      <c r="X784" s="8"/>
      <c r="Y784" s="8"/>
      <c r="Z784" s="8"/>
      <c r="AA784" s="8"/>
      <c r="AB784" s="8"/>
      <c r="AC784" s="8"/>
      <c r="AD784" s="8"/>
      <c r="AE784" s="124"/>
      <c r="AF784" s="96"/>
      <c r="AG784" s="96"/>
      <c r="AH784" s="96"/>
    </row>
    <row r="785" spans="1:34" ht="18.75" customHeight="1">
      <c r="A785" s="96"/>
      <c r="B785" s="96"/>
      <c r="C785" s="96"/>
      <c r="D785" s="96"/>
      <c r="E785" s="96"/>
      <c r="F785" s="96"/>
      <c r="G785" s="96"/>
      <c r="H785" s="96"/>
      <c r="I785" s="96"/>
      <c r="J785" s="96"/>
      <c r="K785" s="8"/>
      <c r="L785" s="8"/>
      <c r="M785" s="8"/>
      <c r="N785" s="8"/>
      <c r="O785" s="8"/>
      <c r="P785" s="8"/>
      <c r="Q785" s="8"/>
      <c r="R785" s="8"/>
      <c r="S785" s="8"/>
      <c r="T785" s="8"/>
      <c r="U785" s="8"/>
      <c r="V785" s="8"/>
      <c r="W785" s="8"/>
      <c r="X785" s="8"/>
      <c r="Y785" s="8"/>
      <c r="Z785" s="8"/>
      <c r="AA785" s="8"/>
      <c r="AB785" s="8"/>
      <c r="AC785" s="8"/>
      <c r="AD785" s="8"/>
      <c r="AE785" s="124"/>
      <c r="AF785" s="96"/>
      <c r="AG785" s="96"/>
      <c r="AH785" s="96"/>
    </row>
    <row r="786" spans="1:34" ht="18.75" customHeight="1">
      <c r="A786" s="96"/>
      <c r="B786" s="96"/>
      <c r="C786" s="96"/>
      <c r="D786" s="96"/>
      <c r="E786" s="96"/>
      <c r="F786" s="96"/>
      <c r="G786" s="96"/>
      <c r="H786" s="96"/>
      <c r="I786" s="96"/>
      <c r="J786" s="96"/>
      <c r="K786" s="8"/>
      <c r="L786" s="8"/>
      <c r="M786" s="8"/>
      <c r="N786" s="8"/>
      <c r="O786" s="8"/>
      <c r="P786" s="8"/>
      <c r="Q786" s="8"/>
      <c r="R786" s="8"/>
      <c r="S786" s="8"/>
      <c r="T786" s="8"/>
      <c r="U786" s="8"/>
      <c r="V786" s="8"/>
      <c r="W786" s="8"/>
      <c r="X786" s="8"/>
      <c r="Y786" s="8"/>
      <c r="Z786" s="8"/>
      <c r="AA786" s="8"/>
      <c r="AB786" s="8"/>
      <c r="AC786" s="8"/>
      <c r="AD786" s="8"/>
      <c r="AE786" s="124"/>
      <c r="AF786" s="96"/>
      <c r="AG786" s="96"/>
      <c r="AH786" s="96"/>
    </row>
    <row r="787" spans="1:34" ht="18.75" customHeight="1">
      <c r="A787" s="96"/>
      <c r="B787" s="96"/>
      <c r="C787" s="96"/>
      <c r="D787" s="96"/>
      <c r="E787" s="96"/>
      <c r="F787" s="96"/>
      <c r="G787" s="96"/>
      <c r="H787" s="96"/>
      <c r="I787" s="96"/>
      <c r="J787" s="96"/>
      <c r="K787" s="8"/>
      <c r="L787" s="8"/>
      <c r="M787" s="8"/>
      <c r="N787" s="8"/>
      <c r="O787" s="8"/>
      <c r="P787" s="8"/>
      <c r="Q787" s="8"/>
      <c r="R787" s="8"/>
      <c r="S787" s="8"/>
      <c r="T787" s="8"/>
      <c r="U787" s="8"/>
      <c r="V787" s="8"/>
      <c r="W787" s="8"/>
      <c r="X787" s="8"/>
      <c r="Y787" s="8"/>
      <c r="Z787" s="8"/>
      <c r="AA787" s="8"/>
      <c r="AB787" s="8"/>
      <c r="AC787" s="8"/>
      <c r="AD787" s="8"/>
      <c r="AE787" s="124"/>
      <c r="AF787" s="96"/>
      <c r="AG787" s="96"/>
      <c r="AH787" s="96"/>
    </row>
    <row r="788" spans="1:34" ht="18.75" customHeight="1">
      <c r="A788" s="96"/>
      <c r="B788" s="96"/>
      <c r="C788" s="96"/>
      <c r="D788" s="96"/>
      <c r="E788" s="96"/>
      <c r="F788" s="96"/>
      <c r="G788" s="96"/>
      <c r="H788" s="96"/>
      <c r="I788" s="96"/>
      <c r="J788" s="96"/>
      <c r="K788" s="8"/>
      <c r="L788" s="8"/>
      <c r="M788" s="8"/>
      <c r="N788" s="8"/>
      <c r="O788" s="8"/>
      <c r="P788" s="8"/>
      <c r="Q788" s="8"/>
      <c r="R788" s="8"/>
      <c r="S788" s="8"/>
      <c r="T788" s="8"/>
      <c r="U788" s="8"/>
      <c r="V788" s="8"/>
      <c r="W788" s="8"/>
      <c r="X788" s="8"/>
      <c r="Y788" s="8"/>
      <c r="Z788" s="8"/>
      <c r="AA788" s="8"/>
      <c r="AB788" s="8"/>
      <c r="AC788" s="8"/>
      <c r="AD788" s="8"/>
      <c r="AE788" s="124"/>
      <c r="AF788" s="96"/>
      <c r="AG788" s="96"/>
      <c r="AH788" s="96"/>
    </row>
    <row r="789" spans="1:34" ht="18.75" customHeight="1">
      <c r="A789" s="96"/>
      <c r="B789" s="96"/>
      <c r="C789" s="96"/>
      <c r="D789" s="96"/>
      <c r="E789" s="96"/>
      <c r="F789" s="96"/>
      <c r="G789" s="96"/>
      <c r="H789" s="96"/>
      <c r="I789" s="96"/>
      <c r="J789" s="96"/>
      <c r="K789" s="8"/>
      <c r="L789" s="8"/>
      <c r="M789" s="8"/>
      <c r="N789" s="8"/>
      <c r="O789" s="8"/>
      <c r="P789" s="8"/>
      <c r="Q789" s="8"/>
      <c r="R789" s="8"/>
      <c r="S789" s="8"/>
      <c r="T789" s="8"/>
      <c r="U789" s="8"/>
      <c r="V789" s="8"/>
      <c r="W789" s="8"/>
      <c r="X789" s="8"/>
      <c r="Y789" s="8"/>
      <c r="Z789" s="8"/>
      <c r="AA789" s="8"/>
      <c r="AB789" s="8"/>
      <c r="AC789" s="8"/>
      <c r="AD789" s="8"/>
      <c r="AE789" s="124"/>
      <c r="AF789" s="96"/>
      <c r="AG789" s="96"/>
      <c r="AH789" s="96"/>
    </row>
    <row r="790" spans="1:34" ht="18.75" customHeight="1">
      <c r="A790" s="96"/>
      <c r="B790" s="96"/>
      <c r="C790" s="96"/>
      <c r="D790" s="96"/>
      <c r="E790" s="96"/>
      <c r="F790" s="96"/>
      <c r="G790" s="96"/>
      <c r="H790" s="96"/>
      <c r="I790" s="96"/>
      <c r="J790" s="96"/>
      <c r="K790" s="8"/>
      <c r="L790" s="8"/>
      <c r="M790" s="8"/>
      <c r="N790" s="8"/>
      <c r="O790" s="8"/>
      <c r="P790" s="8"/>
      <c r="Q790" s="8"/>
      <c r="R790" s="8"/>
      <c r="S790" s="8"/>
      <c r="T790" s="8"/>
      <c r="U790" s="8"/>
      <c r="V790" s="8"/>
      <c r="W790" s="8"/>
      <c r="X790" s="8"/>
      <c r="Y790" s="8"/>
      <c r="Z790" s="8"/>
      <c r="AA790" s="8"/>
      <c r="AB790" s="8"/>
      <c r="AC790" s="8"/>
      <c r="AD790" s="8"/>
      <c r="AE790" s="124"/>
      <c r="AF790" s="96"/>
      <c r="AG790" s="96"/>
      <c r="AH790" s="96"/>
    </row>
    <row r="791" spans="1:34" ht="18.75" customHeight="1">
      <c r="A791" s="96"/>
      <c r="B791" s="96"/>
      <c r="C791" s="96"/>
      <c r="D791" s="96"/>
      <c r="E791" s="96"/>
      <c r="F791" s="96"/>
      <c r="G791" s="96"/>
      <c r="H791" s="96"/>
      <c r="I791" s="96"/>
      <c r="J791" s="96"/>
      <c r="K791" s="8"/>
      <c r="L791" s="8"/>
      <c r="M791" s="8"/>
      <c r="N791" s="8"/>
      <c r="O791" s="8"/>
      <c r="P791" s="8"/>
      <c r="Q791" s="8"/>
      <c r="R791" s="8"/>
      <c r="S791" s="8"/>
      <c r="T791" s="8"/>
      <c r="U791" s="8"/>
      <c r="V791" s="8"/>
      <c r="W791" s="8"/>
      <c r="X791" s="8"/>
      <c r="Y791" s="8"/>
      <c r="Z791" s="8"/>
      <c r="AA791" s="8"/>
      <c r="AB791" s="8"/>
      <c r="AC791" s="8"/>
      <c r="AD791" s="8"/>
      <c r="AE791" s="124"/>
      <c r="AF791" s="96"/>
      <c r="AG791" s="96"/>
      <c r="AH791" s="96"/>
    </row>
    <row r="792" spans="1:34" ht="18.75" customHeight="1">
      <c r="A792" s="96"/>
      <c r="B792" s="96"/>
      <c r="C792" s="96"/>
      <c r="D792" s="96"/>
      <c r="E792" s="96"/>
      <c r="F792" s="96"/>
      <c r="G792" s="96"/>
      <c r="H792" s="96"/>
      <c r="I792" s="96"/>
      <c r="J792" s="96"/>
      <c r="K792" s="8"/>
      <c r="L792" s="8"/>
      <c r="M792" s="8"/>
      <c r="N792" s="8"/>
      <c r="O792" s="8"/>
      <c r="P792" s="8"/>
      <c r="Q792" s="8"/>
      <c r="R792" s="8"/>
      <c r="S792" s="8"/>
      <c r="T792" s="8"/>
      <c r="U792" s="8"/>
      <c r="V792" s="8"/>
      <c r="W792" s="8"/>
      <c r="X792" s="8"/>
      <c r="Y792" s="8"/>
      <c r="Z792" s="8"/>
      <c r="AA792" s="8"/>
      <c r="AB792" s="8"/>
      <c r="AC792" s="8"/>
      <c r="AD792" s="8"/>
      <c r="AE792" s="124"/>
      <c r="AF792" s="96"/>
      <c r="AG792" s="96"/>
      <c r="AH792" s="96"/>
    </row>
    <row r="793" spans="1:34" ht="18.75" customHeight="1">
      <c r="A793" s="96"/>
      <c r="B793" s="96"/>
      <c r="C793" s="96"/>
      <c r="D793" s="96"/>
      <c r="E793" s="96"/>
      <c r="F793" s="96"/>
      <c r="G793" s="96"/>
      <c r="H793" s="96"/>
      <c r="I793" s="96"/>
      <c r="J793" s="96"/>
      <c r="K793" s="8"/>
      <c r="L793" s="8"/>
      <c r="M793" s="8"/>
      <c r="N793" s="8"/>
      <c r="O793" s="8"/>
      <c r="P793" s="8"/>
      <c r="Q793" s="8"/>
      <c r="R793" s="8"/>
      <c r="S793" s="8"/>
      <c r="T793" s="8"/>
      <c r="U793" s="8"/>
      <c r="V793" s="8"/>
      <c r="W793" s="8"/>
      <c r="X793" s="8"/>
      <c r="Y793" s="8"/>
      <c r="Z793" s="8"/>
      <c r="AA793" s="8"/>
      <c r="AB793" s="8"/>
      <c r="AC793" s="8"/>
      <c r="AD793" s="8"/>
      <c r="AE793" s="124"/>
      <c r="AF793" s="96"/>
      <c r="AG793" s="96"/>
      <c r="AH793" s="96"/>
    </row>
    <row r="794" spans="1:34" ht="18.75" customHeight="1">
      <c r="A794" s="96"/>
      <c r="B794" s="96"/>
      <c r="C794" s="96"/>
      <c r="D794" s="96"/>
      <c r="E794" s="96"/>
      <c r="F794" s="96"/>
      <c r="G794" s="96"/>
      <c r="H794" s="96"/>
      <c r="I794" s="96"/>
      <c r="J794" s="96"/>
      <c r="K794" s="8"/>
      <c r="L794" s="8"/>
      <c r="M794" s="8"/>
      <c r="N794" s="8"/>
      <c r="O794" s="8"/>
      <c r="P794" s="8"/>
      <c r="Q794" s="8"/>
      <c r="R794" s="8"/>
      <c r="S794" s="8"/>
      <c r="T794" s="8"/>
      <c r="U794" s="8"/>
      <c r="V794" s="8"/>
      <c r="W794" s="8"/>
      <c r="X794" s="8"/>
      <c r="Y794" s="8"/>
      <c r="Z794" s="8"/>
      <c r="AA794" s="8"/>
      <c r="AB794" s="8"/>
      <c r="AC794" s="8"/>
      <c r="AD794" s="8"/>
      <c r="AE794" s="124"/>
      <c r="AF794" s="96"/>
      <c r="AG794" s="96"/>
      <c r="AH794" s="96"/>
    </row>
    <row r="795" spans="1:34" ht="18.75" customHeight="1">
      <c r="A795" s="96"/>
      <c r="B795" s="96"/>
      <c r="C795" s="96"/>
      <c r="D795" s="96"/>
      <c r="E795" s="96"/>
      <c r="F795" s="96"/>
      <c r="G795" s="96"/>
      <c r="H795" s="96"/>
      <c r="I795" s="96"/>
      <c r="J795" s="96"/>
      <c r="K795" s="8"/>
      <c r="L795" s="8"/>
      <c r="M795" s="8"/>
      <c r="N795" s="8"/>
      <c r="O795" s="8"/>
      <c r="P795" s="8"/>
      <c r="Q795" s="8"/>
      <c r="R795" s="8"/>
      <c r="S795" s="8"/>
      <c r="T795" s="8"/>
      <c r="U795" s="8"/>
      <c r="V795" s="8"/>
      <c r="W795" s="8"/>
      <c r="X795" s="8"/>
      <c r="Y795" s="8"/>
      <c r="Z795" s="8"/>
      <c r="AA795" s="8"/>
      <c r="AB795" s="8"/>
      <c r="AC795" s="8"/>
      <c r="AD795" s="8"/>
      <c r="AE795" s="124"/>
      <c r="AF795" s="96"/>
      <c r="AG795" s="96"/>
      <c r="AH795" s="96"/>
    </row>
    <row r="796" spans="1:34" ht="18.75" customHeight="1">
      <c r="A796" s="96"/>
      <c r="B796" s="96"/>
      <c r="C796" s="96"/>
      <c r="D796" s="96"/>
      <c r="E796" s="96"/>
      <c r="F796" s="96"/>
      <c r="G796" s="96"/>
      <c r="H796" s="96"/>
      <c r="I796" s="96"/>
      <c r="J796" s="96"/>
      <c r="K796" s="8"/>
      <c r="L796" s="8"/>
      <c r="M796" s="8"/>
      <c r="N796" s="8"/>
      <c r="O796" s="8"/>
      <c r="P796" s="8"/>
      <c r="Q796" s="8"/>
      <c r="R796" s="8"/>
      <c r="S796" s="8"/>
      <c r="T796" s="8"/>
      <c r="U796" s="8"/>
      <c r="V796" s="8"/>
      <c r="W796" s="8"/>
      <c r="X796" s="8"/>
      <c r="Y796" s="8"/>
      <c r="Z796" s="8"/>
      <c r="AA796" s="8"/>
      <c r="AB796" s="8"/>
      <c r="AC796" s="8"/>
      <c r="AD796" s="8"/>
      <c r="AE796" s="124"/>
      <c r="AF796" s="96"/>
      <c r="AG796" s="96"/>
      <c r="AH796" s="96"/>
    </row>
    <row r="797" spans="1:34" ht="18.75" customHeight="1">
      <c r="A797" s="96"/>
      <c r="B797" s="96"/>
      <c r="C797" s="96"/>
      <c r="D797" s="96"/>
      <c r="E797" s="96"/>
      <c r="F797" s="96"/>
      <c r="G797" s="96"/>
      <c r="H797" s="96"/>
      <c r="I797" s="96"/>
      <c r="J797" s="96"/>
      <c r="K797" s="8"/>
      <c r="L797" s="8"/>
      <c r="M797" s="8"/>
      <c r="N797" s="8"/>
      <c r="O797" s="8"/>
      <c r="P797" s="8"/>
      <c r="Q797" s="8"/>
      <c r="R797" s="8"/>
      <c r="S797" s="8"/>
      <c r="T797" s="8"/>
      <c r="U797" s="8"/>
      <c r="V797" s="8"/>
      <c r="W797" s="8"/>
      <c r="X797" s="8"/>
      <c r="Y797" s="8"/>
      <c r="Z797" s="8"/>
      <c r="AA797" s="8"/>
      <c r="AB797" s="8"/>
      <c r="AC797" s="8"/>
      <c r="AD797" s="8"/>
      <c r="AE797" s="124"/>
      <c r="AF797" s="96"/>
      <c r="AG797" s="96"/>
      <c r="AH797" s="96"/>
    </row>
    <row r="798" spans="1:34" ht="18.75" customHeight="1">
      <c r="A798" s="96"/>
      <c r="B798" s="96"/>
      <c r="C798" s="96"/>
      <c r="D798" s="96"/>
      <c r="E798" s="96"/>
      <c r="F798" s="96"/>
      <c r="G798" s="96"/>
      <c r="H798" s="96"/>
      <c r="I798" s="96"/>
      <c r="J798" s="96"/>
      <c r="K798" s="8"/>
      <c r="L798" s="8"/>
      <c r="M798" s="8"/>
      <c r="N798" s="8"/>
      <c r="O798" s="8"/>
      <c r="P798" s="8"/>
      <c r="Q798" s="8"/>
      <c r="R798" s="8"/>
      <c r="S798" s="8"/>
      <c r="T798" s="8"/>
      <c r="U798" s="8"/>
      <c r="V798" s="8"/>
      <c r="W798" s="8"/>
      <c r="X798" s="8"/>
      <c r="Y798" s="8"/>
      <c r="Z798" s="8"/>
      <c r="AA798" s="8"/>
      <c r="AB798" s="8"/>
      <c r="AC798" s="8"/>
      <c r="AD798" s="8"/>
      <c r="AE798" s="124"/>
      <c r="AF798" s="96"/>
      <c r="AG798" s="96"/>
      <c r="AH798" s="96"/>
    </row>
    <row r="799" spans="1:34" ht="18.75" customHeight="1">
      <c r="A799" s="96"/>
      <c r="B799" s="96"/>
      <c r="C799" s="96"/>
      <c r="D799" s="96"/>
      <c r="E799" s="96"/>
      <c r="F799" s="96"/>
      <c r="G799" s="96"/>
      <c r="H799" s="96"/>
      <c r="I799" s="96"/>
      <c r="J799" s="96"/>
      <c r="K799" s="8"/>
      <c r="L799" s="8"/>
      <c r="M799" s="8"/>
      <c r="N799" s="8"/>
      <c r="O799" s="8"/>
      <c r="P799" s="8"/>
      <c r="Q799" s="8"/>
      <c r="R799" s="8"/>
      <c r="S799" s="8"/>
      <c r="T799" s="8"/>
      <c r="U799" s="8"/>
      <c r="V799" s="8"/>
      <c r="W799" s="8"/>
      <c r="X799" s="8"/>
      <c r="Y799" s="8"/>
      <c r="Z799" s="8"/>
      <c r="AA799" s="8"/>
      <c r="AB799" s="8"/>
      <c r="AC799" s="8"/>
      <c r="AD799" s="8"/>
      <c r="AE799" s="124"/>
      <c r="AF799" s="96"/>
      <c r="AG799" s="96"/>
      <c r="AH799" s="96"/>
    </row>
    <row r="800" spans="1:34" ht="18.75" customHeight="1">
      <c r="A800" s="96"/>
      <c r="B800" s="96"/>
      <c r="C800" s="96"/>
      <c r="D800" s="96"/>
      <c r="E800" s="96"/>
      <c r="F800" s="96"/>
      <c r="G800" s="96"/>
      <c r="H800" s="96"/>
      <c r="I800" s="96"/>
      <c r="J800" s="96"/>
      <c r="K800" s="8"/>
      <c r="L800" s="8"/>
      <c r="M800" s="8"/>
      <c r="N800" s="8"/>
      <c r="O800" s="8"/>
      <c r="P800" s="8"/>
      <c r="Q800" s="8"/>
      <c r="R800" s="8"/>
      <c r="S800" s="8"/>
      <c r="T800" s="8"/>
      <c r="U800" s="8"/>
      <c r="V800" s="8"/>
      <c r="W800" s="8"/>
      <c r="X800" s="8"/>
      <c r="Y800" s="8"/>
      <c r="Z800" s="8"/>
      <c r="AA800" s="8"/>
      <c r="AB800" s="8"/>
      <c r="AC800" s="8"/>
      <c r="AD800" s="8"/>
      <c r="AE800" s="124"/>
      <c r="AF800" s="96"/>
      <c r="AG800" s="96"/>
      <c r="AH800" s="96"/>
    </row>
    <row r="801" spans="1:34" ht="18.75" customHeight="1">
      <c r="A801" s="96"/>
      <c r="B801" s="96"/>
      <c r="C801" s="96"/>
      <c r="D801" s="96"/>
      <c r="E801" s="96"/>
      <c r="F801" s="96"/>
      <c r="G801" s="96"/>
      <c r="H801" s="96"/>
      <c r="I801" s="96"/>
      <c r="J801" s="96"/>
      <c r="K801" s="8"/>
      <c r="L801" s="8"/>
      <c r="M801" s="8"/>
      <c r="N801" s="8"/>
      <c r="O801" s="8"/>
      <c r="P801" s="8"/>
      <c r="Q801" s="8"/>
      <c r="R801" s="8"/>
      <c r="S801" s="8"/>
      <c r="T801" s="8"/>
      <c r="U801" s="8"/>
      <c r="V801" s="8"/>
      <c r="W801" s="8"/>
      <c r="X801" s="8"/>
      <c r="Y801" s="8"/>
      <c r="Z801" s="8"/>
      <c r="AA801" s="8"/>
      <c r="AB801" s="8"/>
      <c r="AC801" s="8"/>
      <c r="AD801" s="8"/>
      <c r="AE801" s="124"/>
      <c r="AF801" s="96"/>
      <c r="AG801" s="96"/>
      <c r="AH801" s="96"/>
    </row>
    <row r="802" spans="1:34" ht="18.75" customHeight="1">
      <c r="A802" s="96"/>
      <c r="B802" s="96"/>
      <c r="C802" s="96"/>
      <c r="D802" s="96"/>
      <c r="E802" s="96"/>
      <c r="F802" s="96"/>
      <c r="G802" s="96"/>
      <c r="H802" s="96"/>
      <c r="I802" s="96"/>
      <c r="J802" s="96"/>
      <c r="K802" s="8"/>
      <c r="L802" s="8"/>
      <c r="M802" s="8"/>
      <c r="N802" s="8"/>
      <c r="O802" s="8"/>
      <c r="P802" s="8"/>
      <c r="Q802" s="8"/>
      <c r="R802" s="8"/>
      <c r="S802" s="8"/>
      <c r="T802" s="8"/>
      <c r="U802" s="8"/>
      <c r="V802" s="8"/>
      <c r="W802" s="8"/>
      <c r="X802" s="8"/>
      <c r="Y802" s="8"/>
      <c r="Z802" s="8"/>
      <c r="AA802" s="8"/>
      <c r="AB802" s="8"/>
      <c r="AC802" s="8"/>
      <c r="AD802" s="8"/>
      <c r="AE802" s="124"/>
      <c r="AF802" s="96"/>
      <c r="AG802" s="96"/>
      <c r="AH802" s="96"/>
    </row>
    <row r="803" spans="1:34" ht="18.75" customHeight="1">
      <c r="A803" s="96"/>
      <c r="B803" s="96"/>
      <c r="C803" s="96"/>
      <c r="D803" s="96"/>
      <c r="E803" s="96"/>
      <c r="F803" s="96"/>
      <c r="G803" s="96"/>
      <c r="H803" s="96"/>
      <c r="I803" s="96"/>
      <c r="J803" s="96"/>
      <c r="K803" s="8"/>
      <c r="L803" s="8"/>
      <c r="M803" s="8"/>
      <c r="N803" s="8"/>
      <c r="O803" s="8"/>
      <c r="P803" s="8"/>
      <c r="Q803" s="8"/>
      <c r="R803" s="8"/>
      <c r="S803" s="8"/>
      <c r="T803" s="8"/>
      <c r="U803" s="8"/>
      <c r="V803" s="8"/>
      <c r="W803" s="8"/>
      <c r="X803" s="8"/>
      <c r="Y803" s="8"/>
      <c r="Z803" s="8"/>
      <c r="AA803" s="8"/>
      <c r="AB803" s="8"/>
      <c r="AC803" s="8"/>
      <c r="AD803" s="8"/>
      <c r="AE803" s="124"/>
      <c r="AF803" s="96"/>
      <c r="AG803" s="96"/>
      <c r="AH803" s="96"/>
    </row>
    <row r="804" spans="1:34" ht="18.75" customHeight="1">
      <c r="A804" s="96"/>
      <c r="B804" s="96"/>
      <c r="C804" s="96"/>
      <c r="D804" s="96"/>
      <c r="E804" s="96"/>
      <c r="F804" s="96"/>
      <c r="G804" s="96"/>
      <c r="H804" s="96"/>
      <c r="I804" s="96"/>
      <c r="J804" s="96"/>
      <c r="K804" s="8"/>
      <c r="L804" s="8"/>
      <c r="M804" s="8"/>
      <c r="N804" s="8"/>
      <c r="O804" s="8"/>
      <c r="P804" s="8"/>
      <c r="Q804" s="8"/>
      <c r="R804" s="8"/>
      <c r="S804" s="8"/>
      <c r="T804" s="8"/>
      <c r="U804" s="8"/>
      <c r="V804" s="8"/>
      <c r="W804" s="8"/>
      <c r="X804" s="8"/>
      <c r="Y804" s="8"/>
      <c r="Z804" s="8"/>
      <c r="AA804" s="8"/>
      <c r="AB804" s="8"/>
      <c r="AC804" s="8"/>
      <c r="AD804" s="8"/>
      <c r="AE804" s="124"/>
      <c r="AF804" s="96"/>
      <c r="AG804" s="96"/>
      <c r="AH804" s="96"/>
    </row>
    <row r="805" spans="1:34" ht="18.75" customHeight="1">
      <c r="A805" s="96"/>
      <c r="B805" s="96"/>
      <c r="C805" s="96"/>
      <c r="D805" s="96"/>
      <c r="E805" s="96"/>
      <c r="F805" s="96"/>
      <c r="G805" s="96"/>
      <c r="H805" s="96"/>
      <c r="I805" s="96"/>
      <c r="J805" s="96"/>
      <c r="K805" s="8"/>
      <c r="L805" s="8"/>
      <c r="M805" s="8"/>
      <c r="N805" s="8"/>
      <c r="O805" s="8"/>
      <c r="P805" s="8"/>
      <c r="Q805" s="8"/>
      <c r="R805" s="8"/>
      <c r="S805" s="8"/>
      <c r="T805" s="8"/>
      <c r="U805" s="8"/>
      <c r="V805" s="8"/>
      <c r="W805" s="8"/>
      <c r="X805" s="8"/>
      <c r="Y805" s="8"/>
      <c r="Z805" s="8"/>
      <c r="AA805" s="8"/>
      <c r="AB805" s="8"/>
      <c r="AC805" s="8"/>
      <c r="AD805" s="8"/>
      <c r="AE805" s="124"/>
      <c r="AF805" s="96"/>
      <c r="AG805" s="96"/>
      <c r="AH805" s="96"/>
    </row>
    <row r="806" spans="1:34" ht="18.75" customHeight="1">
      <c r="A806" s="96"/>
      <c r="B806" s="96"/>
      <c r="C806" s="96"/>
      <c r="D806" s="96"/>
      <c r="E806" s="96"/>
      <c r="F806" s="96"/>
      <c r="G806" s="96"/>
      <c r="H806" s="96"/>
      <c r="I806" s="96"/>
      <c r="J806" s="96"/>
      <c r="K806" s="8"/>
      <c r="L806" s="8"/>
      <c r="M806" s="8"/>
      <c r="N806" s="8"/>
      <c r="O806" s="8"/>
      <c r="P806" s="8"/>
      <c r="Q806" s="8"/>
      <c r="R806" s="8"/>
      <c r="S806" s="8"/>
      <c r="T806" s="8"/>
      <c r="U806" s="8"/>
      <c r="V806" s="8"/>
      <c r="W806" s="8"/>
      <c r="X806" s="8"/>
      <c r="Y806" s="8"/>
      <c r="Z806" s="8"/>
      <c r="AA806" s="8"/>
      <c r="AB806" s="8"/>
      <c r="AC806" s="8"/>
      <c r="AD806" s="8"/>
      <c r="AE806" s="124"/>
      <c r="AF806" s="96"/>
      <c r="AG806" s="96"/>
      <c r="AH806" s="96"/>
    </row>
    <row r="807" spans="1:34" ht="18.75" customHeight="1">
      <c r="A807" s="96"/>
      <c r="B807" s="96"/>
      <c r="C807" s="96"/>
      <c r="D807" s="96"/>
      <c r="E807" s="96"/>
      <c r="F807" s="96"/>
      <c r="G807" s="96"/>
      <c r="H807" s="96"/>
      <c r="I807" s="96"/>
      <c r="J807" s="96"/>
      <c r="K807" s="8"/>
      <c r="L807" s="8"/>
      <c r="M807" s="8"/>
      <c r="N807" s="8"/>
      <c r="O807" s="8"/>
      <c r="P807" s="8"/>
      <c r="Q807" s="8"/>
      <c r="R807" s="8"/>
      <c r="S807" s="8"/>
      <c r="T807" s="8"/>
      <c r="U807" s="8"/>
      <c r="V807" s="8"/>
      <c r="W807" s="8"/>
      <c r="X807" s="8"/>
      <c r="Y807" s="8"/>
      <c r="Z807" s="8"/>
      <c r="AA807" s="8"/>
      <c r="AB807" s="8"/>
      <c r="AC807" s="8"/>
      <c r="AD807" s="8"/>
      <c r="AE807" s="124"/>
      <c r="AF807" s="96"/>
      <c r="AG807" s="96"/>
      <c r="AH807" s="96"/>
    </row>
    <row r="808" spans="1:34" ht="18.75" customHeight="1">
      <c r="A808" s="96"/>
      <c r="B808" s="96"/>
      <c r="C808" s="96"/>
      <c r="D808" s="96"/>
      <c r="E808" s="96"/>
      <c r="F808" s="96"/>
      <c r="G808" s="96"/>
      <c r="H808" s="96"/>
      <c r="I808" s="96"/>
      <c r="J808" s="96"/>
      <c r="K808" s="8"/>
      <c r="L808" s="8"/>
      <c r="M808" s="8"/>
      <c r="N808" s="8"/>
      <c r="O808" s="8"/>
      <c r="P808" s="8"/>
      <c r="Q808" s="8"/>
      <c r="R808" s="8"/>
      <c r="S808" s="8"/>
      <c r="T808" s="8"/>
      <c r="U808" s="8"/>
      <c r="V808" s="8"/>
      <c r="W808" s="8"/>
      <c r="X808" s="8"/>
      <c r="Y808" s="8"/>
      <c r="Z808" s="8"/>
      <c r="AA808" s="8"/>
      <c r="AB808" s="8"/>
      <c r="AC808" s="8"/>
      <c r="AD808" s="8"/>
      <c r="AE808" s="124"/>
      <c r="AF808" s="96"/>
      <c r="AG808" s="96"/>
      <c r="AH808" s="96"/>
    </row>
    <row r="809" spans="1:34" ht="18.75" customHeight="1">
      <c r="A809" s="96"/>
      <c r="B809" s="96"/>
      <c r="C809" s="96"/>
      <c r="D809" s="96"/>
      <c r="E809" s="96"/>
      <c r="F809" s="96"/>
      <c r="G809" s="96"/>
      <c r="H809" s="96"/>
      <c r="I809" s="96"/>
      <c r="J809" s="96"/>
      <c r="K809" s="8"/>
      <c r="L809" s="8"/>
      <c r="M809" s="8"/>
      <c r="N809" s="8"/>
      <c r="O809" s="8"/>
      <c r="P809" s="8"/>
      <c r="Q809" s="8"/>
      <c r="R809" s="8"/>
      <c r="S809" s="8"/>
      <c r="T809" s="8"/>
      <c r="U809" s="8"/>
      <c r="V809" s="8"/>
      <c r="W809" s="8"/>
      <c r="X809" s="8"/>
      <c r="Y809" s="8"/>
      <c r="Z809" s="8"/>
      <c r="AA809" s="8"/>
      <c r="AB809" s="8"/>
      <c r="AC809" s="8"/>
      <c r="AD809" s="8"/>
      <c r="AE809" s="124"/>
      <c r="AF809" s="96"/>
      <c r="AG809" s="96"/>
      <c r="AH809" s="96"/>
    </row>
    <row r="810" spans="1:34" ht="18.75" customHeight="1">
      <c r="A810" s="96"/>
      <c r="B810" s="96"/>
      <c r="C810" s="96"/>
      <c r="D810" s="96"/>
      <c r="E810" s="96"/>
      <c r="F810" s="96"/>
      <c r="G810" s="96"/>
      <c r="H810" s="96"/>
      <c r="I810" s="96"/>
      <c r="J810" s="96"/>
      <c r="K810" s="8"/>
      <c r="L810" s="8"/>
      <c r="M810" s="8"/>
      <c r="N810" s="8"/>
      <c r="O810" s="8"/>
      <c r="P810" s="8"/>
      <c r="Q810" s="8"/>
      <c r="R810" s="8"/>
      <c r="S810" s="8"/>
      <c r="T810" s="8"/>
      <c r="U810" s="8"/>
      <c r="V810" s="8"/>
      <c r="W810" s="8"/>
      <c r="X810" s="8"/>
      <c r="Y810" s="8"/>
      <c r="Z810" s="8"/>
      <c r="AA810" s="8"/>
      <c r="AB810" s="8"/>
      <c r="AC810" s="8"/>
      <c r="AD810" s="8"/>
      <c r="AE810" s="124"/>
      <c r="AF810" s="96"/>
      <c r="AG810" s="96"/>
      <c r="AH810" s="96"/>
    </row>
    <row r="811" spans="1:34" ht="18.75" customHeight="1">
      <c r="A811" s="96"/>
      <c r="B811" s="96"/>
      <c r="C811" s="96"/>
      <c r="D811" s="96"/>
      <c r="E811" s="96"/>
      <c r="F811" s="96"/>
      <c r="G811" s="96"/>
      <c r="H811" s="96"/>
      <c r="I811" s="96"/>
      <c r="J811" s="96"/>
      <c r="K811" s="8"/>
      <c r="L811" s="8"/>
      <c r="M811" s="8"/>
      <c r="N811" s="8"/>
      <c r="O811" s="8"/>
      <c r="P811" s="8"/>
      <c r="Q811" s="8"/>
      <c r="R811" s="8"/>
      <c r="S811" s="8"/>
      <c r="T811" s="8"/>
      <c r="U811" s="8"/>
      <c r="V811" s="8"/>
      <c r="W811" s="8"/>
      <c r="X811" s="8"/>
      <c r="Y811" s="8"/>
      <c r="Z811" s="8"/>
      <c r="AA811" s="8"/>
      <c r="AB811" s="8"/>
      <c r="AC811" s="8"/>
      <c r="AD811" s="8"/>
      <c r="AE811" s="124"/>
      <c r="AF811" s="96"/>
      <c r="AG811" s="96"/>
      <c r="AH811" s="96"/>
    </row>
    <row r="812" spans="1:34" ht="18.75" customHeight="1">
      <c r="A812" s="96"/>
      <c r="B812" s="96"/>
      <c r="C812" s="96"/>
      <c r="D812" s="96"/>
      <c r="E812" s="96"/>
      <c r="F812" s="96"/>
      <c r="G812" s="96"/>
      <c r="H812" s="96"/>
      <c r="I812" s="96"/>
      <c r="J812" s="96"/>
      <c r="K812" s="8"/>
      <c r="L812" s="8"/>
      <c r="M812" s="8"/>
      <c r="N812" s="8"/>
      <c r="O812" s="8"/>
      <c r="P812" s="8"/>
      <c r="Q812" s="8"/>
      <c r="R812" s="8"/>
      <c r="S812" s="8"/>
      <c r="T812" s="8"/>
      <c r="U812" s="8"/>
      <c r="V812" s="8"/>
      <c r="W812" s="8"/>
      <c r="X812" s="8"/>
      <c r="Y812" s="8"/>
      <c r="Z812" s="8"/>
      <c r="AA812" s="8"/>
      <c r="AB812" s="8"/>
      <c r="AC812" s="8"/>
      <c r="AD812" s="8"/>
      <c r="AE812" s="124"/>
      <c r="AF812" s="96"/>
      <c r="AG812" s="96"/>
      <c r="AH812" s="96"/>
    </row>
    <row r="813" spans="1:34" ht="18.75" customHeight="1">
      <c r="A813" s="96"/>
      <c r="B813" s="96"/>
      <c r="C813" s="96"/>
      <c r="D813" s="96"/>
      <c r="E813" s="96"/>
      <c r="F813" s="96"/>
      <c r="G813" s="96"/>
      <c r="H813" s="96"/>
      <c r="I813" s="96"/>
      <c r="J813" s="96"/>
      <c r="K813" s="8"/>
      <c r="L813" s="8"/>
      <c r="M813" s="8"/>
      <c r="N813" s="8"/>
      <c r="O813" s="8"/>
      <c r="P813" s="8"/>
      <c r="Q813" s="8"/>
      <c r="R813" s="8"/>
      <c r="S813" s="8"/>
      <c r="T813" s="8"/>
      <c r="U813" s="8"/>
      <c r="V813" s="8"/>
      <c r="W813" s="8"/>
      <c r="X813" s="8"/>
      <c r="Y813" s="8"/>
      <c r="Z813" s="8"/>
      <c r="AA813" s="8"/>
      <c r="AB813" s="8"/>
      <c r="AC813" s="8"/>
      <c r="AD813" s="8"/>
      <c r="AE813" s="124"/>
      <c r="AF813" s="96"/>
      <c r="AG813" s="96"/>
      <c r="AH813" s="96"/>
    </row>
    <row r="814" spans="1:34" ht="18.75" customHeight="1">
      <c r="A814" s="96"/>
      <c r="B814" s="96"/>
      <c r="C814" s="96"/>
      <c r="D814" s="96"/>
      <c r="E814" s="96"/>
      <c r="F814" s="96"/>
      <c r="G814" s="96"/>
      <c r="H814" s="96"/>
      <c r="I814" s="96"/>
      <c r="J814" s="96"/>
      <c r="K814" s="8"/>
      <c r="L814" s="8"/>
      <c r="M814" s="8"/>
      <c r="N814" s="8"/>
      <c r="O814" s="8"/>
      <c r="P814" s="8"/>
      <c r="Q814" s="8"/>
      <c r="R814" s="8"/>
      <c r="S814" s="8"/>
      <c r="T814" s="8"/>
      <c r="U814" s="8"/>
      <c r="V814" s="8"/>
      <c r="W814" s="8"/>
      <c r="X814" s="8"/>
      <c r="Y814" s="8"/>
      <c r="Z814" s="8"/>
      <c r="AA814" s="8"/>
      <c r="AB814" s="8"/>
      <c r="AC814" s="8"/>
      <c r="AD814" s="8"/>
      <c r="AE814" s="124"/>
      <c r="AF814" s="96"/>
      <c r="AG814" s="96"/>
      <c r="AH814" s="96"/>
    </row>
    <row r="815" spans="1:34" ht="18.75" customHeight="1">
      <c r="A815" s="96"/>
      <c r="B815" s="96"/>
      <c r="C815" s="96"/>
      <c r="D815" s="96"/>
      <c r="E815" s="96"/>
      <c r="F815" s="96"/>
      <c r="G815" s="96"/>
      <c r="H815" s="96"/>
      <c r="I815" s="96"/>
      <c r="J815" s="96"/>
      <c r="K815" s="8"/>
      <c r="L815" s="8"/>
      <c r="M815" s="8"/>
      <c r="N815" s="8"/>
      <c r="O815" s="8"/>
      <c r="P815" s="8"/>
      <c r="Q815" s="8"/>
      <c r="R815" s="8"/>
      <c r="S815" s="8"/>
      <c r="T815" s="8"/>
      <c r="U815" s="8"/>
      <c r="V815" s="8"/>
      <c r="W815" s="8"/>
      <c r="X815" s="8"/>
      <c r="Y815" s="8"/>
      <c r="Z815" s="8"/>
      <c r="AA815" s="8"/>
      <c r="AB815" s="8"/>
      <c r="AC815" s="8"/>
      <c r="AD815" s="8"/>
      <c r="AE815" s="124"/>
      <c r="AF815" s="96"/>
      <c r="AG815" s="96"/>
      <c r="AH815" s="96"/>
    </row>
    <row r="816" spans="1:34" ht="18.75" customHeight="1">
      <c r="A816" s="96"/>
      <c r="B816" s="96"/>
      <c r="C816" s="96"/>
      <c r="D816" s="96"/>
      <c r="E816" s="96"/>
      <c r="F816" s="96"/>
      <c r="G816" s="96"/>
      <c r="H816" s="96"/>
      <c r="I816" s="96"/>
      <c r="J816" s="96"/>
      <c r="K816" s="8"/>
      <c r="L816" s="8"/>
      <c r="M816" s="8"/>
      <c r="N816" s="8"/>
      <c r="O816" s="8"/>
      <c r="P816" s="8"/>
      <c r="Q816" s="8"/>
      <c r="R816" s="8"/>
      <c r="S816" s="8"/>
      <c r="T816" s="8"/>
      <c r="U816" s="8"/>
      <c r="V816" s="8"/>
      <c r="W816" s="8"/>
      <c r="X816" s="8"/>
      <c r="Y816" s="8"/>
      <c r="Z816" s="8"/>
      <c r="AA816" s="8"/>
      <c r="AB816" s="8"/>
      <c r="AC816" s="8"/>
      <c r="AD816" s="8"/>
      <c r="AE816" s="124"/>
      <c r="AF816" s="96"/>
      <c r="AG816" s="96"/>
      <c r="AH816" s="96"/>
    </row>
    <row r="817" spans="1:34" ht="18.75" customHeight="1">
      <c r="A817" s="96"/>
      <c r="B817" s="96"/>
      <c r="C817" s="96"/>
      <c r="D817" s="96"/>
      <c r="E817" s="96"/>
      <c r="F817" s="96"/>
      <c r="G817" s="96"/>
      <c r="H817" s="96"/>
      <c r="I817" s="96"/>
      <c r="J817" s="96"/>
      <c r="K817" s="8"/>
      <c r="L817" s="8"/>
      <c r="M817" s="8"/>
      <c r="N817" s="8"/>
      <c r="O817" s="8"/>
      <c r="P817" s="8"/>
      <c r="Q817" s="8"/>
      <c r="R817" s="8"/>
      <c r="S817" s="8"/>
      <c r="T817" s="8"/>
      <c r="U817" s="8"/>
      <c r="V817" s="8"/>
      <c r="W817" s="8"/>
      <c r="X817" s="8"/>
      <c r="Y817" s="8"/>
      <c r="Z817" s="8"/>
      <c r="AA817" s="8"/>
      <c r="AB817" s="8"/>
      <c r="AC817" s="8"/>
      <c r="AD817" s="8"/>
      <c r="AE817" s="124"/>
      <c r="AF817" s="96"/>
      <c r="AG817" s="96"/>
      <c r="AH817" s="96"/>
    </row>
    <row r="818" spans="1:34" ht="18.75" customHeight="1">
      <c r="A818" s="96"/>
      <c r="B818" s="96"/>
      <c r="C818" s="96"/>
      <c r="D818" s="96"/>
      <c r="E818" s="96"/>
      <c r="F818" s="96"/>
      <c r="G818" s="96"/>
      <c r="H818" s="96"/>
      <c r="I818" s="96"/>
      <c r="J818" s="96"/>
      <c r="K818" s="8"/>
      <c r="L818" s="8"/>
      <c r="M818" s="8"/>
      <c r="N818" s="8"/>
      <c r="O818" s="8"/>
      <c r="P818" s="8"/>
      <c r="Q818" s="8"/>
      <c r="R818" s="8"/>
      <c r="S818" s="8"/>
      <c r="T818" s="8"/>
      <c r="U818" s="8"/>
      <c r="V818" s="8"/>
      <c r="W818" s="8"/>
      <c r="X818" s="8"/>
      <c r="Y818" s="8"/>
      <c r="Z818" s="8"/>
      <c r="AA818" s="8"/>
      <c r="AB818" s="8"/>
      <c r="AC818" s="8"/>
      <c r="AD818" s="8"/>
      <c r="AE818" s="124"/>
      <c r="AF818" s="96"/>
      <c r="AG818" s="96"/>
      <c r="AH818" s="96"/>
    </row>
    <row r="819" spans="1:34" ht="18.75" customHeight="1">
      <c r="A819" s="96"/>
      <c r="B819" s="96"/>
      <c r="C819" s="96"/>
      <c r="D819" s="96"/>
      <c r="E819" s="96"/>
      <c r="F819" s="96"/>
      <c r="G819" s="96"/>
      <c r="H819" s="96"/>
      <c r="I819" s="96"/>
      <c r="J819" s="96"/>
      <c r="K819" s="8"/>
      <c r="L819" s="8"/>
      <c r="M819" s="8"/>
      <c r="N819" s="8"/>
      <c r="O819" s="8"/>
      <c r="P819" s="8"/>
      <c r="Q819" s="8"/>
      <c r="R819" s="8"/>
      <c r="S819" s="8"/>
      <c r="T819" s="8"/>
      <c r="U819" s="8"/>
      <c r="V819" s="8"/>
      <c r="W819" s="8"/>
      <c r="X819" s="8"/>
      <c r="Y819" s="8"/>
      <c r="Z819" s="8"/>
      <c r="AA819" s="8"/>
      <c r="AB819" s="8"/>
      <c r="AC819" s="8"/>
      <c r="AD819" s="8"/>
      <c r="AE819" s="124"/>
      <c r="AF819" s="96"/>
      <c r="AG819" s="96"/>
      <c r="AH819" s="96"/>
    </row>
    <row r="820" spans="1:34" ht="18.75" customHeight="1">
      <c r="A820" s="96"/>
      <c r="B820" s="96"/>
      <c r="C820" s="96"/>
      <c r="D820" s="96"/>
      <c r="E820" s="96"/>
      <c r="F820" s="96"/>
      <c r="G820" s="96"/>
      <c r="H820" s="96"/>
      <c r="I820" s="96"/>
      <c r="J820" s="96"/>
      <c r="K820" s="8"/>
      <c r="L820" s="8"/>
      <c r="M820" s="8"/>
      <c r="N820" s="8"/>
      <c r="O820" s="8"/>
      <c r="P820" s="8"/>
      <c r="Q820" s="8"/>
      <c r="R820" s="8"/>
      <c r="S820" s="8"/>
      <c r="T820" s="8"/>
      <c r="U820" s="8"/>
      <c r="V820" s="8"/>
      <c r="W820" s="8"/>
      <c r="X820" s="8"/>
      <c r="Y820" s="8"/>
      <c r="Z820" s="8"/>
      <c r="AA820" s="8"/>
      <c r="AB820" s="8"/>
      <c r="AC820" s="8"/>
      <c r="AD820" s="8"/>
      <c r="AE820" s="124"/>
      <c r="AF820" s="96"/>
      <c r="AG820" s="96"/>
      <c r="AH820" s="96"/>
    </row>
    <row r="821" spans="1:34" ht="18.75" customHeight="1">
      <c r="A821" s="96"/>
      <c r="B821" s="96"/>
      <c r="C821" s="96"/>
      <c r="D821" s="96"/>
      <c r="E821" s="96"/>
      <c r="F821" s="96"/>
      <c r="G821" s="96"/>
      <c r="H821" s="96"/>
      <c r="I821" s="96"/>
      <c r="J821" s="96"/>
      <c r="K821" s="8"/>
      <c r="L821" s="8"/>
      <c r="M821" s="8"/>
      <c r="N821" s="8"/>
      <c r="O821" s="8"/>
      <c r="P821" s="8"/>
      <c r="Q821" s="8"/>
      <c r="R821" s="8"/>
      <c r="S821" s="8"/>
      <c r="T821" s="8"/>
      <c r="U821" s="8"/>
      <c r="V821" s="8"/>
      <c r="W821" s="8"/>
      <c r="X821" s="8"/>
      <c r="Y821" s="8"/>
      <c r="Z821" s="8"/>
      <c r="AA821" s="8"/>
      <c r="AB821" s="8"/>
      <c r="AC821" s="8"/>
      <c r="AD821" s="8"/>
      <c r="AE821" s="124"/>
      <c r="AF821" s="96"/>
      <c r="AG821" s="96"/>
      <c r="AH821" s="96"/>
    </row>
    <row r="822" spans="1:34" ht="18.75" customHeight="1">
      <c r="A822" s="96"/>
      <c r="B822" s="96"/>
      <c r="C822" s="96"/>
      <c r="D822" s="96"/>
      <c r="E822" s="96"/>
      <c r="F822" s="96"/>
      <c r="G822" s="96"/>
      <c r="H822" s="96"/>
      <c r="I822" s="96"/>
      <c r="J822" s="96"/>
      <c r="K822" s="8"/>
      <c r="L822" s="8"/>
      <c r="M822" s="8"/>
      <c r="N822" s="8"/>
      <c r="O822" s="8"/>
      <c r="P822" s="8"/>
      <c r="Q822" s="8"/>
      <c r="R822" s="8"/>
      <c r="S822" s="8"/>
      <c r="T822" s="8"/>
      <c r="U822" s="8"/>
      <c r="V822" s="8"/>
      <c r="W822" s="8"/>
      <c r="X822" s="8"/>
      <c r="Y822" s="8"/>
      <c r="Z822" s="8"/>
      <c r="AA822" s="8"/>
      <c r="AB822" s="8"/>
      <c r="AC822" s="8"/>
      <c r="AD822" s="8"/>
      <c r="AE822" s="124"/>
      <c r="AF822" s="96"/>
      <c r="AG822" s="96"/>
      <c r="AH822" s="96"/>
    </row>
    <row r="823" spans="1:34" ht="18.75" customHeight="1">
      <c r="A823" s="96"/>
      <c r="B823" s="96"/>
      <c r="C823" s="96"/>
      <c r="D823" s="96"/>
      <c r="E823" s="96"/>
      <c r="F823" s="96"/>
      <c r="G823" s="96"/>
      <c r="H823" s="96"/>
      <c r="I823" s="96"/>
      <c r="J823" s="96"/>
      <c r="K823" s="8"/>
      <c r="L823" s="8"/>
      <c r="M823" s="8"/>
      <c r="N823" s="8"/>
      <c r="O823" s="8"/>
      <c r="P823" s="8"/>
      <c r="Q823" s="8"/>
      <c r="R823" s="8"/>
      <c r="S823" s="8"/>
      <c r="T823" s="8"/>
      <c r="U823" s="8"/>
      <c r="V823" s="8"/>
      <c r="W823" s="8"/>
      <c r="X823" s="8"/>
      <c r="Y823" s="8"/>
      <c r="Z823" s="8"/>
      <c r="AA823" s="8"/>
      <c r="AB823" s="8"/>
      <c r="AC823" s="8"/>
      <c r="AD823" s="8"/>
      <c r="AE823" s="124"/>
      <c r="AF823" s="96"/>
      <c r="AG823" s="96"/>
      <c r="AH823" s="96"/>
    </row>
    <row r="824" spans="1:34" ht="18.75" customHeight="1">
      <c r="A824" s="96"/>
      <c r="B824" s="96"/>
      <c r="C824" s="96"/>
      <c r="D824" s="96"/>
      <c r="E824" s="96"/>
      <c r="F824" s="96"/>
      <c r="G824" s="96"/>
      <c r="H824" s="96"/>
      <c r="I824" s="96"/>
      <c r="J824" s="96"/>
      <c r="K824" s="8"/>
      <c r="L824" s="8"/>
      <c r="M824" s="8"/>
      <c r="N824" s="8"/>
      <c r="O824" s="8"/>
      <c r="P824" s="8"/>
      <c r="Q824" s="8"/>
      <c r="R824" s="8"/>
      <c r="S824" s="8"/>
      <c r="T824" s="8"/>
      <c r="U824" s="8"/>
      <c r="V824" s="8"/>
      <c r="W824" s="8"/>
      <c r="X824" s="8"/>
      <c r="Y824" s="8"/>
      <c r="Z824" s="8"/>
      <c r="AA824" s="8"/>
      <c r="AB824" s="8"/>
      <c r="AC824" s="8"/>
      <c r="AD824" s="8"/>
      <c r="AE824" s="124"/>
      <c r="AF824" s="96"/>
      <c r="AG824" s="96"/>
      <c r="AH824" s="96"/>
    </row>
    <row r="825" spans="1:34" ht="18.75" customHeight="1">
      <c r="A825" s="96"/>
      <c r="B825" s="96"/>
      <c r="C825" s="96"/>
      <c r="D825" s="96"/>
      <c r="E825" s="96"/>
      <c r="F825" s="96"/>
      <c r="G825" s="96"/>
      <c r="H825" s="96"/>
      <c r="I825" s="96"/>
      <c r="J825" s="96"/>
      <c r="K825" s="8"/>
      <c r="L825" s="8"/>
      <c r="M825" s="8"/>
      <c r="N825" s="8"/>
      <c r="O825" s="8"/>
      <c r="P825" s="8"/>
      <c r="Q825" s="8"/>
      <c r="R825" s="8"/>
      <c r="S825" s="8"/>
      <c r="T825" s="8"/>
      <c r="U825" s="8"/>
      <c r="V825" s="8"/>
      <c r="W825" s="8"/>
      <c r="X825" s="8"/>
      <c r="Y825" s="8"/>
      <c r="Z825" s="8"/>
      <c r="AA825" s="8"/>
      <c r="AB825" s="8"/>
      <c r="AC825" s="8"/>
      <c r="AD825" s="8"/>
      <c r="AE825" s="124"/>
      <c r="AF825" s="96"/>
      <c r="AG825" s="96"/>
      <c r="AH825" s="96"/>
    </row>
    <row r="826" spans="1:34" ht="18.75" customHeight="1">
      <c r="A826" s="96"/>
      <c r="B826" s="96"/>
      <c r="C826" s="96"/>
      <c r="D826" s="96"/>
      <c r="E826" s="96"/>
      <c r="F826" s="96"/>
      <c r="G826" s="96"/>
      <c r="H826" s="96"/>
      <c r="I826" s="96"/>
      <c r="J826" s="96"/>
      <c r="K826" s="8"/>
      <c r="L826" s="8"/>
      <c r="M826" s="8"/>
      <c r="N826" s="8"/>
      <c r="O826" s="8"/>
      <c r="P826" s="8"/>
      <c r="Q826" s="8"/>
      <c r="R826" s="8"/>
      <c r="S826" s="8"/>
      <c r="T826" s="8"/>
      <c r="U826" s="8"/>
      <c r="V826" s="8"/>
      <c r="W826" s="8"/>
      <c r="X826" s="8"/>
      <c r="Y826" s="8"/>
      <c r="Z826" s="8"/>
      <c r="AA826" s="8"/>
      <c r="AB826" s="8"/>
      <c r="AC826" s="8"/>
      <c r="AD826" s="8"/>
      <c r="AE826" s="124"/>
      <c r="AF826" s="96"/>
      <c r="AG826" s="96"/>
      <c r="AH826" s="96"/>
    </row>
    <row r="827" spans="1:34" ht="18.75" customHeight="1">
      <c r="A827" s="96"/>
      <c r="B827" s="96"/>
      <c r="C827" s="96"/>
      <c r="D827" s="96"/>
      <c r="E827" s="96"/>
      <c r="F827" s="96"/>
      <c r="G827" s="96"/>
      <c r="H827" s="96"/>
      <c r="I827" s="96"/>
      <c r="J827" s="96"/>
      <c r="K827" s="8"/>
      <c r="L827" s="8"/>
      <c r="M827" s="8"/>
      <c r="N827" s="8"/>
      <c r="O827" s="8"/>
      <c r="P827" s="8"/>
      <c r="Q827" s="8"/>
      <c r="R827" s="8"/>
      <c r="S827" s="8"/>
      <c r="T827" s="8"/>
      <c r="U827" s="8"/>
      <c r="V827" s="8"/>
      <c r="W827" s="8"/>
      <c r="X827" s="8"/>
      <c r="Y827" s="8"/>
      <c r="Z827" s="8"/>
      <c r="AA827" s="8"/>
      <c r="AB827" s="8"/>
      <c r="AC827" s="8"/>
      <c r="AD827" s="8"/>
      <c r="AE827" s="124"/>
      <c r="AF827" s="96"/>
      <c r="AG827" s="96"/>
      <c r="AH827" s="96"/>
    </row>
    <row r="828" spans="1:34" ht="18.75" customHeight="1">
      <c r="A828" s="96"/>
      <c r="B828" s="96"/>
      <c r="C828" s="96"/>
      <c r="D828" s="96"/>
      <c r="E828" s="96"/>
      <c r="F828" s="96"/>
      <c r="G828" s="96"/>
      <c r="H828" s="96"/>
      <c r="I828" s="96"/>
      <c r="J828" s="96"/>
      <c r="K828" s="8"/>
      <c r="L828" s="8"/>
      <c r="M828" s="8"/>
      <c r="N828" s="8"/>
      <c r="O828" s="8"/>
      <c r="P828" s="8"/>
      <c r="Q828" s="8"/>
      <c r="R828" s="8"/>
      <c r="S828" s="8"/>
      <c r="T828" s="8"/>
      <c r="U828" s="8"/>
      <c r="V828" s="8"/>
      <c r="W828" s="8"/>
      <c r="X828" s="8"/>
      <c r="Y828" s="8"/>
      <c r="Z828" s="8"/>
      <c r="AA828" s="8"/>
      <c r="AB828" s="8"/>
      <c r="AC828" s="8"/>
      <c r="AD828" s="8"/>
      <c r="AE828" s="124"/>
      <c r="AF828" s="96"/>
      <c r="AG828" s="96"/>
      <c r="AH828" s="96"/>
    </row>
    <row r="829" spans="1:34" ht="18.75" customHeight="1">
      <c r="A829" s="96"/>
      <c r="B829" s="96"/>
      <c r="C829" s="96"/>
      <c r="D829" s="96"/>
      <c r="E829" s="96"/>
      <c r="F829" s="96"/>
      <c r="G829" s="96"/>
      <c r="H829" s="96"/>
      <c r="I829" s="96"/>
      <c r="J829" s="96"/>
      <c r="K829" s="8"/>
      <c r="L829" s="8"/>
      <c r="M829" s="8"/>
      <c r="N829" s="8"/>
      <c r="O829" s="8"/>
      <c r="P829" s="8"/>
      <c r="Q829" s="8"/>
      <c r="R829" s="8"/>
      <c r="S829" s="8"/>
      <c r="T829" s="8"/>
      <c r="U829" s="8"/>
      <c r="V829" s="8"/>
      <c r="W829" s="8"/>
      <c r="X829" s="8"/>
      <c r="Y829" s="8"/>
      <c r="Z829" s="8"/>
      <c r="AA829" s="8"/>
      <c r="AB829" s="8"/>
      <c r="AC829" s="8"/>
      <c r="AD829" s="8"/>
      <c r="AE829" s="124"/>
      <c r="AF829" s="96"/>
      <c r="AG829" s="96"/>
      <c r="AH829" s="96"/>
    </row>
    <row r="830" spans="1:34" ht="18.75" customHeight="1">
      <c r="A830" s="96"/>
      <c r="B830" s="96"/>
      <c r="C830" s="96"/>
      <c r="D830" s="96"/>
      <c r="E830" s="96"/>
      <c r="F830" s="96"/>
      <c r="G830" s="96"/>
      <c r="H830" s="96"/>
      <c r="I830" s="96"/>
      <c r="J830" s="96"/>
      <c r="K830" s="8"/>
      <c r="L830" s="8"/>
      <c r="M830" s="8"/>
      <c r="N830" s="8"/>
      <c r="O830" s="8"/>
      <c r="P830" s="8"/>
      <c r="Q830" s="8"/>
      <c r="R830" s="8"/>
      <c r="S830" s="8"/>
      <c r="T830" s="8"/>
      <c r="U830" s="8"/>
      <c r="V830" s="8"/>
      <c r="W830" s="8"/>
      <c r="X830" s="8"/>
      <c r="Y830" s="8"/>
      <c r="Z830" s="8"/>
      <c r="AA830" s="8"/>
      <c r="AB830" s="8"/>
      <c r="AC830" s="8"/>
      <c r="AD830" s="8"/>
      <c r="AE830" s="124"/>
      <c r="AF830" s="96"/>
      <c r="AG830" s="96"/>
      <c r="AH830" s="96"/>
    </row>
    <row r="831" spans="1:34" ht="18.75" customHeight="1">
      <c r="A831" s="96"/>
      <c r="B831" s="96"/>
      <c r="C831" s="96"/>
      <c r="D831" s="96"/>
      <c r="E831" s="96"/>
      <c r="F831" s="96"/>
      <c r="G831" s="96"/>
      <c r="H831" s="96"/>
      <c r="I831" s="96"/>
      <c r="J831" s="96"/>
      <c r="K831" s="8"/>
      <c r="L831" s="8"/>
      <c r="M831" s="8"/>
      <c r="N831" s="8"/>
      <c r="O831" s="8"/>
      <c r="P831" s="8"/>
      <c r="Q831" s="8"/>
      <c r="R831" s="8"/>
      <c r="S831" s="8"/>
      <c r="T831" s="8"/>
      <c r="U831" s="8"/>
      <c r="V831" s="8"/>
      <c r="W831" s="8"/>
      <c r="X831" s="8"/>
      <c r="Y831" s="8"/>
      <c r="Z831" s="8"/>
      <c r="AA831" s="8"/>
      <c r="AB831" s="8"/>
      <c r="AC831" s="8"/>
      <c r="AD831" s="8"/>
      <c r="AE831" s="124"/>
      <c r="AF831" s="96"/>
      <c r="AG831" s="96"/>
      <c r="AH831" s="96"/>
    </row>
    <row r="832" spans="1:34" ht="18.75" customHeight="1">
      <c r="A832" s="96"/>
      <c r="B832" s="96"/>
      <c r="C832" s="96"/>
      <c r="D832" s="96"/>
      <c r="E832" s="96"/>
      <c r="F832" s="96"/>
      <c r="G832" s="96"/>
      <c r="H832" s="96"/>
      <c r="I832" s="96"/>
      <c r="J832" s="96"/>
      <c r="K832" s="8"/>
      <c r="L832" s="8"/>
      <c r="M832" s="8"/>
      <c r="N832" s="8"/>
      <c r="O832" s="8"/>
      <c r="P832" s="8"/>
      <c r="Q832" s="8"/>
      <c r="R832" s="8"/>
      <c r="S832" s="8"/>
      <c r="T832" s="8"/>
      <c r="U832" s="8"/>
      <c r="V832" s="8"/>
      <c r="W832" s="8"/>
      <c r="X832" s="8"/>
      <c r="Y832" s="8"/>
      <c r="Z832" s="8"/>
      <c r="AA832" s="8"/>
      <c r="AB832" s="8"/>
      <c r="AC832" s="8"/>
      <c r="AD832" s="8"/>
      <c r="AE832" s="124"/>
      <c r="AF832" s="96"/>
      <c r="AG832" s="96"/>
      <c r="AH832" s="96"/>
    </row>
    <row r="833" spans="1:34" ht="18.75" customHeight="1">
      <c r="A833" s="96"/>
      <c r="B833" s="96"/>
      <c r="C833" s="96"/>
      <c r="D833" s="96"/>
      <c r="E833" s="96"/>
      <c r="F833" s="96"/>
      <c r="G833" s="96"/>
      <c r="H833" s="96"/>
      <c r="I833" s="96"/>
      <c r="J833" s="96"/>
      <c r="K833" s="8"/>
      <c r="L833" s="8"/>
      <c r="M833" s="8"/>
      <c r="N833" s="8"/>
      <c r="O833" s="8"/>
      <c r="P833" s="8"/>
      <c r="Q833" s="8"/>
      <c r="R833" s="8"/>
      <c r="S833" s="8"/>
      <c r="T833" s="8"/>
      <c r="U833" s="8"/>
      <c r="V833" s="8"/>
      <c r="W833" s="8"/>
      <c r="X833" s="8"/>
      <c r="Y833" s="8"/>
      <c r="Z833" s="8"/>
      <c r="AA833" s="8"/>
      <c r="AB833" s="8"/>
      <c r="AC833" s="8"/>
      <c r="AD833" s="8"/>
      <c r="AE833" s="124"/>
      <c r="AF833" s="96"/>
      <c r="AG833" s="96"/>
      <c r="AH833" s="96"/>
    </row>
    <row r="834" spans="1:34" ht="18.75" customHeight="1">
      <c r="A834" s="96"/>
      <c r="B834" s="96"/>
      <c r="C834" s="96"/>
      <c r="D834" s="96"/>
      <c r="E834" s="96"/>
      <c r="F834" s="96"/>
      <c r="G834" s="96"/>
      <c r="H834" s="96"/>
      <c r="I834" s="96"/>
      <c r="J834" s="96"/>
      <c r="K834" s="8"/>
      <c r="L834" s="8"/>
      <c r="M834" s="8"/>
      <c r="N834" s="8"/>
      <c r="O834" s="8"/>
      <c r="P834" s="8"/>
      <c r="Q834" s="8"/>
      <c r="R834" s="8"/>
      <c r="S834" s="8"/>
      <c r="T834" s="8"/>
      <c r="U834" s="8"/>
      <c r="V834" s="8"/>
      <c r="W834" s="8"/>
      <c r="X834" s="8"/>
      <c r="Y834" s="8"/>
      <c r="Z834" s="8"/>
      <c r="AA834" s="8"/>
      <c r="AB834" s="8"/>
      <c r="AC834" s="8"/>
      <c r="AD834" s="8"/>
      <c r="AE834" s="124"/>
      <c r="AF834" s="96"/>
      <c r="AG834" s="96"/>
      <c r="AH834" s="96"/>
    </row>
    <row r="835" spans="1:34" ht="18.75" customHeight="1">
      <c r="A835" s="96"/>
      <c r="B835" s="96"/>
      <c r="C835" s="96"/>
      <c r="D835" s="96"/>
      <c r="E835" s="96"/>
      <c r="F835" s="96"/>
      <c r="G835" s="96"/>
      <c r="H835" s="96"/>
      <c r="I835" s="96"/>
      <c r="J835" s="96"/>
      <c r="K835" s="8"/>
      <c r="L835" s="8"/>
      <c r="M835" s="8"/>
      <c r="N835" s="8"/>
      <c r="O835" s="8"/>
      <c r="P835" s="8"/>
      <c r="Q835" s="8"/>
      <c r="R835" s="8"/>
      <c r="S835" s="8"/>
      <c r="T835" s="8"/>
      <c r="U835" s="8"/>
      <c r="V835" s="8"/>
      <c r="W835" s="8"/>
      <c r="X835" s="8"/>
      <c r="Y835" s="8"/>
      <c r="Z835" s="8"/>
      <c r="AA835" s="8"/>
      <c r="AB835" s="8"/>
      <c r="AC835" s="8"/>
      <c r="AD835" s="8"/>
      <c r="AE835" s="124"/>
      <c r="AF835" s="96"/>
      <c r="AG835" s="96"/>
      <c r="AH835" s="96"/>
    </row>
    <row r="836" spans="1:34" ht="18.75" customHeight="1">
      <c r="A836" s="96"/>
      <c r="B836" s="96"/>
      <c r="C836" s="96"/>
      <c r="D836" s="96"/>
      <c r="E836" s="96"/>
      <c r="F836" s="96"/>
      <c r="G836" s="96"/>
      <c r="H836" s="96"/>
      <c r="I836" s="96"/>
      <c r="J836" s="96"/>
      <c r="K836" s="8"/>
      <c r="L836" s="8"/>
      <c r="M836" s="8"/>
      <c r="N836" s="8"/>
      <c r="O836" s="8"/>
      <c r="P836" s="8"/>
      <c r="Q836" s="8"/>
      <c r="R836" s="8"/>
      <c r="S836" s="8"/>
      <c r="T836" s="8"/>
      <c r="U836" s="8"/>
      <c r="V836" s="8"/>
      <c r="W836" s="8"/>
      <c r="X836" s="8"/>
      <c r="Y836" s="8"/>
      <c r="Z836" s="8"/>
      <c r="AA836" s="8"/>
      <c r="AB836" s="8"/>
      <c r="AC836" s="8"/>
      <c r="AD836" s="8"/>
      <c r="AE836" s="124"/>
      <c r="AF836" s="96"/>
      <c r="AG836" s="96"/>
      <c r="AH836" s="96"/>
    </row>
    <row r="837" spans="1:34" ht="18.75" customHeight="1">
      <c r="A837" s="96"/>
      <c r="B837" s="96"/>
      <c r="C837" s="96"/>
      <c r="D837" s="96"/>
      <c r="E837" s="96"/>
      <c r="F837" s="96"/>
      <c r="G837" s="96"/>
      <c r="H837" s="96"/>
      <c r="I837" s="96"/>
      <c r="J837" s="96"/>
      <c r="K837" s="8"/>
      <c r="L837" s="8"/>
      <c r="M837" s="8"/>
      <c r="N837" s="8"/>
      <c r="O837" s="8"/>
      <c r="P837" s="8"/>
      <c r="Q837" s="8"/>
      <c r="R837" s="8"/>
      <c r="S837" s="8"/>
      <c r="T837" s="8"/>
      <c r="U837" s="8"/>
      <c r="V837" s="8"/>
      <c r="W837" s="8"/>
      <c r="X837" s="8"/>
      <c r="Y837" s="8"/>
      <c r="Z837" s="8"/>
      <c r="AA837" s="8"/>
      <c r="AB837" s="8"/>
      <c r="AC837" s="8"/>
      <c r="AD837" s="8"/>
      <c r="AE837" s="124"/>
      <c r="AF837" s="96"/>
      <c r="AG837" s="96"/>
      <c r="AH837" s="96"/>
    </row>
    <row r="838" spans="1:34" ht="18.75" customHeight="1">
      <c r="A838" s="96"/>
      <c r="B838" s="96"/>
      <c r="C838" s="96"/>
      <c r="D838" s="96"/>
      <c r="E838" s="96"/>
      <c r="F838" s="96"/>
      <c r="G838" s="96"/>
      <c r="H838" s="96"/>
      <c r="I838" s="96"/>
      <c r="J838" s="96"/>
      <c r="K838" s="8"/>
      <c r="L838" s="8"/>
      <c r="M838" s="8"/>
      <c r="N838" s="8"/>
      <c r="O838" s="8"/>
      <c r="P838" s="8"/>
      <c r="Q838" s="8"/>
      <c r="R838" s="8"/>
      <c r="S838" s="8"/>
      <c r="T838" s="8"/>
      <c r="U838" s="8"/>
      <c r="V838" s="8"/>
      <c r="W838" s="8"/>
      <c r="X838" s="8"/>
      <c r="Y838" s="8"/>
      <c r="Z838" s="8"/>
      <c r="AA838" s="8"/>
      <c r="AB838" s="8"/>
      <c r="AC838" s="8"/>
      <c r="AD838" s="8"/>
      <c r="AE838" s="124"/>
      <c r="AF838" s="96"/>
      <c r="AG838" s="96"/>
      <c r="AH838" s="96"/>
    </row>
    <row r="839" spans="1:34" ht="18.75" customHeight="1">
      <c r="A839" s="96"/>
      <c r="B839" s="96"/>
      <c r="C839" s="96"/>
      <c r="D839" s="96"/>
      <c r="E839" s="96"/>
      <c r="F839" s="96"/>
      <c r="G839" s="96"/>
      <c r="H839" s="96"/>
      <c r="I839" s="96"/>
      <c r="J839" s="96"/>
      <c r="K839" s="8"/>
      <c r="L839" s="8"/>
      <c r="M839" s="8"/>
      <c r="N839" s="8"/>
      <c r="O839" s="8"/>
      <c r="P839" s="8"/>
      <c r="Q839" s="8"/>
      <c r="R839" s="8"/>
      <c r="S839" s="8"/>
      <c r="T839" s="8"/>
      <c r="U839" s="8"/>
      <c r="V839" s="8"/>
      <c r="W839" s="8"/>
      <c r="X839" s="8"/>
      <c r="Y839" s="8"/>
      <c r="Z839" s="8"/>
      <c r="AA839" s="8"/>
      <c r="AB839" s="8"/>
      <c r="AC839" s="8"/>
      <c r="AD839" s="8"/>
      <c r="AE839" s="124"/>
      <c r="AF839" s="96"/>
      <c r="AG839" s="96"/>
      <c r="AH839" s="96"/>
    </row>
    <row r="840" spans="1:34" ht="18.75" customHeight="1">
      <c r="A840" s="96"/>
      <c r="B840" s="96"/>
      <c r="C840" s="96"/>
      <c r="D840" s="96"/>
      <c r="E840" s="96"/>
      <c r="F840" s="96"/>
      <c r="G840" s="96"/>
      <c r="H840" s="96"/>
      <c r="I840" s="96"/>
      <c r="J840" s="96"/>
      <c r="K840" s="8"/>
      <c r="L840" s="8"/>
      <c r="M840" s="8"/>
      <c r="N840" s="8"/>
      <c r="O840" s="8"/>
      <c r="P840" s="8"/>
      <c r="Q840" s="8"/>
      <c r="R840" s="8"/>
      <c r="S840" s="8"/>
      <c r="T840" s="8"/>
      <c r="U840" s="8"/>
      <c r="V840" s="8"/>
      <c r="W840" s="8"/>
      <c r="X840" s="8"/>
      <c r="Y840" s="8"/>
      <c r="Z840" s="8"/>
      <c r="AA840" s="8"/>
      <c r="AB840" s="8"/>
      <c r="AC840" s="8"/>
      <c r="AD840" s="8"/>
      <c r="AE840" s="124"/>
      <c r="AF840" s="96"/>
      <c r="AG840" s="96"/>
      <c r="AH840" s="96"/>
    </row>
    <row r="841" spans="1:34" ht="18.75" customHeight="1">
      <c r="A841" s="96"/>
      <c r="B841" s="96"/>
      <c r="C841" s="96"/>
      <c r="D841" s="96"/>
      <c r="E841" s="96"/>
      <c r="F841" s="96"/>
      <c r="G841" s="96"/>
      <c r="H841" s="96"/>
      <c r="I841" s="96"/>
      <c r="J841" s="96"/>
      <c r="K841" s="8"/>
      <c r="L841" s="8"/>
      <c r="M841" s="8"/>
      <c r="N841" s="8"/>
      <c r="O841" s="8"/>
      <c r="P841" s="8"/>
      <c r="Q841" s="8"/>
      <c r="R841" s="8"/>
      <c r="S841" s="8"/>
      <c r="T841" s="8"/>
      <c r="U841" s="8"/>
      <c r="V841" s="8"/>
      <c r="W841" s="8"/>
      <c r="X841" s="8"/>
      <c r="Y841" s="8"/>
      <c r="Z841" s="8"/>
      <c r="AA841" s="8"/>
      <c r="AB841" s="8"/>
      <c r="AC841" s="8"/>
      <c r="AD841" s="8"/>
      <c r="AE841" s="124"/>
      <c r="AF841" s="96"/>
      <c r="AG841" s="96"/>
      <c r="AH841" s="96"/>
    </row>
    <row r="842" spans="1:34" ht="18.75" customHeight="1">
      <c r="A842" s="96"/>
      <c r="B842" s="96"/>
      <c r="C842" s="96"/>
      <c r="D842" s="96"/>
      <c r="E842" s="96"/>
      <c r="F842" s="96"/>
      <c r="G842" s="96"/>
      <c r="H842" s="96"/>
      <c r="I842" s="96"/>
      <c r="J842" s="96"/>
      <c r="K842" s="8"/>
      <c r="L842" s="8"/>
      <c r="M842" s="8"/>
      <c r="N842" s="8"/>
      <c r="O842" s="8"/>
      <c r="P842" s="8"/>
      <c r="Q842" s="8"/>
      <c r="R842" s="8"/>
      <c r="S842" s="8"/>
      <c r="T842" s="8"/>
      <c r="U842" s="8"/>
      <c r="V842" s="8"/>
      <c r="W842" s="8"/>
      <c r="X842" s="8"/>
      <c r="Y842" s="8"/>
      <c r="Z842" s="8"/>
      <c r="AA842" s="8"/>
      <c r="AB842" s="8"/>
      <c r="AC842" s="8"/>
      <c r="AD842" s="8"/>
      <c r="AE842" s="124"/>
      <c r="AF842" s="96"/>
      <c r="AG842" s="96"/>
      <c r="AH842" s="96"/>
    </row>
    <row r="843" spans="1:34" ht="18.75" customHeight="1">
      <c r="A843" s="96"/>
      <c r="B843" s="96"/>
      <c r="C843" s="96"/>
      <c r="D843" s="96"/>
      <c r="E843" s="96"/>
      <c r="F843" s="96"/>
      <c r="G843" s="96"/>
      <c r="H843" s="96"/>
      <c r="I843" s="96"/>
      <c r="J843" s="96"/>
      <c r="K843" s="8"/>
      <c r="L843" s="8"/>
      <c r="M843" s="8"/>
      <c r="N843" s="8"/>
      <c r="O843" s="8"/>
      <c r="P843" s="8"/>
      <c r="Q843" s="8"/>
      <c r="R843" s="8"/>
      <c r="S843" s="8"/>
      <c r="T843" s="8"/>
      <c r="U843" s="8"/>
      <c r="V843" s="8"/>
      <c r="W843" s="8"/>
      <c r="X843" s="8"/>
      <c r="Y843" s="8"/>
      <c r="Z843" s="8"/>
      <c r="AA843" s="8"/>
      <c r="AB843" s="8"/>
      <c r="AC843" s="8"/>
      <c r="AD843" s="8"/>
      <c r="AE843" s="124"/>
      <c r="AF843" s="96"/>
      <c r="AG843" s="96"/>
      <c r="AH843" s="96"/>
    </row>
    <row r="844" spans="1:34" ht="18.75" customHeight="1">
      <c r="A844" s="96"/>
      <c r="B844" s="96"/>
      <c r="C844" s="96"/>
      <c r="D844" s="96"/>
      <c r="E844" s="96"/>
      <c r="F844" s="96"/>
      <c r="G844" s="96"/>
      <c r="H844" s="96"/>
      <c r="I844" s="96"/>
      <c r="J844" s="96"/>
      <c r="K844" s="8"/>
      <c r="L844" s="8"/>
      <c r="M844" s="8"/>
      <c r="N844" s="8"/>
      <c r="O844" s="8"/>
      <c r="P844" s="8"/>
      <c r="Q844" s="8"/>
      <c r="R844" s="8"/>
      <c r="S844" s="8"/>
      <c r="T844" s="8"/>
      <c r="U844" s="8"/>
      <c r="V844" s="8"/>
      <c r="W844" s="8"/>
      <c r="X844" s="8"/>
      <c r="Y844" s="8"/>
      <c r="Z844" s="8"/>
      <c r="AA844" s="8"/>
      <c r="AB844" s="8"/>
      <c r="AC844" s="8"/>
      <c r="AD844" s="8"/>
      <c r="AE844" s="124"/>
      <c r="AF844" s="96"/>
      <c r="AG844" s="96"/>
      <c r="AH844" s="96"/>
    </row>
    <row r="845" spans="1:34" ht="18.75" customHeight="1">
      <c r="A845" s="96"/>
      <c r="B845" s="96"/>
      <c r="C845" s="96"/>
      <c r="D845" s="96"/>
      <c r="E845" s="96"/>
      <c r="F845" s="96"/>
      <c r="G845" s="96"/>
      <c r="H845" s="96"/>
      <c r="I845" s="96"/>
      <c r="J845" s="96"/>
      <c r="K845" s="8"/>
      <c r="L845" s="8"/>
      <c r="M845" s="8"/>
      <c r="N845" s="8"/>
      <c r="O845" s="8"/>
      <c r="P845" s="8"/>
      <c r="Q845" s="8"/>
      <c r="R845" s="8"/>
      <c r="S845" s="8"/>
      <c r="T845" s="8"/>
      <c r="U845" s="8"/>
      <c r="V845" s="8"/>
      <c r="W845" s="8"/>
      <c r="X845" s="8"/>
      <c r="Y845" s="8"/>
      <c r="Z845" s="8"/>
      <c r="AA845" s="8"/>
      <c r="AB845" s="8"/>
      <c r="AC845" s="8"/>
      <c r="AD845" s="8"/>
      <c r="AE845" s="124"/>
      <c r="AF845" s="96"/>
      <c r="AG845" s="96"/>
      <c r="AH845" s="96"/>
    </row>
    <row r="846" spans="1:34" ht="18.75" customHeight="1">
      <c r="A846" s="96"/>
      <c r="B846" s="96"/>
      <c r="C846" s="96"/>
      <c r="D846" s="96"/>
      <c r="E846" s="96"/>
      <c r="F846" s="96"/>
      <c r="G846" s="96"/>
      <c r="H846" s="96"/>
      <c r="I846" s="96"/>
      <c r="J846" s="96"/>
      <c r="K846" s="8"/>
      <c r="L846" s="8"/>
      <c r="M846" s="8"/>
      <c r="N846" s="8"/>
      <c r="O846" s="8"/>
      <c r="P846" s="8"/>
      <c r="Q846" s="8"/>
      <c r="R846" s="8"/>
      <c r="S846" s="8"/>
      <c r="T846" s="8"/>
      <c r="U846" s="8"/>
      <c r="V846" s="8"/>
      <c r="W846" s="8"/>
      <c r="X846" s="8"/>
      <c r="Y846" s="8"/>
      <c r="Z846" s="8"/>
      <c r="AA846" s="8"/>
      <c r="AB846" s="8"/>
      <c r="AC846" s="8"/>
      <c r="AD846" s="8"/>
      <c r="AE846" s="124"/>
      <c r="AF846" s="96"/>
      <c r="AG846" s="96"/>
      <c r="AH846" s="96"/>
    </row>
    <row r="847" spans="1:34" ht="18.75" customHeight="1">
      <c r="A847" s="96"/>
      <c r="B847" s="96"/>
      <c r="C847" s="96"/>
      <c r="D847" s="96"/>
      <c r="E847" s="96"/>
      <c r="F847" s="96"/>
      <c r="G847" s="96"/>
      <c r="H847" s="96"/>
      <c r="I847" s="96"/>
      <c r="J847" s="96"/>
      <c r="K847" s="8"/>
      <c r="L847" s="8"/>
      <c r="M847" s="8"/>
      <c r="N847" s="8"/>
      <c r="O847" s="8"/>
      <c r="P847" s="8"/>
      <c r="Q847" s="8"/>
      <c r="R847" s="8"/>
      <c r="S847" s="8"/>
      <c r="T847" s="8"/>
      <c r="U847" s="8"/>
      <c r="V847" s="8"/>
      <c r="W847" s="8"/>
      <c r="X847" s="8"/>
      <c r="Y847" s="8"/>
      <c r="Z847" s="8"/>
      <c r="AA847" s="8"/>
      <c r="AB847" s="8"/>
      <c r="AC847" s="8"/>
      <c r="AD847" s="8"/>
      <c r="AE847" s="124"/>
      <c r="AF847" s="96"/>
      <c r="AG847" s="96"/>
      <c r="AH847" s="96"/>
    </row>
    <row r="848" spans="1:34" ht="18.75" customHeight="1">
      <c r="A848" s="96"/>
      <c r="B848" s="96"/>
      <c r="C848" s="96"/>
      <c r="D848" s="96"/>
      <c r="E848" s="96"/>
      <c r="F848" s="96"/>
      <c r="G848" s="96"/>
      <c r="H848" s="96"/>
      <c r="I848" s="96"/>
      <c r="J848" s="96"/>
      <c r="K848" s="8"/>
      <c r="L848" s="8"/>
      <c r="M848" s="8"/>
      <c r="N848" s="8"/>
      <c r="O848" s="8"/>
      <c r="P848" s="8"/>
      <c r="Q848" s="8"/>
      <c r="R848" s="8"/>
      <c r="S848" s="8"/>
      <c r="T848" s="8"/>
      <c r="U848" s="8"/>
      <c r="V848" s="8"/>
      <c r="W848" s="8"/>
      <c r="X848" s="8"/>
      <c r="Y848" s="8"/>
      <c r="Z848" s="8"/>
      <c r="AA848" s="8"/>
      <c r="AB848" s="8"/>
      <c r="AC848" s="8"/>
      <c r="AD848" s="8"/>
      <c r="AE848" s="124"/>
      <c r="AF848" s="96"/>
      <c r="AG848" s="96"/>
      <c r="AH848" s="96"/>
    </row>
    <row r="849" spans="1:34" ht="18.75" customHeight="1">
      <c r="A849" s="96"/>
      <c r="B849" s="96"/>
      <c r="C849" s="96"/>
      <c r="D849" s="96"/>
      <c r="E849" s="96"/>
      <c r="F849" s="96"/>
      <c r="G849" s="96"/>
      <c r="H849" s="96"/>
      <c r="I849" s="96"/>
      <c r="J849" s="96"/>
      <c r="K849" s="8"/>
      <c r="L849" s="8"/>
      <c r="M849" s="8"/>
      <c r="N849" s="8"/>
      <c r="O849" s="8"/>
      <c r="P849" s="8"/>
      <c r="Q849" s="8"/>
      <c r="R849" s="8"/>
      <c r="S849" s="8"/>
      <c r="T849" s="8"/>
      <c r="U849" s="8"/>
      <c r="V849" s="8"/>
      <c r="W849" s="8"/>
      <c r="X849" s="8"/>
      <c r="Y849" s="8"/>
      <c r="Z849" s="8"/>
      <c r="AA849" s="8"/>
      <c r="AB849" s="8"/>
      <c r="AC849" s="8"/>
      <c r="AD849" s="8"/>
      <c r="AE849" s="124"/>
      <c r="AF849" s="96"/>
      <c r="AG849" s="96"/>
      <c r="AH849" s="96"/>
    </row>
    <row r="850" spans="1:34" ht="18.75" customHeight="1">
      <c r="A850" s="96"/>
      <c r="B850" s="96"/>
      <c r="C850" s="96"/>
      <c r="D850" s="96"/>
      <c r="E850" s="96"/>
      <c r="F850" s="96"/>
      <c r="G850" s="96"/>
      <c r="H850" s="96"/>
      <c r="I850" s="96"/>
      <c r="J850" s="96"/>
      <c r="K850" s="8"/>
      <c r="L850" s="8"/>
      <c r="M850" s="8"/>
      <c r="N850" s="8"/>
      <c r="O850" s="8"/>
      <c r="P850" s="8"/>
      <c r="Q850" s="8"/>
      <c r="R850" s="8"/>
      <c r="S850" s="8"/>
      <c r="T850" s="8"/>
      <c r="U850" s="8"/>
      <c r="V850" s="8"/>
      <c r="W850" s="8"/>
      <c r="X850" s="8"/>
      <c r="Y850" s="8"/>
      <c r="Z850" s="8"/>
      <c r="AA850" s="8"/>
      <c r="AB850" s="8"/>
      <c r="AC850" s="8"/>
      <c r="AD850" s="8"/>
      <c r="AE850" s="124"/>
      <c r="AF850" s="96"/>
      <c r="AG850" s="96"/>
      <c r="AH850" s="96"/>
    </row>
    <row r="851" spans="1:34" ht="18.75" customHeight="1">
      <c r="A851" s="96"/>
      <c r="B851" s="96"/>
      <c r="C851" s="96"/>
      <c r="D851" s="96"/>
      <c r="E851" s="96"/>
      <c r="F851" s="96"/>
      <c r="G851" s="96"/>
      <c r="H851" s="96"/>
      <c r="I851" s="96"/>
      <c r="J851" s="96"/>
      <c r="K851" s="8"/>
      <c r="L851" s="8"/>
      <c r="M851" s="8"/>
      <c r="N851" s="8"/>
      <c r="O851" s="8"/>
      <c r="P851" s="8"/>
      <c r="Q851" s="8"/>
      <c r="R851" s="8"/>
      <c r="S851" s="8"/>
      <c r="T851" s="8"/>
      <c r="U851" s="8"/>
      <c r="V851" s="8"/>
      <c r="W851" s="8"/>
      <c r="X851" s="8"/>
      <c r="Y851" s="8"/>
      <c r="Z851" s="8"/>
      <c r="AA851" s="8"/>
      <c r="AB851" s="8"/>
      <c r="AC851" s="8"/>
      <c r="AD851" s="8"/>
      <c r="AE851" s="124"/>
      <c r="AF851" s="96"/>
      <c r="AG851" s="96"/>
      <c r="AH851" s="96"/>
    </row>
    <row r="852" spans="1:34" ht="18.75" customHeight="1">
      <c r="A852" s="96"/>
      <c r="B852" s="96"/>
      <c r="C852" s="96"/>
      <c r="D852" s="96"/>
      <c r="E852" s="96"/>
      <c r="F852" s="96"/>
      <c r="G852" s="96"/>
      <c r="H852" s="96"/>
      <c r="I852" s="96"/>
      <c r="J852" s="96"/>
      <c r="K852" s="8"/>
      <c r="L852" s="8"/>
      <c r="M852" s="8"/>
      <c r="N852" s="8"/>
      <c r="O852" s="8"/>
      <c r="P852" s="8"/>
      <c r="Q852" s="8"/>
      <c r="R852" s="8"/>
      <c r="S852" s="8"/>
      <c r="T852" s="8"/>
      <c r="U852" s="8"/>
      <c r="V852" s="8"/>
      <c r="W852" s="8"/>
      <c r="X852" s="8"/>
      <c r="Y852" s="8"/>
      <c r="Z852" s="8"/>
      <c r="AA852" s="8"/>
      <c r="AB852" s="8"/>
      <c r="AC852" s="8"/>
      <c r="AD852" s="8"/>
      <c r="AE852" s="124"/>
      <c r="AF852" s="96"/>
      <c r="AG852" s="96"/>
      <c r="AH852" s="96"/>
    </row>
    <row r="853" spans="1:34" ht="18.75" customHeight="1">
      <c r="A853" s="96"/>
      <c r="B853" s="96"/>
      <c r="C853" s="96"/>
      <c r="D853" s="96"/>
      <c r="E853" s="96"/>
      <c r="F853" s="96"/>
      <c r="G853" s="96"/>
      <c r="H853" s="96"/>
      <c r="I853" s="96"/>
      <c r="J853" s="96"/>
      <c r="K853" s="8"/>
      <c r="L853" s="8"/>
      <c r="M853" s="8"/>
      <c r="N853" s="8"/>
      <c r="O853" s="8"/>
      <c r="P853" s="8"/>
      <c r="Q853" s="8"/>
      <c r="R853" s="8"/>
      <c r="S853" s="8"/>
      <c r="T853" s="8"/>
      <c r="U853" s="8"/>
      <c r="V853" s="8"/>
      <c r="W853" s="8"/>
      <c r="X853" s="8"/>
      <c r="Y853" s="8"/>
      <c r="Z853" s="8"/>
      <c r="AA853" s="8"/>
      <c r="AB853" s="8"/>
      <c r="AC853" s="8"/>
      <c r="AD853" s="8"/>
      <c r="AE853" s="124"/>
      <c r="AF853" s="96"/>
      <c r="AG853" s="96"/>
      <c r="AH853" s="96"/>
    </row>
    <row r="854" spans="1:34" ht="18.75" customHeight="1">
      <c r="A854" s="96"/>
      <c r="B854" s="96"/>
      <c r="C854" s="96"/>
      <c r="D854" s="96"/>
      <c r="E854" s="96"/>
      <c r="F854" s="96"/>
      <c r="G854" s="96"/>
      <c r="H854" s="96"/>
      <c r="I854" s="96"/>
      <c r="J854" s="96"/>
      <c r="K854" s="8"/>
      <c r="L854" s="8"/>
      <c r="M854" s="8"/>
      <c r="N854" s="8"/>
      <c r="O854" s="8"/>
      <c r="P854" s="8"/>
      <c r="Q854" s="8"/>
      <c r="R854" s="8"/>
      <c r="S854" s="8"/>
      <c r="T854" s="8"/>
      <c r="U854" s="8"/>
      <c r="V854" s="8"/>
      <c r="W854" s="8"/>
      <c r="X854" s="8"/>
      <c r="Y854" s="8"/>
      <c r="Z854" s="8"/>
      <c r="AA854" s="8"/>
      <c r="AB854" s="8"/>
      <c r="AC854" s="8"/>
      <c r="AD854" s="8"/>
      <c r="AE854" s="124"/>
      <c r="AF854" s="96"/>
      <c r="AG854" s="96"/>
      <c r="AH854" s="96"/>
    </row>
    <row r="855" spans="1:34" ht="18.75" customHeight="1">
      <c r="A855" s="96"/>
      <c r="B855" s="96"/>
      <c r="C855" s="96"/>
      <c r="D855" s="96"/>
      <c r="E855" s="96"/>
      <c r="F855" s="96"/>
      <c r="G855" s="96"/>
      <c r="H855" s="96"/>
      <c r="I855" s="96"/>
      <c r="J855" s="96"/>
      <c r="K855" s="8"/>
      <c r="L855" s="8"/>
      <c r="M855" s="8"/>
      <c r="N855" s="8"/>
      <c r="O855" s="8"/>
      <c r="P855" s="8"/>
      <c r="Q855" s="8"/>
      <c r="R855" s="8"/>
      <c r="S855" s="8"/>
      <c r="T855" s="8"/>
      <c r="U855" s="8"/>
      <c r="V855" s="8"/>
      <c r="W855" s="8"/>
      <c r="X855" s="8"/>
      <c r="Y855" s="8"/>
      <c r="Z855" s="8"/>
      <c r="AA855" s="8"/>
      <c r="AB855" s="8"/>
      <c r="AC855" s="8"/>
      <c r="AD855" s="8"/>
      <c r="AE855" s="124"/>
      <c r="AF855" s="96"/>
      <c r="AG855" s="96"/>
      <c r="AH855" s="96"/>
    </row>
    <row r="856" spans="1:34" ht="18.75" customHeight="1">
      <c r="A856" s="96"/>
      <c r="B856" s="96"/>
      <c r="C856" s="96"/>
      <c r="D856" s="96"/>
      <c r="E856" s="96"/>
      <c r="F856" s="96"/>
      <c r="G856" s="96"/>
      <c r="H856" s="96"/>
      <c r="I856" s="96"/>
      <c r="J856" s="96"/>
      <c r="K856" s="8"/>
      <c r="L856" s="8"/>
      <c r="M856" s="8"/>
      <c r="N856" s="8"/>
      <c r="O856" s="8"/>
      <c r="P856" s="8"/>
      <c r="Q856" s="8"/>
      <c r="R856" s="8"/>
      <c r="S856" s="8"/>
      <c r="T856" s="8"/>
      <c r="U856" s="8"/>
      <c r="V856" s="8"/>
      <c r="W856" s="8"/>
      <c r="X856" s="8"/>
      <c r="Y856" s="8"/>
      <c r="Z856" s="8"/>
      <c r="AA856" s="8"/>
      <c r="AB856" s="8"/>
      <c r="AC856" s="8"/>
      <c r="AD856" s="8"/>
      <c r="AE856" s="124"/>
      <c r="AF856" s="96"/>
      <c r="AG856" s="96"/>
      <c r="AH856" s="96"/>
    </row>
    <row r="857" spans="1:34" ht="18.75" customHeight="1">
      <c r="A857" s="96"/>
      <c r="B857" s="96"/>
      <c r="C857" s="96"/>
      <c r="D857" s="96"/>
      <c r="E857" s="96"/>
      <c r="F857" s="96"/>
      <c r="G857" s="96"/>
      <c r="H857" s="96"/>
      <c r="I857" s="96"/>
      <c r="J857" s="96"/>
      <c r="K857" s="8"/>
      <c r="L857" s="8"/>
      <c r="M857" s="8"/>
      <c r="N857" s="8"/>
      <c r="O857" s="8"/>
      <c r="P857" s="8"/>
      <c r="Q857" s="8"/>
      <c r="R857" s="8"/>
      <c r="S857" s="8"/>
      <c r="T857" s="8"/>
      <c r="U857" s="8"/>
      <c r="V857" s="8"/>
      <c r="W857" s="8"/>
      <c r="X857" s="8"/>
      <c r="Y857" s="8"/>
      <c r="Z857" s="8"/>
      <c r="AA857" s="8"/>
      <c r="AB857" s="8"/>
      <c r="AC857" s="8"/>
      <c r="AD857" s="8"/>
      <c r="AE857" s="124"/>
      <c r="AF857" s="96"/>
      <c r="AG857" s="96"/>
      <c r="AH857" s="96"/>
    </row>
    <row r="858" spans="1:34" ht="18.75" customHeight="1">
      <c r="A858" s="96"/>
      <c r="B858" s="96"/>
      <c r="C858" s="96"/>
      <c r="D858" s="96"/>
      <c r="E858" s="96"/>
      <c r="F858" s="96"/>
      <c r="G858" s="96"/>
      <c r="H858" s="96"/>
      <c r="I858" s="96"/>
      <c r="J858" s="96"/>
      <c r="K858" s="8"/>
      <c r="L858" s="8"/>
      <c r="M858" s="8"/>
      <c r="N858" s="8"/>
      <c r="O858" s="8"/>
      <c r="P858" s="8"/>
      <c r="Q858" s="8"/>
      <c r="R858" s="8"/>
      <c r="S858" s="8"/>
      <c r="T858" s="8"/>
      <c r="U858" s="8"/>
      <c r="V858" s="8"/>
      <c r="W858" s="8"/>
      <c r="X858" s="8"/>
      <c r="Y858" s="8"/>
      <c r="Z858" s="8"/>
      <c r="AA858" s="8"/>
      <c r="AB858" s="8"/>
      <c r="AC858" s="8"/>
      <c r="AD858" s="8"/>
      <c r="AE858" s="124"/>
      <c r="AF858" s="96"/>
      <c r="AG858" s="96"/>
      <c r="AH858" s="96"/>
    </row>
    <row r="859" spans="1:34" ht="18.75" customHeight="1">
      <c r="A859" s="96"/>
      <c r="B859" s="96"/>
      <c r="C859" s="96"/>
      <c r="D859" s="96"/>
      <c r="E859" s="96"/>
      <c r="F859" s="96"/>
      <c r="G859" s="96"/>
      <c r="H859" s="96"/>
      <c r="I859" s="96"/>
      <c r="J859" s="96"/>
      <c r="K859" s="8"/>
      <c r="L859" s="8"/>
      <c r="M859" s="8"/>
      <c r="N859" s="8"/>
      <c r="O859" s="8"/>
      <c r="P859" s="8"/>
      <c r="Q859" s="8"/>
      <c r="R859" s="8"/>
      <c r="S859" s="8"/>
      <c r="T859" s="8"/>
      <c r="U859" s="8"/>
      <c r="V859" s="8"/>
      <c r="W859" s="8"/>
      <c r="X859" s="8"/>
      <c r="Y859" s="8"/>
      <c r="Z859" s="8"/>
      <c r="AA859" s="8"/>
      <c r="AB859" s="8"/>
      <c r="AC859" s="8"/>
      <c r="AD859" s="8"/>
      <c r="AE859" s="124"/>
      <c r="AF859" s="96"/>
      <c r="AG859" s="96"/>
      <c r="AH859" s="96"/>
    </row>
    <row r="860" spans="1:34" ht="18.75" customHeight="1">
      <c r="A860" s="96"/>
      <c r="B860" s="96"/>
      <c r="C860" s="96"/>
      <c r="D860" s="96"/>
      <c r="E860" s="96"/>
      <c r="F860" s="96"/>
      <c r="G860" s="96"/>
      <c r="H860" s="96"/>
      <c r="I860" s="96"/>
      <c r="J860" s="96"/>
      <c r="K860" s="8"/>
      <c r="L860" s="8"/>
      <c r="M860" s="8"/>
      <c r="N860" s="8"/>
      <c r="O860" s="8"/>
      <c r="P860" s="8"/>
      <c r="Q860" s="8"/>
      <c r="R860" s="8"/>
      <c r="S860" s="8"/>
      <c r="T860" s="8"/>
      <c r="U860" s="8"/>
      <c r="V860" s="8"/>
      <c r="W860" s="8"/>
      <c r="X860" s="8"/>
      <c r="Y860" s="8"/>
      <c r="Z860" s="8"/>
      <c r="AA860" s="8"/>
      <c r="AB860" s="8"/>
      <c r="AC860" s="8"/>
      <c r="AD860" s="8"/>
      <c r="AE860" s="124"/>
      <c r="AF860" s="96"/>
      <c r="AG860" s="96"/>
      <c r="AH860" s="96"/>
    </row>
    <row r="861" spans="1:34" ht="18.75" customHeight="1">
      <c r="A861" s="96"/>
      <c r="B861" s="96"/>
      <c r="C861" s="96"/>
      <c r="D861" s="96"/>
      <c r="E861" s="96"/>
      <c r="F861" s="96"/>
      <c r="G861" s="96"/>
      <c r="H861" s="96"/>
      <c r="I861" s="96"/>
      <c r="J861" s="96"/>
      <c r="K861" s="8"/>
      <c r="L861" s="8"/>
      <c r="M861" s="8"/>
      <c r="N861" s="8"/>
      <c r="O861" s="8"/>
      <c r="P861" s="8"/>
      <c r="Q861" s="8"/>
      <c r="R861" s="8"/>
      <c r="S861" s="8"/>
      <c r="T861" s="8"/>
      <c r="U861" s="8"/>
      <c r="V861" s="8"/>
      <c r="W861" s="8"/>
      <c r="X861" s="8"/>
      <c r="Y861" s="8"/>
      <c r="Z861" s="8"/>
      <c r="AA861" s="8"/>
      <c r="AB861" s="8"/>
      <c r="AC861" s="8"/>
      <c r="AD861" s="8"/>
      <c r="AE861" s="124"/>
      <c r="AF861" s="96"/>
      <c r="AG861" s="96"/>
      <c r="AH861" s="96"/>
    </row>
    <row r="862" spans="1:34" ht="18.75" customHeight="1">
      <c r="A862" s="96"/>
      <c r="B862" s="96"/>
      <c r="C862" s="96"/>
      <c r="D862" s="96"/>
      <c r="E862" s="96"/>
      <c r="F862" s="96"/>
      <c r="G862" s="96"/>
      <c r="H862" s="96"/>
      <c r="I862" s="96"/>
      <c r="J862" s="96"/>
      <c r="K862" s="8"/>
      <c r="L862" s="8"/>
      <c r="M862" s="8"/>
      <c r="N862" s="8"/>
      <c r="O862" s="8"/>
      <c r="P862" s="8"/>
      <c r="Q862" s="8"/>
      <c r="R862" s="8"/>
      <c r="S862" s="8"/>
      <c r="T862" s="8"/>
      <c r="U862" s="8"/>
      <c r="V862" s="8"/>
      <c r="W862" s="8"/>
      <c r="X862" s="8"/>
      <c r="Y862" s="8"/>
      <c r="Z862" s="8"/>
      <c r="AA862" s="8"/>
      <c r="AB862" s="8"/>
      <c r="AC862" s="8"/>
      <c r="AD862" s="8"/>
      <c r="AE862" s="124"/>
      <c r="AF862" s="96"/>
      <c r="AG862" s="96"/>
      <c r="AH862" s="96"/>
    </row>
    <row r="863" spans="1:34" ht="18.75" customHeight="1">
      <c r="A863" s="96"/>
      <c r="B863" s="96"/>
      <c r="C863" s="96"/>
      <c r="D863" s="96"/>
      <c r="E863" s="96"/>
      <c r="F863" s="96"/>
      <c r="G863" s="96"/>
      <c r="H863" s="96"/>
      <c r="I863" s="96"/>
      <c r="J863" s="96"/>
      <c r="K863" s="8"/>
      <c r="L863" s="8"/>
      <c r="M863" s="8"/>
      <c r="N863" s="8"/>
      <c r="O863" s="8"/>
      <c r="P863" s="8"/>
      <c r="Q863" s="8"/>
      <c r="R863" s="8"/>
      <c r="S863" s="8"/>
      <c r="T863" s="8"/>
      <c r="U863" s="8"/>
      <c r="V863" s="8"/>
      <c r="W863" s="8"/>
      <c r="X863" s="8"/>
      <c r="Y863" s="8"/>
      <c r="Z863" s="8"/>
      <c r="AA863" s="8"/>
      <c r="AB863" s="8"/>
      <c r="AC863" s="8"/>
      <c r="AD863" s="8"/>
      <c r="AE863" s="124"/>
      <c r="AF863" s="96"/>
      <c r="AG863" s="96"/>
      <c r="AH863" s="96"/>
    </row>
    <row r="864" spans="1:34" ht="18.75" customHeight="1">
      <c r="A864" s="96"/>
      <c r="B864" s="96"/>
      <c r="C864" s="96"/>
      <c r="D864" s="96"/>
      <c r="E864" s="96"/>
      <c r="F864" s="96"/>
      <c r="G864" s="96"/>
      <c r="H864" s="96"/>
      <c r="I864" s="96"/>
      <c r="J864" s="96"/>
      <c r="K864" s="8"/>
      <c r="L864" s="8"/>
      <c r="M864" s="8"/>
      <c r="N864" s="8"/>
      <c r="O864" s="8"/>
      <c r="P864" s="8"/>
      <c r="Q864" s="8"/>
      <c r="R864" s="8"/>
      <c r="S864" s="8"/>
      <c r="T864" s="8"/>
      <c r="U864" s="8"/>
      <c r="V864" s="8"/>
      <c r="W864" s="8"/>
      <c r="X864" s="8"/>
      <c r="Y864" s="8"/>
      <c r="Z864" s="8"/>
      <c r="AA864" s="8"/>
      <c r="AB864" s="8"/>
      <c r="AC864" s="8"/>
      <c r="AD864" s="8"/>
      <c r="AE864" s="124"/>
      <c r="AF864" s="96"/>
      <c r="AG864" s="96"/>
      <c r="AH864" s="96"/>
    </row>
    <row r="865" spans="1:34" ht="18.75" customHeight="1">
      <c r="A865" s="96"/>
      <c r="B865" s="96"/>
      <c r="C865" s="96"/>
      <c r="D865" s="96"/>
      <c r="E865" s="96"/>
      <c r="F865" s="96"/>
      <c r="G865" s="96"/>
      <c r="H865" s="96"/>
      <c r="I865" s="96"/>
      <c r="J865" s="96"/>
      <c r="K865" s="8"/>
      <c r="L865" s="8"/>
      <c r="M865" s="8"/>
      <c r="N865" s="8"/>
      <c r="O865" s="8"/>
      <c r="P865" s="8"/>
      <c r="Q865" s="8"/>
      <c r="R865" s="8"/>
      <c r="S865" s="8"/>
      <c r="T865" s="8"/>
      <c r="U865" s="8"/>
      <c r="V865" s="8"/>
      <c r="W865" s="8"/>
      <c r="X865" s="8"/>
      <c r="Y865" s="8"/>
      <c r="Z865" s="8"/>
      <c r="AA865" s="8"/>
      <c r="AB865" s="8"/>
      <c r="AC865" s="8"/>
      <c r="AD865" s="8"/>
      <c r="AE865" s="124"/>
      <c r="AF865" s="96"/>
      <c r="AG865" s="96"/>
      <c r="AH865" s="96"/>
    </row>
    <row r="866" spans="1:34" ht="18.75" customHeight="1">
      <c r="A866" s="96"/>
      <c r="B866" s="96"/>
      <c r="C866" s="96"/>
      <c r="D866" s="96"/>
      <c r="E866" s="96"/>
      <c r="F866" s="96"/>
      <c r="G866" s="96"/>
      <c r="H866" s="96"/>
      <c r="I866" s="96"/>
      <c r="J866" s="96"/>
      <c r="K866" s="8"/>
      <c r="L866" s="8"/>
      <c r="M866" s="8"/>
      <c r="N866" s="8"/>
      <c r="O866" s="8"/>
      <c r="P866" s="8"/>
      <c r="Q866" s="8"/>
      <c r="R866" s="8"/>
      <c r="S866" s="8"/>
      <c r="T866" s="8"/>
      <c r="U866" s="8"/>
      <c r="V866" s="8"/>
      <c r="W866" s="8"/>
      <c r="X866" s="8"/>
      <c r="Y866" s="8"/>
      <c r="Z866" s="8"/>
      <c r="AA866" s="8"/>
      <c r="AB866" s="8"/>
      <c r="AC866" s="8"/>
      <c r="AD866" s="8"/>
      <c r="AE866" s="124"/>
      <c r="AF866" s="96"/>
      <c r="AG866" s="96"/>
      <c r="AH866" s="96"/>
    </row>
    <row r="867" spans="1:34" ht="18.75" customHeight="1">
      <c r="A867" s="96"/>
      <c r="B867" s="96"/>
      <c r="C867" s="96"/>
      <c r="D867" s="96"/>
      <c r="E867" s="96"/>
      <c r="F867" s="96"/>
      <c r="G867" s="96"/>
      <c r="H867" s="96"/>
      <c r="I867" s="96"/>
      <c r="J867" s="96"/>
      <c r="K867" s="8"/>
      <c r="L867" s="8"/>
      <c r="M867" s="8"/>
      <c r="N867" s="8"/>
      <c r="O867" s="8"/>
      <c r="P867" s="8"/>
      <c r="Q867" s="8"/>
      <c r="R867" s="8"/>
      <c r="S867" s="8"/>
      <c r="T867" s="8"/>
      <c r="U867" s="8"/>
      <c r="V867" s="8"/>
      <c r="W867" s="8"/>
      <c r="X867" s="8"/>
      <c r="Y867" s="8"/>
      <c r="Z867" s="8"/>
      <c r="AA867" s="8"/>
      <c r="AB867" s="8"/>
      <c r="AC867" s="8"/>
      <c r="AD867" s="8"/>
      <c r="AE867" s="124"/>
      <c r="AF867" s="96"/>
      <c r="AG867" s="96"/>
      <c r="AH867" s="96"/>
    </row>
    <row r="868" spans="1:34" ht="18.75" customHeight="1">
      <c r="A868" s="96"/>
      <c r="B868" s="96"/>
      <c r="C868" s="96"/>
      <c r="D868" s="96"/>
      <c r="E868" s="96"/>
      <c r="F868" s="96"/>
      <c r="G868" s="96"/>
      <c r="H868" s="96"/>
      <c r="I868" s="96"/>
      <c r="J868" s="96"/>
      <c r="K868" s="8"/>
      <c r="L868" s="8"/>
      <c r="M868" s="8"/>
      <c r="N868" s="8"/>
      <c r="O868" s="8"/>
      <c r="P868" s="8"/>
      <c r="Q868" s="8"/>
      <c r="R868" s="8"/>
      <c r="S868" s="8"/>
      <c r="T868" s="8"/>
      <c r="U868" s="8"/>
      <c r="V868" s="8"/>
      <c r="W868" s="8"/>
      <c r="X868" s="8"/>
      <c r="Y868" s="8"/>
      <c r="Z868" s="8"/>
      <c r="AA868" s="8"/>
      <c r="AB868" s="8"/>
      <c r="AC868" s="8"/>
      <c r="AD868" s="8"/>
      <c r="AE868" s="124"/>
      <c r="AF868" s="96"/>
      <c r="AG868" s="96"/>
      <c r="AH868" s="96"/>
    </row>
    <row r="869" spans="1:34" ht="18.75" customHeight="1">
      <c r="A869" s="96"/>
      <c r="B869" s="96"/>
      <c r="C869" s="96"/>
      <c r="D869" s="96"/>
      <c r="E869" s="96"/>
      <c r="F869" s="96"/>
      <c r="G869" s="96"/>
      <c r="H869" s="96"/>
      <c r="I869" s="96"/>
      <c r="J869" s="96"/>
      <c r="K869" s="8"/>
      <c r="L869" s="8"/>
      <c r="M869" s="8"/>
      <c r="N869" s="8"/>
      <c r="O869" s="8"/>
      <c r="P869" s="8"/>
      <c r="Q869" s="8"/>
      <c r="R869" s="8"/>
      <c r="S869" s="8"/>
      <c r="T869" s="8"/>
      <c r="U869" s="8"/>
      <c r="V869" s="8"/>
      <c r="W869" s="8"/>
      <c r="X869" s="8"/>
      <c r="Y869" s="8"/>
      <c r="Z869" s="8"/>
      <c r="AA869" s="8"/>
      <c r="AB869" s="8"/>
      <c r="AC869" s="8"/>
      <c r="AD869" s="8"/>
      <c r="AE869" s="124"/>
      <c r="AF869" s="96"/>
      <c r="AG869" s="96"/>
      <c r="AH869" s="96"/>
    </row>
    <row r="870" spans="1:34" ht="18.75" customHeight="1">
      <c r="A870" s="96"/>
      <c r="B870" s="96"/>
      <c r="C870" s="96"/>
      <c r="D870" s="96"/>
      <c r="E870" s="96"/>
      <c r="F870" s="96"/>
      <c r="G870" s="96"/>
      <c r="H870" s="96"/>
      <c r="I870" s="96"/>
      <c r="J870" s="96"/>
      <c r="K870" s="8"/>
      <c r="L870" s="8"/>
      <c r="M870" s="8"/>
      <c r="N870" s="8"/>
      <c r="O870" s="8"/>
      <c r="P870" s="8"/>
      <c r="Q870" s="8"/>
      <c r="R870" s="8"/>
      <c r="S870" s="8"/>
      <c r="T870" s="8"/>
      <c r="U870" s="8"/>
      <c r="V870" s="8"/>
      <c r="W870" s="8"/>
      <c r="X870" s="8"/>
      <c r="Y870" s="8"/>
      <c r="Z870" s="8"/>
      <c r="AA870" s="8"/>
      <c r="AB870" s="8"/>
      <c r="AC870" s="8"/>
      <c r="AD870" s="8"/>
      <c r="AE870" s="124"/>
      <c r="AF870" s="96"/>
      <c r="AG870" s="96"/>
      <c r="AH870" s="96"/>
    </row>
    <row r="871" spans="1:34" ht="18.75" customHeight="1">
      <c r="A871" s="96"/>
      <c r="B871" s="96"/>
      <c r="C871" s="96"/>
      <c r="D871" s="96"/>
      <c r="E871" s="96"/>
      <c r="F871" s="96"/>
      <c r="G871" s="96"/>
      <c r="H871" s="96"/>
      <c r="I871" s="96"/>
      <c r="J871" s="96"/>
      <c r="K871" s="8"/>
      <c r="L871" s="8"/>
      <c r="M871" s="8"/>
      <c r="N871" s="8"/>
      <c r="O871" s="8"/>
      <c r="P871" s="8"/>
      <c r="Q871" s="8"/>
      <c r="R871" s="8"/>
      <c r="S871" s="8"/>
      <c r="T871" s="8"/>
      <c r="U871" s="8"/>
      <c r="V871" s="8"/>
      <c r="W871" s="8"/>
      <c r="X871" s="8"/>
      <c r="Y871" s="8"/>
      <c r="Z871" s="8"/>
      <c r="AA871" s="8"/>
      <c r="AB871" s="8"/>
      <c r="AC871" s="8"/>
      <c r="AD871" s="8"/>
      <c r="AE871" s="124"/>
      <c r="AF871" s="96"/>
      <c r="AG871" s="96"/>
      <c r="AH871" s="96"/>
    </row>
    <row r="872" spans="1:34" ht="18.75" customHeight="1">
      <c r="A872" s="96"/>
      <c r="B872" s="96"/>
      <c r="C872" s="96"/>
      <c r="D872" s="96"/>
      <c r="E872" s="96"/>
      <c r="F872" s="96"/>
      <c r="G872" s="96"/>
      <c r="H872" s="96"/>
      <c r="I872" s="96"/>
      <c r="J872" s="96"/>
      <c r="K872" s="8"/>
      <c r="L872" s="8"/>
      <c r="M872" s="8"/>
      <c r="N872" s="8"/>
      <c r="O872" s="8"/>
      <c r="P872" s="8"/>
      <c r="Q872" s="8"/>
      <c r="R872" s="8"/>
      <c r="S872" s="8"/>
      <c r="T872" s="8"/>
      <c r="U872" s="8"/>
      <c r="V872" s="8"/>
      <c r="W872" s="8"/>
      <c r="X872" s="8"/>
      <c r="Y872" s="8"/>
      <c r="Z872" s="8"/>
      <c r="AA872" s="8"/>
      <c r="AB872" s="8"/>
      <c r="AC872" s="8"/>
      <c r="AD872" s="8"/>
      <c r="AE872" s="124"/>
      <c r="AF872" s="96"/>
      <c r="AG872" s="96"/>
      <c r="AH872" s="96"/>
    </row>
    <row r="873" spans="1:34" ht="18.75" customHeight="1">
      <c r="A873" s="96"/>
      <c r="B873" s="96"/>
      <c r="C873" s="96"/>
      <c r="D873" s="96"/>
      <c r="E873" s="96"/>
      <c r="F873" s="96"/>
      <c r="G873" s="96"/>
      <c r="H873" s="96"/>
      <c r="I873" s="96"/>
      <c r="J873" s="96"/>
      <c r="K873" s="8"/>
      <c r="L873" s="8"/>
      <c r="M873" s="8"/>
      <c r="N873" s="8"/>
      <c r="O873" s="8"/>
      <c r="P873" s="8"/>
      <c r="Q873" s="8"/>
      <c r="R873" s="8"/>
      <c r="S873" s="8"/>
      <c r="T873" s="8"/>
      <c r="U873" s="8"/>
      <c r="V873" s="8"/>
      <c r="W873" s="8"/>
      <c r="X873" s="8"/>
      <c r="Y873" s="8"/>
      <c r="Z873" s="8"/>
      <c r="AA873" s="8"/>
      <c r="AB873" s="8"/>
      <c r="AC873" s="8"/>
      <c r="AD873" s="8"/>
      <c r="AE873" s="124"/>
      <c r="AF873" s="96"/>
      <c r="AG873" s="96"/>
      <c r="AH873" s="96"/>
    </row>
    <row r="874" spans="1:34" ht="18.75" customHeight="1">
      <c r="A874" s="96"/>
      <c r="B874" s="96"/>
      <c r="C874" s="96"/>
      <c r="D874" s="96"/>
      <c r="E874" s="96"/>
      <c r="F874" s="96"/>
      <c r="G874" s="96"/>
      <c r="H874" s="96"/>
      <c r="I874" s="96"/>
      <c r="J874" s="96"/>
      <c r="K874" s="8"/>
      <c r="L874" s="8"/>
      <c r="M874" s="8"/>
      <c r="N874" s="8"/>
      <c r="O874" s="8"/>
      <c r="P874" s="8"/>
      <c r="Q874" s="8"/>
      <c r="R874" s="8"/>
      <c r="S874" s="8"/>
      <c r="T874" s="8"/>
      <c r="U874" s="8"/>
      <c r="V874" s="8"/>
      <c r="W874" s="8"/>
      <c r="X874" s="8"/>
      <c r="Y874" s="8"/>
      <c r="Z874" s="8"/>
      <c r="AA874" s="8"/>
      <c r="AB874" s="8"/>
      <c r="AC874" s="8"/>
      <c r="AD874" s="8"/>
      <c r="AE874" s="124"/>
      <c r="AF874" s="96"/>
      <c r="AG874" s="96"/>
      <c r="AH874" s="96"/>
    </row>
    <row r="875" spans="1:34" ht="18.75" customHeight="1">
      <c r="A875" s="96"/>
      <c r="B875" s="96"/>
      <c r="C875" s="96"/>
      <c r="D875" s="96"/>
      <c r="E875" s="96"/>
      <c r="F875" s="96"/>
      <c r="G875" s="96"/>
      <c r="H875" s="96"/>
      <c r="I875" s="96"/>
      <c r="J875" s="96"/>
      <c r="K875" s="8"/>
      <c r="L875" s="8"/>
      <c r="M875" s="8"/>
      <c r="N875" s="8"/>
      <c r="O875" s="8"/>
      <c r="P875" s="8"/>
      <c r="Q875" s="8"/>
      <c r="R875" s="8"/>
      <c r="S875" s="8"/>
      <c r="T875" s="8"/>
      <c r="U875" s="8"/>
      <c r="V875" s="8"/>
      <c r="W875" s="8"/>
      <c r="X875" s="8"/>
      <c r="Y875" s="8"/>
      <c r="Z875" s="8"/>
      <c r="AA875" s="8"/>
      <c r="AB875" s="8"/>
      <c r="AC875" s="8"/>
      <c r="AD875" s="8"/>
      <c r="AE875" s="124"/>
      <c r="AF875" s="96"/>
      <c r="AG875" s="96"/>
      <c r="AH875" s="96"/>
    </row>
    <row r="876" spans="1:34" ht="18.75" customHeight="1">
      <c r="A876" s="96"/>
      <c r="B876" s="96"/>
      <c r="C876" s="96"/>
      <c r="D876" s="96"/>
      <c r="E876" s="96"/>
      <c r="F876" s="96"/>
      <c r="G876" s="96"/>
      <c r="H876" s="96"/>
      <c r="I876" s="96"/>
      <c r="J876" s="96"/>
      <c r="K876" s="8"/>
      <c r="L876" s="8"/>
      <c r="M876" s="8"/>
      <c r="N876" s="8"/>
      <c r="O876" s="8"/>
      <c r="P876" s="8"/>
      <c r="Q876" s="8"/>
      <c r="R876" s="8"/>
      <c r="S876" s="8"/>
      <c r="T876" s="8"/>
      <c r="U876" s="8"/>
      <c r="V876" s="8"/>
      <c r="W876" s="8"/>
      <c r="X876" s="8"/>
      <c r="Y876" s="8"/>
      <c r="Z876" s="8"/>
      <c r="AA876" s="8"/>
      <c r="AB876" s="8"/>
      <c r="AC876" s="8"/>
      <c r="AD876" s="8"/>
      <c r="AE876" s="124"/>
      <c r="AF876" s="96"/>
      <c r="AG876" s="96"/>
      <c r="AH876" s="96"/>
    </row>
    <row r="877" spans="1:34" ht="18.75" customHeight="1">
      <c r="A877" s="96"/>
      <c r="B877" s="96"/>
      <c r="C877" s="96"/>
      <c r="D877" s="96"/>
      <c r="E877" s="96"/>
      <c r="F877" s="96"/>
      <c r="G877" s="96"/>
      <c r="H877" s="96"/>
      <c r="I877" s="96"/>
      <c r="J877" s="96"/>
      <c r="K877" s="8"/>
      <c r="L877" s="8"/>
      <c r="M877" s="8"/>
      <c r="N877" s="8"/>
      <c r="O877" s="8"/>
      <c r="P877" s="8"/>
      <c r="Q877" s="8"/>
      <c r="R877" s="8"/>
      <c r="S877" s="8"/>
      <c r="T877" s="8"/>
      <c r="U877" s="8"/>
      <c r="V877" s="8"/>
      <c r="W877" s="8"/>
      <c r="X877" s="8"/>
      <c r="Y877" s="8"/>
      <c r="Z877" s="8"/>
      <c r="AA877" s="8"/>
      <c r="AB877" s="8"/>
      <c r="AC877" s="8"/>
      <c r="AD877" s="8"/>
      <c r="AE877" s="124"/>
      <c r="AF877" s="96"/>
      <c r="AG877" s="96"/>
      <c r="AH877" s="96"/>
    </row>
    <row r="878" spans="1:34" ht="18.75" customHeight="1">
      <c r="A878" s="96"/>
      <c r="B878" s="96"/>
      <c r="C878" s="96"/>
      <c r="D878" s="96"/>
      <c r="E878" s="96"/>
      <c r="F878" s="96"/>
      <c r="G878" s="96"/>
      <c r="H878" s="96"/>
      <c r="I878" s="96"/>
      <c r="J878" s="96"/>
      <c r="K878" s="8"/>
      <c r="L878" s="8"/>
      <c r="M878" s="8"/>
      <c r="N878" s="8"/>
      <c r="O878" s="8"/>
      <c r="P878" s="8"/>
      <c r="Q878" s="8"/>
      <c r="R878" s="8"/>
      <c r="S878" s="8"/>
      <c r="T878" s="8"/>
      <c r="U878" s="8"/>
      <c r="V878" s="8"/>
      <c r="W878" s="8"/>
      <c r="X878" s="8"/>
      <c r="Y878" s="8"/>
      <c r="Z878" s="8"/>
      <c r="AA878" s="8"/>
      <c r="AB878" s="8"/>
      <c r="AC878" s="8"/>
      <c r="AD878" s="8"/>
      <c r="AE878" s="124"/>
      <c r="AF878" s="96"/>
      <c r="AG878" s="96"/>
      <c r="AH878" s="96"/>
    </row>
    <row r="879" spans="1:34" ht="18.75" customHeight="1">
      <c r="A879" s="96"/>
      <c r="B879" s="96"/>
      <c r="C879" s="96"/>
      <c r="D879" s="96"/>
      <c r="E879" s="96"/>
      <c r="F879" s="96"/>
      <c r="G879" s="96"/>
      <c r="H879" s="96"/>
      <c r="I879" s="96"/>
      <c r="J879" s="96"/>
      <c r="K879" s="8"/>
      <c r="L879" s="8"/>
      <c r="M879" s="8"/>
      <c r="N879" s="8"/>
      <c r="O879" s="8"/>
      <c r="P879" s="8"/>
      <c r="Q879" s="8"/>
      <c r="R879" s="8"/>
      <c r="S879" s="8"/>
      <c r="T879" s="8"/>
      <c r="U879" s="8"/>
      <c r="V879" s="8"/>
      <c r="W879" s="8"/>
      <c r="X879" s="8"/>
      <c r="Y879" s="8"/>
      <c r="Z879" s="8"/>
      <c r="AA879" s="8"/>
      <c r="AB879" s="8"/>
      <c r="AC879" s="8"/>
      <c r="AD879" s="8"/>
      <c r="AE879" s="124"/>
      <c r="AF879" s="96"/>
      <c r="AG879" s="96"/>
      <c r="AH879" s="96"/>
    </row>
    <row r="880" spans="1:34" ht="18.75" customHeight="1">
      <c r="A880" s="96"/>
      <c r="B880" s="96"/>
      <c r="C880" s="96"/>
      <c r="D880" s="96"/>
      <c r="E880" s="96"/>
      <c r="F880" s="96"/>
      <c r="G880" s="96"/>
      <c r="H880" s="96"/>
      <c r="I880" s="96"/>
      <c r="J880" s="96"/>
      <c r="K880" s="8"/>
      <c r="L880" s="8"/>
      <c r="M880" s="8"/>
      <c r="N880" s="8"/>
      <c r="O880" s="8"/>
      <c r="P880" s="8"/>
      <c r="Q880" s="8"/>
      <c r="R880" s="8"/>
      <c r="S880" s="8"/>
      <c r="T880" s="8"/>
      <c r="U880" s="8"/>
      <c r="V880" s="8"/>
      <c r="W880" s="8"/>
      <c r="X880" s="8"/>
      <c r="Y880" s="8"/>
      <c r="Z880" s="8"/>
      <c r="AA880" s="8"/>
      <c r="AB880" s="8"/>
      <c r="AC880" s="8"/>
      <c r="AD880" s="8"/>
      <c r="AE880" s="124"/>
      <c r="AF880" s="96"/>
      <c r="AG880" s="96"/>
      <c r="AH880" s="96"/>
    </row>
    <row r="881" spans="1:34" ht="18.75" customHeight="1">
      <c r="A881" s="96"/>
      <c r="B881" s="96"/>
      <c r="C881" s="96"/>
      <c r="D881" s="96"/>
      <c r="E881" s="96"/>
      <c r="F881" s="96"/>
      <c r="G881" s="96"/>
      <c r="H881" s="96"/>
      <c r="I881" s="96"/>
      <c r="J881" s="96"/>
      <c r="K881" s="8"/>
      <c r="L881" s="8"/>
      <c r="M881" s="8"/>
      <c r="N881" s="8"/>
      <c r="O881" s="8"/>
      <c r="P881" s="8"/>
      <c r="Q881" s="8"/>
      <c r="R881" s="8"/>
      <c r="S881" s="8"/>
      <c r="T881" s="8"/>
      <c r="U881" s="8"/>
      <c r="V881" s="8"/>
      <c r="W881" s="8"/>
      <c r="X881" s="8"/>
      <c r="Y881" s="8"/>
      <c r="Z881" s="8"/>
      <c r="AA881" s="8"/>
      <c r="AB881" s="8"/>
      <c r="AC881" s="8"/>
      <c r="AD881" s="8"/>
      <c r="AE881" s="124"/>
      <c r="AF881" s="96"/>
      <c r="AG881" s="96"/>
      <c r="AH881" s="96"/>
    </row>
    <row r="882" spans="1:34" ht="18.75" customHeight="1">
      <c r="A882" s="96"/>
      <c r="B882" s="96"/>
      <c r="C882" s="96"/>
      <c r="D882" s="96"/>
      <c r="E882" s="96"/>
      <c r="F882" s="96"/>
      <c r="G882" s="96"/>
      <c r="H882" s="96"/>
      <c r="I882" s="96"/>
      <c r="J882" s="96"/>
      <c r="K882" s="8"/>
      <c r="L882" s="8"/>
      <c r="M882" s="8"/>
      <c r="N882" s="8"/>
      <c r="O882" s="8"/>
      <c r="P882" s="8"/>
      <c r="Q882" s="8"/>
      <c r="R882" s="8"/>
      <c r="S882" s="8"/>
      <c r="T882" s="8"/>
      <c r="U882" s="8"/>
      <c r="V882" s="8"/>
      <c r="W882" s="8"/>
      <c r="X882" s="8"/>
      <c r="Y882" s="8"/>
      <c r="Z882" s="8"/>
      <c r="AA882" s="8"/>
      <c r="AB882" s="8"/>
      <c r="AC882" s="8"/>
      <c r="AD882" s="8"/>
      <c r="AE882" s="124"/>
      <c r="AF882" s="96"/>
      <c r="AG882" s="96"/>
      <c r="AH882" s="96"/>
    </row>
    <row r="883" spans="1:34" ht="18.75" customHeight="1">
      <c r="A883" s="96"/>
      <c r="B883" s="96"/>
      <c r="C883" s="96"/>
      <c r="D883" s="96"/>
      <c r="E883" s="96"/>
      <c r="F883" s="96"/>
      <c r="G883" s="96"/>
      <c r="H883" s="96"/>
      <c r="I883" s="96"/>
      <c r="J883" s="96"/>
      <c r="K883" s="8"/>
      <c r="L883" s="8"/>
      <c r="M883" s="8"/>
      <c r="N883" s="8"/>
      <c r="O883" s="8"/>
      <c r="P883" s="8"/>
      <c r="Q883" s="8"/>
      <c r="R883" s="8"/>
      <c r="S883" s="8"/>
      <c r="T883" s="8"/>
      <c r="U883" s="8"/>
      <c r="V883" s="8"/>
      <c r="W883" s="8"/>
      <c r="X883" s="8"/>
      <c r="Y883" s="8"/>
      <c r="Z883" s="8"/>
      <c r="AA883" s="8"/>
      <c r="AB883" s="8"/>
      <c r="AC883" s="8"/>
      <c r="AD883" s="8"/>
      <c r="AE883" s="124"/>
      <c r="AF883" s="96"/>
      <c r="AG883" s="96"/>
      <c r="AH883" s="96"/>
    </row>
    <row r="884" spans="1:34" ht="18.75" customHeight="1">
      <c r="A884" s="96"/>
      <c r="B884" s="96"/>
      <c r="C884" s="96"/>
      <c r="D884" s="96"/>
      <c r="E884" s="96"/>
      <c r="F884" s="96"/>
      <c r="G884" s="96"/>
      <c r="H884" s="96"/>
      <c r="I884" s="96"/>
      <c r="J884" s="96"/>
      <c r="K884" s="8"/>
      <c r="L884" s="8"/>
      <c r="M884" s="8"/>
      <c r="N884" s="8"/>
      <c r="O884" s="8"/>
      <c r="P884" s="8"/>
      <c r="Q884" s="8"/>
      <c r="R884" s="8"/>
      <c r="S884" s="8"/>
      <c r="T884" s="8"/>
      <c r="U884" s="8"/>
      <c r="V884" s="8"/>
      <c r="W884" s="8"/>
      <c r="X884" s="8"/>
      <c r="Y884" s="8"/>
      <c r="Z884" s="8"/>
      <c r="AA884" s="8"/>
      <c r="AB884" s="8"/>
      <c r="AC884" s="8"/>
      <c r="AD884" s="8"/>
      <c r="AE884" s="124"/>
      <c r="AF884" s="96"/>
      <c r="AG884" s="96"/>
      <c r="AH884" s="96"/>
    </row>
    <row r="885" spans="1:34" ht="18.75" customHeight="1">
      <c r="A885" s="96"/>
      <c r="B885" s="96"/>
      <c r="C885" s="96"/>
      <c r="D885" s="96"/>
      <c r="E885" s="96"/>
      <c r="F885" s="96"/>
      <c r="G885" s="96"/>
      <c r="H885" s="96"/>
      <c r="I885" s="96"/>
      <c r="J885" s="96"/>
      <c r="K885" s="8"/>
      <c r="L885" s="8"/>
      <c r="M885" s="8"/>
      <c r="N885" s="8"/>
      <c r="O885" s="8"/>
      <c r="P885" s="8"/>
      <c r="Q885" s="8"/>
      <c r="R885" s="8"/>
      <c r="S885" s="8"/>
      <c r="T885" s="8"/>
      <c r="U885" s="8"/>
      <c r="V885" s="8"/>
      <c r="W885" s="8"/>
      <c r="X885" s="8"/>
      <c r="Y885" s="8"/>
      <c r="Z885" s="8"/>
      <c r="AA885" s="8"/>
      <c r="AB885" s="8"/>
      <c r="AC885" s="8"/>
      <c r="AD885" s="8"/>
      <c r="AE885" s="124"/>
      <c r="AF885" s="96"/>
      <c r="AG885" s="96"/>
      <c r="AH885" s="96"/>
    </row>
    <row r="886" spans="1:34" ht="18.75" customHeight="1">
      <c r="A886" s="96"/>
      <c r="B886" s="96"/>
      <c r="C886" s="96"/>
      <c r="D886" s="96"/>
      <c r="E886" s="96"/>
      <c r="F886" s="96"/>
      <c r="G886" s="96"/>
      <c r="H886" s="96"/>
      <c r="I886" s="96"/>
      <c r="J886" s="96"/>
      <c r="K886" s="8"/>
      <c r="L886" s="8"/>
      <c r="M886" s="8"/>
      <c r="N886" s="8"/>
      <c r="O886" s="8"/>
      <c r="P886" s="8"/>
      <c r="Q886" s="8"/>
      <c r="R886" s="8"/>
      <c r="S886" s="8"/>
      <c r="T886" s="8"/>
      <c r="U886" s="8"/>
      <c r="V886" s="8"/>
      <c r="W886" s="8"/>
      <c r="X886" s="8"/>
      <c r="Y886" s="8"/>
      <c r="Z886" s="8"/>
      <c r="AA886" s="8"/>
      <c r="AB886" s="8"/>
      <c r="AC886" s="8"/>
      <c r="AD886" s="8"/>
      <c r="AE886" s="124"/>
      <c r="AF886" s="96"/>
      <c r="AG886" s="96"/>
      <c r="AH886" s="96"/>
    </row>
    <row r="887" spans="1:34" ht="18.75" customHeight="1">
      <c r="A887" s="96"/>
      <c r="B887" s="96"/>
      <c r="C887" s="96"/>
      <c r="D887" s="96"/>
      <c r="E887" s="96"/>
      <c r="F887" s="96"/>
      <c r="G887" s="96"/>
      <c r="H887" s="96"/>
      <c r="I887" s="96"/>
      <c r="J887" s="96"/>
      <c r="K887" s="8"/>
      <c r="L887" s="8"/>
      <c r="M887" s="8"/>
      <c r="N887" s="8"/>
      <c r="O887" s="8"/>
      <c r="P887" s="8"/>
      <c r="Q887" s="8"/>
      <c r="R887" s="8"/>
      <c r="S887" s="8"/>
      <c r="T887" s="8"/>
      <c r="U887" s="8"/>
      <c r="V887" s="8"/>
      <c r="W887" s="8"/>
      <c r="X887" s="8"/>
      <c r="Y887" s="8"/>
      <c r="Z887" s="8"/>
      <c r="AA887" s="8"/>
      <c r="AB887" s="8"/>
      <c r="AC887" s="8"/>
      <c r="AD887" s="8"/>
      <c r="AE887" s="124"/>
      <c r="AF887" s="96"/>
      <c r="AG887" s="96"/>
      <c r="AH887" s="96"/>
    </row>
    <row r="888" spans="1:34" ht="18.75" customHeight="1">
      <c r="A888" s="96"/>
      <c r="B888" s="96"/>
      <c r="C888" s="96"/>
      <c r="D888" s="96"/>
      <c r="E888" s="96"/>
      <c r="F888" s="96"/>
      <c r="G888" s="96"/>
      <c r="H888" s="96"/>
      <c r="I888" s="96"/>
      <c r="J888" s="96"/>
      <c r="K888" s="8"/>
      <c r="L888" s="8"/>
      <c r="M888" s="8"/>
      <c r="N888" s="8"/>
      <c r="O888" s="8"/>
      <c r="P888" s="8"/>
      <c r="Q888" s="8"/>
      <c r="R888" s="8"/>
      <c r="S888" s="8"/>
      <c r="T888" s="8"/>
      <c r="U888" s="8"/>
      <c r="V888" s="8"/>
      <c r="W888" s="8"/>
      <c r="X888" s="8"/>
      <c r="Y888" s="8"/>
      <c r="Z888" s="8"/>
      <c r="AA888" s="8"/>
      <c r="AB888" s="8"/>
      <c r="AC888" s="8"/>
      <c r="AD888" s="8"/>
      <c r="AE888" s="124"/>
      <c r="AF888" s="96"/>
      <c r="AG888" s="96"/>
      <c r="AH888" s="96"/>
    </row>
    <row r="889" spans="1:34" ht="18.75" customHeight="1">
      <c r="A889" s="96"/>
      <c r="B889" s="96"/>
      <c r="C889" s="96"/>
      <c r="D889" s="96"/>
      <c r="E889" s="96"/>
      <c r="F889" s="96"/>
      <c r="G889" s="96"/>
      <c r="H889" s="96"/>
      <c r="I889" s="96"/>
      <c r="J889" s="96"/>
      <c r="K889" s="8"/>
      <c r="L889" s="8"/>
      <c r="M889" s="8"/>
      <c r="N889" s="8"/>
      <c r="O889" s="8"/>
      <c r="P889" s="8"/>
      <c r="Q889" s="8"/>
      <c r="R889" s="8"/>
      <c r="S889" s="8"/>
      <c r="T889" s="8"/>
      <c r="U889" s="8"/>
      <c r="V889" s="8"/>
      <c r="W889" s="8"/>
      <c r="X889" s="8"/>
      <c r="Y889" s="8"/>
      <c r="Z889" s="8"/>
      <c r="AA889" s="8"/>
      <c r="AB889" s="8"/>
      <c r="AC889" s="8"/>
      <c r="AD889" s="8"/>
      <c r="AE889" s="124"/>
      <c r="AF889" s="96"/>
      <c r="AG889" s="96"/>
      <c r="AH889" s="96"/>
    </row>
    <row r="890" spans="1:34" ht="18.75" customHeight="1">
      <c r="A890" s="96"/>
      <c r="B890" s="96"/>
      <c r="C890" s="96"/>
      <c r="D890" s="96"/>
      <c r="E890" s="96"/>
      <c r="F890" s="96"/>
      <c r="G890" s="96"/>
      <c r="H890" s="96"/>
      <c r="I890" s="96"/>
      <c r="J890" s="96"/>
      <c r="K890" s="8"/>
      <c r="L890" s="8"/>
      <c r="M890" s="8"/>
      <c r="N890" s="8"/>
      <c r="O890" s="8"/>
      <c r="P890" s="8"/>
      <c r="Q890" s="8"/>
      <c r="R890" s="8"/>
      <c r="S890" s="8"/>
      <c r="T890" s="8"/>
      <c r="U890" s="8"/>
      <c r="V890" s="8"/>
      <c r="W890" s="8"/>
      <c r="X890" s="8"/>
      <c r="Y890" s="8"/>
      <c r="Z890" s="8"/>
      <c r="AA890" s="8"/>
      <c r="AB890" s="8"/>
      <c r="AC890" s="8"/>
      <c r="AD890" s="8"/>
      <c r="AE890" s="124"/>
      <c r="AF890" s="96"/>
      <c r="AG890" s="96"/>
      <c r="AH890" s="96"/>
    </row>
    <row r="891" spans="1:34" ht="18.75" customHeight="1">
      <c r="A891" s="96"/>
      <c r="B891" s="96"/>
      <c r="C891" s="96"/>
      <c r="D891" s="96"/>
      <c r="E891" s="96"/>
      <c r="F891" s="96"/>
      <c r="G891" s="96"/>
      <c r="H891" s="96"/>
      <c r="I891" s="96"/>
      <c r="J891" s="96"/>
      <c r="K891" s="8"/>
      <c r="L891" s="8"/>
      <c r="M891" s="8"/>
      <c r="N891" s="8"/>
      <c r="O891" s="8"/>
      <c r="P891" s="8"/>
      <c r="Q891" s="8"/>
      <c r="R891" s="8"/>
      <c r="S891" s="8"/>
      <c r="T891" s="8"/>
      <c r="U891" s="8"/>
      <c r="V891" s="8"/>
      <c r="W891" s="8"/>
      <c r="X891" s="8"/>
      <c r="Y891" s="8"/>
      <c r="Z891" s="8"/>
      <c r="AA891" s="8"/>
      <c r="AB891" s="8"/>
      <c r="AC891" s="8"/>
      <c r="AD891" s="8"/>
      <c r="AE891" s="124"/>
      <c r="AF891" s="96"/>
      <c r="AG891" s="96"/>
      <c r="AH891" s="96"/>
    </row>
    <row r="892" spans="1:34" ht="18.75" customHeight="1">
      <c r="A892" s="96"/>
      <c r="B892" s="96"/>
      <c r="C892" s="96"/>
      <c r="D892" s="96"/>
      <c r="E892" s="96"/>
      <c r="F892" s="96"/>
      <c r="G892" s="96"/>
      <c r="H892" s="96"/>
      <c r="I892" s="96"/>
      <c r="J892" s="96"/>
      <c r="K892" s="8"/>
      <c r="L892" s="8"/>
      <c r="M892" s="8"/>
      <c r="N892" s="8"/>
      <c r="O892" s="8"/>
      <c r="P892" s="8"/>
      <c r="Q892" s="8"/>
      <c r="R892" s="8"/>
      <c r="S892" s="8"/>
      <c r="T892" s="8"/>
      <c r="U892" s="8"/>
      <c r="V892" s="8"/>
      <c r="W892" s="8"/>
      <c r="X892" s="8"/>
      <c r="Y892" s="8"/>
      <c r="Z892" s="8"/>
      <c r="AA892" s="8"/>
      <c r="AB892" s="8"/>
      <c r="AC892" s="8"/>
      <c r="AD892" s="8"/>
      <c r="AE892" s="124"/>
      <c r="AF892" s="96"/>
      <c r="AG892" s="96"/>
      <c r="AH892" s="96"/>
    </row>
    <row r="893" spans="1:34" ht="18.75" customHeight="1">
      <c r="A893" s="96"/>
      <c r="B893" s="96"/>
      <c r="C893" s="96"/>
      <c r="D893" s="96"/>
      <c r="E893" s="96"/>
      <c r="F893" s="96"/>
      <c r="G893" s="96"/>
      <c r="H893" s="96"/>
      <c r="I893" s="96"/>
      <c r="J893" s="96"/>
      <c r="K893" s="8"/>
      <c r="L893" s="8"/>
      <c r="M893" s="8"/>
      <c r="N893" s="8"/>
      <c r="O893" s="8"/>
      <c r="P893" s="8"/>
      <c r="Q893" s="8"/>
      <c r="R893" s="8"/>
      <c r="S893" s="8"/>
      <c r="T893" s="8"/>
      <c r="U893" s="8"/>
      <c r="V893" s="8"/>
      <c r="W893" s="8"/>
      <c r="X893" s="8"/>
      <c r="Y893" s="8"/>
      <c r="Z893" s="8"/>
      <c r="AA893" s="8"/>
      <c r="AB893" s="8"/>
      <c r="AC893" s="8"/>
      <c r="AD893" s="8"/>
      <c r="AE893" s="124"/>
      <c r="AF893" s="96"/>
      <c r="AG893" s="96"/>
      <c r="AH893" s="96"/>
    </row>
    <row r="894" spans="1:34" ht="18.75" customHeight="1">
      <c r="A894" s="96"/>
      <c r="B894" s="96"/>
      <c r="C894" s="96"/>
      <c r="D894" s="96"/>
      <c r="E894" s="96"/>
      <c r="F894" s="96"/>
      <c r="G894" s="96"/>
      <c r="H894" s="96"/>
      <c r="I894" s="96"/>
      <c r="J894" s="96"/>
      <c r="K894" s="8"/>
      <c r="L894" s="8"/>
      <c r="M894" s="8"/>
      <c r="N894" s="8"/>
      <c r="O894" s="8"/>
      <c r="P894" s="8"/>
      <c r="Q894" s="8"/>
      <c r="R894" s="8"/>
      <c r="S894" s="8"/>
      <c r="T894" s="8"/>
      <c r="U894" s="8"/>
      <c r="V894" s="8"/>
      <c r="W894" s="8"/>
      <c r="X894" s="8"/>
      <c r="Y894" s="8"/>
      <c r="Z894" s="8"/>
      <c r="AA894" s="8"/>
      <c r="AB894" s="8"/>
      <c r="AC894" s="8"/>
      <c r="AD894" s="8"/>
      <c r="AE894" s="124"/>
      <c r="AF894" s="96"/>
      <c r="AG894" s="96"/>
      <c r="AH894" s="96"/>
    </row>
    <row r="895" spans="1:34" ht="18.75" customHeight="1">
      <c r="A895" s="96"/>
      <c r="B895" s="96"/>
      <c r="C895" s="96"/>
      <c r="D895" s="96"/>
      <c r="E895" s="96"/>
      <c r="F895" s="96"/>
      <c r="G895" s="96"/>
      <c r="H895" s="96"/>
      <c r="I895" s="96"/>
      <c r="J895" s="96"/>
      <c r="K895" s="8"/>
      <c r="L895" s="8"/>
      <c r="M895" s="8"/>
      <c r="N895" s="8"/>
      <c r="O895" s="8"/>
      <c r="P895" s="8"/>
      <c r="Q895" s="8"/>
      <c r="R895" s="8"/>
      <c r="S895" s="8"/>
      <c r="T895" s="8"/>
      <c r="U895" s="8"/>
      <c r="V895" s="8"/>
      <c r="W895" s="8"/>
      <c r="X895" s="8"/>
      <c r="Y895" s="8"/>
      <c r="Z895" s="8"/>
      <c r="AA895" s="8"/>
      <c r="AB895" s="8"/>
      <c r="AC895" s="8"/>
      <c r="AD895" s="8"/>
      <c r="AE895" s="124"/>
      <c r="AF895" s="96"/>
      <c r="AG895" s="96"/>
      <c r="AH895" s="96"/>
    </row>
    <row r="896" spans="1:34" ht="18.75" customHeight="1">
      <c r="A896" s="96"/>
      <c r="B896" s="96"/>
      <c r="C896" s="96"/>
      <c r="D896" s="96"/>
      <c r="E896" s="96"/>
      <c r="F896" s="96"/>
      <c r="G896" s="96"/>
      <c r="H896" s="96"/>
      <c r="I896" s="96"/>
      <c r="J896" s="96"/>
      <c r="K896" s="8"/>
      <c r="L896" s="8"/>
      <c r="M896" s="8"/>
      <c r="N896" s="8"/>
      <c r="O896" s="8"/>
      <c r="P896" s="8"/>
      <c r="Q896" s="8"/>
      <c r="R896" s="8"/>
      <c r="S896" s="8"/>
      <c r="T896" s="8"/>
      <c r="U896" s="8"/>
      <c r="V896" s="8"/>
      <c r="W896" s="8"/>
      <c r="X896" s="8"/>
      <c r="Y896" s="8"/>
      <c r="Z896" s="8"/>
      <c r="AA896" s="8"/>
      <c r="AB896" s="8"/>
      <c r="AC896" s="8"/>
      <c r="AD896" s="8"/>
      <c r="AE896" s="124"/>
      <c r="AF896" s="96"/>
      <c r="AG896" s="96"/>
      <c r="AH896" s="96"/>
    </row>
    <row r="897" spans="1:34" ht="18.75" customHeight="1">
      <c r="A897" s="96"/>
      <c r="B897" s="96"/>
      <c r="C897" s="96"/>
      <c r="D897" s="96"/>
      <c r="E897" s="96"/>
      <c r="F897" s="96"/>
      <c r="G897" s="96"/>
      <c r="H897" s="96"/>
      <c r="I897" s="96"/>
      <c r="J897" s="96"/>
      <c r="K897" s="8"/>
      <c r="L897" s="8"/>
      <c r="M897" s="8"/>
      <c r="N897" s="8"/>
      <c r="O897" s="8"/>
      <c r="P897" s="8"/>
      <c r="Q897" s="8"/>
      <c r="R897" s="8"/>
      <c r="S897" s="8"/>
      <c r="T897" s="8"/>
      <c r="U897" s="8"/>
      <c r="V897" s="8"/>
      <c r="W897" s="8"/>
      <c r="X897" s="8"/>
      <c r="Y897" s="8"/>
      <c r="Z897" s="8"/>
      <c r="AA897" s="8"/>
      <c r="AB897" s="8"/>
      <c r="AC897" s="8"/>
      <c r="AD897" s="8"/>
      <c r="AE897" s="124"/>
      <c r="AF897" s="96"/>
      <c r="AG897" s="96"/>
      <c r="AH897" s="96"/>
    </row>
    <row r="898" spans="1:34" ht="18.75" customHeight="1">
      <c r="A898" s="96"/>
      <c r="B898" s="96"/>
      <c r="C898" s="96"/>
      <c r="D898" s="96"/>
      <c r="E898" s="96"/>
      <c r="F898" s="96"/>
      <c r="G898" s="96"/>
      <c r="H898" s="96"/>
      <c r="I898" s="96"/>
      <c r="J898" s="96"/>
      <c r="K898" s="8"/>
      <c r="L898" s="8"/>
      <c r="M898" s="8"/>
      <c r="N898" s="8"/>
      <c r="O898" s="8"/>
      <c r="P898" s="8"/>
      <c r="Q898" s="8"/>
      <c r="R898" s="8"/>
      <c r="S898" s="8"/>
      <c r="T898" s="8"/>
      <c r="U898" s="8"/>
      <c r="V898" s="8"/>
      <c r="W898" s="8"/>
      <c r="X898" s="8"/>
      <c r="Y898" s="8"/>
      <c r="Z898" s="8"/>
      <c r="AA898" s="8"/>
      <c r="AB898" s="8"/>
      <c r="AC898" s="8"/>
      <c r="AD898" s="8"/>
      <c r="AE898" s="124"/>
      <c r="AF898" s="96"/>
      <c r="AG898" s="96"/>
      <c r="AH898" s="96"/>
    </row>
    <row r="899" spans="1:34" ht="18.75" customHeight="1">
      <c r="A899" s="96"/>
      <c r="B899" s="96"/>
      <c r="C899" s="96"/>
      <c r="D899" s="96"/>
      <c r="E899" s="96"/>
      <c r="F899" s="96"/>
      <c r="G899" s="96"/>
      <c r="H899" s="96"/>
      <c r="I899" s="96"/>
      <c r="J899" s="96"/>
      <c r="K899" s="8"/>
      <c r="L899" s="8"/>
      <c r="M899" s="8"/>
      <c r="N899" s="8"/>
      <c r="O899" s="8"/>
      <c r="P899" s="8"/>
      <c r="Q899" s="8"/>
      <c r="R899" s="8"/>
      <c r="S899" s="8"/>
      <c r="T899" s="8"/>
      <c r="U899" s="8"/>
      <c r="V899" s="8"/>
      <c r="W899" s="8"/>
      <c r="X899" s="8"/>
      <c r="Y899" s="8"/>
      <c r="Z899" s="8"/>
      <c r="AA899" s="8"/>
      <c r="AB899" s="8"/>
      <c r="AC899" s="8"/>
      <c r="AD899" s="8"/>
      <c r="AE899" s="124"/>
      <c r="AF899" s="96"/>
      <c r="AG899" s="96"/>
      <c r="AH899" s="96"/>
    </row>
    <row r="900" spans="1:34" ht="18.75" customHeight="1">
      <c r="A900" s="96"/>
      <c r="B900" s="96"/>
      <c r="C900" s="96"/>
      <c r="D900" s="96"/>
      <c r="E900" s="96"/>
      <c r="F900" s="96"/>
      <c r="G900" s="96"/>
      <c r="H900" s="96"/>
      <c r="I900" s="96"/>
      <c r="J900" s="96"/>
      <c r="K900" s="8"/>
      <c r="L900" s="8"/>
      <c r="M900" s="8"/>
      <c r="N900" s="8"/>
      <c r="O900" s="8"/>
      <c r="P900" s="8"/>
      <c r="Q900" s="8"/>
      <c r="R900" s="8"/>
      <c r="S900" s="8"/>
      <c r="T900" s="8"/>
      <c r="U900" s="8"/>
      <c r="V900" s="8"/>
      <c r="W900" s="8"/>
      <c r="X900" s="8"/>
      <c r="Y900" s="8"/>
      <c r="Z900" s="8"/>
      <c r="AA900" s="8"/>
      <c r="AB900" s="8"/>
      <c r="AC900" s="8"/>
      <c r="AD900" s="8"/>
      <c r="AE900" s="124"/>
      <c r="AF900" s="96"/>
      <c r="AG900" s="96"/>
      <c r="AH900" s="96"/>
    </row>
    <row r="901" spans="1:34" ht="18.75" customHeight="1">
      <c r="A901" s="96"/>
      <c r="B901" s="96"/>
      <c r="C901" s="96"/>
      <c r="D901" s="96"/>
      <c r="E901" s="96"/>
      <c r="F901" s="96"/>
      <c r="G901" s="96"/>
      <c r="H901" s="96"/>
      <c r="I901" s="96"/>
      <c r="J901" s="96"/>
      <c r="K901" s="8"/>
      <c r="L901" s="8"/>
      <c r="M901" s="8"/>
      <c r="N901" s="8"/>
      <c r="O901" s="8"/>
      <c r="P901" s="8"/>
      <c r="Q901" s="8"/>
      <c r="R901" s="8"/>
      <c r="S901" s="8"/>
      <c r="T901" s="8"/>
      <c r="U901" s="8"/>
      <c r="V901" s="8"/>
      <c r="W901" s="8"/>
      <c r="X901" s="8"/>
      <c r="Y901" s="8"/>
      <c r="Z901" s="8"/>
      <c r="AA901" s="8"/>
      <c r="AB901" s="8"/>
      <c r="AC901" s="8"/>
      <c r="AD901" s="8"/>
      <c r="AE901" s="124"/>
      <c r="AF901" s="96"/>
      <c r="AG901" s="96"/>
      <c r="AH901" s="96"/>
    </row>
    <row r="902" spans="1:34" ht="18.75" customHeight="1">
      <c r="A902" s="96"/>
      <c r="B902" s="96"/>
      <c r="C902" s="96"/>
      <c r="D902" s="96"/>
      <c r="E902" s="96"/>
      <c r="F902" s="96"/>
      <c r="G902" s="96"/>
      <c r="H902" s="96"/>
      <c r="I902" s="96"/>
      <c r="J902" s="96"/>
      <c r="K902" s="8"/>
      <c r="L902" s="8"/>
      <c r="M902" s="8"/>
      <c r="N902" s="8"/>
      <c r="O902" s="8"/>
      <c r="P902" s="8"/>
      <c r="Q902" s="8"/>
      <c r="R902" s="8"/>
      <c r="S902" s="8"/>
      <c r="T902" s="8"/>
      <c r="U902" s="8"/>
      <c r="V902" s="8"/>
      <c r="W902" s="8"/>
      <c r="X902" s="8"/>
      <c r="Y902" s="8"/>
      <c r="Z902" s="8"/>
      <c r="AA902" s="8"/>
      <c r="AB902" s="8"/>
      <c r="AC902" s="8"/>
      <c r="AD902" s="8"/>
      <c r="AE902" s="124"/>
      <c r="AF902" s="96"/>
      <c r="AG902" s="96"/>
      <c r="AH902" s="96"/>
    </row>
    <row r="903" spans="1:34" ht="18.75" customHeight="1">
      <c r="A903" s="96"/>
      <c r="B903" s="96"/>
      <c r="C903" s="96"/>
      <c r="D903" s="96"/>
      <c r="E903" s="96"/>
      <c r="F903" s="96"/>
      <c r="G903" s="96"/>
      <c r="H903" s="96"/>
      <c r="I903" s="96"/>
      <c r="J903" s="96"/>
      <c r="K903" s="8"/>
      <c r="L903" s="8"/>
      <c r="M903" s="8"/>
      <c r="N903" s="8"/>
      <c r="O903" s="8"/>
      <c r="P903" s="8"/>
      <c r="Q903" s="8"/>
      <c r="R903" s="8"/>
      <c r="S903" s="8"/>
      <c r="T903" s="8"/>
      <c r="U903" s="8"/>
      <c r="V903" s="8"/>
      <c r="W903" s="8"/>
      <c r="X903" s="8"/>
      <c r="Y903" s="8"/>
      <c r="Z903" s="8"/>
      <c r="AA903" s="8"/>
      <c r="AB903" s="8"/>
      <c r="AC903" s="8"/>
      <c r="AD903" s="8"/>
      <c r="AE903" s="124"/>
      <c r="AF903" s="96"/>
      <c r="AG903" s="96"/>
      <c r="AH903" s="96"/>
    </row>
    <row r="904" spans="1:34" ht="18.75" customHeight="1">
      <c r="A904" s="96"/>
      <c r="B904" s="96"/>
      <c r="C904" s="96"/>
      <c r="D904" s="96"/>
      <c r="E904" s="96"/>
      <c r="F904" s="96"/>
      <c r="G904" s="96"/>
      <c r="H904" s="96"/>
      <c r="I904" s="96"/>
      <c r="J904" s="96"/>
      <c r="K904" s="8"/>
      <c r="L904" s="8"/>
      <c r="M904" s="8"/>
      <c r="N904" s="8"/>
      <c r="O904" s="8"/>
      <c r="P904" s="8"/>
      <c r="Q904" s="8"/>
      <c r="R904" s="8"/>
      <c r="S904" s="8"/>
      <c r="T904" s="8"/>
      <c r="U904" s="8"/>
      <c r="V904" s="8"/>
      <c r="W904" s="8"/>
      <c r="X904" s="8"/>
      <c r="Y904" s="8"/>
      <c r="Z904" s="8"/>
      <c r="AA904" s="8"/>
      <c r="AB904" s="8"/>
      <c r="AC904" s="8"/>
      <c r="AD904" s="8"/>
      <c r="AE904" s="124"/>
      <c r="AF904" s="96"/>
      <c r="AG904" s="96"/>
      <c r="AH904" s="96"/>
    </row>
    <row r="905" spans="1:34" ht="18.75" customHeight="1">
      <c r="A905" s="96"/>
      <c r="B905" s="96"/>
      <c r="C905" s="96"/>
      <c r="D905" s="96"/>
      <c r="E905" s="96"/>
      <c r="F905" s="96"/>
      <c r="G905" s="96"/>
      <c r="H905" s="96"/>
      <c r="I905" s="96"/>
      <c r="J905" s="96"/>
      <c r="K905" s="8"/>
      <c r="L905" s="8"/>
      <c r="M905" s="8"/>
      <c r="N905" s="8"/>
      <c r="O905" s="8"/>
      <c r="P905" s="8"/>
      <c r="Q905" s="8"/>
      <c r="R905" s="8"/>
      <c r="S905" s="8"/>
      <c r="T905" s="8"/>
      <c r="U905" s="8"/>
      <c r="V905" s="8"/>
      <c r="W905" s="8"/>
      <c r="X905" s="8"/>
      <c r="Y905" s="8"/>
      <c r="Z905" s="8"/>
      <c r="AA905" s="8"/>
      <c r="AB905" s="8"/>
      <c r="AC905" s="8"/>
      <c r="AD905" s="8"/>
      <c r="AE905" s="124"/>
      <c r="AF905" s="96"/>
      <c r="AG905" s="96"/>
      <c r="AH905" s="96"/>
    </row>
    <row r="906" spans="1:34" ht="18.75" customHeight="1">
      <c r="A906" s="96"/>
      <c r="B906" s="96"/>
      <c r="C906" s="96"/>
      <c r="D906" s="96"/>
      <c r="E906" s="96"/>
      <c r="F906" s="96"/>
      <c r="G906" s="96"/>
      <c r="H906" s="96"/>
      <c r="I906" s="96"/>
      <c r="J906" s="96"/>
      <c r="K906" s="8"/>
      <c r="L906" s="8"/>
      <c r="M906" s="8"/>
      <c r="N906" s="8"/>
      <c r="O906" s="8"/>
      <c r="P906" s="8"/>
      <c r="Q906" s="8"/>
      <c r="R906" s="8"/>
      <c r="S906" s="8"/>
      <c r="T906" s="8"/>
      <c r="U906" s="8"/>
      <c r="V906" s="8"/>
      <c r="W906" s="8"/>
      <c r="X906" s="8"/>
      <c r="Y906" s="8"/>
      <c r="Z906" s="8"/>
      <c r="AA906" s="8"/>
      <c r="AB906" s="8"/>
      <c r="AC906" s="8"/>
      <c r="AD906" s="8"/>
      <c r="AE906" s="124"/>
      <c r="AF906" s="96"/>
      <c r="AG906" s="96"/>
      <c r="AH906" s="96"/>
    </row>
    <row r="907" spans="1:34" ht="18.75" customHeight="1">
      <c r="A907" s="96"/>
      <c r="B907" s="96"/>
      <c r="C907" s="96"/>
      <c r="D907" s="96"/>
      <c r="E907" s="96"/>
      <c r="F907" s="96"/>
      <c r="G907" s="96"/>
      <c r="H907" s="96"/>
      <c r="I907" s="96"/>
      <c r="J907" s="96"/>
      <c r="K907" s="8"/>
      <c r="L907" s="8"/>
      <c r="M907" s="8"/>
      <c r="N907" s="8"/>
      <c r="O907" s="8"/>
      <c r="P907" s="8"/>
      <c r="Q907" s="8"/>
      <c r="R907" s="8"/>
      <c r="S907" s="8"/>
      <c r="T907" s="8"/>
      <c r="U907" s="8"/>
      <c r="V907" s="8"/>
      <c r="W907" s="8"/>
      <c r="X907" s="8"/>
      <c r="Y907" s="8"/>
      <c r="Z907" s="8"/>
      <c r="AA907" s="8"/>
      <c r="AB907" s="8"/>
      <c r="AC907" s="8"/>
      <c r="AD907" s="8"/>
      <c r="AE907" s="124"/>
      <c r="AF907" s="96"/>
      <c r="AG907" s="96"/>
      <c r="AH907" s="96"/>
    </row>
    <row r="908" spans="1:34" ht="18.75" customHeight="1">
      <c r="A908" s="96"/>
      <c r="B908" s="96"/>
      <c r="C908" s="96"/>
      <c r="D908" s="96"/>
      <c r="E908" s="96"/>
      <c r="F908" s="96"/>
      <c r="G908" s="96"/>
      <c r="H908" s="96"/>
      <c r="I908" s="96"/>
      <c r="J908" s="96"/>
      <c r="K908" s="8"/>
      <c r="L908" s="8"/>
      <c r="M908" s="8"/>
      <c r="N908" s="8"/>
      <c r="O908" s="8"/>
      <c r="P908" s="8"/>
      <c r="Q908" s="8"/>
      <c r="R908" s="8"/>
      <c r="S908" s="8"/>
      <c r="T908" s="8"/>
      <c r="U908" s="8"/>
      <c r="V908" s="8"/>
      <c r="W908" s="8"/>
      <c r="X908" s="8"/>
      <c r="Y908" s="8"/>
      <c r="Z908" s="8"/>
      <c r="AA908" s="8"/>
      <c r="AB908" s="8"/>
      <c r="AC908" s="8"/>
      <c r="AD908" s="8"/>
      <c r="AE908" s="124"/>
      <c r="AF908" s="96"/>
      <c r="AG908" s="96"/>
      <c r="AH908" s="96"/>
    </row>
    <row r="909" spans="1:34" ht="18.75" customHeight="1">
      <c r="A909" s="96"/>
      <c r="B909" s="96"/>
      <c r="C909" s="96"/>
      <c r="D909" s="96"/>
      <c r="E909" s="96"/>
      <c r="F909" s="96"/>
      <c r="G909" s="96"/>
      <c r="H909" s="96"/>
      <c r="I909" s="96"/>
      <c r="J909" s="96"/>
      <c r="K909" s="8"/>
      <c r="L909" s="8"/>
      <c r="M909" s="8"/>
      <c r="N909" s="8"/>
      <c r="O909" s="8"/>
      <c r="P909" s="8"/>
      <c r="Q909" s="8"/>
      <c r="R909" s="8"/>
      <c r="S909" s="8"/>
      <c r="T909" s="8"/>
      <c r="U909" s="8"/>
      <c r="V909" s="8"/>
      <c r="W909" s="8"/>
      <c r="X909" s="8"/>
      <c r="Y909" s="8"/>
      <c r="Z909" s="8"/>
      <c r="AA909" s="8"/>
      <c r="AB909" s="8"/>
      <c r="AC909" s="8"/>
      <c r="AD909" s="8"/>
      <c r="AE909" s="124"/>
      <c r="AF909" s="96"/>
      <c r="AG909" s="96"/>
      <c r="AH909" s="96"/>
    </row>
    <row r="910" spans="1:34" ht="18.75" customHeight="1">
      <c r="A910" s="96"/>
      <c r="B910" s="96"/>
      <c r="C910" s="96"/>
      <c r="D910" s="96"/>
      <c r="E910" s="96"/>
      <c r="F910" s="96"/>
      <c r="G910" s="96"/>
      <c r="H910" s="96"/>
      <c r="I910" s="96"/>
      <c r="J910" s="96"/>
      <c r="K910" s="8"/>
      <c r="L910" s="8"/>
      <c r="M910" s="8"/>
      <c r="N910" s="8"/>
      <c r="O910" s="8"/>
      <c r="P910" s="8"/>
      <c r="Q910" s="8"/>
      <c r="R910" s="8"/>
      <c r="S910" s="8"/>
      <c r="T910" s="8"/>
      <c r="U910" s="8"/>
      <c r="V910" s="8"/>
      <c r="W910" s="8"/>
      <c r="X910" s="8"/>
      <c r="Y910" s="8"/>
      <c r="Z910" s="8"/>
      <c r="AA910" s="8"/>
      <c r="AB910" s="8"/>
      <c r="AC910" s="8"/>
      <c r="AD910" s="8"/>
      <c r="AE910" s="124"/>
      <c r="AF910" s="96"/>
      <c r="AG910" s="96"/>
      <c r="AH910" s="96"/>
    </row>
    <row r="911" spans="1:34" ht="18.75" customHeight="1">
      <c r="A911" s="96"/>
      <c r="B911" s="96"/>
      <c r="C911" s="96"/>
      <c r="D911" s="96"/>
      <c r="E911" s="96"/>
      <c r="F911" s="96"/>
      <c r="G911" s="96"/>
      <c r="H911" s="96"/>
      <c r="I911" s="96"/>
      <c r="J911" s="96"/>
      <c r="K911" s="8"/>
      <c r="L911" s="8"/>
      <c r="M911" s="8"/>
      <c r="N911" s="8"/>
      <c r="O911" s="8"/>
      <c r="P911" s="8"/>
      <c r="Q911" s="8"/>
      <c r="R911" s="8"/>
      <c r="S911" s="8"/>
      <c r="T911" s="8"/>
      <c r="U911" s="8"/>
      <c r="V911" s="8"/>
      <c r="W911" s="8"/>
      <c r="X911" s="8"/>
      <c r="Y911" s="8"/>
      <c r="Z911" s="8"/>
      <c r="AA911" s="8"/>
      <c r="AB911" s="8"/>
      <c r="AC911" s="8"/>
      <c r="AD911" s="8"/>
      <c r="AE911" s="124"/>
      <c r="AF911" s="96"/>
      <c r="AG911" s="96"/>
      <c r="AH911" s="96"/>
    </row>
    <row r="912" spans="1:34" ht="18.75" customHeight="1">
      <c r="A912" s="96"/>
      <c r="B912" s="96"/>
      <c r="C912" s="96"/>
      <c r="D912" s="96"/>
      <c r="E912" s="96"/>
      <c r="F912" s="96"/>
      <c r="G912" s="96"/>
      <c r="H912" s="96"/>
      <c r="I912" s="96"/>
      <c r="J912" s="96"/>
      <c r="K912" s="8"/>
      <c r="L912" s="8"/>
      <c r="M912" s="8"/>
      <c r="N912" s="8"/>
      <c r="O912" s="8"/>
      <c r="P912" s="8"/>
      <c r="Q912" s="8"/>
      <c r="R912" s="8"/>
      <c r="S912" s="8"/>
      <c r="T912" s="8"/>
      <c r="U912" s="8"/>
      <c r="V912" s="8"/>
      <c r="W912" s="8"/>
      <c r="X912" s="8"/>
      <c r="Y912" s="8"/>
      <c r="Z912" s="8"/>
      <c r="AA912" s="8"/>
      <c r="AB912" s="8"/>
      <c r="AC912" s="8"/>
      <c r="AD912" s="8"/>
      <c r="AE912" s="124"/>
      <c r="AF912" s="96"/>
      <c r="AG912" s="96"/>
      <c r="AH912" s="96"/>
    </row>
    <row r="913" spans="1:34" ht="18.75" customHeight="1">
      <c r="A913" s="96"/>
      <c r="B913" s="96"/>
      <c r="C913" s="96"/>
      <c r="D913" s="96"/>
      <c r="E913" s="96"/>
      <c r="F913" s="96"/>
      <c r="G913" s="96"/>
      <c r="H913" s="96"/>
      <c r="I913" s="96"/>
      <c r="J913" s="96"/>
      <c r="K913" s="8"/>
      <c r="L913" s="8"/>
      <c r="M913" s="8"/>
      <c r="N913" s="8"/>
      <c r="O913" s="8"/>
      <c r="P913" s="8"/>
      <c r="Q913" s="8"/>
      <c r="R913" s="8"/>
      <c r="S913" s="8"/>
      <c r="T913" s="8"/>
      <c r="U913" s="8"/>
      <c r="V913" s="8"/>
      <c r="W913" s="8"/>
      <c r="X913" s="8"/>
      <c r="Y913" s="8"/>
      <c r="Z913" s="8"/>
      <c r="AA913" s="8"/>
      <c r="AB913" s="8"/>
      <c r="AC913" s="8"/>
      <c r="AD913" s="8"/>
      <c r="AE913" s="124"/>
      <c r="AF913" s="96"/>
      <c r="AG913" s="96"/>
      <c r="AH913" s="96"/>
    </row>
    <row r="914" spans="1:34" ht="18.75" customHeight="1">
      <c r="A914" s="96"/>
      <c r="B914" s="96"/>
      <c r="C914" s="96"/>
      <c r="D914" s="96"/>
      <c r="E914" s="96"/>
      <c r="F914" s="96"/>
      <c r="G914" s="96"/>
      <c r="H914" s="96"/>
      <c r="I914" s="96"/>
      <c r="J914" s="96"/>
      <c r="K914" s="8"/>
      <c r="L914" s="8"/>
      <c r="M914" s="8"/>
      <c r="N914" s="8"/>
      <c r="O914" s="8"/>
      <c r="P914" s="8"/>
      <c r="Q914" s="8"/>
      <c r="R914" s="8"/>
      <c r="S914" s="8"/>
      <c r="T914" s="8"/>
      <c r="U914" s="8"/>
      <c r="V914" s="8"/>
      <c r="W914" s="8"/>
      <c r="X914" s="8"/>
      <c r="Y914" s="8"/>
      <c r="Z914" s="8"/>
      <c r="AA914" s="8"/>
      <c r="AB914" s="8"/>
      <c r="AC914" s="8"/>
      <c r="AD914" s="8"/>
      <c r="AE914" s="124"/>
      <c r="AF914" s="96"/>
      <c r="AG914" s="96"/>
      <c r="AH914" s="96"/>
    </row>
    <row r="915" spans="1:34" ht="18.75" customHeight="1">
      <c r="A915" s="96"/>
      <c r="B915" s="96"/>
      <c r="C915" s="96"/>
      <c r="D915" s="96"/>
      <c r="E915" s="96"/>
      <c r="F915" s="96"/>
      <c r="G915" s="96"/>
      <c r="H915" s="96"/>
      <c r="I915" s="96"/>
      <c r="J915" s="96"/>
      <c r="K915" s="8"/>
      <c r="L915" s="8"/>
      <c r="M915" s="8"/>
      <c r="N915" s="8"/>
      <c r="O915" s="8"/>
      <c r="P915" s="8"/>
      <c r="Q915" s="8"/>
      <c r="R915" s="8"/>
      <c r="S915" s="8"/>
      <c r="T915" s="8"/>
      <c r="U915" s="8"/>
      <c r="V915" s="8"/>
      <c r="W915" s="8"/>
      <c r="X915" s="8"/>
      <c r="Y915" s="8"/>
      <c r="Z915" s="8"/>
      <c r="AA915" s="8"/>
      <c r="AB915" s="8"/>
      <c r="AC915" s="8"/>
      <c r="AD915" s="8"/>
      <c r="AE915" s="124"/>
      <c r="AF915" s="96"/>
      <c r="AG915" s="96"/>
      <c r="AH915" s="96"/>
    </row>
    <row r="916" spans="1:34" ht="18.75" customHeight="1">
      <c r="A916" s="96"/>
      <c r="B916" s="96"/>
      <c r="C916" s="96"/>
      <c r="D916" s="96"/>
      <c r="E916" s="96"/>
      <c r="F916" s="96"/>
      <c r="G916" s="96"/>
      <c r="H916" s="96"/>
      <c r="I916" s="96"/>
      <c r="J916" s="96"/>
      <c r="K916" s="8"/>
      <c r="L916" s="8"/>
      <c r="M916" s="8"/>
      <c r="N916" s="8"/>
      <c r="O916" s="8"/>
      <c r="P916" s="8"/>
      <c r="Q916" s="8"/>
      <c r="R916" s="8"/>
      <c r="S916" s="8"/>
      <c r="T916" s="8"/>
      <c r="U916" s="8"/>
      <c r="V916" s="8"/>
      <c r="W916" s="8"/>
      <c r="X916" s="8"/>
      <c r="Y916" s="8"/>
      <c r="Z916" s="8"/>
      <c r="AA916" s="8"/>
      <c r="AB916" s="8"/>
      <c r="AC916" s="8"/>
      <c r="AD916" s="8"/>
      <c r="AE916" s="124"/>
      <c r="AF916" s="96"/>
      <c r="AG916" s="96"/>
      <c r="AH916" s="96"/>
    </row>
    <row r="917" spans="1:34" ht="18.75" customHeight="1">
      <c r="A917" s="96"/>
      <c r="B917" s="96"/>
      <c r="C917" s="96"/>
      <c r="D917" s="96"/>
      <c r="E917" s="96"/>
      <c r="F917" s="96"/>
      <c r="G917" s="96"/>
      <c r="H917" s="96"/>
      <c r="I917" s="96"/>
      <c r="J917" s="96"/>
      <c r="K917" s="8"/>
      <c r="L917" s="8"/>
      <c r="M917" s="8"/>
      <c r="N917" s="8"/>
      <c r="O917" s="8"/>
      <c r="P917" s="8"/>
      <c r="Q917" s="8"/>
      <c r="R917" s="8"/>
      <c r="S917" s="8"/>
      <c r="T917" s="8"/>
      <c r="U917" s="8"/>
      <c r="V917" s="8"/>
      <c r="W917" s="8"/>
      <c r="X917" s="8"/>
      <c r="Y917" s="8"/>
      <c r="Z917" s="8"/>
      <c r="AA917" s="8"/>
      <c r="AB917" s="8"/>
      <c r="AC917" s="8"/>
      <c r="AD917" s="8"/>
      <c r="AE917" s="124"/>
      <c r="AF917" s="96"/>
      <c r="AG917" s="96"/>
      <c r="AH917" s="96"/>
    </row>
    <row r="918" spans="1:34" ht="18.75" customHeight="1">
      <c r="A918" s="96"/>
      <c r="B918" s="96"/>
      <c r="C918" s="96"/>
      <c r="D918" s="96"/>
      <c r="E918" s="96"/>
      <c r="F918" s="96"/>
      <c r="G918" s="96"/>
      <c r="H918" s="96"/>
      <c r="I918" s="96"/>
      <c r="J918" s="96"/>
      <c r="K918" s="8"/>
      <c r="L918" s="8"/>
      <c r="M918" s="8"/>
      <c r="N918" s="8"/>
      <c r="O918" s="8"/>
      <c r="P918" s="8"/>
      <c r="Q918" s="8"/>
      <c r="R918" s="8"/>
      <c r="S918" s="8"/>
      <c r="T918" s="8"/>
      <c r="U918" s="8"/>
      <c r="V918" s="8"/>
      <c r="W918" s="8"/>
      <c r="X918" s="8"/>
      <c r="Y918" s="8"/>
      <c r="Z918" s="8"/>
      <c r="AA918" s="8"/>
      <c r="AB918" s="8"/>
      <c r="AC918" s="8"/>
      <c r="AD918" s="8"/>
      <c r="AE918" s="124"/>
      <c r="AF918" s="96"/>
      <c r="AG918" s="96"/>
      <c r="AH918" s="96"/>
    </row>
    <row r="919" spans="1:34" ht="18.75" customHeight="1">
      <c r="A919" s="96"/>
      <c r="B919" s="96"/>
      <c r="C919" s="96"/>
      <c r="D919" s="96"/>
      <c r="E919" s="96"/>
      <c r="F919" s="96"/>
      <c r="G919" s="96"/>
      <c r="H919" s="96"/>
      <c r="I919" s="96"/>
      <c r="J919" s="96"/>
      <c r="K919" s="8"/>
      <c r="L919" s="8"/>
      <c r="M919" s="8"/>
      <c r="N919" s="8"/>
      <c r="O919" s="8"/>
      <c r="P919" s="8"/>
      <c r="Q919" s="8"/>
      <c r="R919" s="8"/>
      <c r="S919" s="8"/>
      <c r="T919" s="8"/>
      <c r="U919" s="8"/>
      <c r="V919" s="8"/>
      <c r="W919" s="8"/>
      <c r="X919" s="8"/>
      <c r="Y919" s="8"/>
      <c r="Z919" s="8"/>
      <c r="AA919" s="8"/>
      <c r="AB919" s="8"/>
      <c r="AC919" s="8"/>
      <c r="AD919" s="8"/>
      <c r="AE919" s="124"/>
      <c r="AF919" s="96"/>
      <c r="AG919" s="96"/>
      <c r="AH919" s="96"/>
    </row>
    <row r="920" spans="1:34" ht="18.75" customHeight="1">
      <c r="A920" s="96"/>
      <c r="B920" s="96"/>
      <c r="C920" s="96"/>
      <c r="D920" s="96"/>
      <c r="E920" s="96"/>
      <c r="F920" s="96"/>
      <c r="G920" s="96"/>
      <c r="H920" s="96"/>
      <c r="I920" s="96"/>
      <c r="J920" s="96"/>
      <c r="K920" s="8"/>
      <c r="L920" s="8"/>
      <c r="M920" s="8"/>
      <c r="N920" s="8"/>
      <c r="O920" s="8"/>
      <c r="P920" s="8"/>
      <c r="Q920" s="8"/>
      <c r="R920" s="8"/>
      <c r="S920" s="8"/>
      <c r="T920" s="8"/>
      <c r="U920" s="8"/>
      <c r="V920" s="8"/>
      <c r="W920" s="8"/>
      <c r="X920" s="8"/>
      <c r="Y920" s="8"/>
      <c r="Z920" s="8"/>
      <c r="AA920" s="8"/>
      <c r="AB920" s="8"/>
      <c r="AC920" s="8"/>
      <c r="AD920" s="8"/>
      <c r="AE920" s="124"/>
      <c r="AF920" s="96"/>
      <c r="AG920" s="96"/>
      <c r="AH920" s="96"/>
    </row>
    <row r="921" spans="1:34" ht="18.75" customHeight="1">
      <c r="A921" s="96"/>
      <c r="B921" s="96"/>
      <c r="C921" s="96"/>
      <c r="D921" s="96"/>
      <c r="E921" s="96"/>
      <c r="F921" s="96"/>
      <c r="G921" s="96"/>
      <c r="H921" s="96"/>
      <c r="I921" s="96"/>
      <c r="J921" s="96"/>
      <c r="K921" s="8"/>
      <c r="L921" s="8"/>
      <c r="M921" s="8"/>
      <c r="N921" s="8"/>
      <c r="O921" s="8"/>
      <c r="P921" s="8"/>
      <c r="Q921" s="8"/>
      <c r="R921" s="8"/>
      <c r="S921" s="8"/>
      <c r="T921" s="8"/>
      <c r="U921" s="8"/>
      <c r="V921" s="8"/>
      <c r="W921" s="8"/>
      <c r="X921" s="8"/>
      <c r="Y921" s="8"/>
      <c r="Z921" s="8"/>
      <c r="AA921" s="8"/>
      <c r="AB921" s="8"/>
      <c r="AC921" s="8"/>
      <c r="AD921" s="8"/>
      <c r="AE921" s="124"/>
      <c r="AF921" s="96"/>
      <c r="AG921" s="96"/>
      <c r="AH921" s="96"/>
    </row>
    <row r="922" spans="1:34" ht="18.75" customHeight="1">
      <c r="A922" s="96"/>
      <c r="B922" s="96"/>
      <c r="C922" s="96"/>
      <c r="D922" s="96"/>
      <c r="E922" s="96"/>
      <c r="F922" s="96"/>
      <c r="G922" s="96"/>
      <c r="H922" s="96"/>
      <c r="I922" s="96"/>
      <c r="J922" s="96"/>
      <c r="K922" s="8"/>
      <c r="L922" s="8"/>
      <c r="M922" s="8"/>
      <c r="N922" s="8"/>
      <c r="O922" s="8"/>
      <c r="P922" s="8"/>
      <c r="Q922" s="8"/>
      <c r="R922" s="8"/>
      <c r="S922" s="8"/>
      <c r="T922" s="8"/>
      <c r="U922" s="8"/>
      <c r="V922" s="8"/>
      <c r="W922" s="8"/>
      <c r="X922" s="8"/>
      <c r="Y922" s="8"/>
      <c r="Z922" s="8"/>
      <c r="AA922" s="8"/>
      <c r="AB922" s="8"/>
      <c r="AC922" s="8"/>
      <c r="AD922" s="8"/>
      <c r="AE922" s="124"/>
      <c r="AF922" s="96"/>
      <c r="AG922" s="96"/>
      <c r="AH922" s="96"/>
    </row>
    <row r="923" spans="1:34" ht="18.75" customHeight="1">
      <c r="A923" s="96"/>
      <c r="B923" s="96"/>
      <c r="C923" s="96"/>
      <c r="D923" s="96"/>
      <c r="E923" s="96"/>
      <c r="F923" s="96"/>
      <c r="G923" s="96"/>
      <c r="H923" s="96"/>
      <c r="I923" s="96"/>
      <c r="J923" s="96"/>
      <c r="K923" s="8"/>
      <c r="L923" s="8"/>
      <c r="M923" s="8"/>
      <c r="N923" s="8"/>
      <c r="O923" s="8"/>
      <c r="P923" s="8"/>
      <c r="Q923" s="8"/>
      <c r="R923" s="8"/>
      <c r="S923" s="8"/>
      <c r="T923" s="8"/>
      <c r="U923" s="8"/>
      <c r="V923" s="8"/>
      <c r="W923" s="8"/>
      <c r="X923" s="8"/>
      <c r="Y923" s="8"/>
      <c r="Z923" s="8"/>
      <c r="AA923" s="8"/>
      <c r="AB923" s="8"/>
      <c r="AC923" s="8"/>
      <c r="AD923" s="8"/>
      <c r="AE923" s="124"/>
      <c r="AF923" s="96"/>
      <c r="AG923" s="96"/>
      <c r="AH923" s="96"/>
    </row>
    <row r="924" spans="1:34" ht="18.75" customHeight="1">
      <c r="A924" s="96"/>
      <c r="B924" s="96"/>
      <c r="C924" s="96"/>
      <c r="D924" s="96"/>
      <c r="E924" s="96"/>
      <c r="F924" s="96"/>
      <c r="G924" s="96"/>
      <c r="H924" s="96"/>
      <c r="I924" s="96"/>
      <c r="J924" s="96"/>
      <c r="K924" s="8"/>
      <c r="L924" s="8"/>
      <c r="M924" s="8"/>
      <c r="N924" s="8"/>
      <c r="O924" s="8"/>
      <c r="P924" s="8"/>
      <c r="Q924" s="8"/>
      <c r="R924" s="8"/>
      <c r="S924" s="8"/>
      <c r="T924" s="8"/>
      <c r="U924" s="8"/>
      <c r="V924" s="8"/>
      <c r="W924" s="8"/>
      <c r="X924" s="8"/>
      <c r="Y924" s="8"/>
      <c r="Z924" s="8"/>
      <c r="AA924" s="8"/>
      <c r="AB924" s="8"/>
      <c r="AC924" s="8"/>
      <c r="AD924" s="8"/>
      <c r="AE924" s="124"/>
      <c r="AF924" s="96"/>
      <c r="AG924" s="96"/>
      <c r="AH924" s="96"/>
    </row>
    <row r="925" spans="1:34" ht="18.75" customHeight="1">
      <c r="A925" s="96"/>
      <c r="B925" s="96"/>
      <c r="C925" s="96"/>
      <c r="D925" s="96"/>
      <c r="E925" s="96"/>
      <c r="F925" s="96"/>
      <c r="G925" s="96"/>
      <c r="H925" s="96"/>
      <c r="I925" s="96"/>
      <c r="J925" s="96"/>
      <c r="K925" s="8"/>
      <c r="L925" s="8"/>
      <c r="M925" s="8"/>
      <c r="N925" s="8"/>
      <c r="O925" s="8"/>
      <c r="P925" s="8"/>
      <c r="Q925" s="8"/>
      <c r="R925" s="8"/>
      <c r="S925" s="8"/>
      <c r="T925" s="8"/>
      <c r="U925" s="8"/>
      <c r="V925" s="8"/>
      <c r="W925" s="8"/>
      <c r="X925" s="8"/>
      <c r="Y925" s="8"/>
      <c r="Z925" s="8"/>
      <c r="AA925" s="8"/>
      <c r="AB925" s="8"/>
      <c r="AC925" s="8"/>
      <c r="AD925" s="8"/>
      <c r="AE925" s="124"/>
      <c r="AF925" s="96"/>
      <c r="AG925" s="96"/>
      <c r="AH925" s="96"/>
    </row>
    <row r="926" spans="1:34" ht="18.75" customHeight="1">
      <c r="A926" s="96"/>
      <c r="B926" s="96"/>
      <c r="C926" s="96"/>
      <c r="D926" s="96"/>
      <c r="E926" s="96"/>
      <c r="F926" s="96"/>
      <c r="G926" s="96"/>
      <c r="H926" s="96"/>
      <c r="I926" s="96"/>
      <c r="J926" s="96"/>
      <c r="K926" s="8"/>
      <c r="L926" s="8"/>
      <c r="M926" s="8"/>
      <c r="N926" s="8"/>
      <c r="O926" s="8"/>
      <c r="P926" s="8"/>
      <c r="Q926" s="8"/>
      <c r="R926" s="8"/>
      <c r="S926" s="8"/>
      <c r="T926" s="8"/>
      <c r="U926" s="8"/>
      <c r="V926" s="8"/>
      <c r="W926" s="8"/>
      <c r="X926" s="8"/>
      <c r="Y926" s="8"/>
      <c r="Z926" s="8"/>
      <c r="AA926" s="8"/>
      <c r="AB926" s="8"/>
      <c r="AC926" s="8"/>
      <c r="AD926" s="8"/>
      <c r="AE926" s="124"/>
      <c r="AF926" s="96"/>
      <c r="AG926" s="96"/>
      <c r="AH926" s="96"/>
    </row>
    <row r="927" spans="1:34" ht="18.75" customHeight="1">
      <c r="A927" s="96"/>
      <c r="B927" s="96"/>
      <c r="C927" s="96"/>
      <c r="D927" s="96"/>
      <c r="E927" s="96"/>
      <c r="F927" s="96"/>
      <c r="G927" s="96"/>
      <c r="H927" s="96"/>
      <c r="I927" s="96"/>
      <c r="J927" s="96"/>
      <c r="K927" s="8"/>
      <c r="L927" s="8"/>
      <c r="M927" s="8"/>
      <c r="N927" s="8"/>
      <c r="O927" s="8"/>
      <c r="P927" s="8"/>
      <c r="Q927" s="8"/>
      <c r="R927" s="8"/>
      <c r="S927" s="8"/>
      <c r="T927" s="8"/>
      <c r="U927" s="8"/>
      <c r="V927" s="8"/>
      <c r="W927" s="8"/>
      <c r="X927" s="8"/>
      <c r="Y927" s="8"/>
      <c r="Z927" s="8"/>
      <c r="AA927" s="8"/>
      <c r="AB927" s="8"/>
      <c r="AC927" s="8"/>
      <c r="AD927" s="8"/>
      <c r="AE927" s="124"/>
      <c r="AF927" s="96"/>
      <c r="AG927" s="96"/>
      <c r="AH927" s="96"/>
    </row>
    <row r="928" spans="1:34" ht="18.75" customHeight="1">
      <c r="A928" s="96"/>
      <c r="B928" s="96"/>
      <c r="C928" s="96"/>
      <c r="D928" s="96"/>
      <c r="E928" s="96"/>
      <c r="F928" s="96"/>
      <c r="G928" s="96"/>
      <c r="H928" s="96"/>
      <c r="I928" s="96"/>
      <c r="J928" s="96"/>
      <c r="K928" s="8"/>
      <c r="L928" s="8"/>
      <c r="M928" s="8"/>
      <c r="N928" s="8"/>
      <c r="O928" s="8"/>
      <c r="P928" s="8"/>
      <c r="Q928" s="8"/>
      <c r="R928" s="8"/>
      <c r="S928" s="8"/>
      <c r="T928" s="8"/>
      <c r="U928" s="8"/>
      <c r="V928" s="8"/>
      <c r="W928" s="8"/>
      <c r="X928" s="8"/>
      <c r="Y928" s="8"/>
      <c r="Z928" s="8"/>
      <c r="AA928" s="8"/>
      <c r="AB928" s="8"/>
      <c r="AC928" s="8"/>
      <c r="AD928" s="8"/>
      <c r="AE928" s="124"/>
      <c r="AF928" s="96"/>
      <c r="AG928" s="96"/>
      <c r="AH928" s="96"/>
    </row>
    <row r="929" spans="1:34" ht="18.75" customHeight="1">
      <c r="A929" s="96"/>
      <c r="B929" s="96"/>
      <c r="C929" s="96"/>
      <c r="D929" s="96"/>
      <c r="E929" s="96"/>
      <c r="F929" s="96"/>
      <c r="G929" s="96"/>
      <c r="H929" s="96"/>
      <c r="I929" s="96"/>
      <c r="J929" s="96"/>
      <c r="K929" s="8"/>
      <c r="L929" s="8"/>
      <c r="M929" s="8"/>
      <c r="N929" s="8"/>
      <c r="O929" s="8"/>
      <c r="P929" s="8"/>
      <c r="Q929" s="8"/>
      <c r="R929" s="8"/>
      <c r="S929" s="8"/>
      <c r="T929" s="8"/>
      <c r="U929" s="8"/>
      <c r="V929" s="8"/>
      <c r="W929" s="8"/>
      <c r="X929" s="8"/>
      <c r="Y929" s="8"/>
      <c r="Z929" s="8"/>
      <c r="AA929" s="8"/>
      <c r="AB929" s="8"/>
      <c r="AC929" s="8"/>
      <c r="AD929" s="8"/>
      <c r="AE929" s="124"/>
      <c r="AF929" s="96"/>
      <c r="AG929" s="96"/>
      <c r="AH929" s="96"/>
    </row>
    <row r="930" spans="1:34" ht="18.75" customHeight="1">
      <c r="A930" s="96"/>
      <c r="B930" s="96"/>
      <c r="C930" s="96"/>
      <c r="D930" s="96"/>
      <c r="E930" s="96"/>
      <c r="F930" s="96"/>
      <c r="G930" s="96"/>
      <c r="H930" s="96"/>
      <c r="I930" s="96"/>
      <c r="J930" s="96"/>
      <c r="K930" s="8"/>
      <c r="L930" s="8"/>
      <c r="M930" s="8"/>
      <c r="N930" s="8"/>
      <c r="O930" s="8"/>
      <c r="P930" s="8"/>
      <c r="Q930" s="8"/>
      <c r="R930" s="8"/>
      <c r="S930" s="8"/>
      <c r="T930" s="8"/>
      <c r="U930" s="8"/>
      <c r="V930" s="8"/>
      <c r="W930" s="8"/>
      <c r="X930" s="8"/>
      <c r="Y930" s="8"/>
      <c r="Z930" s="8"/>
      <c r="AA930" s="8"/>
      <c r="AB930" s="8"/>
      <c r="AC930" s="8"/>
      <c r="AD930" s="8"/>
      <c r="AE930" s="124"/>
      <c r="AF930" s="96"/>
      <c r="AG930" s="96"/>
      <c r="AH930" s="96"/>
    </row>
    <row r="931" spans="1:34" ht="18.75" customHeight="1">
      <c r="A931" s="96"/>
      <c r="B931" s="96"/>
      <c r="C931" s="96"/>
      <c r="D931" s="96"/>
      <c r="E931" s="96"/>
      <c r="F931" s="96"/>
      <c r="G931" s="96"/>
      <c r="H931" s="96"/>
      <c r="I931" s="96"/>
      <c r="J931" s="96"/>
      <c r="K931" s="8"/>
      <c r="L931" s="8"/>
      <c r="M931" s="8"/>
      <c r="N931" s="8"/>
      <c r="O931" s="8"/>
      <c r="P931" s="8"/>
      <c r="Q931" s="8"/>
      <c r="R931" s="8"/>
      <c r="S931" s="8"/>
      <c r="T931" s="8"/>
      <c r="U931" s="8"/>
      <c r="V931" s="8"/>
      <c r="W931" s="8"/>
      <c r="X931" s="8"/>
      <c r="Y931" s="8"/>
      <c r="Z931" s="8"/>
      <c r="AA931" s="8"/>
      <c r="AB931" s="8"/>
      <c r="AC931" s="8"/>
      <c r="AD931" s="8"/>
      <c r="AE931" s="124"/>
      <c r="AF931" s="96"/>
      <c r="AG931" s="96"/>
      <c r="AH931" s="96"/>
    </row>
    <row r="932" spans="1:34" ht="18.75" customHeight="1">
      <c r="A932" s="96"/>
      <c r="B932" s="96"/>
      <c r="C932" s="96"/>
      <c r="D932" s="96"/>
      <c r="E932" s="96"/>
      <c r="F932" s="96"/>
      <c r="G932" s="96"/>
      <c r="H932" s="96"/>
      <c r="I932" s="96"/>
      <c r="J932" s="96"/>
      <c r="K932" s="8"/>
      <c r="L932" s="8"/>
      <c r="M932" s="8"/>
      <c r="N932" s="8"/>
      <c r="O932" s="8"/>
      <c r="P932" s="8"/>
      <c r="Q932" s="8"/>
      <c r="R932" s="8"/>
      <c r="S932" s="8"/>
      <c r="T932" s="8"/>
      <c r="U932" s="8"/>
      <c r="V932" s="8"/>
      <c r="W932" s="8"/>
      <c r="X932" s="8"/>
      <c r="Y932" s="8"/>
      <c r="Z932" s="8"/>
      <c r="AA932" s="8"/>
      <c r="AB932" s="8"/>
      <c r="AC932" s="8"/>
      <c r="AD932" s="8"/>
      <c r="AE932" s="124"/>
      <c r="AF932" s="96"/>
      <c r="AG932" s="96"/>
      <c r="AH932" s="96"/>
    </row>
    <row r="933" spans="1:34" ht="18.75" customHeight="1">
      <c r="A933" s="96"/>
      <c r="B933" s="96"/>
      <c r="C933" s="96"/>
      <c r="D933" s="96"/>
      <c r="E933" s="96"/>
      <c r="F933" s="96"/>
      <c r="G933" s="96"/>
      <c r="H933" s="96"/>
      <c r="I933" s="96"/>
      <c r="J933" s="96"/>
      <c r="K933" s="8"/>
      <c r="L933" s="8"/>
      <c r="M933" s="8"/>
      <c r="N933" s="8"/>
      <c r="O933" s="8"/>
      <c r="P933" s="8"/>
      <c r="Q933" s="8"/>
      <c r="R933" s="8"/>
      <c r="S933" s="8"/>
      <c r="T933" s="8"/>
      <c r="U933" s="8"/>
      <c r="V933" s="8"/>
      <c r="W933" s="8"/>
      <c r="X933" s="8"/>
      <c r="Y933" s="8"/>
      <c r="Z933" s="8"/>
      <c r="AA933" s="8"/>
      <c r="AB933" s="8"/>
      <c r="AC933" s="8"/>
      <c r="AD933" s="8"/>
      <c r="AE933" s="124"/>
      <c r="AF933" s="96"/>
      <c r="AG933" s="96"/>
      <c r="AH933" s="96"/>
    </row>
    <row r="934" spans="1:34" ht="18.75" customHeight="1">
      <c r="A934" s="96"/>
      <c r="B934" s="96"/>
      <c r="C934" s="96"/>
      <c r="D934" s="96"/>
      <c r="E934" s="96"/>
      <c r="F934" s="96"/>
      <c r="G934" s="96"/>
      <c r="H934" s="96"/>
      <c r="I934" s="96"/>
      <c r="J934" s="96"/>
      <c r="K934" s="8"/>
      <c r="L934" s="8"/>
      <c r="M934" s="8"/>
      <c r="N934" s="8"/>
      <c r="O934" s="8"/>
      <c r="P934" s="8"/>
      <c r="Q934" s="8"/>
      <c r="R934" s="8"/>
      <c r="S934" s="8"/>
      <c r="T934" s="8"/>
      <c r="U934" s="8"/>
      <c r="V934" s="8"/>
      <c r="W934" s="8"/>
      <c r="X934" s="8"/>
      <c r="Y934" s="8"/>
      <c r="Z934" s="8"/>
      <c r="AA934" s="8"/>
      <c r="AB934" s="8"/>
      <c r="AC934" s="8"/>
      <c r="AD934" s="8"/>
      <c r="AE934" s="124"/>
      <c r="AF934" s="96"/>
      <c r="AG934" s="96"/>
      <c r="AH934" s="96"/>
    </row>
    <row r="935" spans="1:34" ht="18.75" customHeight="1">
      <c r="A935" s="96"/>
      <c r="B935" s="96"/>
      <c r="C935" s="96"/>
      <c r="D935" s="96"/>
      <c r="E935" s="96"/>
      <c r="F935" s="96"/>
      <c r="G935" s="96"/>
      <c r="H935" s="96"/>
      <c r="I935" s="96"/>
      <c r="J935" s="96"/>
      <c r="K935" s="8"/>
      <c r="L935" s="8"/>
      <c r="M935" s="8"/>
      <c r="N935" s="8"/>
      <c r="O935" s="8"/>
      <c r="P935" s="8"/>
      <c r="Q935" s="8"/>
      <c r="R935" s="8"/>
      <c r="S935" s="8"/>
      <c r="T935" s="8"/>
      <c r="U935" s="8"/>
      <c r="V935" s="8"/>
      <c r="W935" s="8"/>
      <c r="X935" s="8"/>
      <c r="Y935" s="8"/>
      <c r="Z935" s="8"/>
      <c r="AA935" s="8"/>
      <c r="AB935" s="8"/>
      <c r="AC935" s="8"/>
      <c r="AD935" s="8"/>
      <c r="AE935" s="124"/>
      <c r="AF935" s="96"/>
      <c r="AG935" s="96"/>
      <c r="AH935" s="96"/>
    </row>
    <row r="936" spans="1:34" ht="18.75" customHeight="1">
      <c r="A936" s="96"/>
      <c r="B936" s="96"/>
      <c r="C936" s="96"/>
      <c r="D936" s="96"/>
      <c r="E936" s="96"/>
      <c r="F936" s="96"/>
      <c r="G936" s="96"/>
      <c r="H936" s="96"/>
      <c r="I936" s="96"/>
      <c r="J936" s="96"/>
      <c r="K936" s="8"/>
      <c r="L936" s="8"/>
      <c r="M936" s="8"/>
      <c r="N936" s="8"/>
      <c r="O936" s="8"/>
      <c r="P936" s="8"/>
      <c r="Q936" s="8"/>
      <c r="R936" s="8"/>
      <c r="S936" s="8"/>
      <c r="T936" s="8"/>
      <c r="U936" s="8"/>
      <c r="V936" s="8"/>
      <c r="W936" s="8"/>
      <c r="X936" s="8"/>
      <c r="Y936" s="8"/>
      <c r="Z936" s="8"/>
      <c r="AA936" s="8"/>
      <c r="AB936" s="8"/>
      <c r="AC936" s="8"/>
      <c r="AD936" s="8"/>
      <c r="AE936" s="124"/>
      <c r="AF936" s="96"/>
      <c r="AG936" s="96"/>
      <c r="AH936" s="96"/>
    </row>
    <row r="937" spans="1:34" ht="18.75" customHeight="1">
      <c r="A937" s="96"/>
      <c r="B937" s="96"/>
      <c r="C937" s="96"/>
      <c r="D937" s="96"/>
      <c r="E937" s="96"/>
      <c r="F937" s="96"/>
      <c r="G937" s="96"/>
      <c r="H937" s="96"/>
      <c r="I937" s="96"/>
      <c r="J937" s="96"/>
      <c r="K937" s="8"/>
      <c r="L937" s="8"/>
      <c r="M937" s="8"/>
      <c r="N937" s="8"/>
      <c r="O937" s="8"/>
      <c r="P937" s="8"/>
      <c r="Q937" s="8"/>
      <c r="R937" s="8"/>
      <c r="S937" s="8"/>
      <c r="T937" s="8"/>
      <c r="U937" s="8"/>
      <c r="V937" s="8"/>
      <c r="W937" s="8"/>
      <c r="X937" s="8"/>
      <c r="Y937" s="8"/>
      <c r="Z937" s="8"/>
      <c r="AA937" s="8"/>
      <c r="AB937" s="8"/>
      <c r="AC937" s="8"/>
      <c r="AD937" s="8"/>
      <c r="AE937" s="124"/>
      <c r="AF937" s="96"/>
      <c r="AG937" s="96"/>
      <c r="AH937" s="96"/>
    </row>
    <row r="938" spans="1:34" ht="18.75" customHeight="1">
      <c r="A938" s="96"/>
      <c r="B938" s="96"/>
      <c r="C938" s="96"/>
      <c r="D938" s="96"/>
      <c r="E938" s="96"/>
      <c r="F938" s="96"/>
      <c r="G938" s="96"/>
      <c r="H938" s="96"/>
      <c r="I938" s="96"/>
      <c r="J938" s="96"/>
      <c r="K938" s="8"/>
      <c r="L938" s="8"/>
      <c r="M938" s="8"/>
      <c r="N938" s="8"/>
      <c r="O938" s="8"/>
      <c r="P938" s="8"/>
      <c r="Q938" s="8"/>
      <c r="R938" s="8"/>
      <c r="S938" s="8"/>
      <c r="T938" s="8"/>
      <c r="U938" s="8"/>
      <c r="V938" s="8"/>
      <c r="W938" s="8"/>
      <c r="X938" s="8"/>
      <c r="Y938" s="8"/>
      <c r="Z938" s="8"/>
      <c r="AA938" s="8"/>
      <c r="AB938" s="8"/>
      <c r="AC938" s="8"/>
      <c r="AD938" s="8"/>
      <c r="AE938" s="124"/>
      <c r="AF938" s="96"/>
      <c r="AG938" s="96"/>
      <c r="AH938" s="96"/>
    </row>
    <row r="939" spans="1:34" ht="18.75" customHeight="1">
      <c r="A939" s="96"/>
      <c r="B939" s="96"/>
      <c r="C939" s="96"/>
      <c r="D939" s="96"/>
      <c r="E939" s="96"/>
      <c r="F939" s="96"/>
      <c r="G939" s="96"/>
      <c r="H939" s="96"/>
      <c r="I939" s="96"/>
      <c r="J939" s="96"/>
      <c r="K939" s="8"/>
      <c r="L939" s="8"/>
      <c r="M939" s="8"/>
      <c r="N939" s="8"/>
      <c r="O939" s="8"/>
      <c r="P939" s="8"/>
      <c r="Q939" s="8"/>
      <c r="R939" s="8"/>
      <c r="S939" s="8"/>
      <c r="T939" s="8"/>
      <c r="U939" s="8"/>
      <c r="V939" s="8"/>
      <c r="W939" s="8"/>
      <c r="X939" s="8"/>
      <c r="Y939" s="8"/>
      <c r="Z939" s="8"/>
      <c r="AA939" s="8"/>
      <c r="AB939" s="8"/>
      <c r="AC939" s="8"/>
      <c r="AD939" s="8"/>
      <c r="AE939" s="124"/>
      <c r="AF939" s="96"/>
      <c r="AG939" s="96"/>
      <c r="AH939" s="96"/>
    </row>
    <row r="940" spans="1:34" ht="18.75" customHeight="1">
      <c r="A940" s="96"/>
      <c r="B940" s="96"/>
      <c r="C940" s="96"/>
      <c r="D940" s="96"/>
      <c r="E940" s="96"/>
      <c r="F940" s="96"/>
      <c r="G940" s="96"/>
      <c r="H940" s="96"/>
      <c r="I940" s="96"/>
      <c r="J940" s="96"/>
      <c r="K940" s="8"/>
      <c r="L940" s="8"/>
      <c r="M940" s="8"/>
      <c r="N940" s="8"/>
      <c r="O940" s="8"/>
      <c r="P940" s="8"/>
      <c r="Q940" s="8"/>
      <c r="R940" s="8"/>
      <c r="S940" s="8"/>
      <c r="T940" s="8"/>
      <c r="U940" s="8"/>
      <c r="V940" s="8"/>
      <c r="W940" s="8"/>
      <c r="X940" s="8"/>
      <c r="Y940" s="8"/>
      <c r="Z940" s="8"/>
      <c r="AA940" s="8"/>
      <c r="AB940" s="8"/>
      <c r="AC940" s="8"/>
      <c r="AD940" s="8"/>
      <c r="AE940" s="124"/>
      <c r="AF940" s="96"/>
      <c r="AG940" s="96"/>
      <c r="AH940" s="96"/>
    </row>
    <row r="941" spans="1:34" ht="18.75" customHeight="1">
      <c r="A941" s="96"/>
      <c r="B941" s="96"/>
      <c r="C941" s="96"/>
      <c r="D941" s="96"/>
      <c r="E941" s="96"/>
      <c r="F941" s="96"/>
      <c r="G941" s="96"/>
      <c r="H941" s="96"/>
      <c r="I941" s="96"/>
      <c r="J941" s="96"/>
      <c r="K941" s="8"/>
      <c r="L941" s="8"/>
      <c r="M941" s="8"/>
      <c r="N941" s="8"/>
      <c r="O941" s="8"/>
      <c r="P941" s="8"/>
      <c r="Q941" s="8"/>
      <c r="R941" s="8"/>
      <c r="S941" s="8"/>
      <c r="T941" s="8"/>
      <c r="U941" s="8"/>
      <c r="V941" s="8"/>
      <c r="W941" s="8"/>
      <c r="X941" s="8"/>
      <c r="Y941" s="8"/>
      <c r="Z941" s="8"/>
      <c r="AA941" s="8"/>
      <c r="AB941" s="8"/>
      <c r="AC941" s="8"/>
      <c r="AD941" s="8"/>
      <c r="AE941" s="124"/>
      <c r="AF941" s="96"/>
      <c r="AG941" s="96"/>
      <c r="AH941" s="96"/>
    </row>
    <row r="942" spans="1:34" ht="18.75" customHeight="1">
      <c r="A942" s="96"/>
      <c r="B942" s="96"/>
      <c r="C942" s="96"/>
      <c r="D942" s="96"/>
      <c r="E942" s="96"/>
      <c r="F942" s="96"/>
      <c r="G942" s="96"/>
      <c r="H942" s="96"/>
      <c r="I942" s="96"/>
      <c r="J942" s="96"/>
      <c r="K942" s="8"/>
      <c r="L942" s="8"/>
      <c r="M942" s="8"/>
      <c r="N942" s="8"/>
      <c r="O942" s="8"/>
      <c r="P942" s="8"/>
      <c r="Q942" s="8"/>
      <c r="R942" s="8"/>
      <c r="S942" s="8"/>
      <c r="T942" s="8"/>
      <c r="U942" s="8"/>
      <c r="V942" s="8"/>
      <c r="W942" s="8"/>
      <c r="X942" s="8"/>
      <c r="Y942" s="8"/>
      <c r="Z942" s="8"/>
      <c r="AA942" s="8"/>
      <c r="AB942" s="8"/>
      <c r="AC942" s="8"/>
      <c r="AD942" s="8"/>
      <c r="AE942" s="124"/>
      <c r="AF942" s="96"/>
      <c r="AG942" s="96"/>
      <c r="AH942" s="96"/>
    </row>
    <row r="943" spans="1:34" ht="18.75" customHeight="1">
      <c r="A943" s="96"/>
      <c r="B943" s="96"/>
      <c r="C943" s="96"/>
      <c r="D943" s="96"/>
      <c r="E943" s="96"/>
      <c r="F943" s="96"/>
      <c r="G943" s="96"/>
      <c r="H943" s="96"/>
      <c r="I943" s="96"/>
      <c r="J943" s="96"/>
      <c r="K943" s="8"/>
      <c r="L943" s="8"/>
      <c r="M943" s="8"/>
      <c r="N943" s="8"/>
      <c r="O943" s="8"/>
      <c r="P943" s="8"/>
      <c r="Q943" s="8"/>
      <c r="R943" s="8"/>
      <c r="S943" s="8"/>
      <c r="T943" s="8"/>
      <c r="U943" s="8"/>
      <c r="V943" s="8"/>
      <c r="W943" s="8"/>
      <c r="X943" s="8"/>
      <c r="Y943" s="8"/>
      <c r="Z943" s="8"/>
      <c r="AA943" s="8"/>
      <c r="AB943" s="8"/>
      <c r="AC943" s="8"/>
      <c r="AD943" s="8"/>
      <c r="AE943" s="124"/>
      <c r="AF943" s="96"/>
      <c r="AG943" s="96"/>
      <c r="AH943" s="96"/>
    </row>
    <row r="944" spans="1:34" ht="18.75" customHeight="1">
      <c r="A944" s="96"/>
      <c r="B944" s="96"/>
      <c r="C944" s="96"/>
      <c r="D944" s="96"/>
      <c r="E944" s="96"/>
      <c r="F944" s="96"/>
      <c r="G944" s="96"/>
      <c r="H944" s="96"/>
      <c r="I944" s="96"/>
      <c r="J944" s="96"/>
      <c r="K944" s="8"/>
      <c r="L944" s="8"/>
      <c r="M944" s="8"/>
      <c r="N944" s="8"/>
      <c r="O944" s="8"/>
      <c r="P944" s="8"/>
      <c r="Q944" s="8"/>
      <c r="R944" s="8"/>
      <c r="S944" s="8"/>
      <c r="T944" s="8"/>
      <c r="U944" s="8"/>
      <c r="V944" s="8"/>
      <c r="W944" s="8"/>
      <c r="X944" s="8"/>
      <c r="Y944" s="8"/>
      <c r="Z944" s="8"/>
      <c r="AA944" s="8"/>
      <c r="AB944" s="8"/>
      <c r="AC944" s="8"/>
      <c r="AD944" s="8"/>
      <c r="AE944" s="124"/>
      <c r="AF944" s="96"/>
      <c r="AG944" s="96"/>
      <c r="AH944" s="96"/>
    </row>
    <row r="945" spans="1:34" ht="18.75" customHeight="1">
      <c r="A945" s="96"/>
      <c r="B945" s="96"/>
      <c r="C945" s="96"/>
      <c r="D945" s="96"/>
      <c r="E945" s="96"/>
      <c r="F945" s="96"/>
      <c r="G945" s="96"/>
      <c r="H945" s="96"/>
      <c r="I945" s="96"/>
      <c r="J945" s="96"/>
      <c r="K945" s="8"/>
      <c r="L945" s="8"/>
      <c r="M945" s="8"/>
      <c r="N945" s="8"/>
      <c r="O945" s="8"/>
      <c r="P945" s="8"/>
      <c r="Q945" s="8"/>
      <c r="R945" s="8"/>
      <c r="S945" s="8"/>
      <c r="T945" s="8"/>
      <c r="U945" s="8"/>
      <c r="V945" s="8"/>
      <c r="W945" s="8"/>
      <c r="X945" s="8"/>
      <c r="Y945" s="8"/>
      <c r="Z945" s="8"/>
      <c r="AA945" s="8"/>
      <c r="AB945" s="8"/>
      <c r="AC945" s="8"/>
      <c r="AD945" s="8"/>
      <c r="AE945" s="124"/>
      <c r="AF945" s="96"/>
      <c r="AG945" s="96"/>
      <c r="AH945" s="96"/>
    </row>
    <row r="946" spans="1:34" ht="18.75" customHeight="1">
      <c r="A946" s="96"/>
      <c r="B946" s="96"/>
      <c r="C946" s="96"/>
      <c r="D946" s="96"/>
      <c r="E946" s="96"/>
      <c r="F946" s="96"/>
      <c r="G946" s="96"/>
      <c r="H946" s="96"/>
      <c r="I946" s="96"/>
      <c r="J946" s="96"/>
      <c r="K946" s="8"/>
      <c r="L946" s="8"/>
      <c r="M946" s="8"/>
      <c r="N946" s="8"/>
      <c r="O946" s="8"/>
      <c r="P946" s="8"/>
      <c r="Q946" s="8"/>
      <c r="R946" s="8"/>
      <c r="S946" s="8"/>
      <c r="T946" s="8"/>
      <c r="U946" s="8"/>
      <c r="V946" s="8"/>
      <c r="W946" s="8"/>
      <c r="X946" s="8"/>
      <c r="Y946" s="8"/>
      <c r="Z946" s="8"/>
      <c r="AA946" s="8"/>
      <c r="AB946" s="8"/>
      <c r="AC946" s="8"/>
      <c r="AD946" s="8"/>
      <c r="AE946" s="124"/>
      <c r="AF946" s="96"/>
      <c r="AG946" s="96"/>
      <c r="AH946" s="96"/>
    </row>
    <row r="947" spans="1:34" ht="18.75" customHeight="1">
      <c r="A947" s="96"/>
      <c r="B947" s="96"/>
      <c r="C947" s="96"/>
      <c r="D947" s="96"/>
      <c r="E947" s="96"/>
      <c r="F947" s="96"/>
      <c r="G947" s="96"/>
      <c r="H947" s="96"/>
      <c r="I947" s="96"/>
      <c r="J947" s="96"/>
      <c r="K947" s="8"/>
      <c r="L947" s="8"/>
      <c r="M947" s="8"/>
      <c r="N947" s="8"/>
      <c r="O947" s="8"/>
      <c r="P947" s="8"/>
      <c r="Q947" s="8"/>
      <c r="R947" s="8"/>
      <c r="S947" s="8"/>
      <c r="T947" s="8"/>
      <c r="U947" s="8"/>
      <c r="V947" s="8"/>
      <c r="W947" s="8"/>
      <c r="X947" s="8"/>
      <c r="Y947" s="8"/>
      <c r="Z947" s="8"/>
      <c r="AA947" s="8"/>
      <c r="AB947" s="8"/>
      <c r="AC947" s="8"/>
      <c r="AD947" s="8"/>
      <c r="AE947" s="124"/>
      <c r="AF947" s="96"/>
      <c r="AG947" s="96"/>
      <c r="AH947" s="96"/>
    </row>
    <row r="948" spans="1:34" ht="18.75" customHeight="1">
      <c r="A948" s="96"/>
      <c r="B948" s="96"/>
      <c r="C948" s="96"/>
      <c r="D948" s="96"/>
      <c r="E948" s="96"/>
      <c r="F948" s="96"/>
      <c r="G948" s="96"/>
      <c r="H948" s="96"/>
      <c r="I948" s="96"/>
      <c r="J948" s="96"/>
      <c r="K948" s="8"/>
      <c r="L948" s="8"/>
      <c r="M948" s="8"/>
      <c r="N948" s="8"/>
      <c r="O948" s="8"/>
      <c r="P948" s="8"/>
      <c r="Q948" s="8"/>
      <c r="R948" s="8"/>
      <c r="S948" s="8"/>
      <c r="T948" s="8"/>
      <c r="U948" s="8"/>
      <c r="V948" s="8"/>
      <c r="W948" s="8"/>
      <c r="X948" s="8"/>
      <c r="Y948" s="8"/>
      <c r="Z948" s="8"/>
      <c r="AA948" s="8"/>
      <c r="AB948" s="8"/>
      <c r="AC948" s="8"/>
      <c r="AD948" s="8"/>
      <c r="AE948" s="124"/>
      <c r="AF948" s="96"/>
      <c r="AG948" s="96"/>
      <c r="AH948" s="96"/>
    </row>
    <row r="949" spans="1:34" ht="18.75" customHeight="1">
      <c r="A949" s="96"/>
      <c r="B949" s="96"/>
      <c r="C949" s="96"/>
      <c r="D949" s="96"/>
      <c r="E949" s="96"/>
      <c r="F949" s="96"/>
      <c r="G949" s="96"/>
      <c r="H949" s="96"/>
      <c r="I949" s="96"/>
      <c r="J949" s="96"/>
      <c r="K949" s="8"/>
      <c r="L949" s="8"/>
      <c r="M949" s="8"/>
      <c r="N949" s="8"/>
      <c r="O949" s="8"/>
      <c r="P949" s="8"/>
      <c r="Q949" s="8"/>
      <c r="R949" s="8"/>
      <c r="S949" s="8"/>
      <c r="T949" s="8"/>
      <c r="U949" s="8"/>
      <c r="V949" s="8"/>
      <c r="W949" s="8"/>
      <c r="X949" s="8"/>
      <c r="Y949" s="8"/>
      <c r="Z949" s="8"/>
      <c r="AA949" s="8"/>
      <c r="AB949" s="8"/>
      <c r="AC949" s="8"/>
      <c r="AD949" s="8"/>
      <c r="AE949" s="124"/>
      <c r="AF949" s="96"/>
      <c r="AG949" s="96"/>
      <c r="AH949" s="96"/>
    </row>
    <row r="950" spans="1:34" ht="18.75" customHeight="1">
      <c r="A950" s="96"/>
      <c r="B950" s="96"/>
      <c r="C950" s="96"/>
      <c r="D950" s="96"/>
      <c r="E950" s="96"/>
      <c r="F950" s="96"/>
      <c r="G950" s="96"/>
      <c r="H950" s="96"/>
      <c r="I950" s="96"/>
      <c r="J950" s="96"/>
      <c r="K950" s="8"/>
      <c r="L950" s="8"/>
      <c r="M950" s="8"/>
      <c r="N950" s="8"/>
      <c r="O950" s="8"/>
      <c r="P950" s="8"/>
      <c r="Q950" s="8"/>
      <c r="R950" s="8"/>
      <c r="S950" s="8"/>
      <c r="T950" s="8"/>
      <c r="U950" s="8"/>
      <c r="V950" s="8"/>
      <c r="W950" s="8"/>
      <c r="X950" s="8"/>
      <c r="Y950" s="8"/>
      <c r="Z950" s="8"/>
      <c r="AA950" s="8"/>
      <c r="AB950" s="8"/>
      <c r="AC950" s="8"/>
      <c r="AD950" s="8"/>
      <c r="AE950" s="124"/>
      <c r="AF950" s="96"/>
      <c r="AG950" s="96"/>
      <c r="AH950" s="96"/>
    </row>
    <row r="951" spans="1:34" ht="18.75" customHeight="1">
      <c r="A951" s="96"/>
      <c r="B951" s="96"/>
      <c r="C951" s="96"/>
      <c r="D951" s="96"/>
      <c r="E951" s="96"/>
      <c r="F951" s="96"/>
      <c r="G951" s="96"/>
      <c r="H951" s="96"/>
      <c r="I951" s="96"/>
      <c r="J951" s="96"/>
      <c r="K951" s="8"/>
      <c r="L951" s="8"/>
      <c r="M951" s="8"/>
      <c r="N951" s="8"/>
      <c r="O951" s="8"/>
      <c r="P951" s="8"/>
      <c r="Q951" s="8"/>
      <c r="R951" s="8"/>
      <c r="S951" s="8"/>
      <c r="T951" s="8"/>
      <c r="U951" s="8"/>
      <c r="V951" s="8"/>
      <c r="W951" s="8"/>
      <c r="X951" s="8"/>
      <c r="Y951" s="8"/>
      <c r="Z951" s="8"/>
      <c r="AA951" s="8"/>
      <c r="AB951" s="8"/>
      <c r="AC951" s="8"/>
      <c r="AD951" s="8"/>
      <c r="AE951" s="124"/>
      <c r="AF951" s="96"/>
      <c r="AG951" s="96"/>
      <c r="AH951" s="96"/>
    </row>
    <row r="952" spans="1:34" ht="18.75" customHeight="1">
      <c r="A952" s="96"/>
      <c r="B952" s="96"/>
      <c r="C952" s="96"/>
      <c r="D952" s="96"/>
      <c r="E952" s="96"/>
      <c r="F952" s="96"/>
      <c r="G952" s="96"/>
      <c r="H952" s="96"/>
      <c r="I952" s="96"/>
      <c r="J952" s="96"/>
      <c r="K952" s="8"/>
      <c r="L952" s="8"/>
      <c r="M952" s="8"/>
      <c r="N952" s="8"/>
      <c r="O952" s="8"/>
      <c r="P952" s="8"/>
      <c r="Q952" s="8"/>
      <c r="R952" s="8"/>
      <c r="S952" s="8"/>
      <c r="T952" s="8"/>
      <c r="U952" s="8"/>
      <c r="V952" s="8"/>
      <c r="W952" s="8"/>
      <c r="X952" s="8"/>
      <c r="Y952" s="8"/>
      <c r="Z952" s="8"/>
      <c r="AA952" s="8"/>
      <c r="AB952" s="8"/>
      <c r="AC952" s="8"/>
      <c r="AD952" s="8"/>
      <c r="AE952" s="124"/>
      <c r="AF952" s="96"/>
      <c r="AG952" s="96"/>
      <c r="AH952" s="96"/>
    </row>
    <row r="953" spans="1:34" ht="18.75" customHeight="1">
      <c r="A953" s="96"/>
      <c r="B953" s="96"/>
      <c r="C953" s="96"/>
      <c r="D953" s="96"/>
      <c r="E953" s="96"/>
      <c r="F953" s="96"/>
      <c r="G953" s="96"/>
      <c r="H953" s="96"/>
      <c r="I953" s="96"/>
      <c r="J953" s="96"/>
      <c r="K953" s="8"/>
      <c r="L953" s="8"/>
      <c r="M953" s="8"/>
      <c r="N953" s="8"/>
      <c r="O953" s="8"/>
      <c r="P953" s="8"/>
      <c r="Q953" s="8"/>
      <c r="R953" s="8"/>
      <c r="S953" s="8"/>
      <c r="T953" s="8"/>
      <c r="U953" s="8"/>
      <c r="V953" s="8"/>
      <c r="W953" s="8"/>
      <c r="X953" s="8"/>
      <c r="Y953" s="8"/>
      <c r="Z953" s="8"/>
      <c r="AA953" s="8"/>
      <c r="AB953" s="8"/>
      <c r="AC953" s="8"/>
      <c r="AD953" s="8"/>
      <c r="AE953" s="124"/>
      <c r="AF953" s="96"/>
      <c r="AG953" s="96"/>
      <c r="AH953" s="96"/>
    </row>
    <row r="954" spans="1:34" ht="18.75" customHeight="1">
      <c r="A954" s="96"/>
      <c r="B954" s="96"/>
      <c r="C954" s="96"/>
      <c r="D954" s="96"/>
      <c r="E954" s="96"/>
      <c r="F954" s="96"/>
      <c r="G954" s="96"/>
      <c r="H954" s="96"/>
      <c r="I954" s="96"/>
      <c r="J954" s="96"/>
      <c r="K954" s="8"/>
      <c r="L954" s="8"/>
      <c r="M954" s="8"/>
      <c r="N954" s="8"/>
      <c r="O954" s="8"/>
      <c r="P954" s="8"/>
      <c r="Q954" s="8"/>
      <c r="R954" s="8"/>
      <c r="S954" s="8"/>
      <c r="T954" s="8"/>
      <c r="U954" s="8"/>
      <c r="V954" s="8"/>
      <c r="W954" s="8"/>
      <c r="X954" s="8"/>
      <c r="Y954" s="8"/>
      <c r="Z954" s="8"/>
      <c r="AA954" s="8"/>
      <c r="AB954" s="8"/>
      <c r="AC954" s="8"/>
      <c r="AD954" s="8"/>
      <c r="AE954" s="124"/>
      <c r="AF954" s="96"/>
      <c r="AG954" s="96"/>
      <c r="AH954" s="96"/>
    </row>
    <row r="955" spans="1:34" ht="18.75" customHeight="1">
      <c r="A955" s="96"/>
      <c r="B955" s="96"/>
      <c r="C955" s="96"/>
      <c r="D955" s="96"/>
      <c r="E955" s="96"/>
      <c r="F955" s="96"/>
      <c r="G955" s="96"/>
      <c r="H955" s="96"/>
      <c r="I955" s="96"/>
      <c r="J955" s="96"/>
      <c r="K955" s="8"/>
      <c r="L955" s="8"/>
      <c r="M955" s="8"/>
      <c r="N955" s="8"/>
      <c r="O955" s="8"/>
      <c r="P955" s="8"/>
      <c r="Q955" s="8"/>
      <c r="R955" s="8"/>
      <c r="S955" s="8"/>
      <c r="T955" s="8"/>
      <c r="U955" s="8"/>
      <c r="V955" s="8"/>
      <c r="W955" s="8"/>
      <c r="X955" s="8"/>
      <c r="Y955" s="8"/>
      <c r="Z955" s="8"/>
      <c r="AA955" s="8"/>
      <c r="AB955" s="8"/>
      <c r="AC955" s="8"/>
      <c r="AD955" s="8"/>
      <c r="AE955" s="124"/>
      <c r="AF955" s="96"/>
      <c r="AG955" s="96"/>
      <c r="AH955" s="96"/>
    </row>
    <row r="956" spans="1:34" ht="18.75" customHeight="1">
      <c r="A956" s="96"/>
      <c r="B956" s="96"/>
      <c r="C956" s="96"/>
      <c r="D956" s="96"/>
      <c r="E956" s="96"/>
      <c r="F956" s="96"/>
      <c r="G956" s="96"/>
      <c r="H956" s="96"/>
      <c r="I956" s="96"/>
      <c r="J956" s="96"/>
      <c r="K956" s="8"/>
      <c r="L956" s="8"/>
      <c r="M956" s="8"/>
      <c r="N956" s="8"/>
      <c r="O956" s="8"/>
      <c r="P956" s="8"/>
      <c r="Q956" s="8"/>
      <c r="R956" s="8"/>
      <c r="S956" s="8"/>
      <c r="T956" s="8"/>
      <c r="U956" s="8"/>
      <c r="V956" s="8"/>
      <c r="W956" s="8"/>
      <c r="X956" s="8"/>
      <c r="Y956" s="8"/>
      <c r="Z956" s="8"/>
      <c r="AA956" s="8"/>
      <c r="AB956" s="8"/>
      <c r="AC956" s="8"/>
      <c r="AD956" s="8"/>
      <c r="AE956" s="124"/>
      <c r="AF956" s="96"/>
      <c r="AG956" s="96"/>
      <c r="AH956" s="96"/>
    </row>
    <row r="957" spans="1:34" ht="18.75" customHeight="1">
      <c r="A957" s="96"/>
      <c r="B957" s="96"/>
      <c r="C957" s="96"/>
      <c r="D957" s="96"/>
      <c r="E957" s="96"/>
      <c r="F957" s="96"/>
      <c r="G957" s="96"/>
      <c r="H957" s="96"/>
      <c r="I957" s="96"/>
      <c r="J957" s="96"/>
      <c r="K957" s="8"/>
      <c r="L957" s="8"/>
      <c r="M957" s="8"/>
      <c r="N957" s="8"/>
      <c r="O957" s="8"/>
      <c r="P957" s="8"/>
      <c r="Q957" s="8"/>
      <c r="R957" s="8"/>
      <c r="S957" s="8"/>
      <c r="T957" s="8"/>
      <c r="U957" s="8"/>
      <c r="V957" s="8"/>
      <c r="W957" s="8"/>
      <c r="X957" s="8"/>
      <c r="Y957" s="8"/>
      <c r="Z957" s="8"/>
      <c r="AA957" s="8"/>
      <c r="AB957" s="8"/>
      <c r="AC957" s="8"/>
      <c r="AD957" s="8"/>
      <c r="AE957" s="124"/>
      <c r="AF957" s="96"/>
      <c r="AG957" s="96"/>
      <c r="AH957" s="96"/>
    </row>
    <row r="958" spans="1:34" ht="18.75" customHeight="1">
      <c r="A958" s="96"/>
      <c r="B958" s="96"/>
      <c r="C958" s="96"/>
      <c r="D958" s="96"/>
      <c r="E958" s="96"/>
      <c r="F958" s="96"/>
      <c r="G958" s="96"/>
      <c r="H958" s="96"/>
      <c r="I958" s="96"/>
      <c r="J958" s="96"/>
      <c r="K958" s="8"/>
      <c r="L958" s="8"/>
      <c r="M958" s="8"/>
      <c r="N958" s="8"/>
      <c r="O958" s="8"/>
      <c r="P958" s="8"/>
      <c r="Q958" s="8"/>
      <c r="R958" s="8"/>
      <c r="S958" s="8"/>
      <c r="T958" s="8"/>
      <c r="U958" s="8"/>
      <c r="V958" s="8"/>
      <c r="W958" s="8"/>
      <c r="X958" s="8"/>
      <c r="Y958" s="8"/>
      <c r="Z958" s="8"/>
      <c r="AA958" s="8"/>
      <c r="AB958" s="8"/>
      <c r="AC958" s="8"/>
      <c r="AD958" s="8"/>
      <c r="AE958" s="124"/>
      <c r="AF958" s="96"/>
      <c r="AG958" s="96"/>
      <c r="AH958" s="96"/>
    </row>
    <row r="959" spans="1:34" ht="18.75" customHeight="1">
      <c r="A959" s="96"/>
      <c r="B959" s="96"/>
      <c r="C959" s="96"/>
      <c r="D959" s="96"/>
      <c r="E959" s="96"/>
      <c r="F959" s="96"/>
      <c r="G959" s="96"/>
      <c r="H959" s="96"/>
      <c r="I959" s="96"/>
      <c r="J959" s="96"/>
      <c r="K959" s="8"/>
      <c r="L959" s="8"/>
      <c r="M959" s="8"/>
      <c r="N959" s="8"/>
      <c r="O959" s="8"/>
      <c r="P959" s="8"/>
      <c r="Q959" s="8"/>
      <c r="R959" s="8"/>
      <c r="S959" s="8"/>
      <c r="T959" s="8"/>
      <c r="U959" s="8"/>
      <c r="V959" s="8"/>
      <c r="W959" s="8"/>
      <c r="X959" s="8"/>
      <c r="Y959" s="8"/>
      <c r="Z959" s="8"/>
      <c r="AA959" s="8"/>
      <c r="AB959" s="8"/>
      <c r="AC959" s="8"/>
      <c r="AD959" s="8"/>
      <c r="AE959" s="124"/>
      <c r="AF959" s="96"/>
      <c r="AG959" s="96"/>
      <c r="AH959" s="96"/>
    </row>
    <row r="960" spans="1:34" ht="18.75" customHeight="1">
      <c r="A960" s="96"/>
      <c r="B960" s="96"/>
      <c r="C960" s="96"/>
      <c r="D960" s="96"/>
      <c r="E960" s="96"/>
      <c r="F960" s="96"/>
      <c r="G960" s="96"/>
      <c r="H960" s="96"/>
      <c r="I960" s="96"/>
      <c r="J960" s="96"/>
      <c r="K960" s="8"/>
      <c r="L960" s="8"/>
      <c r="M960" s="8"/>
      <c r="N960" s="8"/>
      <c r="O960" s="8"/>
      <c r="P960" s="8"/>
      <c r="Q960" s="8"/>
      <c r="R960" s="8"/>
      <c r="S960" s="8"/>
      <c r="T960" s="8"/>
      <c r="U960" s="8"/>
      <c r="V960" s="8"/>
      <c r="W960" s="8"/>
      <c r="X960" s="8"/>
      <c r="Y960" s="8"/>
      <c r="Z960" s="8"/>
      <c r="AA960" s="8"/>
      <c r="AB960" s="8"/>
      <c r="AC960" s="8"/>
      <c r="AD960" s="8"/>
      <c r="AE960" s="124"/>
      <c r="AF960" s="96"/>
      <c r="AG960" s="96"/>
      <c r="AH960" s="96"/>
    </row>
    <row r="961" spans="1:34" ht="18.75" customHeight="1">
      <c r="A961" s="96"/>
      <c r="B961" s="96"/>
      <c r="C961" s="96"/>
      <c r="D961" s="96"/>
      <c r="E961" s="96"/>
      <c r="F961" s="96"/>
      <c r="G961" s="96"/>
      <c r="H961" s="96"/>
      <c r="I961" s="96"/>
      <c r="J961" s="96"/>
      <c r="K961" s="8"/>
      <c r="L961" s="8"/>
      <c r="M961" s="8"/>
      <c r="N961" s="8"/>
      <c r="O961" s="8"/>
      <c r="P961" s="8"/>
      <c r="Q961" s="8"/>
      <c r="R961" s="8"/>
      <c r="S961" s="8"/>
      <c r="T961" s="8"/>
      <c r="U961" s="8"/>
      <c r="V961" s="8"/>
      <c r="W961" s="8"/>
      <c r="X961" s="8"/>
      <c r="Y961" s="8"/>
      <c r="Z961" s="8"/>
      <c r="AA961" s="8"/>
      <c r="AB961" s="8"/>
      <c r="AC961" s="8"/>
      <c r="AD961" s="8"/>
      <c r="AE961" s="124"/>
      <c r="AF961" s="96"/>
      <c r="AG961" s="96"/>
      <c r="AH961" s="96"/>
    </row>
    <row r="962" spans="1:34" ht="18.75" customHeight="1">
      <c r="A962" s="96"/>
      <c r="B962" s="96"/>
      <c r="C962" s="96"/>
      <c r="D962" s="96"/>
      <c r="E962" s="96"/>
      <c r="F962" s="96"/>
      <c r="G962" s="96"/>
      <c r="H962" s="96"/>
      <c r="I962" s="96"/>
      <c r="J962" s="96"/>
      <c r="K962" s="8"/>
      <c r="L962" s="8"/>
      <c r="M962" s="8"/>
      <c r="N962" s="8"/>
      <c r="O962" s="8"/>
      <c r="P962" s="8"/>
      <c r="Q962" s="8"/>
      <c r="R962" s="8"/>
      <c r="S962" s="8"/>
      <c r="T962" s="8"/>
      <c r="U962" s="8"/>
      <c r="V962" s="8"/>
      <c r="W962" s="8"/>
      <c r="X962" s="8"/>
      <c r="Y962" s="8"/>
      <c r="Z962" s="8"/>
      <c r="AA962" s="8"/>
      <c r="AB962" s="8"/>
      <c r="AC962" s="8"/>
      <c r="AD962" s="8"/>
      <c r="AE962" s="124"/>
      <c r="AF962" s="96"/>
      <c r="AG962" s="96"/>
      <c r="AH962" s="96"/>
    </row>
    <row r="963" spans="1:34" ht="18.75" customHeight="1">
      <c r="A963" s="96"/>
      <c r="B963" s="96"/>
      <c r="C963" s="96"/>
      <c r="D963" s="96"/>
      <c r="E963" s="96"/>
      <c r="F963" s="96"/>
      <c r="G963" s="96"/>
      <c r="H963" s="96"/>
      <c r="I963" s="96"/>
      <c r="J963" s="96"/>
      <c r="K963" s="8"/>
      <c r="L963" s="8"/>
      <c r="M963" s="8"/>
      <c r="N963" s="8"/>
      <c r="O963" s="8"/>
      <c r="P963" s="8"/>
      <c r="Q963" s="8"/>
      <c r="R963" s="8"/>
      <c r="S963" s="8"/>
      <c r="T963" s="8"/>
      <c r="U963" s="8"/>
      <c r="V963" s="8"/>
      <c r="W963" s="8"/>
      <c r="X963" s="8"/>
      <c r="Y963" s="8"/>
      <c r="Z963" s="8"/>
      <c r="AA963" s="8"/>
      <c r="AB963" s="8"/>
      <c r="AC963" s="8"/>
      <c r="AD963" s="8"/>
      <c r="AE963" s="124"/>
      <c r="AF963" s="96"/>
      <c r="AG963" s="96"/>
      <c r="AH963" s="96"/>
    </row>
    <row r="964" spans="1:34" ht="18.75" customHeight="1">
      <c r="A964" s="96"/>
      <c r="B964" s="96"/>
      <c r="C964" s="96"/>
      <c r="D964" s="96"/>
      <c r="E964" s="96"/>
      <c r="F964" s="96"/>
      <c r="G964" s="96"/>
      <c r="H964" s="96"/>
      <c r="I964" s="96"/>
      <c r="J964" s="96"/>
      <c r="K964" s="8"/>
      <c r="L964" s="8"/>
      <c r="M964" s="8"/>
      <c r="N964" s="8"/>
      <c r="O964" s="8"/>
      <c r="P964" s="8"/>
      <c r="Q964" s="8"/>
      <c r="R964" s="8"/>
      <c r="S964" s="8"/>
      <c r="T964" s="8"/>
      <c r="U964" s="8"/>
      <c r="V964" s="8"/>
      <c r="W964" s="8"/>
      <c r="X964" s="8"/>
      <c r="Y964" s="8"/>
      <c r="Z964" s="8"/>
      <c r="AA964" s="8"/>
      <c r="AB964" s="8"/>
      <c r="AC964" s="8"/>
      <c r="AD964" s="8"/>
      <c r="AE964" s="124"/>
      <c r="AF964" s="96"/>
      <c r="AG964" s="96"/>
      <c r="AH964" s="96"/>
    </row>
    <row r="965" spans="1:34" ht="18.75" customHeight="1">
      <c r="A965" s="96"/>
      <c r="B965" s="96"/>
      <c r="C965" s="96"/>
      <c r="D965" s="96"/>
      <c r="E965" s="96"/>
      <c r="F965" s="96"/>
      <c r="G965" s="96"/>
      <c r="H965" s="96"/>
      <c r="I965" s="96"/>
      <c r="J965" s="96"/>
      <c r="K965" s="8"/>
      <c r="L965" s="8"/>
      <c r="M965" s="8"/>
      <c r="N965" s="8"/>
      <c r="O965" s="8"/>
      <c r="P965" s="8"/>
      <c r="Q965" s="8"/>
      <c r="R965" s="8"/>
      <c r="S965" s="8"/>
      <c r="T965" s="8"/>
      <c r="U965" s="8"/>
      <c r="V965" s="8"/>
      <c r="W965" s="8"/>
      <c r="X965" s="8"/>
      <c r="Y965" s="8"/>
      <c r="Z965" s="8"/>
      <c r="AA965" s="8"/>
      <c r="AB965" s="8"/>
      <c r="AC965" s="8"/>
      <c r="AD965" s="8"/>
      <c r="AE965" s="124"/>
      <c r="AF965" s="96"/>
      <c r="AG965" s="96"/>
      <c r="AH965" s="96"/>
    </row>
    <row r="966" spans="1:34" ht="18.75" customHeight="1">
      <c r="A966" s="96"/>
      <c r="B966" s="96"/>
      <c r="C966" s="96"/>
      <c r="D966" s="96"/>
      <c r="E966" s="96"/>
      <c r="F966" s="96"/>
      <c r="G966" s="96"/>
      <c r="H966" s="96"/>
      <c r="I966" s="96"/>
      <c r="J966" s="96"/>
      <c r="K966" s="8"/>
      <c r="L966" s="8"/>
      <c r="M966" s="8"/>
      <c r="N966" s="8"/>
      <c r="O966" s="8"/>
      <c r="P966" s="8"/>
      <c r="Q966" s="8"/>
      <c r="R966" s="8"/>
      <c r="S966" s="8"/>
      <c r="T966" s="8"/>
      <c r="U966" s="8"/>
      <c r="V966" s="8"/>
      <c r="W966" s="8"/>
      <c r="X966" s="8"/>
      <c r="Y966" s="8"/>
      <c r="Z966" s="8"/>
      <c r="AA966" s="8"/>
      <c r="AB966" s="8"/>
      <c r="AC966" s="8"/>
      <c r="AD966" s="8"/>
      <c r="AE966" s="124"/>
      <c r="AF966" s="96"/>
      <c r="AG966" s="96"/>
      <c r="AH966" s="96"/>
    </row>
    <row r="967" spans="1:34" ht="18.75" customHeight="1">
      <c r="A967" s="96"/>
      <c r="B967" s="96"/>
      <c r="C967" s="96"/>
      <c r="D967" s="96"/>
      <c r="E967" s="96"/>
      <c r="F967" s="96"/>
      <c r="G967" s="96"/>
      <c r="H967" s="96"/>
      <c r="I967" s="96"/>
      <c r="J967" s="96"/>
      <c r="K967" s="8"/>
      <c r="L967" s="8"/>
      <c r="M967" s="8"/>
      <c r="N967" s="8"/>
      <c r="O967" s="8"/>
      <c r="P967" s="8"/>
      <c r="Q967" s="8"/>
      <c r="R967" s="8"/>
      <c r="S967" s="8"/>
      <c r="T967" s="8"/>
      <c r="U967" s="8"/>
      <c r="V967" s="8"/>
      <c r="W967" s="8"/>
      <c r="X967" s="8"/>
      <c r="Y967" s="8"/>
      <c r="Z967" s="8"/>
      <c r="AA967" s="8"/>
      <c r="AB967" s="8"/>
      <c r="AC967" s="8"/>
      <c r="AD967" s="8"/>
      <c r="AE967" s="124"/>
      <c r="AF967" s="96"/>
      <c r="AG967" s="96"/>
      <c r="AH967" s="96"/>
    </row>
    <row r="968" spans="1:34" ht="18.75" customHeight="1">
      <c r="A968" s="96"/>
      <c r="B968" s="96"/>
      <c r="C968" s="96"/>
      <c r="D968" s="96"/>
      <c r="E968" s="96"/>
      <c r="F968" s="96"/>
      <c r="G968" s="96"/>
      <c r="H968" s="96"/>
      <c r="I968" s="96"/>
      <c r="J968" s="96"/>
      <c r="K968" s="8"/>
      <c r="L968" s="8"/>
      <c r="M968" s="8"/>
      <c r="N968" s="8"/>
      <c r="O968" s="8"/>
      <c r="P968" s="8"/>
      <c r="Q968" s="8"/>
      <c r="R968" s="8"/>
      <c r="S968" s="8"/>
      <c r="T968" s="8"/>
      <c r="U968" s="8"/>
      <c r="V968" s="8"/>
      <c r="W968" s="8"/>
      <c r="X968" s="8"/>
      <c r="Y968" s="8"/>
      <c r="Z968" s="8"/>
      <c r="AA968" s="8"/>
      <c r="AB968" s="8"/>
      <c r="AC968" s="8"/>
      <c r="AD968" s="8"/>
      <c r="AE968" s="124"/>
      <c r="AF968" s="96"/>
      <c r="AG968" s="96"/>
      <c r="AH968" s="96"/>
    </row>
    <row r="969" spans="1:34" ht="18.75" customHeight="1">
      <c r="A969" s="96"/>
      <c r="B969" s="96"/>
      <c r="C969" s="96"/>
      <c r="D969" s="96"/>
      <c r="E969" s="96"/>
      <c r="F969" s="96"/>
      <c r="G969" s="96"/>
      <c r="H969" s="96"/>
      <c r="I969" s="96"/>
      <c r="J969" s="96"/>
      <c r="K969" s="8"/>
      <c r="L969" s="8"/>
      <c r="M969" s="8"/>
      <c r="N969" s="8"/>
      <c r="O969" s="8"/>
      <c r="P969" s="8"/>
      <c r="Q969" s="8"/>
      <c r="R969" s="8"/>
      <c r="S969" s="8"/>
      <c r="T969" s="8"/>
      <c r="U969" s="8"/>
      <c r="V969" s="8"/>
      <c r="W969" s="8"/>
      <c r="X969" s="8"/>
      <c r="Y969" s="8"/>
      <c r="Z969" s="8"/>
      <c r="AA969" s="8"/>
      <c r="AB969" s="8"/>
      <c r="AC969" s="8"/>
      <c r="AD969" s="8"/>
      <c r="AE969" s="124"/>
      <c r="AF969" s="96"/>
      <c r="AG969" s="96"/>
      <c r="AH969" s="96"/>
    </row>
    <row r="970" spans="1:34" ht="18.75" customHeight="1">
      <c r="A970" s="96"/>
      <c r="B970" s="96"/>
      <c r="C970" s="96"/>
      <c r="D970" s="96"/>
      <c r="E970" s="96"/>
      <c r="F970" s="96"/>
      <c r="G970" s="96"/>
      <c r="H970" s="96"/>
      <c r="I970" s="96"/>
      <c r="J970" s="96"/>
      <c r="K970" s="8"/>
      <c r="L970" s="8"/>
      <c r="M970" s="8"/>
      <c r="N970" s="8"/>
      <c r="O970" s="8"/>
      <c r="P970" s="8"/>
      <c r="Q970" s="8"/>
      <c r="R970" s="8"/>
      <c r="S970" s="8"/>
      <c r="T970" s="8"/>
      <c r="U970" s="8"/>
      <c r="V970" s="8"/>
      <c r="W970" s="8"/>
      <c r="X970" s="8"/>
      <c r="Y970" s="8"/>
      <c r="Z970" s="8"/>
      <c r="AA970" s="8"/>
      <c r="AB970" s="8"/>
      <c r="AC970" s="8"/>
      <c r="AD970" s="8"/>
      <c r="AE970" s="124"/>
      <c r="AF970" s="96"/>
      <c r="AG970" s="96"/>
      <c r="AH970" s="96"/>
    </row>
    <row r="971" spans="1:34" ht="18.75" customHeight="1">
      <c r="A971" s="96"/>
      <c r="B971" s="96"/>
      <c r="C971" s="96"/>
      <c r="D971" s="96"/>
      <c r="E971" s="96"/>
      <c r="F971" s="96"/>
      <c r="G971" s="96"/>
      <c r="H971" s="96"/>
      <c r="I971" s="96"/>
      <c r="J971" s="96"/>
      <c r="K971" s="8"/>
      <c r="L971" s="8"/>
      <c r="M971" s="8"/>
      <c r="N971" s="8"/>
      <c r="O971" s="8"/>
      <c r="P971" s="8"/>
      <c r="Q971" s="8"/>
      <c r="R971" s="8"/>
      <c r="S971" s="8"/>
      <c r="T971" s="8"/>
      <c r="U971" s="8"/>
      <c r="V971" s="8"/>
      <c r="W971" s="8"/>
      <c r="X971" s="8"/>
      <c r="Y971" s="8"/>
      <c r="Z971" s="8"/>
      <c r="AA971" s="8"/>
      <c r="AB971" s="8"/>
      <c r="AC971" s="8"/>
      <c r="AD971" s="8"/>
      <c r="AE971" s="124"/>
      <c r="AF971" s="96"/>
      <c r="AG971" s="96"/>
      <c r="AH971" s="96"/>
    </row>
    <row r="972" spans="1:34" ht="18.75" customHeight="1">
      <c r="A972" s="96"/>
      <c r="B972" s="96"/>
      <c r="C972" s="96"/>
      <c r="D972" s="96"/>
      <c r="E972" s="96"/>
      <c r="F972" s="96"/>
      <c r="G972" s="96"/>
      <c r="H972" s="96"/>
      <c r="I972" s="96"/>
      <c r="J972" s="96"/>
      <c r="K972" s="8"/>
      <c r="L972" s="8"/>
      <c r="M972" s="8"/>
      <c r="N972" s="8"/>
      <c r="O972" s="8"/>
      <c r="P972" s="8"/>
      <c r="Q972" s="8"/>
      <c r="R972" s="8"/>
      <c r="S972" s="8"/>
      <c r="T972" s="8"/>
      <c r="U972" s="8"/>
      <c r="V972" s="8"/>
      <c r="W972" s="8"/>
      <c r="X972" s="8"/>
      <c r="Y972" s="8"/>
      <c r="Z972" s="8"/>
      <c r="AA972" s="8"/>
      <c r="AB972" s="8"/>
      <c r="AC972" s="8"/>
      <c r="AD972" s="8"/>
      <c r="AE972" s="124"/>
      <c r="AF972" s="96"/>
      <c r="AG972" s="96"/>
      <c r="AH972" s="96"/>
    </row>
    <row r="973" spans="1:34" ht="18.75" customHeight="1">
      <c r="A973" s="96"/>
      <c r="B973" s="96"/>
      <c r="C973" s="96"/>
      <c r="D973" s="96"/>
      <c r="E973" s="96"/>
      <c r="F973" s="96"/>
      <c r="G973" s="96"/>
      <c r="H973" s="96"/>
      <c r="I973" s="96"/>
      <c r="J973" s="96"/>
      <c r="K973" s="8"/>
      <c r="L973" s="8"/>
      <c r="M973" s="8"/>
      <c r="N973" s="8"/>
      <c r="O973" s="8"/>
      <c r="P973" s="8"/>
      <c r="Q973" s="8"/>
      <c r="R973" s="8"/>
      <c r="S973" s="8"/>
      <c r="T973" s="8"/>
      <c r="U973" s="8"/>
      <c r="V973" s="8"/>
      <c r="W973" s="8"/>
      <c r="X973" s="8"/>
      <c r="Y973" s="8"/>
      <c r="Z973" s="8"/>
      <c r="AA973" s="8"/>
      <c r="AB973" s="8"/>
      <c r="AC973" s="8"/>
      <c r="AD973" s="8"/>
      <c r="AE973" s="124"/>
      <c r="AF973" s="96"/>
      <c r="AG973" s="96"/>
      <c r="AH973" s="96"/>
    </row>
    <row r="974" spans="1:34" ht="18.75" customHeight="1">
      <c r="A974" s="96"/>
      <c r="B974" s="96"/>
      <c r="C974" s="96"/>
      <c r="D974" s="96"/>
      <c r="E974" s="96"/>
      <c r="F974" s="96"/>
      <c r="G974" s="96"/>
      <c r="H974" s="96"/>
      <c r="I974" s="96"/>
      <c r="J974" s="96"/>
      <c r="K974" s="8"/>
      <c r="L974" s="8"/>
      <c r="M974" s="8"/>
      <c r="N974" s="8"/>
      <c r="O974" s="8"/>
      <c r="P974" s="8"/>
      <c r="Q974" s="8"/>
      <c r="R974" s="8"/>
      <c r="S974" s="8"/>
      <c r="T974" s="8"/>
      <c r="U974" s="8"/>
      <c r="V974" s="8"/>
      <c r="W974" s="8"/>
      <c r="X974" s="8"/>
      <c r="Y974" s="8"/>
      <c r="Z974" s="8"/>
      <c r="AA974" s="8"/>
      <c r="AB974" s="8"/>
      <c r="AC974" s="8"/>
      <c r="AD974" s="8"/>
      <c r="AE974" s="124"/>
      <c r="AF974" s="96"/>
      <c r="AG974" s="96"/>
      <c r="AH974" s="96"/>
    </row>
    <row r="975" spans="1:34" ht="18.75" customHeight="1">
      <c r="A975" s="96"/>
      <c r="B975" s="96"/>
      <c r="C975" s="96"/>
      <c r="D975" s="96"/>
      <c r="E975" s="96"/>
      <c r="F975" s="96"/>
      <c r="G975" s="96"/>
      <c r="H975" s="96"/>
      <c r="I975" s="96"/>
      <c r="J975" s="96"/>
      <c r="K975" s="8"/>
      <c r="L975" s="8"/>
      <c r="M975" s="8"/>
      <c r="N975" s="8"/>
      <c r="O975" s="8"/>
      <c r="P975" s="8"/>
      <c r="Q975" s="8"/>
      <c r="R975" s="8"/>
      <c r="S975" s="8"/>
      <c r="T975" s="8"/>
      <c r="U975" s="8"/>
      <c r="V975" s="8"/>
      <c r="W975" s="8"/>
      <c r="X975" s="8"/>
      <c r="Y975" s="8"/>
      <c r="Z975" s="8"/>
      <c r="AA975" s="8"/>
      <c r="AB975" s="8"/>
      <c r="AC975" s="8"/>
      <c r="AD975" s="8"/>
      <c r="AE975" s="124"/>
      <c r="AF975" s="96"/>
      <c r="AG975" s="96"/>
      <c r="AH975" s="96"/>
    </row>
    <row r="976" spans="1:34" ht="18.75" customHeight="1">
      <c r="A976" s="96"/>
      <c r="B976" s="96"/>
      <c r="C976" s="96"/>
      <c r="D976" s="96"/>
      <c r="E976" s="96"/>
      <c r="F976" s="96"/>
      <c r="G976" s="96"/>
      <c r="H976" s="96"/>
      <c r="I976" s="96"/>
      <c r="J976" s="96"/>
      <c r="K976" s="8"/>
      <c r="L976" s="8"/>
      <c r="M976" s="8"/>
      <c r="N976" s="8"/>
      <c r="O976" s="8"/>
      <c r="P976" s="8"/>
      <c r="Q976" s="8"/>
      <c r="R976" s="8"/>
      <c r="S976" s="8"/>
      <c r="T976" s="8"/>
      <c r="U976" s="8"/>
      <c r="V976" s="8"/>
      <c r="W976" s="8"/>
      <c r="X976" s="8"/>
      <c r="Y976" s="8"/>
      <c r="Z976" s="8"/>
      <c r="AA976" s="8"/>
      <c r="AB976" s="8"/>
      <c r="AC976" s="8"/>
      <c r="AD976" s="8"/>
      <c r="AE976" s="124"/>
      <c r="AF976" s="96"/>
      <c r="AG976" s="96"/>
      <c r="AH976" s="96"/>
    </row>
    <row r="977" spans="1:34" ht="18.75" customHeight="1">
      <c r="A977" s="96"/>
      <c r="B977" s="96"/>
      <c r="C977" s="96"/>
      <c r="D977" s="96"/>
      <c r="E977" s="96"/>
      <c r="F977" s="96"/>
      <c r="G977" s="96"/>
      <c r="H977" s="96"/>
      <c r="I977" s="96"/>
      <c r="J977" s="96"/>
      <c r="K977" s="8"/>
      <c r="L977" s="8"/>
      <c r="M977" s="8"/>
      <c r="N977" s="8"/>
      <c r="O977" s="8"/>
      <c r="P977" s="8"/>
      <c r="Q977" s="8"/>
      <c r="R977" s="8"/>
      <c r="S977" s="8"/>
      <c r="T977" s="8"/>
      <c r="U977" s="8"/>
      <c r="V977" s="8"/>
      <c r="W977" s="8"/>
      <c r="X977" s="8"/>
      <c r="Y977" s="8"/>
      <c r="Z977" s="8"/>
      <c r="AA977" s="8"/>
      <c r="AB977" s="8"/>
      <c r="AC977" s="8"/>
      <c r="AD977" s="8"/>
      <c r="AE977" s="124"/>
      <c r="AF977" s="96"/>
      <c r="AG977" s="96"/>
      <c r="AH977" s="96"/>
    </row>
    <row r="978" spans="1:34" ht="18.75" customHeight="1">
      <c r="A978" s="96"/>
      <c r="B978" s="96"/>
      <c r="C978" s="96"/>
      <c r="D978" s="96"/>
      <c r="E978" s="96"/>
      <c r="F978" s="96"/>
      <c r="G978" s="96"/>
      <c r="H978" s="96"/>
      <c r="I978" s="96"/>
      <c r="J978" s="96"/>
      <c r="K978" s="8"/>
      <c r="L978" s="8"/>
      <c r="M978" s="8"/>
      <c r="N978" s="8"/>
      <c r="O978" s="8"/>
      <c r="P978" s="8"/>
      <c r="Q978" s="8"/>
      <c r="R978" s="8"/>
      <c r="S978" s="8"/>
      <c r="T978" s="8"/>
      <c r="U978" s="8"/>
      <c r="V978" s="8"/>
      <c r="W978" s="8"/>
      <c r="X978" s="8"/>
      <c r="Y978" s="8"/>
      <c r="Z978" s="8"/>
      <c r="AA978" s="8"/>
      <c r="AB978" s="8"/>
      <c r="AC978" s="8"/>
      <c r="AD978" s="8"/>
      <c r="AE978" s="124"/>
      <c r="AF978" s="96"/>
      <c r="AG978" s="96"/>
      <c r="AH978" s="96"/>
    </row>
    <row r="979" spans="1:34" ht="18.75" customHeight="1">
      <c r="A979" s="96"/>
      <c r="B979" s="96"/>
      <c r="C979" s="96"/>
      <c r="D979" s="96"/>
      <c r="E979" s="96"/>
      <c r="F979" s="96"/>
      <c r="G979" s="96"/>
      <c r="H979" s="96"/>
      <c r="I979" s="96"/>
      <c r="J979" s="96"/>
      <c r="K979" s="8"/>
      <c r="L979" s="8"/>
      <c r="M979" s="8"/>
      <c r="N979" s="8"/>
      <c r="O979" s="8"/>
      <c r="P979" s="8"/>
      <c r="Q979" s="8"/>
      <c r="R979" s="8"/>
      <c r="S979" s="8"/>
      <c r="T979" s="8"/>
      <c r="U979" s="8"/>
      <c r="V979" s="8"/>
      <c r="W979" s="8"/>
      <c r="X979" s="8"/>
      <c r="Y979" s="8"/>
      <c r="Z979" s="8"/>
      <c r="AA979" s="8"/>
      <c r="AB979" s="8"/>
      <c r="AC979" s="8"/>
      <c r="AD979" s="8"/>
      <c r="AE979" s="124"/>
      <c r="AF979" s="96"/>
      <c r="AG979" s="96"/>
      <c r="AH979" s="96"/>
    </row>
    <row r="980" spans="1:34" ht="18.75" customHeight="1">
      <c r="A980" s="96"/>
      <c r="B980" s="96"/>
      <c r="C980" s="96"/>
      <c r="D980" s="96"/>
      <c r="E980" s="96"/>
      <c r="F980" s="96"/>
      <c r="G980" s="96"/>
      <c r="H980" s="96"/>
      <c r="I980" s="96"/>
      <c r="J980" s="96"/>
      <c r="K980" s="8"/>
      <c r="L980" s="8"/>
      <c r="M980" s="8"/>
      <c r="N980" s="8"/>
      <c r="O980" s="8"/>
      <c r="P980" s="8"/>
      <c r="Q980" s="8"/>
      <c r="R980" s="8"/>
      <c r="S980" s="8"/>
      <c r="T980" s="8"/>
      <c r="U980" s="8"/>
      <c r="V980" s="8"/>
      <c r="W980" s="8"/>
      <c r="X980" s="8"/>
      <c r="Y980" s="8"/>
      <c r="Z980" s="8"/>
      <c r="AA980" s="8"/>
      <c r="AB980" s="8"/>
      <c r="AC980" s="8"/>
      <c r="AD980" s="8"/>
      <c r="AE980" s="124"/>
      <c r="AF980" s="96"/>
      <c r="AG980" s="96"/>
      <c r="AH980" s="96"/>
    </row>
    <row r="981" spans="1:34" ht="18.75" customHeight="1">
      <c r="A981" s="96"/>
      <c r="B981" s="96"/>
      <c r="C981" s="96"/>
      <c r="D981" s="96"/>
      <c r="E981" s="96"/>
      <c r="F981" s="96"/>
      <c r="G981" s="96"/>
      <c r="H981" s="96"/>
      <c r="I981" s="96"/>
      <c r="J981" s="96"/>
      <c r="K981" s="8"/>
      <c r="L981" s="8"/>
      <c r="M981" s="8"/>
      <c r="N981" s="8"/>
      <c r="O981" s="8"/>
      <c r="P981" s="8"/>
      <c r="Q981" s="8"/>
      <c r="R981" s="8"/>
      <c r="S981" s="8"/>
      <c r="T981" s="8"/>
      <c r="U981" s="8"/>
      <c r="V981" s="8"/>
      <c r="W981" s="8"/>
      <c r="X981" s="8"/>
      <c r="Y981" s="8"/>
      <c r="Z981" s="8"/>
      <c r="AA981" s="8"/>
      <c r="AB981" s="8"/>
      <c r="AC981" s="8"/>
      <c r="AD981" s="8"/>
      <c r="AE981" s="124"/>
      <c r="AF981" s="96"/>
      <c r="AG981" s="96"/>
      <c r="AH981" s="96"/>
    </row>
    <row r="982" spans="1:34" ht="18.75" customHeight="1">
      <c r="A982" s="96"/>
      <c r="B982" s="96"/>
      <c r="C982" s="96"/>
      <c r="D982" s="96"/>
      <c r="E982" s="96"/>
      <c r="F982" s="96"/>
      <c r="G982" s="96"/>
      <c r="H982" s="96"/>
      <c r="I982" s="96"/>
      <c r="J982" s="96"/>
      <c r="K982" s="8"/>
      <c r="L982" s="8"/>
      <c r="M982" s="8"/>
      <c r="N982" s="8"/>
      <c r="O982" s="8"/>
      <c r="P982" s="8"/>
      <c r="Q982" s="8"/>
      <c r="R982" s="8"/>
      <c r="S982" s="8"/>
      <c r="T982" s="8"/>
      <c r="U982" s="8"/>
      <c r="V982" s="8"/>
      <c r="W982" s="8"/>
      <c r="X982" s="8"/>
      <c r="Y982" s="8"/>
      <c r="Z982" s="8"/>
      <c r="AA982" s="8"/>
      <c r="AB982" s="8"/>
      <c r="AC982" s="8"/>
      <c r="AD982" s="8"/>
      <c r="AE982" s="124"/>
      <c r="AF982" s="96"/>
      <c r="AG982" s="96"/>
      <c r="AH982" s="96"/>
    </row>
    <row r="983" spans="1:34" ht="18.75" customHeight="1">
      <c r="A983" s="96"/>
      <c r="B983" s="96"/>
      <c r="C983" s="96"/>
      <c r="D983" s="96"/>
      <c r="E983" s="96"/>
      <c r="F983" s="96"/>
      <c r="G983" s="96"/>
      <c r="H983" s="96"/>
      <c r="I983" s="96"/>
      <c r="J983" s="96"/>
      <c r="K983" s="8"/>
      <c r="L983" s="8"/>
      <c r="M983" s="8"/>
      <c r="N983" s="8"/>
      <c r="O983" s="8"/>
      <c r="P983" s="8"/>
      <c r="Q983" s="8"/>
      <c r="R983" s="8"/>
      <c r="S983" s="8"/>
      <c r="T983" s="8"/>
      <c r="U983" s="8"/>
      <c r="V983" s="8"/>
      <c r="W983" s="8"/>
      <c r="X983" s="8"/>
      <c r="Y983" s="8"/>
      <c r="Z983" s="8"/>
      <c r="AA983" s="8"/>
      <c r="AB983" s="8"/>
      <c r="AC983" s="8"/>
      <c r="AD983" s="8"/>
      <c r="AE983" s="124"/>
      <c r="AF983" s="96"/>
      <c r="AG983" s="96"/>
      <c r="AH983" s="96"/>
    </row>
    <row r="984" spans="1:34" ht="18.75" customHeight="1">
      <c r="A984" s="96"/>
      <c r="B984" s="96"/>
      <c r="C984" s="96"/>
      <c r="D984" s="96"/>
      <c r="E984" s="96"/>
      <c r="F984" s="96"/>
      <c r="G984" s="96"/>
      <c r="H984" s="96"/>
      <c r="I984" s="96"/>
      <c r="J984" s="96"/>
      <c r="K984" s="8"/>
      <c r="L984" s="8"/>
      <c r="M984" s="8"/>
      <c r="N984" s="8"/>
      <c r="O984" s="8"/>
      <c r="P984" s="8"/>
      <c r="Q984" s="8"/>
      <c r="R984" s="8"/>
      <c r="S984" s="8"/>
      <c r="T984" s="8"/>
      <c r="U984" s="8"/>
      <c r="V984" s="8"/>
      <c r="W984" s="8"/>
      <c r="X984" s="8"/>
      <c r="Y984" s="8"/>
      <c r="Z984" s="8"/>
      <c r="AA984" s="8"/>
      <c r="AB984" s="8"/>
      <c r="AC984" s="8"/>
      <c r="AD984" s="8"/>
      <c r="AE984" s="124"/>
      <c r="AF984" s="96"/>
      <c r="AG984" s="96"/>
      <c r="AH984" s="96"/>
    </row>
    <row r="985" spans="1:34" ht="18.75" customHeight="1">
      <c r="A985" s="96"/>
      <c r="B985" s="96"/>
      <c r="C985" s="96"/>
      <c r="D985" s="96"/>
      <c r="E985" s="96"/>
      <c r="F985" s="96"/>
      <c r="G985" s="96"/>
      <c r="H985" s="96"/>
      <c r="I985" s="96"/>
      <c r="J985" s="96"/>
      <c r="K985" s="8"/>
      <c r="L985" s="8"/>
      <c r="M985" s="8"/>
      <c r="N985" s="8"/>
      <c r="O985" s="8"/>
      <c r="P985" s="8"/>
      <c r="Q985" s="8"/>
      <c r="R985" s="8"/>
      <c r="S985" s="8"/>
      <c r="T985" s="8"/>
      <c r="U985" s="8"/>
      <c r="V985" s="8"/>
      <c r="W985" s="8"/>
      <c r="X985" s="8"/>
      <c r="Y985" s="8"/>
      <c r="Z985" s="8"/>
      <c r="AA985" s="8"/>
      <c r="AB985" s="8"/>
      <c r="AC985" s="8"/>
      <c r="AD985" s="8"/>
      <c r="AE985" s="124"/>
      <c r="AF985" s="96"/>
      <c r="AG985" s="96"/>
      <c r="AH985" s="96"/>
    </row>
    <row r="986" spans="1:34" ht="18.75" customHeight="1">
      <c r="A986" s="96"/>
      <c r="B986" s="96"/>
      <c r="C986" s="96"/>
      <c r="D986" s="96"/>
      <c r="E986" s="96"/>
      <c r="F986" s="96"/>
      <c r="G986" s="96"/>
      <c r="H986" s="96"/>
      <c r="I986" s="96"/>
      <c r="J986" s="96"/>
      <c r="K986" s="8"/>
      <c r="L986" s="8"/>
      <c r="M986" s="8"/>
      <c r="N986" s="8"/>
      <c r="O986" s="8"/>
      <c r="P986" s="8"/>
      <c r="Q986" s="8"/>
      <c r="R986" s="8"/>
      <c r="S986" s="8"/>
      <c r="T986" s="8"/>
      <c r="U986" s="8"/>
      <c r="V986" s="8"/>
      <c r="W986" s="8"/>
      <c r="X986" s="8"/>
      <c r="Y986" s="8"/>
      <c r="Z986" s="8"/>
      <c r="AA986" s="8"/>
      <c r="AB986" s="8"/>
      <c r="AC986" s="8"/>
      <c r="AD986" s="8"/>
      <c r="AE986" s="124"/>
      <c r="AF986" s="96"/>
      <c r="AG986" s="96"/>
      <c r="AH986" s="96"/>
    </row>
    <row r="987" spans="1:34" ht="18.75" customHeight="1">
      <c r="A987" s="96"/>
      <c r="B987" s="96"/>
      <c r="C987" s="96"/>
      <c r="D987" s="96"/>
      <c r="E987" s="96"/>
      <c r="F987" s="96"/>
      <c r="G987" s="96"/>
      <c r="H987" s="96"/>
      <c r="I987" s="96"/>
      <c r="J987" s="96"/>
      <c r="K987" s="8"/>
      <c r="L987" s="8"/>
      <c r="M987" s="8"/>
      <c r="N987" s="8"/>
      <c r="O987" s="8"/>
      <c r="P987" s="8"/>
      <c r="Q987" s="8"/>
      <c r="R987" s="8"/>
      <c r="S987" s="8"/>
      <c r="T987" s="8"/>
      <c r="U987" s="8"/>
      <c r="V987" s="8"/>
      <c r="W987" s="8"/>
      <c r="X987" s="8"/>
      <c r="Y987" s="8"/>
      <c r="Z987" s="8"/>
      <c r="AA987" s="8"/>
      <c r="AB987" s="8"/>
      <c r="AC987" s="8"/>
      <c r="AD987" s="8"/>
      <c r="AE987" s="124"/>
      <c r="AF987" s="96"/>
      <c r="AG987" s="96"/>
      <c r="AH987" s="96"/>
    </row>
    <row r="988" spans="1:34" ht="18.75" customHeight="1">
      <c r="A988" s="96"/>
      <c r="B988" s="96"/>
      <c r="C988" s="96"/>
      <c r="D988" s="96"/>
      <c r="E988" s="96"/>
      <c r="F988" s="96"/>
      <c r="G988" s="96"/>
      <c r="H988" s="96"/>
      <c r="I988" s="96"/>
      <c r="J988" s="96"/>
      <c r="K988" s="8"/>
      <c r="L988" s="8"/>
      <c r="M988" s="8"/>
      <c r="N988" s="8"/>
      <c r="O988" s="8"/>
      <c r="P988" s="8"/>
      <c r="Q988" s="8"/>
      <c r="R988" s="8"/>
      <c r="S988" s="8"/>
      <c r="T988" s="8"/>
      <c r="U988" s="8"/>
      <c r="V988" s="8"/>
      <c r="W988" s="8"/>
      <c r="X988" s="8"/>
      <c r="Y988" s="8"/>
      <c r="Z988" s="8"/>
      <c r="AA988" s="8"/>
      <c r="AB988" s="8"/>
      <c r="AC988" s="8"/>
      <c r="AD988" s="8"/>
      <c r="AE988" s="124"/>
      <c r="AF988" s="96"/>
      <c r="AG988" s="96"/>
      <c r="AH988" s="96"/>
    </row>
    <row r="989" spans="1:34" ht="18.75" customHeight="1">
      <c r="A989" s="96"/>
      <c r="B989" s="96"/>
      <c r="C989" s="96"/>
      <c r="D989" s="96"/>
      <c r="E989" s="96"/>
      <c r="F989" s="96"/>
      <c r="G989" s="96"/>
      <c r="H989" s="96"/>
      <c r="I989" s="96"/>
      <c r="J989" s="96"/>
      <c r="K989" s="8"/>
      <c r="L989" s="8"/>
      <c r="M989" s="8"/>
      <c r="N989" s="8"/>
      <c r="O989" s="8"/>
      <c r="P989" s="8"/>
      <c r="Q989" s="8"/>
      <c r="R989" s="8"/>
      <c r="S989" s="8"/>
      <c r="T989" s="8"/>
      <c r="U989" s="8"/>
      <c r="V989" s="8"/>
      <c r="W989" s="8"/>
      <c r="X989" s="8"/>
      <c r="Y989" s="8"/>
      <c r="Z989" s="8"/>
      <c r="AA989" s="8"/>
      <c r="AB989" s="8"/>
      <c r="AC989" s="8"/>
      <c r="AD989" s="8"/>
      <c r="AE989" s="124"/>
      <c r="AF989" s="96"/>
      <c r="AG989" s="96"/>
      <c r="AH989" s="96"/>
    </row>
    <row r="990" spans="1:34" ht="18.75" customHeight="1">
      <c r="A990" s="96"/>
      <c r="B990" s="96"/>
      <c r="C990" s="96"/>
      <c r="D990" s="96"/>
      <c r="E990" s="96"/>
      <c r="F990" s="96"/>
      <c r="G990" s="96"/>
      <c r="H990" s="96"/>
      <c r="I990" s="96"/>
      <c r="J990" s="96"/>
      <c r="K990" s="8"/>
      <c r="L990" s="8"/>
      <c r="M990" s="8"/>
      <c r="N990" s="8"/>
      <c r="O990" s="8"/>
      <c r="P990" s="8"/>
      <c r="Q990" s="8"/>
      <c r="R990" s="8"/>
      <c r="S990" s="8"/>
      <c r="T990" s="8"/>
      <c r="U990" s="8"/>
      <c r="V990" s="8"/>
      <c r="W990" s="8"/>
      <c r="X990" s="8"/>
      <c r="Y990" s="8"/>
      <c r="Z990" s="8"/>
      <c r="AA990" s="8"/>
      <c r="AB990" s="8"/>
      <c r="AC990" s="8"/>
      <c r="AD990" s="8"/>
      <c r="AE990" s="124"/>
      <c r="AF990" s="96"/>
      <c r="AG990" s="96"/>
      <c r="AH990" s="96"/>
    </row>
    <row r="991" spans="1:34" ht="18.75" customHeight="1">
      <c r="A991" s="96"/>
      <c r="B991" s="96"/>
      <c r="C991" s="96"/>
      <c r="D991" s="96"/>
      <c r="E991" s="96"/>
      <c r="F991" s="96"/>
      <c r="G991" s="96"/>
      <c r="H991" s="96"/>
      <c r="I991" s="96"/>
      <c r="J991" s="96"/>
      <c r="K991" s="8"/>
      <c r="L991" s="8"/>
      <c r="M991" s="8"/>
      <c r="N991" s="8"/>
      <c r="O991" s="8"/>
      <c r="P991" s="8"/>
      <c r="Q991" s="8"/>
      <c r="R991" s="8"/>
      <c r="S991" s="8"/>
      <c r="T991" s="8"/>
      <c r="U991" s="8"/>
      <c r="V991" s="8"/>
      <c r="W991" s="8"/>
      <c r="X991" s="8"/>
      <c r="Y991" s="8"/>
      <c r="Z991" s="8"/>
      <c r="AA991" s="8"/>
      <c r="AB991" s="8"/>
      <c r="AC991" s="8"/>
      <c r="AD991" s="8"/>
      <c r="AE991" s="124"/>
      <c r="AF991" s="96"/>
      <c r="AG991" s="96"/>
      <c r="AH991" s="96"/>
    </row>
    <row r="992" spans="1:34" ht="18.75" customHeight="1">
      <c r="A992" s="96"/>
      <c r="B992" s="96"/>
      <c r="C992" s="96"/>
      <c r="D992" s="96"/>
      <c r="E992" s="96"/>
      <c r="F992" s="96"/>
      <c r="G992" s="96"/>
      <c r="H992" s="96"/>
      <c r="I992" s="96"/>
      <c r="J992" s="96"/>
      <c r="K992" s="8"/>
      <c r="L992" s="8"/>
      <c r="M992" s="8"/>
      <c r="N992" s="8"/>
      <c r="O992" s="8"/>
      <c r="P992" s="8"/>
      <c r="Q992" s="8"/>
      <c r="R992" s="8"/>
      <c r="S992" s="8"/>
      <c r="T992" s="8"/>
      <c r="U992" s="8"/>
      <c r="V992" s="8"/>
      <c r="W992" s="8"/>
      <c r="X992" s="8"/>
      <c r="Y992" s="8"/>
      <c r="Z992" s="8"/>
      <c r="AA992" s="8"/>
      <c r="AB992" s="8"/>
      <c r="AC992" s="8"/>
      <c r="AD992" s="8"/>
      <c r="AE992" s="124"/>
      <c r="AF992" s="96"/>
      <c r="AG992" s="96"/>
      <c r="AH992" s="96"/>
    </row>
    <row r="993" spans="1:34" ht="18.75" customHeight="1">
      <c r="A993" s="96"/>
      <c r="B993" s="96"/>
      <c r="C993" s="96"/>
      <c r="D993" s="96"/>
      <c r="E993" s="96"/>
      <c r="F993" s="96"/>
      <c r="G993" s="96"/>
      <c r="H993" s="96"/>
      <c r="I993" s="96"/>
      <c r="J993" s="96"/>
      <c r="K993" s="8"/>
      <c r="L993" s="8"/>
      <c r="M993" s="8"/>
      <c r="N993" s="8"/>
      <c r="O993" s="8"/>
      <c r="P993" s="8"/>
      <c r="Q993" s="8"/>
      <c r="R993" s="8"/>
      <c r="S993" s="8"/>
      <c r="T993" s="8"/>
      <c r="U993" s="8"/>
      <c r="V993" s="8"/>
      <c r="W993" s="8"/>
      <c r="X993" s="8"/>
      <c r="Y993" s="8"/>
      <c r="Z993" s="8"/>
      <c r="AA993" s="8"/>
      <c r="AB993" s="8"/>
      <c r="AC993" s="8"/>
      <c r="AD993" s="8"/>
      <c r="AE993" s="124"/>
      <c r="AF993" s="96"/>
      <c r="AG993" s="96"/>
      <c r="AH993" s="96"/>
    </row>
    <row r="994" spans="1:34" ht="18.75" customHeight="1">
      <c r="A994" s="96"/>
      <c r="B994" s="96"/>
      <c r="C994" s="96"/>
      <c r="D994" s="96"/>
      <c r="E994" s="96"/>
      <c r="F994" s="96"/>
      <c r="G994" s="96"/>
      <c r="H994" s="96"/>
      <c r="I994" s="96"/>
      <c r="J994" s="96"/>
      <c r="K994" s="8"/>
      <c r="L994" s="8"/>
      <c r="M994" s="8"/>
      <c r="N994" s="8"/>
      <c r="O994" s="8"/>
      <c r="P994" s="8"/>
      <c r="Q994" s="8"/>
      <c r="R994" s="8"/>
      <c r="S994" s="8"/>
      <c r="T994" s="8"/>
      <c r="U994" s="8"/>
      <c r="V994" s="8"/>
      <c r="W994" s="8"/>
      <c r="X994" s="8"/>
      <c r="Y994" s="8"/>
      <c r="Z994" s="8"/>
      <c r="AA994" s="8"/>
      <c r="AB994" s="8"/>
      <c r="AC994" s="8"/>
      <c r="AD994" s="8"/>
      <c r="AE994" s="124"/>
      <c r="AF994" s="96"/>
      <c r="AG994" s="96"/>
      <c r="AH994" s="96"/>
    </row>
    <row r="995" spans="1:34" ht="18.75" customHeight="1">
      <c r="A995" s="96"/>
      <c r="B995" s="96"/>
      <c r="C995" s="96"/>
      <c r="D995" s="96"/>
      <c r="E995" s="96"/>
      <c r="F995" s="96"/>
      <c r="G995" s="96"/>
      <c r="H995" s="96"/>
      <c r="I995" s="96"/>
      <c r="J995" s="96"/>
      <c r="K995" s="8"/>
      <c r="L995" s="8"/>
      <c r="M995" s="8"/>
      <c r="N995" s="8"/>
      <c r="O995" s="8"/>
      <c r="P995" s="8"/>
      <c r="Q995" s="8"/>
      <c r="R995" s="8"/>
      <c r="S995" s="8"/>
      <c r="T995" s="8"/>
      <c r="U995" s="8"/>
      <c r="V995" s="8"/>
      <c r="W995" s="8"/>
      <c r="X995" s="8"/>
      <c r="Y995" s="8"/>
      <c r="Z995" s="8"/>
      <c r="AA995" s="8"/>
      <c r="AB995" s="8"/>
      <c r="AC995" s="8"/>
      <c r="AD995" s="8"/>
      <c r="AE995" s="124"/>
      <c r="AF995" s="96"/>
      <c r="AG995" s="96"/>
      <c r="AH995" s="96"/>
    </row>
    <row r="996" spans="1:34" ht="18.75" customHeight="1">
      <c r="A996" s="96"/>
      <c r="B996" s="96"/>
      <c r="C996" s="96"/>
      <c r="D996" s="96"/>
      <c r="E996" s="96"/>
      <c r="F996" s="96"/>
      <c r="G996" s="96"/>
      <c r="H996" s="96"/>
      <c r="I996" s="96"/>
      <c r="J996" s="96"/>
      <c r="K996" s="8"/>
      <c r="L996" s="8"/>
      <c r="M996" s="8"/>
      <c r="N996" s="8"/>
      <c r="O996" s="8"/>
      <c r="P996" s="8"/>
      <c r="Q996" s="8"/>
      <c r="R996" s="8"/>
      <c r="S996" s="8"/>
      <c r="T996" s="8"/>
      <c r="U996" s="8"/>
      <c r="V996" s="8"/>
      <c r="W996" s="8"/>
      <c r="X996" s="8"/>
      <c r="Y996" s="8"/>
      <c r="Z996" s="8"/>
      <c r="AA996" s="8"/>
      <c r="AB996" s="8"/>
      <c r="AC996" s="8"/>
      <c r="AD996" s="8"/>
      <c r="AE996" s="124"/>
      <c r="AF996" s="96"/>
      <c r="AG996" s="96"/>
      <c r="AH996" s="96"/>
    </row>
    <row r="997" spans="1:34" ht="18.75" customHeight="1">
      <c r="A997" s="96"/>
      <c r="B997" s="96"/>
      <c r="C997" s="96"/>
      <c r="D997" s="96"/>
      <c r="E997" s="96"/>
      <c r="F997" s="96"/>
      <c r="G997" s="96"/>
      <c r="H997" s="96"/>
      <c r="I997" s="96"/>
      <c r="J997" s="96"/>
      <c r="K997" s="8"/>
      <c r="L997" s="8"/>
      <c r="M997" s="8"/>
      <c r="N997" s="8"/>
      <c r="O997" s="8"/>
      <c r="P997" s="8"/>
      <c r="Q997" s="8"/>
      <c r="R997" s="8"/>
      <c r="S997" s="8"/>
      <c r="T997" s="8"/>
      <c r="U997" s="8"/>
      <c r="V997" s="8"/>
      <c r="W997" s="8"/>
      <c r="X997" s="8"/>
      <c r="Y997" s="8"/>
      <c r="Z997" s="8"/>
      <c r="AA997" s="8"/>
      <c r="AB997" s="8"/>
      <c r="AC997" s="8"/>
      <c r="AD997" s="8"/>
      <c r="AE997" s="124"/>
      <c r="AF997" s="96"/>
      <c r="AG997" s="96"/>
      <c r="AH997" s="96"/>
    </row>
    <row r="998" spans="1:34" ht="18.75" customHeight="1">
      <c r="A998" s="96"/>
      <c r="B998" s="96"/>
      <c r="C998" s="96"/>
      <c r="D998" s="96"/>
      <c r="E998" s="96"/>
      <c r="F998" s="96"/>
      <c r="G998" s="96"/>
      <c r="H998" s="96"/>
      <c r="I998" s="96"/>
      <c r="J998" s="96"/>
      <c r="K998" s="8"/>
      <c r="L998" s="8"/>
      <c r="M998" s="8"/>
      <c r="N998" s="8"/>
      <c r="O998" s="8"/>
      <c r="P998" s="8"/>
      <c r="Q998" s="8"/>
      <c r="R998" s="8"/>
      <c r="S998" s="8"/>
      <c r="T998" s="8"/>
      <c r="U998" s="8"/>
      <c r="V998" s="8"/>
      <c r="W998" s="8"/>
      <c r="X998" s="8"/>
      <c r="Y998" s="8"/>
      <c r="Z998" s="8"/>
      <c r="AA998" s="8"/>
      <c r="AB998" s="8"/>
      <c r="AC998" s="8"/>
      <c r="AD998" s="8"/>
      <c r="AE998" s="124"/>
      <c r="AF998" s="96"/>
      <c r="AG998" s="96"/>
      <c r="AH998" s="96"/>
    </row>
    <row r="999" spans="1:34" ht="18.75" customHeight="1">
      <c r="A999" s="96"/>
      <c r="B999" s="96"/>
      <c r="C999" s="96"/>
      <c r="D999" s="96"/>
      <c r="E999" s="96"/>
      <c r="F999" s="96"/>
      <c r="G999" s="96"/>
      <c r="H999" s="96"/>
      <c r="I999" s="96"/>
      <c r="J999" s="96"/>
      <c r="K999" s="8"/>
      <c r="L999" s="8"/>
      <c r="M999" s="8"/>
      <c r="N999" s="8"/>
      <c r="O999" s="8"/>
      <c r="P999" s="8"/>
      <c r="Q999" s="8"/>
      <c r="R999" s="8"/>
      <c r="S999" s="8"/>
      <c r="T999" s="8"/>
      <c r="U999" s="8"/>
      <c r="V999" s="8"/>
      <c r="W999" s="8"/>
      <c r="X999" s="8"/>
      <c r="Y999" s="8"/>
      <c r="Z999" s="8"/>
      <c r="AA999" s="8"/>
      <c r="AB999" s="8"/>
      <c r="AC999" s="8"/>
      <c r="AD999" s="8"/>
      <c r="AE999" s="124"/>
      <c r="AF999" s="96"/>
      <c r="AG999" s="96"/>
      <c r="AH999" s="96"/>
    </row>
    <row r="1000" spans="1:34" ht="18.75" customHeight="1">
      <c r="A1000" s="96"/>
      <c r="B1000" s="96"/>
      <c r="C1000" s="96"/>
      <c r="D1000" s="96"/>
      <c r="E1000" s="96"/>
      <c r="F1000" s="96"/>
      <c r="G1000" s="96"/>
      <c r="H1000" s="96"/>
      <c r="I1000" s="96"/>
      <c r="J1000" s="96"/>
      <c r="K1000" s="8"/>
      <c r="L1000" s="8"/>
      <c r="M1000" s="8"/>
      <c r="N1000" s="8"/>
      <c r="O1000" s="8"/>
      <c r="P1000" s="8"/>
      <c r="Q1000" s="8"/>
      <c r="R1000" s="8"/>
      <c r="S1000" s="8"/>
      <c r="T1000" s="8"/>
      <c r="U1000" s="8"/>
      <c r="V1000" s="8"/>
      <c r="W1000" s="8"/>
      <c r="X1000" s="8"/>
      <c r="Y1000" s="8"/>
      <c r="Z1000" s="8"/>
      <c r="AA1000" s="8"/>
      <c r="AB1000" s="8"/>
      <c r="AC1000" s="8"/>
      <c r="AD1000" s="8"/>
      <c r="AE1000" s="124"/>
      <c r="AF1000" s="96"/>
      <c r="AG1000" s="96"/>
      <c r="AH1000" s="96"/>
    </row>
    <row r="1001" spans="1:34" ht="18.75" customHeight="1">
      <c r="A1001" s="96"/>
      <c r="B1001" s="96"/>
      <c r="C1001" s="96"/>
      <c r="D1001" s="96"/>
      <c r="E1001" s="96"/>
      <c r="F1001" s="96"/>
      <c r="G1001" s="96"/>
      <c r="H1001" s="96"/>
      <c r="I1001" s="96"/>
      <c r="J1001" s="96"/>
      <c r="K1001" s="8"/>
      <c r="L1001" s="8"/>
      <c r="M1001" s="8"/>
      <c r="N1001" s="8"/>
      <c r="O1001" s="8"/>
      <c r="P1001" s="8"/>
      <c r="Q1001" s="8"/>
      <c r="R1001" s="8"/>
      <c r="S1001" s="8"/>
      <c r="T1001" s="8"/>
      <c r="U1001" s="8"/>
      <c r="V1001" s="8"/>
      <c r="W1001" s="8"/>
      <c r="X1001" s="8"/>
      <c r="Y1001" s="8"/>
      <c r="Z1001" s="8"/>
      <c r="AA1001" s="8"/>
      <c r="AB1001" s="8"/>
      <c r="AC1001" s="8"/>
      <c r="AD1001" s="8"/>
      <c r="AE1001" s="124"/>
      <c r="AF1001" s="96"/>
      <c r="AG1001" s="96"/>
      <c r="AH1001" s="96"/>
    </row>
    <row r="1002" spans="1:34" ht="18.75" customHeight="1">
      <c r="A1002" s="96"/>
      <c r="B1002" s="96"/>
      <c r="C1002" s="96"/>
      <c r="D1002" s="96"/>
      <c r="E1002" s="96"/>
      <c r="F1002" s="96"/>
      <c r="G1002" s="96"/>
      <c r="H1002" s="96"/>
      <c r="I1002" s="96"/>
      <c r="J1002" s="96"/>
      <c r="K1002" s="8"/>
      <c r="L1002" s="8"/>
      <c r="M1002" s="8"/>
      <c r="N1002" s="8"/>
      <c r="O1002" s="8"/>
      <c r="P1002" s="8"/>
      <c r="Q1002" s="8"/>
      <c r="R1002" s="8"/>
      <c r="S1002" s="8"/>
      <c r="T1002" s="8"/>
      <c r="U1002" s="8"/>
      <c r="V1002" s="8"/>
      <c r="W1002" s="8"/>
      <c r="X1002" s="8"/>
      <c r="Y1002" s="8"/>
      <c r="Z1002" s="8"/>
      <c r="AA1002" s="8"/>
      <c r="AB1002" s="8"/>
      <c r="AC1002" s="8"/>
      <c r="AD1002" s="8"/>
      <c r="AE1002" s="124"/>
      <c r="AF1002" s="96"/>
      <c r="AG1002" s="96"/>
      <c r="AH1002" s="96"/>
    </row>
    <row r="1003" spans="1:34" ht="18.75" customHeight="1">
      <c r="A1003" s="96"/>
      <c r="B1003" s="96"/>
      <c r="C1003" s="96"/>
      <c r="D1003" s="96"/>
      <c r="E1003" s="96"/>
      <c r="F1003" s="96"/>
      <c r="G1003" s="96"/>
      <c r="H1003" s="96"/>
      <c r="I1003" s="96"/>
      <c r="J1003" s="96"/>
      <c r="K1003" s="8"/>
      <c r="L1003" s="8"/>
      <c r="M1003" s="8"/>
      <c r="N1003" s="8"/>
      <c r="O1003" s="8"/>
      <c r="P1003" s="8"/>
      <c r="Q1003" s="8"/>
      <c r="R1003" s="8"/>
      <c r="S1003" s="8"/>
      <c r="T1003" s="8"/>
      <c r="U1003" s="8"/>
      <c r="V1003" s="8"/>
      <c r="W1003" s="8"/>
      <c r="X1003" s="8"/>
      <c r="Y1003" s="8"/>
      <c r="Z1003" s="8"/>
      <c r="AA1003" s="8"/>
      <c r="AB1003" s="8"/>
      <c r="AC1003" s="8"/>
      <c r="AD1003" s="8"/>
      <c r="AE1003" s="124"/>
      <c r="AF1003" s="96"/>
      <c r="AG1003" s="96"/>
      <c r="AH1003" s="96"/>
    </row>
    <row r="1004" spans="1:34" ht="18.75" customHeight="1">
      <c r="A1004" s="96"/>
      <c r="B1004" s="96"/>
      <c r="C1004" s="96"/>
      <c r="D1004" s="96"/>
      <c r="E1004" s="96"/>
      <c r="F1004" s="96"/>
      <c r="G1004" s="96"/>
      <c r="H1004" s="96"/>
      <c r="I1004" s="96"/>
      <c r="J1004" s="96"/>
      <c r="K1004" s="8"/>
      <c r="L1004" s="8"/>
      <c r="M1004" s="8"/>
      <c r="N1004" s="8"/>
      <c r="O1004" s="8"/>
      <c r="P1004" s="8"/>
      <c r="Q1004" s="8"/>
      <c r="R1004" s="8"/>
      <c r="S1004" s="8"/>
      <c r="T1004" s="8"/>
      <c r="U1004" s="8"/>
      <c r="V1004" s="8"/>
      <c r="W1004" s="8"/>
      <c r="X1004" s="8"/>
      <c r="Y1004" s="8"/>
      <c r="Z1004" s="8"/>
      <c r="AA1004" s="8"/>
      <c r="AB1004" s="8"/>
      <c r="AC1004" s="8"/>
      <c r="AD1004" s="8"/>
      <c r="AE1004" s="124"/>
      <c r="AF1004" s="96"/>
      <c r="AG1004" s="96"/>
      <c r="AH1004" s="96"/>
    </row>
    <row r="1005" spans="1:34" ht="18.75" customHeight="1">
      <c r="A1005" s="96"/>
      <c r="B1005" s="96"/>
      <c r="C1005" s="96"/>
      <c r="D1005" s="96"/>
      <c r="E1005" s="96"/>
      <c r="F1005" s="96"/>
      <c r="G1005" s="96"/>
      <c r="H1005" s="96"/>
      <c r="I1005" s="96"/>
      <c r="J1005" s="96"/>
      <c r="K1005" s="8"/>
      <c r="L1005" s="8"/>
      <c r="M1005" s="8"/>
      <c r="N1005" s="8"/>
      <c r="O1005" s="8"/>
      <c r="P1005" s="8"/>
      <c r="Q1005" s="8"/>
      <c r="R1005" s="8"/>
      <c r="S1005" s="8"/>
      <c r="T1005" s="8"/>
      <c r="U1005" s="8"/>
      <c r="V1005" s="8"/>
      <c r="W1005" s="8"/>
      <c r="X1005" s="8"/>
      <c r="Y1005" s="8"/>
      <c r="Z1005" s="8"/>
      <c r="AA1005" s="8"/>
      <c r="AB1005" s="8"/>
      <c r="AC1005" s="8"/>
      <c r="AD1005" s="8"/>
      <c r="AE1005" s="124"/>
      <c r="AF1005" s="96"/>
      <c r="AG1005" s="96"/>
      <c r="AH1005" s="96"/>
    </row>
    <row r="1006" spans="1:34" ht="18.75" customHeight="1">
      <c r="A1006" s="96"/>
      <c r="B1006" s="96"/>
      <c r="C1006" s="96"/>
      <c r="D1006" s="96"/>
      <c r="E1006" s="96"/>
      <c r="F1006" s="96"/>
      <c r="G1006" s="96"/>
      <c r="H1006" s="96"/>
      <c r="I1006" s="96"/>
      <c r="J1006" s="96"/>
      <c r="K1006" s="8"/>
      <c r="L1006" s="8"/>
      <c r="M1006" s="8"/>
      <c r="N1006" s="8"/>
      <c r="O1006" s="8"/>
      <c r="P1006" s="8"/>
      <c r="Q1006" s="8"/>
      <c r="R1006" s="8"/>
      <c r="S1006" s="8"/>
      <c r="T1006" s="8"/>
      <c r="U1006" s="8"/>
      <c r="V1006" s="8"/>
      <c r="W1006" s="8"/>
      <c r="X1006" s="8"/>
      <c r="Y1006" s="8"/>
      <c r="Z1006" s="8"/>
      <c r="AA1006" s="8"/>
      <c r="AB1006" s="8"/>
      <c r="AC1006" s="8"/>
      <c r="AD1006" s="8"/>
      <c r="AE1006" s="124"/>
      <c r="AF1006" s="96"/>
      <c r="AG1006" s="96"/>
      <c r="AH1006" s="96"/>
    </row>
    <row r="1007" spans="1:34" ht="18.75" customHeight="1">
      <c r="A1007" s="96"/>
      <c r="B1007" s="96"/>
      <c r="C1007" s="96"/>
      <c r="D1007" s="96"/>
      <c r="E1007" s="96"/>
      <c r="F1007" s="96"/>
      <c r="G1007" s="96"/>
      <c r="H1007" s="96"/>
      <c r="I1007" s="96"/>
      <c r="J1007" s="96"/>
      <c r="K1007" s="8"/>
      <c r="L1007" s="8"/>
      <c r="M1007" s="8"/>
      <c r="N1007" s="8"/>
      <c r="O1007" s="8"/>
      <c r="P1007" s="8"/>
      <c r="Q1007" s="8"/>
      <c r="R1007" s="8"/>
      <c r="S1007" s="8"/>
      <c r="T1007" s="8"/>
      <c r="U1007" s="8"/>
      <c r="V1007" s="8"/>
      <c r="W1007" s="8"/>
      <c r="X1007" s="8"/>
      <c r="Y1007" s="8"/>
      <c r="Z1007" s="8"/>
      <c r="AA1007" s="8"/>
      <c r="AB1007" s="8"/>
      <c r="AC1007" s="8"/>
      <c r="AD1007" s="8"/>
      <c r="AE1007" s="124"/>
      <c r="AF1007" s="96"/>
      <c r="AG1007" s="96"/>
      <c r="AH1007" s="96"/>
    </row>
    <row r="1008" spans="1:34" ht="18.75" customHeight="1">
      <c r="A1008" s="96"/>
      <c r="B1008" s="96"/>
      <c r="C1008" s="96"/>
      <c r="D1008" s="96"/>
      <c r="E1008" s="96"/>
      <c r="F1008" s="96"/>
      <c r="G1008" s="96"/>
      <c r="H1008" s="96"/>
      <c r="I1008" s="96"/>
      <c r="J1008" s="96"/>
      <c r="K1008" s="8"/>
      <c r="L1008" s="8"/>
      <c r="M1008" s="8"/>
      <c r="N1008" s="8"/>
      <c r="O1008" s="8"/>
      <c r="P1008" s="8"/>
      <c r="Q1008" s="8"/>
      <c r="R1008" s="8"/>
      <c r="S1008" s="8"/>
      <c r="T1008" s="8"/>
      <c r="U1008" s="8"/>
      <c r="V1008" s="8"/>
      <c r="W1008" s="8"/>
      <c r="X1008" s="8"/>
      <c r="Y1008" s="8"/>
      <c r="Z1008" s="8"/>
      <c r="AA1008" s="8"/>
      <c r="AB1008" s="8"/>
      <c r="AC1008" s="8"/>
      <c r="AD1008" s="8"/>
      <c r="AE1008" s="124"/>
      <c r="AF1008" s="96"/>
      <c r="AG1008" s="96"/>
      <c r="AH1008" s="96"/>
    </row>
    <row r="1009" spans="1:34" ht="18.75" customHeight="1">
      <c r="A1009" s="96"/>
      <c r="B1009" s="96"/>
      <c r="C1009" s="96"/>
      <c r="D1009" s="96"/>
      <c r="E1009" s="96"/>
      <c r="F1009" s="96"/>
      <c r="G1009" s="96"/>
      <c r="H1009" s="96"/>
      <c r="I1009" s="96"/>
      <c r="J1009" s="96"/>
      <c r="K1009" s="8"/>
      <c r="L1009" s="8"/>
      <c r="M1009" s="8"/>
      <c r="N1009" s="8"/>
      <c r="O1009" s="8"/>
      <c r="P1009" s="8"/>
      <c r="Q1009" s="8"/>
      <c r="R1009" s="8"/>
      <c r="S1009" s="8"/>
      <c r="T1009" s="8"/>
      <c r="U1009" s="8"/>
      <c r="V1009" s="8"/>
      <c r="W1009" s="8"/>
      <c r="X1009" s="8"/>
      <c r="Y1009" s="8"/>
      <c r="Z1009" s="8"/>
      <c r="AA1009" s="8"/>
      <c r="AB1009" s="8"/>
      <c r="AC1009" s="8"/>
      <c r="AD1009" s="8"/>
      <c r="AE1009" s="124"/>
      <c r="AF1009" s="96"/>
      <c r="AG1009" s="96"/>
      <c r="AH1009" s="96"/>
    </row>
    <row r="1010" spans="1:34" ht="18.75" customHeight="1">
      <c r="A1010" s="96"/>
      <c r="B1010" s="96"/>
      <c r="C1010" s="96"/>
      <c r="D1010" s="96"/>
      <c r="E1010" s="96"/>
      <c r="F1010" s="96"/>
      <c r="G1010" s="96"/>
      <c r="H1010" s="96"/>
      <c r="I1010" s="96"/>
      <c r="J1010" s="96"/>
      <c r="K1010" s="8"/>
      <c r="L1010" s="8"/>
      <c r="M1010" s="8"/>
      <c r="N1010" s="8"/>
      <c r="O1010" s="8"/>
      <c r="P1010" s="8"/>
      <c r="Q1010" s="8"/>
      <c r="R1010" s="8"/>
      <c r="S1010" s="8"/>
      <c r="T1010" s="8"/>
      <c r="U1010" s="8"/>
      <c r="V1010" s="8"/>
      <c r="W1010" s="8"/>
      <c r="X1010" s="8"/>
      <c r="Y1010" s="8"/>
      <c r="Z1010" s="8"/>
      <c r="AA1010" s="8"/>
      <c r="AB1010" s="8"/>
      <c r="AC1010" s="8"/>
      <c r="AD1010" s="8"/>
      <c r="AE1010" s="124"/>
      <c r="AF1010" s="96"/>
      <c r="AG1010" s="96"/>
      <c r="AH1010" s="96"/>
    </row>
    <row r="1011" spans="1:34" ht="18.75" customHeight="1">
      <c r="A1011" s="96"/>
      <c r="B1011" s="96"/>
      <c r="C1011" s="96"/>
      <c r="D1011" s="96"/>
      <c r="E1011" s="96"/>
      <c r="F1011" s="96"/>
      <c r="G1011" s="96"/>
      <c r="H1011" s="96"/>
      <c r="I1011" s="96"/>
      <c r="J1011" s="96"/>
      <c r="K1011" s="8"/>
      <c r="L1011" s="8"/>
      <c r="M1011" s="8"/>
      <c r="N1011" s="8"/>
      <c r="O1011" s="8"/>
      <c r="P1011" s="8"/>
      <c r="Q1011" s="8"/>
      <c r="R1011" s="8"/>
      <c r="S1011" s="8"/>
      <c r="T1011" s="8"/>
      <c r="U1011" s="8"/>
      <c r="V1011" s="8"/>
      <c r="W1011" s="8"/>
      <c r="X1011" s="8"/>
      <c r="Y1011" s="8"/>
      <c r="Z1011" s="8"/>
      <c r="AA1011" s="8"/>
      <c r="AB1011" s="8"/>
      <c r="AC1011" s="8"/>
      <c r="AD1011" s="8"/>
      <c r="AE1011" s="124"/>
      <c r="AF1011" s="96"/>
      <c r="AG1011" s="96"/>
      <c r="AH1011" s="96"/>
    </row>
    <row r="1012" spans="1:34" ht="18.75" customHeight="1">
      <c r="A1012" s="96"/>
      <c r="B1012" s="96"/>
      <c r="C1012" s="96"/>
      <c r="D1012" s="96"/>
      <c r="E1012" s="96"/>
      <c r="F1012" s="96"/>
      <c r="G1012" s="96"/>
      <c r="H1012" s="96"/>
      <c r="I1012" s="96"/>
      <c r="J1012" s="96"/>
      <c r="K1012" s="8"/>
      <c r="L1012" s="8"/>
      <c r="M1012" s="8"/>
      <c r="N1012" s="8"/>
      <c r="O1012" s="8"/>
      <c r="P1012" s="8"/>
      <c r="Q1012" s="8"/>
      <c r="R1012" s="8"/>
      <c r="S1012" s="8"/>
      <c r="T1012" s="8"/>
      <c r="U1012" s="8"/>
      <c r="V1012" s="8"/>
      <c r="W1012" s="8"/>
      <c r="X1012" s="8"/>
      <c r="Y1012" s="8"/>
      <c r="Z1012" s="8"/>
      <c r="AA1012" s="8"/>
      <c r="AB1012" s="8"/>
      <c r="AC1012" s="8"/>
      <c r="AD1012" s="8"/>
      <c r="AE1012" s="124"/>
      <c r="AF1012" s="96"/>
      <c r="AG1012" s="96"/>
      <c r="AH1012" s="96"/>
    </row>
    <row r="1013" spans="1:34" ht="18.75" customHeight="1">
      <c r="A1013" s="96"/>
      <c r="B1013" s="96"/>
      <c r="C1013" s="96"/>
      <c r="D1013" s="96"/>
      <c r="E1013" s="96"/>
      <c r="F1013" s="96"/>
      <c r="G1013" s="96"/>
      <c r="H1013" s="96"/>
      <c r="I1013" s="96"/>
      <c r="J1013" s="96"/>
      <c r="K1013" s="8"/>
      <c r="L1013" s="8"/>
      <c r="M1013" s="8"/>
      <c r="N1013" s="8"/>
      <c r="O1013" s="8"/>
      <c r="P1013" s="8"/>
      <c r="Q1013" s="8"/>
      <c r="R1013" s="8"/>
      <c r="S1013" s="8"/>
      <c r="T1013" s="8"/>
      <c r="U1013" s="8"/>
      <c r="V1013" s="8"/>
      <c r="W1013" s="8"/>
      <c r="X1013" s="8"/>
      <c r="Y1013" s="8"/>
      <c r="Z1013" s="8"/>
      <c r="AA1013" s="8"/>
      <c r="AB1013" s="8"/>
      <c r="AC1013" s="8"/>
      <c r="AD1013" s="8"/>
      <c r="AE1013" s="124"/>
      <c r="AF1013" s="96"/>
      <c r="AG1013" s="96"/>
      <c r="AH1013" s="96"/>
    </row>
    <row r="1014" spans="1:34" ht="18.75" customHeight="1">
      <c r="A1014" s="96"/>
      <c r="B1014" s="96"/>
      <c r="C1014" s="96"/>
      <c r="D1014" s="96"/>
      <c r="E1014" s="96"/>
      <c r="F1014" s="96"/>
      <c r="G1014" s="96"/>
      <c r="H1014" s="96"/>
      <c r="I1014" s="96"/>
      <c r="J1014" s="96"/>
      <c r="K1014" s="8"/>
      <c r="L1014" s="8"/>
      <c r="M1014" s="8"/>
      <c r="N1014" s="8"/>
      <c r="O1014" s="8"/>
      <c r="P1014" s="8"/>
      <c r="Q1014" s="8"/>
      <c r="R1014" s="8"/>
      <c r="S1014" s="8"/>
      <c r="T1014" s="8"/>
      <c r="U1014" s="8"/>
      <c r="V1014" s="8"/>
      <c r="W1014" s="8"/>
      <c r="X1014" s="8"/>
      <c r="Y1014" s="8"/>
      <c r="Z1014" s="8"/>
      <c r="AA1014" s="8"/>
      <c r="AB1014" s="8"/>
      <c r="AC1014" s="8"/>
      <c r="AD1014" s="8"/>
      <c r="AE1014" s="124"/>
      <c r="AF1014" s="96"/>
      <c r="AG1014" s="96"/>
      <c r="AH1014" s="96"/>
    </row>
  </sheetData>
  <conditionalFormatting sqref="A1:A1014 AE20">
    <cfRule type="notContainsBlanks" dxfId="4" priority="1">
      <formula>LEN(TRIM(A1))&gt;0</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B61"/>
  <sheetViews>
    <sheetView workbookViewId="0"/>
  </sheetViews>
  <sheetFormatPr defaultColWidth="12.6640625" defaultRowHeight="15.75" customHeight="1"/>
  <cols>
    <col min="1" max="1" width="37.21875" customWidth="1"/>
    <col min="2" max="2" width="65.44140625" customWidth="1"/>
  </cols>
  <sheetData>
    <row r="1" spans="1:2" ht="13.8">
      <c r="A1" s="125" t="s">
        <v>2530</v>
      </c>
      <c r="B1" s="125" t="s">
        <v>2531</v>
      </c>
    </row>
    <row r="2" spans="1:2" ht="13.8">
      <c r="A2" s="120" t="s">
        <v>2546</v>
      </c>
    </row>
    <row r="3" spans="1:2" ht="13.8">
      <c r="A3" s="143" t="s">
        <v>2555</v>
      </c>
    </row>
    <row r="4" spans="1:2" ht="13.8">
      <c r="A4" s="120" t="s">
        <v>2563</v>
      </c>
    </row>
    <row r="5" spans="1:2" ht="13.8">
      <c r="A5" s="143" t="s">
        <v>2564</v>
      </c>
    </row>
    <row r="6" spans="1:2" ht="20.25" customHeight="1">
      <c r="A6" s="120" t="s">
        <v>2566</v>
      </c>
    </row>
    <row r="7" spans="1:2" ht="13.8">
      <c r="A7" s="143" t="s">
        <v>2569</v>
      </c>
      <c r="B7" s="1" t="s">
        <v>2761</v>
      </c>
    </row>
    <row r="8" spans="1:2" ht="13.8">
      <c r="A8" s="143" t="s">
        <v>2577</v>
      </c>
    </row>
    <row r="9" spans="1:2" ht="27.6">
      <c r="A9" s="120" t="s">
        <v>2581</v>
      </c>
    </row>
    <row r="10" spans="1:2" ht="13.8">
      <c r="A10" s="143" t="s">
        <v>2588</v>
      </c>
    </row>
    <row r="11" spans="1:2" ht="13.8">
      <c r="A11" s="120" t="s">
        <v>2593</v>
      </c>
    </row>
    <row r="12" spans="1:2" ht="13.8">
      <c r="A12" s="160" t="s">
        <v>1752</v>
      </c>
    </row>
    <row r="13" spans="1:2" ht="27.6">
      <c r="A13" s="120" t="s">
        <v>2601</v>
      </c>
    </row>
    <row r="14" spans="1:2" ht="13.8">
      <c r="A14" s="143" t="s">
        <v>2605</v>
      </c>
    </row>
    <row r="15" spans="1:2" ht="13.8">
      <c r="A15" s="120" t="s">
        <v>2608</v>
      </c>
    </row>
    <row r="16" spans="1:2" ht="13.8">
      <c r="A16" s="143" t="s">
        <v>2609</v>
      </c>
    </row>
    <row r="17" spans="1:1" ht="13.8">
      <c r="A17" s="120" t="s">
        <v>1774</v>
      </c>
    </row>
    <row r="18" spans="1:1" ht="27.6">
      <c r="A18" s="143" t="s">
        <v>2615</v>
      </c>
    </row>
    <row r="19" spans="1:1" ht="13.8">
      <c r="A19" s="120" t="s">
        <v>2617</v>
      </c>
    </row>
    <row r="20" spans="1:1" ht="13.8">
      <c r="A20" s="143" t="s">
        <v>2620</v>
      </c>
    </row>
    <row r="21" spans="1:1" ht="13.8">
      <c r="A21" s="120" t="s">
        <v>2623</v>
      </c>
    </row>
    <row r="22" spans="1:1" ht="13.8">
      <c r="A22" s="143" t="s">
        <v>2626</v>
      </c>
    </row>
    <row r="23" spans="1:1" ht="13.8">
      <c r="A23" s="120" t="s">
        <v>2629</v>
      </c>
    </row>
    <row r="24" spans="1:1" ht="13.8">
      <c r="A24" s="143" t="s">
        <v>2633</v>
      </c>
    </row>
    <row r="25" spans="1:1" ht="13.8">
      <c r="A25" s="120" t="s">
        <v>2762</v>
      </c>
    </row>
    <row r="26" spans="1:1" ht="13.8">
      <c r="A26" s="143" t="s">
        <v>2637</v>
      </c>
    </row>
    <row r="27" spans="1:1" ht="13.8">
      <c r="A27" s="120" t="s">
        <v>2642</v>
      </c>
    </row>
    <row r="28" spans="1:1" ht="13.8">
      <c r="A28" s="143" t="s">
        <v>2648</v>
      </c>
    </row>
    <row r="29" spans="1:1" ht="13.8">
      <c r="A29" s="120" t="s">
        <v>2650</v>
      </c>
    </row>
    <row r="30" spans="1:1" ht="13.8">
      <c r="A30" s="143" t="s">
        <v>2652</v>
      </c>
    </row>
    <row r="31" spans="1:1" ht="13.8">
      <c r="A31" s="120" t="s">
        <v>1735</v>
      </c>
    </row>
    <row r="32" spans="1:1" ht="41.4">
      <c r="A32" s="143" t="s">
        <v>2661</v>
      </c>
    </row>
    <row r="33" spans="1:1" ht="13.8">
      <c r="A33" s="120" t="s">
        <v>2666</v>
      </c>
    </row>
    <row r="34" spans="1:1" ht="13.8">
      <c r="A34" s="143" t="s">
        <v>2668</v>
      </c>
    </row>
    <row r="35" spans="1:1" ht="13.8">
      <c r="A35" s="120" t="s">
        <v>2671</v>
      </c>
    </row>
    <row r="36" spans="1:1" ht="13.8">
      <c r="A36" s="143" t="s">
        <v>2676</v>
      </c>
    </row>
    <row r="37" spans="1:1" ht="13.8">
      <c r="A37" s="120" t="s">
        <v>2683</v>
      </c>
    </row>
    <row r="38" spans="1:1" ht="13.8">
      <c r="A38" s="143" t="s">
        <v>2686</v>
      </c>
    </row>
    <row r="39" spans="1:1" ht="13.8">
      <c r="A39" s="120" t="s">
        <v>2687</v>
      </c>
    </row>
    <row r="40" spans="1:1" ht="13.8">
      <c r="A40" s="143" t="s">
        <v>2691</v>
      </c>
    </row>
    <row r="41" spans="1:1" ht="13.8">
      <c r="A41" s="120" t="s">
        <v>2264</v>
      </c>
    </row>
    <row r="42" spans="1:1" ht="13.8">
      <c r="A42" s="143" t="s">
        <v>2693</v>
      </c>
    </row>
    <row r="43" spans="1:1" ht="27.6">
      <c r="A43" s="120" t="s">
        <v>2696</v>
      </c>
    </row>
    <row r="44" spans="1:1" ht="13.8">
      <c r="A44" s="143" t="s">
        <v>2296</v>
      </c>
    </row>
    <row r="45" spans="1:1" ht="13.8">
      <c r="A45" s="120" t="s">
        <v>2705</v>
      </c>
    </row>
    <row r="46" spans="1:1" ht="13.8">
      <c r="A46" s="143" t="s">
        <v>2711</v>
      </c>
    </row>
    <row r="47" spans="1:1" ht="13.8">
      <c r="A47" s="120" t="s">
        <v>2713</v>
      </c>
    </row>
    <row r="48" spans="1:1" ht="13.8">
      <c r="A48" s="143" t="s">
        <v>2719</v>
      </c>
    </row>
    <row r="49" spans="1:1" ht="27.6">
      <c r="A49" s="120" t="s">
        <v>2720</v>
      </c>
    </row>
    <row r="50" spans="1:1" ht="13.8">
      <c r="A50" s="143" t="s">
        <v>2722</v>
      </c>
    </row>
    <row r="51" spans="1:1" ht="13.8">
      <c r="A51" s="120" t="s">
        <v>2723</v>
      </c>
    </row>
    <row r="52" spans="1:1" ht="13.8">
      <c r="A52" s="143" t="s">
        <v>2727</v>
      </c>
    </row>
    <row r="53" spans="1:1" ht="13.8">
      <c r="A53" s="120" t="s">
        <v>2730</v>
      </c>
    </row>
    <row r="54" spans="1:1" ht="13.8">
      <c r="A54" s="143" t="s">
        <v>2733</v>
      </c>
    </row>
    <row r="55" spans="1:1" ht="13.8">
      <c r="A55" s="120" t="s">
        <v>2735</v>
      </c>
    </row>
    <row r="56" spans="1:1" ht="13.8">
      <c r="A56" s="169" t="s">
        <v>2738</v>
      </c>
    </row>
    <row r="57" spans="1:1" ht="13.8">
      <c r="A57" s="120" t="s">
        <v>2742</v>
      </c>
    </row>
    <row r="58" spans="1:1" ht="13.8">
      <c r="A58" s="143" t="s">
        <v>2744</v>
      </c>
    </row>
    <row r="59" spans="1:1" ht="13.8">
      <c r="A59" s="120" t="s">
        <v>2748</v>
      </c>
    </row>
    <row r="60" spans="1:1" ht="13.8">
      <c r="A60" s="143" t="s">
        <v>2754</v>
      </c>
    </row>
    <row r="61" spans="1:1" ht="13.8">
      <c r="A61" s="120" t="s">
        <v>2759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X1000"/>
  <sheetViews>
    <sheetView workbookViewId="0">
      <pane ySplit="1" topLeftCell="A2" activePane="bottomLeft" state="frozen"/>
      <selection pane="bottomLeft" activeCell="B3" sqref="B3"/>
    </sheetView>
  </sheetViews>
  <sheetFormatPr defaultColWidth="12.6640625" defaultRowHeight="15.75" customHeight="1"/>
  <cols>
    <col min="1" max="1" width="32.6640625" customWidth="1"/>
    <col min="2" max="2" width="10.33203125" customWidth="1"/>
    <col min="3" max="3" width="17.109375" customWidth="1"/>
    <col min="4" max="4" width="14.6640625" customWidth="1"/>
    <col min="5" max="5" width="30.33203125" customWidth="1"/>
    <col min="6" max="6" width="15.88671875" customWidth="1"/>
    <col min="7" max="7" width="8.77734375" customWidth="1"/>
    <col min="8" max="8" width="8.88671875" customWidth="1"/>
    <col min="9" max="9" width="7.6640625" customWidth="1"/>
    <col min="10" max="10" width="7.44140625" customWidth="1"/>
    <col min="11" max="11" width="8.77734375" customWidth="1"/>
    <col min="12" max="12" width="7.33203125" customWidth="1"/>
    <col min="13" max="13" width="9" customWidth="1"/>
    <col min="14" max="14" width="7.77734375" customWidth="1"/>
    <col min="15" max="15" width="8.88671875" customWidth="1"/>
    <col min="16" max="16" width="8.6640625" customWidth="1"/>
    <col min="17" max="17" width="7.88671875" customWidth="1"/>
    <col min="18" max="18" width="7" customWidth="1"/>
    <col min="19" max="19" width="8.109375" customWidth="1"/>
    <col min="20" max="20" width="7.6640625" customWidth="1"/>
    <col min="21" max="21" width="8.109375" customWidth="1"/>
    <col min="22" max="22" width="7.88671875" customWidth="1"/>
    <col min="23" max="23" width="7.6640625" customWidth="1"/>
    <col min="24" max="24" width="7.88671875" customWidth="1"/>
  </cols>
  <sheetData>
    <row r="1" spans="1:24" ht="15.75" customHeight="1">
      <c r="A1" s="170" t="s">
        <v>2763</v>
      </c>
      <c r="B1" s="170" t="s">
        <v>2231</v>
      </c>
      <c r="C1" s="170" t="s">
        <v>2764</v>
      </c>
      <c r="D1" s="171" t="s">
        <v>2765</v>
      </c>
      <c r="E1" s="170" t="s">
        <v>2766</v>
      </c>
      <c r="F1" s="172" t="s">
        <v>1709</v>
      </c>
      <c r="G1" s="173" t="s">
        <v>2514</v>
      </c>
      <c r="H1" s="173" t="s">
        <v>2515</v>
      </c>
      <c r="I1" s="173" t="s">
        <v>2516</v>
      </c>
      <c r="J1" s="173" t="s">
        <v>2517</v>
      </c>
      <c r="K1" s="173" t="s">
        <v>2518</v>
      </c>
      <c r="L1" s="173" t="s">
        <v>2519</v>
      </c>
      <c r="M1" s="173" t="s">
        <v>1703</v>
      </c>
      <c r="N1" s="173" t="s">
        <v>1704</v>
      </c>
      <c r="O1" s="173" t="s">
        <v>1705</v>
      </c>
      <c r="P1" s="173" t="s">
        <v>1706</v>
      </c>
      <c r="Q1" s="173" t="s">
        <v>1711</v>
      </c>
      <c r="R1" s="173" t="s">
        <v>1712</v>
      </c>
      <c r="S1" s="173" t="s">
        <v>1714</v>
      </c>
      <c r="T1" s="173" t="s">
        <v>1715</v>
      </c>
      <c r="U1" s="173" t="s">
        <v>1717</v>
      </c>
      <c r="V1" s="173" t="s">
        <v>1718</v>
      </c>
      <c r="W1" s="173" t="s">
        <v>1720</v>
      </c>
      <c r="X1" s="173" t="s">
        <v>1721</v>
      </c>
    </row>
    <row r="2" spans="1:24" ht="15.75" customHeight="1">
      <c r="A2" s="82" t="s">
        <v>2767</v>
      </c>
      <c r="B2" s="20" t="b">
        <f t="shared" ref="B2:B256" si="0">A2=A1</f>
        <v>0</v>
      </c>
      <c r="C2" s="82" t="s">
        <v>2768</v>
      </c>
      <c r="D2" s="20">
        <v>8608011816</v>
      </c>
      <c r="E2" s="82" t="s">
        <v>1120</v>
      </c>
      <c r="F2" s="26" t="s">
        <v>1732</v>
      </c>
      <c r="G2" s="174"/>
      <c r="H2" s="174"/>
      <c r="I2" s="174"/>
      <c r="J2" s="174"/>
      <c r="K2" s="174"/>
      <c r="L2" s="174"/>
      <c r="M2" s="174"/>
      <c r="N2" s="174"/>
      <c r="O2" s="174"/>
      <c r="P2" s="174"/>
      <c r="Q2" s="174"/>
      <c r="R2" s="174"/>
      <c r="S2" s="174"/>
      <c r="T2" s="174"/>
      <c r="U2" s="174"/>
      <c r="V2" s="174" t="s">
        <v>979</v>
      </c>
      <c r="W2" s="174"/>
      <c r="X2" s="174"/>
    </row>
    <row r="3" spans="1:24" ht="15.75" customHeight="1">
      <c r="A3" s="175" t="s">
        <v>2769</v>
      </c>
      <c r="B3" s="20" t="b">
        <f t="shared" si="0"/>
        <v>0</v>
      </c>
      <c r="C3" s="175" t="s">
        <v>18</v>
      </c>
      <c r="D3" s="176">
        <v>7025131966</v>
      </c>
      <c r="E3" s="91" t="s">
        <v>1018</v>
      </c>
      <c r="F3" s="26"/>
      <c r="G3" s="174"/>
      <c r="H3" s="174"/>
      <c r="I3" s="174"/>
      <c r="J3" s="174"/>
      <c r="K3" s="174"/>
      <c r="L3" s="174"/>
      <c r="M3" s="174"/>
      <c r="N3" s="174"/>
      <c r="O3" s="174"/>
      <c r="P3" s="174"/>
      <c r="Q3" s="174"/>
      <c r="R3" s="174"/>
      <c r="S3" s="174" t="s">
        <v>979</v>
      </c>
      <c r="T3" s="174"/>
      <c r="U3" s="174"/>
      <c r="V3" s="174"/>
      <c r="W3" s="174"/>
      <c r="X3" s="174"/>
    </row>
    <row r="4" spans="1:24" ht="15.75" customHeight="1">
      <c r="A4" s="82" t="s">
        <v>2770</v>
      </c>
      <c r="B4" s="20" t="b">
        <f t="shared" si="0"/>
        <v>0</v>
      </c>
      <c r="C4" s="82" t="s">
        <v>18</v>
      </c>
      <c r="D4" s="20">
        <v>4408767493</v>
      </c>
      <c r="E4" s="82" t="s">
        <v>222</v>
      </c>
      <c r="F4" s="56" t="s">
        <v>1739</v>
      </c>
      <c r="G4" s="174"/>
      <c r="H4" s="174"/>
      <c r="I4" s="174"/>
      <c r="J4" s="174"/>
      <c r="K4" s="174"/>
      <c r="L4" s="174"/>
      <c r="M4" s="174"/>
      <c r="N4" s="174"/>
      <c r="O4" s="174"/>
      <c r="P4" s="174"/>
      <c r="Q4" s="174"/>
      <c r="R4" s="174"/>
      <c r="S4" s="174"/>
      <c r="T4" s="174"/>
      <c r="U4" s="174" t="s">
        <v>979</v>
      </c>
      <c r="V4" s="174" t="s">
        <v>979</v>
      </c>
      <c r="W4" s="174" t="s">
        <v>979</v>
      </c>
      <c r="X4" s="174" t="s">
        <v>979</v>
      </c>
    </row>
    <row r="5" spans="1:24" ht="15.75" customHeight="1">
      <c r="A5" s="175" t="s">
        <v>2771</v>
      </c>
      <c r="B5" s="20" t="b">
        <f t="shared" si="0"/>
        <v>0</v>
      </c>
      <c r="C5" s="175" t="s">
        <v>316</v>
      </c>
      <c r="D5" s="176">
        <v>7373144619</v>
      </c>
      <c r="E5" s="91" t="s">
        <v>1461</v>
      </c>
      <c r="F5" s="84"/>
      <c r="G5" s="174"/>
      <c r="H5" s="174"/>
      <c r="I5" s="174"/>
      <c r="J5" s="174"/>
      <c r="K5" s="174"/>
      <c r="L5" s="174"/>
      <c r="M5" s="174"/>
      <c r="N5" s="174"/>
      <c r="O5" s="174"/>
      <c r="P5" s="174"/>
      <c r="Q5" s="174" t="s">
        <v>979</v>
      </c>
      <c r="R5" s="174" t="s">
        <v>979</v>
      </c>
      <c r="S5" s="174" t="s">
        <v>979</v>
      </c>
      <c r="T5" s="174"/>
      <c r="U5" s="174" t="s">
        <v>979</v>
      </c>
      <c r="V5" s="174"/>
      <c r="W5" s="174"/>
      <c r="X5" s="174"/>
    </row>
    <row r="6" spans="1:24" ht="15.75" customHeight="1">
      <c r="A6" s="82" t="s">
        <v>446</v>
      </c>
      <c r="B6" s="20" t="b">
        <f t="shared" si="0"/>
        <v>0</v>
      </c>
      <c r="C6" s="82" t="s">
        <v>2768</v>
      </c>
      <c r="D6" s="20">
        <v>3098241867</v>
      </c>
      <c r="E6" s="82" t="s">
        <v>442</v>
      </c>
      <c r="F6" s="56" t="s">
        <v>1732</v>
      </c>
      <c r="G6" s="174"/>
      <c r="H6" s="174"/>
      <c r="I6" s="174"/>
      <c r="J6" s="174"/>
      <c r="K6" s="174"/>
      <c r="L6" s="174"/>
      <c r="M6" s="174"/>
      <c r="N6" s="174"/>
      <c r="O6" s="174"/>
      <c r="P6" s="174"/>
      <c r="Q6" s="174"/>
      <c r="R6" s="174"/>
      <c r="S6" s="174"/>
      <c r="T6" s="174" t="s">
        <v>979</v>
      </c>
      <c r="U6" s="174"/>
      <c r="V6" s="174"/>
      <c r="W6" s="174"/>
      <c r="X6" s="174" t="s">
        <v>979</v>
      </c>
    </row>
    <row r="7" spans="1:24" ht="15.75" customHeight="1">
      <c r="A7" s="82" t="s">
        <v>2772</v>
      </c>
      <c r="B7" s="20" t="b">
        <f t="shared" si="0"/>
        <v>0</v>
      </c>
      <c r="C7" s="82" t="s">
        <v>2768</v>
      </c>
      <c r="D7" s="20">
        <v>2246882780</v>
      </c>
      <c r="E7" s="82" t="s">
        <v>900</v>
      </c>
      <c r="F7" s="56" t="s">
        <v>1732</v>
      </c>
      <c r="G7" s="174"/>
      <c r="H7" s="174"/>
      <c r="I7" s="174"/>
      <c r="J7" s="174"/>
      <c r="K7" s="174"/>
      <c r="L7" s="174"/>
      <c r="M7" s="174"/>
      <c r="N7" s="174"/>
      <c r="O7" s="174"/>
      <c r="P7" s="174"/>
      <c r="Q7" s="174"/>
      <c r="R7" s="174"/>
      <c r="S7" s="174" t="s">
        <v>979</v>
      </c>
      <c r="T7" s="174" t="s">
        <v>979</v>
      </c>
      <c r="U7" s="174" t="s">
        <v>979</v>
      </c>
      <c r="V7" s="174" t="s">
        <v>979</v>
      </c>
      <c r="W7" s="174" t="s">
        <v>979</v>
      </c>
      <c r="X7" s="174" t="s">
        <v>979</v>
      </c>
    </row>
    <row r="8" spans="1:24" ht="15.75" customHeight="1">
      <c r="A8" s="82" t="s">
        <v>2773</v>
      </c>
      <c r="B8" s="20" t="b">
        <f t="shared" si="0"/>
        <v>0</v>
      </c>
      <c r="C8" s="82" t="s">
        <v>28</v>
      </c>
      <c r="D8" s="20">
        <v>8609780663</v>
      </c>
      <c r="E8" s="82" t="s">
        <v>1001</v>
      </c>
      <c r="F8" s="56" t="s">
        <v>1741</v>
      </c>
      <c r="G8" s="174"/>
      <c r="H8" s="174"/>
      <c r="I8" s="174"/>
      <c r="J8" s="174"/>
      <c r="K8" s="174"/>
      <c r="L8" s="174"/>
      <c r="M8" s="174"/>
      <c r="N8" s="174"/>
      <c r="O8" s="174"/>
      <c r="P8" s="174"/>
      <c r="Q8" s="174"/>
      <c r="R8" s="174"/>
      <c r="S8" s="174" t="s">
        <v>979</v>
      </c>
      <c r="T8" s="174" t="s">
        <v>979</v>
      </c>
      <c r="U8" s="174" t="s">
        <v>979</v>
      </c>
      <c r="V8" s="174" t="s">
        <v>979</v>
      </c>
      <c r="W8" s="174" t="s">
        <v>979</v>
      </c>
      <c r="X8" s="174" t="s">
        <v>979</v>
      </c>
    </row>
    <row r="9" spans="1:24" ht="15.75" customHeight="1">
      <c r="A9" s="82" t="s">
        <v>977</v>
      </c>
      <c r="B9" s="20" t="b">
        <f t="shared" si="0"/>
        <v>0</v>
      </c>
      <c r="C9" s="82" t="s">
        <v>56</v>
      </c>
      <c r="D9" s="20">
        <v>6102416839</v>
      </c>
      <c r="E9" s="82" t="s">
        <v>974</v>
      </c>
      <c r="F9" s="56" t="s">
        <v>1732</v>
      </c>
      <c r="G9" s="174"/>
      <c r="H9" s="174"/>
      <c r="I9" s="174"/>
      <c r="J9" s="174"/>
      <c r="K9" s="174"/>
      <c r="L9" s="174"/>
      <c r="M9" s="174"/>
      <c r="N9" s="174"/>
      <c r="O9" s="174"/>
      <c r="P9" s="174"/>
      <c r="Q9" s="174"/>
      <c r="R9" s="174"/>
      <c r="S9" s="174" t="s">
        <v>979</v>
      </c>
      <c r="T9" s="174" t="s">
        <v>979</v>
      </c>
      <c r="U9" s="174" t="s">
        <v>979</v>
      </c>
      <c r="V9" s="174" t="s">
        <v>979</v>
      </c>
      <c r="W9" s="174" t="s">
        <v>979</v>
      </c>
      <c r="X9" s="174" t="s">
        <v>979</v>
      </c>
    </row>
    <row r="10" spans="1:24" ht="15.75" customHeight="1">
      <c r="A10" s="82" t="s">
        <v>2774</v>
      </c>
      <c r="B10" s="20" t="b">
        <f t="shared" si="0"/>
        <v>0</v>
      </c>
      <c r="C10" s="82" t="s">
        <v>2768</v>
      </c>
      <c r="D10" s="20">
        <v>18473436714</v>
      </c>
      <c r="E10" s="82" t="s">
        <v>1323</v>
      </c>
      <c r="F10" s="60" t="s">
        <v>1757</v>
      </c>
      <c r="G10" s="174"/>
      <c r="H10" s="174"/>
      <c r="I10" s="174"/>
      <c r="J10" s="174"/>
      <c r="K10" s="174"/>
      <c r="L10" s="174"/>
      <c r="M10" s="174"/>
      <c r="N10" s="174"/>
      <c r="O10" s="174"/>
      <c r="P10" s="174"/>
      <c r="Q10" s="174"/>
      <c r="R10" s="174"/>
      <c r="S10" s="174"/>
      <c r="T10" s="174" t="s">
        <v>979</v>
      </c>
      <c r="U10" s="174" t="s">
        <v>979</v>
      </c>
      <c r="V10" s="174" t="s">
        <v>979</v>
      </c>
      <c r="W10" s="174" t="s">
        <v>979</v>
      </c>
      <c r="X10" s="174" t="s">
        <v>979</v>
      </c>
    </row>
    <row r="11" spans="1:24" ht="15.75" customHeight="1">
      <c r="A11" s="82" t="s">
        <v>2775</v>
      </c>
      <c r="B11" s="20" t="b">
        <f t="shared" si="0"/>
        <v>0</v>
      </c>
      <c r="C11" s="82" t="s">
        <v>18</v>
      </c>
      <c r="D11" s="20">
        <v>5188981842</v>
      </c>
      <c r="E11" s="82" t="s">
        <v>31</v>
      </c>
      <c r="F11" s="56" t="s">
        <v>1743</v>
      </c>
      <c r="G11" s="174"/>
      <c r="H11" s="174"/>
      <c r="I11" s="174"/>
      <c r="J11" s="174"/>
      <c r="K11" s="174"/>
      <c r="L11" s="174"/>
      <c r="M11" s="174"/>
      <c r="N11" s="174"/>
      <c r="O11" s="174"/>
      <c r="P11" s="174"/>
      <c r="Q11" s="174"/>
      <c r="R11" s="174"/>
      <c r="S11" s="174"/>
      <c r="T11" s="174"/>
      <c r="U11" s="174"/>
      <c r="V11" s="174"/>
      <c r="W11" s="174"/>
      <c r="X11" s="174"/>
    </row>
    <row r="12" spans="1:24" ht="15.75" customHeight="1">
      <c r="A12" s="82" t="s">
        <v>2776</v>
      </c>
      <c r="B12" s="20" t="b">
        <f t="shared" si="0"/>
        <v>0</v>
      </c>
      <c r="C12" s="82" t="s">
        <v>28</v>
      </c>
      <c r="D12" s="20">
        <v>2147623394</v>
      </c>
      <c r="E12" s="82" t="s">
        <v>318</v>
      </c>
      <c r="F12" s="56" t="s">
        <v>1732</v>
      </c>
      <c r="G12" s="174"/>
      <c r="H12" s="174"/>
      <c r="I12" s="174"/>
      <c r="J12" s="174"/>
      <c r="K12" s="174"/>
      <c r="L12" s="174"/>
      <c r="M12" s="174"/>
      <c r="N12" s="174"/>
      <c r="O12" s="174"/>
      <c r="P12" s="174"/>
      <c r="Q12" s="174"/>
      <c r="R12" s="174"/>
      <c r="S12" s="174" t="s">
        <v>979</v>
      </c>
      <c r="T12" s="174" t="s">
        <v>979</v>
      </c>
      <c r="U12" s="174" t="s">
        <v>979</v>
      </c>
      <c r="V12" s="174" t="s">
        <v>979</v>
      </c>
      <c r="W12" s="174" t="s">
        <v>979</v>
      </c>
      <c r="X12" s="174" t="s">
        <v>979</v>
      </c>
    </row>
    <row r="13" spans="1:24" ht="15.75" customHeight="1">
      <c r="A13" s="82" t="s">
        <v>2777</v>
      </c>
      <c r="B13" s="20" t="b">
        <f t="shared" si="0"/>
        <v>0</v>
      </c>
      <c r="C13" s="82" t="s">
        <v>1933</v>
      </c>
      <c r="D13" s="20" t="s">
        <v>1939</v>
      </c>
      <c r="E13" s="82" t="s">
        <v>1936</v>
      </c>
      <c r="F13" s="56" t="s">
        <v>1741</v>
      </c>
      <c r="G13" s="174"/>
      <c r="H13" s="174"/>
      <c r="I13" s="174"/>
      <c r="J13" s="174"/>
      <c r="K13" s="174"/>
      <c r="L13" s="174"/>
      <c r="M13" s="174"/>
      <c r="N13" s="174"/>
      <c r="O13" s="174"/>
      <c r="P13" s="174"/>
      <c r="Q13" s="174"/>
      <c r="R13" s="174"/>
      <c r="S13" s="174" t="s">
        <v>979</v>
      </c>
      <c r="T13" s="174" t="s">
        <v>979</v>
      </c>
      <c r="U13" s="174" t="s">
        <v>979</v>
      </c>
      <c r="V13" s="174" t="s">
        <v>979</v>
      </c>
      <c r="W13" s="174" t="s">
        <v>979</v>
      </c>
      <c r="X13" s="174" t="s">
        <v>979</v>
      </c>
    </row>
    <row r="14" spans="1:24" ht="15.75" customHeight="1">
      <c r="A14" s="82" t="s">
        <v>2778</v>
      </c>
      <c r="B14" s="20" t="b">
        <f t="shared" si="0"/>
        <v>0</v>
      </c>
      <c r="C14" s="82" t="s">
        <v>2043</v>
      </c>
      <c r="D14" s="20">
        <v>3314425401</v>
      </c>
      <c r="E14" s="82" t="s">
        <v>2067</v>
      </c>
      <c r="F14" s="56" t="s">
        <v>1741</v>
      </c>
      <c r="G14" s="174"/>
      <c r="H14" s="174"/>
      <c r="I14" s="174"/>
      <c r="J14" s="174"/>
      <c r="K14" s="174"/>
      <c r="L14" s="174"/>
      <c r="M14" s="174"/>
      <c r="N14" s="174"/>
      <c r="O14" s="174"/>
      <c r="P14" s="174"/>
      <c r="Q14" s="174"/>
      <c r="R14" s="174"/>
      <c r="S14" s="174" t="s">
        <v>979</v>
      </c>
      <c r="T14" s="174" t="s">
        <v>979</v>
      </c>
      <c r="U14" s="174" t="s">
        <v>979</v>
      </c>
      <c r="V14" s="174" t="s">
        <v>979</v>
      </c>
      <c r="W14" s="174" t="s">
        <v>979</v>
      </c>
      <c r="X14" s="174"/>
    </row>
    <row r="15" spans="1:24" ht="15.75" customHeight="1">
      <c r="A15" s="82" t="s">
        <v>2779</v>
      </c>
      <c r="B15" s="20" t="b">
        <f t="shared" si="0"/>
        <v>0</v>
      </c>
      <c r="C15" s="82" t="s">
        <v>28</v>
      </c>
      <c r="D15" s="20">
        <v>4698795899</v>
      </c>
      <c r="E15" s="82" t="s">
        <v>790</v>
      </c>
      <c r="F15" s="56" t="s">
        <v>1732</v>
      </c>
      <c r="G15" s="174"/>
      <c r="H15" s="174"/>
      <c r="I15" s="174"/>
      <c r="J15" s="174"/>
      <c r="K15" s="174"/>
      <c r="L15" s="174"/>
      <c r="M15" s="174"/>
      <c r="N15" s="174"/>
      <c r="O15" s="174"/>
      <c r="P15" s="174"/>
      <c r="Q15" s="174"/>
      <c r="R15" s="174"/>
      <c r="S15" s="174" t="s">
        <v>979</v>
      </c>
      <c r="T15" s="174" t="s">
        <v>979</v>
      </c>
      <c r="U15" s="174" t="s">
        <v>979</v>
      </c>
      <c r="V15" s="174" t="s">
        <v>979</v>
      </c>
      <c r="W15" s="174" t="s">
        <v>979</v>
      </c>
      <c r="X15" s="174" t="s">
        <v>979</v>
      </c>
    </row>
    <row r="16" spans="1:24" ht="15.75" customHeight="1">
      <c r="A16" s="82" t="s">
        <v>2780</v>
      </c>
      <c r="B16" s="20" t="b">
        <f t="shared" si="0"/>
        <v>0</v>
      </c>
      <c r="C16" s="82" t="s">
        <v>18</v>
      </c>
      <c r="D16" s="20" t="s">
        <v>237</v>
      </c>
      <c r="E16" s="82" t="s">
        <v>235</v>
      </c>
      <c r="F16" s="56" t="s">
        <v>1757</v>
      </c>
      <c r="G16" s="174"/>
      <c r="H16" s="174"/>
      <c r="I16" s="174"/>
      <c r="J16" s="174"/>
      <c r="K16" s="174"/>
      <c r="L16" s="174"/>
      <c r="M16" s="174"/>
      <c r="N16" s="174"/>
      <c r="O16" s="174"/>
      <c r="P16" s="174"/>
      <c r="Q16" s="174"/>
      <c r="R16" s="174"/>
      <c r="S16" s="174" t="s">
        <v>979</v>
      </c>
      <c r="T16" s="174" t="s">
        <v>979</v>
      </c>
      <c r="U16" s="174" t="s">
        <v>979</v>
      </c>
      <c r="V16" s="174" t="s">
        <v>979</v>
      </c>
      <c r="W16" s="174" t="s">
        <v>979</v>
      </c>
      <c r="X16" s="174" t="s">
        <v>979</v>
      </c>
    </row>
    <row r="17" spans="1:24" ht="15.75" customHeight="1">
      <c r="A17" s="82" t="s">
        <v>476</v>
      </c>
      <c r="B17" s="20" t="b">
        <f t="shared" si="0"/>
        <v>0</v>
      </c>
      <c r="C17" s="82" t="s">
        <v>18</v>
      </c>
      <c r="D17" s="20">
        <v>9728143543</v>
      </c>
      <c r="E17" s="82" t="s">
        <v>473</v>
      </c>
      <c r="F17" s="56" t="s">
        <v>1743</v>
      </c>
      <c r="G17" s="174"/>
      <c r="H17" s="174"/>
      <c r="I17" s="174"/>
      <c r="J17" s="174"/>
      <c r="K17" s="174"/>
      <c r="L17" s="174"/>
      <c r="M17" s="174"/>
      <c r="N17" s="174"/>
      <c r="O17" s="174"/>
      <c r="P17" s="174"/>
      <c r="Q17" s="174" t="s">
        <v>979</v>
      </c>
      <c r="R17" s="174"/>
      <c r="S17" s="174"/>
      <c r="T17" s="174"/>
      <c r="U17" s="174"/>
      <c r="V17" s="174"/>
      <c r="W17" s="174"/>
      <c r="X17" s="174"/>
    </row>
    <row r="18" spans="1:24" ht="15.75" customHeight="1">
      <c r="A18" s="82" t="s">
        <v>2781</v>
      </c>
      <c r="B18" s="20" t="b">
        <f t="shared" si="0"/>
        <v>0</v>
      </c>
      <c r="C18" s="82" t="s">
        <v>28</v>
      </c>
      <c r="D18" s="20">
        <v>8322957216</v>
      </c>
      <c r="E18" s="82" t="s">
        <v>756</v>
      </c>
      <c r="F18" s="56" t="s">
        <v>1732</v>
      </c>
      <c r="G18" s="174"/>
      <c r="H18" s="174"/>
      <c r="I18" s="174"/>
      <c r="J18" s="174"/>
      <c r="K18" s="174"/>
      <c r="L18" s="174"/>
      <c r="M18" s="174"/>
      <c r="N18" s="174"/>
      <c r="O18" s="174"/>
      <c r="P18" s="174"/>
      <c r="Q18" s="174"/>
      <c r="R18" s="174"/>
      <c r="S18" s="174"/>
      <c r="T18" s="174"/>
      <c r="U18" s="174" t="s">
        <v>979</v>
      </c>
      <c r="V18" s="174" t="s">
        <v>979</v>
      </c>
      <c r="W18" s="174"/>
      <c r="X18" s="174"/>
    </row>
    <row r="19" spans="1:24" ht="15.75" customHeight="1">
      <c r="A19" s="82" t="s">
        <v>2239</v>
      </c>
      <c r="B19" s="20" t="b">
        <f t="shared" si="0"/>
        <v>0</v>
      </c>
      <c r="C19" s="82" t="s">
        <v>2237</v>
      </c>
      <c r="D19" s="20" t="s">
        <v>2236</v>
      </c>
      <c r="E19" s="82" t="s">
        <v>68</v>
      </c>
      <c r="F19" s="56" t="s">
        <v>1739</v>
      </c>
      <c r="G19" s="174"/>
      <c r="H19" s="174"/>
      <c r="I19" s="174"/>
      <c r="J19" s="174"/>
      <c r="K19" s="174"/>
      <c r="L19" s="174"/>
      <c r="M19" s="174"/>
      <c r="N19" s="174" t="s">
        <v>979</v>
      </c>
      <c r="O19" s="174" t="s">
        <v>979</v>
      </c>
      <c r="P19" s="174" t="s">
        <v>979</v>
      </c>
      <c r="Q19" s="174" t="s">
        <v>979</v>
      </c>
      <c r="R19" s="174" t="s">
        <v>979</v>
      </c>
      <c r="S19" s="174"/>
      <c r="T19" s="174"/>
      <c r="U19" s="174"/>
      <c r="V19" s="174"/>
      <c r="W19" s="174"/>
      <c r="X19" s="174"/>
    </row>
    <row r="20" spans="1:24" ht="15.75" customHeight="1">
      <c r="A20" s="82" t="s">
        <v>2782</v>
      </c>
      <c r="B20" s="20" t="b">
        <f t="shared" si="0"/>
        <v>0</v>
      </c>
      <c r="C20" s="82" t="s">
        <v>2768</v>
      </c>
      <c r="D20" s="20">
        <v>7327893231</v>
      </c>
      <c r="E20" s="82" t="s">
        <v>1180</v>
      </c>
      <c r="F20" s="56" t="s">
        <v>1732</v>
      </c>
      <c r="G20" s="174"/>
      <c r="H20" s="174"/>
      <c r="I20" s="174"/>
      <c r="J20" s="174"/>
      <c r="K20" s="174"/>
      <c r="L20" s="174"/>
      <c r="M20" s="174"/>
      <c r="N20" s="174"/>
      <c r="O20" s="174"/>
      <c r="P20" s="174"/>
      <c r="Q20" s="174"/>
      <c r="R20" s="174"/>
      <c r="S20" s="174"/>
      <c r="T20" s="174"/>
      <c r="U20" s="174"/>
      <c r="V20" s="174"/>
      <c r="W20" s="174"/>
      <c r="X20" s="174" t="s">
        <v>979</v>
      </c>
    </row>
    <row r="21" spans="1:24" ht="15.75" customHeight="1">
      <c r="A21" s="175" t="s">
        <v>2783</v>
      </c>
      <c r="B21" s="20" t="b">
        <f t="shared" si="0"/>
        <v>0</v>
      </c>
      <c r="C21" s="175" t="s">
        <v>18</v>
      </c>
      <c r="D21" s="176">
        <v>9012302645</v>
      </c>
      <c r="E21" s="91" t="s">
        <v>1335</v>
      </c>
      <c r="F21" s="56" t="s">
        <v>1732</v>
      </c>
      <c r="G21" s="174"/>
      <c r="H21" s="174"/>
      <c r="I21" s="174"/>
      <c r="J21" s="174"/>
      <c r="K21" s="174"/>
      <c r="L21" s="174"/>
      <c r="M21" s="174"/>
      <c r="N21" s="174"/>
      <c r="O21" s="174"/>
      <c r="P21" s="174"/>
      <c r="Q21" s="174"/>
      <c r="R21" s="174"/>
      <c r="S21" s="174"/>
      <c r="T21" s="174" t="s">
        <v>979</v>
      </c>
      <c r="U21" s="174" t="s">
        <v>979</v>
      </c>
      <c r="V21" s="174" t="s">
        <v>979</v>
      </c>
      <c r="W21" s="174" t="s">
        <v>979</v>
      </c>
      <c r="X21" s="174" t="s">
        <v>979</v>
      </c>
    </row>
    <row r="22" spans="1:24" ht="15.75" customHeight="1">
      <c r="A22" s="82" t="s">
        <v>2784</v>
      </c>
      <c r="B22" s="20" t="b">
        <f t="shared" si="0"/>
        <v>0</v>
      </c>
      <c r="C22" s="82" t="s">
        <v>2768</v>
      </c>
      <c r="D22" s="20">
        <v>2243240128</v>
      </c>
      <c r="E22" s="82" t="s">
        <v>195</v>
      </c>
      <c r="F22" s="56" t="s">
        <v>1732</v>
      </c>
      <c r="G22" s="174"/>
      <c r="H22" s="174"/>
      <c r="I22" s="174"/>
      <c r="J22" s="174"/>
      <c r="K22" s="174"/>
      <c r="L22" s="174"/>
      <c r="M22" s="174"/>
      <c r="N22" s="174"/>
      <c r="O22" s="174"/>
      <c r="P22" s="174"/>
      <c r="Q22" s="174"/>
      <c r="R22" s="174"/>
      <c r="S22" s="174"/>
      <c r="T22" s="174"/>
      <c r="U22" s="174" t="s">
        <v>979</v>
      </c>
      <c r="V22" s="174" t="s">
        <v>979</v>
      </c>
      <c r="W22" s="174" t="s">
        <v>979</v>
      </c>
      <c r="X22" s="174" t="s">
        <v>979</v>
      </c>
    </row>
    <row r="23" spans="1:24" ht="15.75" customHeight="1">
      <c r="A23" s="82" t="s">
        <v>2785</v>
      </c>
      <c r="B23" s="20" t="b">
        <f t="shared" si="0"/>
        <v>0</v>
      </c>
      <c r="C23" s="82" t="s">
        <v>2768</v>
      </c>
      <c r="D23" s="20">
        <v>8475321925</v>
      </c>
      <c r="E23" s="82" t="s">
        <v>1546</v>
      </c>
      <c r="F23" s="56" t="s">
        <v>1732</v>
      </c>
      <c r="G23" s="174"/>
      <c r="H23" s="174"/>
      <c r="I23" s="174"/>
      <c r="J23" s="174"/>
      <c r="K23" s="174"/>
      <c r="L23" s="174"/>
      <c r="M23" s="174"/>
      <c r="N23" s="174"/>
      <c r="O23" s="174"/>
      <c r="P23" s="174"/>
      <c r="Q23" s="174"/>
      <c r="R23" s="174"/>
      <c r="S23" s="174"/>
      <c r="T23" s="174" t="s">
        <v>979</v>
      </c>
      <c r="U23" s="174"/>
      <c r="V23" s="174"/>
      <c r="W23" s="174"/>
      <c r="X23" s="174"/>
    </row>
    <row r="24" spans="1:24" ht="15.75" customHeight="1">
      <c r="A24" s="82" t="s">
        <v>2786</v>
      </c>
      <c r="B24" s="20" t="b">
        <f t="shared" si="0"/>
        <v>0</v>
      </c>
      <c r="C24" s="82" t="s">
        <v>18</v>
      </c>
      <c r="D24" s="20">
        <v>2142823020</v>
      </c>
      <c r="E24" s="82" t="s">
        <v>1144</v>
      </c>
      <c r="F24" s="56" t="s">
        <v>1732</v>
      </c>
      <c r="G24" s="174"/>
      <c r="H24" s="174"/>
      <c r="I24" s="174"/>
      <c r="J24" s="174"/>
      <c r="K24" s="174"/>
      <c r="L24" s="174"/>
      <c r="M24" s="174"/>
      <c r="N24" s="174"/>
      <c r="O24" s="174"/>
      <c r="P24" s="174"/>
      <c r="Q24" s="174"/>
      <c r="R24" s="174"/>
      <c r="S24" s="174"/>
      <c r="T24" s="174" t="s">
        <v>979</v>
      </c>
      <c r="U24" s="174"/>
      <c r="V24" s="174"/>
      <c r="W24" s="174"/>
      <c r="X24" s="174"/>
    </row>
    <row r="25" spans="1:24" ht="15.75" customHeight="1">
      <c r="A25" s="82" t="s">
        <v>2787</v>
      </c>
      <c r="B25" s="20" t="b">
        <f t="shared" si="0"/>
        <v>0</v>
      </c>
      <c r="C25" s="82" t="s">
        <v>28</v>
      </c>
      <c r="D25" s="20">
        <v>5715278938</v>
      </c>
      <c r="E25" s="82" t="s">
        <v>109</v>
      </c>
      <c r="F25" s="56" t="s">
        <v>1732</v>
      </c>
      <c r="G25" s="174"/>
      <c r="H25" s="174"/>
      <c r="I25" s="174"/>
      <c r="J25" s="174"/>
      <c r="K25" s="174"/>
      <c r="L25" s="174"/>
      <c r="M25" s="174"/>
      <c r="N25" s="174"/>
      <c r="O25" s="174"/>
      <c r="P25" s="174"/>
      <c r="Q25" s="174"/>
      <c r="R25" s="174"/>
      <c r="S25" s="174"/>
      <c r="T25" s="174" t="s">
        <v>979</v>
      </c>
      <c r="U25" s="174" t="s">
        <v>979</v>
      </c>
      <c r="V25" s="174"/>
      <c r="W25" s="174" t="s">
        <v>979</v>
      </c>
      <c r="X25" s="174" t="s">
        <v>979</v>
      </c>
    </row>
    <row r="26" spans="1:24" ht="15.75" customHeight="1">
      <c r="A26" s="82" t="s">
        <v>351</v>
      </c>
      <c r="B26" s="20" t="b">
        <f t="shared" si="0"/>
        <v>0</v>
      </c>
      <c r="C26" s="82" t="s">
        <v>18</v>
      </c>
      <c r="D26" s="20">
        <v>9203272896</v>
      </c>
      <c r="E26" s="82" t="s">
        <v>349</v>
      </c>
      <c r="F26" s="56" t="s">
        <v>1732</v>
      </c>
      <c r="G26" s="174"/>
      <c r="H26" s="174"/>
      <c r="I26" s="174"/>
      <c r="J26" s="174"/>
      <c r="K26" s="174"/>
      <c r="L26" s="174"/>
      <c r="M26" s="174"/>
      <c r="N26" s="174"/>
      <c r="O26" s="174"/>
      <c r="P26" s="174"/>
      <c r="Q26" s="174"/>
      <c r="R26" s="174"/>
      <c r="S26" s="174" t="s">
        <v>979</v>
      </c>
      <c r="T26" s="174" t="s">
        <v>979</v>
      </c>
      <c r="U26" s="174" t="s">
        <v>979</v>
      </c>
      <c r="V26" s="174" t="s">
        <v>979</v>
      </c>
      <c r="W26" s="174" t="s">
        <v>979</v>
      </c>
      <c r="X26" s="174" t="s">
        <v>979</v>
      </c>
    </row>
    <row r="27" spans="1:24" ht="15.75" customHeight="1">
      <c r="A27" s="82" t="s">
        <v>2788</v>
      </c>
      <c r="B27" s="20" t="b">
        <f t="shared" si="0"/>
        <v>0</v>
      </c>
      <c r="C27" s="82" t="s">
        <v>1855</v>
      </c>
      <c r="D27" s="20">
        <v>2016885327</v>
      </c>
      <c r="E27" s="82" t="s">
        <v>1861</v>
      </c>
      <c r="F27" s="56" t="s">
        <v>1732</v>
      </c>
      <c r="G27" s="174"/>
      <c r="H27" s="174"/>
      <c r="I27" s="174"/>
      <c r="J27" s="174"/>
      <c r="K27" s="174"/>
      <c r="L27" s="174"/>
      <c r="M27" s="174"/>
      <c r="N27" s="174"/>
      <c r="O27" s="174"/>
      <c r="P27" s="174"/>
      <c r="Q27" s="174"/>
      <c r="R27" s="174"/>
      <c r="S27" s="174" t="s">
        <v>979</v>
      </c>
      <c r="T27" s="174"/>
      <c r="U27" s="174" t="s">
        <v>979</v>
      </c>
      <c r="V27" s="174"/>
      <c r="W27" s="174"/>
      <c r="X27" s="174"/>
    </row>
    <row r="28" spans="1:24" ht="15.75" customHeight="1">
      <c r="A28" s="177" t="s">
        <v>2789</v>
      </c>
      <c r="B28" s="20" t="b">
        <f t="shared" si="0"/>
        <v>0</v>
      </c>
      <c r="C28" s="82" t="s">
        <v>2768</v>
      </c>
      <c r="D28" s="20" t="s">
        <v>2452</v>
      </c>
      <c r="E28" s="82" t="s">
        <v>916</v>
      </c>
      <c r="F28" s="56" t="s">
        <v>1732</v>
      </c>
      <c r="G28" s="174" t="s">
        <v>979</v>
      </c>
      <c r="H28" s="174" t="s">
        <v>979</v>
      </c>
      <c r="I28" s="174" t="s">
        <v>979</v>
      </c>
      <c r="J28" s="174" t="s">
        <v>979</v>
      </c>
      <c r="K28" s="174" t="s">
        <v>979</v>
      </c>
      <c r="L28" s="174" t="s">
        <v>979</v>
      </c>
      <c r="M28" s="174" t="s">
        <v>979</v>
      </c>
      <c r="N28" s="174" t="s">
        <v>979</v>
      </c>
      <c r="O28" s="174" t="s">
        <v>979</v>
      </c>
      <c r="P28" s="174" t="s">
        <v>979</v>
      </c>
      <c r="Q28" s="174" t="s">
        <v>979</v>
      </c>
      <c r="R28" s="174" t="s">
        <v>979</v>
      </c>
      <c r="S28" s="174"/>
      <c r="T28" s="174"/>
      <c r="U28" s="174"/>
      <c r="V28" s="174"/>
      <c r="W28" s="174"/>
      <c r="X28" s="174"/>
    </row>
    <row r="29" spans="1:24" ht="14.4">
      <c r="A29" s="177" t="s">
        <v>2789</v>
      </c>
      <c r="B29" s="20" t="b">
        <f t="shared" si="0"/>
        <v>1</v>
      </c>
      <c r="C29" s="82" t="s">
        <v>2768</v>
      </c>
      <c r="D29" s="20">
        <v>2244349762</v>
      </c>
      <c r="E29" s="82" t="s">
        <v>916</v>
      </c>
      <c r="F29" s="56" t="s">
        <v>1763</v>
      </c>
      <c r="G29" s="174"/>
      <c r="H29" s="174"/>
      <c r="I29" s="174"/>
      <c r="J29" s="174"/>
      <c r="K29" s="174"/>
      <c r="L29" s="174"/>
      <c r="M29" s="174"/>
      <c r="N29" s="174"/>
      <c r="O29" s="174"/>
      <c r="P29" s="174"/>
      <c r="Q29" s="174"/>
      <c r="R29" s="174"/>
      <c r="S29" s="174"/>
      <c r="T29" s="174" t="s">
        <v>979</v>
      </c>
      <c r="U29" s="174" t="s">
        <v>979</v>
      </c>
      <c r="V29" s="174" t="s">
        <v>979</v>
      </c>
      <c r="W29" s="174" t="s">
        <v>979</v>
      </c>
      <c r="X29" s="174" t="s">
        <v>979</v>
      </c>
    </row>
    <row r="30" spans="1:24" ht="14.4">
      <c r="A30" s="82" t="s">
        <v>2790</v>
      </c>
      <c r="B30" s="20" t="b">
        <f t="shared" si="0"/>
        <v>0</v>
      </c>
      <c r="C30" s="82" t="s">
        <v>18</v>
      </c>
      <c r="D30" s="20" t="s">
        <v>41</v>
      </c>
      <c r="E30" s="82" t="s">
        <v>38</v>
      </c>
      <c r="F30" s="56" t="s">
        <v>1735</v>
      </c>
      <c r="G30" s="174"/>
      <c r="H30" s="174"/>
      <c r="I30" s="174"/>
      <c r="J30" s="174"/>
      <c r="K30" s="174"/>
      <c r="L30" s="174"/>
      <c r="M30" s="174"/>
      <c r="N30" s="174"/>
      <c r="O30" s="174"/>
      <c r="P30" s="174"/>
      <c r="Q30" s="174"/>
      <c r="R30" s="174"/>
      <c r="S30" s="174"/>
      <c r="T30" s="174"/>
      <c r="U30" s="174"/>
      <c r="V30" s="174"/>
      <c r="W30" s="174" t="s">
        <v>979</v>
      </c>
      <c r="X30" s="174"/>
    </row>
    <row r="31" spans="1:24" ht="14.4">
      <c r="A31" s="82" t="s">
        <v>2791</v>
      </c>
      <c r="B31" s="20" t="b">
        <f t="shared" si="0"/>
        <v>0</v>
      </c>
      <c r="C31" s="82" t="s">
        <v>56</v>
      </c>
      <c r="D31" s="20">
        <v>8016961424</v>
      </c>
      <c r="E31" s="82" t="s">
        <v>1207</v>
      </c>
      <c r="F31" s="56" t="s">
        <v>1732</v>
      </c>
      <c r="G31" s="174"/>
      <c r="H31" s="174"/>
      <c r="I31" s="174"/>
      <c r="J31" s="174"/>
      <c r="K31" s="174"/>
      <c r="L31" s="174"/>
      <c r="M31" s="174"/>
      <c r="N31" s="174"/>
      <c r="O31" s="174"/>
      <c r="P31" s="174"/>
      <c r="Q31" s="174"/>
      <c r="R31" s="174"/>
      <c r="S31" s="174"/>
      <c r="T31" s="174"/>
      <c r="U31" s="174" t="s">
        <v>979</v>
      </c>
      <c r="V31" s="174"/>
      <c r="W31" s="174" t="s">
        <v>979</v>
      </c>
      <c r="X31" s="174"/>
    </row>
    <row r="32" spans="1:24" ht="14.4">
      <c r="A32" s="82" t="s">
        <v>511</v>
      </c>
      <c r="B32" s="20" t="b">
        <f t="shared" si="0"/>
        <v>0</v>
      </c>
      <c r="C32" s="82" t="s">
        <v>28</v>
      </c>
      <c r="D32" s="20">
        <v>4146292827</v>
      </c>
      <c r="E32" s="82" t="s">
        <v>505</v>
      </c>
      <c r="F32" s="56" t="s">
        <v>1732</v>
      </c>
      <c r="G32" s="174"/>
      <c r="H32" s="174"/>
      <c r="I32" s="174"/>
      <c r="J32" s="174"/>
      <c r="K32" s="174"/>
      <c r="L32" s="174"/>
      <c r="M32" s="174"/>
      <c r="N32" s="174"/>
      <c r="O32" s="174"/>
      <c r="P32" s="174"/>
      <c r="Q32" s="174" t="s">
        <v>979</v>
      </c>
      <c r="R32" s="174" t="s">
        <v>979</v>
      </c>
      <c r="S32" s="174" t="s">
        <v>979</v>
      </c>
      <c r="T32" s="174" t="s">
        <v>979</v>
      </c>
      <c r="U32" s="174" t="s">
        <v>979</v>
      </c>
      <c r="V32" s="174" t="s">
        <v>979</v>
      </c>
      <c r="W32" s="174" t="s">
        <v>979</v>
      </c>
      <c r="X32" s="174" t="s">
        <v>979</v>
      </c>
    </row>
    <row r="33" spans="1:24" ht="14.4">
      <c r="A33" s="82" t="s">
        <v>2792</v>
      </c>
      <c r="B33" s="20" t="b">
        <f t="shared" si="0"/>
        <v>0</v>
      </c>
      <c r="C33" s="82" t="s">
        <v>2768</v>
      </c>
      <c r="D33" s="20">
        <v>5129879803</v>
      </c>
      <c r="E33" s="82" t="s">
        <v>550</v>
      </c>
      <c r="F33" s="56" t="s">
        <v>1732</v>
      </c>
      <c r="G33" s="174"/>
      <c r="H33" s="174"/>
      <c r="I33" s="174"/>
      <c r="J33" s="174"/>
      <c r="K33" s="174"/>
      <c r="L33" s="174"/>
      <c r="M33" s="174"/>
      <c r="N33" s="174"/>
      <c r="O33" s="174"/>
      <c r="P33" s="174"/>
      <c r="Q33" s="174"/>
      <c r="R33" s="174"/>
      <c r="S33" s="174" t="s">
        <v>979</v>
      </c>
      <c r="T33" s="174" t="s">
        <v>979</v>
      </c>
      <c r="U33" s="174" t="s">
        <v>979</v>
      </c>
      <c r="V33" s="174" t="s">
        <v>979</v>
      </c>
      <c r="W33" s="174" t="s">
        <v>979</v>
      </c>
      <c r="X33" s="174" t="s">
        <v>979</v>
      </c>
    </row>
    <row r="34" spans="1:24" ht="14.4">
      <c r="A34" s="82" t="s">
        <v>736</v>
      </c>
      <c r="B34" s="20" t="b">
        <f t="shared" si="0"/>
        <v>0</v>
      </c>
      <c r="C34" s="82" t="s">
        <v>2768</v>
      </c>
      <c r="D34" s="20">
        <v>6466513246</v>
      </c>
      <c r="E34" s="82" t="s">
        <v>733</v>
      </c>
      <c r="F34" s="56" t="s">
        <v>1732</v>
      </c>
      <c r="G34" s="174"/>
      <c r="H34" s="174"/>
      <c r="I34" s="174"/>
      <c r="J34" s="174"/>
      <c r="K34" s="174"/>
      <c r="L34" s="174"/>
      <c r="M34" s="174"/>
      <c r="N34" s="174"/>
      <c r="O34" s="174"/>
      <c r="P34" s="174"/>
      <c r="Q34" s="174"/>
      <c r="R34" s="174"/>
      <c r="S34" s="174" t="s">
        <v>979</v>
      </c>
      <c r="T34" s="174" t="s">
        <v>979</v>
      </c>
      <c r="U34" s="174" t="s">
        <v>979</v>
      </c>
      <c r="V34" s="174" t="s">
        <v>979</v>
      </c>
      <c r="W34" s="174" t="s">
        <v>979</v>
      </c>
      <c r="X34" s="174" t="s">
        <v>979</v>
      </c>
    </row>
    <row r="35" spans="1:24" ht="14.4">
      <c r="A35" s="82" t="s">
        <v>2793</v>
      </c>
      <c r="B35" s="20" t="b">
        <f t="shared" si="0"/>
        <v>0</v>
      </c>
      <c r="C35" s="82" t="s">
        <v>2768</v>
      </c>
      <c r="D35" s="20">
        <v>8478409730</v>
      </c>
      <c r="E35" s="82" t="s">
        <v>877</v>
      </c>
      <c r="F35" s="56" t="s">
        <v>1732</v>
      </c>
      <c r="G35" s="174" t="s">
        <v>979</v>
      </c>
      <c r="H35" s="174" t="s">
        <v>979</v>
      </c>
      <c r="I35" s="174" t="s">
        <v>979</v>
      </c>
      <c r="J35" s="174" t="s">
        <v>979</v>
      </c>
      <c r="K35" s="174"/>
      <c r="L35" s="174" t="s">
        <v>979</v>
      </c>
      <c r="M35" s="174"/>
      <c r="N35" s="174" t="s">
        <v>979</v>
      </c>
      <c r="O35" s="174"/>
      <c r="P35" s="174" t="s">
        <v>979</v>
      </c>
      <c r="Q35" s="174"/>
      <c r="R35" s="174" t="s">
        <v>979</v>
      </c>
      <c r="S35" s="174"/>
      <c r="T35" s="174"/>
      <c r="U35" s="174"/>
      <c r="V35" s="174"/>
      <c r="W35" s="174"/>
      <c r="X35" s="174"/>
    </row>
    <row r="36" spans="1:24" ht="14.4">
      <c r="A36" s="82" t="s">
        <v>2794</v>
      </c>
      <c r="B36" s="20" t="b">
        <f t="shared" si="0"/>
        <v>0</v>
      </c>
      <c r="C36" s="82" t="s">
        <v>2768</v>
      </c>
      <c r="D36" s="20">
        <v>3129339730</v>
      </c>
      <c r="E36" s="82" t="s">
        <v>906</v>
      </c>
      <c r="F36" s="56" t="s">
        <v>1732</v>
      </c>
      <c r="G36" s="174"/>
      <c r="H36" s="174"/>
      <c r="I36" s="174"/>
      <c r="J36" s="174"/>
      <c r="K36" s="174"/>
      <c r="L36" s="174"/>
      <c r="M36" s="174"/>
      <c r="N36" s="174"/>
      <c r="O36" s="174"/>
      <c r="P36" s="174"/>
      <c r="Q36" s="174"/>
      <c r="R36" s="174"/>
      <c r="S36" s="174"/>
      <c r="T36" s="174" t="s">
        <v>979</v>
      </c>
      <c r="U36" s="174" t="s">
        <v>979</v>
      </c>
      <c r="V36" s="174" t="s">
        <v>979</v>
      </c>
      <c r="W36" s="174" t="s">
        <v>979</v>
      </c>
      <c r="X36" s="174" t="s">
        <v>979</v>
      </c>
    </row>
    <row r="37" spans="1:24" ht="14.4">
      <c r="A37" s="82" t="s">
        <v>2795</v>
      </c>
      <c r="B37" s="20" t="b">
        <f t="shared" si="0"/>
        <v>0</v>
      </c>
      <c r="C37" s="82" t="s">
        <v>2768</v>
      </c>
      <c r="D37" s="20">
        <v>13129339730</v>
      </c>
      <c r="E37" s="82" t="s">
        <v>906</v>
      </c>
      <c r="F37" s="56" t="s">
        <v>1732</v>
      </c>
      <c r="G37" s="174" t="s">
        <v>979</v>
      </c>
      <c r="H37" s="174" t="s">
        <v>979</v>
      </c>
      <c r="I37" s="174" t="s">
        <v>979</v>
      </c>
      <c r="J37" s="174" t="s">
        <v>979</v>
      </c>
      <c r="K37" s="174"/>
      <c r="L37" s="174" t="s">
        <v>979</v>
      </c>
      <c r="M37" s="174"/>
      <c r="N37" s="174" t="s">
        <v>979</v>
      </c>
      <c r="O37" s="174"/>
      <c r="P37" s="174" t="s">
        <v>979</v>
      </c>
      <c r="Q37" s="174"/>
      <c r="R37" s="174" t="s">
        <v>979</v>
      </c>
      <c r="S37" s="174"/>
      <c r="T37" s="174"/>
      <c r="U37" s="174" t="s">
        <v>979</v>
      </c>
      <c r="V37" s="174" t="s">
        <v>979</v>
      </c>
      <c r="W37" s="174" t="s">
        <v>979</v>
      </c>
      <c r="X37" s="174" t="s">
        <v>979</v>
      </c>
    </row>
    <row r="38" spans="1:24" ht="14.4">
      <c r="A38" s="82" t="s">
        <v>1431</v>
      </c>
      <c r="B38" s="20" t="b">
        <f t="shared" si="0"/>
        <v>0</v>
      </c>
      <c r="C38" s="82" t="s">
        <v>28</v>
      </c>
      <c r="D38" s="20">
        <v>7136798653</v>
      </c>
      <c r="E38" s="82" t="s">
        <v>352</v>
      </c>
      <c r="F38" s="56" t="s">
        <v>1732</v>
      </c>
      <c r="G38" s="174"/>
      <c r="H38" s="174"/>
      <c r="I38" s="174"/>
      <c r="J38" s="174"/>
      <c r="K38" s="174"/>
      <c r="L38" s="174"/>
      <c r="M38" s="174"/>
      <c r="N38" s="174"/>
      <c r="O38" s="174"/>
      <c r="P38" s="174"/>
      <c r="Q38" s="174"/>
      <c r="R38" s="174"/>
      <c r="S38" s="174"/>
      <c r="T38" s="174" t="s">
        <v>979</v>
      </c>
      <c r="U38" s="174"/>
      <c r="V38" s="174"/>
      <c r="W38" s="174"/>
      <c r="X38" s="174"/>
    </row>
    <row r="39" spans="1:24" ht="14.4">
      <c r="A39" s="82" t="s">
        <v>1302</v>
      </c>
      <c r="B39" s="20" t="b">
        <f t="shared" si="0"/>
        <v>0</v>
      </c>
      <c r="C39" s="82" t="s">
        <v>56</v>
      </c>
      <c r="D39" s="20">
        <v>6692884316</v>
      </c>
      <c r="E39" s="82" t="s">
        <v>1299</v>
      </c>
      <c r="F39" s="56" t="s">
        <v>1732</v>
      </c>
      <c r="G39" s="174"/>
      <c r="H39" s="174"/>
      <c r="I39" s="174"/>
      <c r="J39" s="174"/>
      <c r="K39" s="174"/>
      <c r="L39" s="174"/>
      <c r="M39" s="174"/>
      <c r="N39" s="174"/>
      <c r="O39" s="174"/>
      <c r="P39" s="174"/>
      <c r="Q39" s="174"/>
      <c r="R39" s="174"/>
      <c r="S39" s="174" t="s">
        <v>979</v>
      </c>
      <c r="T39" s="174" t="s">
        <v>979</v>
      </c>
      <c r="U39" s="174" t="s">
        <v>979</v>
      </c>
      <c r="V39" s="174" t="s">
        <v>979</v>
      </c>
      <c r="W39" s="174" t="s">
        <v>979</v>
      </c>
      <c r="X39" s="174"/>
    </row>
    <row r="40" spans="1:24" ht="14.4">
      <c r="A40" s="177" t="s">
        <v>2796</v>
      </c>
      <c r="B40" s="20" t="b">
        <f t="shared" si="0"/>
        <v>0</v>
      </c>
      <c r="C40" s="82" t="s">
        <v>2237</v>
      </c>
      <c r="D40" s="20" t="s">
        <v>2278</v>
      </c>
      <c r="E40" s="82" t="s">
        <v>936</v>
      </c>
      <c r="F40" s="56" t="s">
        <v>1732</v>
      </c>
      <c r="G40" s="174"/>
      <c r="H40" s="174"/>
      <c r="I40" s="174"/>
      <c r="J40" s="174"/>
      <c r="K40" s="174"/>
      <c r="L40" s="174"/>
      <c r="M40" s="174"/>
      <c r="N40" s="174"/>
      <c r="O40" s="174"/>
      <c r="P40" s="174" t="s">
        <v>979</v>
      </c>
      <c r="Q40" s="174" t="s">
        <v>979</v>
      </c>
      <c r="R40" s="174" t="s">
        <v>979</v>
      </c>
      <c r="S40" s="174"/>
      <c r="T40" s="174"/>
      <c r="U40" s="174"/>
      <c r="V40" s="174"/>
      <c r="W40" s="174"/>
      <c r="X40" s="174"/>
    </row>
    <row r="41" spans="1:24" ht="14.4">
      <c r="A41" s="177" t="s">
        <v>2796</v>
      </c>
      <c r="B41" s="20" t="b">
        <f t="shared" si="0"/>
        <v>1</v>
      </c>
      <c r="C41" s="82" t="s">
        <v>28</v>
      </c>
      <c r="D41" s="20">
        <v>6108882388</v>
      </c>
      <c r="E41" s="82" t="s">
        <v>936</v>
      </c>
      <c r="F41" s="56" t="s">
        <v>1741</v>
      </c>
      <c r="G41" s="174"/>
      <c r="H41" s="174"/>
      <c r="I41" s="174"/>
      <c r="J41" s="174"/>
      <c r="K41" s="174"/>
      <c r="L41" s="174"/>
      <c r="M41" s="174"/>
      <c r="N41" s="174"/>
      <c r="O41" s="174"/>
      <c r="P41" s="174"/>
      <c r="Q41" s="174"/>
      <c r="R41" s="174"/>
      <c r="S41" s="174"/>
      <c r="T41" s="174" t="s">
        <v>979</v>
      </c>
      <c r="U41" s="174" t="s">
        <v>979</v>
      </c>
      <c r="V41" s="174" t="s">
        <v>979</v>
      </c>
      <c r="W41" s="174" t="s">
        <v>979</v>
      </c>
      <c r="X41" s="174"/>
    </row>
    <row r="42" spans="1:24" ht="14.4">
      <c r="A42" s="175" t="s">
        <v>2797</v>
      </c>
      <c r="B42" s="20" t="b">
        <f t="shared" si="0"/>
        <v>0</v>
      </c>
      <c r="C42" s="175" t="s">
        <v>18</v>
      </c>
      <c r="D42" s="176">
        <v>8607963205</v>
      </c>
      <c r="E42" s="91" t="s">
        <v>1397</v>
      </c>
      <c r="F42" s="84"/>
      <c r="G42" s="174"/>
      <c r="H42" s="174"/>
      <c r="I42" s="174"/>
      <c r="J42" s="174"/>
      <c r="K42" s="174"/>
      <c r="L42" s="174"/>
      <c r="M42" s="174"/>
      <c r="N42" s="174"/>
      <c r="O42" s="174"/>
      <c r="P42" s="174"/>
      <c r="Q42" s="174"/>
      <c r="R42" s="174" t="s">
        <v>979</v>
      </c>
      <c r="S42" s="174"/>
      <c r="T42" s="174" t="s">
        <v>979</v>
      </c>
      <c r="U42" s="174"/>
      <c r="V42" s="174"/>
      <c r="W42" s="174"/>
      <c r="X42" s="174"/>
    </row>
    <row r="43" spans="1:24" ht="14.4">
      <c r="A43" s="82" t="s">
        <v>2798</v>
      </c>
      <c r="B43" s="20" t="b">
        <f t="shared" si="0"/>
        <v>0</v>
      </c>
      <c r="C43" s="82" t="s">
        <v>1968</v>
      </c>
      <c r="D43" s="20" t="s">
        <v>2008</v>
      </c>
      <c r="E43" s="82" t="s">
        <v>2007</v>
      </c>
      <c r="F43" s="56" t="s">
        <v>1732</v>
      </c>
      <c r="G43" s="174"/>
      <c r="H43" s="174"/>
      <c r="I43" s="174"/>
      <c r="J43" s="174"/>
      <c r="K43" s="174"/>
      <c r="L43" s="174"/>
      <c r="M43" s="174"/>
      <c r="N43" s="174"/>
      <c r="O43" s="174"/>
      <c r="P43" s="174"/>
      <c r="Q43" s="174"/>
      <c r="R43" s="174"/>
      <c r="S43" s="174" t="s">
        <v>979</v>
      </c>
      <c r="T43" s="174"/>
      <c r="U43" s="174"/>
      <c r="V43" s="174"/>
      <c r="W43" s="174" t="s">
        <v>979</v>
      </c>
      <c r="X43" s="174" t="s">
        <v>979</v>
      </c>
    </row>
    <row r="44" spans="1:24" ht="14.4">
      <c r="A44" s="82" t="s">
        <v>2799</v>
      </c>
      <c r="B44" s="20" t="b">
        <f t="shared" si="0"/>
        <v>0</v>
      </c>
      <c r="C44" s="82" t="s">
        <v>1782</v>
      </c>
      <c r="D44" s="20">
        <v>6092130748</v>
      </c>
      <c r="E44" s="82" t="s">
        <v>1796</v>
      </c>
      <c r="F44" s="56" t="s">
        <v>1732</v>
      </c>
      <c r="G44" s="174" t="s">
        <v>979</v>
      </c>
      <c r="H44" s="174" t="s">
        <v>979</v>
      </c>
      <c r="I44" s="174" t="s">
        <v>979</v>
      </c>
      <c r="J44" s="174" t="s">
        <v>979</v>
      </c>
      <c r="K44" s="174" t="s">
        <v>979</v>
      </c>
      <c r="L44" s="174" t="s">
        <v>979</v>
      </c>
      <c r="M44" s="174" t="s">
        <v>979</v>
      </c>
      <c r="N44" s="174" t="s">
        <v>979</v>
      </c>
      <c r="O44" s="174" t="s">
        <v>979</v>
      </c>
      <c r="P44" s="174" t="s">
        <v>979</v>
      </c>
      <c r="Q44" s="174" t="s">
        <v>979</v>
      </c>
      <c r="R44" s="174" t="s">
        <v>979</v>
      </c>
      <c r="S44" s="174" t="s">
        <v>979</v>
      </c>
      <c r="T44" s="174" t="s">
        <v>979</v>
      </c>
      <c r="U44" s="174" t="s">
        <v>979</v>
      </c>
      <c r="V44" s="174" t="s">
        <v>979</v>
      </c>
      <c r="W44" s="174" t="s">
        <v>979</v>
      </c>
      <c r="X44" s="174" t="s">
        <v>979</v>
      </c>
    </row>
    <row r="45" spans="1:24" ht="14.4">
      <c r="A45" s="82" t="s">
        <v>79</v>
      </c>
      <c r="B45" s="20" t="b">
        <f t="shared" si="0"/>
        <v>0</v>
      </c>
      <c r="C45" s="82" t="s">
        <v>56</v>
      </c>
      <c r="D45" s="20">
        <v>2258920899</v>
      </c>
      <c r="E45" s="82" t="s">
        <v>76</v>
      </c>
      <c r="F45" s="56" t="s">
        <v>1732</v>
      </c>
      <c r="G45" s="174"/>
      <c r="H45" s="174"/>
      <c r="I45" s="174"/>
      <c r="J45" s="174"/>
      <c r="K45" s="174"/>
      <c r="L45" s="174"/>
      <c r="M45" s="174"/>
      <c r="N45" s="174"/>
      <c r="O45" s="174"/>
      <c r="P45" s="174"/>
      <c r="Q45" s="174"/>
      <c r="R45" s="174"/>
      <c r="S45" s="174" t="s">
        <v>979</v>
      </c>
      <c r="T45" s="174" t="s">
        <v>979</v>
      </c>
      <c r="U45" s="174"/>
      <c r="V45" s="174"/>
      <c r="W45" s="174" t="s">
        <v>979</v>
      </c>
      <c r="X45" s="174" t="s">
        <v>979</v>
      </c>
    </row>
    <row r="46" spans="1:24" ht="14.4">
      <c r="A46" s="82" t="s">
        <v>2800</v>
      </c>
      <c r="B46" s="20" t="b">
        <f t="shared" si="0"/>
        <v>0</v>
      </c>
      <c r="C46" s="82" t="s">
        <v>2768</v>
      </c>
      <c r="D46" s="20">
        <v>8474431318</v>
      </c>
      <c r="E46" s="82" t="s">
        <v>1183</v>
      </c>
      <c r="F46" s="56" t="s">
        <v>1732</v>
      </c>
      <c r="G46" s="174"/>
      <c r="H46" s="174"/>
      <c r="I46" s="174"/>
      <c r="J46" s="174"/>
      <c r="K46" s="174"/>
      <c r="L46" s="174"/>
      <c r="M46" s="174"/>
      <c r="N46" s="174"/>
      <c r="O46" s="174"/>
      <c r="P46" s="174"/>
      <c r="Q46" s="174"/>
      <c r="R46" s="174"/>
      <c r="S46" s="174"/>
      <c r="T46" s="174"/>
      <c r="U46" s="174" t="s">
        <v>979</v>
      </c>
      <c r="V46" s="174"/>
      <c r="W46" s="174"/>
      <c r="X46" s="174"/>
    </row>
    <row r="47" spans="1:24" ht="14.4">
      <c r="A47" s="82" t="s">
        <v>2801</v>
      </c>
      <c r="B47" s="20" t="b">
        <f t="shared" si="0"/>
        <v>0</v>
      </c>
      <c r="C47" s="82" t="s">
        <v>316</v>
      </c>
      <c r="D47" s="20">
        <v>4083685483</v>
      </c>
      <c r="E47" s="82" t="s">
        <v>447</v>
      </c>
      <c r="F47" s="56" t="s">
        <v>1745</v>
      </c>
      <c r="G47" s="174"/>
      <c r="H47" s="174"/>
      <c r="I47" s="174"/>
      <c r="J47" s="174"/>
      <c r="K47" s="174"/>
      <c r="L47" s="174"/>
      <c r="M47" s="174"/>
      <c r="N47" s="174"/>
      <c r="O47" s="174"/>
      <c r="P47" s="174"/>
      <c r="Q47" s="174"/>
      <c r="R47" s="174"/>
      <c r="S47" s="174"/>
      <c r="T47" s="174"/>
      <c r="U47" s="174" t="s">
        <v>979</v>
      </c>
      <c r="V47" s="174" t="s">
        <v>979</v>
      </c>
      <c r="W47" s="174" t="s">
        <v>979</v>
      </c>
      <c r="X47" s="174" t="s">
        <v>979</v>
      </c>
    </row>
    <row r="48" spans="1:24" ht="14.4">
      <c r="A48" s="82" t="s">
        <v>2802</v>
      </c>
      <c r="B48" s="20" t="b">
        <f t="shared" si="0"/>
        <v>0</v>
      </c>
      <c r="C48" s="82" t="s">
        <v>28</v>
      </c>
      <c r="D48" s="20">
        <v>4692630337</v>
      </c>
      <c r="E48" s="82" t="s">
        <v>72</v>
      </c>
      <c r="F48" s="56" t="s">
        <v>1732</v>
      </c>
      <c r="G48" s="174"/>
      <c r="H48" s="174"/>
      <c r="I48" s="174"/>
      <c r="J48" s="174"/>
      <c r="K48" s="174"/>
      <c r="L48" s="174"/>
      <c r="M48" s="174"/>
      <c r="N48" s="174"/>
      <c r="O48" s="174"/>
      <c r="P48" s="174"/>
      <c r="Q48" s="174"/>
      <c r="R48" s="174"/>
      <c r="S48" s="174"/>
      <c r="T48" s="174" t="s">
        <v>979</v>
      </c>
      <c r="U48" s="174" t="s">
        <v>979</v>
      </c>
      <c r="V48" s="174" t="s">
        <v>979</v>
      </c>
      <c r="W48" s="174"/>
      <c r="X48" s="174"/>
    </row>
    <row r="49" spans="1:24" ht="14.4">
      <c r="A49" s="82" t="s">
        <v>2803</v>
      </c>
      <c r="B49" s="20" t="b">
        <f t="shared" si="0"/>
        <v>0</v>
      </c>
      <c r="C49" s="82" t="s">
        <v>28</v>
      </c>
      <c r="D49" s="20">
        <v>4013011143</v>
      </c>
      <c r="E49" s="82" t="s">
        <v>1089</v>
      </c>
      <c r="F49" s="56" t="s">
        <v>1732</v>
      </c>
      <c r="G49" s="174"/>
      <c r="H49" s="174"/>
      <c r="I49" s="174"/>
      <c r="J49" s="174"/>
      <c r="K49" s="174"/>
      <c r="L49" s="174"/>
      <c r="M49" s="174"/>
      <c r="N49" s="174"/>
      <c r="O49" s="174"/>
      <c r="P49" s="174"/>
      <c r="Q49" s="174"/>
      <c r="R49" s="174"/>
      <c r="S49" s="174"/>
      <c r="T49" s="174" t="s">
        <v>979</v>
      </c>
      <c r="U49" s="174"/>
      <c r="V49" s="174" t="s">
        <v>979</v>
      </c>
      <c r="W49" s="174"/>
      <c r="X49" s="174" t="s">
        <v>979</v>
      </c>
    </row>
    <row r="50" spans="1:24" ht="14.4">
      <c r="A50" s="82" t="s">
        <v>2804</v>
      </c>
      <c r="B50" s="20" t="b">
        <f t="shared" si="0"/>
        <v>0</v>
      </c>
      <c r="C50" s="82" t="s">
        <v>661</v>
      </c>
      <c r="D50" s="20">
        <v>6096106362</v>
      </c>
      <c r="E50" s="82" t="s">
        <v>1780</v>
      </c>
      <c r="F50" s="56" t="s">
        <v>1739</v>
      </c>
      <c r="G50" s="174" t="s">
        <v>979</v>
      </c>
      <c r="H50" s="174" t="s">
        <v>979</v>
      </c>
      <c r="I50" s="174" t="s">
        <v>979</v>
      </c>
      <c r="J50" s="174" t="s">
        <v>979</v>
      </c>
      <c r="K50" s="174" t="s">
        <v>979</v>
      </c>
      <c r="L50" s="174" t="s">
        <v>979</v>
      </c>
      <c r="M50" s="174" t="s">
        <v>979</v>
      </c>
      <c r="N50" s="174" t="s">
        <v>979</v>
      </c>
      <c r="O50" s="174" t="s">
        <v>979</v>
      </c>
      <c r="P50" s="174" t="s">
        <v>979</v>
      </c>
      <c r="Q50" s="174" t="s">
        <v>979</v>
      </c>
      <c r="R50" s="174" t="s">
        <v>979</v>
      </c>
      <c r="S50" s="174"/>
      <c r="T50" s="174"/>
      <c r="U50" s="174"/>
      <c r="V50" s="174"/>
      <c r="W50" s="174"/>
      <c r="X50" s="174"/>
    </row>
    <row r="51" spans="1:24" ht="14.4">
      <c r="A51" s="82" t="s">
        <v>296</v>
      </c>
      <c r="B51" s="20" t="b">
        <f t="shared" si="0"/>
        <v>0</v>
      </c>
      <c r="C51" s="82" t="s">
        <v>2768</v>
      </c>
      <c r="D51" s="20">
        <v>6304149623</v>
      </c>
      <c r="E51" s="82" t="s">
        <v>293</v>
      </c>
      <c r="F51" s="56" t="s">
        <v>1741</v>
      </c>
      <c r="G51" s="174"/>
      <c r="H51" s="174"/>
      <c r="I51" s="174"/>
      <c r="J51" s="174"/>
      <c r="K51" s="174"/>
      <c r="L51" s="174"/>
      <c r="M51" s="174"/>
      <c r="N51" s="174"/>
      <c r="O51" s="174"/>
      <c r="P51" s="174"/>
      <c r="Q51" s="174"/>
      <c r="R51" s="174"/>
      <c r="S51" s="174" t="s">
        <v>979</v>
      </c>
      <c r="T51" s="174" t="s">
        <v>979</v>
      </c>
      <c r="U51" s="174" t="s">
        <v>979</v>
      </c>
      <c r="V51" s="174" t="s">
        <v>979</v>
      </c>
      <c r="W51" s="174" t="s">
        <v>979</v>
      </c>
      <c r="X51" s="174" t="s">
        <v>979</v>
      </c>
    </row>
    <row r="52" spans="1:24" ht="14.4">
      <c r="A52" s="82" t="s">
        <v>2805</v>
      </c>
      <c r="B52" s="20" t="b">
        <f t="shared" si="0"/>
        <v>0</v>
      </c>
      <c r="C52" s="82" t="s">
        <v>2768</v>
      </c>
      <c r="D52" s="20">
        <v>7732309360</v>
      </c>
      <c r="E52" s="82" t="s">
        <v>887</v>
      </c>
      <c r="F52" s="56" t="s">
        <v>1732</v>
      </c>
      <c r="G52" s="174"/>
      <c r="H52" s="174"/>
      <c r="I52" s="174"/>
      <c r="J52" s="174"/>
      <c r="K52" s="174"/>
      <c r="L52" s="174"/>
      <c r="M52" s="174"/>
      <c r="N52" s="174"/>
      <c r="O52" s="174"/>
      <c r="P52" s="174"/>
      <c r="Q52" s="174"/>
      <c r="R52" s="174"/>
      <c r="S52" s="174"/>
      <c r="T52" s="174" t="s">
        <v>979</v>
      </c>
      <c r="U52" s="174" t="s">
        <v>979</v>
      </c>
      <c r="V52" s="174" t="s">
        <v>979</v>
      </c>
      <c r="W52" s="174" t="s">
        <v>979</v>
      </c>
      <c r="X52" s="174"/>
    </row>
    <row r="53" spans="1:24" ht="14.4">
      <c r="A53" s="177" t="s">
        <v>2806</v>
      </c>
      <c r="B53" s="20" t="b">
        <f t="shared" si="0"/>
        <v>0</v>
      </c>
      <c r="C53" s="82" t="s">
        <v>2768</v>
      </c>
      <c r="D53" s="20">
        <v>2172208765</v>
      </c>
      <c r="E53" s="82" t="s">
        <v>2807</v>
      </c>
      <c r="F53" s="56" t="s">
        <v>1732</v>
      </c>
      <c r="G53" s="174"/>
      <c r="H53" s="174"/>
      <c r="I53" s="174"/>
      <c r="J53" s="174"/>
      <c r="K53" s="174"/>
      <c r="L53" s="174" t="s">
        <v>979</v>
      </c>
      <c r="M53" s="174"/>
      <c r="N53" s="174" t="s">
        <v>979</v>
      </c>
      <c r="O53" s="174"/>
      <c r="P53" s="174" t="s">
        <v>979</v>
      </c>
      <c r="Q53" s="174"/>
      <c r="R53" s="174" t="s">
        <v>979</v>
      </c>
      <c r="S53" s="174"/>
      <c r="T53" s="174"/>
      <c r="U53" s="174"/>
      <c r="V53" s="174"/>
      <c r="W53" s="174"/>
      <c r="X53" s="174"/>
    </row>
    <row r="54" spans="1:24" ht="14.4">
      <c r="A54" s="177" t="s">
        <v>2806</v>
      </c>
      <c r="B54" s="20" t="b">
        <f t="shared" si="0"/>
        <v>1</v>
      </c>
      <c r="C54" s="82" t="s">
        <v>2768</v>
      </c>
      <c r="D54" s="20">
        <v>2172208766</v>
      </c>
      <c r="E54" s="82" t="s">
        <v>883</v>
      </c>
      <c r="F54" s="56" t="s">
        <v>1741</v>
      </c>
      <c r="G54" s="174"/>
      <c r="H54" s="174"/>
      <c r="I54" s="174"/>
      <c r="J54" s="174"/>
      <c r="K54" s="174"/>
      <c r="L54" s="174"/>
      <c r="M54" s="174"/>
      <c r="N54" s="174"/>
      <c r="O54" s="174"/>
      <c r="P54" s="174"/>
      <c r="Q54" s="174"/>
      <c r="R54" s="174"/>
      <c r="S54" s="174"/>
      <c r="T54" s="174"/>
      <c r="U54" s="174" t="s">
        <v>979</v>
      </c>
      <c r="V54" s="174" t="s">
        <v>979</v>
      </c>
      <c r="W54" s="174" t="s">
        <v>979</v>
      </c>
      <c r="X54" s="174" t="s">
        <v>979</v>
      </c>
    </row>
    <row r="55" spans="1:24" ht="14.4">
      <c r="A55" s="82" t="s">
        <v>2808</v>
      </c>
      <c r="B55" s="20" t="b">
        <f t="shared" si="0"/>
        <v>0</v>
      </c>
      <c r="C55" s="82" t="s">
        <v>1782</v>
      </c>
      <c r="D55" s="20">
        <v>6092130735</v>
      </c>
      <c r="E55" s="82" t="s">
        <v>1798</v>
      </c>
      <c r="F55" s="56" t="s">
        <v>1732</v>
      </c>
      <c r="G55" s="174"/>
      <c r="H55" s="174"/>
      <c r="I55" s="174"/>
      <c r="J55" s="174"/>
      <c r="K55" s="174"/>
      <c r="L55" s="174"/>
      <c r="M55" s="174"/>
      <c r="N55" s="174"/>
      <c r="O55" s="174"/>
      <c r="P55" s="174"/>
      <c r="Q55" s="174"/>
      <c r="R55" s="174"/>
      <c r="S55" s="174" t="s">
        <v>979</v>
      </c>
      <c r="T55" s="174" t="s">
        <v>979</v>
      </c>
      <c r="U55" s="174" t="s">
        <v>979</v>
      </c>
      <c r="V55" s="174" t="s">
        <v>979</v>
      </c>
      <c r="W55" s="174" t="s">
        <v>979</v>
      </c>
      <c r="X55" s="174" t="s">
        <v>979</v>
      </c>
    </row>
    <row r="56" spans="1:24" ht="14.4">
      <c r="A56" s="82" t="s">
        <v>2809</v>
      </c>
      <c r="B56" s="20" t="b">
        <f t="shared" si="0"/>
        <v>0</v>
      </c>
      <c r="C56" s="82" t="s">
        <v>2768</v>
      </c>
      <c r="D56" s="20">
        <v>9259635824</v>
      </c>
      <c r="E56" s="82" t="s">
        <v>599</v>
      </c>
      <c r="F56" s="56" t="s">
        <v>1732</v>
      </c>
      <c r="G56" s="174"/>
      <c r="H56" s="174"/>
      <c r="I56" s="174"/>
      <c r="J56" s="174"/>
      <c r="K56" s="174"/>
      <c r="L56" s="174"/>
      <c r="M56" s="174"/>
      <c r="N56" s="174"/>
      <c r="O56" s="174"/>
      <c r="P56" s="174"/>
      <c r="Q56" s="174"/>
      <c r="R56" s="174"/>
      <c r="S56" s="174" t="s">
        <v>979</v>
      </c>
      <c r="T56" s="174" t="s">
        <v>979</v>
      </c>
      <c r="U56" s="174" t="s">
        <v>979</v>
      </c>
      <c r="V56" s="174" t="s">
        <v>979</v>
      </c>
      <c r="W56" s="174"/>
      <c r="X56" s="174"/>
    </row>
    <row r="57" spans="1:24" ht="14.4">
      <c r="A57" s="82" t="s">
        <v>252</v>
      </c>
      <c r="B57" s="20" t="b">
        <f t="shared" si="0"/>
        <v>0</v>
      </c>
      <c r="C57" s="82" t="s">
        <v>28</v>
      </c>
      <c r="D57" s="20">
        <v>6789281242</v>
      </c>
      <c r="E57" s="82" t="s">
        <v>248</v>
      </c>
      <c r="F57" s="56" t="s">
        <v>1741</v>
      </c>
      <c r="G57" s="174"/>
      <c r="H57" s="174"/>
      <c r="I57" s="174"/>
      <c r="J57" s="174"/>
      <c r="K57" s="174"/>
      <c r="L57" s="174"/>
      <c r="M57" s="174"/>
      <c r="N57" s="174"/>
      <c r="O57" s="174"/>
      <c r="P57" s="174"/>
      <c r="Q57" s="174"/>
      <c r="R57" s="174"/>
      <c r="S57" s="174" t="s">
        <v>979</v>
      </c>
      <c r="T57" s="174" t="s">
        <v>979</v>
      </c>
      <c r="U57" s="174" t="s">
        <v>979</v>
      </c>
      <c r="V57" s="174"/>
      <c r="W57" s="174"/>
      <c r="X57" s="174"/>
    </row>
    <row r="58" spans="1:24" ht="14.4">
      <c r="A58" s="82" t="s">
        <v>2810</v>
      </c>
      <c r="B58" s="20" t="b">
        <f t="shared" si="0"/>
        <v>0</v>
      </c>
      <c r="C58" s="82" t="s">
        <v>2107</v>
      </c>
      <c r="D58" s="20" t="s">
        <v>2109</v>
      </c>
      <c r="E58" s="82" t="s">
        <v>2108</v>
      </c>
      <c r="F58" s="56" t="s">
        <v>1741</v>
      </c>
      <c r="G58" s="174"/>
      <c r="H58" s="174"/>
      <c r="I58" s="174"/>
      <c r="J58" s="174"/>
      <c r="K58" s="174"/>
      <c r="L58" s="174"/>
      <c r="M58" s="174"/>
      <c r="N58" s="174"/>
      <c r="O58" s="174"/>
      <c r="P58" s="174"/>
      <c r="Q58" s="174"/>
      <c r="R58" s="174"/>
      <c r="S58" s="174" t="s">
        <v>979</v>
      </c>
      <c r="T58" s="174" t="s">
        <v>979</v>
      </c>
      <c r="U58" s="174" t="s">
        <v>979</v>
      </c>
      <c r="V58" s="174" t="s">
        <v>979</v>
      </c>
      <c r="W58" s="174" t="s">
        <v>979</v>
      </c>
      <c r="X58" s="174" t="s">
        <v>979</v>
      </c>
    </row>
    <row r="59" spans="1:24" ht="14.4">
      <c r="A59" s="82" t="s">
        <v>2811</v>
      </c>
      <c r="B59" s="20" t="b">
        <f t="shared" si="0"/>
        <v>0</v>
      </c>
      <c r="C59" s="82" t="s">
        <v>2768</v>
      </c>
      <c r="D59" s="20"/>
      <c r="E59" s="82" t="s">
        <v>1570</v>
      </c>
      <c r="F59" s="56" t="s">
        <v>1746</v>
      </c>
      <c r="G59" s="174" t="s">
        <v>979</v>
      </c>
      <c r="H59" s="174" t="s">
        <v>979</v>
      </c>
      <c r="I59" s="174" t="s">
        <v>979</v>
      </c>
      <c r="J59" s="174" t="s">
        <v>979</v>
      </c>
      <c r="K59" s="174" t="s">
        <v>979</v>
      </c>
      <c r="L59" s="174" t="s">
        <v>979</v>
      </c>
      <c r="M59" s="174" t="s">
        <v>979</v>
      </c>
      <c r="N59" s="174" t="s">
        <v>979</v>
      </c>
      <c r="O59" s="174" t="s">
        <v>979</v>
      </c>
      <c r="P59" s="174" t="s">
        <v>979</v>
      </c>
      <c r="Q59" s="174" t="s">
        <v>979</v>
      </c>
      <c r="R59" s="174" t="s">
        <v>979</v>
      </c>
      <c r="S59" s="174" t="s">
        <v>979</v>
      </c>
      <c r="T59" s="174" t="s">
        <v>979</v>
      </c>
      <c r="U59" s="174" t="s">
        <v>979</v>
      </c>
      <c r="V59" s="174" t="s">
        <v>979</v>
      </c>
      <c r="W59" s="174" t="s">
        <v>979</v>
      </c>
      <c r="X59" s="174" t="s">
        <v>979</v>
      </c>
    </row>
    <row r="60" spans="1:24" ht="14.4">
      <c r="A60" s="82" t="s">
        <v>2812</v>
      </c>
      <c r="B60" s="20" t="b">
        <f t="shared" si="0"/>
        <v>0</v>
      </c>
      <c r="C60" s="82" t="s">
        <v>2768</v>
      </c>
      <c r="D60" s="20"/>
      <c r="E60" s="82" t="s">
        <v>1570</v>
      </c>
      <c r="F60" s="56" t="s">
        <v>1746</v>
      </c>
      <c r="G60" s="174" t="s">
        <v>979</v>
      </c>
      <c r="H60" s="174" t="s">
        <v>979</v>
      </c>
      <c r="I60" s="174" t="s">
        <v>979</v>
      </c>
      <c r="J60" s="174" t="s">
        <v>979</v>
      </c>
      <c r="K60" s="174" t="s">
        <v>979</v>
      </c>
      <c r="L60" s="174" t="s">
        <v>979</v>
      </c>
      <c r="M60" s="174" t="s">
        <v>979</v>
      </c>
      <c r="N60" s="174" t="s">
        <v>979</v>
      </c>
      <c r="O60" s="174" t="s">
        <v>979</v>
      </c>
      <c r="P60" s="174" t="s">
        <v>979</v>
      </c>
      <c r="Q60" s="174" t="s">
        <v>979</v>
      </c>
      <c r="R60" s="174" t="s">
        <v>979</v>
      </c>
      <c r="S60" s="174" t="s">
        <v>979</v>
      </c>
      <c r="T60" s="174" t="s">
        <v>979</v>
      </c>
      <c r="U60" s="174" t="s">
        <v>979</v>
      </c>
      <c r="V60" s="174" t="s">
        <v>979</v>
      </c>
      <c r="W60" s="174" t="s">
        <v>979</v>
      </c>
      <c r="X60" s="174" t="s">
        <v>979</v>
      </c>
    </row>
    <row r="61" spans="1:24" ht="14.4">
      <c r="A61" s="82" t="s">
        <v>401</v>
      </c>
      <c r="B61" s="20" t="b">
        <f t="shared" si="0"/>
        <v>0</v>
      </c>
      <c r="C61" s="82" t="s">
        <v>28</v>
      </c>
      <c r="D61" s="20">
        <v>5133049420</v>
      </c>
      <c r="E61" s="82" t="s">
        <v>398</v>
      </c>
      <c r="F61" s="56" t="s">
        <v>1732</v>
      </c>
      <c r="G61" s="174"/>
      <c r="H61" s="174"/>
      <c r="I61" s="174"/>
      <c r="J61" s="174"/>
      <c r="K61" s="174"/>
      <c r="L61" s="174"/>
      <c r="M61" s="174"/>
      <c r="N61" s="174"/>
      <c r="O61" s="174"/>
      <c r="P61" s="174"/>
      <c r="Q61" s="174"/>
      <c r="R61" s="174"/>
      <c r="S61" s="174" t="s">
        <v>979</v>
      </c>
      <c r="T61" s="174"/>
      <c r="U61" s="174" t="s">
        <v>979</v>
      </c>
      <c r="V61" s="174"/>
      <c r="W61" s="174"/>
      <c r="X61" s="174"/>
    </row>
    <row r="62" spans="1:24" ht="14.4">
      <c r="A62" s="82" t="s">
        <v>2813</v>
      </c>
      <c r="B62" s="20" t="b">
        <f t="shared" si="0"/>
        <v>0</v>
      </c>
      <c r="C62" s="82" t="s">
        <v>18</v>
      </c>
      <c r="D62" s="20">
        <v>8478300476</v>
      </c>
      <c r="E62" s="82" t="s">
        <v>114</v>
      </c>
      <c r="F62" s="56" t="s">
        <v>1732</v>
      </c>
      <c r="G62" s="174"/>
      <c r="H62" s="174"/>
      <c r="I62" s="174"/>
      <c r="J62" s="174"/>
      <c r="K62" s="174"/>
      <c r="L62" s="174"/>
      <c r="M62" s="174"/>
      <c r="N62" s="174"/>
      <c r="O62" s="174"/>
      <c r="P62" s="174"/>
      <c r="Q62" s="174"/>
      <c r="R62" s="174"/>
      <c r="S62" s="174" t="s">
        <v>979</v>
      </c>
      <c r="T62" s="174"/>
      <c r="U62" s="174"/>
      <c r="V62" s="174"/>
      <c r="W62" s="174"/>
      <c r="X62" s="174"/>
    </row>
    <row r="63" spans="1:24" ht="14.4">
      <c r="A63" s="82" t="s">
        <v>2814</v>
      </c>
      <c r="B63" s="20" t="b">
        <f t="shared" si="0"/>
        <v>0</v>
      </c>
      <c r="C63" s="82" t="s">
        <v>1968</v>
      </c>
      <c r="D63" s="20" t="s">
        <v>1989</v>
      </c>
      <c r="E63" s="82" t="s">
        <v>1987</v>
      </c>
      <c r="F63" s="56" t="s">
        <v>1743</v>
      </c>
      <c r="G63" s="174"/>
      <c r="H63" s="174"/>
      <c r="I63" s="174"/>
      <c r="J63" s="174"/>
      <c r="K63" s="174"/>
      <c r="L63" s="174"/>
      <c r="M63" s="174"/>
      <c r="N63" s="174"/>
      <c r="O63" s="174"/>
      <c r="P63" s="174"/>
      <c r="Q63" s="174"/>
      <c r="R63" s="174"/>
      <c r="S63" s="174"/>
      <c r="T63" s="174"/>
      <c r="U63" s="174" t="s">
        <v>979</v>
      </c>
      <c r="V63" s="174" t="s">
        <v>979</v>
      </c>
      <c r="W63" s="174" t="s">
        <v>979</v>
      </c>
      <c r="X63" s="174" t="s">
        <v>979</v>
      </c>
    </row>
    <row r="64" spans="1:24" ht="14.4">
      <c r="A64" s="82" t="s">
        <v>2815</v>
      </c>
      <c r="B64" s="20" t="b">
        <f t="shared" si="0"/>
        <v>0</v>
      </c>
      <c r="C64" s="82" t="s">
        <v>1968</v>
      </c>
      <c r="D64" s="20" t="s">
        <v>1993</v>
      </c>
      <c r="E64" s="82" t="s">
        <v>1990</v>
      </c>
      <c r="F64" s="56" t="s">
        <v>1732</v>
      </c>
      <c r="G64" s="174"/>
      <c r="H64" s="174"/>
      <c r="I64" s="174"/>
      <c r="J64" s="174"/>
      <c r="K64" s="174"/>
      <c r="L64" s="174"/>
      <c r="M64" s="174"/>
      <c r="N64" s="174"/>
      <c r="O64" s="174"/>
      <c r="P64" s="174"/>
      <c r="Q64" s="174"/>
      <c r="R64" s="174"/>
      <c r="S64" s="174" t="s">
        <v>979</v>
      </c>
      <c r="T64" s="174"/>
      <c r="U64" s="174" t="s">
        <v>979</v>
      </c>
      <c r="V64" s="174"/>
      <c r="W64" s="174" t="s">
        <v>979</v>
      </c>
      <c r="X64" s="174"/>
    </row>
    <row r="65" spans="1:24" ht="14.4">
      <c r="A65" s="82" t="s">
        <v>321</v>
      </c>
      <c r="B65" s="20" t="b">
        <f t="shared" si="0"/>
        <v>0</v>
      </c>
      <c r="C65" s="82" t="s">
        <v>28</v>
      </c>
      <c r="D65" s="20">
        <v>9724086078</v>
      </c>
      <c r="E65" s="82" t="s">
        <v>322</v>
      </c>
      <c r="F65" s="56" t="s">
        <v>1732</v>
      </c>
      <c r="G65" s="174"/>
      <c r="H65" s="174"/>
      <c r="I65" s="174"/>
      <c r="J65" s="174"/>
      <c r="K65" s="174"/>
      <c r="L65" s="174"/>
      <c r="M65" s="174"/>
      <c r="N65" s="174"/>
      <c r="O65" s="174"/>
      <c r="P65" s="174"/>
      <c r="Q65" s="174"/>
      <c r="R65" s="174"/>
      <c r="S65" s="174" t="s">
        <v>979</v>
      </c>
      <c r="T65" s="174" t="s">
        <v>979</v>
      </c>
      <c r="U65" s="174" t="s">
        <v>979</v>
      </c>
      <c r="V65" s="174" t="s">
        <v>979</v>
      </c>
      <c r="W65" s="174" t="s">
        <v>979</v>
      </c>
      <c r="X65" s="174" t="s">
        <v>979</v>
      </c>
    </row>
    <row r="66" spans="1:24" ht="14.4">
      <c r="A66" s="82" t="s">
        <v>108</v>
      </c>
      <c r="B66" s="20" t="b">
        <f t="shared" si="0"/>
        <v>0</v>
      </c>
      <c r="C66" s="82" t="s">
        <v>28</v>
      </c>
      <c r="D66" s="20">
        <v>6503924697</v>
      </c>
      <c r="E66" s="82" t="s">
        <v>105</v>
      </c>
      <c r="F66" s="56" t="s">
        <v>1732</v>
      </c>
      <c r="G66" s="174"/>
      <c r="H66" s="174"/>
      <c r="I66" s="174"/>
      <c r="J66" s="174"/>
      <c r="K66" s="174"/>
      <c r="L66" s="174"/>
      <c r="M66" s="174"/>
      <c r="N66" s="174"/>
      <c r="O66" s="174"/>
      <c r="P66" s="174"/>
      <c r="Q66" s="174"/>
      <c r="R66" s="174"/>
      <c r="S66" s="174" t="s">
        <v>979</v>
      </c>
      <c r="T66" s="174" t="s">
        <v>979</v>
      </c>
      <c r="U66" s="174" t="s">
        <v>979</v>
      </c>
      <c r="V66" s="174" t="s">
        <v>979</v>
      </c>
      <c r="W66" s="174" t="s">
        <v>979</v>
      </c>
      <c r="X66" s="174" t="s">
        <v>979</v>
      </c>
    </row>
    <row r="67" spans="1:24" ht="14.4">
      <c r="A67" s="82" t="s">
        <v>2816</v>
      </c>
      <c r="B67" s="20" t="b">
        <f t="shared" si="0"/>
        <v>0</v>
      </c>
      <c r="C67" s="82" t="s">
        <v>18</v>
      </c>
      <c r="D67" s="20"/>
      <c r="E67" s="178"/>
      <c r="F67" s="56" t="s">
        <v>1743</v>
      </c>
      <c r="G67" s="174"/>
      <c r="H67" s="174"/>
      <c r="I67" s="174"/>
      <c r="J67" s="174"/>
      <c r="K67" s="174"/>
      <c r="L67" s="174"/>
      <c r="M67" s="174"/>
      <c r="N67" s="174"/>
      <c r="O67" s="174"/>
      <c r="P67" s="174" t="s">
        <v>979</v>
      </c>
      <c r="Q67" s="174" t="s">
        <v>979</v>
      </c>
      <c r="R67" s="174" t="s">
        <v>979</v>
      </c>
      <c r="S67" s="174"/>
      <c r="T67" s="174"/>
      <c r="U67" s="174"/>
      <c r="V67" s="174"/>
      <c r="W67" s="174"/>
      <c r="X67" s="174"/>
    </row>
    <row r="68" spans="1:24" ht="14.4">
      <c r="A68" s="82" t="s">
        <v>2817</v>
      </c>
      <c r="B68" s="20" t="b">
        <f t="shared" si="0"/>
        <v>0</v>
      </c>
      <c r="C68" s="82" t="s">
        <v>2768</v>
      </c>
      <c r="D68" s="20">
        <v>2242970223</v>
      </c>
      <c r="E68" s="82" t="s">
        <v>1546</v>
      </c>
      <c r="F68" s="56" t="s">
        <v>1732</v>
      </c>
      <c r="G68" s="174"/>
      <c r="H68" s="174"/>
      <c r="I68" s="174"/>
      <c r="J68" s="174"/>
      <c r="K68" s="174"/>
      <c r="L68" s="174"/>
      <c r="M68" s="174"/>
      <c r="N68" s="174"/>
      <c r="O68" s="174"/>
      <c r="P68" s="174"/>
      <c r="Q68" s="174"/>
      <c r="R68" s="174"/>
      <c r="S68" s="174"/>
      <c r="T68" s="174" t="s">
        <v>979</v>
      </c>
      <c r="U68" s="174"/>
      <c r="V68" s="174"/>
      <c r="W68" s="174"/>
      <c r="X68" s="174"/>
    </row>
    <row r="69" spans="1:24" ht="14.4">
      <c r="A69" s="82" t="s">
        <v>2818</v>
      </c>
      <c r="B69" s="20" t="b">
        <f t="shared" si="0"/>
        <v>0</v>
      </c>
      <c r="C69" s="82" t="s">
        <v>28</v>
      </c>
      <c r="D69" s="20">
        <v>5188981842</v>
      </c>
      <c r="E69" s="82" t="s">
        <v>31</v>
      </c>
      <c r="F69" s="56" t="s">
        <v>1732</v>
      </c>
      <c r="G69" s="174"/>
      <c r="H69" s="174"/>
      <c r="I69" s="174"/>
      <c r="J69" s="174"/>
      <c r="K69" s="174"/>
      <c r="L69" s="174"/>
      <c r="M69" s="174"/>
      <c r="N69" s="174"/>
      <c r="O69" s="174"/>
      <c r="P69" s="174"/>
      <c r="Q69" s="174"/>
      <c r="R69" s="174"/>
      <c r="S69" s="174" t="s">
        <v>979</v>
      </c>
      <c r="T69" s="174" t="s">
        <v>979</v>
      </c>
      <c r="U69" s="174" t="s">
        <v>979</v>
      </c>
      <c r="V69" s="174" t="s">
        <v>979</v>
      </c>
      <c r="W69" s="174" t="s">
        <v>979</v>
      </c>
      <c r="X69" s="174" t="s">
        <v>979</v>
      </c>
    </row>
    <row r="70" spans="1:24" ht="14.4">
      <c r="A70" s="82" t="s">
        <v>2819</v>
      </c>
      <c r="B70" s="20" t="b">
        <f t="shared" si="0"/>
        <v>0</v>
      </c>
      <c r="C70" s="82" t="s">
        <v>18</v>
      </c>
      <c r="D70" s="20">
        <v>7326476429</v>
      </c>
      <c r="E70" s="82" t="s">
        <v>908</v>
      </c>
      <c r="F70" s="56" t="s">
        <v>1732</v>
      </c>
      <c r="G70" s="174"/>
      <c r="H70" s="174"/>
      <c r="I70" s="174"/>
      <c r="J70" s="174"/>
      <c r="K70" s="174"/>
      <c r="L70" s="174"/>
      <c r="M70" s="174"/>
      <c r="N70" s="174"/>
      <c r="O70" s="174"/>
      <c r="P70" s="174"/>
      <c r="Q70" s="174"/>
      <c r="R70" s="174"/>
      <c r="S70" s="174" t="s">
        <v>979</v>
      </c>
      <c r="T70" s="174" t="s">
        <v>979</v>
      </c>
      <c r="U70" s="174" t="s">
        <v>979</v>
      </c>
      <c r="V70" s="174" t="s">
        <v>979</v>
      </c>
      <c r="W70" s="174" t="s">
        <v>979</v>
      </c>
      <c r="X70" s="174" t="s">
        <v>979</v>
      </c>
    </row>
    <row r="71" spans="1:24" ht="14.4">
      <c r="A71" s="82" t="s">
        <v>1307</v>
      </c>
      <c r="B71" s="20" t="b">
        <f t="shared" si="0"/>
        <v>0</v>
      </c>
      <c r="C71" s="82" t="s">
        <v>56</v>
      </c>
      <c r="D71" s="20">
        <v>6155945710</v>
      </c>
      <c r="E71" s="82" t="s">
        <v>1304</v>
      </c>
      <c r="F71" s="56" t="s">
        <v>1732</v>
      </c>
      <c r="G71" s="174"/>
      <c r="H71" s="174"/>
      <c r="I71" s="174"/>
      <c r="J71" s="174"/>
      <c r="K71" s="174"/>
      <c r="L71" s="174"/>
      <c r="M71" s="174"/>
      <c r="N71" s="174"/>
      <c r="O71" s="174"/>
      <c r="P71" s="174"/>
      <c r="Q71" s="174"/>
      <c r="R71" s="174"/>
      <c r="S71" s="174" t="s">
        <v>979</v>
      </c>
      <c r="T71" s="174" t="s">
        <v>979</v>
      </c>
      <c r="U71" s="174" t="s">
        <v>979</v>
      </c>
      <c r="V71" s="174"/>
      <c r="W71" s="174" t="s">
        <v>979</v>
      </c>
      <c r="X71" s="174"/>
    </row>
    <row r="72" spans="1:24" ht="14.4">
      <c r="A72" s="82" t="s">
        <v>2820</v>
      </c>
      <c r="B72" s="20" t="b">
        <f t="shared" si="0"/>
        <v>0</v>
      </c>
      <c r="C72" s="82" t="s">
        <v>28</v>
      </c>
      <c r="D72" s="20">
        <v>9524465442</v>
      </c>
      <c r="E72" s="82" t="s">
        <v>622</v>
      </c>
      <c r="F72" s="56" t="s">
        <v>1741</v>
      </c>
      <c r="G72" s="174"/>
      <c r="H72" s="174"/>
      <c r="I72" s="174"/>
      <c r="J72" s="174"/>
      <c r="K72" s="174"/>
      <c r="L72" s="174"/>
      <c r="M72" s="174"/>
      <c r="N72" s="174"/>
      <c r="O72" s="174"/>
      <c r="P72" s="174"/>
      <c r="Q72" s="174"/>
      <c r="R72" s="174"/>
      <c r="S72" s="174" t="s">
        <v>979</v>
      </c>
      <c r="T72" s="174"/>
      <c r="U72" s="174" t="s">
        <v>979</v>
      </c>
      <c r="V72" s="174"/>
      <c r="W72" s="174"/>
      <c r="X72" s="174"/>
    </row>
    <row r="73" spans="1:24" ht="14.4">
      <c r="A73" s="82" t="s">
        <v>63</v>
      </c>
      <c r="B73" s="20" t="b">
        <f t="shared" si="0"/>
        <v>0</v>
      </c>
      <c r="C73" s="82" t="s">
        <v>28</v>
      </c>
      <c r="D73" s="20">
        <v>4088329737</v>
      </c>
      <c r="E73" s="82" t="s">
        <v>59</v>
      </c>
      <c r="F73" s="56" t="s">
        <v>1741</v>
      </c>
      <c r="G73" s="174"/>
      <c r="H73" s="174"/>
      <c r="I73" s="174"/>
      <c r="J73" s="174"/>
      <c r="K73" s="174"/>
      <c r="L73" s="174"/>
      <c r="M73" s="174"/>
      <c r="N73" s="174"/>
      <c r="O73" s="174"/>
      <c r="P73" s="174"/>
      <c r="Q73" s="174"/>
      <c r="R73" s="174"/>
      <c r="S73" s="174"/>
      <c r="T73" s="174"/>
      <c r="U73" s="174"/>
      <c r="V73" s="174"/>
      <c r="W73" s="174" t="s">
        <v>979</v>
      </c>
      <c r="X73" s="174" t="s">
        <v>979</v>
      </c>
    </row>
    <row r="74" spans="1:24" ht="14.4">
      <c r="A74" s="175" t="s">
        <v>2821</v>
      </c>
      <c r="B74" s="20" t="b">
        <f t="shared" si="0"/>
        <v>0</v>
      </c>
      <c r="C74" s="82" t="s">
        <v>2768</v>
      </c>
      <c r="D74" s="176">
        <v>8476828457</v>
      </c>
      <c r="E74" s="91" t="s">
        <v>1411</v>
      </c>
      <c r="F74" s="84"/>
      <c r="G74" s="174"/>
      <c r="H74" s="174"/>
      <c r="I74" s="174"/>
      <c r="J74" s="174"/>
      <c r="K74" s="174"/>
      <c r="L74" s="174"/>
      <c r="M74" s="174"/>
      <c r="N74" s="174"/>
      <c r="O74" s="174"/>
      <c r="P74" s="174"/>
      <c r="Q74" s="174"/>
      <c r="R74" s="174"/>
      <c r="S74" s="174"/>
      <c r="T74" s="174" t="s">
        <v>979</v>
      </c>
      <c r="U74" s="174" t="s">
        <v>979</v>
      </c>
      <c r="V74" s="174" t="s">
        <v>979</v>
      </c>
      <c r="W74" s="174" t="s">
        <v>979</v>
      </c>
      <c r="X74" s="174" t="s">
        <v>979</v>
      </c>
    </row>
    <row r="75" spans="1:24" ht="14.4">
      <c r="A75" s="82" t="s">
        <v>2822</v>
      </c>
      <c r="B75" s="20" t="b">
        <f t="shared" si="0"/>
        <v>0</v>
      </c>
      <c r="C75" s="82" t="s">
        <v>2237</v>
      </c>
      <c r="D75" s="20" t="s">
        <v>2240</v>
      </c>
      <c r="E75" s="82" t="s">
        <v>2240</v>
      </c>
      <c r="F75" s="56" t="s">
        <v>1732</v>
      </c>
      <c r="G75" s="174"/>
      <c r="H75" s="174"/>
      <c r="I75" s="174"/>
      <c r="J75" s="174"/>
      <c r="K75" s="174"/>
      <c r="L75" s="174"/>
      <c r="M75" s="174"/>
      <c r="N75" s="174" t="s">
        <v>979</v>
      </c>
      <c r="O75" s="174" t="s">
        <v>979</v>
      </c>
      <c r="P75" s="174" t="s">
        <v>979</v>
      </c>
      <c r="Q75" s="174" t="s">
        <v>979</v>
      </c>
      <c r="R75" s="174" t="s">
        <v>979</v>
      </c>
      <c r="S75" s="174"/>
      <c r="T75" s="174"/>
      <c r="U75" s="174"/>
      <c r="V75" s="174"/>
      <c r="W75" s="174"/>
      <c r="X75" s="174"/>
    </row>
    <row r="76" spans="1:24" ht="14.4">
      <c r="A76" s="82" t="s">
        <v>2823</v>
      </c>
      <c r="B76" s="20" t="b">
        <f t="shared" si="0"/>
        <v>0</v>
      </c>
      <c r="C76" s="82" t="s">
        <v>18</v>
      </c>
      <c r="D76" s="20">
        <v>4083165994</v>
      </c>
      <c r="E76" s="82" t="s">
        <v>324</v>
      </c>
      <c r="F76" s="56" t="s">
        <v>1779</v>
      </c>
      <c r="G76" s="174"/>
      <c r="H76" s="174"/>
      <c r="I76" s="174"/>
      <c r="J76" s="174"/>
      <c r="K76" s="174"/>
      <c r="L76" s="174"/>
      <c r="M76" s="174"/>
      <c r="N76" s="174"/>
      <c r="O76" s="174"/>
      <c r="P76" s="174"/>
      <c r="Q76" s="174"/>
      <c r="R76" s="174"/>
      <c r="S76" s="174" t="s">
        <v>979</v>
      </c>
      <c r="T76" s="174" t="s">
        <v>979</v>
      </c>
      <c r="U76" s="174" t="s">
        <v>979</v>
      </c>
      <c r="V76" s="174" t="s">
        <v>979</v>
      </c>
      <c r="W76" s="174" t="s">
        <v>979</v>
      </c>
      <c r="X76" s="174" t="s">
        <v>979</v>
      </c>
    </row>
    <row r="77" spans="1:24" ht="14.4">
      <c r="A77" s="82" t="s">
        <v>468</v>
      </c>
      <c r="B77" s="20" t="b">
        <f t="shared" si="0"/>
        <v>0</v>
      </c>
      <c r="C77" s="82" t="s">
        <v>18</v>
      </c>
      <c r="D77" s="20">
        <v>9726899145</v>
      </c>
      <c r="E77" s="82" t="s">
        <v>466</v>
      </c>
      <c r="F77" s="56" t="s">
        <v>1757</v>
      </c>
      <c r="G77" s="174"/>
      <c r="H77" s="174"/>
      <c r="I77" s="174"/>
      <c r="J77" s="174"/>
      <c r="K77" s="174"/>
      <c r="L77" s="174"/>
      <c r="M77" s="174"/>
      <c r="N77" s="174"/>
      <c r="O77" s="174"/>
      <c r="P77" s="174" t="s">
        <v>979</v>
      </c>
      <c r="Q77" s="174" t="s">
        <v>979</v>
      </c>
      <c r="R77" s="174" t="s">
        <v>979</v>
      </c>
      <c r="S77" s="174" t="s">
        <v>979</v>
      </c>
      <c r="T77" s="174" t="s">
        <v>979</v>
      </c>
      <c r="U77" s="174" t="s">
        <v>979</v>
      </c>
      <c r="V77" s="174" t="s">
        <v>979</v>
      </c>
      <c r="W77" s="174" t="s">
        <v>979</v>
      </c>
      <c r="X77" s="174" t="s">
        <v>979</v>
      </c>
    </row>
    <row r="78" spans="1:24" ht="14.4">
      <c r="A78" s="82" t="s">
        <v>2824</v>
      </c>
      <c r="B78" s="20" t="b">
        <f t="shared" si="0"/>
        <v>0</v>
      </c>
      <c r="C78" s="82" t="s">
        <v>18</v>
      </c>
      <c r="D78" s="20">
        <v>7325435751</v>
      </c>
      <c r="E78" s="82" t="s">
        <v>782</v>
      </c>
      <c r="F78" s="56" t="s">
        <v>1732</v>
      </c>
      <c r="G78" s="174"/>
      <c r="H78" s="174"/>
      <c r="I78" s="174"/>
      <c r="J78" s="174"/>
      <c r="K78" s="174"/>
      <c r="L78" s="174"/>
      <c r="M78" s="174"/>
      <c r="N78" s="174"/>
      <c r="O78" s="174"/>
      <c r="P78" s="174"/>
      <c r="Q78" s="174"/>
      <c r="R78" s="174"/>
      <c r="S78" s="174" t="s">
        <v>979</v>
      </c>
      <c r="T78" s="174" t="s">
        <v>979</v>
      </c>
      <c r="U78" s="174" t="s">
        <v>979</v>
      </c>
      <c r="V78" s="174" t="s">
        <v>979</v>
      </c>
      <c r="W78" s="174" t="s">
        <v>979</v>
      </c>
      <c r="X78" s="174" t="s">
        <v>979</v>
      </c>
    </row>
    <row r="79" spans="1:24" ht="14.4">
      <c r="A79" s="82" t="s">
        <v>217</v>
      </c>
      <c r="B79" s="20" t="b">
        <f t="shared" si="0"/>
        <v>0</v>
      </c>
      <c r="C79" s="82" t="s">
        <v>18</v>
      </c>
      <c r="D79" s="20">
        <v>9202172926</v>
      </c>
      <c r="E79" s="82" t="s">
        <v>214</v>
      </c>
      <c r="F79" s="56" t="s">
        <v>1745</v>
      </c>
      <c r="G79" s="174"/>
      <c r="H79" s="174"/>
      <c r="I79" s="174"/>
      <c r="J79" s="174" t="s">
        <v>979</v>
      </c>
      <c r="K79" s="174" t="s">
        <v>979</v>
      </c>
      <c r="L79" s="174" t="s">
        <v>979</v>
      </c>
      <c r="M79" s="174" t="s">
        <v>979</v>
      </c>
      <c r="N79" s="174" t="s">
        <v>979</v>
      </c>
      <c r="O79" s="174" t="s">
        <v>979</v>
      </c>
      <c r="P79" s="174" t="s">
        <v>979</v>
      </c>
      <c r="Q79" s="174" t="s">
        <v>979</v>
      </c>
      <c r="R79" s="174" t="s">
        <v>979</v>
      </c>
      <c r="S79" s="174" t="s">
        <v>979</v>
      </c>
      <c r="T79" s="174" t="s">
        <v>979</v>
      </c>
      <c r="U79" s="174" t="s">
        <v>979</v>
      </c>
      <c r="V79" s="174" t="s">
        <v>979</v>
      </c>
      <c r="W79" s="174" t="s">
        <v>979</v>
      </c>
      <c r="X79" s="174" t="s">
        <v>979</v>
      </c>
    </row>
    <row r="80" spans="1:24" ht="14.4">
      <c r="A80" s="82" t="s">
        <v>2825</v>
      </c>
      <c r="B80" s="20" t="b">
        <f t="shared" si="0"/>
        <v>0</v>
      </c>
      <c r="C80" s="82" t="s">
        <v>2768</v>
      </c>
      <c r="D80" s="20">
        <v>3102274105</v>
      </c>
      <c r="E80" s="82" t="s">
        <v>1178</v>
      </c>
      <c r="F80" s="56" t="s">
        <v>1728</v>
      </c>
      <c r="G80" s="174"/>
      <c r="H80" s="174"/>
      <c r="I80" s="174"/>
      <c r="J80" s="174"/>
      <c r="K80" s="174"/>
      <c r="L80" s="174"/>
      <c r="M80" s="174"/>
      <c r="N80" s="174"/>
      <c r="O80" s="174"/>
      <c r="P80" s="174"/>
      <c r="Q80" s="174"/>
      <c r="R80" s="174"/>
      <c r="S80" s="174" t="s">
        <v>979</v>
      </c>
      <c r="T80" s="174" t="s">
        <v>979</v>
      </c>
      <c r="U80" s="174" t="s">
        <v>979</v>
      </c>
      <c r="V80" s="174" t="s">
        <v>979</v>
      </c>
      <c r="W80" s="174" t="s">
        <v>979</v>
      </c>
      <c r="X80" s="174" t="s">
        <v>979</v>
      </c>
    </row>
    <row r="81" spans="1:24" ht="14.4">
      <c r="A81" s="82" t="s">
        <v>2826</v>
      </c>
      <c r="B81" s="20" t="b">
        <f t="shared" si="0"/>
        <v>0</v>
      </c>
      <c r="C81" s="82" t="s">
        <v>2043</v>
      </c>
      <c r="D81" s="20">
        <v>9192447859</v>
      </c>
      <c r="E81" s="82" t="s">
        <v>2053</v>
      </c>
      <c r="F81" s="56" t="s">
        <v>1732</v>
      </c>
      <c r="G81" s="174"/>
      <c r="H81" s="174"/>
      <c r="I81" s="174"/>
      <c r="J81" s="174"/>
      <c r="K81" s="174"/>
      <c r="L81" s="174"/>
      <c r="M81" s="174"/>
      <c r="N81" s="174"/>
      <c r="O81" s="174"/>
      <c r="P81" s="174"/>
      <c r="Q81" s="174"/>
      <c r="R81" s="174"/>
      <c r="S81" s="174" t="s">
        <v>979</v>
      </c>
      <c r="T81" s="174" t="s">
        <v>979</v>
      </c>
      <c r="U81" s="174" t="s">
        <v>979</v>
      </c>
      <c r="V81" s="174" t="s">
        <v>979</v>
      </c>
      <c r="W81" s="174" t="s">
        <v>979</v>
      </c>
      <c r="X81" s="174"/>
    </row>
    <row r="82" spans="1:24" ht="14.4">
      <c r="A82" s="82" t="s">
        <v>2827</v>
      </c>
      <c r="B82" s="20" t="b">
        <f t="shared" si="0"/>
        <v>0</v>
      </c>
      <c r="C82" s="82" t="s">
        <v>28</v>
      </c>
      <c r="D82" s="20">
        <v>4253815106</v>
      </c>
      <c r="E82" s="82" t="s">
        <v>924</v>
      </c>
      <c r="F82" s="56" t="s">
        <v>1741</v>
      </c>
      <c r="G82" s="174"/>
      <c r="H82" s="174"/>
      <c r="I82" s="174"/>
      <c r="J82" s="174"/>
      <c r="K82" s="174"/>
      <c r="L82" s="174"/>
      <c r="M82" s="174"/>
      <c r="N82" s="174"/>
      <c r="O82" s="174"/>
      <c r="P82" s="174"/>
      <c r="Q82" s="174" t="s">
        <v>979</v>
      </c>
      <c r="R82" s="174"/>
      <c r="S82" s="174" t="s">
        <v>979</v>
      </c>
      <c r="T82" s="174" t="s">
        <v>979</v>
      </c>
      <c r="U82" s="174"/>
      <c r="V82" s="174"/>
      <c r="W82" s="174" t="s">
        <v>979</v>
      </c>
      <c r="X82" s="174" t="s">
        <v>979</v>
      </c>
    </row>
    <row r="83" spans="1:24" ht="14.4">
      <c r="A83" s="82" t="s">
        <v>2828</v>
      </c>
      <c r="B83" s="20" t="b">
        <f t="shared" si="0"/>
        <v>0</v>
      </c>
      <c r="C83" s="82" t="s">
        <v>28</v>
      </c>
      <c r="D83" s="20">
        <v>3476017044</v>
      </c>
      <c r="E83" s="82" t="s">
        <v>1026</v>
      </c>
      <c r="F83" s="56" t="s">
        <v>1741</v>
      </c>
      <c r="G83" s="174"/>
      <c r="H83" s="174"/>
      <c r="I83" s="174"/>
      <c r="J83" s="174"/>
      <c r="K83" s="174"/>
      <c r="L83" s="174"/>
      <c r="M83" s="174"/>
      <c r="N83" s="174"/>
      <c r="O83" s="174"/>
      <c r="P83" s="174"/>
      <c r="Q83" s="174"/>
      <c r="R83" s="174"/>
      <c r="S83" s="174"/>
      <c r="T83" s="174"/>
      <c r="U83" s="174"/>
      <c r="V83" s="174" t="s">
        <v>979</v>
      </c>
      <c r="W83" s="174"/>
      <c r="X83" s="174"/>
    </row>
    <row r="84" spans="1:24" ht="14.4">
      <c r="A84" s="82" t="s">
        <v>2829</v>
      </c>
      <c r="B84" s="20" t="b">
        <f t="shared" si="0"/>
        <v>0</v>
      </c>
      <c r="C84" s="82" t="s">
        <v>1968</v>
      </c>
      <c r="D84" s="20" t="s">
        <v>2016</v>
      </c>
      <c r="E84" s="82" t="s">
        <v>2013</v>
      </c>
      <c r="F84" s="56" t="s">
        <v>1732</v>
      </c>
      <c r="G84" s="174"/>
      <c r="H84" s="174"/>
      <c r="I84" s="174"/>
      <c r="J84" s="174"/>
      <c r="K84" s="174"/>
      <c r="L84" s="174"/>
      <c r="M84" s="174"/>
      <c r="N84" s="174"/>
      <c r="O84" s="174"/>
      <c r="P84" s="174"/>
      <c r="Q84" s="174"/>
      <c r="R84" s="174"/>
      <c r="S84" s="174"/>
      <c r="T84" s="174" t="s">
        <v>979</v>
      </c>
      <c r="U84" s="174" t="s">
        <v>979</v>
      </c>
      <c r="V84" s="174" t="s">
        <v>979</v>
      </c>
      <c r="W84" s="174" t="s">
        <v>979</v>
      </c>
      <c r="X84" s="174"/>
    </row>
    <row r="85" spans="1:24" ht="14.4">
      <c r="A85" s="82" t="s">
        <v>2830</v>
      </c>
      <c r="B85" s="20" t="b">
        <f t="shared" si="0"/>
        <v>0</v>
      </c>
      <c r="C85" s="82" t="s">
        <v>2768</v>
      </c>
      <c r="D85" s="20">
        <v>4142421065</v>
      </c>
      <c r="E85" s="82" t="s">
        <v>297</v>
      </c>
      <c r="F85" s="56" t="s">
        <v>1741</v>
      </c>
      <c r="G85" s="174"/>
      <c r="H85" s="174"/>
      <c r="I85" s="174"/>
      <c r="J85" s="174"/>
      <c r="K85" s="174"/>
      <c r="L85" s="174"/>
      <c r="M85" s="174"/>
      <c r="N85" s="174"/>
      <c r="O85" s="174"/>
      <c r="P85" s="174"/>
      <c r="Q85" s="174"/>
      <c r="R85" s="174"/>
      <c r="S85" s="174"/>
      <c r="T85" s="174"/>
      <c r="U85" s="174" t="s">
        <v>979</v>
      </c>
      <c r="V85" s="174" t="s">
        <v>979</v>
      </c>
      <c r="W85" s="174" t="s">
        <v>979</v>
      </c>
      <c r="X85" s="174"/>
    </row>
    <row r="86" spans="1:24" ht="14.4">
      <c r="A86" s="175" t="s">
        <v>2831</v>
      </c>
      <c r="B86" s="20" t="b">
        <f t="shared" si="0"/>
        <v>0</v>
      </c>
      <c r="C86" s="82" t="s">
        <v>2768</v>
      </c>
      <c r="D86" s="176">
        <v>6308236477</v>
      </c>
      <c r="E86" s="91" t="s">
        <v>1472</v>
      </c>
      <c r="F86" s="84"/>
      <c r="G86" s="174"/>
      <c r="H86" s="174"/>
      <c r="I86" s="174"/>
      <c r="J86" s="174"/>
      <c r="K86" s="174"/>
      <c r="L86" s="174"/>
      <c r="M86" s="174"/>
      <c r="N86" s="174"/>
      <c r="O86" s="174"/>
      <c r="P86" s="174"/>
      <c r="Q86" s="174"/>
      <c r="R86" s="174"/>
      <c r="S86" s="174"/>
      <c r="T86" s="174"/>
      <c r="U86" s="174"/>
      <c r="V86" s="174"/>
      <c r="W86" s="174" t="s">
        <v>979</v>
      </c>
      <c r="X86" s="174" t="s">
        <v>979</v>
      </c>
    </row>
    <row r="87" spans="1:24" ht="14.4">
      <c r="A87" s="82" t="s">
        <v>2832</v>
      </c>
      <c r="B87" s="20" t="b">
        <f t="shared" si="0"/>
        <v>0</v>
      </c>
      <c r="C87" s="82" t="s">
        <v>2768</v>
      </c>
      <c r="D87" s="20">
        <v>8478409730</v>
      </c>
      <c r="E87" s="82" t="s">
        <v>877</v>
      </c>
      <c r="F87" s="56" t="s">
        <v>1732</v>
      </c>
      <c r="G87" s="174" t="s">
        <v>979</v>
      </c>
      <c r="H87" s="174" t="s">
        <v>979</v>
      </c>
      <c r="I87" s="174" t="s">
        <v>979</v>
      </c>
      <c r="J87" s="174" t="s">
        <v>979</v>
      </c>
      <c r="K87" s="174"/>
      <c r="L87" s="174" t="s">
        <v>979</v>
      </c>
      <c r="M87" s="174"/>
      <c r="N87" s="174" t="s">
        <v>979</v>
      </c>
      <c r="O87" s="174"/>
      <c r="P87" s="174" t="s">
        <v>979</v>
      </c>
      <c r="Q87" s="174"/>
      <c r="R87" s="174" t="s">
        <v>979</v>
      </c>
      <c r="S87" s="174"/>
      <c r="T87" s="174"/>
      <c r="U87" s="174"/>
      <c r="V87" s="174"/>
      <c r="W87" s="174"/>
      <c r="X87" s="174"/>
    </row>
    <row r="88" spans="1:24" ht="14.4">
      <c r="A88" s="82" t="s">
        <v>2833</v>
      </c>
      <c r="B88" s="20" t="b">
        <f t="shared" si="0"/>
        <v>0</v>
      </c>
      <c r="C88" s="82" t="s">
        <v>1855</v>
      </c>
      <c r="D88" s="20">
        <v>7323105032</v>
      </c>
      <c r="E88" s="82" t="s">
        <v>1906</v>
      </c>
      <c r="F88" s="56" t="s">
        <v>1743</v>
      </c>
      <c r="G88" s="174"/>
      <c r="H88" s="174"/>
      <c r="I88" s="174"/>
      <c r="J88" s="174"/>
      <c r="K88" s="174"/>
      <c r="L88" s="174"/>
      <c r="M88" s="174"/>
      <c r="N88" s="174"/>
      <c r="O88" s="174"/>
      <c r="P88" s="174"/>
      <c r="Q88" s="174" t="s">
        <v>979</v>
      </c>
      <c r="R88" s="174"/>
      <c r="S88" s="174" t="s">
        <v>979</v>
      </c>
      <c r="T88" s="174" t="s">
        <v>979</v>
      </c>
      <c r="U88" s="174" t="s">
        <v>979</v>
      </c>
      <c r="V88" s="174" t="s">
        <v>979</v>
      </c>
      <c r="W88" s="174"/>
      <c r="X88" s="174"/>
    </row>
    <row r="89" spans="1:24" ht="14.4">
      <c r="A89" s="82" t="s">
        <v>2834</v>
      </c>
      <c r="B89" s="20" t="b">
        <f t="shared" si="0"/>
        <v>0</v>
      </c>
      <c r="C89" s="82" t="s">
        <v>1782</v>
      </c>
      <c r="D89" s="20">
        <v>6097514007</v>
      </c>
      <c r="E89" s="82" t="s">
        <v>1799</v>
      </c>
      <c r="F89" s="56" t="s">
        <v>1741</v>
      </c>
      <c r="G89" s="174" t="s">
        <v>979</v>
      </c>
      <c r="H89" s="174" t="s">
        <v>979</v>
      </c>
      <c r="I89" s="174" t="s">
        <v>979</v>
      </c>
      <c r="J89" s="174" t="s">
        <v>979</v>
      </c>
      <c r="K89" s="174" t="s">
        <v>979</v>
      </c>
      <c r="L89" s="174" t="s">
        <v>979</v>
      </c>
      <c r="M89" s="174" t="s">
        <v>979</v>
      </c>
      <c r="N89" s="174" t="s">
        <v>979</v>
      </c>
      <c r="O89" s="174" t="s">
        <v>979</v>
      </c>
      <c r="P89" s="174" t="s">
        <v>979</v>
      </c>
      <c r="Q89" s="174" t="s">
        <v>979</v>
      </c>
      <c r="R89" s="174" t="s">
        <v>979</v>
      </c>
      <c r="S89" s="174" t="s">
        <v>979</v>
      </c>
      <c r="T89" s="174" t="s">
        <v>979</v>
      </c>
      <c r="U89" s="174" t="s">
        <v>979</v>
      </c>
      <c r="V89" s="174" t="s">
        <v>979</v>
      </c>
      <c r="W89" s="174" t="s">
        <v>979</v>
      </c>
      <c r="X89" s="174" t="s">
        <v>979</v>
      </c>
    </row>
    <row r="90" spans="1:24" ht="14.4">
      <c r="A90" s="82" t="s">
        <v>2835</v>
      </c>
      <c r="B90" s="20" t="b">
        <f t="shared" si="0"/>
        <v>0</v>
      </c>
      <c r="C90" s="82" t="s">
        <v>2237</v>
      </c>
      <c r="D90" s="20">
        <v>6502246121</v>
      </c>
      <c r="E90" s="82" t="s">
        <v>96</v>
      </c>
      <c r="F90" s="56" t="s">
        <v>1757</v>
      </c>
      <c r="G90" s="174"/>
      <c r="H90" s="174"/>
      <c r="I90" s="174"/>
      <c r="J90" s="174"/>
      <c r="K90" s="174"/>
      <c r="L90" s="174"/>
      <c r="M90" s="174"/>
      <c r="N90" s="174"/>
      <c r="O90" s="174"/>
      <c r="P90" s="174" t="s">
        <v>979</v>
      </c>
      <c r="Q90" s="174" t="s">
        <v>979</v>
      </c>
      <c r="R90" s="174" t="s">
        <v>979</v>
      </c>
      <c r="S90" s="174"/>
      <c r="T90" s="174"/>
      <c r="U90" s="174"/>
      <c r="V90" s="174"/>
      <c r="W90" s="174"/>
      <c r="X90" s="174"/>
    </row>
    <row r="91" spans="1:24" ht="14.4">
      <c r="A91" s="175" t="s">
        <v>2836</v>
      </c>
      <c r="B91" s="20" t="b">
        <f t="shared" si="0"/>
        <v>0</v>
      </c>
      <c r="C91" s="82" t="s">
        <v>2768</v>
      </c>
      <c r="D91" s="176">
        <v>2487672828</v>
      </c>
      <c r="E91" s="91" t="s">
        <v>1414</v>
      </c>
      <c r="F91" s="84"/>
      <c r="G91" s="174"/>
      <c r="H91" s="174"/>
      <c r="I91" s="174"/>
      <c r="J91" s="174"/>
      <c r="K91" s="174"/>
      <c r="L91" s="174"/>
      <c r="M91" s="174"/>
      <c r="N91" s="174"/>
      <c r="O91" s="174"/>
      <c r="P91" s="174"/>
      <c r="Q91" s="174"/>
      <c r="R91" s="174"/>
      <c r="S91" s="174"/>
      <c r="T91" s="174" t="s">
        <v>979</v>
      </c>
      <c r="U91" s="174" t="s">
        <v>979</v>
      </c>
      <c r="V91" s="174" t="s">
        <v>979</v>
      </c>
      <c r="W91" s="174" t="s">
        <v>979</v>
      </c>
      <c r="X91" s="174" t="s">
        <v>979</v>
      </c>
    </row>
    <row r="92" spans="1:24" ht="14.4">
      <c r="A92" s="82" t="s">
        <v>99</v>
      </c>
      <c r="B92" s="20" t="b">
        <f t="shared" si="0"/>
        <v>0</v>
      </c>
      <c r="C92" s="82" t="s">
        <v>18</v>
      </c>
      <c r="D92" s="20">
        <v>6502246121</v>
      </c>
      <c r="E92" s="82" t="s">
        <v>96</v>
      </c>
      <c r="F92" s="56" t="s">
        <v>1743</v>
      </c>
      <c r="G92" s="174"/>
      <c r="H92" s="174"/>
      <c r="I92" s="174"/>
      <c r="J92" s="174"/>
      <c r="K92" s="174"/>
      <c r="L92" s="174"/>
      <c r="M92" s="174"/>
      <c r="N92" s="174"/>
      <c r="O92" s="174"/>
      <c r="P92" s="174"/>
      <c r="Q92" s="174"/>
      <c r="R92" s="174"/>
      <c r="S92" s="174" t="s">
        <v>979</v>
      </c>
      <c r="T92" s="174" t="s">
        <v>979</v>
      </c>
      <c r="U92" s="174" t="s">
        <v>979</v>
      </c>
      <c r="V92" s="174" t="s">
        <v>979</v>
      </c>
      <c r="W92" s="174" t="s">
        <v>979</v>
      </c>
      <c r="X92" s="174" t="s">
        <v>979</v>
      </c>
    </row>
    <row r="93" spans="1:24" ht="14.4">
      <c r="A93" s="82" t="s">
        <v>2837</v>
      </c>
      <c r="B93" s="20" t="b">
        <f t="shared" si="0"/>
        <v>0</v>
      </c>
      <c r="C93" s="82" t="s">
        <v>1819</v>
      </c>
      <c r="D93" s="20">
        <v>5512163840</v>
      </c>
      <c r="E93" s="82" t="s">
        <v>1873</v>
      </c>
      <c r="F93" s="56" t="s">
        <v>1743</v>
      </c>
      <c r="G93" s="174"/>
      <c r="H93" s="174"/>
      <c r="I93" s="174"/>
      <c r="J93" s="174"/>
      <c r="K93" s="174"/>
      <c r="L93" s="174"/>
      <c r="M93" s="174"/>
      <c r="N93" s="174"/>
      <c r="O93" s="174"/>
      <c r="P93" s="174"/>
      <c r="Q93" s="174"/>
      <c r="R93" s="174"/>
      <c r="S93" s="174" t="s">
        <v>979</v>
      </c>
      <c r="T93" s="174"/>
      <c r="U93" s="174" t="s">
        <v>979</v>
      </c>
      <c r="V93" s="174" t="s">
        <v>979</v>
      </c>
      <c r="W93" s="174"/>
      <c r="X93" s="174"/>
    </row>
    <row r="94" spans="1:24" ht="14.4">
      <c r="A94" s="82" t="s">
        <v>2838</v>
      </c>
      <c r="B94" s="20" t="b">
        <f t="shared" si="0"/>
        <v>0</v>
      </c>
      <c r="C94" s="82" t="s">
        <v>2237</v>
      </c>
      <c r="D94" s="20" t="s">
        <v>2273</v>
      </c>
      <c r="E94" s="82" t="s">
        <v>2240</v>
      </c>
      <c r="F94" s="56" t="s">
        <v>1739</v>
      </c>
      <c r="G94" s="174"/>
      <c r="H94" s="174"/>
      <c r="I94" s="174"/>
      <c r="J94" s="174"/>
      <c r="K94" s="174"/>
      <c r="L94" s="174"/>
      <c r="M94" s="174"/>
      <c r="N94" s="174"/>
      <c r="O94" s="174"/>
      <c r="P94" s="174"/>
      <c r="Q94" s="174"/>
      <c r="R94" s="174" t="s">
        <v>979</v>
      </c>
      <c r="S94" s="174"/>
      <c r="T94" s="174"/>
      <c r="U94" s="174"/>
      <c r="V94" s="174"/>
      <c r="W94" s="174"/>
      <c r="X94" s="174"/>
    </row>
    <row r="95" spans="1:24" ht="14.4">
      <c r="A95" s="82" t="s">
        <v>2839</v>
      </c>
      <c r="B95" s="20" t="b">
        <f t="shared" si="0"/>
        <v>0</v>
      </c>
      <c r="C95" s="82" t="s">
        <v>2768</v>
      </c>
      <c r="D95" s="20">
        <v>8478509716</v>
      </c>
      <c r="E95" s="82" t="s">
        <v>1546</v>
      </c>
      <c r="F95" s="56" t="s">
        <v>1732</v>
      </c>
      <c r="G95" s="174"/>
      <c r="H95" s="174"/>
      <c r="I95" s="174"/>
      <c r="J95" s="174"/>
      <c r="K95" s="174"/>
      <c r="L95" s="174"/>
      <c r="M95" s="174"/>
      <c r="N95" s="174"/>
      <c r="O95" s="174"/>
      <c r="P95" s="174"/>
      <c r="Q95" s="174"/>
      <c r="R95" s="174"/>
      <c r="S95" s="174"/>
      <c r="T95" s="174" t="s">
        <v>979</v>
      </c>
      <c r="U95" s="174"/>
      <c r="V95" s="174"/>
      <c r="W95" s="174"/>
      <c r="X95" s="174"/>
    </row>
    <row r="96" spans="1:24" ht="14.4">
      <c r="A96" s="82" t="s">
        <v>2840</v>
      </c>
      <c r="B96" s="20" t="b">
        <f t="shared" si="0"/>
        <v>0</v>
      </c>
      <c r="C96" s="82" t="s">
        <v>18</v>
      </c>
      <c r="D96" s="20">
        <v>4087058949</v>
      </c>
      <c r="E96" s="82" t="s">
        <v>1291</v>
      </c>
      <c r="F96" s="56" t="s">
        <v>1732</v>
      </c>
      <c r="G96" s="174"/>
      <c r="H96" s="174"/>
      <c r="I96" s="174"/>
      <c r="J96" s="174"/>
      <c r="K96" s="174"/>
      <c r="L96" s="174"/>
      <c r="M96" s="174"/>
      <c r="N96" s="174"/>
      <c r="O96" s="174"/>
      <c r="P96" s="174"/>
      <c r="Q96" s="174"/>
      <c r="R96" s="174"/>
      <c r="S96" s="174" t="s">
        <v>979</v>
      </c>
      <c r="T96" s="174" t="s">
        <v>979</v>
      </c>
      <c r="U96" s="174" t="s">
        <v>979</v>
      </c>
      <c r="V96" s="174" t="s">
        <v>979</v>
      </c>
      <c r="W96" s="174"/>
      <c r="X96" s="174"/>
    </row>
    <row r="97" spans="1:24" ht="14.4">
      <c r="A97" s="175" t="s">
        <v>2841</v>
      </c>
      <c r="B97" s="20" t="b">
        <f t="shared" si="0"/>
        <v>0</v>
      </c>
      <c r="C97" s="82" t="s">
        <v>2768</v>
      </c>
      <c r="D97" s="176">
        <v>4699969876</v>
      </c>
      <c r="E97" s="91" t="s">
        <v>1359</v>
      </c>
      <c r="F97" s="84"/>
      <c r="G97" s="174"/>
      <c r="H97" s="174"/>
      <c r="I97" s="174"/>
      <c r="J97" s="174"/>
      <c r="K97" s="174"/>
      <c r="L97" s="174"/>
      <c r="M97" s="174"/>
      <c r="N97" s="174"/>
      <c r="O97" s="174"/>
      <c r="P97" s="174"/>
      <c r="Q97" s="174"/>
      <c r="R97" s="174"/>
      <c r="S97" s="174" t="s">
        <v>979</v>
      </c>
      <c r="T97" s="174" t="s">
        <v>979</v>
      </c>
      <c r="U97" s="174" t="s">
        <v>979</v>
      </c>
      <c r="V97" s="174" t="s">
        <v>979</v>
      </c>
      <c r="W97" s="174" t="s">
        <v>979</v>
      </c>
      <c r="X97" s="174" t="s">
        <v>979</v>
      </c>
    </row>
    <row r="98" spans="1:24" ht="14.4">
      <c r="A98" s="175" t="s">
        <v>2842</v>
      </c>
      <c r="B98" s="20" t="b">
        <f t="shared" si="0"/>
        <v>0</v>
      </c>
      <c r="C98" s="175" t="s">
        <v>18</v>
      </c>
      <c r="D98" s="176">
        <v>4699806858</v>
      </c>
      <c r="E98" s="91" t="s">
        <v>1402</v>
      </c>
      <c r="F98" s="84"/>
      <c r="G98" s="174"/>
      <c r="H98" s="174"/>
      <c r="I98" s="174"/>
      <c r="J98" s="174"/>
      <c r="K98" s="174"/>
      <c r="L98" s="174"/>
      <c r="M98" s="174"/>
      <c r="N98" s="174"/>
      <c r="O98" s="174"/>
      <c r="P98" s="174"/>
      <c r="Q98" s="174"/>
      <c r="R98" s="174" t="s">
        <v>979</v>
      </c>
      <c r="S98" s="174"/>
      <c r="T98" s="174" t="s">
        <v>979</v>
      </c>
      <c r="U98" s="174"/>
      <c r="V98" s="174"/>
      <c r="W98" s="174"/>
      <c r="X98" s="174"/>
    </row>
    <row r="99" spans="1:24" ht="14.4">
      <c r="A99" s="82" t="s">
        <v>2843</v>
      </c>
      <c r="B99" s="20" t="b">
        <f t="shared" si="0"/>
        <v>0</v>
      </c>
      <c r="C99" s="82" t="s">
        <v>18</v>
      </c>
      <c r="D99" s="20">
        <v>6827168831</v>
      </c>
      <c r="E99" s="82" t="s">
        <v>1262</v>
      </c>
      <c r="F99" s="56" t="s">
        <v>1732</v>
      </c>
      <c r="G99" s="174"/>
      <c r="H99" s="174"/>
      <c r="I99" s="174"/>
      <c r="J99" s="174"/>
      <c r="K99" s="174"/>
      <c r="L99" s="174"/>
      <c r="M99" s="174"/>
      <c r="N99" s="174"/>
      <c r="O99" s="174"/>
      <c r="P99" s="174"/>
      <c r="Q99" s="174" t="s">
        <v>979</v>
      </c>
      <c r="R99" s="174" t="s">
        <v>979</v>
      </c>
      <c r="S99" s="174" t="s">
        <v>979</v>
      </c>
      <c r="T99" s="174" t="s">
        <v>979</v>
      </c>
      <c r="U99" s="174" t="s">
        <v>979</v>
      </c>
      <c r="V99" s="174" t="s">
        <v>979</v>
      </c>
      <c r="W99" s="174" t="s">
        <v>979</v>
      </c>
      <c r="X99" s="174" t="s">
        <v>979</v>
      </c>
    </row>
    <row r="100" spans="1:24" ht="14.4">
      <c r="A100" s="82" t="s">
        <v>2844</v>
      </c>
      <c r="B100" s="20" t="b">
        <f t="shared" si="0"/>
        <v>0</v>
      </c>
      <c r="C100" s="82" t="s">
        <v>18</v>
      </c>
      <c r="D100" s="20">
        <v>5105054060</v>
      </c>
      <c r="E100" s="82" t="s">
        <v>1203</v>
      </c>
      <c r="F100" s="56" t="s">
        <v>1743</v>
      </c>
      <c r="G100" s="174"/>
      <c r="H100" s="174"/>
      <c r="I100" s="174"/>
      <c r="J100" s="174"/>
      <c r="K100" s="174"/>
      <c r="L100" s="174"/>
      <c r="M100" s="174"/>
      <c r="N100" s="174"/>
      <c r="O100" s="174"/>
      <c r="P100" s="174"/>
      <c r="Q100" s="174" t="s">
        <v>979</v>
      </c>
      <c r="R100" s="174"/>
      <c r="S100" s="174"/>
      <c r="T100" s="174"/>
      <c r="U100" s="174"/>
      <c r="V100" s="174"/>
      <c r="W100" s="174"/>
      <c r="X100" s="174"/>
    </row>
    <row r="101" spans="1:24" ht="14.4">
      <c r="A101" s="82" t="s">
        <v>1290</v>
      </c>
      <c r="B101" s="20" t="b">
        <f t="shared" si="0"/>
        <v>0</v>
      </c>
      <c r="C101" s="82" t="s">
        <v>18</v>
      </c>
      <c r="D101" s="20" t="s">
        <v>1289</v>
      </c>
      <c r="E101" s="82" t="s">
        <v>1286</v>
      </c>
      <c r="F101" s="56" t="s">
        <v>1732</v>
      </c>
      <c r="G101" s="174"/>
      <c r="H101" s="174"/>
      <c r="I101" s="174"/>
      <c r="J101" s="174"/>
      <c r="K101" s="174"/>
      <c r="L101" s="174"/>
      <c r="M101" s="174"/>
      <c r="N101" s="174"/>
      <c r="O101" s="174"/>
      <c r="P101" s="174"/>
      <c r="Q101" s="174"/>
      <c r="R101" s="174"/>
      <c r="S101" s="174"/>
      <c r="T101" s="174"/>
      <c r="U101" s="174" t="s">
        <v>979</v>
      </c>
      <c r="V101" s="174"/>
      <c r="W101" s="174"/>
      <c r="X101" s="174"/>
    </row>
    <row r="102" spans="1:24" ht="14.4">
      <c r="A102" s="82" t="s">
        <v>2845</v>
      </c>
      <c r="B102" s="20" t="b">
        <f t="shared" si="0"/>
        <v>0</v>
      </c>
      <c r="C102" s="82" t="s">
        <v>1968</v>
      </c>
      <c r="D102" s="20" t="s">
        <v>2030</v>
      </c>
      <c r="E102" s="82" t="s">
        <v>2027</v>
      </c>
      <c r="F102" s="56" t="s">
        <v>1747</v>
      </c>
      <c r="G102" s="174"/>
      <c r="H102" s="174"/>
      <c r="I102" s="174"/>
      <c r="J102" s="174"/>
      <c r="K102" s="174"/>
      <c r="L102" s="174"/>
      <c r="M102" s="174"/>
      <c r="N102" s="174"/>
      <c r="O102" s="174"/>
      <c r="P102" s="174"/>
      <c r="Q102" s="174"/>
      <c r="R102" s="174"/>
      <c r="S102" s="174" t="s">
        <v>979</v>
      </c>
      <c r="T102" s="174" t="s">
        <v>979</v>
      </c>
      <c r="U102" s="174" t="s">
        <v>979</v>
      </c>
      <c r="V102" s="174" t="s">
        <v>979</v>
      </c>
      <c r="W102" s="174" t="s">
        <v>979</v>
      </c>
      <c r="X102" s="174" t="s">
        <v>979</v>
      </c>
    </row>
    <row r="103" spans="1:24" ht="14.4">
      <c r="A103" s="82" t="s">
        <v>2846</v>
      </c>
      <c r="B103" s="20" t="b">
        <f t="shared" si="0"/>
        <v>0</v>
      </c>
      <c r="C103" s="82" t="s">
        <v>2043</v>
      </c>
      <c r="D103" s="20">
        <v>7329860959</v>
      </c>
      <c r="E103" s="82" t="s">
        <v>2056</v>
      </c>
      <c r="F103" s="56" t="s">
        <v>1741</v>
      </c>
      <c r="G103" s="174"/>
      <c r="H103" s="174"/>
      <c r="I103" s="174"/>
      <c r="J103" s="174"/>
      <c r="K103" s="174"/>
      <c r="L103" s="174"/>
      <c r="M103" s="174"/>
      <c r="N103" s="174"/>
      <c r="O103" s="174"/>
      <c r="P103" s="174"/>
      <c r="Q103" s="174"/>
      <c r="R103" s="174"/>
      <c r="S103" s="174" t="s">
        <v>979</v>
      </c>
      <c r="T103" s="174" t="s">
        <v>979</v>
      </c>
      <c r="U103" s="174" t="s">
        <v>979</v>
      </c>
      <c r="V103" s="174" t="s">
        <v>979</v>
      </c>
      <c r="W103" s="174" t="s">
        <v>979</v>
      </c>
      <c r="X103" s="174"/>
    </row>
    <row r="104" spans="1:24" ht="14.4">
      <c r="A104" s="82" t="s">
        <v>277</v>
      </c>
      <c r="B104" s="20" t="b">
        <f t="shared" si="0"/>
        <v>0</v>
      </c>
      <c r="C104" s="82" t="s">
        <v>2768</v>
      </c>
      <c r="D104" s="20">
        <v>2242543575</v>
      </c>
      <c r="E104" s="82" t="s">
        <v>274</v>
      </c>
      <c r="F104" s="56" t="s">
        <v>1757</v>
      </c>
      <c r="G104" s="174"/>
      <c r="H104" s="174"/>
      <c r="I104" s="174"/>
      <c r="J104" s="174"/>
      <c r="K104" s="174"/>
      <c r="L104" s="174"/>
      <c r="M104" s="174"/>
      <c r="N104" s="174"/>
      <c r="O104" s="174"/>
      <c r="P104" s="174"/>
      <c r="Q104" s="174"/>
      <c r="R104" s="174"/>
      <c r="S104" s="174" t="s">
        <v>979</v>
      </c>
      <c r="T104" s="174" t="s">
        <v>979</v>
      </c>
      <c r="U104" s="174" t="s">
        <v>979</v>
      </c>
      <c r="V104" s="174" t="s">
        <v>979</v>
      </c>
      <c r="W104" s="174" t="s">
        <v>979</v>
      </c>
      <c r="X104" s="174" t="s">
        <v>979</v>
      </c>
    </row>
    <row r="105" spans="1:24" ht="14.4">
      <c r="A105" s="82" t="s">
        <v>2847</v>
      </c>
      <c r="B105" s="20" t="b">
        <f t="shared" si="0"/>
        <v>0</v>
      </c>
      <c r="C105" s="82" t="s">
        <v>2107</v>
      </c>
      <c r="D105" s="20" t="s">
        <v>2115</v>
      </c>
      <c r="E105" s="82" t="s">
        <v>2110</v>
      </c>
      <c r="F105" s="56" t="s">
        <v>1741</v>
      </c>
      <c r="G105" s="174"/>
      <c r="H105" s="174"/>
      <c r="I105" s="174"/>
      <c r="J105" s="174"/>
      <c r="K105" s="174"/>
      <c r="L105" s="174"/>
      <c r="M105" s="174"/>
      <c r="N105" s="174"/>
      <c r="O105" s="174"/>
      <c r="P105" s="174"/>
      <c r="Q105" s="174"/>
      <c r="R105" s="174"/>
      <c r="S105" s="174" t="s">
        <v>979</v>
      </c>
      <c r="T105" s="174" t="s">
        <v>979</v>
      </c>
      <c r="U105" s="174" t="s">
        <v>979</v>
      </c>
      <c r="V105" s="174" t="s">
        <v>979</v>
      </c>
      <c r="W105" s="174" t="s">
        <v>979</v>
      </c>
      <c r="X105" s="174" t="s">
        <v>979</v>
      </c>
    </row>
    <row r="106" spans="1:24" ht="14.4">
      <c r="A106" s="82" t="s">
        <v>2848</v>
      </c>
      <c r="B106" s="20" t="b">
        <f t="shared" si="0"/>
        <v>0</v>
      </c>
      <c r="C106" s="82" t="s">
        <v>2768</v>
      </c>
      <c r="D106" s="20">
        <v>8472264743</v>
      </c>
      <c r="E106" s="82" t="s">
        <v>421</v>
      </c>
      <c r="F106" s="56" t="s">
        <v>1757</v>
      </c>
      <c r="G106" s="174"/>
      <c r="H106" s="174"/>
      <c r="I106" s="174"/>
      <c r="J106" s="174"/>
      <c r="K106" s="174"/>
      <c r="L106" s="174"/>
      <c r="M106" s="174"/>
      <c r="N106" s="174"/>
      <c r="O106" s="174"/>
      <c r="P106" s="174"/>
      <c r="Q106" s="174"/>
      <c r="R106" s="174"/>
      <c r="S106" s="174" t="s">
        <v>979</v>
      </c>
      <c r="T106" s="174" t="s">
        <v>979</v>
      </c>
      <c r="U106" s="174" t="s">
        <v>979</v>
      </c>
      <c r="V106" s="174" t="s">
        <v>979</v>
      </c>
      <c r="W106" s="174" t="s">
        <v>979</v>
      </c>
      <c r="X106" s="174" t="s">
        <v>979</v>
      </c>
    </row>
    <row r="107" spans="1:24" ht="14.4">
      <c r="A107" s="82" t="s">
        <v>2849</v>
      </c>
      <c r="B107" s="20" t="b">
        <f t="shared" si="0"/>
        <v>0</v>
      </c>
      <c r="C107" s="82" t="s">
        <v>1855</v>
      </c>
      <c r="D107" s="20">
        <v>6097212695</v>
      </c>
      <c r="E107" s="82" t="s">
        <v>1859</v>
      </c>
      <c r="F107" s="56" t="s">
        <v>1732</v>
      </c>
      <c r="G107" s="174"/>
      <c r="H107" s="174"/>
      <c r="I107" s="174"/>
      <c r="J107" s="174"/>
      <c r="K107" s="174"/>
      <c r="L107" s="174"/>
      <c r="M107" s="174"/>
      <c r="N107" s="174"/>
      <c r="O107" s="174"/>
      <c r="P107" s="174"/>
      <c r="Q107" s="174"/>
      <c r="R107" s="174"/>
      <c r="S107" s="174" t="s">
        <v>979</v>
      </c>
      <c r="T107" s="174"/>
      <c r="U107" s="174" t="s">
        <v>979</v>
      </c>
      <c r="V107" s="174"/>
      <c r="W107" s="174"/>
      <c r="X107" s="174"/>
    </row>
    <row r="108" spans="1:24" ht="14.4">
      <c r="A108" s="82" t="s">
        <v>2850</v>
      </c>
      <c r="B108" s="20" t="b">
        <f t="shared" si="0"/>
        <v>0</v>
      </c>
      <c r="C108" s="82" t="s">
        <v>2768</v>
      </c>
      <c r="D108" s="20">
        <v>6306607285</v>
      </c>
      <c r="E108" s="82" t="s">
        <v>425</v>
      </c>
      <c r="F108" s="56" t="s">
        <v>1732</v>
      </c>
      <c r="G108" s="174"/>
      <c r="H108" s="174"/>
      <c r="I108" s="174"/>
      <c r="J108" s="174"/>
      <c r="K108" s="174"/>
      <c r="L108" s="174"/>
      <c r="M108" s="174"/>
      <c r="N108" s="174"/>
      <c r="O108" s="174"/>
      <c r="P108" s="174"/>
      <c r="Q108" s="174"/>
      <c r="R108" s="174"/>
      <c r="S108" s="174" t="s">
        <v>979</v>
      </c>
      <c r="T108" s="174" t="s">
        <v>979</v>
      </c>
      <c r="U108" s="174" t="s">
        <v>979</v>
      </c>
      <c r="V108" s="174" t="s">
        <v>979</v>
      </c>
      <c r="W108" s="174" t="s">
        <v>979</v>
      </c>
      <c r="X108" s="174" t="s">
        <v>979</v>
      </c>
    </row>
    <row r="109" spans="1:24" ht="14.4">
      <c r="A109" s="82" t="s">
        <v>2851</v>
      </c>
      <c r="B109" s="20" t="b">
        <f t="shared" si="0"/>
        <v>0</v>
      </c>
      <c r="C109" s="82" t="s">
        <v>2768</v>
      </c>
      <c r="D109" s="20">
        <v>9722616160</v>
      </c>
      <c r="E109" s="82" t="s">
        <v>390</v>
      </c>
      <c r="F109" s="56" t="s">
        <v>1732</v>
      </c>
      <c r="G109" s="174"/>
      <c r="H109" s="174"/>
      <c r="I109" s="174"/>
      <c r="J109" s="174"/>
      <c r="K109" s="174"/>
      <c r="L109" s="174"/>
      <c r="M109" s="174"/>
      <c r="N109" s="174"/>
      <c r="O109" s="174"/>
      <c r="P109" s="174"/>
      <c r="Q109" s="174"/>
      <c r="R109" s="174"/>
      <c r="S109" s="174" t="s">
        <v>979</v>
      </c>
      <c r="T109" s="174" t="s">
        <v>979</v>
      </c>
      <c r="U109" s="174" t="s">
        <v>979</v>
      </c>
      <c r="V109" s="174" t="s">
        <v>979</v>
      </c>
      <c r="W109" s="174" t="s">
        <v>979</v>
      </c>
      <c r="X109" s="174" t="s">
        <v>979</v>
      </c>
    </row>
    <row r="110" spans="1:24" ht="14.4">
      <c r="A110" s="82" t="s">
        <v>2852</v>
      </c>
      <c r="B110" s="20" t="b">
        <f t="shared" si="0"/>
        <v>0</v>
      </c>
      <c r="C110" s="82" t="s">
        <v>2043</v>
      </c>
      <c r="D110" s="20">
        <v>9196010202</v>
      </c>
      <c r="E110" s="82" t="s">
        <v>2040</v>
      </c>
      <c r="F110" s="56" t="s">
        <v>1732</v>
      </c>
      <c r="G110" s="174"/>
      <c r="H110" s="174"/>
      <c r="I110" s="174"/>
      <c r="J110" s="174"/>
      <c r="K110" s="174"/>
      <c r="L110" s="174"/>
      <c r="M110" s="174"/>
      <c r="N110" s="174"/>
      <c r="O110" s="174"/>
      <c r="P110" s="174"/>
      <c r="Q110" s="174"/>
      <c r="R110" s="174"/>
      <c r="S110" s="174" t="s">
        <v>979</v>
      </c>
      <c r="T110" s="174" t="s">
        <v>979</v>
      </c>
      <c r="U110" s="174" t="s">
        <v>979</v>
      </c>
      <c r="V110" s="174" t="s">
        <v>979</v>
      </c>
      <c r="W110" s="174"/>
      <c r="X110" s="174"/>
    </row>
    <row r="111" spans="1:24" ht="14.4">
      <c r="A111" s="82" t="s">
        <v>2853</v>
      </c>
      <c r="B111" s="20" t="b">
        <f t="shared" si="0"/>
        <v>0</v>
      </c>
      <c r="C111" s="82" t="s">
        <v>28</v>
      </c>
      <c r="D111" s="20">
        <v>8649074274</v>
      </c>
      <c r="E111" s="82" t="s">
        <v>263</v>
      </c>
      <c r="F111" s="56" t="s">
        <v>1741</v>
      </c>
      <c r="G111" s="174"/>
      <c r="H111" s="174"/>
      <c r="I111" s="174"/>
      <c r="J111" s="174"/>
      <c r="K111" s="174"/>
      <c r="L111" s="174"/>
      <c r="M111" s="174"/>
      <c r="N111" s="174"/>
      <c r="O111" s="174"/>
      <c r="P111" s="174"/>
      <c r="Q111" s="174"/>
      <c r="R111" s="174"/>
      <c r="S111" s="174" t="s">
        <v>979</v>
      </c>
      <c r="T111" s="174" t="s">
        <v>979</v>
      </c>
      <c r="U111" s="174" t="s">
        <v>979</v>
      </c>
      <c r="V111" s="174" t="s">
        <v>979</v>
      </c>
      <c r="W111" s="174"/>
      <c r="X111" s="174"/>
    </row>
    <row r="112" spans="1:24" ht="14.4">
      <c r="A112" s="82" t="s">
        <v>2854</v>
      </c>
      <c r="B112" s="20" t="b">
        <f t="shared" si="0"/>
        <v>0</v>
      </c>
      <c r="C112" s="82" t="s">
        <v>2768</v>
      </c>
      <c r="D112" s="20"/>
      <c r="E112" s="82" t="s">
        <v>1570</v>
      </c>
      <c r="F112" s="56" t="s">
        <v>1746</v>
      </c>
      <c r="G112" s="174" t="s">
        <v>979</v>
      </c>
      <c r="H112" s="174" t="s">
        <v>979</v>
      </c>
      <c r="I112" s="174" t="s">
        <v>979</v>
      </c>
      <c r="J112" s="174" t="s">
        <v>979</v>
      </c>
      <c r="K112" s="174" t="s">
        <v>979</v>
      </c>
      <c r="L112" s="174" t="s">
        <v>979</v>
      </c>
      <c r="M112" s="174" t="s">
        <v>979</v>
      </c>
      <c r="N112" s="174" t="s">
        <v>979</v>
      </c>
      <c r="O112" s="174" t="s">
        <v>979</v>
      </c>
      <c r="P112" s="174" t="s">
        <v>979</v>
      </c>
      <c r="Q112" s="174" t="s">
        <v>979</v>
      </c>
      <c r="R112" s="174" t="s">
        <v>979</v>
      </c>
      <c r="S112" s="174" t="s">
        <v>979</v>
      </c>
      <c r="T112" s="174" t="s">
        <v>979</v>
      </c>
      <c r="U112" s="174" t="s">
        <v>979</v>
      </c>
      <c r="V112" s="174" t="s">
        <v>979</v>
      </c>
      <c r="W112" s="174" t="s">
        <v>979</v>
      </c>
      <c r="X112" s="174" t="s">
        <v>979</v>
      </c>
    </row>
    <row r="113" spans="1:24" ht="14.4">
      <c r="A113" s="82" t="s">
        <v>2855</v>
      </c>
      <c r="B113" s="20" t="b">
        <f t="shared" si="0"/>
        <v>0</v>
      </c>
      <c r="C113" s="82" t="s">
        <v>28</v>
      </c>
      <c r="D113" s="20">
        <v>4084124277</v>
      </c>
      <c r="E113" s="82" t="s">
        <v>579</v>
      </c>
      <c r="F113" s="56" t="s">
        <v>1732</v>
      </c>
      <c r="G113" s="174"/>
      <c r="H113" s="174"/>
      <c r="I113" s="174"/>
      <c r="J113" s="174"/>
      <c r="K113" s="174"/>
      <c r="L113" s="174"/>
      <c r="M113" s="174"/>
      <c r="N113" s="174"/>
      <c r="O113" s="174"/>
      <c r="P113" s="174"/>
      <c r="Q113" s="174"/>
      <c r="R113" s="174"/>
      <c r="S113" s="174" t="s">
        <v>979</v>
      </c>
      <c r="T113" s="174" t="s">
        <v>979</v>
      </c>
      <c r="U113" s="174" t="s">
        <v>979</v>
      </c>
      <c r="V113" s="174" t="s">
        <v>979</v>
      </c>
      <c r="W113" s="174"/>
      <c r="X113" s="174"/>
    </row>
    <row r="114" spans="1:24" ht="14.4">
      <c r="A114" s="82" t="s">
        <v>2856</v>
      </c>
      <c r="B114" s="20" t="b">
        <f t="shared" si="0"/>
        <v>0</v>
      </c>
      <c r="C114" s="82" t="s">
        <v>2768</v>
      </c>
      <c r="D114" s="20">
        <v>3232469694</v>
      </c>
      <c r="E114" s="82" t="s">
        <v>2300</v>
      </c>
      <c r="F114" s="56" t="s">
        <v>1757</v>
      </c>
      <c r="G114" s="174" t="s">
        <v>979</v>
      </c>
      <c r="H114" s="174" t="s">
        <v>979</v>
      </c>
      <c r="I114" s="174" t="s">
        <v>979</v>
      </c>
      <c r="J114" s="174" t="s">
        <v>979</v>
      </c>
      <c r="K114" s="174" t="s">
        <v>979</v>
      </c>
      <c r="L114" s="174" t="s">
        <v>979</v>
      </c>
      <c r="M114" s="174" t="s">
        <v>979</v>
      </c>
      <c r="N114" s="174" t="s">
        <v>979</v>
      </c>
      <c r="O114" s="174" t="s">
        <v>979</v>
      </c>
      <c r="P114" s="174" t="s">
        <v>979</v>
      </c>
      <c r="Q114" s="174" t="s">
        <v>979</v>
      </c>
      <c r="R114" s="174" t="s">
        <v>979</v>
      </c>
      <c r="S114" s="174"/>
      <c r="T114" s="174"/>
      <c r="U114" s="174"/>
      <c r="V114" s="174"/>
      <c r="W114" s="174"/>
      <c r="X114" s="174"/>
    </row>
    <row r="115" spans="1:24" ht="14.4">
      <c r="A115" s="82" t="s">
        <v>2857</v>
      </c>
      <c r="B115" s="20" t="b">
        <f t="shared" si="0"/>
        <v>0</v>
      </c>
      <c r="C115" s="82" t="s">
        <v>1976</v>
      </c>
      <c r="D115" s="20">
        <v>6235708672</v>
      </c>
      <c r="E115" s="82" t="s">
        <v>1973</v>
      </c>
      <c r="F115" s="56" t="s">
        <v>1743</v>
      </c>
      <c r="G115" s="174"/>
      <c r="H115" s="174"/>
      <c r="I115" s="174"/>
      <c r="J115" s="174"/>
      <c r="K115" s="174"/>
      <c r="L115" s="174"/>
      <c r="M115" s="174"/>
      <c r="N115" s="174"/>
      <c r="O115" s="174"/>
      <c r="P115" s="174"/>
      <c r="Q115" s="174"/>
      <c r="R115" s="174" t="s">
        <v>979</v>
      </c>
      <c r="S115" s="174"/>
      <c r="T115" s="174" t="s">
        <v>979</v>
      </c>
      <c r="U115" s="174"/>
      <c r="V115" s="174"/>
      <c r="W115" s="174"/>
      <c r="X115" s="174"/>
    </row>
    <row r="116" spans="1:24" ht="14.4">
      <c r="A116" s="82" t="s">
        <v>2858</v>
      </c>
      <c r="B116" s="20" t="b">
        <f t="shared" si="0"/>
        <v>0</v>
      </c>
      <c r="C116" s="82" t="s">
        <v>2768</v>
      </c>
      <c r="D116" s="20">
        <v>2246161806</v>
      </c>
      <c r="E116" s="82" t="s">
        <v>1075</v>
      </c>
      <c r="F116" s="56" t="s">
        <v>1732</v>
      </c>
      <c r="G116" s="174"/>
      <c r="H116" s="174"/>
      <c r="I116" s="174"/>
      <c r="J116" s="174"/>
      <c r="K116" s="174"/>
      <c r="L116" s="174"/>
      <c r="M116" s="174"/>
      <c r="N116" s="174"/>
      <c r="O116" s="174"/>
      <c r="P116" s="174"/>
      <c r="Q116" s="174"/>
      <c r="R116" s="174"/>
      <c r="S116" s="174"/>
      <c r="T116" s="174"/>
      <c r="U116" s="174" t="s">
        <v>979</v>
      </c>
      <c r="V116" s="174" t="s">
        <v>979</v>
      </c>
      <c r="W116" s="174" t="s">
        <v>979</v>
      </c>
      <c r="X116" s="174" t="s">
        <v>979</v>
      </c>
    </row>
    <row r="117" spans="1:24" ht="14.4">
      <c r="A117" s="82" t="s">
        <v>2859</v>
      </c>
      <c r="B117" s="20" t="b">
        <f t="shared" si="0"/>
        <v>0</v>
      </c>
      <c r="C117" s="82" t="s">
        <v>2768</v>
      </c>
      <c r="D117" s="20">
        <v>8473060244</v>
      </c>
      <c r="E117" s="82" t="s">
        <v>1170</v>
      </c>
      <c r="F117" s="56" t="s">
        <v>1746</v>
      </c>
      <c r="G117" s="174" t="s">
        <v>979</v>
      </c>
      <c r="H117" s="174" t="s">
        <v>979</v>
      </c>
      <c r="I117" s="174" t="s">
        <v>979</v>
      </c>
      <c r="J117" s="174" t="s">
        <v>979</v>
      </c>
      <c r="K117" s="174" t="s">
        <v>979</v>
      </c>
      <c r="L117" s="174" t="s">
        <v>979</v>
      </c>
      <c r="M117" s="174" t="s">
        <v>979</v>
      </c>
      <c r="N117" s="174" t="s">
        <v>979</v>
      </c>
      <c r="O117" s="174" t="s">
        <v>979</v>
      </c>
      <c r="P117" s="174" t="s">
        <v>979</v>
      </c>
      <c r="Q117" s="174" t="s">
        <v>979</v>
      </c>
      <c r="R117" s="174" t="s">
        <v>979</v>
      </c>
      <c r="S117" s="174" t="s">
        <v>979</v>
      </c>
      <c r="T117" s="174" t="s">
        <v>979</v>
      </c>
      <c r="U117" s="174" t="s">
        <v>979</v>
      </c>
      <c r="V117" s="174" t="s">
        <v>979</v>
      </c>
      <c r="W117" s="174" t="s">
        <v>979</v>
      </c>
      <c r="X117" s="174" t="s">
        <v>979</v>
      </c>
    </row>
    <row r="118" spans="1:24" ht="14.4">
      <c r="A118" s="82" t="s">
        <v>2860</v>
      </c>
      <c r="B118" s="20" t="b">
        <f t="shared" si="0"/>
        <v>0</v>
      </c>
      <c r="C118" s="82" t="s">
        <v>2768</v>
      </c>
      <c r="D118" s="20">
        <v>3129832753</v>
      </c>
      <c r="E118" s="82" t="s">
        <v>786</v>
      </c>
      <c r="F118" s="56" t="s">
        <v>1765</v>
      </c>
      <c r="G118" s="174"/>
      <c r="H118" s="174"/>
      <c r="I118" s="174"/>
      <c r="J118" s="174"/>
      <c r="K118" s="174"/>
      <c r="L118" s="174"/>
      <c r="M118" s="174"/>
      <c r="N118" s="174"/>
      <c r="O118" s="174"/>
      <c r="P118" s="174"/>
      <c r="Q118" s="174"/>
      <c r="R118" s="174"/>
      <c r="S118" s="174"/>
      <c r="T118" s="174" t="s">
        <v>979</v>
      </c>
      <c r="U118" s="174" t="s">
        <v>979</v>
      </c>
      <c r="V118" s="174" t="s">
        <v>979</v>
      </c>
      <c r="W118" s="174" t="s">
        <v>979</v>
      </c>
      <c r="X118" s="174"/>
    </row>
    <row r="119" spans="1:24" ht="14.4">
      <c r="A119" s="82" t="s">
        <v>1269</v>
      </c>
      <c r="B119" s="20" t="b">
        <f t="shared" si="0"/>
        <v>0</v>
      </c>
      <c r="C119" s="82" t="s">
        <v>18</v>
      </c>
      <c r="D119" s="20">
        <v>4703318072</v>
      </c>
      <c r="E119" s="82" t="s">
        <v>1266</v>
      </c>
      <c r="F119" s="56" t="s">
        <v>1732</v>
      </c>
      <c r="G119" s="174"/>
      <c r="H119" s="174"/>
      <c r="I119" s="174"/>
      <c r="J119" s="174"/>
      <c r="K119" s="174"/>
      <c r="L119" s="174"/>
      <c r="M119" s="174"/>
      <c r="N119" s="174"/>
      <c r="O119" s="174"/>
      <c r="P119" s="174"/>
      <c r="Q119" s="174"/>
      <c r="R119" s="174"/>
      <c r="S119" s="174" t="s">
        <v>979</v>
      </c>
      <c r="T119" s="174" t="s">
        <v>979</v>
      </c>
      <c r="U119" s="174" t="s">
        <v>979</v>
      </c>
      <c r="V119" s="174" t="s">
        <v>979</v>
      </c>
      <c r="W119" s="174"/>
      <c r="X119" s="174"/>
    </row>
    <row r="120" spans="1:24" ht="14.4">
      <c r="A120" s="82" t="s">
        <v>2861</v>
      </c>
      <c r="B120" s="20" t="b">
        <f t="shared" si="0"/>
        <v>0</v>
      </c>
      <c r="C120" s="82" t="s">
        <v>1855</v>
      </c>
      <c r="D120" s="20">
        <v>9177436654</v>
      </c>
      <c r="E120" s="82" t="s">
        <v>1852</v>
      </c>
      <c r="F120" s="56" t="s">
        <v>1732</v>
      </c>
      <c r="G120" s="174"/>
      <c r="H120" s="174"/>
      <c r="I120" s="174"/>
      <c r="J120" s="174"/>
      <c r="K120" s="174"/>
      <c r="L120" s="174"/>
      <c r="M120" s="174"/>
      <c r="N120" s="174"/>
      <c r="O120" s="174"/>
      <c r="P120" s="174"/>
      <c r="Q120" s="174"/>
      <c r="R120" s="174"/>
      <c r="S120" s="174" t="s">
        <v>979</v>
      </c>
      <c r="T120" s="174" t="s">
        <v>979</v>
      </c>
      <c r="U120" s="174" t="s">
        <v>979</v>
      </c>
      <c r="V120" s="174" t="s">
        <v>979</v>
      </c>
      <c r="W120" s="174"/>
      <c r="X120" s="174"/>
    </row>
    <row r="121" spans="1:24" ht="14.4">
      <c r="A121" s="82" t="s">
        <v>2862</v>
      </c>
      <c r="B121" s="20" t="b">
        <f t="shared" si="0"/>
        <v>0</v>
      </c>
      <c r="C121" s="82" t="s">
        <v>2768</v>
      </c>
      <c r="D121" s="20" t="s">
        <v>2329</v>
      </c>
      <c r="E121" s="82" t="s">
        <v>2327</v>
      </c>
      <c r="F121" s="56" t="s">
        <v>1743</v>
      </c>
      <c r="G121" s="174"/>
      <c r="H121" s="174"/>
      <c r="I121" s="174"/>
      <c r="J121" s="174"/>
      <c r="K121" s="174"/>
      <c r="L121" s="174"/>
      <c r="M121" s="174"/>
      <c r="N121" s="174"/>
      <c r="O121" s="174"/>
      <c r="P121" s="174"/>
      <c r="Q121" s="174"/>
      <c r="R121" s="174"/>
      <c r="S121" s="174"/>
      <c r="T121" s="174"/>
      <c r="U121" s="174"/>
      <c r="V121" s="174"/>
      <c r="W121" s="174"/>
      <c r="X121" s="174"/>
    </row>
    <row r="122" spans="1:24" ht="14.4">
      <c r="A122" s="82" t="s">
        <v>2138</v>
      </c>
      <c r="B122" s="20" t="b">
        <f t="shared" si="0"/>
        <v>0</v>
      </c>
      <c r="C122" s="82" t="s">
        <v>2107</v>
      </c>
      <c r="D122" s="20" t="s">
        <v>2139</v>
      </c>
      <c r="E122" s="178"/>
      <c r="F122" s="56" t="s">
        <v>1732</v>
      </c>
      <c r="G122" s="174"/>
      <c r="H122" s="174"/>
      <c r="I122" s="174"/>
      <c r="J122" s="174"/>
      <c r="K122" s="174"/>
      <c r="L122" s="174"/>
      <c r="M122" s="174"/>
      <c r="N122" s="174"/>
      <c r="O122" s="174"/>
      <c r="P122" s="174"/>
      <c r="Q122" s="174"/>
      <c r="R122" s="174"/>
      <c r="S122" s="174" t="s">
        <v>979</v>
      </c>
      <c r="T122" s="174" t="s">
        <v>979</v>
      </c>
      <c r="U122" s="174" t="s">
        <v>979</v>
      </c>
      <c r="V122" s="174" t="s">
        <v>979</v>
      </c>
      <c r="W122" s="174" t="s">
        <v>979</v>
      </c>
      <c r="X122" s="174" t="s">
        <v>979</v>
      </c>
    </row>
    <row r="123" spans="1:24" ht="14.4">
      <c r="A123" s="175" t="s">
        <v>2138</v>
      </c>
      <c r="B123" s="20" t="b">
        <f t="shared" si="0"/>
        <v>1</v>
      </c>
      <c r="C123" s="82" t="s">
        <v>2107</v>
      </c>
      <c r="D123" s="20" t="s">
        <v>2139</v>
      </c>
      <c r="E123" s="91"/>
      <c r="F123" s="179" t="s">
        <v>1732</v>
      </c>
      <c r="G123" s="174"/>
      <c r="H123" s="174"/>
      <c r="I123" s="174"/>
      <c r="J123" s="174"/>
      <c r="K123" s="174"/>
      <c r="L123" s="174"/>
      <c r="M123" s="174"/>
      <c r="N123" s="174"/>
      <c r="O123" s="174"/>
      <c r="P123" s="174"/>
      <c r="Q123" s="174"/>
      <c r="R123" s="174"/>
      <c r="S123" s="174" t="s">
        <v>979</v>
      </c>
      <c r="T123" s="174" t="s">
        <v>979</v>
      </c>
      <c r="U123" s="174" t="s">
        <v>979</v>
      </c>
      <c r="V123" s="174" t="s">
        <v>979</v>
      </c>
      <c r="W123" s="174" t="s">
        <v>979</v>
      </c>
      <c r="X123" s="174" t="s">
        <v>979</v>
      </c>
    </row>
    <row r="124" spans="1:24" ht="14.4">
      <c r="A124" s="82" t="s">
        <v>2238</v>
      </c>
      <c r="B124" s="20" t="b">
        <f t="shared" si="0"/>
        <v>0</v>
      </c>
      <c r="C124" s="82" t="s">
        <v>2237</v>
      </c>
      <c r="D124" s="20" t="s">
        <v>2236</v>
      </c>
      <c r="E124" s="82" t="s">
        <v>68</v>
      </c>
      <c r="F124" s="56" t="s">
        <v>1739</v>
      </c>
      <c r="G124" s="174"/>
      <c r="H124" s="174"/>
      <c r="I124" s="174"/>
      <c r="J124" s="174"/>
      <c r="K124" s="174"/>
      <c r="L124" s="174"/>
      <c r="M124" s="174"/>
      <c r="N124" s="174" t="s">
        <v>979</v>
      </c>
      <c r="O124" s="174" t="s">
        <v>979</v>
      </c>
      <c r="P124" s="174" t="s">
        <v>979</v>
      </c>
      <c r="Q124" s="174" t="s">
        <v>979</v>
      </c>
      <c r="R124" s="174" t="s">
        <v>979</v>
      </c>
      <c r="S124" s="174"/>
      <c r="T124" s="174"/>
      <c r="U124" s="174"/>
      <c r="V124" s="174"/>
      <c r="W124" s="174"/>
      <c r="X124" s="174"/>
    </row>
    <row r="125" spans="1:24" ht="14.4">
      <c r="A125" s="82" t="s">
        <v>2863</v>
      </c>
      <c r="B125" s="20" t="b">
        <f t="shared" si="0"/>
        <v>0</v>
      </c>
      <c r="C125" s="82" t="s">
        <v>2237</v>
      </c>
      <c r="D125" s="20" t="s">
        <v>2282</v>
      </c>
      <c r="E125" s="82" t="s">
        <v>480</v>
      </c>
      <c r="F125" s="56" t="s">
        <v>1732</v>
      </c>
      <c r="G125" s="174"/>
      <c r="H125" s="174"/>
      <c r="I125" s="174"/>
      <c r="J125" s="174"/>
      <c r="K125" s="174"/>
      <c r="L125" s="174"/>
      <c r="M125" s="174"/>
      <c r="N125" s="174"/>
      <c r="O125" s="174"/>
      <c r="P125" s="174" t="s">
        <v>979</v>
      </c>
      <c r="Q125" s="174" t="s">
        <v>979</v>
      </c>
      <c r="R125" s="174" t="s">
        <v>979</v>
      </c>
      <c r="S125" s="174"/>
      <c r="T125" s="174"/>
      <c r="U125" s="174"/>
      <c r="V125" s="174"/>
      <c r="W125" s="174"/>
      <c r="X125" s="174"/>
    </row>
    <row r="126" spans="1:24" ht="14.4">
      <c r="A126" s="82" t="s">
        <v>2864</v>
      </c>
      <c r="B126" s="20" t="b">
        <f t="shared" si="0"/>
        <v>0</v>
      </c>
      <c r="C126" s="82" t="s">
        <v>2768</v>
      </c>
      <c r="D126" s="20">
        <v>8472716295</v>
      </c>
      <c r="E126" s="82" t="s">
        <v>428</v>
      </c>
      <c r="F126" s="56" t="s">
        <v>1757</v>
      </c>
      <c r="G126" s="174"/>
      <c r="H126" s="174"/>
      <c r="I126" s="174"/>
      <c r="J126" s="174"/>
      <c r="K126" s="174"/>
      <c r="L126" s="174"/>
      <c r="M126" s="174"/>
      <c r="N126" s="174"/>
      <c r="O126" s="174"/>
      <c r="P126" s="174"/>
      <c r="Q126" s="174"/>
      <c r="R126" s="174"/>
      <c r="S126" s="174"/>
      <c r="T126" s="174" t="s">
        <v>979</v>
      </c>
      <c r="U126" s="174" t="s">
        <v>979</v>
      </c>
      <c r="V126" s="174" t="s">
        <v>979</v>
      </c>
      <c r="W126" s="174" t="s">
        <v>979</v>
      </c>
      <c r="X126" s="174"/>
    </row>
    <row r="127" spans="1:24" ht="14.4">
      <c r="A127" s="82" t="s">
        <v>2865</v>
      </c>
      <c r="B127" s="20" t="b">
        <f t="shared" si="0"/>
        <v>0</v>
      </c>
      <c r="C127" s="82" t="s">
        <v>56</v>
      </c>
      <c r="D127" s="180">
        <v>525520000000</v>
      </c>
      <c r="E127" s="82" t="s">
        <v>493</v>
      </c>
      <c r="F127" s="56" t="s">
        <v>1741</v>
      </c>
      <c r="G127" s="174"/>
      <c r="H127" s="174"/>
      <c r="I127" s="174"/>
      <c r="J127" s="174"/>
      <c r="K127" s="174"/>
      <c r="L127" s="174"/>
      <c r="M127" s="174"/>
      <c r="N127" s="174"/>
      <c r="O127" s="174"/>
      <c r="P127" s="174"/>
      <c r="Q127" s="174"/>
      <c r="R127" s="174"/>
      <c r="S127" s="174" t="s">
        <v>979</v>
      </c>
      <c r="T127" s="174" t="s">
        <v>979</v>
      </c>
      <c r="U127" s="174" t="s">
        <v>979</v>
      </c>
      <c r="V127" s="174" t="s">
        <v>979</v>
      </c>
      <c r="W127" s="174" t="s">
        <v>979</v>
      </c>
      <c r="X127" s="174" t="s">
        <v>979</v>
      </c>
    </row>
    <row r="128" spans="1:24" ht="14.4">
      <c r="A128" s="82" t="s">
        <v>2866</v>
      </c>
      <c r="B128" s="20" t="b">
        <f t="shared" si="0"/>
        <v>0</v>
      </c>
      <c r="C128" s="82" t="s">
        <v>2768</v>
      </c>
      <c r="D128" s="20">
        <v>8473879844</v>
      </c>
      <c r="E128" s="82" t="s">
        <v>1071</v>
      </c>
      <c r="F128" s="56" t="s">
        <v>1732</v>
      </c>
      <c r="G128" s="174"/>
      <c r="H128" s="174"/>
      <c r="I128" s="174"/>
      <c r="J128" s="174"/>
      <c r="K128" s="174"/>
      <c r="L128" s="174"/>
      <c r="M128" s="174"/>
      <c r="N128" s="174"/>
      <c r="O128" s="174"/>
      <c r="P128" s="174"/>
      <c r="Q128" s="174"/>
      <c r="R128" s="174"/>
      <c r="S128" s="174" t="s">
        <v>979</v>
      </c>
      <c r="T128" s="174"/>
      <c r="U128" s="174" t="s">
        <v>979</v>
      </c>
      <c r="V128" s="174"/>
      <c r="W128" s="174" t="s">
        <v>979</v>
      </c>
      <c r="X128" s="174"/>
    </row>
    <row r="129" spans="1:24" ht="14.4">
      <c r="A129" s="82" t="s">
        <v>2867</v>
      </c>
      <c r="B129" s="20" t="b">
        <f t="shared" si="0"/>
        <v>0</v>
      </c>
      <c r="C129" s="82" t="s">
        <v>28</v>
      </c>
      <c r="D129" s="20">
        <v>5188981842</v>
      </c>
      <c r="E129" s="82" t="s">
        <v>31</v>
      </c>
      <c r="F129" s="56" t="s">
        <v>1741</v>
      </c>
      <c r="G129" s="174"/>
      <c r="H129" s="174"/>
      <c r="I129" s="174"/>
      <c r="J129" s="174"/>
      <c r="K129" s="174"/>
      <c r="L129" s="174"/>
      <c r="M129" s="174"/>
      <c r="N129" s="174"/>
      <c r="O129" s="174"/>
      <c r="P129" s="174"/>
      <c r="Q129" s="174"/>
      <c r="R129" s="174"/>
      <c r="S129" s="174" t="s">
        <v>979</v>
      </c>
      <c r="T129" s="174" t="s">
        <v>979</v>
      </c>
      <c r="U129" s="174"/>
      <c r="V129" s="174"/>
      <c r="W129" s="174" t="s">
        <v>979</v>
      </c>
      <c r="X129" s="174" t="s">
        <v>979</v>
      </c>
    </row>
    <row r="130" spans="1:24" ht="14.4">
      <c r="A130" s="82" t="s">
        <v>2868</v>
      </c>
      <c r="B130" s="20" t="b">
        <f t="shared" si="0"/>
        <v>0</v>
      </c>
      <c r="C130" s="82" t="s">
        <v>28</v>
      </c>
      <c r="D130" s="20">
        <v>4692229984</v>
      </c>
      <c r="E130" s="82" t="s">
        <v>778</v>
      </c>
      <c r="F130" s="56" t="s">
        <v>1732</v>
      </c>
      <c r="G130" s="174"/>
      <c r="H130" s="174"/>
      <c r="I130" s="174"/>
      <c r="J130" s="174"/>
      <c r="K130" s="174"/>
      <c r="L130" s="174"/>
      <c r="M130" s="174"/>
      <c r="N130" s="174"/>
      <c r="O130" s="174"/>
      <c r="P130" s="174"/>
      <c r="Q130" s="174"/>
      <c r="R130" s="174"/>
      <c r="S130" s="174" t="s">
        <v>979</v>
      </c>
      <c r="T130" s="174" t="s">
        <v>979</v>
      </c>
      <c r="U130" s="174" t="s">
        <v>979</v>
      </c>
      <c r="V130" s="174" t="s">
        <v>979</v>
      </c>
      <c r="W130" s="174" t="s">
        <v>979</v>
      </c>
      <c r="X130" s="174" t="s">
        <v>979</v>
      </c>
    </row>
    <row r="131" spans="1:24" ht="14.4">
      <c r="A131" s="82" t="s">
        <v>2869</v>
      </c>
      <c r="B131" s="20" t="b">
        <f t="shared" si="0"/>
        <v>0</v>
      </c>
      <c r="C131" s="82" t="s">
        <v>316</v>
      </c>
      <c r="D131" s="20">
        <v>7249728134</v>
      </c>
      <c r="E131" s="82" t="s">
        <v>761</v>
      </c>
      <c r="F131" s="56" t="s">
        <v>1732</v>
      </c>
      <c r="G131" s="174"/>
      <c r="H131" s="174"/>
      <c r="I131" s="174"/>
      <c r="J131" s="174"/>
      <c r="K131" s="174"/>
      <c r="L131" s="174"/>
      <c r="M131" s="174"/>
      <c r="N131" s="174"/>
      <c r="O131" s="174"/>
      <c r="P131" s="174"/>
      <c r="Q131" s="174"/>
      <c r="R131" s="174"/>
      <c r="S131" s="174" t="s">
        <v>979</v>
      </c>
      <c r="T131" s="174" t="s">
        <v>979</v>
      </c>
      <c r="U131" s="174" t="s">
        <v>979</v>
      </c>
      <c r="V131" s="174" t="s">
        <v>979</v>
      </c>
      <c r="W131" s="174" t="s">
        <v>979</v>
      </c>
      <c r="X131" s="174" t="s">
        <v>979</v>
      </c>
    </row>
    <row r="132" spans="1:24" ht="14.4">
      <c r="A132" s="82" t="s">
        <v>2870</v>
      </c>
      <c r="B132" s="20" t="b">
        <f t="shared" si="0"/>
        <v>0</v>
      </c>
      <c r="C132" s="82" t="s">
        <v>28</v>
      </c>
      <c r="D132" s="20">
        <v>6503924697</v>
      </c>
      <c r="E132" s="82" t="s">
        <v>100</v>
      </c>
      <c r="F132" s="56" t="s">
        <v>1732</v>
      </c>
      <c r="G132" s="174"/>
      <c r="H132" s="174"/>
      <c r="I132" s="174"/>
      <c r="J132" s="174"/>
      <c r="K132" s="174"/>
      <c r="L132" s="174"/>
      <c r="M132" s="174"/>
      <c r="N132" s="174"/>
      <c r="O132" s="174"/>
      <c r="P132" s="174"/>
      <c r="Q132" s="174"/>
      <c r="R132" s="174"/>
      <c r="S132" s="174" t="s">
        <v>979</v>
      </c>
      <c r="T132" s="174" t="s">
        <v>979</v>
      </c>
      <c r="U132" s="174" t="s">
        <v>979</v>
      </c>
      <c r="V132" s="174" t="s">
        <v>979</v>
      </c>
      <c r="W132" s="174" t="s">
        <v>979</v>
      </c>
      <c r="X132" s="174" t="s">
        <v>979</v>
      </c>
    </row>
    <row r="133" spans="1:24" ht="14.4">
      <c r="A133" s="82" t="s">
        <v>991</v>
      </c>
      <c r="B133" s="20" t="b">
        <f t="shared" si="0"/>
        <v>0</v>
      </c>
      <c r="C133" s="82" t="s">
        <v>2768</v>
      </c>
      <c r="D133" s="20">
        <v>8472713360</v>
      </c>
      <c r="E133" s="82" t="s">
        <v>2871</v>
      </c>
      <c r="F133" s="56" t="s">
        <v>1732</v>
      </c>
      <c r="G133" s="174" t="s">
        <v>979</v>
      </c>
      <c r="H133" s="174" t="s">
        <v>979</v>
      </c>
      <c r="I133" s="174" t="s">
        <v>979</v>
      </c>
      <c r="J133" s="174" t="s">
        <v>979</v>
      </c>
      <c r="K133" s="174" t="s">
        <v>979</v>
      </c>
      <c r="L133" s="174" t="s">
        <v>979</v>
      </c>
      <c r="M133" s="174" t="s">
        <v>979</v>
      </c>
      <c r="N133" s="174" t="s">
        <v>979</v>
      </c>
      <c r="O133" s="174" t="s">
        <v>979</v>
      </c>
      <c r="P133" s="174" t="s">
        <v>979</v>
      </c>
      <c r="Q133" s="174" t="s">
        <v>979</v>
      </c>
      <c r="R133" s="174" t="s">
        <v>979</v>
      </c>
      <c r="S133" s="174" t="s">
        <v>979</v>
      </c>
      <c r="T133" s="174" t="s">
        <v>979</v>
      </c>
      <c r="U133" s="174" t="s">
        <v>979</v>
      </c>
      <c r="V133" s="174" t="s">
        <v>979</v>
      </c>
      <c r="W133" s="174" t="s">
        <v>979</v>
      </c>
      <c r="X133" s="174" t="s">
        <v>979</v>
      </c>
    </row>
    <row r="134" spans="1:24" ht="14.4">
      <c r="A134" s="82" t="s">
        <v>2872</v>
      </c>
      <c r="B134" s="20" t="b">
        <f t="shared" si="0"/>
        <v>0</v>
      </c>
      <c r="C134" s="82" t="s">
        <v>2768</v>
      </c>
      <c r="D134" s="20">
        <v>4104124314</v>
      </c>
      <c r="E134" s="82" t="s">
        <v>1546</v>
      </c>
      <c r="F134" s="56" t="s">
        <v>1732</v>
      </c>
      <c r="G134" s="174"/>
      <c r="H134" s="174"/>
      <c r="I134" s="174"/>
      <c r="J134" s="174"/>
      <c r="K134" s="174"/>
      <c r="L134" s="174"/>
      <c r="M134" s="174"/>
      <c r="N134" s="174"/>
      <c r="O134" s="174"/>
      <c r="P134" s="174"/>
      <c r="Q134" s="174"/>
      <c r="R134" s="174"/>
      <c r="S134" s="174"/>
      <c r="T134" s="174" t="s">
        <v>979</v>
      </c>
      <c r="U134" s="174"/>
      <c r="V134" s="174"/>
      <c r="W134" s="174"/>
      <c r="X134" s="174"/>
    </row>
    <row r="135" spans="1:24" ht="14.4">
      <c r="A135" s="82" t="s">
        <v>2873</v>
      </c>
      <c r="B135" s="20" t="b">
        <f t="shared" si="0"/>
        <v>0</v>
      </c>
      <c r="C135" s="82" t="s">
        <v>28</v>
      </c>
      <c r="D135" s="20">
        <v>5159917819</v>
      </c>
      <c r="E135" s="82" t="s">
        <v>562</v>
      </c>
      <c r="F135" s="56" t="s">
        <v>1732</v>
      </c>
      <c r="G135" s="174"/>
      <c r="H135" s="174"/>
      <c r="I135" s="174"/>
      <c r="J135" s="174"/>
      <c r="K135" s="174"/>
      <c r="L135" s="174"/>
      <c r="M135" s="174"/>
      <c r="N135" s="174"/>
      <c r="O135" s="174"/>
      <c r="P135" s="174"/>
      <c r="Q135" s="174"/>
      <c r="R135" s="174"/>
      <c r="S135" s="174"/>
      <c r="T135" s="174" t="s">
        <v>979</v>
      </c>
      <c r="U135" s="174"/>
      <c r="V135" s="174" t="s">
        <v>979</v>
      </c>
      <c r="W135" s="174" t="s">
        <v>979</v>
      </c>
      <c r="X135" s="174"/>
    </row>
    <row r="136" spans="1:24" ht="14.4">
      <c r="A136" s="82" t="s">
        <v>664</v>
      </c>
      <c r="B136" s="20" t="b">
        <f t="shared" si="0"/>
        <v>0</v>
      </c>
      <c r="C136" s="82" t="s">
        <v>28</v>
      </c>
      <c r="D136" s="20">
        <v>6784272467</v>
      </c>
      <c r="E136" s="82" t="s">
        <v>662</v>
      </c>
      <c r="F136" s="56" t="s">
        <v>1732</v>
      </c>
      <c r="G136" s="174"/>
      <c r="H136" s="174"/>
      <c r="I136" s="174"/>
      <c r="J136" s="174"/>
      <c r="K136" s="174"/>
      <c r="L136" s="174"/>
      <c r="M136" s="174"/>
      <c r="N136" s="174"/>
      <c r="O136" s="174"/>
      <c r="P136" s="174"/>
      <c r="Q136" s="174"/>
      <c r="R136" s="174"/>
      <c r="S136" s="174" t="s">
        <v>979</v>
      </c>
      <c r="T136" s="174" t="s">
        <v>979</v>
      </c>
      <c r="U136" s="174" t="s">
        <v>979</v>
      </c>
      <c r="V136" s="174" t="s">
        <v>979</v>
      </c>
      <c r="W136" s="174"/>
      <c r="X136" s="174"/>
    </row>
    <row r="137" spans="1:24" ht="14.4">
      <c r="A137" s="177" t="s">
        <v>2874</v>
      </c>
      <c r="B137" s="20" t="b">
        <f t="shared" si="0"/>
        <v>0</v>
      </c>
      <c r="C137" s="82" t="s">
        <v>2237</v>
      </c>
      <c r="D137" s="20">
        <v>5632090151</v>
      </c>
      <c r="E137" s="82" t="s">
        <v>765</v>
      </c>
      <c r="F137" s="56" t="s">
        <v>1732</v>
      </c>
      <c r="G137" s="174"/>
      <c r="H137" s="174"/>
      <c r="I137" s="174"/>
      <c r="J137" s="174"/>
      <c r="K137" s="174"/>
      <c r="L137" s="174"/>
      <c r="M137" s="174"/>
      <c r="N137" s="174"/>
      <c r="O137" s="174"/>
      <c r="P137" s="174" t="s">
        <v>979</v>
      </c>
      <c r="Q137" s="174" t="s">
        <v>979</v>
      </c>
      <c r="R137" s="174" t="s">
        <v>979</v>
      </c>
      <c r="S137" s="174"/>
      <c r="T137" s="174"/>
      <c r="U137" s="174"/>
      <c r="V137" s="174"/>
      <c r="W137" s="174"/>
      <c r="X137" s="174"/>
    </row>
    <row r="138" spans="1:24" ht="14.4">
      <c r="A138" s="177" t="s">
        <v>2874</v>
      </c>
      <c r="B138" s="20" t="b">
        <f t="shared" si="0"/>
        <v>1</v>
      </c>
      <c r="C138" s="82" t="s">
        <v>2237</v>
      </c>
      <c r="D138" s="20">
        <v>4699753488</v>
      </c>
      <c r="E138" s="82" t="s">
        <v>772</v>
      </c>
      <c r="F138" s="56" t="s">
        <v>1732</v>
      </c>
      <c r="G138" s="174"/>
      <c r="H138" s="174"/>
      <c r="I138" s="174"/>
      <c r="J138" s="174"/>
      <c r="K138" s="174"/>
      <c r="L138" s="174"/>
      <c r="M138" s="174"/>
      <c r="N138" s="174"/>
      <c r="O138" s="174"/>
      <c r="P138" s="174" t="s">
        <v>979</v>
      </c>
      <c r="Q138" s="174" t="s">
        <v>979</v>
      </c>
      <c r="R138" s="174" t="s">
        <v>979</v>
      </c>
      <c r="S138" s="174"/>
      <c r="T138" s="174"/>
      <c r="U138" s="174"/>
      <c r="V138" s="174"/>
      <c r="W138" s="174"/>
      <c r="X138" s="174"/>
    </row>
    <row r="139" spans="1:24" ht="14.4">
      <c r="A139" s="82" t="s">
        <v>2875</v>
      </c>
      <c r="B139" s="20" t="b">
        <f t="shared" si="0"/>
        <v>0</v>
      </c>
      <c r="C139" s="82" t="s">
        <v>18</v>
      </c>
      <c r="D139" s="20">
        <v>5632090151</v>
      </c>
      <c r="E139" s="82" t="s">
        <v>765</v>
      </c>
      <c r="F139" s="56" t="s">
        <v>1732</v>
      </c>
      <c r="G139" s="174"/>
      <c r="H139" s="174"/>
      <c r="I139" s="174"/>
      <c r="J139" s="174"/>
      <c r="K139" s="174"/>
      <c r="L139" s="174"/>
      <c r="M139" s="174"/>
      <c r="N139" s="174"/>
      <c r="O139" s="174"/>
      <c r="P139" s="174"/>
      <c r="Q139" s="174"/>
      <c r="R139" s="174"/>
      <c r="S139" s="174" t="s">
        <v>979</v>
      </c>
      <c r="T139" s="174" t="s">
        <v>979</v>
      </c>
      <c r="U139" s="174" t="s">
        <v>979</v>
      </c>
      <c r="V139" s="174" t="s">
        <v>979</v>
      </c>
      <c r="W139" s="174" t="s">
        <v>979</v>
      </c>
      <c r="X139" s="174" t="s">
        <v>979</v>
      </c>
    </row>
    <row r="140" spans="1:24" ht="14.4">
      <c r="A140" s="82" t="s">
        <v>2876</v>
      </c>
      <c r="B140" s="20" t="b">
        <f t="shared" si="0"/>
        <v>0</v>
      </c>
      <c r="C140" s="82" t="s">
        <v>28</v>
      </c>
      <c r="D140" s="20" t="s">
        <v>6445</v>
      </c>
      <c r="E140" s="82" t="s">
        <v>846</v>
      </c>
      <c r="F140" s="56" t="s">
        <v>1741</v>
      </c>
      <c r="G140" s="174"/>
      <c r="H140" s="174"/>
      <c r="I140" s="174"/>
      <c r="J140" s="174"/>
      <c r="K140" s="174"/>
      <c r="L140" s="174"/>
      <c r="M140" s="174"/>
      <c r="N140" s="174"/>
      <c r="O140" s="174"/>
      <c r="P140" s="174"/>
      <c r="Q140" s="174"/>
      <c r="R140" s="174"/>
      <c r="S140" s="174" t="s">
        <v>979</v>
      </c>
      <c r="T140" s="174" t="s">
        <v>979</v>
      </c>
      <c r="U140" s="174" t="s">
        <v>979</v>
      </c>
      <c r="V140" s="174"/>
      <c r="W140" s="174" t="s">
        <v>979</v>
      </c>
      <c r="X140" s="174"/>
    </row>
    <row r="141" spans="1:24" ht="14.4">
      <c r="A141" s="82" t="s">
        <v>2877</v>
      </c>
      <c r="B141" s="20" t="b">
        <f t="shared" si="0"/>
        <v>0</v>
      </c>
      <c r="C141" s="82" t="s">
        <v>18</v>
      </c>
      <c r="D141" s="20">
        <v>2147936553</v>
      </c>
      <c r="E141" s="82" t="s">
        <v>665</v>
      </c>
      <c r="F141" s="56" t="s">
        <v>1743</v>
      </c>
      <c r="G141" s="174"/>
      <c r="H141" s="174"/>
      <c r="I141" s="174"/>
      <c r="J141" s="174"/>
      <c r="K141" s="174"/>
      <c r="L141" s="174"/>
      <c r="M141" s="174"/>
      <c r="N141" s="174"/>
      <c r="O141" s="174"/>
      <c r="P141" s="174"/>
      <c r="Q141" s="174"/>
      <c r="R141" s="174"/>
      <c r="S141" s="174" t="s">
        <v>979</v>
      </c>
      <c r="T141" s="174" t="s">
        <v>979</v>
      </c>
      <c r="U141" s="174" t="s">
        <v>979</v>
      </c>
      <c r="V141" s="174" t="s">
        <v>979</v>
      </c>
      <c r="W141" s="174" t="s">
        <v>979</v>
      </c>
      <c r="X141" s="174" t="s">
        <v>979</v>
      </c>
    </row>
    <row r="142" spans="1:24" ht="14.4">
      <c r="A142" s="82" t="s">
        <v>2878</v>
      </c>
      <c r="B142" s="20" t="b">
        <f t="shared" si="0"/>
        <v>0</v>
      </c>
      <c r="C142" s="82" t="s">
        <v>2043</v>
      </c>
      <c r="D142" s="20">
        <v>7323710959</v>
      </c>
      <c r="E142" s="82" t="s">
        <v>2059</v>
      </c>
      <c r="F142" s="56" t="s">
        <v>1732</v>
      </c>
      <c r="G142" s="174"/>
      <c r="H142" s="174"/>
      <c r="I142" s="174"/>
      <c r="J142" s="174"/>
      <c r="K142" s="174"/>
      <c r="L142" s="174"/>
      <c r="M142" s="174"/>
      <c r="N142" s="174"/>
      <c r="O142" s="174"/>
      <c r="P142" s="174"/>
      <c r="Q142" s="174"/>
      <c r="R142" s="174"/>
      <c r="S142" s="174" t="s">
        <v>979</v>
      </c>
      <c r="T142" s="174" t="s">
        <v>979</v>
      </c>
      <c r="U142" s="174" t="s">
        <v>979</v>
      </c>
      <c r="V142" s="174" t="s">
        <v>979</v>
      </c>
      <c r="W142" s="174" t="s">
        <v>979</v>
      </c>
      <c r="X142" s="174"/>
    </row>
    <row r="143" spans="1:24" ht="14.4">
      <c r="A143" s="82" t="s">
        <v>2879</v>
      </c>
      <c r="B143" s="20" t="b">
        <f t="shared" si="0"/>
        <v>0</v>
      </c>
      <c r="C143" s="82" t="s">
        <v>2768</v>
      </c>
      <c r="D143" s="20">
        <v>7733970451</v>
      </c>
      <c r="E143" s="82" t="s">
        <v>2346</v>
      </c>
      <c r="F143" s="56" t="s">
        <v>1766</v>
      </c>
      <c r="G143" s="174" t="s">
        <v>979</v>
      </c>
      <c r="H143" s="174" t="s">
        <v>979</v>
      </c>
      <c r="I143" s="174" t="s">
        <v>979</v>
      </c>
      <c r="J143" s="174" t="s">
        <v>979</v>
      </c>
      <c r="K143" s="174" t="s">
        <v>979</v>
      </c>
      <c r="L143" s="174" t="s">
        <v>979</v>
      </c>
      <c r="M143" s="174" t="s">
        <v>979</v>
      </c>
      <c r="N143" s="174" t="s">
        <v>979</v>
      </c>
      <c r="O143" s="174" t="s">
        <v>979</v>
      </c>
      <c r="P143" s="174" t="s">
        <v>979</v>
      </c>
      <c r="Q143" s="174" t="s">
        <v>979</v>
      </c>
      <c r="R143" s="174" t="s">
        <v>979</v>
      </c>
      <c r="S143" s="174"/>
      <c r="T143" s="174"/>
      <c r="U143" s="174"/>
      <c r="V143" s="174"/>
      <c r="W143" s="174"/>
      <c r="X143" s="174"/>
    </row>
    <row r="144" spans="1:24" ht="14.4">
      <c r="A144" s="82" t="s">
        <v>2880</v>
      </c>
      <c r="B144" s="20" t="b">
        <f t="shared" si="0"/>
        <v>0</v>
      </c>
      <c r="C144" s="82" t="s">
        <v>2768</v>
      </c>
      <c r="D144" s="20">
        <v>3128041393</v>
      </c>
      <c r="E144" s="82" t="s">
        <v>2362</v>
      </c>
      <c r="F144" s="56" t="s">
        <v>1732</v>
      </c>
      <c r="G144" s="174"/>
      <c r="H144" s="174"/>
      <c r="I144" s="174"/>
      <c r="J144" s="174"/>
      <c r="K144" s="174"/>
      <c r="L144" s="174"/>
      <c r="M144" s="174"/>
      <c r="N144" s="174"/>
      <c r="O144" s="174"/>
      <c r="P144" s="174"/>
      <c r="Q144" s="174"/>
      <c r="R144" s="174"/>
      <c r="S144" s="174"/>
      <c r="T144" s="174"/>
      <c r="U144" s="174"/>
      <c r="V144" s="174"/>
      <c r="W144" s="174"/>
      <c r="X144" s="174"/>
    </row>
    <row r="145" spans="1:24" ht="14.4">
      <c r="A145" s="82" t="s">
        <v>2881</v>
      </c>
      <c r="B145" s="20" t="b">
        <f t="shared" si="0"/>
        <v>0</v>
      </c>
      <c r="C145" s="82" t="s">
        <v>1782</v>
      </c>
      <c r="D145" s="20">
        <v>2013234308</v>
      </c>
      <c r="E145" s="82" t="s">
        <v>1823</v>
      </c>
      <c r="F145" s="56" t="s">
        <v>1732</v>
      </c>
      <c r="G145" s="174"/>
      <c r="H145" s="174"/>
      <c r="I145" s="174"/>
      <c r="J145" s="174"/>
      <c r="K145" s="174"/>
      <c r="L145" s="174"/>
      <c r="M145" s="174"/>
      <c r="N145" s="174"/>
      <c r="O145" s="174"/>
      <c r="P145" s="174"/>
      <c r="Q145" s="174"/>
      <c r="R145" s="174"/>
      <c r="S145" s="174" t="s">
        <v>979</v>
      </c>
      <c r="T145" s="174"/>
      <c r="U145" s="174" t="s">
        <v>979</v>
      </c>
      <c r="V145" s="174"/>
      <c r="W145" s="174"/>
      <c r="X145" s="174"/>
    </row>
    <row r="146" spans="1:24" ht="14.4">
      <c r="A146" s="82" t="s">
        <v>2882</v>
      </c>
      <c r="B146" s="20" t="b">
        <f t="shared" si="0"/>
        <v>0</v>
      </c>
      <c r="C146" s="82" t="s">
        <v>18</v>
      </c>
      <c r="D146" s="20">
        <v>4796570459</v>
      </c>
      <c r="E146" s="82" t="s">
        <v>517</v>
      </c>
      <c r="F146" s="56" t="s">
        <v>1732</v>
      </c>
      <c r="G146" s="174"/>
      <c r="H146" s="174"/>
      <c r="I146" s="174"/>
      <c r="J146" s="174"/>
      <c r="K146" s="174"/>
      <c r="L146" s="174"/>
      <c r="M146" s="174"/>
      <c r="N146" s="174"/>
      <c r="O146" s="174"/>
      <c r="P146" s="174"/>
      <c r="Q146" s="174"/>
      <c r="R146" s="174"/>
      <c r="S146" s="174" t="s">
        <v>979</v>
      </c>
      <c r="T146" s="174" t="s">
        <v>979</v>
      </c>
      <c r="U146" s="174" t="s">
        <v>979</v>
      </c>
      <c r="V146" s="174" t="s">
        <v>979</v>
      </c>
      <c r="W146" s="174" t="s">
        <v>979</v>
      </c>
      <c r="X146" s="174" t="s">
        <v>979</v>
      </c>
    </row>
    <row r="147" spans="1:24" ht="14.4">
      <c r="A147" s="82" t="s">
        <v>922</v>
      </c>
      <c r="B147" s="20" t="b">
        <f t="shared" si="0"/>
        <v>0</v>
      </c>
      <c r="C147" s="82" t="s">
        <v>56</v>
      </c>
      <c r="D147" s="20">
        <v>8593967437</v>
      </c>
      <c r="E147" s="82" t="s">
        <v>920</v>
      </c>
      <c r="F147" s="56" t="s">
        <v>1732</v>
      </c>
      <c r="G147" s="174"/>
      <c r="H147" s="174"/>
      <c r="I147" s="174"/>
      <c r="J147" s="174"/>
      <c r="K147" s="174"/>
      <c r="L147" s="174"/>
      <c r="M147" s="174"/>
      <c r="N147" s="174"/>
      <c r="O147" s="174"/>
      <c r="P147" s="174"/>
      <c r="Q147" s="174"/>
      <c r="R147" s="174"/>
      <c r="S147" s="174"/>
      <c r="T147" s="174" t="s">
        <v>979</v>
      </c>
      <c r="U147" s="174" t="s">
        <v>979</v>
      </c>
      <c r="V147" s="174" t="s">
        <v>979</v>
      </c>
      <c r="W147" s="174" t="s">
        <v>979</v>
      </c>
      <c r="X147" s="174" t="s">
        <v>979</v>
      </c>
    </row>
    <row r="148" spans="1:24" ht="14.4">
      <c r="A148" s="82" t="s">
        <v>699</v>
      </c>
      <c r="B148" s="20" t="b">
        <f t="shared" si="0"/>
        <v>0</v>
      </c>
      <c r="C148" s="82" t="s">
        <v>56</v>
      </c>
      <c r="D148" s="20">
        <v>9372441037</v>
      </c>
      <c r="E148" s="82" t="s">
        <v>697</v>
      </c>
      <c r="F148" s="56" t="s">
        <v>1732</v>
      </c>
      <c r="G148" s="174"/>
      <c r="H148" s="174"/>
      <c r="I148" s="174"/>
      <c r="J148" s="174"/>
      <c r="K148" s="174"/>
      <c r="L148" s="174"/>
      <c r="M148" s="174"/>
      <c r="N148" s="174"/>
      <c r="O148" s="174"/>
      <c r="P148" s="174"/>
      <c r="Q148" s="174"/>
      <c r="R148" s="174"/>
      <c r="S148" s="174"/>
      <c r="T148" s="174"/>
      <c r="U148" s="174" t="s">
        <v>979</v>
      </c>
      <c r="V148" s="174"/>
      <c r="W148" s="174"/>
      <c r="X148" s="174"/>
    </row>
    <row r="149" spans="1:24" ht="14.4">
      <c r="A149" s="82" t="s">
        <v>2883</v>
      </c>
      <c r="B149" s="20" t="b">
        <f t="shared" si="0"/>
        <v>0</v>
      </c>
      <c r="C149" s="82" t="s">
        <v>2768</v>
      </c>
      <c r="D149" s="20">
        <v>6309232731</v>
      </c>
      <c r="E149" s="82" t="s">
        <v>2333</v>
      </c>
      <c r="F149" s="56" t="s">
        <v>2335</v>
      </c>
      <c r="G149" s="174" t="s">
        <v>979</v>
      </c>
      <c r="H149" s="174" t="s">
        <v>979</v>
      </c>
      <c r="I149" s="174" t="s">
        <v>979</v>
      </c>
      <c r="J149" s="174" t="s">
        <v>979</v>
      </c>
      <c r="K149" s="174" t="s">
        <v>979</v>
      </c>
      <c r="L149" s="174" t="s">
        <v>979</v>
      </c>
      <c r="M149" s="174" t="s">
        <v>979</v>
      </c>
      <c r="N149" s="174" t="s">
        <v>979</v>
      </c>
      <c r="O149" s="174" t="s">
        <v>979</v>
      </c>
      <c r="P149" s="174" t="s">
        <v>979</v>
      </c>
      <c r="Q149" s="174" t="s">
        <v>979</v>
      </c>
      <c r="R149" s="174" t="s">
        <v>979</v>
      </c>
      <c r="S149" s="174"/>
      <c r="T149" s="174"/>
      <c r="U149" s="174"/>
      <c r="V149" s="174"/>
      <c r="W149" s="174"/>
      <c r="X149" s="174"/>
    </row>
    <row r="150" spans="1:24" ht="14.4">
      <c r="A150" s="82" t="s">
        <v>2884</v>
      </c>
      <c r="B150" s="20" t="b">
        <f t="shared" si="0"/>
        <v>0</v>
      </c>
      <c r="C150" s="82" t="s">
        <v>28</v>
      </c>
      <c r="D150" s="20">
        <v>8167696598</v>
      </c>
      <c r="E150" s="82" t="s">
        <v>437</v>
      </c>
      <c r="F150" s="56" t="s">
        <v>1732</v>
      </c>
      <c r="G150" s="174"/>
      <c r="H150" s="174"/>
      <c r="I150" s="174"/>
      <c r="J150" s="174"/>
      <c r="K150" s="174"/>
      <c r="L150" s="174"/>
      <c r="M150" s="174"/>
      <c r="N150" s="174"/>
      <c r="O150" s="174"/>
      <c r="P150" s="174"/>
      <c r="Q150" s="174"/>
      <c r="R150" s="174"/>
      <c r="S150" s="174"/>
      <c r="T150" s="174" t="s">
        <v>979</v>
      </c>
      <c r="U150" s="174"/>
      <c r="V150" s="174" t="s">
        <v>979</v>
      </c>
      <c r="W150" s="174" t="s">
        <v>979</v>
      </c>
      <c r="X150" s="174"/>
    </row>
    <row r="151" spans="1:24" ht="14.4">
      <c r="A151" s="82" t="s">
        <v>2885</v>
      </c>
      <c r="B151" s="20" t="b">
        <f t="shared" si="0"/>
        <v>0</v>
      </c>
      <c r="C151" s="82" t="s">
        <v>1976</v>
      </c>
      <c r="D151" s="20">
        <v>4803904304</v>
      </c>
      <c r="E151" s="82" t="s">
        <v>1977</v>
      </c>
      <c r="F151" s="56" t="s">
        <v>1743</v>
      </c>
      <c r="G151" s="174"/>
      <c r="H151" s="174"/>
      <c r="I151" s="174"/>
      <c r="J151" s="174"/>
      <c r="K151" s="174"/>
      <c r="L151" s="174"/>
      <c r="M151" s="174"/>
      <c r="N151" s="174"/>
      <c r="O151" s="174"/>
      <c r="P151" s="174"/>
      <c r="Q151" s="174" t="s">
        <v>979</v>
      </c>
      <c r="R151" s="174" t="s">
        <v>979</v>
      </c>
      <c r="S151" s="174" t="s">
        <v>979</v>
      </c>
      <c r="T151" s="174"/>
      <c r="U151" s="174"/>
      <c r="V151" s="174"/>
      <c r="W151" s="174"/>
      <c r="X151" s="174"/>
    </row>
    <row r="152" spans="1:24" ht="14.4">
      <c r="A152" s="82" t="s">
        <v>415</v>
      </c>
      <c r="B152" s="20" t="b">
        <f t="shared" si="0"/>
        <v>0</v>
      </c>
      <c r="C152" s="82" t="s">
        <v>2768</v>
      </c>
      <c r="D152" s="20">
        <v>2487614603</v>
      </c>
      <c r="E152" s="82" t="s">
        <v>412</v>
      </c>
      <c r="F152" s="56" t="s">
        <v>1765</v>
      </c>
      <c r="G152" s="174"/>
      <c r="H152" s="174"/>
      <c r="I152" s="174"/>
      <c r="J152" s="174"/>
      <c r="K152" s="174"/>
      <c r="L152" s="174"/>
      <c r="M152" s="174"/>
      <c r="N152" s="174"/>
      <c r="O152" s="174"/>
      <c r="P152" s="174"/>
      <c r="Q152" s="174"/>
      <c r="R152" s="174"/>
      <c r="S152" s="174" t="s">
        <v>979</v>
      </c>
      <c r="T152" s="174" t="s">
        <v>979</v>
      </c>
      <c r="U152" s="174" t="s">
        <v>979</v>
      </c>
      <c r="V152" s="174" t="s">
        <v>979</v>
      </c>
      <c r="W152" s="174" t="s">
        <v>979</v>
      </c>
      <c r="X152" s="174" t="s">
        <v>979</v>
      </c>
    </row>
    <row r="153" spans="1:24" ht="14.4">
      <c r="A153" s="82" t="s">
        <v>2886</v>
      </c>
      <c r="B153" s="20" t="b">
        <f t="shared" si="0"/>
        <v>0</v>
      </c>
      <c r="C153" s="82" t="s">
        <v>1933</v>
      </c>
      <c r="D153" s="20">
        <v>4088074909</v>
      </c>
      <c r="E153" s="82" t="s">
        <v>1947</v>
      </c>
      <c r="F153" s="56" t="s">
        <v>1732</v>
      </c>
      <c r="G153" s="174"/>
      <c r="H153" s="174"/>
      <c r="I153" s="174"/>
      <c r="J153" s="174"/>
      <c r="K153" s="174"/>
      <c r="L153" s="174"/>
      <c r="M153" s="174"/>
      <c r="N153" s="174"/>
      <c r="O153" s="174"/>
      <c r="P153" s="174"/>
      <c r="Q153" s="174"/>
      <c r="R153" s="174"/>
      <c r="S153" s="174" t="s">
        <v>979</v>
      </c>
      <c r="T153" s="174" t="s">
        <v>979</v>
      </c>
      <c r="U153" s="174"/>
      <c r="V153" s="174"/>
      <c r="W153" s="174" t="s">
        <v>979</v>
      </c>
      <c r="X153" s="174"/>
    </row>
    <row r="154" spans="1:24" ht="14.4">
      <c r="A154" s="82" t="s">
        <v>2887</v>
      </c>
      <c r="B154" s="20" t="b">
        <f t="shared" si="0"/>
        <v>0</v>
      </c>
      <c r="C154" s="82" t="s">
        <v>2043</v>
      </c>
      <c r="D154" s="20">
        <v>5312105467</v>
      </c>
      <c r="E154" s="82" t="s">
        <v>2082</v>
      </c>
      <c r="F154" s="56" t="s">
        <v>1732</v>
      </c>
      <c r="G154" s="174"/>
      <c r="H154" s="174"/>
      <c r="I154" s="174"/>
      <c r="J154" s="174"/>
      <c r="K154" s="174"/>
      <c r="L154" s="174"/>
      <c r="M154" s="174"/>
      <c r="N154" s="174"/>
      <c r="O154" s="174"/>
      <c r="P154" s="174"/>
      <c r="Q154" s="174"/>
      <c r="R154" s="174" t="s">
        <v>979</v>
      </c>
      <c r="S154" s="174" t="s">
        <v>979</v>
      </c>
      <c r="T154" s="174" t="s">
        <v>979</v>
      </c>
      <c r="U154" s="174" t="s">
        <v>979</v>
      </c>
      <c r="V154" s="174" t="s">
        <v>979</v>
      </c>
      <c r="W154" s="174"/>
      <c r="X154" s="174"/>
    </row>
    <row r="155" spans="1:24" ht="14.4">
      <c r="A155" s="82" t="s">
        <v>2888</v>
      </c>
      <c r="B155" s="20" t="b">
        <f t="shared" si="0"/>
        <v>0</v>
      </c>
      <c r="C155" s="82" t="s">
        <v>1930</v>
      </c>
      <c r="D155" s="20" t="s">
        <v>1929</v>
      </c>
      <c r="E155" s="82" t="s">
        <v>1926</v>
      </c>
      <c r="F155" s="56" t="s">
        <v>1757</v>
      </c>
      <c r="G155" s="174"/>
      <c r="H155" s="174"/>
      <c r="I155" s="174"/>
      <c r="J155" s="174"/>
      <c r="K155" s="174"/>
      <c r="L155" s="174"/>
      <c r="M155" s="174"/>
      <c r="N155" s="174"/>
      <c r="O155" s="174"/>
      <c r="P155" s="174"/>
      <c r="Q155" s="174"/>
      <c r="R155" s="174"/>
      <c r="S155" s="174" t="s">
        <v>979</v>
      </c>
      <c r="T155" s="174" t="s">
        <v>979</v>
      </c>
      <c r="U155" s="174" t="s">
        <v>979</v>
      </c>
      <c r="V155" s="174" t="s">
        <v>979</v>
      </c>
      <c r="W155" s="174" t="s">
        <v>979</v>
      </c>
      <c r="X155" s="174" t="s">
        <v>979</v>
      </c>
    </row>
    <row r="156" spans="1:24" ht="14.4">
      <c r="A156" s="82" t="s">
        <v>2889</v>
      </c>
      <c r="B156" s="20" t="b">
        <f t="shared" si="0"/>
        <v>0</v>
      </c>
      <c r="C156" s="82" t="s">
        <v>1782</v>
      </c>
      <c r="D156" s="20">
        <v>9083356244</v>
      </c>
      <c r="E156" s="82" t="s">
        <v>1805</v>
      </c>
      <c r="F156" s="56" t="s">
        <v>1732</v>
      </c>
      <c r="G156" s="174"/>
      <c r="H156" s="174"/>
      <c r="I156" s="174"/>
      <c r="J156" s="174"/>
      <c r="K156" s="174"/>
      <c r="L156" s="174"/>
      <c r="M156" s="174"/>
      <c r="N156" s="174"/>
      <c r="O156" s="174"/>
      <c r="P156" s="174"/>
      <c r="Q156" s="174"/>
      <c r="R156" s="174"/>
      <c r="S156" s="174" t="s">
        <v>979</v>
      </c>
      <c r="T156" s="174" t="s">
        <v>979</v>
      </c>
      <c r="U156" s="174" t="s">
        <v>979</v>
      </c>
      <c r="V156" s="174" t="s">
        <v>979</v>
      </c>
      <c r="W156" s="174" t="s">
        <v>979</v>
      </c>
      <c r="X156" s="174" t="s">
        <v>979</v>
      </c>
    </row>
    <row r="157" spans="1:24" ht="14.4">
      <c r="A157" s="82" t="s">
        <v>2890</v>
      </c>
      <c r="B157" s="20" t="b">
        <f t="shared" si="0"/>
        <v>0</v>
      </c>
      <c r="C157" s="82" t="s">
        <v>2768</v>
      </c>
      <c r="D157" s="20">
        <v>9737276068</v>
      </c>
      <c r="E157" s="82" t="s">
        <v>959</v>
      </c>
      <c r="F157" s="56" t="s">
        <v>1763</v>
      </c>
      <c r="G157" s="174"/>
      <c r="H157" s="174"/>
      <c r="I157" s="174"/>
      <c r="J157" s="174"/>
      <c r="K157" s="174"/>
      <c r="L157" s="174"/>
      <c r="M157" s="174"/>
      <c r="N157" s="174"/>
      <c r="O157" s="174"/>
      <c r="P157" s="174"/>
      <c r="Q157" s="174"/>
      <c r="R157" s="174"/>
      <c r="S157" s="174" t="s">
        <v>979</v>
      </c>
      <c r="T157" s="174" t="s">
        <v>979</v>
      </c>
      <c r="U157" s="174" t="s">
        <v>979</v>
      </c>
      <c r="V157" s="174" t="s">
        <v>979</v>
      </c>
      <c r="W157" s="174" t="s">
        <v>979</v>
      </c>
      <c r="X157" s="174" t="s">
        <v>979</v>
      </c>
    </row>
    <row r="158" spans="1:24" ht="14.4">
      <c r="A158" s="82" t="s">
        <v>344</v>
      </c>
      <c r="B158" s="20" t="b">
        <f t="shared" si="0"/>
        <v>0</v>
      </c>
      <c r="C158" s="82" t="s">
        <v>28</v>
      </c>
      <c r="D158" s="20">
        <v>2247301598</v>
      </c>
      <c r="E158" s="82" t="s">
        <v>342</v>
      </c>
      <c r="F158" s="56" t="s">
        <v>1741</v>
      </c>
      <c r="G158" s="174"/>
      <c r="H158" s="174"/>
      <c r="I158" s="174"/>
      <c r="J158" s="174"/>
      <c r="K158" s="174"/>
      <c r="L158" s="174"/>
      <c r="M158" s="174"/>
      <c r="N158" s="174"/>
      <c r="O158" s="174"/>
      <c r="P158" s="174"/>
      <c r="Q158" s="174"/>
      <c r="R158" s="174"/>
      <c r="S158" s="174" t="s">
        <v>979</v>
      </c>
      <c r="T158" s="174"/>
      <c r="U158" s="174" t="s">
        <v>979</v>
      </c>
      <c r="V158" s="174"/>
      <c r="W158" s="174"/>
      <c r="X158" s="174"/>
    </row>
    <row r="159" spans="1:24" ht="14.4">
      <c r="A159" s="82" t="s">
        <v>1095</v>
      </c>
      <c r="B159" s="20" t="b">
        <f t="shared" si="0"/>
        <v>0</v>
      </c>
      <c r="C159" s="82" t="s">
        <v>18</v>
      </c>
      <c r="D159" s="20">
        <v>2482693525</v>
      </c>
      <c r="E159" s="82" t="s">
        <v>1092</v>
      </c>
      <c r="F159" s="56" t="s">
        <v>1775</v>
      </c>
      <c r="G159" s="174"/>
      <c r="H159" s="174"/>
      <c r="I159" s="174"/>
      <c r="J159" s="174"/>
      <c r="K159" s="174"/>
      <c r="L159" s="174"/>
      <c r="M159" s="174"/>
      <c r="N159" s="174"/>
      <c r="O159" s="174"/>
      <c r="P159" s="174"/>
      <c r="Q159" s="174"/>
      <c r="R159" s="174"/>
      <c r="S159" s="174" t="s">
        <v>979</v>
      </c>
      <c r="T159" s="174" t="s">
        <v>979</v>
      </c>
      <c r="U159" s="174" t="s">
        <v>979</v>
      </c>
      <c r="V159" s="174" t="s">
        <v>979</v>
      </c>
      <c r="W159" s="174" t="s">
        <v>979</v>
      </c>
      <c r="X159" s="174" t="s">
        <v>979</v>
      </c>
    </row>
    <row r="160" spans="1:24" ht="14.4">
      <c r="A160" s="82" t="s">
        <v>2700</v>
      </c>
      <c r="B160" s="20" t="b">
        <f t="shared" si="0"/>
        <v>0</v>
      </c>
      <c r="C160" s="82" t="s">
        <v>2768</v>
      </c>
      <c r="D160" s="20">
        <v>8479174166</v>
      </c>
      <c r="E160" s="82" t="s">
        <v>2320</v>
      </c>
      <c r="F160" s="56" t="s">
        <v>1751</v>
      </c>
      <c r="G160" s="174" t="s">
        <v>979</v>
      </c>
      <c r="H160" s="174" t="s">
        <v>979</v>
      </c>
      <c r="I160" s="174" t="s">
        <v>979</v>
      </c>
      <c r="J160" s="174" t="s">
        <v>979</v>
      </c>
      <c r="K160" s="174" t="s">
        <v>979</v>
      </c>
      <c r="L160" s="174" t="s">
        <v>979</v>
      </c>
      <c r="M160" s="174" t="s">
        <v>979</v>
      </c>
      <c r="N160" s="174" t="s">
        <v>979</v>
      </c>
      <c r="O160" s="174" t="s">
        <v>979</v>
      </c>
      <c r="P160" s="174" t="s">
        <v>979</v>
      </c>
      <c r="Q160" s="174" t="s">
        <v>979</v>
      </c>
      <c r="R160" s="174" t="s">
        <v>979</v>
      </c>
      <c r="S160" s="174"/>
      <c r="T160" s="174"/>
      <c r="U160" s="174"/>
      <c r="V160" s="174"/>
      <c r="W160" s="174"/>
      <c r="X160" s="174"/>
    </row>
    <row r="161" spans="1:24" ht="14.4">
      <c r="A161" s="82" t="s">
        <v>2891</v>
      </c>
      <c r="B161" s="20" t="b">
        <f t="shared" si="0"/>
        <v>0</v>
      </c>
      <c r="C161" s="82" t="s">
        <v>752</v>
      </c>
      <c r="D161" s="20">
        <v>6036302378</v>
      </c>
      <c r="E161" s="82" t="s">
        <v>1270</v>
      </c>
      <c r="F161" s="56" t="s">
        <v>1732</v>
      </c>
      <c r="G161" s="174"/>
      <c r="H161" s="174"/>
      <c r="I161" s="174"/>
      <c r="J161" s="174"/>
      <c r="K161" s="174"/>
      <c r="L161" s="174"/>
      <c r="M161" s="174"/>
      <c r="N161" s="174"/>
      <c r="O161" s="174"/>
      <c r="P161" s="174"/>
      <c r="Q161" s="174"/>
      <c r="R161" s="174"/>
      <c r="S161" s="174"/>
      <c r="T161" s="174" t="s">
        <v>979</v>
      </c>
      <c r="U161" s="174" t="s">
        <v>979</v>
      </c>
      <c r="V161" s="174"/>
      <c r="W161" s="174"/>
      <c r="X161" s="174"/>
    </row>
    <row r="162" spans="1:24" ht="14.4">
      <c r="A162" s="82" t="s">
        <v>2892</v>
      </c>
      <c r="B162" s="20" t="b">
        <f t="shared" si="0"/>
        <v>0</v>
      </c>
      <c r="C162" s="82" t="s">
        <v>18</v>
      </c>
      <c r="D162" s="20" t="s">
        <v>1216</v>
      </c>
      <c r="E162" s="82" t="s">
        <v>1213</v>
      </c>
      <c r="F162" s="56" t="s">
        <v>1741</v>
      </c>
      <c r="G162" s="174"/>
      <c r="H162" s="174"/>
      <c r="I162" s="174"/>
      <c r="J162" s="174"/>
      <c r="K162" s="174"/>
      <c r="L162" s="174"/>
      <c r="M162" s="174"/>
      <c r="N162" s="174"/>
      <c r="O162" s="174"/>
      <c r="P162" s="174"/>
      <c r="Q162" s="174"/>
      <c r="R162" s="174"/>
      <c r="S162" s="174" t="s">
        <v>979</v>
      </c>
      <c r="T162" s="174" t="s">
        <v>979</v>
      </c>
      <c r="U162" s="174" t="s">
        <v>979</v>
      </c>
      <c r="V162" s="174" t="s">
        <v>979</v>
      </c>
      <c r="W162" s="174" t="s">
        <v>979</v>
      </c>
      <c r="X162" s="174" t="s">
        <v>979</v>
      </c>
    </row>
    <row r="163" spans="1:24" ht="14.4">
      <c r="A163" s="82" t="s">
        <v>2893</v>
      </c>
      <c r="B163" s="20" t="b">
        <f t="shared" si="0"/>
        <v>0</v>
      </c>
      <c r="C163" s="82" t="s">
        <v>18</v>
      </c>
      <c r="D163" s="20">
        <v>2143354336</v>
      </c>
      <c r="E163" s="82" t="s">
        <v>842</v>
      </c>
      <c r="F163" s="56" t="s">
        <v>1732</v>
      </c>
      <c r="G163" s="174"/>
      <c r="H163" s="174"/>
      <c r="I163" s="174"/>
      <c r="J163" s="174"/>
      <c r="K163" s="174"/>
      <c r="L163" s="174"/>
      <c r="M163" s="174"/>
      <c r="N163" s="174"/>
      <c r="O163" s="174"/>
      <c r="P163" s="174"/>
      <c r="Q163" s="174"/>
      <c r="R163" s="174"/>
      <c r="S163" s="174"/>
      <c r="T163" s="174"/>
      <c r="U163" s="174"/>
      <c r="V163" s="174"/>
      <c r="W163" s="174" t="s">
        <v>979</v>
      </c>
      <c r="X163" s="174" t="s">
        <v>979</v>
      </c>
    </row>
    <row r="164" spans="1:24" ht="14.4">
      <c r="A164" s="82" t="s">
        <v>2157</v>
      </c>
      <c r="B164" s="20" t="b">
        <f t="shared" si="0"/>
        <v>0</v>
      </c>
      <c r="C164" s="82" t="s">
        <v>2237</v>
      </c>
      <c r="D164" s="20" t="s">
        <v>2894</v>
      </c>
      <c r="E164" s="82" t="s">
        <v>2240</v>
      </c>
      <c r="F164" s="56" t="s">
        <v>1746</v>
      </c>
      <c r="G164" s="174"/>
      <c r="H164" s="174"/>
      <c r="I164" s="174"/>
      <c r="J164" s="174"/>
      <c r="K164" s="174"/>
      <c r="L164" s="174"/>
      <c r="M164" s="174"/>
      <c r="N164" s="174"/>
      <c r="O164" s="174"/>
      <c r="P164" s="174"/>
      <c r="Q164" s="174"/>
      <c r="R164" s="174" t="s">
        <v>979</v>
      </c>
      <c r="S164" s="174"/>
      <c r="T164" s="174"/>
      <c r="U164" s="174"/>
      <c r="V164" s="174"/>
      <c r="W164" s="174"/>
      <c r="X164" s="174"/>
    </row>
    <row r="165" spans="1:24" ht="14.4">
      <c r="A165" s="82" t="s">
        <v>2895</v>
      </c>
      <c r="B165" s="20" t="b">
        <f t="shared" si="0"/>
        <v>0</v>
      </c>
      <c r="C165" s="82" t="s">
        <v>2768</v>
      </c>
      <c r="D165" s="20">
        <v>6159739391</v>
      </c>
      <c r="E165" s="82" t="s">
        <v>1546</v>
      </c>
      <c r="F165" s="56" t="s">
        <v>1732</v>
      </c>
      <c r="G165" s="174"/>
      <c r="H165" s="174"/>
      <c r="I165" s="174"/>
      <c r="J165" s="174"/>
      <c r="K165" s="174"/>
      <c r="L165" s="174"/>
      <c r="M165" s="174"/>
      <c r="N165" s="174"/>
      <c r="O165" s="174"/>
      <c r="P165" s="174"/>
      <c r="Q165" s="174"/>
      <c r="R165" s="174"/>
      <c r="S165" s="174"/>
      <c r="T165" s="174" t="s">
        <v>979</v>
      </c>
      <c r="U165" s="174"/>
      <c r="V165" s="174"/>
      <c r="W165" s="174"/>
      <c r="X165" s="174"/>
    </row>
    <row r="166" spans="1:24" ht="14.4">
      <c r="A166" s="82" t="s">
        <v>2896</v>
      </c>
      <c r="B166" s="20" t="b">
        <f t="shared" si="0"/>
        <v>0</v>
      </c>
      <c r="C166" s="82" t="s">
        <v>1933</v>
      </c>
      <c r="D166" s="20" t="s">
        <v>1942</v>
      </c>
      <c r="E166" s="82" t="s">
        <v>1940</v>
      </c>
      <c r="F166" s="56" t="s">
        <v>1732</v>
      </c>
      <c r="G166" s="174"/>
      <c r="H166" s="174"/>
      <c r="I166" s="174"/>
      <c r="J166" s="174"/>
      <c r="K166" s="174"/>
      <c r="L166" s="174"/>
      <c r="M166" s="174"/>
      <c r="N166" s="174"/>
      <c r="O166" s="174"/>
      <c r="P166" s="174"/>
      <c r="Q166" s="174"/>
      <c r="R166" s="174"/>
      <c r="S166" s="174" t="s">
        <v>979</v>
      </c>
      <c r="T166" s="174" t="s">
        <v>979</v>
      </c>
      <c r="U166" s="174" t="s">
        <v>979</v>
      </c>
      <c r="V166" s="174" t="s">
        <v>979</v>
      </c>
      <c r="W166" s="174" t="s">
        <v>979</v>
      </c>
      <c r="X166" s="174" t="s">
        <v>979</v>
      </c>
    </row>
    <row r="167" spans="1:24" ht="14.4">
      <c r="A167" s="82" t="s">
        <v>2897</v>
      </c>
      <c r="B167" s="20" t="b">
        <f t="shared" si="0"/>
        <v>0</v>
      </c>
      <c r="C167" s="82" t="s">
        <v>18</v>
      </c>
      <c r="D167" s="20">
        <v>4128487833</v>
      </c>
      <c r="E167" s="82" t="s">
        <v>1174</v>
      </c>
      <c r="F167" s="56" t="s">
        <v>1732</v>
      </c>
      <c r="G167" s="174"/>
      <c r="H167" s="174"/>
      <c r="I167" s="174"/>
      <c r="J167" s="174"/>
      <c r="K167" s="174"/>
      <c r="L167" s="174"/>
      <c r="M167" s="174"/>
      <c r="N167" s="174"/>
      <c r="O167" s="174"/>
      <c r="P167" s="174"/>
      <c r="Q167" s="174"/>
      <c r="R167" s="174"/>
      <c r="S167" s="174" t="s">
        <v>979</v>
      </c>
      <c r="T167" s="174"/>
      <c r="U167" s="174"/>
      <c r="V167" s="174"/>
      <c r="W167" s="174"/>
      <c r="X167" s="174"/>
    </row>
    <row r="168" spans="1:24" ht="14.4">
      <c r="A168" s="82" t="s">
        <v>2898</v>
      </c>
      <c r="B168" s="20" t="b">
        <f t="shared" si="0"/>
        <v>0</v>
      </c>
      <c r="C168" s="82" t="s">
        <v>2768</v>
      </c>
      <c r="D168" s="20">
        <v>7576930970</v>
      </c>
      <c r="E168" s="82" t="s">
        <v>805</v>
      </c>
      <c r="F168" s="56" t="s">
        <v>1762</v>
      </c>
      <c r="G168" s="174"/>
      <c r="H168" s="174"/>
      <c r="I168" s="174"/>
      <c r="J168" s="174"/>
      <c r="K168" s="174"/>
      <c r="L168" s="174"/>
      <c r="M168" s="174"/>
      <c r="N168" s="174"/>
      <c r="O168" s="174"/>
      <c r="P168" s="174"/>
      <c r="Q168" s="174"/>
      <c r="R168" s="174"/>
      <c r="S168" s="174" t="s">
        <v>979</v>
      </c>
      <c r="T168" s="174" t="s">
        <v>979</v>
      </c>
      <c r="U168" s="174" t="s">
        <v>979</v>
      </c>
      <c r="V168" s="174" t="s">
        <v>979</v>
      </c>
      <c r="W168" s="174" t="s">
        <v>979</v>
      </c>
      <c r="X168" s="174" t="s">
        <v>979</v>
      </c>
    </row>
    <row r="169" spans="1:24" ht="14.4">
      <c r="A169" s="82" t="s">
        <v>966</v>
      </c>
      <c r="B169" s="20" t="b">
        <f t="shared" si="0"/>
        <v>0</v>
      </c>
      <c r="C169" s="82" t="s">
        <v>2768</v>
      </c>
      <c r="D169" s="20">
        <v>3313855065</v>
      </c>
      <c r="E169" s="82" t="s">
        <v>963</v>
      </c>
      <c r="F169" s="56" t="s">
        <v>1765</v>
      </c>
      <c r="G169" s="174"/>
      <c r="H169" s="174"/>
      <c r="I169" s="174"/>
      <c r="J169" s="174"/>
      <c r="K169" s="174"/>
      <c r="L169" s="174"/>
      <c r="M169" s="174"/>
      <c r="N169" s="174"/>
      <c r="O169" s="174"/>
      <c r="P169" s="174"/>
      <c r="Q169" s="174"/>
      <c r="R169" s="174"/>
      <c r="S169" s="174" t="s">
        <v>979</v>
      </c>
      <c r="T169" s="174" t="s">
        <v>979</v>
      </c>
      <c r="U169" s="174" t="s">
        <v>979</v>
      </c>
      <c r="V169" s="174" t="s">
        <v>979</v>
      </c>
      <c r="W169" s="174" t="s">
        <v>979</v>
      </c>
      <c r="X169" s="174" t="s">
        <v>979</v>
      </c>
    </row>
    <row r="170" spans="1:24" ht="14.4">
      <c r="A170" s="82" t="s">
        <v>2899</v>
      </c>
      <c r="B170" s="20" t="b">
        <f t="shared" si="0"/>
        <v>0</v>
      </c>
      <c r="C170" s="82" t="s">
        <v>28</v>
      </c>
      <c r="D170" s="20">
        <v>3095335139</v>
      </c>
      <c r="E170" s="82" t="s">
        <v>653</v>
      </c>
      <c r="F170" s="56" t="s">
        <v>1732</v>
      </c>
      <c r="G170" s="174"/>
      <c r="H170" s="174"/>
      <c r="I170" s="174"/>
      <c r="J170" s="174"/>
      <c r="K170" s="174"/>
      <c r="L170" s="174"/>
      <c r="M170" s="174"/>
      <c r="N170" s="174"/>
      <c r="O170" s="174"/>
      <c r="P170" s="174"/>
      <c r="Q170" s="174"/>
      <c r="R170" s="174"/>
      <c r="S170" s="174" t="s">
        <v>979</v>
      </c>
      <c r="T170" s="174" t="s">
        <v>979</v>
      </c>
      <c r="U170" s="174" t="s">
        <v>979</v>
      </c>
      <c r="V170" s="174" t="s">
        <v>979</v>
      </c>
      <c r="W170" s="174" t="s">
        <v>979</v>
      </c>
      <c r="X170" s="174" t="s">
        <v>979</v>
      </c>
    </row>
    <row r="171" spans="1:24" ht="14.4">
      <c r="A171" s="82" t="s">
        <v>2900</v>
      </c>
      <c r="B171" s="20" t="b">
        <f t="shared" si="0"/>
        <v>0</v>
      </c>
      <c r="C171" s="82" t="s">
        <v>2768</v>
      </c>
      <c r="D171" s="20">
        <v>2247151238</v>
      </c>
      <c r="E171" s="82" t="s">
        <v>1072</v>
      </c>
      <c r="F171" s="56" t="s">
        <v>1732</v>
      </c>
      <c r="G171" s="174"/>
      <c r="H171" s="174"/>
      <c r="I171" s="174"/>
      <c r="J171" s="174"/>
      <c r="K171" s="174"/>
      <c r="L171" s="174"/>
      <c r="M171" s="174"/>
      <c r="N171" s="174"/>
      <c r="O171" s="174"/>
      <c r="P171" s="174"/>
      <c r="Q171" s="174"/>
      <c r="R171" s="174"/>
      <c r="S171" s="174"/>
      <c r="T171" s="174"/>
      <c r="U171" s="174" t="s">
        <v>979</v>
      </c>
      <c r="V171" s="174" t="s">
        <v>979</v>
      </c>
      <c r="W171" s="174" t="s">
        <v>979</v>
      </c>
      <c r="X171" s="174" t="s">
        <v>979</v>
      </c>
    </row>
    <row r="172" spans="1:24" ht="14.4">
      <c r="A172" s="82" t="s">
        <v>2901</v>
      </c>
      <c r="B172" s="20" t="b">
        <f t="shared" si="0"/>
        <v>0</v>
      </c>
      <c r="C172" s="82" t="s">
        <v>56</v>
      </c>
      <c r="D172" s="20">
        <v>5107179514</v>
      </c>
      <c r="E172" s="82" t="s">
        <v>1252</v>
      </c>
      <c r="F172" s="56" t="s">
        <v>1741</v>
      </c>
      <c r="G172" s="174"/>
      <c r="H172" s="174"/>
      <c r="I172" s="174"/>
      <c r="J172" s="174"/>
      <c r="K172" s="174"/>
      <c r="L172" s="174"/>
      <c r="M172" s="174"/>
      <c r="N172" s="174"/>
      <c r="O172" s="174"/>
      <c r="P172" s="174"/>
      <c r="Q172" s="174"/>
      <c r="R172" s="174"/>
      <c r="S172" s="174" t="s">
        <v>979</v>
      </c>
      <c r="T172" s="174" t="s">
        <v>979</v>
      </c>
      <c r="U172" s="174"/>
      <c r="V172" s="174"/>
      <c r="W172" s="174"/>
      <c r="X172" s="174"/>
    </row>
    <row r="173" spans="1:24" ht="14.4">
      <c r="A173" s="82" t="s">
        <v>487</v>
      </c>
      <c r="B173" s="20" t="b">
        <f t="shared" si="0"/>
        <v>0</v>
      </c>
      <c r="C173" s="82" t="s">
        <v>18</v>
      </c>
      <c r="D173" s="20">
        <v>2035249552</v>
      </c>
      <c r="E173" s="82" t="s">
        <v>14</v>
      </c>
      <c r="F173" s="56" t="s">
        <v>1728</v>
      </c>
      <c r="G173" s="174"/>
      <c r="H173" s="174"/>
      <c r="I173" s="174"/>
      <c r="J173" s="174"/>
      <c r="K173" s="174"/>
      <c r="L173" s="174"/>
      <c r="M173" s="174"/>
      <c r="N173" s="174"/>
      <c r="O173" s="174"/>
      <c r="P173" s="174"/>
      <c r="Q173" s="174"/>
      <c r="R173" s="174"/>
      <c r="S173" s="174" t="s">
        <v>979</v>
      </c>
      <c r="T173" s="174" t="s">
        <v>979</v>
      </c>
      <c r="U173" s="174" t="s">
        <v>979</v>
      </c>
      <c r="V173" s="174" t="s">
        <v>979</v>
      </c>
      <c r="W173" s="174" t="s">
        <v>979</v>
      </c>
      <c r="X173" s="174" t="s">
        <v>979</v>
      </c>
    </row>
    <row r="174" spans="1:24" ht="14.4">
      <c r="A174" s="82" t="s">
        <v>2902</v>
      </c>
      <c r="B174" s="20" t="b">
        <f t="shared" si="0"/>
        <v>0</v>
      </c>
      <c r="C174" s="82" t="s">
        <v>1815</v>
      </c>
      <c r="D174" s="20">
        <v>2017907895</v>
      </c>
      <c r="E174" s="82" t="s">
        <v>1925</v>
      </c>
      <c r="F174" s="56" t="s">
        <v>1743</v>
      </c>
      <c r="G174" s="174"/>
      <c r="H174" s="174"/>
      <c r="I174" s="174"/>
      <c r="J174" s="174"/>
      <c r="K174" s="174"/>
      <c r="L174" s="174"/>
      <c r="M174" s="174"/>
      <c r="N174" s="174"/>
      <c r="O174" s="174"/>
      <c r="P174" s="174"/>
      <c r="Q174" s="174"/>
      <c r="R174" s="174"/>
      <c r="S174" s="174"/>
      <c r="T174" s="174"/>
      <c r="U174" s="174" t="s">
        <v>979</v>
      </c>
      <c r="V174" s="174" t="s">
        <v>979</v>
      </c>
      <c r="W174" s="174" t="s">
        <v>979</v>
      </c>
      <c r="X174" s="174"/>
    </row>
    <row r="175" spans="1:24" ht="14.4">
      <c r="A175" s="82" t="s">
        <v>2903</v>
      </c>
      <c r="B175" s="20" t="b">
        <f t="shared" si="0"/>
        <v>0</v>
      </c>
      <c r="C175" s="82" t="s">
        <v>2768</v>
      </c>
      <c r="D175" s="20">
        <v>2145342059</v>
      </c>
      <c r="E175" s="82" t="s">
        <v>809</v>
      </c>
      <c r="F175" s="56" t="s">
        <v>1732</v>
      </c>
      <c r="G175" s="174"/>
      <c r="H175" s="174"/>
      <c r="I175" s="174"/>
      <c r="J175" s="174"/>
      <c r="K175" s="174"/>
      <c r="L175" s="174"/>
      <c r="M175" s="174"/>
      <c r="N175" s="174"/>
      <c r="O175" s="174"/>
      <c r="P175" s="174"/>
      <c r="Q175" s="174"/>
      <c r="R175" s="174"/>
      <c r="S175" s="174"/>
      <c r="T175" s="174" t="s">
        <v>979</v>
      </c>
      <c r="U175" s="174" t="s">
        <v>979</v>
      </c>
      <c r="V175" s="174" t="s">
        <v>979</v>
      </c>
      <c r="W175" s="174" t="s">
        <v>979</v>
      </c>
      <c r="X175" s="174" t="s">
        <v>979</v>
      </c>
    </row>
    <row r="176" spans="1:24" ht="14.4">
      <c r="A176" s="82" t="s">
        <v>348</v>
      </c>
      <c r="B176" s="20" t="b">
        <f t="shared" si="0"/>
        <v>0</v>
      </c>
      <c r="C176" s="82" t="s">
        <v>316</v>
      </c>
      <c r="D176" s="20">
        <v>5712439643</v>
      </c>
      <c r="E176" s="82" t="s">
        <v>345</v>
      </c>
      <c r="F176" s="56" t="s">
        <v>1745</v>
      </c>
      <c r="G176" s="174"/>
      <c r="H176" s="174"/>
      <c r="I176" s="174"/>
      <c r="J176" s="174"/>
      <c r="K176" s="174"/>
      <c r="L176" s="174"/>
      <c r="M176" s="174"/>
      <c r="N176" s="174"/>
      <c r="O176" s="174"/>
      <c r="P176" s="174"/>
      <c r="Q176" s="174"/>
      <c r="R176" s="174"/>
      <c r="S176" s="174"/>
      <c r="T176" s="174" t="s">
        <v>979</v>
      </c>
      <c r="U176" s="174"/>
      <c r="V176" s="174"/>
      <c r="W176" s="174"/>
      <c r="X176" s="174"/>
    </row>
    <row r="177" spans="1:24" ht="14.4">
      <c r="A177" s="82" t="s">
        <v>2904</v>
      </c>
      <c r="B177" s="20" t="b">
        <f t="shared" si="0"/>
        <v>0</v>
      </c>
      <c r="C177" s="82" t="s">
        <v>2107</v>
      </c>
      <c r="D177" s="20" t="s">
        <v>2127</v>
      </c>
      <c r="E177" s="82" t="s">
        <v>2124</v>
      </c>
      <c r="F177" s="56" t="s">
        <v>1732</v>
      </c>
      <c r="G177" s="174"/>
      <c r="H177" s="174"/>
      <c r="I177" s="174"/>
      <c r="J177" s="174"/>
      <c r="K177" s="174"/>
      <c r="L177" s="174"/>
      <c r="M177" s="174"/>
      <c r="N177" s="174"/>
      <c r="O177" s="174"/>
      <c r="P177" s="174"/>
      <c r="Q177" s="174"/>
      <c r="R177" s="174"/>
      <c r="S177" s="174" t="s">
        <v>979</v>
      </c>
      <c r="T177" s="174" t="s">
        <v>979</v>
      </c>
      <c r="U177" s="174" t="s">
        <v>979</v>
      </c>
      <c r="V177" s="174" t="s">
        <v>979</v>
      </c>
      <c r="W177" s="174" t="s">
        <v>979</v>
      </c>
      <c r="X177" s="174" t="s">
        <v>979</v>
      </c>
    </row>
    <row r="178" spans="1:24" ht="14.4">
      <c r="A178" s="82" t="s">
        <v>367</v>
      </c>
      <c r="B178" s="20" t="b">
        <f t="shared" si="0"/>
        <v>0</v>
      </c>
      <c r="C178" s="82" t="s">
        <v>28</v>
      </c>
      <c r="D178" s="20">
        <v>2143153857</v>
      </c>
      <c r="E178" s="82" t="s">
        <v>363</v>
      </c>
      <c r="F178" s="56" t="s">
        <v>1741</v>
      </c>
      <c r="G178" s="174"/>
      <c r="H178" s="174"/>
      <c r="I178" s="174"/>
      <c r="J178" s="174"/>
      <c r="K178" s="174"/>
      <c r="L178" s="174"/>
      <c r="M178" s="174"/>
      <c r="N178" s="174"/>
      <c r="O178" s="174"/>
      <c r="P178" s="174"/>
      <c r="Q178" s="174"/>
      <c r="R178" s="174"/>
      <c r="S178" s="174" t="s">
        <v>979</v>
      </c>
      <c r="T178" s="174" t="s">
        <v>979</v>
      </c>
      <c r="U178" s="174"/>
      <c r="V178" s="174"/>
      <c r="W178" s="174" t="s">
        <v>979</v>
      </c>
      <c r="X178" s="174"/>
    </row>
    <row r="179" spans="1:24" ht="14.4">
      <c r="A179" s="82" t="s">
        <v>2905</v>
      </c>
      <c r="B179" s="20" t="b">
        <f t="shared" si="0"/>
        <v>0</v>
      </c>
      <c r="C179" s="82" t="s">
        <v>2768</v>
      </c>
      <c r="D179" s="20">
        <v>8472262770</v>
      </c>
      <c r="E179" s="82" t="s">
        <v>1164</v>
      </c>
      <c r="F179" s="56" t="s">
        <v>1743</v>
      </c>
      <c r="G179" s="174"/>
      <c r="H179" s="174"/>
      <c r="I179" s="174"/>
      <c r="J179" s="174"/>
      <c r="K179" s="174"/>
      <c r="L179" s="174"/>
      <c r="M179" s="174"/>
      <c r="N179" s="174"/>
      <c r="O179" s="174"/>
      <c r="P179" s="174"/>
      <c r="Q179" s="174"/>
      <c r="R179" s="174"/>
      <c r="S179" s="174"/>
      <c r="T179" s="174" t="s">
        <v>979</v>
      </c>
      <c r="U179" s="174" t="s">
        <v>979</v>
      </c>
      <c r="V179" s="174" t="s">
        <v>979</v>
      </c>
      <c r="W179" s="174" t="s">
        <v>979</v>
      </c>
      <c r="X179" s="174" t="s">
        <v>979</v>
      </c>
    </row>
    <row r="180" spans="1:24" ht="14.4">
      <c r="A180" s="82" t="s">
        <v>2906</v>
      </c>
      <c r="B180" s="20" t="b">
        <f t="shared" si="0"/>
        <v>0</v>
      </c>
      <c r="C180" s="82" t="s">
        <v>2768</v>
      </c>
      <c r="D180" s="20">
        <v>5513446182</v>
      </c>
      <c r="E180" s="82" t="s">
        <v>1546</v>
      </c>
      <c r="F180" s="56" t="s">
        <v>1732</v>
      </c>
      <c r="G180" s="174"/>
      <c r="H180" s="174"/>
      <c r="I180" s="174"/>
      <c r="J180" s="174"/>
      <c r="K180" s="174"/>
      <c r="L180" s="174"/>
      <c r="M180" s="174"/>
      <c r="N180" s="174"/>
      <c r="O180" s="174"/>
      <c r="P180" s="174"/>
      <c r="Q180" s="174"/>
      <c r="R180" s="174"/>
      <c r="S180" s="174"/>
      <c r="T180" s="174" t="s">
        <v>979</v>
      </c>
      <c r="U180" s="174"/>
      <c r="V180" s="174"/>
      <c r="W180" s="174"/>
      <c r="X180" s="174"/>
    </row>
    <row r="181" spans="1:24" ht="14.4">
      <c r="A181" s="82" t="s">
        <v>273</v>
      </c>
      <c r="B181" s="20" t="b">
        <f t="shared" si="0"/>
        <v>0</v>
      </c>
      <c r="C181" s="82" t="s">
        <v>18</v>
      </c>
      <c r="D181" s="20">
        <v>4088023915</v>
      </c>
      <c r="E181" s="82" t="s">
        <v>269</v>
      </c>
      <c r="F181" s="56" t="s">
        <v>1732</v>
      </c>
      <c r="G181" s="174"/>
      <c r="H181" s="174"/>
      <c r="I181" s="174"/>
      <c r="J181" s="174"/>
      <c r="K181" s="174"/>
      <c r="L181" s="174"/>
      <c r="M181" s="174"/>
      <c r="N181" s="174"/>
      <c r="O181" s="174"/>
      <c r="P181" s="174"/>
      <c r="Q181" s="174"/>
      <c r="R181" s="174"/>
      <c r="S181" s="174" t="s">
        <v>979</v>
      </c>
      <c r="T181" s="174"/>
      <c r="U181" s="174" t="s">
        <v>979</v>
      </c>
      <c r="V181" s="174"/>
      <c r="W181" s="174"/>
      <c r="X181" s="174"/>
    </row>
    <row r="182" spans="1:24" ht="14.4">
      <c r="A182" s="175" t="s">
        <v>2907</v>
      </c>
      <c r="B182" s="20" t="b">
        <f t="shared" si="0"/>
        <v>0</v>
      </c>
      <c r="C182" s="82" t="s">
        <v>2768</v>
      </c>
      <c r="D182" s="176">
        <v>9034221465</v>
      </c>
      <c r="E182" s="91" t="s">
        <v>1419</v>
      </c>
      <c r="F182" s="84" t="s">
        <v>1732</v>
      </c>
      <c r="G182" s="174" t="s">
        <v>979</v>
      </c>
      <c r="H182" s="174" t="s">
        <v>979</v>
      </c>
      <c r="I182" s="174" t="s">
        <v>979</v>
      </c>
      <c r="J182" s="174" t="s">
        <v>979</v>
      </c>
      <c r="K182" s="174" t="s">
        <v>979</v>
      </c>
      <c r="L182" s="174" t="s">
        <v>979</v>
      </c>
      <c r="M182" s="174" t="s">
        <v>979</v>
      </c>
      <c r="N182" s="174" t="s">
        <v>979</v>
      </c>
      <c r="O182" s="174" t="s">
        <v>979</v>
      </c>
      <c r="P182" s="174" t="s">
        <v>979</v>
      </c>
      <c r="Q182" s="174" t="s">
        <v>979</v>
      </c>
      <c r="R182" s="174" t="s">
        <v>979</v>
      </c>
      <c r="S182" s="174" t="s">
        <v>979</v>
      </c>
      <c r="T182" s="174" t="s">
        <v>979</v>
      </c>
      <c r="U182" s="174" t="s">
        <v>979</v>
      </c>
      <c r="V182" s="174" t="s">
        <v>979</v>
      </c>
      <c r="W182" s="174" t="s">
        <v>979</v>
      </c>
      <c r="X182" s="174" t="s">
        <v>979</v>
      </c>
    </row>
    <row r="183" spans="1:24" ht="14.4">
      <c r="A183" s="82" t="s">
        <v>771</v>
      </c>
      <c r="B183" s="20" t="b">
        <f t="shared" si="0"/>
        <v>0</v>
      </c>
      <c r="C183" s="82" t="s">
        <v>18</v>
      </c>
      <c r="D183" s="20">
        <v>5632090150</v>
      </c>
      <c r="E183" s="82" t="s">
        <v>769</v>
      </c>
      <c r="F183" s="56" t="s">
        <v>1772</v>
      </c>
      <c r="G183" s="174"/>
      <c r="H183" s="174"/>
      <c r="I183" s="174"/>
      <c r="J183" s="174"/>
      <c r="K183" s="174"/>
      <c r="L183" s="174"/>
      <c r="M183" s="174"/>
      <c r="N183" s="174"/>
      <c r="O183" s="174"/>
      <c r="P183" s="174"/>
      <c r="Q183" s="174"/>
      <c r="R183" s="174"/>
      <c r="S183" s="174" t="s">
        <v>979</v>
      </c>
      <c r="T183" s="174" t="s">
        <v>979</v>
      </c>
      <c r="U183" s="174" t="s">
        <v>979</v>
      </c>
      <c r="V183" s="174" t="s">
        <v>979</v>
      </c>
      <c r="W183" s="174" t="s">
        <v>979</v>
      </c>
      <c r="X183" s="174" t="s">
        <v>979</v>
      </c>
    </row>
    <row r="184" spans="1:24" ht="14.4">
      <c r="A184" s="82" t="s">
        <v>2908</v>
      </c>
      <c r="B184" s="20" t="b">
        <f t="shared" si="0"/>
        <v>0</v>
      </c>
      <c r="C184" s="82" t="s">
        <v>2237</v>
      </c>
      <c r="D184" s="20">
        <v>5632090150</v>
      </c>
      <c r="E184" s="82" t="s">
        <v>769</v>
      </c>
      <c r="F184" s="56" t="s">
        <v>1732</v>
      </c>
      <c r="G184" s="174"/>
      <c r="H184" s="174"/>
      <c r="I184" s="174"/>
      <c r="J184" s="174"/>
      <c r="K184" s="174"/>
      <c r="L184" s="174"/>
      <c r="M184" s="174"/>
      <c r="N184" s="174"/>
      <c r="O184" s="174"/>
      <c r="P184" s="174" t="s">
        <v>979</v>
      </c>
      <c r="Q184" s="174" t="s">
        <v>979</v>
      </c>
      <c r="R184" s="174" t="s">
        <v>979</v>
      </c>
      <c r="S184" s="174"/>
      <c r="T184" s="174"/>
      <c r="U184" s="174"/>
      <c r="V184" s="174"/>
      <c r="W184" s="174"/>
      <c r="X184" s="174"/>
    </row>
    <row r="185" spans="1:24" ht="14.4">
      <c r="A185" s="82" t="s">
        <v>90</v>
      </c>
      <c r="B185" s="20" t="b">
        <f t="shared" si="0"/>
        <v>0</v>
      </c>
      <c r="C185" s="82" t="s">
        <v>28</v>
      </c>
      <c r="D185" s="20">
        <v>9728017645</v>
      </c>
      <c r="E185" s="82" t="s">
        <v>86</v>
      </c>
      <c r="F185" s="56" t="s">
        <v>1741</v>
      </c>
      <c r="G185" s="174"/>
      <c r="H185" s="174"/>
      <c r="I185" s="174"/>
      <c r="J185" s="174"/>
      <c r="K185" s="174"/>
      <c r="L185" s="174"/>
      <c r="M185" s="174"/>
      <c r="N185" s="174"/>
      <c r="O185" s="174"/>
      <c r="P185" s="174"/>
      <c r="Q185" s="174"/>
      <c r="R185" s="174"/>
      <c r="S185" s="174" t="s">
        <v>979</v>
      </c>
      <c r="T185" s="174" t="s">
        <v>979</v>
      </c>
      <c r="U185" s="174" t="s">
        <v>979</v>
      </c>
      <c r="V185" s="174" t="s">
        <v>979</v>
      </c>
      <c r="W185" s="174"/>
      <c r="X185" s="174"/>
    </row>
    <row r="186" spans="1:24" ht="14.4">
      <c r="A186" s="82" t="s">
        <v>410</v>
      </c>
      <c r="B186" s="20" t="b">
        <f t="shared" si="0"/>
        <v>0</v>
      </c>
      <c r="C186" s="82" t="s">
        <v>56</v>
      </c>
      <c r="D186" s="20">
        <v>3476470143</v>
      </c>
      <c r="E186" s="82" t="s">
        <v>407</v>
      </c>
      <c r="F186" s="56" t="s">
        <v>1741</v>
      </c>
      <c r="G186" s="174"/>
      <c r="H186" s="174"/>
      <c r="I186" s="174"/>
      <c r="J186" s="174"/>
      <c r="K186" s="174"/>
      <c r="L186" s="174"/>
      <c r="M186" s="174"/>
      <c r="N186" s="174"/>
      <c r="O186" s="174"/>
      <c r="P186" s="174"/>
      <c r="Q186" s="174"/>
      <c r="R186" s="174"/>
      <c r="S186" s="174"/>
      <c r="T186" s="174"/>
      <c r="U186" s="174" t="s">
        <v>979</v>
      </c>
      <c r="V186" s="174"/>
      <c r="W186" s="174"/>
      <c r="X186" s="174"/>
    </row>
    <row r="187" spans="1:24" ht="14.4">
      <c r="A187" s="82" t="s">
        <v>2909</v>
      </c>
      <c r="B187" s="20" t="b">
        <f t="shared" si="0"/>
        <v>0</v>
      </c>
      <c r="C187" s="82" t="s">
        <v>1855</v>
      </c>
      <c r="D187" s="20">
        <v>7323066558</v>
      </c>
      <c r="E187" s="82" t="s">
        <v>1862</v>
      </c>
      <c r="F187" s="56" t="s">
        <v>1741</v>
      </c>
      <c r="G187" s="174"/>
      <c r="H187" s="174"/>
      <c r="I187" s="174"/>
      <c r="J187" s="174"/>
      <c r="K187" s="174"/>
      <c r="L187" s="174"/>
      <c r="M187" s="174"/>
      <c r="N187" s="174"/>
      <c r="O187" s="174"/>
      <c r="P187" s="174"/>
      <c r="Q187" s="174"/>
      <c r="R187" s="174"/>
      <c r="S187" s="174" t="s">
        <v>979</v>
      </c>
      <c r="T187" s="174" t="s">
        <v>979</v>
      </c>
      <c r="U187" s="174" t="s">
        <v>979</v>
      </c>
      <c r="V187" s="174" t="s">
        <v>979</v>
      </c>
      <c r="W187" s="174"/>
      <c r="X187" s="174"/>
    </row>
    <row r="188" spans="1:24" ht="14.4">
      <c r="A188" s="82" t="s">
        <v>2910</v>
      </c>
      <c r="B188" s="20" t="b">
        <f t="shared" si="0"/>
        <v>0</v>
      </c>
      <c r="C188" s="82" t="s">
        <v>1787</v>
      </c>
      <c r="D188" s="180">
        <v>919177000000</v>
      </c>
      <c r="E188" s="82" t="s">
        <v>1896</v>
      </c>
      <c r="F188" s="56" t="s">
        <v>1743</v>
      </c>
      <c r="G188" s="174"/>
      <c r="H188" s="174"/>
      <c r="I188" s="174"/>
      <c r="J188" s="174"/>
      <c r="K188" s="174"/>
      <c r="L188" s="174"/>
      <c r="M188" s="174"/>
      <c r="N188" s="174"/>
      <c r="O188" s="174"/>
      <c r="P188" s="174"/>
      <c r="Q188" s="174"/>
      <c r="R188" s="174"/>
      <c r="S188" s="174" t="s">
        <v>979</v>
      </c>
      <c r="T188" s="174" t="s">
        <v>979</v>
      </c>
      <c r="U188" s="174" t="s">
        <v>979</v>
      </c>
      <c r="V188" s="174" t="s">
        <v>979</v>
      </c>
      <c r="W188" s="174"/>
      <c r="X188" s="174"/>
    </row>
    <row r="189" spans="1:24" ht="14.4">
      <c r="A189" s="82" t="s">
        <v>545</v>
      </c>
      <c r="B189" s="20" t="b">
        <f t="shared" si="0"/>
        <v>0</v>
      </c>
      <c r="C189" s="82" t="s">
        <v>28</v>
      </c>
      <c r="D189" s="20">
        <v>9499735820</v>
      </c>
      <c r="E189" s="82" t="s">
        <v>543</v>
      </c>
      <c r="F189" s="56" t="s">
        <v>1741</v>
      </c>
      <c r="G189" s="174"/>
      <c r="H189" s="174"/>
      <c r="I189" s="174"/>
      <c r="J189" s="174"/>
      <c r="K189" s="174"/>
      <c r="L189" s="174"/>
      <c r="M189" s="174"/>
      <c r="N189" s="174"/>
      <c r="O189" s="174"/>
      <c r="P189" s="174"/>
      <c r="Q189" s="174"/>
      <c r="R189" s="174"/>
      <c r="S189" s="174"/>
      <c r="T189" s="174" t="s">
        <v>979</v>
      </c>
      <c r="U189" s="174"/>
      <c r="V189" s="174"/>
      <c r="W189" s="174"/>
      <c r="X189" s="174"/>
    </row>
    <row r="190" spans="1:24" ht="14.4">
      <c r="A190" s="175" t="s">
        <v>2911</v>
      </c>
      <c r="B190" s="20" t="b">
        <f t="shared" si="0"/>
        <v>0</v>
      </c>
      <c r="C190" s="175" t="s">
        <v>752</v>
      </c>
      <c r="D190" s="176" t="s">
        <v>1439</v>
      </c>
      <c r="E190" s="91" t="s">
        <v>1436</v>
      </c>
      <c r="F190" s="84"/>
      <c r="G190" s="174"/>
      <c r="H190" s="174"/>
      <c r="I190" s="174"/>
      <c r="J190" s="174"/>
      <c r="K190" s="174"/>
      <c r="L190" s="174"/>
      <c r="M190" s="174"/>
      <c r="N190" s="174"/>
      <c r="O190" s="174"/>
      <c r="P190" s="174"/>
      <c r="Q190" s="174"/>
      <c r="R190" s="174"/>
      <c r="S190" s="174"/>
      <c r="T190" s="174"/>
      <c r="U190" s="174" t="s">
        <v>979</v>
      </c>
      <c r="V190" s="174" t="s">
        <v>979</v>
      </c>
      <c r="W190" s="174"/>
      <c r="X190" s="174"/>
    </row>
    <row r="191" spans="1:24" ht="14.4">
      <c r="A191" s="82" t="s">
        <v>2912</v>
      </c>
      <c r="B191" s="20" t="b">
        <f t="shared" si="0"/>
        <v>0</v>
      </c>
      <c r="C191" s="82" t="s">
        <v>2043</v>
      </c>
      <c r="D191" s="20">
        <v>4023214730</v>
      </c>
      <c r="E191" s="82" t="s">
        <v>2082</v>
      </c>
      <c r="F191" s="56" t="s">
        <v>1741</v>
      </c>
      <c r="G191" s="174"/>
      <c r="H191" s="174"/>
      <c r="I191" s="174"/>
      <c r="J191" s="174"/>
      <c r="K191" s="174"/>
      <c r="L191" s="174"/>
      <c r="M191" s="174"/>
      <c r="N191" s="174"/>
      <c r="O191" s="174"/>
      <c r="P191" s="174"/>
      <c r="Q191" s="174"/>
      <c r="R191" s="174" t="s">
        <v>979</v>
      </c>
      <c r="S191" s="174" t="s">
        <v>979</v>
      </c>
      <c r="T191" s="174" t="s">
        <v>979</v>
      </c>
      <c r="U191" s="174" t="s">
        <v>979</v>
      </c>
      <c r="V191" s="174" t="s">
        <v>979</v>
      </c>
      <c r="W191" s="174"/>
      <c r="X191" s="174"/>
    </row>
    <row r="192" spans="1:24" ht="14.4">
      <c r="A192" s="175" t="s">
        <v>1483</v>
      </c>
      <c r="B192" s="20" t="b">
        <f t="shared" si="0"/>
        <v>0</v>
      </c>
      <c r="C192" s="175" t="s">
        <v>18</v>
      </c>
      <c r="D192" s="176">
        <v>2146009179</v>
      </c>
      <c r="E192" s="91" t="s">
        <v>1480</v>
      </c>
      <c r="F192" s="84"/>
      <c r="G192" s="174"/>
      <c r="H192" s="174"/>
      <c r="I192" s="174"/>
      <c r="J192" s="174"/>
      <c r="K192" s="174"/>
      <c r="L192" s="174"/>
      <c r="M192" s="174"/>
      <c r="N192" s="174"/>
      <c r="O192" s="174"/>
      <c r="P192" s="174"/>
      <c r="Q192" s="174"/>
      <c r="R192" s="174"/>
      <c r="S192" s="174"/>
      <c r="T192" s="174"/>
      <c r="U192" s="174" t="s">
        <v>979</v>
      </c>
      <c r="V192" s="174"/>
      <c r="W192" s="174"/>
      <c r="X192" s="174"/>
    </row>
    <row r="193" spans="1:24" ht="14.4">
      <c r="A193" s="82" t="s">
        <v>2913</v>
      </c>
      <c r="B193" s="20" t="b">
        <f t="shared" si="0"/>
        <v>0</v>
      </c>
      <c r="C193" s="82" t="s">
        <v>1968</v>
      </c>
      <c r="D193" s="20" t="s">
        <v>1993</v>
      </c>
      <c r="E193" s="82" t="s">
        <v>1990</v>
      </c>
      <c r="F193" s="56" t="s">
        <v>1732</v>
      </c>
      <c r="G193" s="174"/>
      <c r="H193" s="174"/>
      <c r="I193" s="174"/>
      <c r="J193" s="174"/>
      <c r="K193" s="174"/>
      <c r="L193" s="174"/>
      <c r="M193" s="174"/>
      <c r="N193" s="174"/>
      <c r="O193" s="174"/>
      <c r="P193" s="174"/>
      <c r="Q193" s="174"/>
      <c r="R193" s="174"/>
      <c r="S193" s="174" t="s">
        <v>979</v>
      </c>
      <c r="T193" s="174"/>
      <c r="U193" s="174" t="s">
        <v>1994</v>
      </c>
      <c r="V193" s="174"/>
      <c r="W193" s="174" t="s">
        <v>979</v>
      </c>
      <c r="X193" s="174"/>
    </row>
    <row r="194" spans="1:24" ht="14.4">
      <c r="A194" s="82" t="s">
        <v>2914</v>
      </c>
      <c r="B194" s="20" t="b">
        <f t="shared" si="0"/>
        <v>0</v>
      </c>
      <c r="C194" s="82" t="s">
        <v>56</v>
      </c>
      <c r="D194" s="20">
        <v>9727419650</v>
      </c>
      <c r="E194" s="82" t="s">
        <v>1313</v>
      </c>
      <c r="F194" s="56" t="s">
        <v>1741</v>
      </c>
      <c r="G194" s="174"/>
      <c r="H194" s="174"/>
      <c r="I194" s="174"/>
      <c r="J194" s="174"/>
      <c r="K194" s="174"/>
      <c r="L194" s="174"/>
      <c r="M194" s="174"/>
      <c r="N194" s="174"/>
      <c r="O194" s="174"/>
      <c r="P194" s="174"/>
      <c r="Q194" s="174"/>
      <c r="R194" s="174"/>
      <c r="S194" s="174" t="s">
        <v>979</v>
      </c>
      <c r="T194" s="174" t="s">
        <v>979</v>
      </c>
      <c r="U194" s="174" t="s">
        <v>979</v>
      </c>
      <c r="V194" s="174" t="s">
        <v>979</v>
      </c>
      <c r="W194" s="174" t="s">
        <v>979</v>
      </c>
      <c r="X194" s="174" t="s">
        <v>979</v>
      </c>
    </row>
    <row r="195" spans="1:24" ht="14.4">
      <c r="A195" s="82" t="s">
        <v>2915</v>
      </c>
      <c r="B195" s="20" t="b">
        <f t="shared" si="0"/>
        <v>0</v>
      </c>
      <c r="C195" s="82" t="s">
        <v>1844</v>
      </c>
      <c r="D195" s="20">
        <v>2165512729</v>
      </c>
      <c r="E195" s="82" t="s">
        <v>1848</v>
      </c>
      <c r="F195" s="56" t="s">
        <v>1732</v>
      </c>
      <c r="G195" s="174"/>
      <c r="H195" s="174"/>
      <c r="I195" s="174"/>
      <c r="J195" s="174"/>
      <c r="K195" s="174"/>
      <c r="L195" s="174"/>
      <c r="M195" s="174"/>
      <c r="N195" s="174"/>
      <c r="O195" s="174"/>
      <c r="P195" s="174"/>
      <c r="Q195" s="174"/>
      <c r="R195" s="174"/>
      <c r="S195" s="174" t="s">
        <v>979</v>
      </c>
      <c r="T195" s="174" t="s">
        <v>979</v>
      </c>
      <c r="U195" s="174"/>
      <c r="V195" s="174"/>
      <c r="W195" s="174" t="s">
        <v>979</v>
      </c>
      <c r="X195" s="174"/>
    </row>
    <row r="196" spans="1:24" ht="14.4">
      <c r="A196" s="82" t="s">
        <v>2916</v>
      </c>
      <c r="B196" s="20" t="b">
        <f t="shared" si="0"/>
        <v>0</v>
      </c>
      <c r="C196" s="82" t="s">
        <v>1782</v>
      </c>
      <c r="D196" s="20">
        <v>9084207986</v>
      </c>
      <c r="E196" s="82" t="s">
        <v>1788</v>
      </c>
      <c r="F196" s="56" t="s">
        <v>1732</v>
      </c>
      <c r="G196" s="174"/>
      <c r="H196" s="174"/>
      <c r="I196" s="174"/>
      <c r="J196" s="174"/>
      <c r="K196" s="174"/>
      <c r="L196" s="174"/>
      <c r="M196" s="174"/>
      <c r="N196" s="174"/>
      <c r="O196" s="174"/>
      <c r="P196" s="174"/>
      <c r="Q196" s="174"/>
      <c r="R196" s="174"/>
      <c r="S196" s="174" t="s">
        <v>979</v>
      </c>
      <c r="T196" s="174" t="s">
        <v>979</v>
      </c>
      <c r="U196" s="174" t="s">
        <v>979</v>
      </c>
      <c r="V196" s="174" t="s">
        <v>979</v>
      </c>
      <c r="W196" s="174" t="s">
        <v>979</v>
      </c>
      <c r="X196" s="174" t="s">
        <v>979</v>
      </c>
    </row>
    <row r="197" spans="1:24" ht="14.4">
      <c r="A197" s="82" t="s">
        <v>2917</v>
      </c>
      <c r="B197" s="20" t="b">
        <f t="shared" si="0"/>
        <v>0</v>
      </c>
      <c r="C197" s="82" t="s">
        <v>1933</v>
      </c>
      <c r="D197" s="180">
        <v>919178000000</v>
      </c>
      <c r="E197" s="82" t="s">
        <v>1951</v>
      </c>
      <c r="F197" s="56" t="s">
        <v>1741</v>
      </c>
      <c r="G197" s="174"/>
      <c r="H197" s="174"/>
      <c r="I197" s="174"/>
      <c r="J197" s="174"/>
      <c r="K197" s="174"/>
      <c r="L197" s="174"/>
      <c r="M197" s="174"/>
      <c r="N197" s="174"/>
      <c r="O197" s="174"/>
      <c r="P197" s="174"/>
      <c r="Q197" s="174"/>
      <c r="R197" s="174"/>
      <c r="S197" s="174" t="s">
        <v>979</v>
      </c>
      <c r="T197" s="174" t="s">
        <v>979</v>
      </c>
      <c r="U197" s="174" t="s">
        <v>979</v>
      </c>
      <c r="V197" s="174" t="s">
        <v>979</v>
      </c>
      <c r="W197" s="174" t="s">
        <v>979</v>
      </c>
      <c r="X197" s="174" t="s">
        <v>979</v>
      </c>
    </row>
    <row r="198" spans="1:24" ht="14.4">
      <c r="A198" s="82" t="s">
        <v>2918</v>
      </c>
      <c r="B198" s="20" t="b">
        <f t="shared" si="0"/>
        <v>0</v>
      </c>
      <c r="C198" s="82" t="s">
        <v>18</v>
      </c>
      <c r="D198" s="20">
        <v>8589007875</v>
      </c>
      <c r="E198" s="82" t="s">
        <v>1248</v>
      </c>
      <c r="F198" s="56" t="s">
        <v>1732</v>
      </c>
      <c r="G198" s="174"/>
      <c r="H198" s="174"/>
      <c r="I198" s="174"/>
      <c r="J198" s="174"/>
      <c r="K198" s="174"/>
      <c r="L198" s="174"/>
      <c r="M198" s="174"/>
      <c r="N198" s="174"/>
      <c r="O198" s="174"/>
      <c r="P198" s="174"/>
      <c r="Q198" s="174"/>
      <c r="R198" s="174"/>
      <c r="S198" s="174" t="s">
        <v>979</v>
      </c>
      <c r="T198" s="174"/>
      <c r="U198" s="174"/>
      <c r="V198" s="174"/>
      <c r="W198" s="174"/>
      <c r="X198" s="174"/>
    </row>
    <row r="199" spans="1:24" ht="14.4">
      <c r="A199" s="175" t="s">
        <v>2919</v>
      </c>
      <c r="B199" s="20" t="b">
        <f t="shared" si="0"/>
        <v>0</v>
      </c>
      <c r="C199" s="175" t="s">
        <v>316</v>
      </c>
      <c r="D199" s="176">
        <v>5125969553</v>
      </c>
      <c r="E199" s="91" t="s">
        <v>1457</v>
      </c>
      <c r="F199" s="84"/>
      <c r="G199" s="174"/>
      <c r="H199" s="174"/>
      <c r="I199" s="174"/>
      <c r="J199" s="174"/>
      <c r="K199" s="174"/>
      <c r="L199" s="174"/>
      <c r="M199" s="174"/>
      <c r="N199" s="174"/>
      <c r="O199" s="174"/>
      <c r="P199" s="174"/>
      <c r="Q199" s="174"/>
      <c r="R199" s="174" t="s">
        <v>979</v>
      </c>
      <c r="S199" s="174"/>
      <c r="T199" s="174"/>
      <c r="U199" s="174"/>
      <c r="V199" s="174"/>
      <c r="W199" s="174"/>
      <c r="X199" s="174"/>
    </row>
    <row r="200" spans="1:24" ht="14.4">
      <c r="A200" s="82" t="s">
        <v>2920</v>
      </c>
      <c r="B200" s="20" t="b">
        <f t="shared" si="0"/>
        <v>0</v>
      </c>
      <c r="C200" s="82" t="s">
        <v>28</v>
      </c>
      <c r="D200" s="20">
        <v>7025131966</v>
      </c>
      <c r="E200" s="82" t="s">
        <v>1018</v>
      </c>
      <c r="F200" s="56" t="s">
        <v>1732</v>
      </c>
      <c r="G200" s="174"/>
      <c r="H200" s="174"/>
      <c r="I200" s="174"/>
      <c r="J200" s="174"/>
      <c r="K200" s="174"/>
      <c r="L200" s="174"/>
      <c r="M200" s="174"/>
      <c r="N200" s="174"/>
      <c r="O200" s="174"/>
      <c r="P200" s="174"/>
      <c r="Q200" s="174"/>
      <c r="R200" s="174"/>
      <c r="S200" s="174" t="s">
        <v>979</v>
      </c>
      <c r="T200" s="174"/>
      <c r="U200" s="174"/>
      <c r="V200" s="174"/>
      <c r="W200" s="174"/>
      <c r="X200" s="174"/>
    </row>
    <row r="201" spans="1:24" ht="14.4">
      <c r="A201" s="82" t="s">
        <v>2921</v>
      </c>
      <c r="B201" s="20" t="b">
        <f t="shared" si="0"/>
        <v>0</v>
      </c>
      <c r="C201" s="82" t="s">
        <v>2043</v>
      </c>
      <c r="D201" s="20">
        <v>2627514646</v>
      </c>
      <c r="E201" s="82" t="s">
        <v>2075</v>
      </c>
      <c r="F201" s="56" t="s">
        <v>1732</v>
      </c>
      <c r="G201" s="174"/>
      <c r="H201" s="174"/>
      <c r="I201" s="174"/>
      <c r="J201" s="174"/>
      <c r="K201" s="174"/>
      <c r="L201" s="174"/>
      <c r="M201" s="174"/>
      <c r="N201" s="174"/>
      <c r="O201" s="174"/>
      <c r="P201" s="174"/>
      <c r="Q201" s="174"/>
      <c r="R201" s="174"/>
      <c r="S201" s="174" t="s">
        <v>979</v>
      </c>
      <c r="T201" s="174" t="s">
        <v>979</v>
      </c>
      <c r="U201" s="174" t="s">
        <v>979</v>
      </c>
      <c r="V201" s="174" t="s">
        <v>979</v>
      </c>
      <c r="W201" s="174"/>
      <c r="X201" s="174"/>
    </row>
    <row r="202" spans="1:24" ht="14.4">
      <c r="A202" s="82" t="s">
        <v>2922</v>
      </c>
      <c r="B202" s="20" t="b">
        <f t="shared" si="0"/>
        <v>0</v>
      </c>
      <c r="C202" s="82" t="s">
        <v>2237</v>
      </c>
      <c r="D202" s="20" t="s">
        <v>2240</v>
      </c>
      <c r="E202" s="82" t="s">
        <v>2240</v>
      </c>
      <c r="F202" s="56" t="s">
        <v>1765</v>
      </c>
      <c r="G202" s="174"/>
      <c r="H202" s="174"/>
      <c r="I202" s="174"/>
      <c r="J202" s="174"/>
      <c r="K202" s="174"/>
      <c r="L202" s="174"/>
      <c r="M202" s="174"/>
      <c r="N202" s="174"/>
      <c r="O202" s="174"/>
      <c r="P202" s="174"/>
      <c r="Q202" s="174"/>
      <c r="R202" s="174" t="s">
        <v>979</v>
      </c>
      <c r="S202" s="174"/>
      <c r="T202" s="174"/>
      <c r="U202" s="174"/>
      <c r="V202" s="174"/>
      <c r="W202" s="174"/>
      <c r="X202" s="174"/>
    </row>
    <row r="203" spans="1:24" ht="14.4">
      <c r="A203" s="82" t="s">
        <v>2923</v>
      </c>
      <c r="B203" s="20" t="b">
        <f t="shared" si="0"/>
        <v>0</v>
      </c>
      <c r="C203" s="82" t="s">
        <v>1787</v>
      </c>
      <c r="D203" s="20">
        <v>4846826997</v>
      </c>
      <c r="E203" s="82" t="s">
        <v>1894</v>
      </c>
      <c r="F203" s="56" t="s">
        <v>1743</v>
      </c>
      <c r="G203" s="174"/>
      <c r="H203" s="174"/>
      <c r="I203" s="174"/>
      <c r="J203" s="174"/>
      <c r="K203" s="174"/>
      <c r="L203" s="174"/>
      <c r="M203" s="174"/>
      <c r="N203" s="174"/>
      <c r="O203" s="174"/>
      <c r="P203" s="174"/>
      <c r="Q203" s="174"/>
      <c r="R203" s="174"/>
      <c r="S203" s="174" t="s">
        <v>979</v>
      </c>
      <c r="T203" s="174" t="s">
        <v>979</v>
      </c>
      <c r="U203" s="174"/>
      <c r="V203" s="174"/>
      <c r="W203" s="174"/>
      <c r="X203" s="174"/>
    </row>
    <row r="204" spans="1:24" ht="14.4">
      <c r="A204" s="82" t="s">
        <v>2924</v>
      </c>
      <c r="B204" s="20" t="b">
        <f t="shared" si="0"/>
        <v>0</v>
      </c>
      <c r="C204" s="82" t="s">
        <v>2768</v>
      </c>
      <c r="D204" s="20"/>
      <c r="E204" s="82" t="s">
        <v>1570</v>
      </c>
      <c r="F204" s="56" t="s">
        <v>1746</v>
      </c>
      <c r="G204" s="174" t="s">
        <v>979</v>
      </c>
      <c r="H204" s="174" t="s">
        <v>979</v>
      </c>
      <c r="I204" s="174" t="s">
        <v>979</v>
      </c>
      <c r="J204" s="174" t="s">
        <v>979</v>
      </c>
      <c r="K204" s="174" t="s">
        <v>979</v>
      </c>
      <c r="L204" s="174" t="s">
        <v>979</v>
      </c>
      <c r="M204" s="174" t="s">
        <v>979</v>
      </c>
      <c r="N204" s="174" t="s">
        <v>979</v>
      </c>
      <c r="O204" s="174" t="s">
        <v>979</v>
      </c>
      <c r="P204" s="174" t="s">
        <v>979</v>
      </c>
      <c r="Q204" s="174" t="s">
        <v>979</v>
      </c>
      <c r="R204" s="174" t="s">
        <v>979</v>
      </c>
      <c r="S204" s="174" t="s">
        <v>979</v>
      </c>
      <c r="T204" s="174" t="s">
        <v>979</v>
      </c>
      <c r="U204" s="174" t="s">
        <v>979</v>
      </c>
      <c r="V204" s="174" t="s">
        <v>979</v>
      </c>
      <c r="W204" s="174" t="s">
        <v>979</v>
      </c>
      <c r="X204" s="174" t="s">
        <v>979</v>
      </c>
    </row>
    <row r="205" spans="1:24" ht="14.4">
      <c r="A205" s="82" t="s">
        <v>2925</v>
      </c>
      <c r="B205" s="20" t="b">
        <f t="shared" si="0"/>
        <v>0</v>
      </c>
      <c r="C205" s="82" t="s">
        <v>18</v>
      </c>
      <c r="D205" s="20">
        <v>4698883135</v>
      </c>
      <c r="E205" s="82" t="s">
        <v>368</v>
      </c>
      <c r="F205" s="56" t="s">
        <v>1764</v>
      </c>
      <c r="G205" s="174"/>
      <c r="H205" s="174"/>
      <c r="I205" s="174"/>
      <c r="J205" s="174"/>
      <c r="K205" s="174"/>
      <c r="L205" s="174"/>
      <c r="M205" s="174"/>
      <c r="N205" s="174"/>
      <c r="O205" s="174"/>
      <c r="P205" s="174"/>
      <c r="Q205" s="174"/>
      <c r="R205" s="174"/>
      <c r="S205" s="174" t="s">
        <v>979</v>
      </c>
      <c r="T205" s="174" t="s">
        <v>979</v>
      </c>
      <c r="U205" s="174"/>
      <c r="V205" s="174" t="s">
        <v>979</v>
      </c>
      <c r="W205" s="174" t="s">
        <v>979</v>
      </c>
      <c r="X205" s="174" t="s">
        <v>979</v>
      </c>
    </row>
    <row r="206" spans="1:24" ht="14.4">
      <c r="A206" s="82" t="s">
        <v>2926</v>
      </c>
      <c r="B206" s="20" t="b">
        <f t="shared" si="0"/>
        <v>0</v>
      </c>
      <c r="C206" s="82" t="s">
        <v>2107</v>
      </c>
      <c r="D206" s="20" t="s">
        <v>2113</v>
      </c>
      <c r="E206" s="82" t="s">
        <v>2110</v>
      </c>
      <c r="F206" s="56" t="s">
        <v>1732</v>
      </c>
      <c r="G206" s="174"/>
      <c r="H206" s="174"/>
      <c r="I206" s="174"/>
      <c r="J206" s="174"/>
      <c r="K206" s="174"/>
      <c r="L206" s="174"/>
      <c r="M206" s="174"/>
      <c r="N206" s="174"/>
      <c r="O206" s="174"/>
      <c r="P206" s="174"/>
      <c r="Q206" s="174"/>
      <c r="R206" s="174"/>
      <c r="S206" s="174" t="s">
        <v>979</v>
      </c>
      <c r="T206" s="174" t="s">
        <v>979</v>
      </c>
      <c r="U206" s="174" t="s">
        <v>979</v>
      </c>
      <c r="V206" s="174" t="s">
        <v>979</v>
      </c>
      <c r="W206" s="174" t="s">
        <v>979</v>
      </c>
      <c r="X206" s="174" t="s">
        <v>979</v>
      </c>
    </row>
    <row r="207" spans="1:24" ht="14.4">
      <c r="A207" s="82" t="s">
        <v>2927</v>
      </c>
      <c r="B207" s="20" t="b">
        <f t="shared" si="0"/>
        <v>0</v>
      </c>
      <c r="C207" s="82" t="s">
        <v>2768</v>
      </c>
      <c r="D207" s="20">
        <v>3474538239</v>
      </c>
      <c r="E207" s="82" t="s">
        <v>188</v>
      </c>
      <c r="F207" s="56" t="s">
        <v>1732</v>
      </c>
      <c r="G207" s="174"/>
      <c r="H207" s="174"/>
      <c r="I207" s="174"/>
      <c r="J207" s="174"/>
      <c r="K207" s="174"/>
      <c r="L207" s="174"/>
      <c r="M207" s="174"/>
      <c r="N207" s="174"/>
      <c r="O207" s="174"/>
      <c r="P207" s="174"/>
      <c r="Q207" s="174"/>
      <c r="R207" s="174"/>
      <c r="S207" s="174"/>
      <c r="T207" s="174"/>
      <c r="U207" s="174" t="s">
        <v>979</v>
      </c>
      <c r="V207" s="174" t="s">
        <v>979</v>
      </c>
      <c r="W207" s="174" t="s">
        <v>979</v>
      </c>
      <c r="X207" s="174" t="s">
        <v>979</v>
      </c>
    </row>
    <row r="208" spans="1:24" ht="14.4">
      <c r="A208" s="82" t="s">
        <v>2928</v>
      </c>
      <c r="B208" s="20" t="b">
        <f t="shared" si="0"/>
        <v>0</v>
      </c>
      <c r="C208" s="82" t="s">
        <v>2768</v>
      </c>
      <c r="D208" s="20" t="s">
        <v>2286</v>
      </c>
      <c r="E208" s="82" t="s">
        <v>2284</v>
      </c>
      <c r="F208" s="56" t="s">
        <v>1763</v>
      </c>
      <c r="G208" s="174" t="s">
        <v>979</v>
      </c>
      <c r="H208" s="174" t="s">
        <v>979</v>
      </c>
      <c r="I208" s="174" t="s">
        <v>979</v>
      </c>
      <c r="J208" s="174" t="s">
        <v>979</v>
      </c>
      <c r="K208" s="174" t="s">
        <v>979</v>
      </c>
      <c r="L208" s="174" t="s">
        <v>979</v>
      </c>
      <c r="M208" s="174" t="s">
        <v>979</v>
      </c>
      <c r="N208" s="174" t="s">
        <v>979</v>
      </c>
      <c r="O208" s="174" t="s">
        <v>979</v>
      </c>
      <c r="P208" s="174" t="s">
        <v>979</v>
      </c>
      <c r="Q208" s="174" t="s">
        <v>979</v>
      </c>
      <c r="R208" s="174" t="s">
        <v>979</v>
      </c>
      <c r="S208" s="174"/>
      <c r="T208" s="174"/>
      <c r="U208" s="174"/>
      <c r="V208" s="174"/>
      <c r="W208" s="174"/>
      <c r="X208" s="174"/>
    </row>
    <row r="209" spans="1:24" ht="14.4">
      <c r="A209" s="82" t="s">
        <v>2929</v>
      </c>
      <c r="B209" s="20" t="b">
        <f t="shared" si="0"/>
        <v>0</v>
      </c>
      <c r="C209" s="82" t="s">
        <v>2768</v>
      </c>
      <c r="D209" s="20">
        <v>8475325094</v>
      </c>
      <c r="E209" s="82" t="s">
        <v>2287</v>
      </c>
      <c r="F209" s="56" t="s">
        <v>1743</v>
      </c>
      <c r="G209" s="174"/>
      <c r="H209" s="174"/>
      <c r="I209" s="174"/>
      <c r="J209" s="174"/>
      <c r="K209" s="174"/>
      <c r="L209" s="174"/>
      <c r="M209" s="174"/>
      <c r="N209" s="174"/>
      <c r="O209" s="174"/>
      <c r="P209" s="174"/>
      <c r="Q209" s="174"/>
      <c r="R209" s="174"/>
      <c r="S209" s="174"/>
      <c r="T209" s="174"/>
      <c r="U209" s="174"/>
      <c r="V209" s="174"/>
      <c r="W209" s="174"/>
      <c r="X209" s="174"/>
    </row>
    <row r="210" spans="1:24" ht="14.4">
      <c r="A210" s="82" t="s">
        <v>2930</v>
      </c>
      <c r="B210" s="20" t="b">
        <f t="shared" si="0"/>
        <v>0</v>
      </c>
      <c r="C210" s="82" t="s">
        <v>2768</v>
      </c>
      <c r="D210" s="20">
        <v>3122157862</v>
      </c>
      <c r="E210" s="82" t="s">
        <v>1055</v>
      </c>
      <c r="F210" s="56" t="s">
        <v>1732</v>
      </c>
      <c r="G210" s="174"/>
      <c r="H210" s="174"/>
      <c r="I210" s="174"/>
      <c r="J210" s="174"/>
      <c r="K210" s="174"/>
      <c r="L210" s="174"/>
      <c r="M210" s="174"/>
      <c r="N210" s="174"/>
      <c r="O210" s="174"/>
      <c r="P210" s="174"/>
      <c r="Q210" s="174"/>
      <c r="R210" s="174"/>
      <c r="S210" s="174"/>
      <c r="T210" s="174" t="s">
        <v>979</v>
      </c>
      <c r="U210" s="174" t="s">
        <v>979</v>
      </c>
      <c r="V210" s="174" t="s">
        <v>979</v>
      </c>
      <c r="W210" s="174"/>
      <c r="X210" s="174"/>
    </row>
    <row r="211" spans="1:24" ht="14.4">
      <c r="A211" s="82" t="s">
        <v>2931</v>
      </c>
      <c r="B211" s="20" t="b">
        <f t="shared" si="0"/>
        <v>0</v>
      </c>
      <c r="C211" s="82" t="s">
        <v>28</v>
      </c>
      <c r="D211" s="20">
        <v>4699228352</v>
      </c>
      <c r="E211" s="82" t="s">
        <v>603</v>
      </c>
      <c r="F211" s="56" t="s">
        <v>1732</v>
      </c>
      <c r="G211" s="174"/>
      <c r="H211" s="174"/>
      <c r="I211" s="174"/>
      <c r="J211" s="174"/>
      <c r="K211" s="174"/>
      <c r="L211" s="174"/>
      <c r="M211" s="174"/>
      <c r="N211" s="174"/>
      <c r="O211" s="174"/>
      <c r="P211" s="174"/>
      <c r="Q211" s="174"/>
      <c r="R211" s="174"/>
      <c r="S211" s="174" t="s">
        <v>979</v>
      </c>
      <c r="T211" s="174" t="s">
        <v>979</v>
      </c>
      <c r="U211" s="174" t="s">
        <v>979</v>
      </c>
      <c r="V211" s="174" t="s">
        <v>979</v>
      </c>
      <c r="W211" s="174"/>
      <c r="X211" s="174"/>
    </row>
    <row r="212" spans="1:24" ht="14.4">
      <c r="A212" s="82" t="s">
        <v>2932</v>
      </c>
      <c r="B212" s="20" t="b">
        <f t="shared" si="0"/>
        <v>0</v>
      </c>
      <c r="C212" s="82" t="s">
        <v>2043</v>
      </c>
      <c r="D212" s="20">
        <v>7042777935</v>
      </c>
      <c r="E212" s="82" t="s">
        <v>2101</v>
      </c>
      <c r="F212" s="56" t="s">
        <v>1732</v>
      </c>
      <c r="G212" s="174"/>
      <c r="H212" s="174"/>
      <c r="I212" s="174"/>
      <c r="J212" s="174"/>
      <c r="K212" s="174"/>
      <c r="L212" s="174"/>
      <c r="M212" s="174"/>
      <c r="N212" s="174"/>
      <c r="O212" s="174"/>
      <c r="P212" s="174"/>
      <c r="Q212" s="174"/>
      <c r="R212" s="174"/>
      <c r="S212" s="174" t="s">
        <v>979</v>
      </c>
      <c r="T212" s="174" t="s">
        <v>979</v>
      </c>
      <c r="U212" s="174"/>
      <c r="V212" s="174"/>
      <c r="W212" s="174"/>
      <c r="X212" s="174"/>
    </row>
    <row r="213" spans="1:24" ht="14.4">
      <c r="A213" s="82" t="s">
        <v>724</v>
      </c>
      <c r="B213" s="20" t="b">
        <f t="shared" si="0"/>
        <v>0</v>
      </c>
      <c r="C213" s="82" t="s">
        <v>28</v>
      </c>
      <c r="D213" s="20">
        <v>5808300138</v>
      </c>
      <c r="E213" s="82" t="s">
        <v>721</v>
      </c>
      <c r="F213" s="56" t="s">
        <v>1732</v>
      </c>
      <c r="G213" s="174"/>
      <c r="H213" s="174"/>
      <c r="I213" s="174"/>
      <c r="J213" s="174"/>
      <c r="K213" s="174"/>
      <c r="L213" s="174"/>
      <c r="M213" s="174"/>
      <c r="N213" s="174"/>
      <c r="O213" s="174"/>
      <c r="P213" s="174"/>
      <c r="Q213" s="174"/>
      <c r="R213" s="174"/>
      <c r="S213" s="174" t="s">
        <v>979</v>
      </c>
      <c r="T213" s="174" t="s">
        <v>979</v>
      </c>
      <c r="U213" s="174" t="s">
        <v>979</v>
      </c>
      <c r="V213" s="174" t="s">
        <v>979</v>
      </c>
      <c r="W213" s="174" t="s">
        <v>979</v>
      </c>
      <c r="X213" s="174" t="s">
        <v>979</v>
      </c>
    </row>
    <row r="214" spans="1:24" ht="14.4">
      <c r="A214" s="82" t="s">
        <v>2933</v>
      </c>
      <c r="B214" s="20" t="b">
        <f t="shared" si="0"/>
        <v>0</v>
      </c>
      <c r="C214" s="82" t="s">
        <v>2768</v>
      </c>
      <c r="D214" s="20" t="s">
        <v>2934</v>
      </c>
      <c r="E214" s="82" t="s">
        <v>1514</v>
      </c>
      <c r="F214" s="56" t="s">
        <v>1743</v>
      </c>
      <c r="G214" s="174"/>
      <c r="H214" s="174"/>
      <c r="I214" s="174"/>
      <c r="J214" s="174"/>
      <c r="K214" s="174"/>
      <c r="L214" s="174"/>
      <c r="M214" s="174"/>
      <c r="N214" s="174"/>
      <c r="O214" s="174"/>
      <c r="P214" s="174"/>
      <c r="Q214" s="174"/>
      <c r="R214" s="174"/>
      <c r="S214" s="174"/>
      <c r="T214" s="174"/>
      <c r="U214" s="174"/>
      <c r="V214" s="174"/>
      <c r="W214" s="174"/>
      <c r="X214" s="174"/>
    </row>
    <row r="215" spans="1:24" ht="14.4">
      <c r="A215" s="82" t="s">
        <v>2935</v>
      </c>
      <c r="B215" s="20" t="b">
        <f t="shared" si="0"/>
        <v>0</v>
      </c>
      <c r="C215" s="82" t="s">
        <v>2768</v>
      </c>
      <c r="D215" s="20">
        <v>2244329092</v>
      </c>
      <c r="E215" s="82" t="s">
        <v>2401</v>
      </c>
      <c r="F215" s="56" t="s">
        <v>1743</v>
      </c>
      <c r="G215" s="174"/>
      <c r="H215" s="174"/>
      <c r="I215" s="174"/>
      <c r="J215" s="174"/>
      <c r="K215" s="174"/>
      <c r="L215" s="174"/>
      <c r="M215" s="174"/>
      <c r="N215" s="174"/>
      <c r="O215" s="174"/>
      <c r="P215" s="174"/>
      <c r="Q215" s="174"/>
      <c r="R215" s="174"/>
      <c r="S215" s="174"/>
      <c r="T215" s="174"/>
      <c r="U215" s="174"/>
      <c r="V215" s="174"/>
      <c r="W215" s="174"/>
      <c r="X215" s="174"/>
    </row>
    <row r="216" spans="1:24" ht="14.4">
      <c r="A216" s="82" t="s">
        <v>2936</v>
      </c>
      <c r="B216" s="20" t="b">
        <f t="shared" si="0"/>
        <v>0</v>
      </c>
      <c r="C216" s="82" t="s">
        <v>1968</v>
      </c>
      <c r="D216" s="20" t="s">
        <v>1999</v>
      </c>
      <c r="E216" s="82" t="s">
        <v>1996</v>
      </c>
      <c r="F216" s="56" t="s">
        <v>1732</v>
      </c>
      <c r="G216" s="174"/>
      <c r="H216" s="174"/>
      <c r="I216" s="174"/>
      <c r="J216" s="174"/>
      <c r="K216" s="174"/>
      <c r="L216" s="174"/>
      <c r="M216" s="174"/>
      <c r="N216" s="174"/>
      <c r="O216" s="174"/>
      <c r="P216" s="174"/>
      <c r="Q216" s="174"/>
      <c r="R216" s="174"/>
      <c r="S216" s="174"/>
      <c r="T216" s="174"/>
      <c r="U216" s="174" t="s">
        <v>979</v>
      </c>
      <c r="V216" s="174" t="s">
        <v>979</v>
      </c>
      <c r="W216" s="174" t="s">
        <v>979</v>
      </c>
      <c r="X216" s="174"/>
    </row>
    <row r="217" spans="1:24" ht="14.4">
      <c r="A217" s="82" t="s">
        <v>2937</v>
      </c>
      <c r="B217" s="20" t="b">
        <f t="shared" si="0"/>
        <v>0</v>
      </c>
      <c r="C217" s="82" t="s">
        <v>18</v>
      </c>
      <c r="D217" s="20">
        <v>6123091356</v>
      </c>
      <c r="E217" s="82" t="s">
        <v>934</v>
      </c>
      <c r="F217" s="56" t="s">
        <v>1732</v>
      </c>
      <c r="G217" s="174"/>
      <c r="H217" s="174"/>
      <c r="I217" s="174"/>
      <c r="J217" s="174"/>
      <c r="K217" s="174"/>
      <c r="L217" s="174"/>
      <c r="M217" s="174"/>
      <c r="N217" s="174"/>
      <c r="O217" s="174"/>
      <c r="P217" s="174"/>
      <c r="Q217" s="174"/>
      <c r="R217" s="174"/>
      <c r="S217" s="174" t="s">
        <v>979</v>
      </c>
      <c r="T217" s="174" t="s">
        <v>979</v>
      </c>
      <c r="U217" s="174" t="s">
        <v>979</v>
      </c>
      <c r="V217" s="174" t="s">
        <v>979</v>
      </c>
      <c r="W217" s="174" t="s">
        <v>979</v>
      </c>
      <c r="X217" s="174" t="s">
        <v>979</v>
      </c>
    </row>
    <row r="218" spans="1:24" ht="14.4">
      <c r="A218" s="82" t="s">
        <v>2938</v>
      </c>
      <c r="B218" s="20" t="b">
        <f t="shared" si="0"/>
        <v>0</v>
      </c>
      <c r="C218" s="82" t="s">
        <v>2768</v>
      </c>
      <c r="D218" s="20">
        <v>7734194003</v>
      </c>
      <c r="E218" s="82" t="s">
        <v>2354</v>
      </c>
      <c r="F218" s="56" t="s">
        <v>1743</v>
      </c>
      <c r="G218" s="174"/>
      <c r="H218" s="174"/>
      <c r="I218" s="174"/>
      <c r="J218" s="174"/>
      <c r="K218" s="174"/>
      <c r="L218" s="174"/>
      <c r="M218" s="174"/>
      <c r="N218" s="174"/>
      <c r="O218" s="174"/>
      <c r="P218" s="174"/>
      <c r="Q218" s="174"/>
      <c r="R218" s="174"/>
      <c r="S218" s="174"/>
      <c r="T218" s="174"/>
      <c r="U218" s="174"/>
      <c r="V218" s="174"/>
      <c r="W218" s="174"/>
      <c r="X218" s="174"/>
    </row>
    <row r="219" spans="1:24" ht="14.4">
      <c r="A219" s="82" t="s">
        <v>2939</v>
      </c>
      <c r="B219" s="20" t="b">
        <f t="shared" si="0"/>
        <v>0</v>
      </c>
      <c r="C219" s="82" t="s">
        <v>2768</v>
      </c>
      <c r="D219" s="20">
        <v>6307797099</v>
      </c>
      <c r="E219" s="82" t="s">
        <v>2368</v>
      </c>
      <c r="F219" s="56" t="s">
        <v>1732</v>
      </c>
      <c r="G219" s="174" t="s">
        <v>979</v>
      </c>
      <c r="H219" s="174" t="s">
        <v>979</v>
      </c>
      <c r="I219" s="174" t="s">
        <v>979</v>
      </c>
      <c r="J219" s="174" t="s">
        <v>979</v>
      </c>
      <c r="K219" s="174"/>
      <c r="L219" s="174" t="s">
        <v>979</v>
      </c>
      <c r="M219" s="174"/>
      <c r="N219" s="174" t="s">
        <v>979</v>
      </c>
      <c r="O219" s="174"/>
      <c r="P219" s="174" t="s">
        <v>979</v>
      </c>
      <c r="Q219" s="174"/>
      <c r="R219" s="174" t="s">
        <v>979</v>
      </c>
      <c r="S219" s="174"/>
      <c r="T219" s="174"/>
      <c r="U219" s="174"/>
      <c r="V219" s="174"/>
      <c r="W219" s="174"/>
      <c r="X219" s="174"/>
    </row>
    <row r="220" spans="1:24" ht="14.4">
      <c r="A220" s="82" t="s">
        <v>2940</v>
      </c>
      <c r="B220" s="20" t="b">
        <f t="shared" si="0"/>
        <v>0</v>
      </c>
      <c r="C220" s="82" t="s">
        <v>2768</v>
      </c>
      <c r="D220" s="20">
        <v>2014232955</v>
      </c>
      <c r="E220" s="82" t="s">
        <v>867</v>
      </c>
      <c r="F220" s="56" t="s">
        <v>1732</v>
      </c>
      <c r="G220" s="174"/>
      <c r="H220" s="174"/>
      <c r="I220" s="174"/>
      <c r="J220" s="174"/>
      <c r="K220" s="174"/>
      <c r="L220" s="174"/>
      <c r="M220" s="174"/>
      <c r="N220" s="174"/>
      <c r="O220" s="174"/>
      <c r="P220" s="174"/>
      <c r="Q220" s="174"/>
      <c r="R220" s="174"/>
      <c r="S220" s="174"/>
      <c r="T220" s="174"/>
      <c r="U220" s="174" t="s">
        <v>979</v>
      </c>
      <c r="V220" s="174" t="s">
        <v>979</v>
      </c>
      <c r="W220" s="174" t="s">
        <v>979</v>
      </c>
      <c r="X220" s="174" t="s">
        <v>979</v>
      </c>
    </row>
    <row r="221" spans="1:24" ht="14.4">
      <c r="A221" s="82" t="s">
        <v>2941</v>
      </c>
      <c r="B221" s="20" t="b">
        <f t="shared" si="0"/>
        <v>0</v>
      </c>
      <c r="C221" s="82" t="s">
        <v>28</v>
      </c>
      <c r="D221" s="20">
        <v>3305033346</v>
      </c>
      <c r="E221" s="82" t="s">
        <v>24</v>
      </c>
      <c r="F221" s="56" t="s">
        <v>1732</v>
      </c>
      <c r="G221" s="174"/>
      <c r="H221" s="174"/>
      <c r="I221" s="174"/>
      <c r="J221" s="174"/>
      <c r="K221" s="174"/>
      <c r="L221" s="174"/>
      <c r="M221" s="174"/>
      <c r="N221" s="174"/>
      <c r="O221" s="174"/>
      <c r="P221" s="174"/>
      <c r="Q221" s="174"/>
      <c r="R221" s="174"/>
      <c r="S221" s="174"/>
      <c r="T221" s="174"/>
      <c r="U221" s="174"/>
      <c r="V221" s="174"/>
      <c r="W221" s="174" t="s">
        <v>979</v>
      </c>
      <c r="X221" s="174"/>
    </row>
    <row r="222" spans="1:24" ht="14.4">
      <c r="A222" s="82" t="s">
        <v>2942</v>
      </c>
      <c r="B222" s="20" t="b">
        <f t="shared" si="0"/>
        <v>0</v>
      </c>
      <c r="C222" s="82" t="s">
        <v>1782</v>
      </c>
      <c r="D222" s="20">
        <v>4084209552</v>
      </c>
      <c r="E222" s="82" t="s">
        <v>1808</v>
      </c>
      <c r="F222" s="56" t="s">
        <v>1732</v>
      </c>
      <c r="G222" s="174"/>
      <c r="H222" s="174"/>
      <c r="I222" s="174"/>
      <c r="J222" s="174"/>
      <c r="K222" s="174"/>
      <c r="L222" s="174"/>
      <c r="M222" s="174"/>
      <c r="N222" s="174"/>
      <c r="O222" s="174"/>
      <c r="P222" s="174"/>
      <c r="Q222" s="174"/>
      <c r="R222" s="174"/>
      <c r="S222" s="174" t="s">
        <v>979</v>
      </c>
      <c r="T222" s="174" t="s">
        <v>979</v>
      </c>
      <c r="U222" s="174" t="s">
        <v>979</v>
      </c>
      <c r="V222" s="174"/>
      <c r="W222" s="174"/>
      <c r="X222" s="174"/>
    </row>
    <row r="223" spans="1:24" ht="14.4">
      <c r="A223" s="82" t="s">
        <v>2943</v>
      </c>
      <c r="B223" s="20" t="b">
        <f t="shared" si="0"/>
        <v>0</v>
      </c>
      <c r="C223" s="82" t="s">
        <v>1933</v>
      </c>
      <c r="D223" s="20">
        <v>5126609532</v>
      </c>
      <c r="E223" s="82" t="s">
        <v>1959</v>
      </c>
      <c r="F223" s="56" t="s">
        <v>1743</v>
      </c>
      <c r="G223" s="174"/>
      <c r="H223" s="174"/>
      <c r="I223" s="174"/>
      <c r="J223" s="174"/>
      <c r="K223" s="174"/>
      <c r="L223" s="174"/>
      <c r="M223" s="174"/>
      <c r="N223" s="174"/>
      <c r="O223" s="174"/>
      <c r="P223" s="174"/>
      <c r="Q223" s="174"/>
      <c r="R223" s="174"/>
      <c r="S223" s="174" t="s">
        <v>979</v>
      </c>
      <c r="T223" s="174" t="s">
        <v>979</v>
      </c>
      <c r="U223" s="174" t="s">
        <v>979</v>
      </c>
      <c r="V223" s="174"/>
      <c r="W223" s="174" t="s">
        <v>979</v>
      </c>
      <c r="X223" s="174"/>
    </row>
    <row r="224" spans="1:24" ht="14.4">
      <c r="A224" s="82" t="s">
        <v>2944</v>
      </c>
      <c r="B224" s="20" t="b">
        <f t="shared" si="0"/>
        <v>0</v>
      </c>
      <c r="C224" s="82" t="s">
        <v>28</v>
      </c>
      <c r="D224" s="20">
        <v>7372935988</v>
      </c>
      <c r="E224" s="82" t="s">
        <v>692</v>
      </c>
      <c r="F224" s="56" t="s">
        <v>1741</v>
      </c>
      <c r="G224" s="174"/>
      <c r="H224" s="174"/>
      <c r="I224" s="174"/>
      <c r="J224" s="174"/>
      <c r="K224" s="174"/>
      <c r="L224" s="174"/>
      <c r="M224" s="174"/>
      <c r="N224" s="174"/>
      <c r="O224" s="174"/>
      <c r="P224" s="174"/>
      <c r="Q224" s="174"/>
      <c r="R224" s="174"/>
      <c r="S224" s="174"/>
      <c r="T224" s="174" t="s">
        <v>979</v>
      </c>
      <c r="U224" s="174"/>
      <c r="V224" s="174" t="s">
        <v>979</v>
      </c>
      <c r="W224" s="174"/>
      <c r="X224" s="174"/>
    </row>
    <row r="225" spans="1:24" ht="14.4">
      <c r="A225" s="82" t="s">
        <v>2945</v>
      </c>
      <c r="B225" s="20" t="b">
        <f t="shared" si="0"/>
        <v>0</v>
      </c>
      <c r="C225" s="82" t="s">
        <v>28</v>
      </c>
      <c r="D225" s="20">
        <v>7372935988</v>
      </c>
      <c r="E225" s="82" t="s">
        <v>692</v>
      </c>
      <c r="F225" s="56" t="s">
        <v>1741</v>
      </c>
      <c r="G225" s="174"/>
      <c r="H225" s="174"/>
      <c r="I225" s="174"/>
      <c r="J225" s="174"/>
      <c r="K225" s="174"/>
      <c r="L225" s="174"/>
      <c r="M225" s="174"/>
      <c r="N225" s="174"/>
      <c r="O225" s="174"/>
      <c r="P225" s="174"/>
      <c r="Q225" s="174"/>
      <c r="R225" s="174"/>
      <c r="S225" s="174"/>
      <c r="T225" s="174" t="s">
        <v>979</v>
      </c>
      <c r="U225" s="174"/>
      <c r="V225" s="174" t="s">
        <v>979</v>
      </c>
      <c r="W225" s="174"/>
      <c r="X225" s="174"/>
    </row>
    <row r="226" spans="1:24" ht="14.4">
      <c r="A226" s="82" t="s">
        <v>503</v>
      </c>
      <c r="B226" s="20" t="b">
        <f t="shared" si="0"/>
        <v>0</v>
      </c>
      <c r="C226" s="82" t="s">
        <v>2237</v>
      </c>
      <c r="D226" s="20" t="s">
        <v>2946</v>
      </c>
      <c r="E226" s="82" t="s">
        <v>499</v>
      </c>
      <c r="F226" s="56" t="s">
        <v>1743</v>
      </c>
      <c r="G226" s="174"/>
      <c r="H226" s="174"/>
      <c r="I226" s="174"/>
      <c r="J226" s="174"/>
      <c r="K226" s="174"/>
      <c r="L226" s="174"/>
      <c r="M226" s="174"/>
      <c r="N226" s="174" t="s">
        <v>979</v>
      </c>
      <c r="O226" s="174" t="s">
        <v>979</v>
      </c>
      <c r="P226" s="174" t="s">
        <v>979</v>
      </c>
      <c r="Q226" s="174" t="s">
        <v>979</v>
      </c>
      <c r="R226" s="174" t="s">
        <v>979</v>
      </c>
      <c r="S226" s="174" t="s">
        <v>979</v>
      </c>
      <c r="T226" s="174" t="s">
        <v>979</v>
      </c>
      <c r="U226" s="174" t="s">
        <v>979</v>
      </c>
      <c r="V226" s="174" t="s">
        <v>979</v>
      </c>
      <c r="W226" s="174" t="s">
        <v>979</v>
      </c>
      <c r="X226" s="174" t="s">
        <v>979</v>
      </c>
    </row>
    <row r="227" spans="1:24" ht="14.4">
      <c r="A227" s="175" t="s">
        <v>2947</v>
      </c>
      <c r="B227" s="20" t="b">
        <f t="shared" si="0"/>
        <v>0</v>
      </c>
      <c r="C227" s="175" t="s">
        <v>18</v>
      </c>
      <c r="D227" s="176">
        <v>9739066699</v>
      </c>
      <c r="E227" s="91" t="s">
        <v>1432</v>
      </c>
      <c r="F227" s="84"/>
      <c r="G227" s="174"/>
      <c r="H227" s="174"/>
      <c r="I227" s="174"/>
      <c r="J227" s="174"/>
      <c r="K227" s="174"/>
      <c r="L227" s="174"/>
      <c r="M227" s="174"/>
      <c r="N227" s="174"/>
      <c r="O227" s="174"/>
      <c r="P227" s="174"/>
      <c r="Q227" s="174" t="s">
        <v>979</v>
      </c>
      <c r="R227" s="174" t="s">
        <v>979</v>
      </c>
      <c r="S227" s="174" t="s">
        <v>979</v>
      </c>
      <c r="T227" s="174" t="s">
        <v>979</v>
      </c>
      <c r="U227" s="174" t="s">
        <v>979</v>
      </c>
      <c r="V227" s="174" t="s">
        <v>979</v>
      </c>
      <c r="W227" s="174"/>
      <c r="X227" s="174"/>
    </row>
    <row r="228" spans="1:24" ht="14.4">
      <c r="A228" s="82" t="s">
        <v>2948</v>
      </c>
      <c r="B228" s="20" t="b">
        <f t="shared" si="0"/>
        <v>0</v>
      </c>
      <c r="C228" s="82" t="s">
        <v>2043</v>
      </c>
      <c r="D228" s="20">
        <v>9195183440</v>
      </c>
      <c r="E228" s="82" t="s">
        <v>2048</v>
      </c>
      <c r="F228" s="56" t="s">
        <v>1732</v>
      </c>
      <c r="G228" s="174"/>
      <c r="H228" s="174"/>
      <c r="I228" s="174"/>
      <c r="J228" s="174"/>
      <c r="K228" s="174"/>
      <c r="L228" s="174"/>
      <c r="M228" s="174"/>
      <c r="N228" s="174"/>
      <c r="O228" s="174"/>
      <c r="P228" s="174"/>
      <c r="Q228" s="174"/>
      <c r="R228" s="174"/>
      <c r="S228" s="174" t="s">
        <v>979</v>
      </c>
      <c r="T228" s="174" t="s">
        <v>979</v>
      </c>
      <c r="U228" s="174" t="s">
        <v>979</v>
      </c>
      <c r="V228" s="174" t="s">
        <v>979</v>
      </c>
      <c r="W228" s="174" t="s">
        <v>979</v>
      </c>
      <c r="X228" s="174"/>
    </row>
    <row r="229" spans="1:24" ht="14.4">
      <c r="A229" s="175" t="s">
        <v>2949</v>
      </c>
      <c r="B229" s="20" t="b">
        <f t="shared" si="0"/>
        <v>0</v>
      </c>
      <c r="C229" s="175" t="s">
        <v>752</v>
      </c>
      <c r="D229" s="176">
        <v>9459006161</v>
      </c>
      <c r="E229" s="91" t="s">
        <v>1421</v>
      </c>
      <c r="F229" s="84"/>
      <c r="G229" s="174"/>
      <c r="H229" s="174"/>
      <c r="I229" s="174"/>
      <c r="J229" s="174"/>
      <c r="K229" s="174"/>
      <c r="L229" s="174"/>
      <c r="M229" s="174"/>
      <c r="N229" s="174"/>
      <c r="O229" s="174"/>
      <c r="P229" s="174"/>
      <c r="Q229" s="174"/>
      <c r="R229" s="174" t="s">
        <v>979</v>
      </c>
      <c r="S229" s="174"/>
      <c r="T229" s="174" t="s">
        <v>979</v>
      </c>
      <c r="U229" s="174" t="s">
        <v>979</v>
      </c>
      <c r="V229" s="174" t="s">
        <v>979</v>
      </c>
      <c r="W229" s="174" t="s">
        <v>979</v>
      </c>
      <c r="X229" s="174" t="s">
        <v>979</v>
      </c>
    </row>
    <row r="230" spans="1:24" ht="14.4">
      <c r="A230" s="82" t="s">
        <v>122</v>
      </c>
      <c r="B230" s="20" t="b">
        <f t="shared" si="0"/>
        <v>0</v>
      </c>
      <c r="C230" s="82" t="s">
        <v>2237</v>
      </c>
      <c r="D230" s="20">
        <v>2146808844</v>
      </c>
      <c r="E230" s="82" t="s">
        <v>119</v>
      </c>
      <c r="F230" s="56" t="s">
        <v>1745</v>
      </c>
      <c r="G230" s="174"/>
      <c r="H230" s="174" t="s">
        <v>979</v>
      </c>
      <c r="I230" s="174" t="s">
        <v>979</v>
      </c>
      <c r="J230" s="174" t="s">
        <v>979</v>
      </c>
      <c r="K230" s="174" t="s">
        <v>979</v>
      </c>
      <c r="L230" s="174" t="s">
        <v>979</v>
      </c>
      <c r="M230" s="174" t="s">
        <v>979</v>
      </c>
      <c r="N230" s="174" t="s">
        <v>979</v>
      </c>
      <c r="O230" s="174" t="s">
        <v>979</v>
      </c>
      <c r="P230" s="174" t="s">
        <v>979</v>
      </c>
      <c r="Q230" s="174" t="s">
        <v>979</v>
      </c>
      <c r="R230" s="174" t="s">
        <v>979</v>
      </c>
      <c r="S230" s="174" t="s">
        <v>979</v>
      </c>
      <c r="T230" s="174" t="s">
        <v>979</v>
      </c>
      <c r="U230" s="174" t="s">
        <v>979</v>
      </c>
      <c r="V230" s="174" t="s">
        <v>979</v>
      </c>
      <c r="W230" s="174" t="s">
        <v>979</v>
      </c>
      <c r="X230" s="174" t="s">
        <v>979</v>
      </c>
    </row>
    <row r="231" spans="1:24" ht="14.4">
      <c r="A231" s="82" t="s">
        <v>2950</v>
      </c>
      <c r="B231" s="20" t="b">
        <f t="shared" si="0"/>
        <v>0</v>
      </c>
      <c r="C231" s="82" t="s">
        <v>1976</v>
      </c>
      <c r="D231" s="20">
        <v>2408886264</v>
      </c>
      <c r="E231" s="82" t="s">
        <v>1282</v>
      </c>
      <c r="F231" s="56" t="s">
        <v>1743</v>
      </c>
      <c r="G231" s="174"/>
      <c r="H231" s="174"/>
      <c r="I231" s="174"/>
      <c r="J231" s="174"/>
      <c r="K231" s="174"/>
      <c r="L231" s="174"/>
      <c r="M231" s="174"/>
      <c r="N231" s="174"/>
      <c r="O231" s="174"/>
      <c r="P231" s="174"/>
      <c r="Q231" s="174"/>
      <c r="R231" s="174"/>
      <c r="S231" s="174"/>
      <c r="T231" s="174"/>
      <c r="U231" s="174" t="s">
        <v>979</v>
      </c>
      <c r="V231" s="174" t="s">
        <v>979</v>
      </c>
      <c r="W231" s="174"/>
      <c r="X231" s="174"/>
    </row>
    <row r="232" spans="1:24" ht="14.4">
      <c r="A232" s="82" t="s">
        <v>2951</v>
      </c>
      <c r="B232" s="20" t="b">
        <f t="shared" si="0"/>
        <v>0</v>
      </c>
      <c r="C232" s="82" t="s">
        <v>56</v>
      </c>
      <c r="D232" s="20">
        <v>2408886264</v>
      </c>
      <c r="E232" s="82" t="s">
        <v>1282</v>
      </c>
      <c r="F232" s="56" t="s">
        <v>1732</v>
      </c>
      <c r="G232" s="174"/>
      <c r="H232" s="174"/>
      <c r="I232" s="174"/>
      <c r="J232" s="174"/>
      <c r="K232" s="174"/>
      <c r="L232" s="174"/>
      <c r="M232" s="174"/>
      <c r="N232" s="174"/>
      <c r="O232" s="174"/>
      <c r="P232" s="174"/>
      <c r="Q232" s="174"/>
      <c r="R232" s="174"/>
      <c r="S232" s="174"/>
      <c r="T232" s="174"/>
      <c r="U232" s="174" t="s">
        <v>979</v>
      </c>
      <c r="V232" s="174" t="s">
        <v>979</v>
      </c>
      <c r="W232" s="174"/>
      <c r="X232" s="174"/>
    </row>
    <row r="233" spans="1:24" ht="14.4">
      <c r="A233" s="82" t="s">
        <v>2952</v>
      </c>
      <c r="B233" s="20" t="b">
        <f t="shared" si="0"/>
        <v>0</v>
      </c>
      <c r="C233" s="82" t="s">
        <v>2768</v>
      </c>
      <c r="D233" s="20" t="s">
        <v>973</v>
      </c>
      <c r="E233" s="82" t="s">
        <v>971</v>
      </c>
      <c r="F233" s="56" t="s">
        <v>1732</v>
      </c>
      <c r="G233" s="174"/>
      <c r="H233" s="174"/>
      <c r="I233" s="174"/>
      <c r="J233" s="174"/>
      <c r="K233" s="174"/>
      <c r="L233" s="174"/>
      <c r="M233" s="174"/>
      <c r="N233" s="174"/>
      <c r="O233" s="174"/>
      <c r="P233" s="174"/>
      <c r="Q233" s="174"/>
      <c r="R233" s="174"/>
      <c r="S233" s="174" t="s">
        <v>979</v>
      </c>
      <c r="T233" s="174" t="s">
        <v>979</v>
      </c>
      <c r="U233" s="174" t="s">
        <v>979</v>
      </c>
      <c r="V233" s="174" t="s">
        <v>979</v>
      </c>
      <c r="W233" s="174" t="s">
        <v>979</v>
      </c>
      <c r="X233" s="174" t="s">
        <v>979</v>
      </c>
    </row>
    <row r="234" spans="1:24" ht="14.4">
      <c r="A234" s="82" t="s">
        <v>2953</v>
      </c>
      <c r="B234" s="20" t="b">
        <f t="shared" si="0"/>
        <v>0</v>
      </c>
      <c r="C234" s="82" t="s">
        <v>1815</v>
      </c>
      <c r="D234" s="20">
        <v>7323225158</v>
      </c>
      <c r="E234" s="82" t="s">
        <v>1920</v>
      </c>
      <c r="F234" s="56" t="s">
        <v>1743</v>
      </c>
      <c r="G234" s="174"/>
      <c r="H234" s="174"/>
      <c r="I234" s="174"/>
      <c r="J234" s="174"/>
      <c r="K234" s="174"/>
      <c r="L234" s="174"/>
      <c r="M234" s="174"/>
      <c r="N234" s="174"/>
      <c r="O234" s="174"/>
      <c r="P234" s="174"/>
      <c r="Q234" s="174"/>
      <c r="R234" s="174"/>
      <c r="S234" s="174" t="s">
        <v>979</v>
      </c>
      <c r="T234" s="174"/>
      <c r="U234" s="174"/>
      <c r="V234" s="174"/>
      <c r="W234" s="174"/>
      <c r="X234" s="174"/>
    </row>
    <row r="235" spans="1:24" ht="14.4">
      <c r="A235" s="82" t="s">
        <v>1042</v>
      </c>
      <c r="B235" s="20" t="b">
        <f t="shared" si="0"/>
        <v>0</v>
      </c>
      <c r="C235" s="82" t="s">
        <v>28</v>
      </c>
      <c r="D235" s="20" t="s">
        <v>1040</v>
      </c>
      <c r="E235" s="82" t="s">
        <v>1037</v>
      </c>
      <c r="F235" s="56" t="s">
        <v>1732</v>
      </c>
      <c r="G235" s="174"/>
      <c r="H235" s="174"/>
      <c r="I235" s="174"/>
      <c r="J235" s="174"/>
      <c r="K235" s="174"/>
      <c r="L235" s="174"/>
      <c r="M235" s="174"/>
      <c r="N235" s="174"/>
      <c r="O235" s="174"/>
      <c r="P235" s="174"/>
      <c r="Q235" s="174" t="s">
        <v>979</v>
      </c>
      <c r="R235" s="174" t="s">
        <v>979</v>
      </c>
      <c r="S235" s="174" t="s">
        <v>979</v>
      </c>
      <c r="T235" s="174" t="s">
        <v>979</v>
      </c>
      <c r="U235" s="174"/>
      <c r="V235" s="174"/>
      <c r="W235" s="174" t="s">
        <v>979</v>
      </c>
      <c r="X235" s="174"/>
    </row>
    <row r="236" spans="1:24" ht="14.4">
      <c r="A236" s="82" t="s">
        <v>2954</v>
      </c>
      <c r="B236" s="20" t="b">
        <f t="shared" si="0"/>
        <v>0</v>
      </c>
      <c r="C236" s="82" t="s">
        <v>2768</v>
      </c>
      <c r="D236" s="20">
        <v>7044517941</v>
      </c>
      <c r="E236" s="82" t="s">
        <v>2358</v>
      </c>
      <c r="F236" s="56" t="s">
        <v>1732</v>
      </c>
      <c r="G236" s="174" t="s">
        <v>979</v>
      </c>
      <c r="H236" s="174" t="s">
        <v>979</v>
      </c>
      <c r="I236" s="174" t="s">
        <v>979</v>
      </c>
      <c r="J236" s="174" t="s">
        <v>979</v>
      </c>
      <c r="K236" s="174"/>
      <c r="L236" s="174" t="s">
        <v>979</v>
      </c>
      <c r="M236" s="174"/>
      <c r="N236" s="174" t="s">
        <v>979</v>
      </c>
      <c r="O236" s="174"/>
      <c r="P236" s="174" t="s">
        <v>979</v>
      </c>
      <c r="Q236" s="174"/>
      <c r="R236" s="174" t="s">
        <v>979</v>
      </c>
      <c r="S236" s="174"/>
      <c r="T236" s="174"/>
      <c r="U236" s="174"/>
      <c r="V236" s="174"/>
      <c r="W236" s="174"/>
      <c r="X236" s="174"/>
    </row>
    <row r="237" spans="1:24" ht="14.4">
      <c r="A237" s="82" t="s">
        <v>2955</v>
      </c>
      <c r="B237" s="20" t="b">
        <f t="shared" si="0"/>
        <v>0</v>
      </c>
      <c r="C237" s="82" t="s">
        <v>2768</v>
      </c>
      <c r="D237" s="20">
        <v>8478020406</v>
      </c>
      <c r="E237" s="82" t="s">
        <v>2289</v>
      </c>
      <c r="F237" s="56" t="s">
        <v>1732</v>
      </c>
      <c r="G237" s="174" t="s">
        <v>979</v>
      </c>
      <c r="H237" s="174" t="s">
        <v>979</v>
      </c>
      <c r="I237" s="174" t="s">
        <v>979</v>
      </c>
      <c r="J237" s="174" t="s">
        <v>979</v>
      </c>
      <c r="K237" s="174"/>
      <c r="L237" s="174" t="s">
        <v>979</v>
      </c>
      <c r="M237" s="174"/>
      <c r="N237" s="174" t="s">
        <v>979</v>
      </c>
      <c r="O237" s="174"/>
      <c r="P237" s="174" t="s">
        <v>979</v>
      </c>
      <c r="Q237" s="174"/>
      <c r="R237" s="174" t="s">
        <v>979</v>
      </c>
      <c r="S237" s="174"/>
      <c r="T237" s="174"/>
      <c r="U237" s="174"/>
      <c r="V237" s="174"/>
      <c r="W237" s="174"/>
      <c r="X237" s="174"/>
    </row>
    <row r="238" spans="1:24" ht="14.4">
      <c r="A238" s="82" t="s">
        <v>2956</v>
      </c>
      <c r="B238" s="20" t="b">
        <f t="shared" si="0"/>
        <v>0</v>
      </c>
      <c r="C238" s="82" t="s">
        <v>2768</v>
      </c>
      <c r="D238" s="20">
        <v>9014910194</v>
      </c>
      <c r="E238" s="82" t="s">
        <v>1546</v>
      </c>
      <c r="F238" s="56" t="s">
        <v>1732</v>
      </c>
      <c r="G238" s="174"/>
      <c r="H238" s="174"/>
      <c r="I238" s="174"/>
      <c r="J238" s="174"/>
      <c r="K238" s="174"/>
      <c r="L238" s="174"/>
      <c r="M238" s="174"/>
      <c r="N238" s="174"/>
      <c r="O238" s="174"/>
      <c r="P238" s="174"/>
      <c r="Q238" s="174"/>
      <c r="R238" s="174"/>
      <c r="S238" s="174"/>
      <c r="T238" s="174" t="s">
        <v>979</v>
      </c>
      <c r="U238" s="174"/>
      <c r="V238" s="174"/>
      <c r="W238" s="174"/>
      <c r="X238" s="174"/>
    </row>
    <row r="239" spans="1:24" ht="14.4">
      <c r="A239" s="82" t="s">
        <v>2957</v>
      </c>
      <c r="B239" s="20" t="b">
        <f t="shared" si="0"/>
        <v>0</v>
      </c>
      <c r="C239" s="82" t="s">
        <v>1933</v>
      </c>
      <c r="D239" s="20">
        <v>5126609532</v>
      </c>
      <c r="E239" s="82" t="s">
        <v>1959</v>
      </c>
      <c r="F239" s="56" t="s">
        <v>1743</v>
      </c>
      <c r="G239" s="174"/>
      <c r="H239" s="174"/>
      <c r="I239" s="174"/>
      <c r="J239" s="174"/>
      <c r="K239" s="174"/>
      <c r="L239" s="174"/>
      <c r="M239" s="174"/>
      <c r="N239" s="174"/>
      <c r="O239" s="174"/>
      <c r="P239" s="174"/>
      <c r="Q239" s="174"/>
      <c r="R239" s="174"/>
      <c r="S239" s="174" t="s">
        <v>979</v>
      </c>
      <c r="T239" s="174" t="s">
        <v>979</v>
      </c>
      <c r="U239" s="174" t="s">
        <v>979</v>
      </c>
      <c r="V239" s="174"/>
      <c r="W239" s="174" t="s">
        <v>979</v>
      </c>
      <c r="X239" s="174"/>
    </row>
    <row r="240" spans="1:24" ht="14.4">
      <c r="A240" s="82" t="s">
        <v>2958</v>
      </c>
      <c r="B240" s="20" t="b">
        <f t="shared" si="0"/>
        <v>0</v>
      </c>
      <c r="C240" s="82" t="s">
        <v>2768</v>
      </c>
      <c r="D240" s="20">
        <v>3127742966</v>
      </c>
      <c r="E240" s="82" t="s">
        <v>1329</v>
      </c>
      <c r="F240" s="60"/>
      <c r="G240" s="174"/>
      <c r="H240" s="174"/>
      <c r="I240" s="174"/>
      <c r="J240" s="174"/>
      <c r="K240" s="174"/>
      <c r="L240" s="174"/>
      <c r="M240" s="174"/>
      <c r="N240" s="174"/>
      <c r="O240" s="174"/>
      <c r="P240" s="174"/>
      <c r="Q240" s="174"/>
      <c r="R240" s="174"/>
      <c r="S240" s="174"/>
      <c r="T240" s="174"/>
      <c r="U240" s="174" t="s">
        <v>979</v>
      </c>
      <c r="V240" s="174" t="s">
        <v>979</v>
      </c>
      <c r="W240" s="174" t="s">
        <v>979</v>
      </c>
      <c r="X240" s="174" t="s">
        <v>979</v>
      </c>
    </row>
    <row r="241" spans="1:24" ht="14.4">
      <c r="A241" s="60" t="s">
        <v>2959</v>
      </c>
      <c r="B241" s="20" t="b">
        <f t="shared" si="0"/>
        <v>0</v>
      </c>
      <c r="C241" s="1" t="s">
        <v>2043</v>
      </c>
      <c r="F241" s="56" t="s">
        <v>1732</v>
      </c>
      <c r="G241" s="174"/>
      <c r="H241" s="174"/>
      <c r="I241" s="174"/>
      <c r="J241" s="174"/>
      <c r="K241" s="174"/>
      <c r="L241" s="174"/>
      <c r="M241" s="174" t="s">
        <v>979</v>
      </c>
      <c r="N241" s="174" t="s">
        <v>979</v>
      </c>
      <c r="O241" s="174" t="s">
        <v>979</v>
      </c>
      <c r="P241" s="174" t="s">
        <v>979</v>
      </c>
      <c r="Q241" s="174" t="s">
        <v>979</v>
      </c>
      <c r="R241" s="174"/>
      <c r="S241" s="174"/>
      <c r="T241" s="174"/>
      <c r="U241" s="174"/>
      <c r="V241" s="174"/>
      <c r="W241" s="174"/>
      <c r="X241" s="174"/>
    </row>
    <row r="242" spans="1:24" ht="14.4">
      <c r="A242" s="82" t="s">
        <v>2960</v>
      </c>
      <c r="B242" s="20" t="b">
        <f t="shared" si="0"/>
        <v>0</v>
      </c>
      <c r="C242" s="82" t="s">
        <v>2768</v>
      </c>
      <c r="D242" s="20">
        <v>4107395245</v>
      </c>
      <c r="E242" s="82" t="s">
        <v>244</v>
      </c>
      <c r="F242" s="56" t="s">
        <v>1732</v>
      </c>
      <c r="G242" s="174"/>
      <c r="H242" s="174"/>
      <c r="I242" s="174"/>
      <c r="J242" s="174"/>
      <c r="K242" s="174"/>
      <c r="L242" s="174"/>
      <c r="M242" s="174"/>
      <c r="N242" s="174"/>
      <c r="O242" s="174"/>
      <c r="P242" s="174"/>
      <c r="Q242" s="174"/>
      <c r="R242" s="174"/>
      <c r="S242" s="174" t="s">
        <v>979</v>
      </c>
      <c r="T242" s="174" t="s">
        <v>979</v>
      </c>
      <c r="U242" s="174" t="s">
        <v>979</v>
      </c>
      <c r="V242" s="174" t="s">
        <v>979</v>
      </c>
      <c r="W242" s="174" t="s">
        <v>979</v>
      </c>
      <c r="X242" s="174"/>
    </row>
    <row r="243" spans="1:24" ht="14.4">
      <c r="A243" s="82" t="s">
        <v>2961</v>
      </c>
      <c r="B243" s="20" t="b">
        <f t="shared" si="0"/>
        <v>0</v>
      </c>
      <c r="C243" s="82" t="s">
        <v>2043</v>
      </c>
      <c r="D243" s="20">
        <v>7049075824</v>
      </c>
      <c r="E243" s="82" t="s">
        <v>2101</v>
      </c>
      <c r="F243" s="56" t="s">
        <v>1741</v>
      </c>
      <c r="G243" s="174"/>
      <c r="H243" s="174"/>
      <c r="I243" s="174"/>
      <c r="J243" s="174"/>
      <c r="K243" s="174"/>
      <c r="L243" s="174"/>
      <c r="M243" s="174"/>
      <c r="N243" s="174"/>
      <c r="O243" s="174"/>
      <c r="P243" s="174"/>
      <c r="Q243" s="174"/>
      <c r="R243" s="174"/>
      <c r="S243" s="174" t="s">
        <v>979</v>
      </c>
      <c r="T243" s="174" t="s">
        <v>979</v>
      </c>
      <c r="U243" s="174"/>
      <c r="V243" s="174"/>
      <c r="W243" s="174"/>
      <c r="X243" s="174"/>
    </row>
    <row r="244" spans="1:24" ht="14.4">
      <c r="A244" s="82" t="s">
        <v>704</v>
      </c>
      <c r="B244" s="20" t="b">
        <f t="shared" si="0"/>
        <v>0</v>
      </c>
      <c r="C244" s="82" t="s">
        <v>316</v>
      </c>
      <c r="D244" s="20">
        <v>9169348786</v>
      </c>
      <c r="E244" s="82" t="s">
        <v>701</v>
      </c>
      <c r="F244" s="56" t="s">
        <v>1745</v>
      </c>
      <c r="G244" s="174"/>
      <c r="H244" s="174"/>
      <c r="I244" s="174"/>
      <c r="J244" s="174"/>
      <c r="K244" s="174"/>
      <c r="L244" s="174"/>
      <c r="M244" s="174"/>
      <c r="N244" s="174"/>
      <c r="O244" s="174"/>
      <c r="P244" s="174"/>
      <c r="Q244" s="174"/>
      <c r="R244" s="174"/>
      <c r="S244" s="174" t="s">
        <v>979</v>
      </c>
      <c r="T244" s="174" t="s">
        <v>979</v>
      </c>
      <c r="U244" s="174" t="s">
        <v>979</v>
      </c>
      <c r="V244" s="174" t="s">
        <v>979</v>
      </c>
      <c r="W244" s="174" t="s">
        <v>979</v>
      </c>
      <c r="X244" s="174" t="s">
        <v>979</v>
      </c>
    </row>
    <row r="245" spans="1:24" ht="14.4">
      <c r="A245" s="82" t="s">
        <v>2962</v>
      </c>
      <c r="B245" s="20" t="b">
        <f t="shared" si="0"/>
        <v>0</v>
      </c>
      <c r="C245" s="82" t="s">
        <v>2768</v>
      </c>
      <c r="D245" s="20">
        <v>2482387202</v>
      </c>
      <c r="E245" s="82" t="s">
        <v>2297</v>
      </c>
      <c r="F245" s="56" t="s">
        <v>1743</v>
      </c>
      <c r="G245" s="174"/>
      <c r="H245" s="174"/>
      <c r="I245" s="174"/>
      <c r="J245" s="174"/>
      <c r="K245" s="174"/>
      <c r="L245" s="174"/>
      <c r="M245" s="174"/>
      <c r="N245" s="174"/>
      <c r="O245" s="174"/>
      <c r="P245" s="174"/>
      <c r="Q245" s="174"/>
      <c r="R245" s="174"/>
      <c r="S245" s="174"/>
      <c r="T245" s="174"/>
      <c r="U245" s="174"/>
      <c r="V245" s="174"/>
      <c r="W245" s="174"/>
      <c r="X245" s="174"/>
    </row>
    <row r="246" spans="1:24" ht="14.4">
      <c r="A246" s="82" t="s">
        <v>2963</v>
      </c>
      <c r="B246" s="20" t="b">
        <f t="shared" si="0"/>
        <v>0</v>
      </c>
      <c r="C246" s="82" t="s">
        <v>2768</v>
      </c>
      <c r="D246" s="20">
        <v>6307201149</v>
      </c>
      <c r="E246" s="82" t="s">
        <v>2336</v>
      </c>
      <c r="F246" s="56" t="s">
        <v>1772</v>
      </c>
      <c r="G246" s="174" t="s">
        <v>979</v>
      </c>
      <c r="H246" s="174" t="s">
        <v>979</v>
      </c>
      <c r="I246" s="174" t="s">
        <v>979</v>
      </c>
      <c r="J246" s="174" t="s">
        <v>979</v>
      </c>
      <c r="K246" s="174" t="s">
        <v>979</v>
      </c>
      <c r="L246" s="174" t="s">
        <v>979</v>
      </c>
      <c r="M246" s="174" t="s">
        <v>979</v>
      </c>
      <c r="N246" s="174" t="s">
        <v>979</v>
      </c>
      <c r="O246" s="174" t="s">
        <v>979</v>
      </c>
      <c r="P246" s="174" t="s">
        <v>979</v>
      </c>
      <c r="Q246" s="174" t="s">
        <v>979</v>
      </c>
      <c r="R246" s="174" t="s">
        <v>979</v>
      </c>
      <c r="S246" s="174"/>
      <c r="T246" s="174"/>
      <c r="U246" s="174"/>
      <c r="V246" s="174"/>
      <c r="W246" s="174"/>
      <c r="X246" s="174"/>
    </row>
    <row r="247" spans="1:24" ht="14.4">
      <c r="A247" s="82" t="s">
        <v>2964</v>
      </c>
      <c r="B247" s="20" t="b">
        <f t="shared" si="0"/>
        <v>0</v>
      </c>
      <c r="C247" s="82" t="s">
        <v>1782</v>
      </c>
      <c r="D247" s="20">
        <v>4406706724</v>
      </c>
      <c r="E247" s="82" t="s">
        <v>1911</v>
      </c>
      <c r="F247" s="56" t="s">
        <v>1743</v>
      </c>
      <c r="G247" s="174"/>
      <c r="H247" s="174"/>
      <c r="I247" s="174"/>
      <c r="J247" s="174"/>
      <c r="K247" s="174"/>
      <c r="L247" s="174"/>
      <c r="M247" s="174"/>
      <c r="N247" s="174"/>
      <c r="O247" s="174"/>
      <c r="P247" s="174"/>
      <c r="Q247" s="174"/>
      <c r="R247" s="174"/>
      <c r="S247" s="174"/>
      <c r="T247" s="174"/>
      <c r="U247" s="174" t="s">
        <v>979</v>
      </c>
      <c r="V247" s="174" t="s">
        <v>979</v>
      </c>
      <c r="W247" s="174"/>
      <c r="X247" s="174"/>
    </row>
    <row r="248" spans="1:24" ht="14.4">
      <c r="A248" s="82" t="s">
        <v>2965</v>
      </c>
      <c r="B248" s="20" t="b">
        <f t="shared" si="0"/>
        <v>0</v>
      </c>
      <c r="C248" s="82" t="s">
        <v>2768</v>
      </c>
      <c r="D248" s="20" t="s">
        <v>291</v>
      </c>
      <c r="E248" s="82" t="s">
        <v>288</v>
      </c>
      <c r="F248" s="56" t="s">
        <v>1732</v>
      </c>
      <c r="G248" s="174"/>
      <c r="H248" s="174"/>
      <c r="I248" s="174"/>
      <c r="J248" s="174"/>
      <c r="K248" s="174"/>
      <c r="L248" s="174"/>
      <c r="M248" s="174"/>
      <c r="N248" s="174"/>
      <c r="O248" s="174"/>
      <c r="P248" s="174"/>
      <c r="Q248" s="174"/>
      <c r="R248" s="174"/>
      <c r="S248" s="174" t="s">
        <v>979</v>
      </c>
      <c r="T248" s="174" t="s">
        <v>979</v>
      </c>
      <c r="U248" s="174" t="s">
        <v>979</v>
      </c>
      <c r="V248" s="174" t="s">
        <v>979</v>
      </c>
      <c r="W248" s="174" t="s">
        <v>979</v>
      </c>
      <c r="X248" s="174" t="s">
        <v>979</v>
      </c>
    </row>
    <row r="249" spans="1:24" ht="14.4">
      <c r="A249" s="82" t="s">
        <v>2966</v>
      </c>
      <c r="B249" s="20" t="b">
        <f t="shared" si="0"/>
        <v>0</v>
      </c>
      <c r="C249" s="82" t="s">
        <v>2768</v>
      </c>
      <c r="D249" s="20">
        <v>2142189422</v>
      </c>
      <c r="E249" s="82" t="s">
        <v>737</v>
      </c>
      <c r="F249" s="56" t="s">
        <v>1732</v>
      </c>
      <c r="G249" s="174"/>
      <c r="H249" s="174"/>
      <c r="I249" s="174"/>
      <c r="J249" s="174"/>
      <c r="K249" s="174"/>
      <c r="L249" s="174"/>
      <c r="M249" s="174"/>
      <c r="N249" s="174"/>
      <c r="O249" s="174"/>
      <c r="P249" s="174"/>
      <c r="Q249" s="174"/>
      <c r="R249" s="174"/>
      <c r="S249" s="174" t="s">
        <v>979</v>
      </c>
      <c r="T249" s="174" t="s">
        <v>979</v>
      </c>
      <c r="U249" s="174" t="s">
        <v>979</v>
      </c>
      <c r="V249" s="174" t="s">
        <v>979</v>
      </c>
      <c r="W249" s="174" t="s">
        <v>979</v>
      </c>
      <c r="X249" s="174" t="s">
        <v>979</v>
      </c>
    </row>
    <row r="250" spans="1:24" ht="14.4">
      <c r="A250" s="82" t="s">
        <v>2967</v>
      </c>
      <c r="B250" s="20" t="b">
        <f t="shared" si="0"/>
        <v>0</v>
      </c>
      <c r="C250" s="82" t="s">
        <v>2768</v>
      </c>
      <c r="D250" s="20">
        <v>2246768896</v>
      </c>
      <c r="E250" s="82" t="s">
        <v>1296</v>
      </c>
      <c r="F250" s="56" t="s">
        <v>1732</v>
      </c>
      <c r="G250" s="174"/>
      <c r="H250" s="174"/>
      <c r="I250" s="174"/>
      <c r="J250" s="174"/>
      <c r="K250" s="174"/>
      <c r="L250" s="174"/>
      <c r="M250" s="174"/>
      <c r="N250" s="174"/>
      <c r="O250" s="174"/>
      <c r="P250" s="174"/>
      <c r="Q250" s="174"/>
      <c r="R250" s="174"/>
      <c r="S250" s="174"/>
      <c r="T250" s="174" t="s">
        <v>979</v>
      </c>
      <c r="U250" s="174" t="s">
        <v>979</v>
      </c>
      <c r="V250" s="174" t="s">
        <v>979</v>
      </c>
      <c r="W250" s="174"/>
      <c r="X250" s="174"/>
    </row>
    <row r="251" spans="1:24" ht="14.4">
      <c r="A251" s="82" t="s">
        <v>1319</v>
      </c>
      <c r="B251" s="20" t="b">
        <f t="shared" si="0"/>
        <v>0</v>
      </c>
      <c r="C251" s="82" t="s">
        <v>18</v>
      </c>
      <c r="D251" s="20">
        <v>6786468880</v>
      </c>
      <c r="E251" s="82" t="s">
        <v>1317</v>
      </c>
      <c r="F251" s="56" t="s">
        <v>1741</v>
      </c>
      <c r="G251" s="174"/>
      <c r="H251" s="174"/>
      <c r="I251" s="174"/>
      <c r="J251" s="174"/>
      <c r="K251" s="174"/>
      <c r="L251" s="174"/>
      <c r="M251" s="174"/>
      <c r="N251" s="174"/>
      <c r="O251" s="174"/>
      <c r="P251" s="174"/>
      <c r="Q251" s="174"/>
      <c r="R251" s="174"/>
      <c r="S251" s="174" t="s">
        <v>979</v>
      </c>
      <c r="T251" s="174" t="s">
        <v>979</v>
      </c>
      <c r="U251" s="174" t="s">
        <v>979</v>
      </c>
      <c r="V251" s="174" t="s">
        <v>979</v>
      </c>
      <c r="W251" s="174" t="s">
        <v>979</v>
      </c>
      <c r="X251" s="174" t="s">
        <v>979</v>
      </c>
    </row>
    <row r="252" spans="1:24" ht="14.4">
      <c r="A252" s="82" t="s">
        <v>2968</v>
      </c>
      <c r="B252" s="20" t="b">
        <f t="shared" si="0"/>
        <v>0</v>
      </c>
      <c r="C252" s="82" t="s">
        <v>1819</v>
      </c>
      <c r="D252" s="20">
        <v>7326099669</v>
      </c>
      <c r="E252" s="82" t="s">
        <v>1816</v>
      </c>
      <c r="F252" s="56" t="s">
        <v>1732</v>
      </c>
      <c r="G252" s="174"/>
      <c r="H252" s="174"/>
      <c r="I252" s="174"/>
      <c r="J252" s="174"/>
      <c r="K252" s="174"/>
      <c r="L252" s="174"/>
      <c r="M252" s="174"/>
      <c r="N252" s="174"/>
      <c r="O252" s="174"/>
      <c r="P252" s="174"/>
      <c r="Q252" s="174"/>
      <c r="R252" s="174"/>
      <c r="S252" s="174" t="s">
        <v>979</v>
      </c>
      <c r="T252" s="174" t="s">
        <v>979</v>
      </c>
      <c r="U252" s="174"/>
      <c r="V252" s="174"/>
      <c r="W252" s="174"/>
      <c r="X252" s="174"/>
    </row>
    <row r="253" spans="1:24" ht="14.4">
      <c r="A253" s="175" t="s">
        <v>2969</v>
      </c>
      <c r="B253" s="20" t="b">
        <f t="shared" si="0"/>
        <v>0</v>
      </c>
      <c r="C253" s="82" t="s">
        <v>2768</v>
      </c>
      <c r="D253" s="176">
        <v>2039700969</v>
      </c>
      <c r="E253" s="91" t="s">
        <v>1404</v>
      </c>
      <c r="F253" s="84"/>
      <c r="G253" s="174"/>
      <c r="H253" s="174"/>
      <c r="I253" s="174"/>
      <c r="J253" s="174"/>
      <c r="K253" s="174"/>
      <c r="L253" s="174"/>
      <c r="M253" s="174"/>
      <c r="N253" s="174"/>
      <c r="O253" s="174"/>
      <c r="P253" s="174"/>
      <c r="Q253" s="174"/>
      <c r="R253" s="174"/>
      <c r="S253" s="174"/>
      <c r="T253" s="174"/>
      <c r="U253" s="174" t="s">
        <v>979</v>
      </c>
      <c r="V253" s="174" t="s">
        <v>979</v>
      </c>
      <c r="W253" s="174" t="s">
        <v>979</v>
      </c>
      <c r="X253" s="174" t="s">
        <v>979</v>
      </c>
    </row>
    <row r="254" spans="1:24" ht="14.4">
      <c r="A254" s="82" t="s">
        <v>2573</v>
      </c>
      <c r="B254" s="20" t="b">
        <f t="shared" si="0"/>
        <v>0</v>
      </c>
      <c r="C254" s="82" t="s">
        <v>2237</v>
      </c>
      <c r="D254" s="20" t="s">
        <v>2242</v>
      </c>
      <c r="E254" s="82" t="s">
        <v>2240</v>
      </c>
      <c r="F254" s="56" t="s">
        <v>1746</v>
      </c>
      <c r="G254" s="174"/>
      <c r="H254" s="174"/>
      <c r="I254" s="174"/>
      <c r="J254" s="174" t="s">
        <v>979</v>
      </c>
      <c r="K254" s="174" t="s">
        <v>979</v>
      </c>
      <c r="L254" s="174" t="s">
        <v>979</v>
      </c>
      <c r="M254" s="174" t="s">
        <v>979</v>
      </c>
      <c r="N254" s="174" t="s">
        <v>979</v>
      </c>
      <c r="O254" s="174" t="s">
        <v>979</v>
      </c>
      <c r="P254" s="174" t="s">
        <v>979</v>
      </c>
      <c r="Q254" s="174" t="s">
        <v>979</v>
      </c>
      <c r="R254" s="174" t="s">
        <v>979</v>
      </c>
      <c r="S254" s="174"/>
      <c r="T254" s="174"/>
      <c r="U254" s="174"/>
      <c r="V254" s="174"/>
      <c r="W254" s="174"/>
      <c r="X254" s="174"/>
    </row>
    <row r="255" spans="1:24" ht="14.4">
      <c r="A255" s="82" t="s">
        <v>1159</v>
      </c>
      <c r="B255" s="20" t="b">
        <f t="shared" si="0"/>
        <v>0</v>
      </c>
      <c r="C255" s="82" t="s">
        <v>2768</v>
      </c>
      <c r="D255" s="20">
        <v>8475025885</v>
      </c>
      <c r="E255" s="82" t="s">
        <v>1155</v>
      </c>
      <c r="F255" s="56" t="s">
        <v>1746</v>
      </c>
      <c r="G255" s="174" t="s">
        <v>979</v>
      </c>
      <c r="H255" s="174" t="s">
        <v>979</v>
      </c>
      <c r="I255" s="174" t="s">
        <v>979</v>
      </c>
      <c r="J255" s="174" t="s">
        <v>979</v>
      </c>
      <c r="K255" s="174" t="s">
        <v>979</v>
      </c>
      <c r="L255" s="174" t="s">
        <v>979</v>
      </c>
      <c r="M255" s="174" t="s">
        <v>979</v>
      </c>
      <c r="N255" s="174" t="s">
        <v>979</v>
      </c>
      <c r="O255" s="174" t="s">
        <v>979</v>
      </c>
      <c r="P255" s="174" t="s">
        <v>979</v>
      </c>
      <c r="Q255" s="174" t="s">
        <v>979</v>
      </c>
      <c r="R255" s="174" t="s">
        <v>979</v>
      </c>
      <c r="S255" s="174" t="s">
        <v>979</v>
      </c>
      <c r="T255" s="174" t="s">
        <v>979</v>
      </c>
      <c r="U255" s="174" t="s">
        <v>979</v>
      </c>
      <c r="V255" s="174" t="s">
        <v>979</v>
      </c>
      <c r="W255" s="174" t="s">
        <v>979</v>
      </c>
      <c r="X255" s="174" t="s">
        <v>979</v>
      </c>
    </row>
    <row r="256" spans="1:24" ht="14.4">
      <c r="A256" s="82" t="s">
        <v>2970</v>
      </c>
      <c r="B256" s="20" t="b">
        <f t="shared" si="0"/>
        <v>0</v>
      </c>
      <c r="C256" s="82" t="s">
        <v>1968</v>
      </c>
      <c r="D256" s="20" t="s">
        <v>2012</v>
      </c>
      <c r="E256" s="82" t="s">
        <v>2009</v>
      </c>
      <c r="F256" s="56" t="s">
        <v>1732</v>
      </c>
      <c r="G256" s="174"/>
      <c r="H256" s="174"/>
      <c r="I256" s="174"/>
      <c r="J256" s="174"/>
      <c r="K256" s="174"/>
      <c r="L256" s="174"/>
      <c r="M256" s="174"/>
      <c r="N256" s="174"/>
      <c r="O256" s="174"/>
      <c r="P256" s="174"/>
      <c r="Q256" s="174"/>
      <c r="R256" s="174"/>
      <c r="S256" s="174"/>
      <c r="T256" s="174" t="s">
        <v>979</v>
      </c>
      <c r="U256" s="174" t="s">
        <v>979</v>
      </c>
      <c r="V256" s="174" t="s">
        <v>979</v>
      </c>
      <c r="W256" s="174" t="s">
        <v>979</v>
      </c>
      <c r="X256" s="174"/>
    </row>
    <row r="257" spans="1:24" ht="14.4">
      <c r="A257" s="175" t="s">
        <v>2971</v>
      </c>
      <c r="B257" s="20" t="b">
        <f t="shared" ref="B257:B511" si="1">A257=A256</f>
        <v>0</v>
      </c>
      <c r="C257" s="175" t="s">
        <v>18</v>
      </c>
      <c r="D257" s="176">
        <v>4803882451</v>
      </c>
      <c r="E257" s="91" t="s">
        <v>1368</v>
      </c>
      <c r="F257" s="84"/>
      <c r="G257" s="174"/>
      <c r="H257" s="174"/>
      <c r="I257" s="174"/>
      <c r="J257" s="174"/>
      <c r="K257" s="174"/>
      <c r="L257" s="174"/>
      <c r="M257" s="174"/>
      <c r="N257" s="174"/>
      <c r="O257" s="174"/>
      <c r="P257" s="174"/>
      <c r="Q257" s="174" t="s">
        <v>979</v>
      </c>
      <c r="R257" s="174" t="s">
        <v>979</v>
      </c>
      <c r="S257" s="174" t="s">
        <v>979</v>
      </c>
      <c r="T257" s="174" t="s">
        <v>979</v>
      </c>
      <c r="U257" s="174" t="s">
        <v>979</v>
      </c>
      <c r="V257" s="174" t="s">
        <v>979</v>
      </c>
      <c r="W257" s="174"/>
      <c r="X257" s="174"/>
    </row>
    <row r="258" spans="1:24" ht="14.4">
      <c r="A258" s="82" t="s">
        <v>2972</v>
      </c>
      <c r="B258" s="20" t="b">
        <f t="shared" si="1"/>
        <v>0</v>
      </c>
      <c r="C258" s="82" t="s">
        <v>2768</v>
      </c>
      <c r="D258" s="20">
        <v>7752750619</v>
      </c>
      <c r="E258" s="82" t="s">
        <v>2322</v>
      </c>
      <c r="F258" s="56" t="s">
        <v>1732</v>
      </c>
      <c r="G258" s="174"/>
      <c r="H258" s="174"/>
      <c r="I258" s="174"/>
      <c r="J258" s="174"/>
      <c r="K258" s="174"/>
      <c r="L258" s="174"/>
      <c r="M258" s="174"/>
      <c r="N258" s="174"/>
      <c r="O258" s="174"/>
      <c r="P258" s="174"/>
      <c r="Q258" s="174"/>
      <c r="R258" s="174"/>
      <c r="S258" s="174"/>
      <c r="T258" s="174"/>
      <c r="U258" s="174"/>
      <c r="V258" s="174"/>
      <c r="W258" s="174"/>
      <c r="X258" s="174"/>
    </row>
    <row r="259" spans="1:24" ht="14.4">
      <c r="A259" s="82" t="s">
        <v>2973</v>
      </c>
      <c r="B259" s="20" t="b">
        <f t="shared" si="1"/>
        <v>0</v>
      </c>
      <c r="C259" s="82" t="s">
        <v>2768</v>
      </c>
      <c r="D259" s="20">
        <v>2178281143</v>
      </c>
      <c r="E259" s="82" t="s">
        <v>2339</v>
      </c>
      <c r="F259" s="56" t="s">
        <v>1743</v>
      </c>
      <c r="G259" s="174"/>
      <c r="H259" s="174"/>
      <c r="I259" s="174"/>
      <c r="J259" s="174"/>
      <c r="K259" s="174"/>
      <c r="L259" s="174"/>
      <c r="M259" s="174"/>
      <c r="N259" s="174"/>
      <c r="O259" s="174"/>
      <c r="P259" s="174"/>
      <c r="Q259" s="174"/>
      <c r="R259" s="174"/>
      <c r="S259" s="174"/>
      <c r="T259" s="174"/>
      <c r="U259" s="174"/>
      <c r="V259" s="174"/>
      <c r="W259" s="174"/>
      <c r="X259" s="174"/>
    </row>
    <row r="260" spans="1:24" ht="14.4">
      <c r="A260" s="82" t="s">
        <v>186</v>
      </c>
      <c r="B260" s="20" t="b">
        <f t="shared" si="1"/>
        <v>0</v>
      </c>
      <c r="C260" s="82" t="s">
        <v>56</v>
      </c>
      <c r="D260" s="20">
        <v>2259333045</v>
      </c>
      <c r="E260" s="82" t="s">
        <v>184</v>
      </c>
      <c r="F260" s="56" t="s">
        <v>1732</v>
      </c>
      <c r="G260" s="174"/>
      <c r="H260" s="174"/>
      <c r="I260" s="174"/>
      <c r="J260" s="174"/>
      <c r="K260" s="174"/>
      <c r="L260" s="174"/>
      <c r="M260" s="174"/>
      <c r="N260" s="174"/>
      <c r="O260" s="174"/>
      <c r="P260" s="174"/>
      <c r="Q260" s="174"/>
      <c r="R260" s="174"/>
      <c r="S260" s="174" t="s">
        <v>979</v>
      </c>
      <c r="T260" s="174"/>
      <c r="U260" s="174" t="s">
        <v>979</v>
      </c>
      <c r="V260" s="174"/>
      <c r="W260" s="174" t="s">
        <v>979</v>
      </c>
      <c r="X260" s="174"/>
    </row>
    <row r="261" spans="1:24" ht="14.4">
      <c r="A261" s="82" t="s">
        <v>2974</v>
      </c>
      <c r="B261" s="20" t="b">
        <f t="shared" si="1"/>
        <v>0</v>
      </c>
      <c r="C261" s="82" t="s">
        <v>2768</v>
      </c>
      <c r="D261" s="20">
        <v>8475084816</v>
      </c>
      <c r="E261" s="82" t="s">
        <v>2330</v>
      </c>
      <c r="F261" s="56" t="s">
        <v>1732</v>
      </c>
      <c r="G261" s="174" t="s">
        <v>979</v>
      </c>
      <c r="H261" s="174" t="s">
        <v>979</v>
      </c>
      <c r="I261" s="174" t="s">
        <v>979</v>
      </c>
      <c r="J261" s="174" t="s">
        <v>979</v>
      </c>
      <c r="K261" s="174" t="s">
        <v>979</v>
      </c>
      <c r="L261" s="174" t="s">
        <v>979</v>
      </c>
      <c r="M261" s="174" t="s">
        <v>979</v>
      </c>
      <c r="N261" s="174" t="s">
        <v>979</v>
      </c>
      <c r="O261" s="174" t="s">
        <v>979</v>
      </c>
      <c r="P261" s="174" t="s">
        <v>979</v>
      </c>
      <c r="Q261" s="174" t="s">
        <v>979</v>
      </c>
      <c r="R261" s="174" t="s">
        <v>979</v>
      </c>
      <c r="S261" s="174"/>
      <c r="T261" s="174"/>
      <c r="U261" s="174"/>
      <c r="V261" s="174"/>
      <c r="W261" s="174"/>
      <c r="X261" s="174"/>
    </row>
    <row r="262" spans="1:24" ht="14.4">
      <c r="A262" s="175" t="s">
        <v>2975</v>
      </c>
      <c r="B262" s="20" t="b">
        <f t="shared" si="1"/>
        <v>0</v>
      </c>
      <c r="C262" s="91" t="s">
        <v>2107</v>
      </c>
      <c r="D262" s="91" t="s">
        <v>2145</v>
      </c>
      <c r="E262" s="91"/>
      <c r="F262" s="82" t="s">
        <v>1743</v>
      </c>
      <c r="G262" s="174"/>
      <c r="H262" s="174"/>
      <c r="I262" s="174"/>
      <c r="J262" s="174"/>
      <c r="K262" s="174"/>
      <c r="L262" s="174"/>
      <c r="M262" s="174"/>
      <c r="N262" s="174"/>
      <c r="O262" s="174"/>
      <c r="P262" s="174"/>
      <c r="Q262" s="174"/>
      <c r="R262" s="174"/>
      <c r="S262" s="174" t="s">
        <v>979</v>
      </c>
      <c r="T262" s="174" t="s">
        <v>979</v>
      </c>
      <c r="U262" s="174" t="s">
        <v>979</v>
      </c>
      <c r="V262" s="174" t="s">
        <v>979</v>
      </c>
      <c r="W262" s="174" t="s">
        <v>979</v>
      </c>
      <c r="X262" s="174" t="s">
        <v>979</v>
      </c>
    </row>
    <row r="263" spans="1:24" ht="14.4">
      <c r="A263" s="82" t="s">
        <v>2976</v>
      </c>
      <c r="B263" s="20" t="b">
        <f t="shared" si="1"/>
        <v>0</v>
      </c>
      <c r="C263" s="82" t="s">
        <v>1844</v>
      </c>
      <c r="D263" s="20">
        <v>14408414208</v>
      </c>
      <c r="E263" s="82" t="s">
        <v>1842</v>
      </c>
      <c r="F263" s="56" t="s">
        <v>1732</v>
      </c>
      <c r="G263" s="174"/>
      <c r="H263" s="174"/>
      <c r="I263" s="174"/>
      <c r="J263" s="174"/>
      <c r="K263" s="174"/>
      <c r="L263" s="174"/>
      <c r="M263" s="174"/>
      <c r="N263" s="174"/>
      <c r="O263" s="174"/>
      <c r="P263" s="174"/>
      <c r="Q263" s="174"/>
      <c r="R263" s="174"/>
      <c r="S263" s="174" t="s">
        <v>979</v>
      </c>
      <c r="T263" s="174" t="s">
        <v>979</v>
      </c>
      <c r="U263" s="174" t="s">
        <v>979</v>
      </c>
      <c r="V263" s="174" t="s">
        <v>979</v>
      </c>
      <c r="W263" s="174" t="s">
        <v>979</v>
      </c>
      <c r="X263" s="174"/>
    </row>
    <row r="264" spans="1:24" ht="14.4">
      <c r="A264" s="82" t="s">
        <v>570</v>
      </c>
      <c r="B264" s="20" t="b">
        <f t="shared" si="1"/>
        <v>0</v>
      </c>
      <c r="C264" s="82" t="s">
        <v>28</v>
      </c>
      <c r="D264" s="20">
        <v>2016285683</v>
      </c>
      <c r="E264" s="82" t="s">
        <v>567</v>
      </c>
      <c r="F264" s="56" t="s">
        <v>1732</v>
      </c>
      <c r="G264" s="174"/>
      <c r="H264" s="174"/>
      <c r="I264" s="174"/>
      <c r="J264" s="174"/>
      <c r="K264" s="174"/>
      <c r="L264" s="174"/>
      <c r="M264" s="174"/>
      <c r="N264" s="174"/>
      <c r="O264" s="174"/>
      <c r="P264" s="174"/>
      <c r="Q264" s="174"/>
      <c r="R264" s="174"/>
      <c r="S264" s="174" t="s">
        <v>979</v>
      </c>
      <c r="T264" s="174" t="s">
        <v>979</v>
      </c>
      <c r="U264" s="174" t="s">
        <v>979</v>
      </c>
      <c r="V264" s="174" t="s">
        <v>979</v>
      </c>
      <c r="W264" s="174" t="s">
        <v>979</v>
      </c>
      <c r="X264" s="174" t="s">
        <v>979</v>
      </c>
    </row>
    <row r="265" spans="1:24" ht="14.4">
      <c r="A265" s="177" t="s">
        <v>2599</v>
      </c>
      <c r="B265" s="20" t="b">
        <f t="shared" si="1"/>
        <v>0</v>
      </c>
      <c r="C265" s="82" t="s">
        <v>2237</v>
      </c>
      <c r="D265" s="20">
        <v>4408320769</v>
      </c>
      <c r="E265" s="82" t="s">
        <v>228</v>
      </c>
      <c r="F265" s="56" t="s">
        <v>1752</v>
      </c>
      <c r="G265" s="174"/>
      <c r="H265" s="174"/>
      <c r="I265" s="174"/>
      <c r="J265" s="174"/>
      <c r="K265" s="174"/>
      <c r="L265" s="174"/>
      <c r="M265" s="174"/>
      <c r="N265" s="174"/>
      <c r="O265" s="174"/>
      <c r="P265" s="174" t="s">
        <v>979</v>
      </c>
      <c r="Q265" s="174" t="s">
        <v>979</v>
      </c>
      <c r="R265" s="174" t="s">
        <v>979</v>
      </c>
      <c r="S265" s="174"/>
      <c r="T265" s="174"/>
      <c r="U265" s="174"/>
      <c r="V265" s="174"/>
      <c r="W265" s="174"/>
      <c r="X265" s="174"/>
    </row>
    <row r="266" spans="1:24" ht="14.4">
      <c r="A266" s="177" t="s">
        <v>2599</v>
      </c>
      <c r="B266" s="20" t="b">
        <f t="shared" si="1"/>
        <v>1</v>
      </c>
      <c r="C266" s="82" t="s">
        <v>18</v>
      </c>
      <c r="D266" s="20">
        <v>4408320769</v>
      </c>
      <c r="E266" s="82" t="s">
        <v>228</v>
      </c>
      <c r="F266" s="56" t="s">
        <v>1735</v>
      </c>
      <c r="G266" s="174"/>
      <c r="H266" s="174"/>
      <c r="I266" s="174"/>
      <c r="J266" s="174"/>
      <c r="K266" s="174"/>
      <c r="L266" s="174"/>
      <c r="M266" s="174"/>
      <c r="N266" s="174"/>
      <c r="O266" s="174"/>
      <c r="P266" s="174"/>
      <c r="Q266" s="174"/>
      <c r="R266" s="174"/>
      <c r="S266" s="174" t="s">
        <v>979</v>
      </c>
      <c r="T266" s="174" t="s">
        <v>979</v>
      </c>
      <c r="U266" s="174" t="s">
        <v>979</v>
      </c>
      <c r="V266" s="174" t="s">
        <v>979</v>
      </c>
      <c r="W266" s="174" t="s">
        <v>979</v>
      </c>
      <c r="X266" s="174" t="s">
        <v>979</v>
      </c>
    </row>
    <row r="267" spans="1:24" ht="14.4">
      <c r="A267" s="82" t="s">
        <v>2977</v>
      </c>
      <c r="B267" s="20" t="b">
        <f t="shared" si="1"/>
        <v>0</v>
      </c>
      <c r="C267" s="82" t="s">
        <v>28</v>
      </c>
      <c r="D267" s="20">
        <v>3306314132</v>
      </c>
      <c r="E267" s="82" t="s">
        <v>378</v>
      </c>
      <c r="F267" s="56" t="s">
        <v>1732</v>
      </c>
      <c r="G267" s="174"/>
      <c r="H267" s="174"/>
      <c r="I267" s="174"/>
      <c r="J267" s="174"/>
      <c r="K267" s="174"/>
      <c r="L267" s="174"/>
      <c r="M267" s="174"/>
      <c r="N267" s="174"/>
      <c r="O267" s="174"/>
      <c r="P267" s="174"/>
      <c r="Q267" s="174"/>
      <c r="R267" s="174"/>
      <c r="S267" s="174" t="s">
        <v>979</v>
      </c>
      <c r="T267" s="174" t="s">
        <v>979</v>
      </c>
      <c r="U267" s="174" t="s">
        <v>979</v>
      </c>
      <c r="V267" s="174" t="s">
        <v>979</v>
      </c>
      <c r="W267" s="174"/>
      <c r="X267" s="174"/>
    </row>
    <row r="268" spans="1:24" ht="14.4">
      <c r="A268" s="82" t="s">
        <v>2978</v>
      </c>
      <c r="B268" s="20" t="b">
        <f t="shared" si="1"/>
        <v>0</v>
      </c>
      <c r="C268" s="82" t="s">
        <v>2237</v>
      </c>
      <c r="D268" s="20" t="s">
        <v>2240</v>
      </c>
      <c r="E268" s="82" t="s">
        <v>2240</v>
      </c>
      <c r="F268" s="56" t="s">
        <v>1743</v>
      </c>
      <c r="G268" s="174"/>
      <c r="H268" s="174"/>
      <c r="I268" s="174"/>
      <c r="J268" s="174" t="s">
        <v>979</v>
      </c>
      <c r="K268" s="174" t="s">
        <v>979</v>
      </c>
      <c r="L268" s="174" t="s">
        <v>979</v>
      </c>
      <c r="M268" s="174" t="s">
        <v>979</v>
      </c>
      <c r="N268" s="174" t="s">
        <v>979</v>
      </c>
      <c r="O268" s="174" t="s">
        <v>979</v>
      </c>
      <c r="P268" s="174" t="s">
        <v>979</v>
      </c>
      <c r="Q268" s="174" t="s">
        <v>979</v>
      </c>
      <c r="R268" s="174" t="s">
        <v>979</v>
      </c>
      <c r="S268" s="174"/>
      <c r="T268" s="174"/>
      <c r="U268" s="174"/>
      <c r="V268" s="174"/>
      <c r="W268" s="174"/>
      <c r="X268" s="174"/>
    </row>
    <row r="269" spans="1:24" ht="14.4">
      <c r="A269" s="175" t="s">
        <v>1471</v>
      </c>
      <c r="B269" s="20" t="b">
        <f t="shared" si="1"/>
        <v>0</v>
      </c>
      <c r="C269" s="175" t="s">
        <v>18</v>
      </c>
      <c r="D269" s="176">
        <v>5713455195</v>
      </c>
      <c r="E269" s="91" t="s">
        <v>1467</v>
      </c>
      <c r="F269" s="84"/>
      <c r="G269" s="174"/>
      <c r="H269" s="174"/>
      <c r="I269" s="174"/>
      <c r="J269" s="174"/>
      <c r="K269" s="174"/>
      <c r="L269" s="174"/>
      <c r="M269" s="174"/>
      <c r="N269" s="174"/>
      <c r="O269" s="174"/>
      <c r="P269" s="174"/>
      <c r="Q269" s="174"/>
      <c r="R269" s="174" t="s">
        <v>979</v>
      </c>
      <c r="S269" s="174" t="s">
        <v>979</v>
      </c>
      <c r="T269" s="174"/>
      <c r="U269" s="174"/>
      <c r="V269" s="174"/>
      <c r="W269" s="174"/>
      <c r="X269" s="174"/>
    </row>
    <row r="270" spans="1:24" ht="14.4">
      <c r="A270" s="82" t="s">
        <v>51</v>
      </c>
      <c r="B270" s="20" t="b">
        <f t="shared" si="1"/>
        <v>0</v>
      </c>
      <c r="C270" s="82" t="s">
        <v>28</v>
      </c>
      <c r="D270" s="20">
        <v>7324076267</v>
      </c>
      <c r="E270" s="82" t="s">
        <v>48</v>
      </c>
      <c r="F270" s="56" t="s">
        <v>1732</v>
      </c>
      <c r="G270" s="174"/>
      <c r="H270" s="174"/>
      <c r="I270" s="174"/>
      <c r="J270" s="174"/>
      <c r="K270" s="174"/>
      <c r="L270" s="174"/>
      <c r="M270" s="174"/>
      <c r="N270" s="174"/>
      <c r="O270" s="174"/>
      <c r="P270" s="174"/>
      <c r="Q270" s="174"/>
      <c r="R270" s="174"/>
      <c r="S270" s="174" t="s">
        <v>979</v>
      </c>
      <c r="T270" s="174" t="s">
        <v>979</v>
      </c>
      <c r="U270" s="174"/>
      <c r="V270" s="174"/>
      <c r="W270" s="174" t="s">
        <v>979</v>
      </c>
      <c r="X270" s="174" t="s">
        <v>979</v>
      </c>
    </row>
    <row r="271" spans="1:24" ht="14.4">
      <c r="A271" s="82" t="s">
        <v>2979</v>
      </c>
      <c r="B271" s="20" t="b">
        <f t="shared" si="1"/>
        <v>0</v>
      </c>
      <c r="C271" s="82" t="s">
        <v>2768</v>
      </c>
      <c r="D271" s="20" t="s">
        <v>6445</v>
      </c>
      <c r="E271" s="82" t="s">
        <v>647</v>
      </c>
      <c r="F271" s="56" t="s">
        <v>1763</v>
      </c>
      <c r="G271" s="174"/>
      <c r="H271" s="174"/>
      <c r="I271" s="174"/>
      <c r="J271" s="174"/>
      <c r="K271" s="174"/>
      <c r="L271" s="174"/>
      <c r="M271" s="174"/>
      <c r="N271" s="174"/>
      <c r="O271" s="174"/>
      <c r="P271" s="174"/>
      <c r="Q271" s="174"/>
      <c r="R271" s="174"/>
      <c r="S271" s="174" t="s">
        <v>979</v>
      </c>
      <c r="T271" s="174" t="s">
        <v>979</v>
      </c>
      <c r="U271" s="174" t="s">
        <v>979</v>
      </c>
      <c r="V271" s="174" t="s">
        <v>979</v>
      </c>
      <c r="W271" s="174" t="s">
        <v>979</v>
      </c>
      <c r="X271" s="174" t="s">
        <v>979</v>
      </c>
    </row>
    <row r="272" spans="1:24" ht="14.4">
      <c r="A272" s="82" t="s">
        <v>2980</v>
      </c>
      <c r="B272" s="20" t="b">
        <f t="shared" si="1"/>
        <v>0</v>
      </c>
      <c r="C272" s="82" t="s">
        <v>1782</v>
      </c>
      <c r="D272" s="20">
        <v>6466325422</v>
      </c>
      <c r="E272" s="82" t="s">
        <v>1791</v>
      </c>
      <c r="F272" s="56" t="s">
        <v>1732</v>
      </c>
      <c r="G272" s="174"/>
      <c r="H272" s="174"/>
      <c r="I272" s="174"/>
      <c r="J272" s="174"/>
      <c r="K272" s="174"/>
      <c r="L272" s="174"/>
      <c r="M272" s="174"/>
      <c r="N272" s="174"/>
      <c r="O272" s="174"/>
      <c r="P272" s="174"/>
      <c r="Q272" s="174"/>
      <c r="R272" s="174"/>
      <c r="S272" s="174" t="s">
        <v>979</v>
      </c>
      <c r="T272" s="174" t="s">
        <v>979</v>
      </c>
      <c r="U272" s="174" t="s">
        <v>979</v>
      </c>
      <c r="V272" s="174"/>
      <c r="W272" s="174"/>
      <c r="X272" s="174"/>
    </row>
    <row r="273" spans="1:24" ht="14.4">
      <c r="A273" s="82" t="s">
        <v>2981</v>
      </c>
      <c r="B273" s="20" t="b">
        <f t="shared" si="1"/>
        <v>0</v>
      </c>
      <c r="C273" s="82" t="s">
        <v>18</v>
      </c>
      <c r="D273" s="20">
        <v>2016580377</v>
      </c>
      <c r="E273" s="82" t="s">
        <v>455</v>
      </c>
      <c r="F273" s="56" t="s">
        <v>1732</v>
      </c>
      <c r="G273" s="174"/>
      <c r="H273" s="174"/>
      <c r="I273" s="174"/>
      <c r="J273" s="174"/>
      <c r="K273" s="174"/>
      <c r="L273" s="174"/>
      <c r="M273" s="174"/>
      <c r="N273" s="174"/>
      <c r="O273" s="174"/>
      <c r="P273" s="174"/>
      <c r="Q273" s="174"/>
      <c r="R273" s="174"/>
      <c r="S273" s="174" t="s">
        <v>979</v>
      </c>
      <c r="T273" s="174" t="s">
        <v>979</v>
      </c>
      <c r="U273" s="174" t="s">
        <v>979</v>
      </c>
      <c r="V273" s="174" t="s">
        <v>979</v>
      </c>
      <c r="W273" s="174" t="s">
        <v>979</v>
      </c>
      <c r="X273" s="174"/>
    </row>
    <row r="274" spans="1:24" ht="14.4">
      <c r="A274" s="175" t="s">
        <v>2982</v>
      </c>
      <c r="B274" s="20" t="b">
        <f t="shared" si="1"/>
        <v>0</v>
      </c>
      <c r="C274" s="175" t="s">
        <v>56</v>
      </c>
      <c r="D274" s="176">
        <v>9729840079</v>
      </c>
      <c r="E274" s="91" t="s">
        <v>1441</v>
      </c>
      <c r="F274" s="84"/>
      <c r="G274" s="174"/>
      <c r="H274" s="174"/>
      <c r="I274" s="174"/>
      <c r="J274" s="174"/>
      <c r="K274" s="174"/>
      <c r="L274" s="174"/>
      <c r="M274" s="174"/>
      <c r="N274" s="174"/>
      <c r="O274" s="174"/>
      <c r="P274" s="174"/>
      <c r="Q274" s="174" t="s">
        <v>979</v>
      </c>
      <c r="R274" s="174"/>
      <c r="S274" s="174"/>
      <c r="T274" s="174"/>
      <c r="U274" s="174"/>
      <c r="V274" s="174"/>
      <c r="W274" s="174"/>
      <c r="X274" s="174"/>
    </row>
    <row r="275" spans="1:24" ht="14.4">
      <c r="A275" s="82" t="s">
        <v>2983</v>
      </c>
      <c r="B275" s="20" t="b">
        <f t="shared" si="1"/>
        <v>0</v>
      </c>
      <c r="C275" s="82" t="s">
        <v>1782</v>
      </c>
      <c r="D275" s="20">
        <v>2014924165</v>
      </c>
      <c r="E275" s="82" t="s">
        <v>1867</v>
      </c>
      <c r="F275" s="56" t="s">
        <v>1743</v>
      </c>
      <c r="G275" s="174"/>
      <c r="H275" s="174"/>
      <c r="I275" s="174"/>
      <c r="J275" s="174"/>
      <c r="K275" s="174"/>
      <c r="L275" s="174"/>
      <c r="M275" s="174"/>
      <c r="N275" s="174"/>
      <c r="O275" s="174"/>
      <c r="P275" s="174"/>
      <c r="Q275" s="174"/>
      <c r="R275" s="174"/>
      <c r="S275" s="174"/>
      <c r="T275" s="174" t="s">
        <v>979</v>
      </c>
      <c r="U275" s="174" t="s">
        <v>979</v>
      </c>
      <c r="V275" s="174" t="s">
        <v>979</v>
      </c>
      <c r="W275" s="174"/>
      <c r="X275" s="174"/>
    </row>
    <row r="276" spans="1:24" ht="14.4">
      <c r="A276" s="82" t="s">
        <v>2984</v>
      </c>
      <c r="B276" s="20" t="b">
        <f t="shared" si="1"/>
        <v>0</v>
      </c>
      <c r="C276" s="82" t="s">
        <v>752</v>
      </c>
      <c r="D276" s="20">
        <v>6182036984</v>
      </c>
      <c r="E276" s="82" t="s">
        <v>1189</v>
      </c>
      <c r="F276" s="56" t="s">
        <v>1732</v>
      </c>
      <c r="G276" s="174"/>
      <c r="H276" s="174"/>
      <c r="I276" s="174"/>
      <c r="J276" s="174"/>
      <c r="K276" s="174"/>
      <c r="L276" s="174"/>
      <c r="M276" s="174"/>
      <c r="N276" s="174"/>
      <c r="O276" s="174"/>
      <c r="P276" s="174"/>
      <c r="Q276" s="174"/>
      <c r="R276" s="174"/>
      <c r="S276" s="174"/>
      <c r="T276" s="174"/>
      <c r="U276" s="174"/>
      <c r="V276" s="174"/>
      <c r="W276" s="174" t="s">
        <v>979</v>
      </c>
      <c r="X276" s="174" t="s">
        <v>979</v>
      </c>
    </row>
    <row r="277" spans="1:24" ht="14.4">
      <c r="A277" s="82" t="s">
        <v>2985</v>
      </c>
      <c r="B277" s="20" t="b">
        <f t="shared" si="1"/>
        <v>0</v>
      </c>
      <c r="C277" s="82" t="s">
        <v>28</v>
      </c>
      <c r="D277" s="20">
        <v>6304507302</v>
      </c>
      <c r="E277" s="82" t="s">
        <v>1014</v>
      </c>
      <c r="F277" s="56" t="s">
        <v>1741</v>
      </c>
      <c r="G277" s="174"/>
      <c r="H277" s="174"/>
      <c r="I277" s="174"/>
      <c r="J277" s="174"/>
      <c r="K277" s="174"/>
      <c r="L277" s="174"/>
      <c r="M277" s="174"/>
      <c r="N277" s="174"/>
      <c r="O277" s="174"/>
      <c r="P277" s="174"/>
      <c r="Q277" s="174"/>
      <c r="R277" s="174"/>
      <c r="S277" s="174"/>
      <c r="T277" s="174" t="s">
        <v>979</v>
      </c>
      <c r="U277" s="174" t="s">
        <v>979</v>
      </c>
      <c r="V277" s="174"/>
      <c r="W277" s="174" t="s">
        <v>979</v>
      </c>
      <c r="X277" s="174"/>
    </row>
    <row r="278" spans="1:24" ht="14.4">
      <c r="A278" s="175" t="s">
        <v>2986</v>
      </c>
      <c r="B278" s="20" t="b">
        <f t="shared" si="1"/>
        <v>0</v>
      </c>
      <c r="C278" s="175" t="s">
        <v>18</v>
      </c>
      <c r="D278" s="176">
        <v>5712775971</v>
      </c>
      <c r="E278" s="91" t="s">
        <v>1386</v>
      </c>
      <c r="F278" s="84"/>
      <c r="G278" s="174"/>
      <c r="H278" s="174"/>
      <c r="I278" s="174"/>
      <c r="J278" s="174"/>
      <c r="K278" s="174"/>
      <c r="L278" s="174"/>
      <c r="M278" s="174"/>
      <c r="N278" s="174"/>
      <c r="O278" s="174"/>
      <c r="P278" s="174"/>
      <c r="Q278" s="174" t="s">
        <v>979</v>
      </c>
      <c r="R278" s="174"/>
      <c r="S278" s="174"/>
      <c r="T278" s="174"/>
      <c r="U278" s="174" t="s">
        <v>979</v>
      </c>
      <c r="V278" s="174" t="s">
        <v>979</v>
      </c>
      <c r="W278" s="174" t="s">
        <v>979</v>
      </c>
      <c r="X278" s="174"/>
    </row>
    <row r="279" spans="1:24" ht="14.4">
      <c r="A279" s="82" t="s">
        <v>2987</v>
      </c>
      <c r="B279" s="20" t="b">
        <f t="shared" si="1"/>
        <v>0</v>
      </c>
      <c r="C279" s="82" t="s">
        <v>18</v>
      </c>
      <c r="D279" s="20">
        <v>4803638904</v>
      </c>
      <c r="E279" s="82" t="s">
        <v>512</v>
      </c>
      <c r="F279" s="56" t="s">
        <v>1732</v>
      </c>
      <c r="G279" s="174"/>
      <c r="H279" s="174"/>
      <c r="I279" s="174"/>
      <c r="J279" s="174"/>
      <c r="K279" s="174"/>
      <c r="L279" s="174"/>
      <c r="M279" s="174"/>
      <c r="N279" s="174"/>
      <c r="O279" s="174"/>
      <c r="P279" s="174"/>
      <c r="Q279" s="174"/>
      <c r="R279" s="174"/>
      <c r="S279" s="174"/>
      <c r="T279" s="174" t="s">
        <v>979</v>
      </c>
      <c r="U279" s="174" t="s">
        <v>979</v>
      </c>
      <c r="V279" s="174"/>
      <c r="W279" s="174" t="s">
        <v>979</v>
      </c>
      <c r="X279" s="174"/>
    </row>
    <row r="280" spans="1:24" ht="14.4">
      <c r="A280" s="82" t="s">
        <v>2988</v>
      </c>
      <c r="B280" s="20" t="b">
        <f t="shared" si="1"/>
        <v>0</v>
      </c>
      <c r="C280" s="82" t="s">
        <v>56</v>
      </c>
      <c r="D280" s="20">
        <v>9452756722</v>
      </c>
      <c r="E280" s="82" t="s">
        <v>1222</v>
      </c>
      <c r="F280" s="56" t="s">
        <v>1741</v>
      </c>
      <c r="G280" s="174"/>
      <c r="H280" s="174"/>
      <c r="I280" s="174"/>
      <c r="J280" s="174"/>
      <c r="K280" s="174"/>
      <c r="L280" s="174"/>
      <c r="M280" s="174"/>
      <c r="N280" s="174"/>
      <c r="O280" s="174"/>
      <c r="P280" s="174"/>
      <c r="Q280" s="174"/>
      <c r="R280" s="174"/>
      <c r="S280" s="174"/>
      <c r="T280" s="174" t="s">
        <v>979</v>
      </c>
      <c r="U280" s="174" t="s">
        <v>979</v>
      </c>
      <c r="V280" s="174" t="s">
        <v>979</v>
      </c>
      <c r="W280" s="174"/>
      <c r="X280" s="174"/>
    </row>
    <row r="281" spans="1:24" ht="14.4">
      <c r="A281" s="82" t="s">
        <v>2989</v>
      </c>
      <c r="B281" s="20" t="b">
        <f t="shared" si="1"/>
        <v>0</v>
      </c>
      <c r="C281" s="82" t="s">
        <v>1933</v>
      </c>
      <c r="D281" s="180">
        <v>919122000000</v>
      </c>
      <c r="E281" s="82" t="s">
        <v>1961</v>
      </c>
      <c r="F281" s="56" t="s">
        <v>1743</v>
      </c>
      <c r="G281" s="174"/>
      <c r="H281" s="174"/>
      <c r="I281" s="174"/>
      <c r="J281" s="174"/>
      <c r="K281" s="174"/>
      <c r="L281" s="174"/>
      <c r="M281" s="174"/>
      <c r="N281" s="174"/>
      <c r="O281" s="174"/>
      <c r="P281" s="174"/>
      <c r="Q281" s="174"/>
      <c r="R281" s="174"/>
      <c r="S281" s="174" t="s">
        <v>979</v>
      </c>
      <c r="T281" s="174"/>
      <c r="U281" s="174" t="s">
        <v>979</v>
      </c>
      <c r="V281" s="174"/>
      <c r="W281" s="174"/>
      <c r="X281" s="174"/>
    </row>
    <row r="282" spans="1:24" ht="14.4">
      <c r="A282" s="82" t="s">
        <v>2990</v>
      </c>
      <c r="B282" s="20" t="b">
        <f t="shared" si="1"/>
        <v>0</v>
      </c>
      <c r="C282" s="82" t="s">
        <v>2768</v>
      </c>
      <c r="D282" s="20">
        <v>8477789888</v>
      </c>
      <c r="E282" s="82" t="s">
        <v>307</v>
      </c>
      <c r="F282" s="56" t="s">
        <v>1732</v>
      </c>
      <c r="G282" s="174"/>
      <c r="H282" s="174"/>
      <c r="I282" s="174"/>
      <c r="J282" s="174"/>
      <c r="K282" s="174"/>
      <c r="L282" s="174"/>
      <c r="M282" s="174"/>
      <c r="N282" s="174"/>
      <c r="O282" s="174"/>
      <c r="P282" s="174"/>
      <c r="Q282" s="174"/>
      <c r="R282" s="174"/>
      <c r="S282" s="174" t="s">
        <v>979</v>
      </c>
      <c r="T282" s="174" t="s">
        <v>979</v>
      </c>
      <c r="U282" s="174"/>
      <c r="V282" s="174"/>
      <c r="W282" s="174"/>
      <c r="X282" s="174"/>
    </row>
    <row r="283" spans="1:24" ht="14.4">
      <c r="A283" s="82" t="s">
        <v>2991</v>
      </c>
      <c r="B283" s="20" t="b">
        <f t="shared" si="1"/>
        <v>0</v>
      </c>
      <c r="C283" s="82" t="s">
        <v>2768</v>
      </c>
      <c r="D283" s="20">
        <v>2247277987</v>
      </c>
      <c r="E283" s="82" t="s">
        <v>2370</v>
      </c>
      <c r="F283" s="56" t="s">
        <v>1732</v>
      </c>
      <c r="G283" s="174" t="s">
        <v>979</v>
      </c>
      <c r="H283" s="174" t="s">
        <v>979</v>
      </c>
      <c r="I283" s="174" t="s">
        <v>979</v>
      </c>
      <c r="J283" s="174" t="s">
        <v>979</v>
      </c>
      <c r="K283" s="174"/>
      <c r="L283" s="174" t="s">
        <v>979</v>
      </c>
      <c r="M283" s="174"/>
      <c r="N283" s="174" t="s">
        <v>979</v>
      </c>
      <c r="O283" s="174"/>
      <c r="P283" s="174" t="s">
        <v>979</v>
      </c>
      <c r="Q283" s="174"/>
      <c r="R283" s="174" t="s">
        <v>979</v>
      </c>
      <c r="S283" s="174"/>
      <c r="T283" s="174"/>
      <c r="U283" s="174"/>
      <c r="V283" s="174"/>
      <c r="W283" s="174"/>
      <c r="X283" s="174"/>
    </row>
    <row r="284" spans="1:24" ht="14.4">
      <c r="A284" s="82" t="s">
        <v>2992</v>
      </c>
      <c r="B284" s="20" t="b">
        <f t="shared" si="1"/>
        <v>0</v>
      </c>
      <c r="C284" s="82" t="s">
        <v>28</v>
      </c>
      <c r="D284" s="20">
        <v>2816309245</v>
      </c>
      <c r="E284" s="82" t="s">
        <v>947</v>
      </c>
      <c r="F284" s="56" t="s">
        <v>1732</v>
      </c>
      <c r="G284" s="174"/>
      <c r="H284" s="174"/>
      <c r="I284" s="174"/>
      <c r="J284" s="174"/>
      <c r="K284" s="174"/>
      <c r="L284" s="174"/>
      <c r="M284" s="174"/>
      <c r="N284" s="174"/>
      <c r="O284" s="174"/>
      <c r="P284" s="174"/>
      <c r="Q284" s="174"/>
      <c r="R284" s="174"/>
      <c r="S284" s="174"/>
      <c r="T284" s="174" t="s">
        <v>979</v>
      </c>
      <c r="U284" s="174" t="s">
        <v>979</v>
      </c>
      <c r="V284" s="174"/>
      <c r="W284" s="174"/>
      <c r="X284" s="174"/>
    </row>
    <row r="285" spans="1:24" ht="14.4">
      <c r="A285" s="82" t="s">
        <v>2993</v>
      </c>
      <c r="B285" s="20" t="b">
        <f t="shared" si="1"/>
        <v>0</v>
      </c>
      <c r="C285" s="82" t="s">
        <v>2107</v>
      </c>
      <c r="D285" s="20" t="s">
        <v>2133</v>
      </c>
      <c r="E285" s="178"/>
      <c r="F285" s="56" t="s">
        <v>1732</v>
      </c>
      <c r="G285" s="174"/>
      <c r="H285" s="174"/>
      <c r="I285" s="174"/>
      <c r="J285" s="174"/>
      <c r="K285" s="174"/>
      <c r="L285" s="174"/>
      <c r="M285" s="174"/>
      <c r="N285" s="174"/>
      <c r="O285" s="174"/>
      <c r="P285" s="174"/>
      <c r="Q285" s="174"/>
      <c r="R285" s="174"/>
      <c r="S285" s="174" t="s">
        <v>979</v>
      </c>
      <c r="T285" s="174" t="s">
        <v>979</v>
      </c>
      <c r="U285" s="174" t="s">
        <v>979</v>
      </c>
      <c r="V285" s="174" t="s">
        <v>979</v>
      </c>
      <c r="W285" s="174" t="s">
        <v>979</v>
      </c>
      <c r="X285" s="174" t="s">
        <v>979</v>
      </c>
    </row>
    <row r="286" spans="1:24" ht="14.4">
      <c r="A286" s="82" t="s">
        <v>2994</v>
      </c>
      <c r="B286" s="20" t="b">
        <f t="shared" si="1"/>
        <v>0</v>
      </c>
      <c r="C286" s="82" t="s">
        <v>2768</v>
      </c>
      <c r="D286" s="20">
        <v>9014967821</v>
      </c>
      <c r="E286" s="82" t="s">
        <v>2348</v>
      </c>
      <c r="F286" s="56" t="s">
        <v>1732</v>
      </c>
      <c r="G286" s="174" t="s">
        <v>979</v>
      </c>
      <c r="H286" s="174" t="s">
        <v>979</v>
      </c>
      <c r="I286" s="174" t="s">
        <v>979</v>
      </c>
      <c r="J286" s="174" t="s">
        <v>979</v>
      </c>
      <c r="K286" s="174" t="s">
        <v>979</v>
      </c>
      <c r="L286" s="174" t="s">
        <v>979</v>
      </c>
      <c r="M286" s="174" t="s">
        <v>979</v>
      </c>
      <c r="N286" s="174" t="s">
        <v>979</v>
      </c>
      <c r="O286" s="174" t="s">
        <v>979</v>
      </c>
      <c r="P286" s="174" t="s">
        <v>979</v>
      </c>
      <c r="Q286" s="174" t="s">
        <v>979</v>
      </c>
      <c r="R286" s="174" t="s">
        <v>979</v>
      </c>
      <c r="S286" s="174"/>
      <c r="T286" s="174"/>
      <c r="U286" s="174"/>
      <c r="V286" s="174"/>
      <c r="W286" s="174"/>
      <c r="X286" s="174"/>
    </row>
    <row r="287" spans="1:24" ht="14.4">
      <c r="A287" s="82" t="s">
        <v>1278</v>
      </c>
      <c r="B287" s="20" t="b">
        <f t="shared" si="1"/>
        <v>0</v>
      </c>
      <c r="C287" s="82" t="s">
        <v>56</v>
      </c>
      <c r="D287" s="20" t="s">
        <v>1277</v>
      </c>
      <c r="E287" s="82" t="s">
        <v>1274</v>
      </c>
      <c r="F287" s="56" t="s">
        <v>1732</v>
      </c>
      <c r="G287" s="174"/>
      <c r="H287" s="174"/>
      <c r="I287" s="174"/>
      <c r="J287" s="174"/>
      <c r="K287" s="174"/>
      <c r="L287" s="174"/>
      <c r="M287" s="174"/>
      <c r="N287" s="174"/>
      <c r="O287" s="174"/>
      <c r="P287" s="174"/>
      <c r="Q287" s="174"/>
      <c r="R287" s="174"/>
      <c r="S287" s="174" t="s">
        <v>979</v>
      </c>
      <c r="T287" s="174"/>
      <c r="U287" s="174"/>
      <c r="V287" s="174"/>
      <c r="W287" s="174"/>
      <c r="X287" s="174"/>
    </row>
    <row r="288" spans="1:24" ht="14.4">
      <c r="A288" s="82" t="s">
        <v>2995</v>
      </c>
      <c r="B288" s="20" t="b">
        <f t="shared" si="1"/>
        <v>0</v>
      </c>
      <c r="C288" s="82" t="s">
        <v>28</v>
      </c>
      <c r="D288" s="20">
        <v>9133141005</v>
      </c>
      <c r="E288" s="82" t="s">
        <v>626</v>
      </c>
      <c r="F288" s="56" t="s">
        <v>1741</v>
      </c>
      <c r="G288" s="174"/>
      <c r="H288" s="174"/>
      <c r="I288" s="174"/>
      <c r="J288" s="174"/>
      <c r="K288" s="174"/>
      <c r="L288" s="174"/>
      <c r="M288" s="174"/>
      <c r="N288" s="174"/>
      <c r="O288" s="174"/>
      <c r="P288" s="174"/>
      <c r="Q288" s="174"/>
      <c r="R288" s="174"/>
      <c r="S288" s="174" t="s">
        <v>979</v>
      </c>
      <c r="T288" s="174" t="s">
        <v>979</v>
      </c>
      <c r="U288" s="174" t="s">
        <v>979</v>
      </c>
      <c r="V288" s="174" t="s">
        <v>979</v>
      </c>
      <c r="W288" s="174" t="s">
        <v>979</v>
      </c>
      <c r="X288" s="174"/>
    </row>
    <row r="289" spans="1:24" ht="14.4">
      <c r="A289" s="82" t="s">
        <v>2996</v>
      </c>
      <c r="B289" s="20" t="b">
        <f t="shared" si="1"/>
        <v>0</v>
      </c>
      <c r="C289" s="82" t="s">
        <v>1893</v>
      </c>
      <c r="D289" s="20">
        <v>4438963908</v>
      </c>
      <c r="E289" s="82" t="s">
        <v>1891</v>
      </c>
      <c r="F289" s="56" t="s">
        <v>1743</v>
      </c>
      <c r="G289" s="174"/>
      <c r="H289" s="174"/>
      <c r="I289" s="174"/>
      <c r="J289" s="174"/>
      <c r="K289" s="174"/>
      <c r="L289" s="174"/>
      <c r="M289" s="174"/>
      <c r="N289" s="174"/>
      <c r="O289" s="174"/>
      <c r="P289" s="174" t="s">
        <v>979</v>
      </c>
      <c r="Q289" s="174" t="s">
        <v>979</v>
      </c>
      <c r="R289" s="174"/>
      <c r="S289" s="174"/>
      <c r="T289" s="174" t="s">
        <v>979</v>
      </c>
      <c r="U289" s="174"/>
      <c r="V289" s="174"/>
      <c r="W289" s="174"/>
      <c r="X289" s="174"/>
    </row>
    <row r="290" spans="1:24" ht="14.4">
      <c r="A290" s="82" t="s">
        <v>2997</v>
      </c>
      <c r="B290" s="20" t="b">
        <f t="shared" si="1"/>
        <v>0</v>
      </c>
      <c r="C290" s="82" t="s">
        <v>2768</v>
      </c>
      <c r="D290" s="20">
        <v>3095310541</v>
      </c>
      <c r="E290" s="82" t="s">
        <v>1110</v>
      </c>
      <c r="F290" s="56" t="s">
        <v>1732</v>
      </c>
      <c r="G290" s="174"/>
      <c r="H290" s="174"/>
      <c r="I290" s="174"/>
      <c r="J290" s="174"/>
      <c r="K290" s="174"/>
      <c r="L290" s="174"/>
      <c r="M290" s="174"/>
      <c r="N290" s="174"/>
      <c r="O290" s="174"/>
      <c r="P290" s="174"/>
      <c r="Q290" s="174"/>
      <c r="R290" s="174"/>
      <c r="S290" s="174"/>
      <c r="T290" s="174"/>
      <c r="U290" s="174" t="s">
        <v>979</v>
      </c>
      <c r="V290" s="174" t="s">
        <v>979</v>
      </c>
      <c r="W290" s="174"/>
      <c r="X290" s="174"/>
    </row>
    <row r="291" spans="1:24" ht="14.4">
      <c r="A291" s="82" t="s">
        <v>2998</v>
      </c>
      <c r="B291" s="20" t="b">
        <f t="shared" si="1"/>
        <v>0</v>
      </c>
      <c r="C291" s="82" t="s">
        <v>316</v>
      </c>
      <c r="D291" s="20">
        <v>4793262321</v>
      </c>
      <c r="E291" s="82" t="s">
        <v>450</v>
      </c>
      <c r="F291" s="56" t="s">
        <v>1745</v>
      </c>
      <c r="G291" s="174"/>
      <c r="H291" s="174"/>
      <c r="I291" s="174"/>
      <c r="J291" s="174"/>
      <c r="K291" s="174"/>
      <c r="L291" s="174"/>
      <c r="M291" s="174"/>
      <c r="N291" s="174"/>
      <c r="O291" s="174"/>
      <c r="P291" s="174"/>
      <c r="Q291" s="174"/>
      <c r="R291" s="174"/>
      <c r="S291" s="174" t="s">
        <v>979</v>
      </c>
      <c r="T291" s="174"/>
      <c r="U291" s="174"/>
      <c r="V291" s="174" t="s">
        <v>979</v>
      </c>
      <c r="W291" s="174"/>
      <c r="X291" s="174"/>
    </row>
    <row r="292" spans="1:24" ht="14.4">
      <c r="A292" s="82" t="s">
        <v>2999</v>
      </c>
      <c r="B292" s="20" t="b">
        <f t="shared" si="1"/>
        <v>0</v>
      </c>
      <c r="C292" s="82" t="s">
        <v>2043</v>
      </c>
      <c r="D292" s="20">
        <v>6306996728</v>
      </c>
      <c r="E292" s="82" t="s">
        <v>2051</v>
      </c>
      <c r="F292" s="56" t="s">
        <v>1747</v>
      </c>
      <c r="G292" s="174"/>
      <c r="H292" s="174"/>
      <c r="I292" s="174"/>
      <c r="J292" s="174"/>
      <c r="K292" s="174"/>
      <c r="L292" s="174"/>
      <c r="M292" s="174"/>
      <c r="N292" s="174"/>
      <c r="O292" s="174"/>
      <c r="P292" s="174"/>
      <c r="Q292" s="174"/>
      <c r="R292" s="174"/>
      <c r="S292" s="174" t="s">
        <v>979</v>
      </c>
      <c r="T292" s="174" t="s">
        <v>979</v>
      </c>
      <c r="U292" s="174" t="s">
        <v>979</v>
      </c>
      <c r="V292" s="174" t="s">
        <v>979</v>
      </c>
      <c r="W292" s="174" t="s">
        <v>979</v>
      </c>
      <c r="X292" s="174"/>
    </row>
    <row r="293" spans="1:24" ht="14.4">
      <c r="A293" s="82" t="s">
        <v>3000</v>
      </c>
      <c r="B293" s="20" t="b">
        <f t="shared" si="1"/>
        <v>0</v>
      </c>
      <c r="C293" s="82" t="s">
        <v>2768</v>
      </c>
      <c r="D293" s="20">
        <v>9035179464</v>
      </c>
      <c r="E293" s="82" t="s">
        <v>2307</v>
      </c>
      <c r="F293" s="56" t="s">
        <v>1743</v>
      </c>
      <c r="G293" s="174"/>
      <c r="H293" s="174"/>
      <c r="I293" s="174"/>
      <c r="J293" s="174"/>
      <c r="K293" s="174"/>
      <c r="L293" s="174"/>
      <c r="M293" s="174"/>
      <c r="N293" s="174"/>
      <c r="O293" s="174"/>
      <c r="P293" s="174"/>
      <c r="Q293" s="174"/>
      <c r="R293" s="174"/>
      <c r="S293" s="174"/>
      <c r="T293" s="174"/>
      <c r="U293" s="174"/>
      <c r="V293" s="174"/>
      <c r="W293" s="174"/>
      <c r="X293" s="174"/>
    </row>
    <row r="294" spans="1:24" ht="14.4">
      <c r="A294" s="82" t="s">
        <v>3001</v>
      </c>
      <c r="B294" s="20" t="b">
        <f t="shared" si="1"/>
        <v>0</v>
      </c>
      <c r="C294" s="82" t="s">
        <v>2107</v>
      </c>
      <c r="D294" s="20" t="s">
        <v>2142</v>
      </c>
      <c r="E294" s="178"/>
      <c r="F294" s="56" t="s">
        <v>1732</v>
      </c>
      <c r="G294" s="174"/>
      <c r="H294" s="174"/>
      <c r="I294" s="174"/>
      <c r="J294" s="174"/>
      <c r="K294" s="174"/>
      <c r="L294" s="174"/>
      <c r="M294" s="174"/>
      <c r="N294" s="174"/>
      <c r="O294" s="174"/>
      <c r="P294" s="174"/>
      <c r="Q294" s="174"/>
      <c r="R294" s="174"/>
      <c r="S294" s="174" t="s">
        <v>979</v>
      </c>
      <c r="T294" s="174" t="s">
        <v>979</v>
      </c>
      <c r="U294" s="174" t="s">
        <v>979</v>
      </c>
      <c r="V294" s="174" t="s">
        <v>979</v>
      </c>
      <c r="W294" s="174" t="s">
        <v>979</v>
      </c>
      <c r="X294" s="174" t="s">
        <v>979</v>
      </c>
    </row>
    <row r="295" spans="1:24" ht="14.4">
      <c r="A295" s="82" t="s">
        <v>3002</v>
      </c>
      <c r="B295" s="20" t="b">
        <f t="shared" si="1"/>
        <v>0</v>
      </c>
      <c r="C295" s="82" t="s">
        <v>491</v>
      </c>
      <c r="D295" s="20">
        <v>7134715991</v>
      </c>
      <c r="E295" s="82" t="s">
        <v>1131</v>
      </c>
      <c r="F295" s="56" t="s">
        <v>1732</v>
      </c>
      <c r="G295" s="174"/>
      <c r="H295" s="174"/>
      <c r="I295" s="174"/>
      <c r="J295" s="174"/>
      <c r="K295" s="174"/>
      <c r="L295" s="174"/>
      <c r="M295" s="174"/>
      <c r="N295" s="174"/>
      <c r="O295" s="174"/>
      <c r="P295" s="174"/>
      <c r="Q295" s="174"/>
      <c r="R295" s="174"/>
      <c r="S295" s="174" t="s">
        <v>979</v>
      </c>
      <c r="T295" s="174"/>
      <c r="U295" s="174" t="s">
        <v>979</v>
      </c>
      <c r="V295" s="174"/>
      <c r="W295" s="174"/>
      <c r="X295" s="174"/>
    </row>
    <row r="296" spans="1:24" ht="14.4">
      <c r="A296" s="82" t="s">
        <v>3003</v>
      </c>
      <c r="B296" s="20" t="b">
        <f t="shared" si="1"/>
        <v>0</v>
      </c>
      <c r="C296" s="82" t="s">
        <v>18</v>
      </c>
      <c r="D296" s="20">
        <v>6122443031</v>
      </c>
      <c r="E296" s="82" t="s">
        <v>929</v>
      </c>
      <c r="F296" s="56" t="s">
        <v>1743</v>
      </c>
      <c r="G296" s="174"/>
      <c r="H296" s="174"/>
      <c r="I296" s="174"/>
      <c r="J296" s="174"/>
      <c r="K296" s="174"/>
      <c r="L296" s="174"/>
      <c r="M296" s="174"/>
      <c r="N296" s="174"/>
      <c r="O296" s="174"/>
      <c r="P296" s="174"/>
      <c r="Q296" s="174"/>
      <c r="R296" s="174"/>
      <c r="S296" s="174"/>
      <c r="T296" s="174" t="s">
        <v>979</v>
      </c>
      <c r="U296" s="174"/>
      <c r="V296" s="174" t="s">
        <v>979</v>
      </c>
      <c r="W296" s="174"/>
      <c r="X296" s="174" t="s">
        <v>979</v>
      </c>
    </row>
    <row r="297" spans="1:24" ht="14.4">
      <c r="A297" s="82" t="s">
        <v>3004</v>
      </c>
      <c r="B297" s="20" t="b">
        <f t="shared" si="1"/>
        <v>0</v>
      </c>
      <c r="C297" s="82" t="s">
        <v>2768</v>
      </c>
      <c r="D297" s="20">
        <v>6309369623</v>
      </c>
      <c r="E297" s="82" t="s">
        <v>1546</v>
      </c>
      <c r="F297" s="56" t="s">
        <v>1732</v>
      </c>
      <c r="G297" s="174"/>
      <c r="H297" s="174"/>
      <c r="I297" s="174"/>
      <c r="J297" s="174"/>
      <c r="K297" s="174"/>
      <c r="L297" s="174"/>
      <c r="M297" s="174"/>
      <c r="N297" s="174"/>
      <c r="O297" s="174"/>
      <c r="P297" s="174"/>
      <c r="Q297" s="174"/>
      <c r="R297" s="174"/>
      <c r="S297" s="174"/>
      <c r="T297" s="174" t="s">
        <v>979</v>
      </c>
      <c r="U297" s="174"/>
      <c r="V297" s="174"/>
      <c r="W297" s="174"/>
      <c r="X297" s="174"/>
    </row>
    <row r="298" spans="1:24" ht="14.4">
      <c r="A298" s="82" t="s">
        <v>3005</v>
      </c>
      <c r="B298" s="20" t="b">
        <f t="shared" si="1"/>
        <v>0</v>
      </c>
      <c r="C298" s="82" t="s">
        <v>28</v>
      </c>
      <c r="D298" s="20">
        <v>5713736822</v>
      </c>
      <c r="E298" s="82" t="s">
        <v>994</v>
      </c>
      <c r="F298" s="56" t="s">
        <v>1732</v>
      </c>
      <c r="G298" s="174"/>
      <c r="H298" s="174"/>
      <c r="I298" s="174"/>
      <c r="J298" s="174"/>
      <c r="K298" s="174"/>
      <c r="L298" s="174"/>
      <c r="M298" s="174"/>
      <c r="N298" s="174"/>
      <c r="O298" s="174"/>
      <c r="P298" s="174"/>
      <c r="Q298" s="174"/>
      <c r="R298" s="174"/>
      <c r="S298" s="174" t="s">
        <v>979</v>
      </c>
      <c r="T298" s="174"/>
      <c r="U298" s="174"/>
      <c r="V298" s="174"/>
      <c r="W298" s="174"/>
      <c r="X298" s="174"/>
    </row>
    <row r="299" spans="1:24" ht="14.4">
      <c r="A299" s="82" t="s">
        <v>3006</v>
      </c>
      <c r="B299" s="20" t="b">
        <f t="shared" si="1"/>
        <v>0</v>
      </c>
      <c r="C299" s="82" t="s">
        <v>1787</v>
      </c>
      <c r="D299" s="20">
        <v>3024071375</v>
      </c>
      <c r="E299" s="82" t="s">
        <v>1810</v>
      </c>
      <c r="F299" s="56" t="s">
        <v>1732</v>
      </c>
      <c r="G299" s="174"/>
      <c r="H299" s="174"/>
      <c r="I299" s="174"/>
      <c r="J299" s="174"/>
      <c r="K299" s="174"/>
      <c r="L299" s="174"/>
      <c r="M299" s="174"/>
      <c r="N299" s="174"/>
      <c r="O299" s="174"/>
      <c r="P299" s="174"/>
      <c r="Q299" s="174"/>
      <c r="R299" s="174"/>
      <c r="S299" s="174"/>
      <c r="T299" s="174" t="s">
        <v>979</v>
      </c>
      <c r="U299" s="174" t="s">
        <v>979</v>
      </c>
      <c r="V299" s="174" t="s">
        <v>979</v>
      </c>
      <c r="W299" s="174" t="s">
        <v>979</v>
      </c>
      <c r="X299" s="174" t="s">
        <v>979</v>
      </c>
    </row>
    <row r="300" spans="1:24" ht="14.4">
      <c r="A300" s="82" t="s">
        <v>3007</v>
      </c>
      <c r="B300" s="20" t="b">
        <f t="shared" si="1"/>
        <v>0</v>
      </c>
      <c r="C300" s="82" t="s">
        <v>2237</v>
      </c>
      <c r="D300" s="20" t="s">
        <v>2240</v>
      </c>
      <c r="E300" s="82" t="s">
        <v>2240</v>
      </c>
      <c r="F300" s="56" t="s">
        <v>2255</v>
      </c>
      <c r="G300" s="174"/>
      <c r="H300" s="174"/>
      <c r="I300" s="174"/>
      <c r="J300" s="174"/>
      <c r="K300" s="174"/>
      <c r="L300" s="174"/>
      <c r="M300" s="174"/>
      <c r="N300" s="174"/>
      <c r="O300" s="174"/>
      <c r="P300" s="174" t="s">
        <v>979</v>
      </c>
      <c r="Q300" s="174" t="s">
        <v>979</v>
      </c>
      <c r="R300" s="174" t="s">
        <v>979</v>
      </c>
      <c r="S300" s="174"/>
      <c r="T300" s="174"/>
      <c r="U300" s="174"/>
      <c r="V300" s="174"/>
      <c r="W300" s="174"/>
      <c r="X300" s="174"/>
    </row>
    <row r="301" spans="1:24" ht="14.4">
      <c r="A301" s="82" t="s">
        <v>3008</v>
      </c>
      <c r="B301" s="20" t="b">
        <f t="shared" si="1"/>
        <v>0</v>
      </c>
      <c r="C301" s="82" t="s">
        <v>2768</v>
      </c>
      <c r="D301" s="20">
        <v>2244360175</v>
      </c>
      <c r="E301" s="82" t="s">
        <v>2314</v>
      </c>
      <c r="F301" s="56" t="s">
        <v>1766</v>
      </c>
      <c r="G301" s="174" t="s">
        <v>979</v>
      </c>
      <c r="H301" s="174" t="s">
        <v>979</v>
      </c>
      <c r="I301" s="174" t="s">
        <v>979</v>
      </c>
      <c r="J301" s="174" t="s">
        <v>979</v>
      </c>
      <c r="K301" s="174" t="s">
        <v>979</v>
      </c>
      <c r="L301" s="174" t="s">
        <v>979</v>
      </c>
      <c r="M301" s="174" t="s">
        <v>979</v>
      </c>
      <c r="N301" s="174" t="s">
        <v>979</v>
      </c>
      <c r="O301" s="174" t="s">
        <v>979</v>
      </c>
      <c r="P301" s="174" t="s">
        <v>979</v>
      </c>
      <c r="Q301" s="174" t="s">
        <v>979</v>
      </c>
      <c r="R301" s="174" t="s">
        <v>979</v>
      </c>
      <c r="S301" s="174"/>
      <c r="T301" s="174"/>
      <c r="U301" s="174"/>
      <c r="V301" s="174"/>
      <c r="W301" s="174"/>
      <c r="X301" s="174"/>
    </row>
    <row r="302" spans="1:24" ht="14.4">
      <c r="A302" s="82" t="s">
        <v>3009</v>
      </c>
      <c r="B302" s="20" t="b">
        <f t="shared" si="1"/>
        <v>0</v>
      </c>
      <c r="C302" s="82" t="s">
        <v>1890</v>
      </c>
      <c r="D302" s="20">
        <v>5713315584</v>
      </c>
      <c r="E302" s="82" t="s">
        <v>1887</v>
      </c>
      <c r="F302" s="56" t="s">
        <v>1743</v>
      </c>
      <c r="G302" s="174"/>
      <c r="H302" s="174"/>
      <c r="I302" s="174"/>
      <c r="J302" s="174"/>
      <c r="K302" s="174"/>
      <c r="L302" s="174"/>
      <c r="M302" s="174"/>
      <c r="N302" s="174"/>
      <c r="O302" s="174"/>
      <c r="P302" s="174"/>
      <c r="Q302" s="174"/>
      <c r="R302" s="174"/>
      <c r="S302" s="174"/>
      <c r="T302" s="174" t="s">
        <v>979</v>
      </c>
      <c r="U302" s="174" t="s">
        <v>979</v>
      </c>
      <c r="V302" s="174"/>
      <c r="W302" s="174"/>
      <c r="X302" s="174"/>
    </row>
    <row r="303" spans="1:24" ht="14.4">
      <c r="A303" s="82" t="s">
        <v>3010</v>
      </c>
      <c r="B303" s="20" t="b">
        <f t="shared" si="1"/>
        <v>0</v>
      </c>
      <c r="C303" s="82" t="s">
        <v>2768</v>
      </c>
      <c r="D303" s="20">
        <v>2244360175</v>
      </c>
      <c r="E303" s="82" t="s">
        <v>1067</v>
      </c>
      <c r="F303" s="56" t="s">
        <v>1765</v>
      </c>
      <c r="G303" s="174"/>
      <c r="H303" s="174"/>
      <c r="I303" s="174"/>
      <c r="J303" s="174"/>
      <c r="K303" s="174"/>
      <c r="L303" s="174"/>
      <c r="M303" s="174"/>
      <c r="N303" s="174"/>
      <c r="O303" s="174"/>
      <c r="P303" s="174"/>
      <c r="Q303" s="174"/>
      <c r="R303" s="174"/>
      <c r="S303" s="174" t="s">
        <v>979</v>
      </c>
      <c r="T303" s="174" t="s">
        <v>979</v>
      </c>
      <c r="U303" s="174" t="s">
        <v>979</v>
      </c>
      <c r="V303" s="174" t="s">
        <v>979</v>
      </c>
      <c r="W303" s="174" t="s">
        <v>979</v>
      </c>
      <c r="X303" s="174" t="s">
        <v>979</v>
      </c>
    </row>
    <row r="304" spans="1:24" ht="14.4">
      <c r="A304" s="82" t="s">
        <v>3011</v>
      </c>
      <c r="B304" s="20" t="b">
        <f t="shared" si="1"/>
        <v>0</v>
      </c>
      <c r="C304" s="82" t="s">
        <v>1815</v>
      </c>
      <c r="D304" s="20">
        <v>9193451500</v>
      </c>
      <c r="E304" s="82" t="s">
        <v>1831</v>
      </c>
      <c r="F304" s="56" t="s">
        <v>1732</v>
      </c>
      <c r="G304" s="174"/>
      <c r="H304" s="174"/>
      <c r="I304" s="174"/>
      <c r="J304" s="174"/>
      <c r="K304" s="174"/>
      <c r="L304" s="174"/>
      <c r="M304" s="174"/>
      <c r="N304" s="174"/>
      <c r="O304" s="174"/>
      <c r="P304" s="174"/>
      <c r="Q304" s="174"/>
      <c r="R304" s="174"/>
      <c r="S304" s="174" t="s">
        <v>979</v>
      </c>
      <c r="T304" s="174" t="s">
        <v>979</v>
      </c>
      <c r="U304" s="174" t="s">
        <v>979</v>
      </c>
      <c r="V304" s="174" t="s">
        <v>979</v>
      </c>
      <c r="W304" s="174" t="s">
        <v>979</v>
      </c>
      <c r="X304" s="174"/>
    </row>
    <row r="305" spans="1:24" ht="14.4">
      <c r="A305" s="82" t="s">
        <v>3012</v>
      </c>
      <c r="B305" s="20" t="b">
        <f t="shared" si="1"/>
        <v>0</v>
      </c>
      <c r="C305" s="82" t="s">
        <v>2768</v>
      </c>
      <c r="D305" s="20">
        <v>6124126351</v>
      </c>
      <c r="E305" s="82" t="s">
        <v>3013</v>
      </c>
      <c r="F305" s="56" t="s">
        <v>1732</v>
      </c>
      <c r="G305" s="174" t="s">
        <v>979</v>
      </c>
      <c r="H305" s="174" t="s">
        <v>979</v>
      </c>
      <c r="I305" s="174" t="s">
        <v>979</v>
      </c>
      <c r="J305" s="174" t="s">
        <v>979</v>
      </c>
      <c r="K305" s="174"/>
      <c r="L305" s="174" t="s">
        <v>979</v>
      </c>
      <c r="M305" s="174"/>
      <c r="N305" s="174" t="s">
        <v>979</v>
      </c>
      <c r="O305" s="174"/>
      <c r="P305" s="174" t="s">
        <v>979</v>
      </c>
      <c r="Q305" s="174"/>
      <c r="R305" s="174" t="s">
        <v>979</v>
      </c>
      <c r="S305" s="174"/>
      <c r="T305" s="174"/>
      <c r="U305" s="174" t="s">
        <v>979</v>
      </c>
      <c r="V305" s="174"/>
      <c r="W305" s="174"/>
      <c r="X305" s="174"/>
    </row>
    <row r="306" spans="1:24" ht="14.4">
      <c r="A306" s="82" t="s">
        <v>3014</v>
      </c>
      <c r="B306" s="20" t="b">
        <f t="shared" si="1"/>
        <v>0</v>
      </c>
      <c r="C306" s="82" t="s">
        <v>2237</v>
      </c>
      <c r="D306" s="20" t="s">
        <v>2236</v>
      </c>
      <c r="E306" s="82" t="s">
        <v>68</v>
      </c>
      <c r="F306" s="56" t="s">
        <v>1763</v>
      </c>
      <c r="G306" s="174"/>
      <c r="H306" s="174"/>
      <c r="I306" s="174"/>
      <c r="J306" s="174"/>
      <c r="K306" s="174"/>
      <c r="L306" s="174"/>
      <c r="M306" s="174"/>
      <c r="N306" s="174" t="s">
        <v>979</v>
      </c>
      <c r="O306" s="174" t="s">
        <v>979</v>
      </c>
      <c r="P306" s="174" t="s">
        <v>979</v>
      </c>
      <c r="Q306" s="174" t="s">
        <v>979</v>
      </c>
      <c r="R306" s="174" t="s">
        <v>979</v>
      </c>
      <c r="S306" s="174"/>
      <c r="T306" s="174"/>
      <c r="U306" s="174"/>
      <c r="V306" s="174"/>
      <c r="W306" s="174"/>
      <c r="X306" s="174"/>
    </row>
    <row r="307" spans="1:24" ht="14.4">
      <c r="A307" s="82" t="s">
        <v>3015</v>
      </c>
      <c r="B307" s="20" t="b">
        <f t="shared" si="1"/>
        <v>0</v>
      </c>
      <c r="C307" s="82" t="s">
        <v>752</v>
      </c>
      <c r="D307" s="20">
        <v>4695368071</v>
      </c>
      <c r="E307" s="82" t="s">
        <v>749</v>
      </c>
      <c r="F307" s="56" t="s">
        <v>1741</v>
      </c>
      <c r="G307" s="174"/>
      <c r="H307" s="174"/>
      <c r="I307" s="174"/>
      <c r="J307" s="174"/>
      <c r="K307" s="174"/>
      <c r="L307" s="174"/>
      <c r="M307" s="174"/>
      <c r="N307" s="174"/>
      <c r="O307" s="174"/>
      <c r="P307" s="174"/>
      <c r="Q307" s="174"/>
      <c r="R307" s="174"/>
      <c r="S307" s="174"/>
      <c r="T307" s="174" t="s">
        <v>979</v>
      </c>
      <c r="U307" s="174" t="s">
        <v>979</v>
      </c>
      <c r="V307" s="174" t="s">
        <v>979</v>
      </c>
      <c r="W307" s="174" t="s">
        <v>979</v>
      </c>
      <c r="X307" s="174" t="s">
        <v>979</v>
      </c>
    </row>
    <row r="308" spans="1:24" ht="14.4">
      <c r="A308" s="82" t="s">
        <v>3016</v>
      </c>
      <c r="B308" s="20" t="b">
        <f t="shared" si="1"/>
        <v>0</v>
      </c>
      <c r="C308" s="82" t="s">
        <v>2768</v>
      </c>
      <c r="D308" s="20" t="s">
        <v>3017</v>
      </c>
      <c r="E308" s="82" t="s">
        <v>416</v>
      </c>
      <c r="F308" s="56" t="s">
        <v>1732</v>
      </c>
      <c r="G308" s="174"/>
      <c r="H308" s="174"/>
      <c r="I308" s="174"/>
      <c r="J308" s="174"/>
      <c r="K308" s="174"/>
      <c r="L308" s="174"/>
      <c r="M308" s="174"/>
      <c r="N308" s="174"/>
      <c r="O308" s="174"/>
      <c r="P308" s="174"/>
      <c r="Q308" s="174"/>
      <c r="R308" s="174"/>
      <c r="S308" s="174" t="s">
        <v>979</v>
      </c>
      <c r="T308" s="174" t="s">
        <v>979</v>
      </c>
      <c r="U308" s="174" t="s">
        <v>979</v>
      </c>
      <c r="V308" s="174" t="s">
        <v>979</v>
      </c>
      <c r="W308" s="174" t="s">
        <v>979</v>
      </c>
      <c r="X308" s="174" t="s">
        <v>979</v>
      </c>
    </row>
    <row r="309" spans="1:24" ht="14.4">
      <c r="A309" s="82" t="s">
        <v>268</v>
      </c>
      <c r="B309" s="20" t="b">
        <f t="shared" si="1"/>
        <v>0</v>
      </c>
      <c r="C309" s="82" t="s">
        <v>18</v>
      </c>
      <c r="D309" s="20">
        <v>2157918142</v>
      </c>
      <c r="E309" s="82" t="s">
        <v>1129</v>
      </c>
      <c r="F309" s="56" t="s">
        <v>1732</v>
      </c>
      <c r="G309" s="174"/>
      <c r="H309" s="174"/>
      <c r="I309" s="174"/>
      <c r="J309" s="174"/>
      <c r="K309" s="174"/>
      <c r="L309" s="174"/>
      <c r="M309" s="174"/>
      <c r="N309" s="174"/>
      <c r="O309" s="174"/>
      <c r="P309" s="174"/>
      <c r="Q309" s="174"/>
      <c r="R309" s="174"/>
      <c r="S309" s="174" t="s">
        <v>979</v>
      </c>
      <c r="T309" s="174" t="s">
        <v>979</v>
      </c>
      <c r="U309" s="174" t="s">
        <v>979</v>
      </c>
      <c r="V309" s="174" t="s">
        <v>979</v>
      </c>
      <c r="W309" s="174" t="s">
        <v>979</v>
      </c>
      <c r="X309" s="174"/>
    </row>
    <row r="310" spans="1:24" ht="14.4">
      <c r="A310" s="175" t="s">
        <v>1364</v>
      </c>
      <c r="B310" s="20" t="b">
        <f t="shared" si="1"/>
        <v>0</v>
      </c>
      <c r="C310" s="175" t="s">
        <v>752</v>
      </c>
      <c r="D310" s="176">
        <v>2146835795</v>
      </c>
      <c r="E310" s="91" t="s">
        <v>1362</v>
      </c>
      <c r="F310" s="84"/>
      <c r="G310" s="174"/>
      <c r="H310" s="174"/>
      <c r="I310" s="174"/>
      <c r="J310" s="174"/>
      <c r="K310" s="174"/>
      <c r="L310" s="174"/>
      <c r="M310" s="174"/>
      <c r="N310" s="174"/>
      <c r="O310" s="174"/>
      <c r="P310" s="174"/>
      <c r="Q310" s="174"/>
      <c r="R310" s="174"/>
      <c r="S310" s="174" t="s">
        <v>979</v>
      </c>
      <c r="T310" s="174" t="s">
        <v>979</v>
      </c>
      <c r="U310" s="174" t="s">
        <v>979</v>
      </c>
      <c r="V310" s="174" t="s">
        <v>979</v>
      </c>
      <c r="W310" s="174" t="s">
        <v>979</v>
      </c>
      <c r="X310" s="174" t="s">
        <v>979</v>
      </c>
    </row>
    <row r="311" spans="1:24" ht="14.4">
      <c r="A311" s="177" t="s">
        <v>3018</v>
      </c>
      <c r="B311" s="20" t="b">
        <f t="shared" si="1"/>
        <v>0</v>
      </c>
      <c r="C311" s="82" t="s">
        <v>2237</v>
      </c>
      <c r="D311" s="20">
        <v>2149078552</v>
      </c>
      <c r="E311" s="82" t="s">
        <v>198</v>
      </c>
      <c r="F311" s="56" t="s">
        <v>1764</v>
      </c>
      <c r="G311" s="174"/>
      <c r="H311" s="174"/>
      <c r="I311" s="174"/>
      <c r="J311" s="174"/>
      <c r="K311" s="174"/>
      <c r="L311" s="174"/>
      <c r="M311" s="174"/>
      <c r="N311" s="174"/>
      <c r="O311" s="174"/>
      <c r="P311" s="174" t="s">
        <v>979</v>
      </c>
      <c r="Q311" s="174" t="s">
        <v>979</v>
      </c>
      <c r="R311" s="174" t="s">
        <v>979</v>
      </c>
      <c r="S311" s="174"/>
      <c r="T311" s="174"/>
      <c r="U311" s="174"/>
      <c r="V311" s="174"/>
      <c r="W311" s="174"/>
      <c r="X311" s="174"/>
    </row>
    <row r="312" spans="1:24" ht="14.4">
      <c r="A312" s="177" t="s">
        <v>3018</v>
      </c>
      <c r="B312" s="20" t="b">
        <f t="shared" si="1"/>
        <v>1</v>
      </c>
      <c r="C312" s="82" t="s">
        <v>18</v>
      </c>
      <c r="D312" s="20">
        <v>2144542229</v>
      </c>
      <c r="E312" s="82" t="s">
        <v>1104</v>
      </c>
      <c r="F312" s="56" t="s">
        <v>1764</v>
      </c>
      <c r="G312" s="174"/>
      <c r="H312" s="174"/>
      <c r="I312" s="174"/>
      <c r="J312" s="174"/>
      <c r="K312" s="174"/>
      <c r="L312" s="174"/>
      <c r="M312" s="174"/>
      <c r="N312" s="174"/>
      <c r="O312" s="174"/>
      <c r="P312" s="174"/>
      <c r="Q312" s="174"/>
      <c r="R312" s="174"/>
      <c r="S312" s="174" t="s">
        <v>979</v>
      </c>
      <c r="T312" s="174" t="s">
        <v>979</v>
      </c>
      <c r="U312" s="174" t="s">
        <v>979</v>
      </c>
      <c r="V312" s="174" t="s">
        <v>979</v>
      </c>
      <c r="W312" s="174" t="s">
        <v>979</v>
      </c>
      <c r="X312" s="174" t="s">
        <v>979</v>
      </c>
    </row>
    <row r="313" spans="1:24" ht="14.4">
      <c r="A313" s="82" t="s">
        <v>3019</v>
      </c>
      <c r="B313" s="20" t="b">
        <f t="shared" si="1"/>
        <v>0</v>
      </c>
      <c r="C313" s="82" t="s">
        <v>2768</v>
      </c>
      <c r="D313" s="20">
        <v>2403885692</v>
      </c>
      <c r="E313" s="82" t="s">
        <v>634</v>
      </c>
      <c r="F313" s="56" t="s">
        <v>1732</v>
      </c>
      <c r="G313" s="174"/>
      <c r="H313" s="174"/>
      <c r="I313" s="174"/>
      <c r="J313" s="174"/>
      <c r="K313" s="174"/>
      <c r="L313" s="174"/>
      <c r="M313" s="174"/>
      <c r="N313" s="174"/>
      <c r="O313" s="174"/>
      <c r="P313" s="174"/>
      <c r="Q313" s="174" t="s">
        <v>979</v>
      </c>
      <c r="R313" s="174" t="s">
        <v>979</v>
      </c>
      <c r="S313" s="174" t="s">
        <v>979</v>
      </c>
      <c r="T313" s="174" t="s">
        <v>979</v>
      </c>
      <c r="U313" s="174"/>
      <c r="V313" s="174" t="s">
        <v>979</v>
      </c>
      <c r="W313" s="174"/>
      <c r="X313" s="174"/>
    </row>
    <row r="314" spans="1:24" ht="14.4">
      <c r="A314" s="82" t="s">
        <v>3020</v>
      </c>
      <c r="B314" s="20" t="b">
        <f t="shared" si="1"/>
        <v>0</v>
      </c>
      <c r="C314" s="82" t="s">
        <v>2107</v>
      </c>
      <c r="D314" s="20" t="s">
        <v>2121</v>
      </c>
      <c r="E314" s="178"/>
      <c r="F314" s="56" t="s">
        <v>1741</v>
      </c>
      <c r="G314" s="174"/>
      <c r="H314" s="174"/>
      <c r="I314" s="174"/>
      <c r="J314" s="174"/>
      <c r="K314" s="174"/>
      <c r="L314" s="174"/>
      <c r="M314" s="174"/>
      <c r="N314" s="174"/>
      <c r="O314" s="174"/>
      <c r="P314" s="174"/>
      <c r="Q314" s="174"/>
      <c r="R314" s="174"/>
      <c r="S314" s="174" t="s">
        <v>979</v>
      </c>
      <c r="T314" s="174" t="s">
        <v>979</v>
      </c>
      <c r="U314" s="174" t="s">
        <v>979</v>
      </c>
      <c r="V314" s="174" t="s">
        <v>979</v>
      </c>
      <c r="W314" s="174" t="s">
        <v>979</v>
      </c>
      <c r="X314" s="174" t="s">
        <v>979</v>
      </c>
    </row>
    <row r="315" spans="1:24" ht="14.4">
      <c r="A315" s="82" t="s">
        <v>317</v>
      </c>
      <c r="B315" s="20" t="b">
        <f t="shared" si="1"/>
        <v>0</v>
      </c>
      <c r="C315" s="82" t="s">
        <v>316</v>
      </c>
      <c r="D315" s="20">
        <v>3373562804</v>
      </c>
      <c r="E315" s="82" t="s">
        <v>312</v>
      </c>
      <c r="F315" s="56" t="s">
        <v>1741</v>
      </c>
      <c r="G315" s="174"/>
      <c r="H315" s="174"/>
      <c r="I315" s="174"/>
      <c r="J315" s="174"/>
      <c r="K315" s="174"/>
      <c r="L315" s="174"/>
      <c r="M315" s="174"/>
      <c r="N315" s="174"/>
      <c r="O315" s="174"/>
      <c r="P315" s="174"/>
      <c r="Q315" s="174" t="s">
        <v>979</v>
      </c>
      <c r="R315" s="174" t="s">
        <v>979</v>
      </c>
      <c r="S315" s="174" t="s">
        <v>979</v>
      </c>
      <c r="T315" s="174" t="s">
        <v>979</v>
      </c>
      <c r="U315" s="174" t="s">
        <v>979</v>
      </c>
      <c r="V315" s="174" t="s">
        <v>979</v>
      </c>
      <c r="W315" s="174" t="s">
        <v>979</v>
      </c>
      <c r="X315" s="174"/>
    </row>
    <row r="316" spans="1:24" ht="14.4">
      <c r="A316" s="82" t="s">
        <v>3021</v>
      </c>
      <c r="B316" s="20" t="b">
        <f t="shared" si="1"/>
        <v>0</v>
      </c>
      <c r="C316" s="82" t="s">
        <v>2768</v>
      </c>
      <c r="D316" s="20">
        <v>8326381918</v>
      </c>
      <c r="E316" s="82" t="s">
        <v>644</v>
      </c>
      <c r="F316" s="56" t="s">
        <v>1763</v>
      </c>
      <c r="G316" s="174"/>
      <c r="H316" s="174"/>
      <c r="I316" s="174"/>
      <c r="J316" s="174"/>
      <c r="K316" s="174"/>
      <c r="L316" s="174"/>
      <c r="M316" s="174"/>
      <c r="N316" s="174"/>
      <c r="O316" s="174"/>
      <c r="P316" s="174"/>
      <c r="Q316" s="174"/>
      <c r="R316" s="174"/>
      <c r="S316" s="174" t="s">
        <v>979</v>
      </c>
      <c r="T316" s="174" t="s">
        <v>979</v>
      </c>
      <c r="U316" s="174" t="s">
        <v>979</v>
      </c>
      <c r="V316" s="174" t="s">
        <v>979</v>
      </c>
      <c r="W316" s="174" t="s">
        <v>979</v>
      </c>
      <c r="X316" s="174" t="s">
        <v>979</v>
      </c>
    </row>
    <row r="317" spans="1:24" ht="14.4">
      <c r="A317" s="82" t="s">
        <v>3022</v>
      </c>
      <c r="B317" s="20" t="b">
        <f t="shared" si="1"/>
        <v>0</v>
      </c>
      <c r="C317" s="82" t="s">
        <v>1933</v>
      </c>
      <c r="D317" s="20">
        <v>5036166535</v>
      </c>
      <c r="E317" s="82" t="s">
        <v>1934</v>
      </c>
      <c r="F317" s="56" t="s">
        <v>1741</v>
      </c>
      <c r="G317" s="174"/>
      <c r="H317" s="174"/>
      <c r="I317" s="174"/>
      <c r="J317" s="174"/>
      <c r="K317" s="174"/>
      <c r="L317" s="174"/>
      <c r="M317" s="174"/>
      <c r="N317" s="174"/>
      <c r="O317" s="174"/>
      <c r="P317" s="174"/>
      <c r="Q317" s="174"/>
      <c r="R317" s="174"/>
      <c r="S317" s="174" t="s">
        <v>979</v>
      </c>
      <c r="T317" s="174" t="s">
        <v>979</v>
      </c>
      <c r="U317" s="174" t="s">
        <v>979</v>
      </c>
      <c r="V317" s="174" t="s">
        <v>979</v>
      </c>
      <c r="W317" s="174" t="s">
        <v>979</v>
      </c>
      <c r="X317" s="174" t="s">
        <v>979</v>
      </c>
    </row>
    <row r="318" spans="1:24" ht="14.4">
      <c r="A318" s="82" t="s">
        <v>3023</v>
      </c>
      <c r="B318" s="20" t="b">
        <f t="shared" si="1"/>
        <v>0</v>
      </c>
      <c r="C318" s="82" t="s">
        <v>2107</v>
      </c>
      <c r="D318" s="20" t="s">
        <v>2106</v>
      </c>
      <c r="E318" s="82" t="s">
        <v>2103</v>
      </c>
      <c r="F318" s="56" t="s">
        <v>1732</v>
      </c>
      <c r="G318" s="174"/>
      <c r="H318" s="174"/>
      <c r="I318" s="174"/>
      <c r="J318" s="174"/>
      <c r="K318" s="174"/>
      <c r="L318" s="174"/>
      <c r="M318" s="174"/>
      <c r="N318" s="174"/>
      <c r="O318" s="174"/>
      <c r="P318" s="174"/>
      <c r="Q318" s="174"/>
      <c r="R318" s="174"/>
      <c r="S318" s="174" t="s">
        <v>979</v>
      </c>
      <c r="T318" s="174" t="s">
        <v>979</v>
      </c>
      <c r="U318" s="174" t="s">
        <v>979</v>
      </c>
      <c r="V318" s="174" t="s">
        <v>979</v>
      </c>
      <c r="W318" s="174" t="s">
        <v>979</v>
      </c>
      <c r="X318" s="174" t="s">
        <v>979</v>
      </c>
    </row>
    <row r="319" spans="1:24" ht="14.4">
      <c r="A319" s="82" t="s">
        <v>3024</v>
      </c>
      <c r="B319" s="20" t="b">
        <f t="shared" si="1"/>
        <v>0</v>
      </c>
      <c r="C319" s="82" t="s">
        <v>2768</v>
      </c>
      <c r="D319" s="20">
        <v>9014878399</v>
      </c>
      <c r="E319" s="82" t="s">
        <v>1546</v>
      </c>
      <c r="F319" s="56" t="s">
        <v>1732</v>
      </c>
      <c r="G319" s="174"/>
      <c r="H319" s="174"/>
      <c r="I319" s="174"/>
      <c r="J319" s="174"/>
      <c r="K319" s="174"/>
      <c r="L319" s="174"/>
      <c r="M319" s="174"/>
      <c r="N319" s="174"/>
      <c r="O319" s="174"/>
      <c r="P319" s="174"/>
      <c r="Q319" s="174"/>
      <c r="R319" s="174"/>
      <c r="S319" s="174"/>
      <c r="T319" s="174" t="s">
        <v>979</v>
      </c>
      <c r="U319" s="174"/>
      <c r="V319" s="174"/>
      <c r="W319" s="174"/>
      <c r="X319" s="174"/>
    </row>
    <row r="320" spans="1:24" ht="14.4">
      <c r="A320" s="175" t="s">
        <v>3025</v>
      </c>
      <c r="B320" s="20" t="b">
        <f t="shared" si="1"/>
        <v>0</v>
      </c>
      <c r="C320" s="175" t="s">
        <v>18</v>
      </c>
      <c r="D320" s="176">
        <v>2145077579</v>
      </c>
      <c r="E320" s="91" t="s">
        <v>1352</v>
      </c>
      <c r="F320" s="84"/>
      <c r="G320" s="174"/>
      <c r="H320" s="174"/>
      <c r="I320" s="174"/>
      <c r="J320" s="174"/>
      <c r="K320" s="174"/>
      <c r="L320" s="174"/>
      <c r="M320" s="174"/>
      <c r="N320" s="174"/>
      <c r="O320" s="174"/>
      <c r="P320" s="174"/>
      <c r="Q320" s="174"/>
      <c r="R320" s="174"/>
      <c r="S320" s="174"/>
      <c r="T320" s="174" t="s">
        <v>979</v>
      </c>
      <c r="U320" s="174" t="s">
        <v>979</v>
      </c>
      <c r="V320" s="174" t="s">
        <v>979</v>
      </c>
      <c r="W320" s="174" t="s">
        <v>979</v>
      </c>
      <c r="X320" s="174" t="s">
        <v>979</v>
      </c>
    </row>
    <row r="321" spans="1:24" ht="14.4">
      <c r="A321" s="82" t="s">
        <v>3026</v>
      </c>
      <c r="B321" s="20" t="b">
        <f t="shared" si="1"/>
        <v>0</v>
      </c>
      <c r="C321" s="82" t="s">
        <v>2768</v>
      </c>
      <c r="D321" s="20">
        <v>5132972967</v>
      </c>
      <c r="E321" s="82" t="s">
        <v>858</v>
      </c>
      <c r="F321" s="56" t="s">
        <v>1732</v>
      </c>
      <c r="G321" s="174" t="s">
        <v>979</v>
      </c>
      <c r="H321" s="174" t="s">
        <v>979</v>
      </c>
      <c r="I321" s="174" t="s">
        <v>979</v>
      </c>
      <c r="J321" s="174" t="s">
        <v>979</v>
      </c>
      <c r="K321" s="174" t="s">
        <v>979</v>
      </c>
      <c r="L321" s="174" t="s">
        <v>979</v>
      </c>
      <c r="M321" s="174" t="s">
        <v>979</v>
      </c>
      <c r="N321" s="174" t="s">
        <v>979</v>
      </c>
      <c r="O321" s="174" t="s">
        <v>979</v>
      </c>
      <c r="P321" s="174" t="s">
        <v>979</v>
      </c>
      <c r="Q321" s="174" t="s">
        <v>979</v>
      </c>
      <c r="R321" s="174" t="s">
        <v>979</v>
      </c>
      <c r="S321" s="174" t="s">
        <v>979</v>
      </c>
      <c r="T321" s="174"/>
      <c r="U321" s="174" t="s">
        <v>979</v>
      </c>
      <c r="V321" s="174"/>
      <c r="W321" s="174" t="s">
        <v>979</v>
      </c>
      <c r="X321" s="174"/>
    </row>
    <row r="322" spans="1:24" ht="14.4">
      <c r="A322" s="82" t="s">
        <v>3027</v>
      </c>
      <c r="B322" s="20" t="b">
        <f t="shared" si="1"/>
        <v>0</v>
      </c>
      <c r="C322" s="82" t="s">
        <v>18</v>
      </c>
      <c r="D322" s="20">
        <v>9728143543</v>
      </c>
      <c r="E322" s="82" t="s">
        <v>473</v>
      </c>
      <c r="F322" s="56" t="s">
        <v>1747</v>
      </c>
      <c r="G322" s="174"/>
      <c r="H322" s="174"/>
      <c r="I322" s="174"/>
      <c r="J322" s="174"/>
      <c r="K322" s="174"/>
      <c r="L322" s="174"/>
      <c r="M322" s="174"/>
      <c r="N322" s="174"/>
      <c r="O322" s="174"/>
      <c r="P322" s="174"/>
      <c r="Q322" s="174"/>
      <c r="R322" s="174"/>
      <c r="S322" s="174" t="s">
        <v>979</v>
      </c>
      <c r="T322" s="174" t="s">
        <v>979</v>
      </c>
      <c r="U322" s="174" t="s">
        <v>979</v>
      </c>
      <c r="V322" s="174" t="s">
        <v>979</v>
      </c>
      <c r="W322" s="174" t="s">
        <v>979</v>
      </c>
      <c r="X322" s="174" t="s">
        <v>979</v>
      </c>
    </row>
    <row r="323" spans="1:24" ht="14.4">
      <c r="A323" s="82" t="s">
        <v>3028</v>
      </c>
      <c r="B323" s="20" t="b">
        <f t="shared" si="1"/>
        <v>0</v>
      </c>
      <c r="C323" s="82" t="s">
        <v>2768</v>
      </c>
      <c r="D323" s="20">
        <v>6309951161</v>
      </c>
      <c r="E323" s="82" t="s">
        <v>1193</v>
      </c>
      <c r="F323" s="56" t="s">
        <v>1746</v>
      </c>
      <c r="G323" s="174" t="s">
        <v>979</v>
      </c>
      <c r="H323" s="174" t="s">
        <v>979</v>
      </c>
      <c r="I323" s="174" t="s">
        <v>979</v>
      </c>
      <c r="J323" s="174" t="s">
        <v>979</v>
      </c>
      <c r="K323" s="174" t="s">
        <v>979</v>
      </c>
      <c r="L323" s="174" t="s">
        <v>979</v>
      </c>
      <c r="M323" s="174" t="s">
        <v>979</v>
      </c>
      <c r="N323" s="174" t="s">
        <v>979</v>
      </c>
      <c r="O323" s="174" t="s">
        <v>979</v>
      </c>
      <c r="P323" s="174" t="s">
        <v>979</v>
      </c>
      <c r="Q323" s="174" t="s">
        <v>979</v>
      </c>
      <c r="R323" s="174" t="s">
        <v>979</v>
      </c>
      <c r="S323" s="174" t="s">
        <v>979</v>
      </c>
      <c r="T323" s="174" t="s">
        <v>979</v>
      </c>
      <c r="U323" s="174" t="s">
        <v>979</v>
      </c>
      <c r="V323" s="174" t="s">
        <v>979</v>
      </c>
      <c r="W323" s="174" t="s">
        <v>979</v>
      </c>
      <c r="X323" s="174" t="s">
        <v>979</v>
      </c>
    </row>
    <row r="324" spans="1:24" ht="14.4">
      <c r="A324" s="82" t="s">
        <v>3029</v>
      </c>
      <c r="B324" s="20" t="b">
        <f t="shared" si="1"/>
        <v>0</v>
      </c>
      <c r="C324" s="82" t="s">
        <v>2768</v>
      </c>
      <c r="D324" s="20">
        <v>6309473622</v>
      </c>
      <c r="E324" s="82" t="s">
        <v>890</v>
      </c>
      <c r="F324" s="56" t="s">
        <v>1741</v>
      </c>
      <c r="G324" s="174"/>
      <c r="H324" s="174"/>
      <c r="I324" s="174"/>
      <c r="J324" s="174"/>
      <c r="K324" s="174"/>
      <c r="L324" s="174"/>
      <c r="M324" s="174"/>
      <c r="N324" s="174"/>
      <c r="O324" s="174"/>
      <c r="P324" s="174"/>
      <c r="Q324" s="174"/>
      <c r="R324" s="174"/>
      <c r="S324" s="174" t="s">
        <v>979</v>
      </c>
      <c r="T324" s="174" t="s">
        <v>979</v>
      </c>
      <c r="U324" s="174" t="s">
        <v>979</v>
      </c>
      <c r="V324" s="174" t="s">
        <v>979</v>
      </c>
      <c r="W324" s="174" t="s">
        <v>979</v>
      </c>
      <c r="X324" s="174" t="s">
        <v>979</v>
      </c>
    </row>
    <row r="325" spans="1:24" ht="14.4">
      <c r="A325" s="82" t="s">
        <v>3030</v>
      </c>
      <c r="B325" s="20" t="b">
        <f t="shared" si="1"/>
        <v>0</v>
      </c>
      <c r="C325" s="82" t="s">
        <v>2237</v>
      </c>
      <c r="D325" s="20">
        <v>5083802142</v>
      </c>
      <c r="E325" s="82" t="s">
        <v>206</v>
      </c>
      <c r="F325" s="56" t="s">
        <v>1747</v>
      </c>
      <c r="G325" s="174"/>
      <c r="H325" s="174"/>
      <c r="I325" s="174"/>
      <c r="J325" s="174"/>
      <c r="K325" s="174"/>
      <c r="L325" s="174"/>
      <c r="M325" s="174"/>
      <c r="N325" s="174"/>
      <c r="O325" s="174"/>
      <c r="P325" s="174" t="s">
        <v>979</v>
      </c>
      <c r="Q325" s="174" t="s">
        <v>979</v>
      </c>
      <c r="R325" s="174" t="s">
        <v>979</v>
      </c>
      <c r="S325" s="174"/>
      <c r="T325" s="174"/>
      <c r="U325" s="174"/>
      <c r="V325" s="174"/>
      <c r="W325" s="174"/>
      <c r="X325" s="174"/>
    </row>
    <row r="326" spans="1:24" ht="14.4">
      <c r="A326" s="82" t="s">
        <v>3031</v>
      </c>
      <c r="B326" s="20" t="b">
        <f t="shared" si="1"/>
        <v>0</v>
      </c>
      <c r="C326" s="82" t="s">
        <v>1782</v>
      </c>
      <c r="D326" s="20">
        <v>7325127112</v>
      </c>
      <c r="E326" s="82" t="s">
        <v>1868</v>
      </c>
      <c r="F326" s="56" t="s">
        <v>1743</v>
      </c>
      <c r="G326" s="174"/>
      <c r="H326" s="174"/>
      <c r="I326" s="174"/>
      <c r="J326" s="174"/>
      <c r="K326" s="174"/>
      <c r="L326" s="174"/>
      <c r="M326" s="174"/>
      <c r="N326" s="174"/>
      <c r="O326" s="174"/>
      <c r="P326" s="174"/>
      <c r="Q326" s="174"/>
      <c r="R326" s="174"/>
      <c r="S326" s="174" t="s">
        <v>979</v>
      </c>
      <c r="T326" s="174" t="s">
        <v>979</v>
      </c>
      <c r="U326" s="174" t="s">
        <v>979</v>
      </c>
      <c r="V326" s="174" t="s">
        <v>979</v>
      </c>
      <c r="W326" s="174" t="s">
        <v>979</v>
      </c>
      <c r="X326" s="174"/>
    </row>
    <row r="327" spans="1:24" ht="14.4">
      <c r="A327" s="82" t="s">
        <v>3032</v>
      </c>
      <c r="B327" s="20" t="b">
        <f t="shared" si="1"/>
        <v>0</v>
      </c>
      <c r="C327" s="82" t="s">
        <v>2768</v>
      </c>
      <c r="D327" s="20">
        <v>8474712853</v>
      </c>
      <c r="E327" s="82" t="s">
        <v>151</v>
      </c>
      <c r="F327" s="56" t="s">
        <v>1732</v>
      </c>
      <c r="G327" s="174"/>
      <c r="H327" s="174"/>
      <c r="I327" s="174"/>
      <c r="J327" s="174"/>
      <c r="K327" s="174"/>
      <c r="L327" s="174"/>
      <c r="M327" s="174"/>
      <c r="N327" s="174"/>
      <c r="O327" s="174"/>
      <c r="P327" s="174"/>
      <c r="Q327" s="174"/>
      <c r="R327" s="174"/>
      <c r="S327" s="174" t="s">
        <v>979</v>
      </c>
      <c r="T327" s="174" t="s">
        <v>979</v>
      </c>
      <c r="U327" s="174" t="s">
        <v>979</v>
      </c>
      <c r="V327" s="174"/>
      <c r="W327" s="174" t="s">
        <v>979</v>
      </c>
      <c r="X327" s="174" t="s">
        <v>979</v>
      </c>
    </row>
    <row r="328" spans="1:24" ht="14.4">
      <c r="A328" s="177" t="s">
        <v>3033</v>
      </c>
      <c r="B328" s="20" t="b">
        <f t="shared" si="1"/>
        <v>0</v>
      </c>
      <c r="C328" s="82" t="s">
        <v>661</v>
      </c>
      <c r="D328" s="20">
        <v>6097514006</v>
      </c>
      <c r="E328" s="82" t="s">
        <v>1799</v>
      </c>
      <c r="F328" s="56" t="s">
        <v>1745</v>
      </c>
      <c r="G328" s="174" t="s">
        <v>979</v>
      </c>
      <c r="H328" s="174" t="s">
        <v>979</v>
      </c>
      <c r="I328" s="174" t="s">
        <v>979</v>
      </c>
      <c r="J328" s="174" t="s">
        <v>979</v>
      </c>
      <c r="K328" s="174" t="s">
        <v>979</v>
      </c>
      <c r="L328" s="174" t="s">
        <v>979</v>
      </c>
      <c r="M328" s="174" t="s">
        <v>979</v>
      </c>
      <c r="N328" s="174" t="s">
        <v>979</v>
      </c>
      <c r="O328" s="174" t="s">
        <v>979</v>
      </c>
      <c r="P328" s="174" t="s">
        <v>979</v>
      </c>
      <c r="Q328" s="174" t="s">
        <v>979</v>
      </c>
      <c r="R328" s="174" t="s">
        <v>979</v>
      </c>
      <c r="S328" s="174"/>
      <c r="T328" s="174"/>
      <c r="U328" s="174"/>
      <c r="V328" s="174"/>
      <c r="W328" s="174"/>
      <c r="X328" s="174"/>
    </row>
    <row r="329" spans="1:24" ht="14.4">
      <c r="A329" s="177" t="s">
        <v>3033</v>
      </c>
      <c r="B329" s="20" t="b">
        <f t="shared" si="1"/>
        <v>1</v>
      </c>
      <c r="C329" s="82" t="s">
        <v>1782</v>
      </c>
      <c r="D329" s="20">
        <v>6097514006</v>
      </c>
      <c r="E329" s="82" t="s">
        <v>1799</v>
      </c>
      <c r="F329" s="56" t="s">
        <v>1753</v>
      </c>
      <c r="G329" s="174"/>
      <c r="H329" s="174"/>
      <c r="I329" s="174"/>
      <c r="J329" s="174"/>
      <c r="K329" s="174"/>
      <c r="L329" s="174"/>
      <c r="M329" s="174"/>
      <c r="N329" s="174"/>
      <c r="O329" s="174"/>
      <c r="P329" s="174"/>
      <c r="Q329" s="174"/>
      <c r="R329" s="174"/>
      <c r="S329" s="174" t="s">
        <v>979</v>
      </c>
      <c r="T329" s="174" t="s">
        <v>979</v>
      </c>
      <c r="U329" s="174" t="s">
        <v>979</v>
      </c>
      <c r="V329" s="174" t="s">
        <v>979</v>
      </c>
      <c r="W329" s="174" t="s">
        <v>979</v>
      </c>
      <c r="X329" s="174" t="s">
        <v>979</v>
      </c>
    </row>
    <row r="330" spans="1:24" ht="14.4">
      <c r="A330" s="82" t="s">
        <v>3034</v>
      </c>
      <c r="B330" s="20" t="b">
        <f t="shared" si="1"/>
        <v>0</v>
      </c>
      <c r="C330" s="82" t="s">
        <v>316</v>
      </c>
      <c r="D330" s="20">
        <v>5127967464</v>
      </c>
      <c r="E330" s="82" t="s">
        <v>1139</v>
      </c>
      <c r="F330" s="56" t="s">
        <v>1732</v>
      </c>
      <c r="G330" s="174"/>
      <c r="H330" s="174"/>
      <c r="I330" s="174"/>
      <c r="J330" s="174"/>
      <c r="K330" s="174"/>
      <c r="L330" s="174"/>
      <c r="M330" s="174"/>
      <c r="N330" s="174"/>
      <c r="O330" s="174"/>
      <c r="P330" s="174"/>
      <c r="Q330" s="174"/>
      <c r="R330" s="174"/>
      <c r="S330" s="174" t="s">
        <v>979</v>
      </c>
      <c r="T330" s="174" t="s">
        <v>979</v>
      </c>
      <c r="U330" s="174" t="s">
        <v>979</v>
      </c>
      <c r="V330" s="174" t="s">
        <v>979</v>
      </c>
      <c r="W330" s="174"/>
      <c r="X330" s="174"/>
    </row>
    <row r="331" spans="1:24" ht="14.4">
      <c r="A331" s="82" t="s">
        <v>3035</v>
      </c>
      <c r="B331" s="20" t="b">
        <f t="shared" si="1"/>
        <v>0</v>
      </c>
      <c r="C331" s="82" t="s">
        <v>18</v>
      </c>
      <c r="D331" s="20">
        <v>2035646858</v>
      </c>
      <c r="E331" s="82" t="s">
        <v>774</v>
      </c>
      <c r="F331" s="56" t="s">
        <v>1741</v>
      </c>
      <c r="G331" s="174"/>
      <c r="H331" s="174"/>
      <c r="I331" s="174"/>
      <c r="J331" s="174"/>
      <c r="K331" s="174"/>
      <c r="L331" s="174"/>
      <c r="M331" s="174"/>
      <c r="N331" s="174"/>
      <c r="O331" s="174"/>
      <c r="P331" s="174"/>
      <c r="Q331" s="174"/>
      <c r="R331" s="174"/>
      <c r="S331" s="174" t="s">
        <v>979</v>
      </c>
      <c r="T331" s="174" t="s">
        <v>979</v>
      </c>
      <c r="U331" s="174" t="s">
        <v>979</v>
      </c>
      <c r="V331" s="174" t="s">
        <v>979</v>
      </c>
      <c r="W331" s="174" t="s">
        <v>979</v>
      </c>
      <c r="X331" s="174" t="s">
        <v>979</v>
      </c>
    </row>
    <row r="332" spans="1:24" ht="14.4">
      <c r="A332" s="82" t="s">
        <v>2281</v>
      </c>
      <c r="B332" s="20" t="b">
        <f t="shared" si="1"/>
        <v>0</v>
      </c>
      <c r="C332" s="82" t="s">
        <v>2237</v>
      </c>
      <c r="D332" s="20" t="s">
        <v>2282</v>
      </c>
      <c r="E332" s="82" t="s">
        <v>2240</v>
      </c>
      <c r="F332" s="56" t="s">
        <v>1736</v>
      </c>
      <c r="G332" s="174"/>
      <c r="H332" s="174"/>
      <c r="I332" s="174"/>
      <c r="J332" s="174"/>
      <c r="K332" s="174"/>
      <c r="L332" s="174"/>
      <c r="M332" s="174"/>
      <c r="N332" s="174"/>
      <c r="O332" s="174"/>
      <c r="P332" s="174" t="s">
        <v>979</v>
      </c>
      <c r="Q332" s="174" t="s">
        <v>979</v>
      </c>
      <c r="R332" s="174" t="s">
        <v>979</v>
      </c>
      <c r="S332" s="174"/>
      <c r="T332" s="174"/>
      <c r="U332" s="174"/>
      <c r="V332" s="174"/>
      <c r="W332" s="174"/>
      <c r="X332" s="174"/>
    </row>
    <row r="333" spans="1:24" ht="14.4">
      <c r="A333" s="82" t="s">
        <v>210</v>
      </c>
      <c r="B333" s="20" t="b">
        <f t="shared" si="1"/>
        <v>0</v>
      </c>
      <c r="C333" s="82" t="s">
        <v>18</v>
      </c>
      <c r="D333" s="20">
        <v>5083802142</v>
      </c>
      <c r="E333" s="82" t="s">
        <v>206</v>
      </c>
      <c r="F333" s="56" t="s">
        <v>1752</v>
      </c>
      <c r="G333" s="174"/>
      <c r="H333" s="174"/>
      <c r="I333" s="174"/>
      <c r="J333" s="174"/>
      <c r="K333" s="174"/>
      <c r="L333" s="174"/>
      <c r="M333" s="174"/>
      <c r="N333" s="174"/>
      <c r="O333" s="174"/>
      <c r="P333" s="174"/>
      <c r="Q333" s="174"/>
      <c r="R333" s="174"/>
      <c r="S333" s="174"/>
      <c r="T333" s="174"/>
      <c r="U333" s="174" t="s">
        <v>979</v>
      </c>
      <c r="V333" s="174"/>
      <c r="W333" s="174" t="s">
        <v>979</v>
      </c>
      <c r="X333" s="174" t="s">
        <v>979</v>
      </c>
    </row>
    <row r="334" spans="1:24" ht="14.4">
      <c r="A334" s="82" t="s">
        <v>3036</v>
      </c>
      <c r="B334" s="20" t="b">
        <f t="shared" si="1"/>
        <v>0</v>
      </c>
      <c r="C334" s="82" t="s">
        <v>28</v>
      </c>
      <c r="D334" s="20">
        <v>3615375576</v>
      </c>
      <c r="E334" s="82" t="s">
        <v>725</v>
      </c>
      <c r="F334" s="56" t="s">
        <v>1741</v>
      </c>
      <c r="G334" s="174"/>
      <c r="H334" s="174"/>
      <c r="I334" s="174"/>
      <c r="J334" s="174"/>
      <c r="K334" s="174"/>
      <c r="L334" s="174"/>
      <c r="M334" s="174"/>
      <c r="N334" s="174"/>
      <c r="O334" s="174"/>
      <c r="P334" s="174"/>
      <c r="Q334" s="174"/>
      <c r="R334" s="174"/>
      <c r="S334" s="174" t="s">
        <v>979</v>
      </c>
      <c r="T334" s="174" t="s">
        <v>979</v>
      </c>
      <c r="U334" s="174" t="s">
        <v>979</v>
      </c>
      <c r="V334" s="174" t="s">
        <v>979</v>
      </c>
      <c r="W334" s="174" t="s">
        <v>979</v>
      </c>
      <c r="X334" s="174"/>
    </row>
    <row r="335" spans="1:24" ht="14.4">
      <c r="A335" s="82" t="s">
        <v>3037</v>
      </c>
      <c r="B335" s="20" t="b">
        <f t="shared" si="1"/>
        <v>0</v>
      </c>
      <c r="C335" s="82" t="s">
        <v>1919</v>
      </c>
      <c r="D335" s="20">
        <v>2012347334</v>
      </c>
      <c r="E335" s="82" t="s">
        <v>1916</v>
      </c>
      <c r="F335" s="56" t="s">
        <v>1743</v>
      </c>
      <c r="G335" s="174"/>
      <c r="H335" s="174"/>
      <c r="I335" s="174"/>
      <c r="J335" s="174"/>
      <c r="K335" s="174"/>
      <c r="L335" s="174"/>
      <c r="M335" s="174"/>
      <c r="N335" s="174"/>
      <c r="O335" s="174"/>
      <c r="P335" s="174"/>
      <c r="Q335" s="174"/>
      <c r="R335" s="174"/>
      <c r="S335" s="174"/>
      <c r="T335" s="174"/>
      <c r="U335" s="174" t="s">
        <v>979</v>
      </c>
      <c r="V335" s="174" t="s">
        <v>979</v>
      </c>
      <c r="W335" s="174"/>
      <c r="X335" s="174"/>
    </row>
    <row r="336" spans="1:24" ht="14.4">
      <c r="A336" s="82" t="s">
        <v>3038</v>
      </c>
      <c r="B336" s="20" t="b">
        <f t="shared" si="1"/>
        <v>0</v>
      </c>
      <c r="C336" s="82" t="s">
        <v>2768</v>
      </c>
      <c r="D336" s="20">
        <v>8472879999</v>
      </c>
      <c r="E336" s="82" t="s">
        <v>1135</v>
      </c>
      <c r="F336" s="56" t="s">
        <v>1732</v>
      </c>
      <c r="G336" s="174"/>
      <c r="H336" s="174"/>
      <c r="I336" s="174"/>
      <c r="J336" s="174"/>
      <c r="K336" s="174"/>
      <c r="L336" s="174"/>
      <c r="M336" s="174"/>
      <c r="N336" s="174"/>
      <c r="O336" s="174"/>
      <c r="P336" s="174"/>
      <c r="Q336" s="174"/>
      <c r="R336" s="174"/>
      <c r="S336" s="174" t="s">
        <v>979</v>
      </c>
      <c r="T336" s="174" t="s">
        <v>979</v>
      </c>
      <c r="U336" s="174"/>
      <c r="V336" s="174"/>
      <c r="W336" s="174"/>
      <c r="X336" s="174"/>
    </row>
    <row r="337" spans="1:24" ht="14.4">
      <c r="A337" s="82" t="s">
        <v>2038</v>
      </c>
      <c r="B337" s="20" t="b">
        <f t="shared" si="1"/>
        <v>0</v>
      </c>
      <c r="C337" s="82" t="s">
        <v>1976</v>
      </c>
      <c r="D337" s="20">
        <v>6026282790</v>
      </c>
      <c r="E337" s="82" t="s">
        <v>1936</v>
      </c>
      <c r="F337" s="56" t="s">
        <v>1743</v>
      </c>
      <c r="G337" s="174"/>
      <c r="H337" s="174"/>
      <c r="I337" s="174"/>
      <c r="J337" s="174"/>
      <c r="K337" s="174"/>
      <c r="L337" s="174"/>
      <c r="M337" s="174"/>
      <c r="N337" s="174"/>
      <c r="O337" s="174"/>
      <c r="P337" s="174"/>
      <c r="Q337" s="174" t="s">
        <v>979</v>
      </c>
      <c r="R337" s="174"/>
      <c r="S337" s="174"/>
      <c r="T337" s="174"/>
      <c r="U337" s="174"/>
      <c r="V337" s="174"/>
      <c r="W337" s="174"/>
      <c r="X337" s="174"/>
    </row>
    <row r="338" spans="1:24" ht="14.4">
      <c r="A338" s="82" t="s">
        <v>3039</v>
      </c>
      <c r="B338" s="20" t="b">
        <f t="shared" si="1"/>
        <v>0</v>
      </c>
      <c r="C338" s="82" t="s">
        <v>1976</v>
      </c>
      <c r="D338" s="20">
        <v>6026282790</v>
      </c>
      <c r="E338" s="82" t="s">
        <v>2037</v>
      </c>
      <c r="F338" s="56" t="s">
        <v>1743</v>
      </c>
      <c r="G338" s="174"/>
      <c r="H338" s="174"/>
      <c r="I338" s="174"/>
      <c r="J338" s="174"/>
      <c r="K338" s="174"/>
      <c r="L338" s="174"/>
      <c r="M338" s="174"/>
      <c r="N338" s="174"/>
      <c r="O338" s="174"/>
      <c r="P338" s="174"/>
      <c r="Q338" s="174"/>
      <c r="R338" s="174"/>
      <c r="S338" s="174" t="s">
        <v>979</v>
      </c>
      <c r="T338" s="174"/>
      <c r="U338" s="174" t="s">
        <v>979</v>
      </c>
      <c r="V338" s="174"/>
      <c r="W338" s="174" t="s">
        <v>979</v>
      </c>
      <c r="X338" s="174"/>
    </row>
    <row r="339" spans="1:24" ht="14.4">
      <c r="A339" s="82" t="s">
        <v>3040</v>
      </c>
      <c r="B339" s="20" t="b">
        <f t="shared" si="1"/>
        <v>0</v>
      </c>
      <c r="C339" s="82" t="s">
        <v>18</v>
      </c>
      <c r="D339" s="20">
        <v>9454008479</v>
      </c>
      <c r="E339" s="82" t="s">
        <v>1257</v>
      </c>
      <c r="F339" s="56" t="s">
        <v>1732</v>
      </c>
      <c r="G339" s="174"/>
      <c r="H339" s="174"/>
      <c r="I339" s="174"/>
      <c r="J339" s="174"/>
      <c r="K339" s="174"/>
      <c r="L339" s="174"/>
      <c r="M339" s="174"/>
      <c r="N339" s="174"/>
      <c r="O339" s="174"/>
      <c r="P339" s="174"/>
      <c r="Q339" s="174"/>
      <c r="R339" s="174"/>
      <c r="S339" s="174"/>
      <c r="T339" s="174" t="s">
        <v>979</v>
      </c>
      <c r="U339" s="174" t="s">
        <v>979</v>
      </c>
      <c r="V339" s="174" t="s">
        <v>979</v>
      </c>
      <c r="W339" s="174" t="s">
        <v>979</v>
      </c>
      <c r="X339" s="174" t="s">
        <v>979</v>
      </c>
    </row>
    <row r="340" spans="1:24" ht="14.4">
      <c r="A340" s="82" t="s">
        <v>3041</v>
      </c>
      <c r="B340" s="20" t="b">
        <f t="shared" si="1"/>
        <v>0</v>
      </c>
      <c r="C340" s="82" t="s">
        <v>18</v>
      </c>
      <c r="D340" s="20">
        <v>4018374727</v>
      </c>
      <c r="E340" s="82" t="s">
        <v>517</v>
      </c>
      <c r="F340" s="56" t="s">
        <v>1757</v>
      </c>
      <c r="G340" s="174"/>
      <c r="H340" s="174"/>
      <c r="I340" s="174"/>
      <c r="J340" s="174"/>
      <c r="K340" s="174"/>
      <c r="L340" s="174"/>
      <c r="M340" s="174"/>
      <c r="N340" s="174"/>
      <c r="O340" s="174"/>
      <c r="P340" s="174"/>
      <c r="Q340" s="174"/>
      <c r="R340" s="174"/>
      <c r="S340" s="174" t="s">
        <v>979</v>
      </c>
      <c r="T340" s="174" t="s">
        <v>979</v>
      </c>
      <c r="U340" s="174" t="s">
        <v>979</v>
      </c>
      <c r="V340" s="174" t="s">
        <v>979</v>
      </c>
      <c r="W340" s="174" t="s">
        <v>979</v>
      </c>
      <c r="X340" s="174" t="s">
        <v>979</v>
      </c>
    </row>
    <row r="341" spans="1:24" ht="14.4">
      <c r="A341" s="82" t="s">
        <v>3042</v>
      </c>
      <c r="B341" s="20" t="b">
        <f t="shared" si="1"/>
        <v>0</v>
      </c>
      <c r="C341" s="82" t="s">
        <v>28</v>
      </c>
      <c r="D341" s="20">
        <v>4696826652</v>
      </c>
      <c r="E341" s="82" t="s">
        <v>1030</v>
      </c>
      <c r="F341" s="56" t="s">
        <v>1743</v>
      </c>
      <c r="G341" s="174"/>
      <c r="H341" s="174"/>
      <c r="I341" s="174"/>
      <c r="J341" s="174"/>
      <c r="K341" s="174"/>
      <c r="L341" s="174"/>
      <c r="M341" s="174"/>
      <c r="N341" s="174"/>
      <c r="O341" s="174"/>
      <c r="P341" s="174"/>
      <c r="Q341" s="174"/>
      <c r="R341" s="174"/>
      <c r="S341" s="174" t="s">
        <v>979</v>
      </c>
      <c r="T341" s="174" t="s">
        <v>979</v>
      </c>
      <c r="U341" s="174" t="s">
        <v>979</v>
      </c>
      <c r="V341" s="174" t="s">
        <v>979</v>
      </c>
      <c r="W341" s="174" t="s">
        <v>979</v>
      </c>
      <c r="X341" s="174" t="s">
        <v>979</v>
      </c>
    </row>
    <row r="342" spans="1:24" ht="14.4">
      <c r="A342" s="82" t="s">
        <v>3043</v>
      </c>
      <c r="B342" s="20" t="b">
        <f t="shared" si="1"/>
        <v>0</v>
      </c>
      <c r="C342" s="82" t="s">
        <v>2237</v>
      </c>
      <c r="D342" s="20" t="s">
        <v>2240</v>
      </c>
      <c r="E342" s="82" t="s">
        <v>2240</v>
      </c>
      <c r="F342" s="56" t="s">
        <v>1732</v>
      </c>
      <c r="G342" s="174"/>
      <c r="H342" s="174"/>
      <c r="I342" s="174"/>
      <c r="J342" s="174"/>
      <c r="K342" s="174"/>
      <c r="L342" s="174"/>
      <c r="M342" s="174"/>
      <c r="N342" s="174"/>
      <c r="O342" s="174"/>
      <c r="P342" s="174" t="s">
        <v>979</v>
      </c>
      <c r="Q342" s="174" t="s">
        <v>979</v>
      </c>
      <c r="R342" s="174" t="s">
        <v>979</v>
      </c>
      <c r="S342" s="174"/>
      <c r="T342" s="174"/>
      <c r="U342" s="174"/>
      <c r="V342" s="174"/>
      <c r="W342" s="174"/>
      <c r="X342" s="174"/>
    </row>
    <row r="343" spans="1:24" ht="14.4">
      <c r="A343" s="82" t="s">
        <v>2669</v>
      </c>
      <c r="B343" s="20" t="b">
        <f t="shared" si="1"/>
        <v>0</v>
      </c>
      <c r="C343" s="82" t="s">
        <v>2237</v>
      </c>
      <c r="D343" s="20">
        <v>7138547097</v>
      </c>
      <c r="E343" s="82" t="s">
        <v>488</v>
      </c>
      <c r="F343" s="56" t="s">
        <v>1769</v>
      </c>
      <c r="G343" s="174"/>
      <c r="H343" s="174"/>
      <c r="I343" s="174"/>
      <c r="J343" s="174"/>
      <c r="K343" s="174"/>
      <c r="L343" s="174"/>
      <c r="M343" s="174"/>
      <c r="N343" s="174" t="s">
        <v>979</v>
      </c>
      <c r="O343" s="174" t="s">
        <v>979</v>
      </c>
      <c r="P343" s="174" t="s">
        <v>979</v>
      </c>
      <c r="Q343" s="174" t="s">
        <v>979</v>
      </c>
      <c r="R343" s="174" t="s">
        <v>979</v>
      </c>
      <c r="S343" s="174"/>
      <c r="T343" s="174"/>
      <c r="U343" s="174"/>
      <c r="V343" s="174"/>
      <c r="W343" s="174"/>
      <c r="X343" s="174"/>
    </row>
    <row r="344" spans="1:24" ht="14.4">
      <c r="A344" s="82" t="s">
        <v>2699</v>
      </c>
      <c r="B344" s="20" t="b">
        <f t="shared" si="1"/>
        <v>0</v>
      </c>
      <c r="C344" s="82" t="s">
        <v>491</v>
      </c>
      <c r="D344" s="20">
        <v>7138547097</v>
      </c>
      <c r="E344" s="82" t="s">
        <v>488</v>
      </c>
      <c r="F344" s="56" t="s">
        <v>1769</v>
      </c>
      <c r="G344" s="174"/>
      <c r="H344" s="174"/>
      <c r="I344" s="174"/>
      <c r="J344" s="174"/>
      <c r="K344" s="174"/>
      <c r="L344" s="174"/>
      <c r="M344" s="174"/>
      <c r="N344" s="174"/>
      <c r="O344" s="174"/>
      <c r="P344" s="174"/>
      <c r="Q344" s="174"/>
      <c r="R344" s="174"/>
      <c r="S344" s="174" t="s">
        <v>979</v>
      </c>
      <c r="T344" s="174" t="s">
        <v>979</v>
      </c>
      <c r="U344" s="174" t="s">
        <v>979</v>
      </c>
      <c r="V344" s="174" t="s">
        <v>979</v>
      </c>
      <c r="W344" s="174" t="s">
        <v>979</v>
      </c>
      <c r="X344" s="174" t="s">
        <v>979</v>
      </c>
    </row>
    <row r="345" spans="1:24" ht="14.4">
      <c r="A345" s="82" t="s">
        <v>1312</v>
      </c>
      <c r="B345" s="20" t="b">
        <f t="shared" si="1"/>
        <v>0</v>
      </c>
      <c r="C345" s="82" t="s">
        <v>18</v>
      </c>
      <c r="D345" s="20">
        <v>8605180299</v>
      </c>
      <c r="E345" s="82" t="s">
        <v>1309</v>
      </c>
      <c r="F345" s="56" t="s">
        <v>1741</v>
      </c>
      <c r="G345" s="174"/>
      <c r="H345" s="174"/>
      <c r="I345" s="174"/>
      <c r="J345" s="174"/>
      <c r="K345" s="174"/>
      <c r="L345" s="174"/>
      <c r="M345" s="174"/>
      <c r="N345" s="174"/>
      <c r="O345" s="174"/>
      <c r="P345" s="174"/>
      <c r="Q345" s="174"/>
      <c r="R345" s="174" t="s">
        <v>979</v>
      </c>
      <c r="S345" s="174"/>
      <c r="T345" s="174" t="s">
        <v>979</v>
      </c>
      <c r="U345" s="174" t="s">
        <v>979</v>
      </c>
      <c r="V345" s="174"/>
      <c r="W345" s="174"/>
      <c r="X345" s="174"/>
    </row>
    <row r="346" spans="1:24" ht="14.4">
      <c r="A346" s="82" t="s">
        <v>3044</v>
      </c>
      <c r="B346" s="20" t="b">
        <f t="shared" si="1"/>
        <v>0</v>
      </c>
      <c r="C346" s="82" t="s">
        <v>1782</v>
      </c>
      <c r="D346" s="20">
        <v>9088127820</v>
      </c>
      <c r="E346" s="82" t="s">
        <v>1803</v>
      </c>
      <c r="F346" s="56" t="s">
        <v>1732</v>
      </c>
      <c r="G346" s="174"/>
      <c r="H346" s="174"/>
      <c r="I346" s="174"/>
      <c r="J346" s="174"/>
      <c r="K346" s="174"/>
      <c r="L346" s="174"/>
      <c r="M346" s="174"/>
      <c r="N346" s="174"/>
      <c r="O346" s="174"/>
      <c r="P346" s="174"/>
      <c r="Q346" s="174"/>
      <c r="R346" s="174"/>
      <c r="S346" s="174" t="s">
        <v>979</v>
      </c>
      <c r="T346" s="174"/>
      <c r="U346" s="174"/>
      <c r="V346" s="174"/>
      <c r="W346" s="174"/>
      <c r="X346" s="174"/>
    </row>
    <row r="347" spans="1:24" ht="14.4">
      <c r="A347" s="82" t="s">
        <v>135</v>
      </c>
      <c r="B347" s="20" t="b">
        <f t="shared" si="1"/>
        <v>0</v>
      </c>
      <c r="C347" s="82" t="s">
        <v>18</v>
      </c>
      <c r="D347" s="20">
        <v>2149060965</v>
      </c>
      <c r="E347" s="82" t="s">
        <v>133</v>
      </c>
      <c r="F347" s="56" t="s">
        <v>1739</v>
      </c>
      <c r="G347" s="174"/>
      <c r="H347" s="174"/>
      <c r="I347" s="174"/>
      <c r="J347" s="174"/>
      <c r="K347" s="174"/>
      <c r="L347" s="174"/>
      <c r="M347" s="174"/>
      <c r="N347" s="174"/>
      <c r="O347" s="174"/>
      <c r="P347" s="174"/>
      <c r="Q347" s="174"/>
      <c r="R347" s="174"/>
      <c r="S347" s="174" t="s">
        <v>979</v>
      </c>
      <c r="T347" s="174" t="s">
        <v>979</v>
      </c>
      <c r="U347" s="174" t="s">
        <v>979</v>
      </c>
      <c r="V347" s="174" t="s">
        <v>979</v>
      </c>
      <c r="W347" s="174" t="s">
        <v>979</v>
      </c>
      <c r="X347" s="174" t="s">
        <v>979</v>
      </c>
    </row>
    <row r="348" spans="1:24" ht="14.4">
      <c r="A348" s="82" t="s">
        <v>3045</v>
      </c>
      <c r="B348" s="20" t="b">
        <f t="shared" si="1"/>
        <v>0</v>
      </c>
      <c r="C348" s="82" t="s">
        <v>2237</v>
      </c>
      <c r="D348" s="20">
        <v>9088424078</v>
      </c>
      <c r="E348" s="178"/>
      <c r="F348" s="56" t="s">
        <v>1743</v>
      </c>
      <c r="G348" s="174"/>
      <c r="H348" s="174"/>
      <c r="I348" s="174"/>
      <c r="J348" s="174"/>
      <c r="K348" s="174"/>
      <c r="L348" s="174"/>
      <c r="M348" s="174"/>
      <c r="N348" s="174"/>
      <c r="O348" s="174"/>
      <c r="P348" s="174"/>
      <c r="Q348" s="174"/>
      <c r="R348" s="174"/>
      <c r="S348" s="174"/>
      <c r="T348" s="174"/>
      <c r="U348" s="174"/>
      <c r="V348" s="174"/>
      <c r="W348" s="174"/>
      <c r="X348" s="174"/>
    </row>
    <row r="349" spans="1:24" ht="14.4">
      <c r="A349" s="82" t="s">
        <v>3046</v>
      </c>
      <c r="B349" s="20" t="b">
        <f t="shared" si="1"/>
        <v>0</v>
      </c>
      <c r="C349" s="82" t="s">
        <v>28</v>
      </c>
      <c r="D349" s="20">
        <v>9088424078</v>
      </c>
      <c r="E349" s="82" t="s">
        <v>584</v>
      </c>
      <c r="F349" s="56" t="s">
        <v>1732</v>
      </c>
      <c r="G349" s="174"/>
      <c r="H349" s="174"/>
      <c r="I349" s="174"/>
      <c r="J349" s="174"/>
      <c r="K349" s="174"/>
      <c r="L349" s="174"/>
      <c r="M349" s="174"/>
      <c r="N349" s="174"/>
      <c r="O349" s="174"/>
      <c r="P349" s="174"/>
      <c r="Q349" s="174"/>
      <c r="R349" s="174"/>
      <c r="S349" s="174" t="s">
        <v>979</v>
      </c>
      <c r="T349" s="174"/>
      <c r="U349" s="174"/>
      <c r="V349" s="174"/>
      <c r="W349" s="174"/>
      <c r="X349" s="174"/>
    </row>
    <row r="350" spans="1:24" ht="14.4">
      <c r="A350" s="82" t="s">
        <v>3047</v>
      </c>
      <c r="B350" s="20" t="b">
        <f t="shared" si="1"/>
        <v>0</v>
      </c>
      <c r="C350" s="82" t="s">
        <v>2043</v>
      </c>
      <c r="D350" s="20">
        <v>9257449284</v>
      </c>
      <c r="E350" s="82" t="s">
        <v>2080</v>
      </c>
      <c r="F350" s="56" t="s">
        <v>1741</v>
      </c>
      <c r="G350" s="174"/>
      <c r="H350" s="174"/>
      <c r="I350" s="174"/>
      <c r="J350" s="174"/>
      <c r="K350" s="174"/>
      <c r="L350" s="174"/>
      <c r="M350" s="174"/>
      <c r="N350" s="174"/>
      <c r="O350" s="174"/>
      <c r="P350" s="174"/>
      <c r="Q350" s="174" t="s">
        <v>979</v>
      </c>
      <c r="R350" s="174" t="s">
        <v>979</v>
      </c>
      <c r="S350" s="174" t="s">
        <v>979</v>
      </c>
      <c r="T350" s="174" t="s">
        <v>979</v>
      </c>
      <c r="U350" s="174" t="s">
        <v>979</v>
      </c>
      <c r="V350" s="174" t="s">
        <v>979</v>
      </c>
      <c r="W350" s="174" t="s">
        <v>979</v>
      </c>
      <c r="X350" s="174"/>
    </row>
    <row r="351" spans="1:24" ht="14.4">
      <c r="A351" s="82" t="s">
        <v>138</v>
      </c>
      <c r="B351" s="20" t="b">
        <f t="shared" si="1"/>
        <v>0</v>
      </c>
      <c r="C351" s="82" t="s">
        <v>18</v>
      </c>
      <c r="D351" s="20">
        <v>2148861946</v>
      </c>
      <c r="E351" s="82" t="s">
        <v>136</v>
      </c>
      <c r="F351" s="56" t="s">
        <v>1739</v>
      </c>
      <c r="G351" s="174"/>
      <c r="H351" s="174"/>
      <c r="I351" s="174"/>
      <c r="J351" s="174"/>
      <c r="K351" s="174"/>
      <c r="L351" s="174"/>
      <c r="M351" s="174"/>
      <c r="N351" s="174"/>
      <c r="O351" s="174"/>
      <c r="P351" s="174"/>
      <c r="Q351" s="174"/>
      <c r="R351" s="174"/>
      <c r="S351" s="174" t="s">
        <v>979</v>
      </c>
      <c r="T351" s="174" t="s">
        <v>979</v>
      </c>
      <c r="U351" s="174" t="s">
        <v>979</v>
      </c>
      <c r="V351" s="174" t="s">
        <v>979</v>
      </c>
      <c r="W351" s="174" t="s">
        <v>979</v>
      </c>
      <c r="X351" s="174" t="s">
        <v>979</v>
      </c>
    </row>
    <row r="352" spans="1:24" ht="14.4">
      <c r="A352" s="82" t="s">
        <v>1549</v>
      </c>
      <c r="B352" s="20" t="b">
        <f t="shared" si="1"/>
        <v>0</v>
      </c>
      <c r="C352" s="82" t="s">
        <v>18</v>
      </c>
      <c r="D352" s="20" t="s">
        <v>2377</v>
      </c>
      <c r="E352" s="82" t="s">
        <v>2377</v>
      </c>
      <c r="F352" s="56" t="s">
        <v>1743</v>
      </c>
      <c r="G352" s="174"/>
      <c r="H352" s="174"/>
      <c r="I352" s="174"/>
      <c r="J352" s="174"/>
      <c r="K352" s="174"/>
      <c r="L352" s="174"/>
      <c r="M352" s="174"/>
      <c r="N352" s="174"/>
      <c r="O352" s="174"/>
      <c r="P352" s="174"/>
      <c r="Q352" s="174" t="s">
        <v>979</v>
      </c>
      <c r="R352" s="174" t="s">
        <v>979</v>
      </c>
      <c r="S352" s="174"/>
      <c r="T352" s="174"/>
      <c r="U352" s="174"/>
      <c r="V352" s="174"/>
      <c r="W352" s="174"/>
      <c r="X352" s="174"/>
    </row>
    <row r="353" spans="1:24" ht="14.4">
      <c r="A353" s="175" t="s">
        <v>3048</v>
      </c>
      <c r="B353" s="20" t="b">
        <f t="shared" si="1"/>
        <v>0</v>
      </c>
      <c r="C353" s="82" t="s">
        <v>2768</v>
      </c>
      <c r="D353" s="176">
        <v>6306976704</v>
      </c>
      <c r="E353" s="91" t="s">
        <v>1417</v>
      </c>
      <c r="F353" s="84"/>
      <c r="G353" s="174"/>
      <c r="H353" s="174"/>
      <c r="I353" s="174"/>
      <c r="J353" s="174"/>
      <c r="K353" s="174"/>
      <c r="L353" s="174"/>
      <c r="M353" s="174"/>
      <c r="N353" s="174"/>
      <c r="O353" s="174"/>
      <c r="P353" s="174"/>
      <c r="Q353" s="174"/>
      <c r="R353" s="174"/>
      <c r="S353" s="174"/>
      <c r="T353" s="174"/>
      <c r="U353" s="174" t="s">
        <v>979</v>
      </c>
      <c r="V353" s="174" t="s">
        <v>979</v>
      </c>
      <c r="W353" s="174" t="s">
        <v>979</v>
      </c>
      <c r="X353" s="174" t="s">
        <v>979</v>
      </c>
    </row>
    <row r="354" spans="1:24" ht="14.4">
      <c r="A354" s="82" t="s">
        <v>3049</v>
      </c>
      <c r="B354" s="20" t="b">
        <f t="shared" si="1"/>
        <v>0</v>
      </c>
      <c r="C354" s="82" t="s">
        <v>2043</v>
      </c>
      <c r="D354" s="20">
        <v>9194137825</v>
      </c>
      <c r="E354" s="82" t="s">
        <v>2044</v>
      </c>
      <c r="F354" s="56" t="s">
        <v>1741</v>
      </c>
      <c r="G354" s="174"/>
      <c r="H354" s="174"/>
      <c r="I354" s="174"/>
      <c r="J354" s="174"/>
      <c r="K354" s="174"/>
      <c r="L354" s="174"/>
      <c r="M354" s="174"/>
      <c r="N354" s="174"/>
      <c r="O354" s="174"/>
      <c r="P354" s="174"/>
      <c r="Q354" s="174"/>
      <c r="R354" s="174"/>
      <c r="S354" s="174" t="s">
        <v>979</v>
      </c>
      <c r="T354" s="174" t="s">
        <v>979</v>
      </c>
      <c r="U354" s="174" t="s">
        <v>979</v>
      </c>
      <c r="V354" s="174" t="s">
        <v>979</v>
      </c>
      <c r="W354" s="174"/>
      <c r="X354" s="174"/>
    </row>
    <row r="355" spans="1:24" ht="14.4">
      <c r="A355" s="82" t="s">
        <v>3050</v>
      </c>
      <c r="B355" s="20" t="b">
        <f t="shared" si="1"/>
        <v>0</v>
      </c>
      <c r="C355" s="82" t="s">
        <v>1886</v>
      </c>
      <c r="D355" s="20">
        <v>3017044672</v>
      </c>
      <c r="E355" s="82" t="s">
        <v>1883</v>
      </c>
      <c r="F355" s="56" t="s">
        <v>1743</v>
      </c>
      <c r="G355" s="174"/>
      <c r="H355" s="174"/>
      <c r="I355" s="174"/>
      <c r="J355" s="174"/>
      <c r="K355" s="174"/>
      <c r="L355" s="174"/>
      <c r="M355" s="174"/>
      <c r="N355" s="174"/>
      <c r="O355" s="174"/>
      <c r="P355" s="174"/>
      <c r="Q355" s="174"/>
      <c r="R355" s="174"/>
      <c r="S355" s="174" t="s">
        <v>979</v>
      </c>
      <c r="T355" s="174" t="s">
        <v>979</v>
      </c>
      <c r="U355" s="174" t="s">
        <v>979</v>
      </c>
      <c r="V355" s="174" t="s">
        <v>979</v>
      </c>
      <c r="W355" s="174"/>
      <c r="X355" s="174"/>
    </row>
    <row r="356" spans="1:24" ht="14.4">
      <c r="A356" s="82" t="s">
        <v>3051</v>
      </c>
      <c r="B356" s="20" t="b">
        <f t="shared" si="1"/>
        <v>0</v>
      </c>
      <c r="C356" s="82" t="s">
        <v>2087</v>
      </c>
      <c r="D356" s="20">
        <v>8038736488</v>
      </c>
      <c r="E356" s="82" t="s">
        <v>2085</v>
      </c>
      <c r="F356" s="56" t="s">
        <v>1741</v>
      </c>
      <c r="G356" s="174"/>
      <c r="H356" s="174"/>
      <c r="I356" s="174"/>
      <c r="J356" s="174"/>
      <c r="K356" s="174"/>
      <c r="L356" s="174"/>
      <c r="M356" s="174"/>
      <c r="N356" s="174"/>
      <c r="O356" s="174"/>
      <c r="P356" s="174"/>
      <c r="Q356" s="174"/>
      <c r="R356" s="174"/>
      <c r="S356" s="174" t="s">
        <v>979</v>
      </c>
      <c r="T356" s="174" t="s">
        <v>979</v>
      </c>
      <c r="U356" s="174" t="s">
        <v>979</v>
      </c>
      <c r="V356" s="174" t="s">
        <v>979</v>
      </c>
      <c r="W356" s="174" t="s">
        <v>979</v>
      </c>
      <c r="X356" s="174"/>
    </row>
    <row r="357" spans="1:24" ht="14.4">
      <c r="A357" s="82" t="s">
        <v>3052</v>
      </c>
      <c r="B357" s="20" t="b">
        <f t="shared" si="1"/>
        <v>0</v>
      </c>
      <c r="C357" s="82" t="s">
        <v>28</v>
      </c>
      <c r="D357" s="20">
        <v>2147333726</v>
      </c>
      <c r="E357" s="82" t="s">
        <v>432</v>
      </c>
      <c r="F357" s="56" t="s">
        <v>1732</v>
      </c>
      <c r="G357" s="174"/>
      <c r="H357" s="174"/>
      <c r="I357" s="174"/>
      <c r="J357" s="174"/>
      <c r="K357" s="174"/>
      <c r="L357" s="174"/>
      <c r="M357" s="174"/>
      <c r="N357" s="174"/>
      <c r="O357" s="174"/>
      <c r="P357" s="174"/>
      <c r="Q357" s="174"/>
      <c r="R357" s="174"/>
      <c r="S357" s="174"/>
      <c r="T357" s="174"/>
      <c r="U357" s="174" t="s">
        <v>979</v>
      </c>
      <c r="V357" s="174" t="s">
        <v>979</v>
      </c>
      <c r="W357" s="174"/>
      <c r="X357" s="174"/>
    </row>
    <row r="358" spans="1:24" ht="14.4">
      <c r="A358" s="82" t="s">
        <v>3053</v>
      </c>
      <c r="B358" s="20" t="b">
        <f t="shared" si="1"/>
        <v>0</v>
      </c>
      <c r="C358" s="82" t="s">
        <v>1782</v>
      </c>
      <c r="D358" s="20">
        <v>6096106362</v>
      </c>
      <c r="E358" s="82" t="s">
        <v>1780</v>
      </c>
      <c r="F358" s="56" t="s">
        <v>1732</v>
      </c>
      <c r="G358" s="174" t="s">
        <v>979</v>
      </c>
      <c r="H358" s="174" t="s">
        <v>979</v>
      </c>
      <c r="I358" s="174" t="s">
        <v>979</v>
      </c>
      <c r="J358" s="174" t="s">
        <v>979</v>
      </c>
      <c r="K358" s="174" t="s">
        <v>979</v>
      </c>
      <c r="L358" s="174" t="s">
        <v>979</v>
      </c>
      <c r="M358" s="174" t="s">
        <v>979</v>
      </c>
      <c r="N358" s="174" t="s">
        <v>979</v>
      </c>
      <c r="O358" s="174" t="s">
        <v>979</v>
      </c>
      <c r="P358" s="174" t="s">
        <v>979</v>
      </c>
      <c r="Q358" s="174" t="s">
        <v>979</v>
      </c>
      <c r="R358" s="174" t="s">
        <v>979</v>
      </c>
      <c r="S358" s="174" t="s">
        <v>979</v>
      </c>
      <c r="T358" s="174"/>
      <c r="U358" s="174" t="s">
        <v>979</v>
      </c>
      <c r="V358" s="174" t="s">
        <v>979</v>
      </c>
      <c r="W358" s="174" t="s">
        <v>979</v>
      </c>
      <c r="X358" s="174" t="s">
        <v>979</v>
      </c>
    </row>
    <row r="359" spans="1:24" ht="14.4">
      <c r="A359" s="82" t="s">
        <v>3054</v>
      </c>
      <c r="B359" s="20" t="b">
        <f t="shared" si="1"/>
        <v>0</v>
      </c>
      <c r="C359" s="82" t="s">
        <v>2043</v>
      </c>
      <c r="D359" s="20">
        <v>2625103702</v>
      </c>
      <c r="E359" s="82" t="s">
        <v>2075</v>
      </c>
      <c r="F359" s="56" t="s">
        <v>1741</v>
      </c>
      <c r="G359" s="174"/>
      <c r="H359" s="174"/>
      <c r="I359" s="174"/>
      <c r="J359" s="174"/>
      <c r="K359" s="174"/>
      <c r="L359" s="174"/>
      <c r="M359" s="174"/>
      <c r="N359" s="174"/>
      <c r="O359" s="174"/>
      <c r="P359" s="174"/>
      <c r="Q359" s="174"/>
      <c r="R359" s="174"/>
      <c r="S359" s="174" t="s">
        <v>979</v>
      </c>
      <c r="T359" s="174" t="s">
        <v>979</v>
      </c>
      <c r="U359" s="174" t="s">
        <v>979</v>
      </c>
      <c r="V359" s="174" t="s">
        <v>979</v>
      </c>
      <c r="W359" s="174"/>
      <c r="X359" s="174"/>
    </row>
    <row r="360" spans="1:24" ht="14.4">
      <c r="A360" s="82" t="s">
        <v>3055</v>
      </c>
      <c r="B360" s="20" t="b">
        <f t="shared" si="1"/>
        <v>0</v>
      </c>
      <c r="C360" s="82" t="s">
        <v>316</v>
      </c>
      <c r="D360" s="20">
        <v>5082641435</v>
      </c>
      <c r="E360" s="82" t="s">
        <v>687</v>
      </c>
      <c r="F360" s="56" t="s">
        <v>1745</v>
      </c>
      <c r="G360" s="174"/>
      <c r="H360" s="174"/>
      <c r="I360" s="174"/>
      <c r="J360" s="174"/>
      <c r="K360" s="174"/>
      <c r="L360" s="174"/>
      <c r="M360" s="174"/>
      <c r="N360" s="174"/>
      <c r="O360" s="174"/>
      <c r="P360" s="174"/>
      <c r="Q360" s="174"/>
      <c r="R360" s="174"/>
      <c r="S360" s="174" t="s">
        <v>979</v>
      </c>
      <c r="T360" s="174" t="s">
        <v>979</v>
      </c>
      <c r="U360" s="174" t="s">
        <v>979</v>
      </c>
      <c r="V360" s="174" t="s">
        <v>979</v>
      </c>
      <c r="W360" s="174" t="s">
        <v>979</v>
      </c>
      <c r="X360" s="174" t="s">
        <v>979</v>
      </c>
    </row>
    <row r="361" spans="1:24" ht="14.4">
      <c r="A361" s="82" t="s">
        <v>3056</v>
      </c>
      <c r="B361" s="20" t="b">
        <f t="shared" si="1"/>
        <v>0</v>
      </c>
      <c r="C361" s="82" t="s">
        <v>2768</v>
      </c>
      <c r="D361" s="20">
        <v>6097213407</v>
      </c>
      <c r="E361" s="82" t="s">
        <v>2341</v>
      </c>
      <c r="F361" s="56" t="s">
        <v>1741</v>
      </c>
      <c r="G361" s="174" t="s">
        <v>979</v>
      </c>
      <c r="H361" s="174" t="s">
        <v>979</v>
      </c>
      <c r="I361" s="174" t="s">
        <v>979</v>
      </c>
      <c r="J361" s="174" t="s">
        <v>979</v>
      </c>
      <c r="K361" s="174" t="s">
        <v>979</v>
      </c>
      <c r="L361" s="174" t="s">
        <v>979</v>
      </c>
      <c r="M361" s="174" t="s">
        <v>979</v>
      </c>
      <c r="N361" s="174" t="s">
        <v>979</v>
      </c>
      <c r="O361" s="174" t="s">
        <v>979</v>
      </c>
      <c r="P361" s="174" t="s">
        <v>979</v>
      </c>
      <c r="Q361" s="174" t="s">
        <v>979</v>
      </c>
      <c r="R361" s="174" t="s">
        <v>979</v>
      </c>
      <c r="S361" s="174"/>
      <c r="T361" s="174"/>
      <c r="U361" s="174"/>
      <c r="V361" s="174"/>
      <c r="W361" s="174"/>
      <c r="X361" s="174"/>
    </row>
    <row r="362" spans="1:24" ht="14.4">
      <c r="A362" s="82" t="s">
        <v>129</v>
      </c>
      <c r="B362" s="20" t="b">
        <f t="shared" si="1"/>
        <v>0</v>
      </c>
      <c r="C362" s="82" t="s">
        <v>18</v>
      </c>
      <c r="D362" s="20">
        <v>2146978346</v>
      </c>
      <c r="E362" s="82" t="s">
        <v>126</v>
      </c>
      <c r="F362" s="56" t="s">
        <v>1752</v>
      </c>
      <c r="G362" s="174"/>
      <c r="H362" s="174"/>
      <c r="I362" s="174"/>
      <c r="J362" s="174"/>
      <c r="K362" s="174"/>
      <c r="L362" s="174"/>
      <c r="M362" s="174"/>
      <c r="N362" s="174"/>
      <c r="O362" s="174"/>
      <c r="P362" s="174"/>
      <c r="Q362" s="174"/>
      <c r="R362" s="174"/>
      <c r="S362" s="174" t="s">
        <v>979</v>
      </c>
      <c r="T362" s="174" t="s">
        <v>979</v>
      </c>
      <c r="U362" s="174" t="s">
        <v>979</v>
      </c>
      <c r="V362" s="174" t="s">
        <v>979</v>
      </c>
      <c r="W362" s="174" t="s">
        <v>979</v>
      </c>
      <c r="X362" s="174" t="s">
        <v>979</v>
      </c>
    </row>
    <row r="363" spans="1:24" ht="14.4">
      <c r="A363" s="82" t="s">
        <v>3057</v>
      </c>
      <c r="B363" s="20" t="b">
        <f t="shared" si="1"/>
        <v>0</v>
      </c>
      <c r="C363" s="82" t="s">
        <v>1855</v>
      </c>
      <c r="D363" s="20">
        <v>2058337482</v>
      </c>
      <c r="E363" s="82" t="s">
        <v>1864</v>
      </c>
      <c r="F363" s="56" t="s">
        <v>1741</v>
      </c>
      <c r="G363" s="174"/>
      <c r="H363" s="174"/>
      <c r="I363" s="174"/>
      <c r="J363" s="174"/>
      <c r="K363" s="174"/>
      <c r="L363" s="174"/>
      <c r="M363" s="174"/>
      <c r="N363" s="174"/>
      <c r="O363" s="174"/>
      <c r="P363" s="174"/>
      <c r="Q363" s="174"/>
      <c r="R363" s="174"/>
      <c r="S363" s="174"/>
      <c r="T363" s="174"/>
      <c r="U363" s="174" t="s">
        <v>979</v>
      </c>
      <c r="V363" s="174" t="s">
        <v>979</v>
      </c>
      <c r="W363" s="174"/>
      <c r="X363" s="174"/>
    </row>
    <row r="364" spans="1:24" ht="14.4">
      <c r="A364" s="82" t="s">
        <v>3058</v>
      </c>
      <c r="B364" s="20" t="b">
        <f t="shared" si="1"/>
        <v>0</v>
      </c>
      <c r="C364" s="82" t="s">
        <v>1855</v>
      </c>
      <c r="D364" s="20">
        <v>7329258561</v>
      </c>
      <c r="E364" s="82" t="s">
        <v>1913</v>
      </c>
      <c r="F364" s="56" t="s">
        <v>1743</v>
      </c>
      <c r="G364" s="174"/>
      <c r="H364" s="174"/>
      <c r="I364" s="174"/>
      <c r="J364" s="174"/>
      <c r="K364" s="174"/>
      <c r="L364" s="174"/>
      <c r="M364" s="174"/>
      <c r="N364" s="174"/>
      <c r="O364" s="174"/>
      <c r="P364" s="174"/>
      <c r="Q364" s="174"/>
      <c r="R364" s="174"/>
      <c r="S364" s="174"/>
      <c r="T364" s="174" t="s">
        <v>979</v>
      </c>
      <c r="U364" s="174" t="s">
        <v>979</v>
      </c>
      <c r="V364" s="174" t="s">
        <v>979</v>
      </c>
      <c r="W364" s="174"/>
      <c r="X364" s="174"/>
    </row>
    <row r="365" spans="1:24" ht="14.4">
      <c r="A365" s="82" t="s">
        <v>3059</v>
      </c>
      <c r="B365" s="20" t="b">
        <f t="shared" si="1"/>
        <v>0</v>
      </c>
      <c r="C365" s="82" t="s">
        <v>2768</v>
      </c>
      <c r="D365" s="20">
        <v>8479021713</v>
      </c>
      <c r="E365" s="82" t="s">
        <v>239</v>
      </c>
      <c r="F365" s="56" t="s">
        <v>1732</v>
      </c>
      <c r="G365" s="174"/>
      <c r="H365" s="174"/>
      <c r="I365" s="174"/>
      <c r="J365" s="174"/>
      <c r="K365" s="174"/>
      <c r="L365" s="174"/>
      <c r="M365" s="174"/>
      <c r="N365" s="174"/>
      <c r="O365" s="174"/>
      <c r="P365" s="174"/>
      <c r="Q365" s="174"/>
      <c r="R365" s="174"/>
      <c r="S365" s="174"/>
      <c r="T365" s="174"/>
      <c r="U365" s="174"/>
      <c r="V365" s="174"/>
      <c r="W365" s="174"/>
      <c r="X365" s="174" t="s">
        <v>979</v>
      </c>
    </row>
    <row r="366" spans="1:24" ht="14.4">
      <c r="A366" s="82" t="s">
        <v>3060</v>
      </c>
      <c r="B366" s="20" t="b">
        <f t="shared" si="1"/>
        <v>0</v>
      </c>
      <c r="C366" s="82" t="s">
        <v>18</v>
      </c>
      <c r="D366" s="20">
        <v>4843433178</v>
      </c>
      <c r="E366" s="82" t="s">
        <v>139</v>
      </c>
      <c r="F366" s="56" t="s">
        <v>1741</v>
      </c>
      <c r="G366" s="174"/>
      <c r="H366" s="174"/>
      <c r="I366" s="174"/>
      <c r="J366" s="174"/>
      <c r="K366" s="174"/>
      <c r="L366" s="174"/>
      <c r="M366" s="174"/>
      <c r="N366" s="174"/>
      <c r="O366" s="174"/>
      <c r="P366" s="174"/>
      <c r="Q366" s="174"/>
      <c r="R366" s="174"/>
      <c r="S366" s="174" t="s">
        <v>979</v>
      </c>
      <c r="T366" s="174" t="s">
        <v>979</v>
      </c>
      <c r="U366" s="174" t="s">
        <v>979</v>
      </c>
      <c r="V366" s="174" t="s">
        <v>979</v>
      </c>
      <c r="W366" s="174" t="s">
        <v>979</v>
      </c>
      <c r="X366" s="174" t="s">
        <v>979</v>
      </c>
    </row>
    <row r="367" spans="1:24" ht="14.4">
      <c r="A367" s="82" t="s">
        <v>3061</v>
      </c>
      <c r="B367" s="20" t="b">
        <f t="shared" si="1"/>
        <v>0</v>
      </c>
      <c r="C367" s="82" t="s">
        <v>2043</v>
      </c>
      <c r="D367" s="20">
        <v>6306998626</v>
      </c>
      <c r="E367" s="82" t="s">
        <v>2069</v>
      </c>
      <c r="F367" s="56" t="s">
        <v>1732</v>
      </c>
      <c r="G367" s="174"/>
      <c r="H367" s="174"/>
      <c r="I367" s="174"/>
      <c r="J367" s="174"/>
      <c r="K367" s="174"/>
      <c r="L367" s="174"/>
      <c r="M367" s="174"/>
      <c r="N367" s="174"/>
      <c r="O367" s="174"/>
      <c r="P367" s="174"/>
      <c r="Q367" s="174"/>
      <c r="R367" s="174"/>
      <c r="S367" s="174" t="s">
        <v>979</v>
      </c>
      <c r="T367" s="174" t="s">
        <v>979</v>
      </c>
      <c r="U367" s="174" t="s">
        <v>979</v>
      </c>
      <c r="V367" s="174" t="s">
        <v>979</v>
      </c>
      <c r="W367" s="174" t="s">
        <v>979</v>
      </c>
      <c r="X367" s="174"/>
    </row>
    <row r="368" spans="1:24" ht="14.4">
      <c r="A368" s="82" t="s">
        <v>3062</v>
      </c>
      <c r="B368" s="20" t="b">
        <f t="shared" si="1"/>
        <v>0</v>
      </c>
      <c r="C368" s="82" t="s">
        <v>18</v>
      </c>
      <c r="D368" s="20">
        <v>4698358003</v>
      </c>
      <c r="E368" s="82" t="s">
        <v>838</v>
      </c>
      <c r="F368" s="56" t="s">
        <v>1752</v>
      </c>
      <c r="G368" s="174"/>
      <c r="H368" s="174"/>
      <c r="I368" s="174"/>
      <c r="J368" s="174"/>
      <c r="K368" s="174"/>
      <c r="L368" s="174"/>
      <c r="M368" s="174"/>
      <c r="N368" s="174"/>
      <c r="O368" s="174"/>
      <c r="P368" s="174"/>
      <c r="Q368" s="174" t="s">
        <v>979</v>
      </c>
      <c r="R368" s="174"/>
      <c r="S368" s="174" t="s">
        <v>979</v>
      </c>
      <c r="T368" s="174" t="s">
        <v>979</v>
      </c>
      <c r="U368" s="174" t="s">
        <v>979</v>
      </c>
      <c r="V368" s="174" t="s">
        <v>979</v>
      </c>
      <c r="W368" s="174" t="s">
        <v>979</v>
      </c>
      <c r="X368" s="174" t="s">
        <v>979</v>
      </c>
    </row>
    <row r="369" spans="1:24" ht="14.4">
      <c r="A369" s="82" t="s">
        <v>3063</v>
      </c>
      <c r="B369" s="20" t="b">
        <f t="shared" si="1"/>
        <v>0</v>
      </c>
      <c r="C369" s="82" t="s">
        <v>2768</v>
      </c>
      <c r="D369" s="20">
        <v>4254421307</v>
      </c>
      <c r="E369" s="82" t="s">
        <v>1546</v>
      </c>
      <c r="F369" s="56" t="s">
        <v>1732</v>
      </c>
      <c r="G369" s="174"/>
      <c r="H369" s="174"/>
      <c r="I369" s="174"/>
      <c r="J369" s="174"/>
      <c r="K369" s="174"/>
      <c r="L369" s="174"/>
      <c r="M369" s="174"/>
      <c r="N369" s="174"/>
      <c r="O369" s="174"/>
      <c r="P369" s="174"/>
      <c r="Q369" s="174"/>
      <c r="R369" s="174"/>
      <c r="S369" s="174"/>
      <c r="T369" s="174" t="s">
        <v>979</v>
      </c>
      <c r="U369" s="174"/>
      <c r="V369" s="174"/>
      <c r="W369" s="174"/>
      <c r="X369" s="174"/>
    </row>
    <row r="370" spans="1:24" ht="14.4">
      <c r="A370" s="82" t="s">
        <v>3064</v>
      </c>
      <c r="B370" s="20" t="b">
        <f t="shared" si="1"/>
        <v>0</v>
      </c>
      <c r="C370" s="82" t="s">
        <v>2768</v>
      </c>
      <c r="D370" s="20">
        <v>3022448868</v>
      </c>
      <c r="E370" s="82" t="s">
        <v>1546</v>
      </c>
      <c r="F370" s="56" t="s">
        <v>1732</v>
      </c>
      <c r="G370" s="174"/>
      <c r="H370" s="174"/>
      <c r="I370" s="174"/>
      <c r="J370" s="174"/>
      <c r="K370" s="174"/>
      <c r="L370" s="174"/>
      <c r="M370" s="174"/>
      <c r="N370" s="174"/>
      <c r="O370" s="174"/>
      <c r="P370" s="174"/>
      <c r="Q370" s="174"/>
      <c r="R370" s="174"/>
      <c r="S370" s="174"/>
      <c r="T370" s="174" t="s">
        <v>979</v>
      </c>
      <c r="U370" s="174"/>
      <c r="V370" s="174"/>
      <c r="W370" s="174"/>
      <c r="X370" s="174"/>
    </row>
    <row r="371" spans="1:24" ht="14.4">
      <c r="A371" s="82" t="s">
        <v>3065</v>
      </c>
      <c r="B371" s="20" t="b">
        <f t="shared" si="1"/>
        <v>0</v>
      </c>
      <c r="C371" s="82" t="s">
        <v>2768</v>
      </c>
      <c r="D371" s="20">
        <v>2245783199</v>
      </c>
      <c r="E371" s="82" t="s">
        <v>329</v>
      </c>
      <c r="F371" s="56" t="s">
        <v>1763</v>
      </c>
      <c r="G371" s="174"/>
      <c r="H371" s="174"/>
      <c r="I371" s="174"/>
      <c r="J371" s="174"/>
      <c r="K371" s="174"/>
      <c r="L371" s="174"/>
      <c r="M371" s="174"/>
      <c r="N371" s="174"/>
      <c r="O371" s="174"/>
      <c r="P371" s="174"/>
      <c r="Q371" s="174"/>
      <c r="R371" s="174"/>
      <c r="S371" s="174"/>
      <c r="T371" s="174" t="s">
        <v>979</v>
      </c>
      <c r="U371" s="174" t="s">
        <v>979</v>
      </c>
      <c r="V371" s="174" t="s">
        <v>979</v>
      </c>
      <c r="W371" s="174" t="s">
        <v>979</v>
      </c>
      <c r="X371" s="174"/>
    </row>
    <row r="372" spans="1:24" ht="14.4">
      <c r="A372" s="82" t="s">
        <v>3066</v>
      </c>
      <c r="B372" s="20" t="b">
        <f t="shared" si="1"/>
        <v>0</v>
      </c>
      <c r="C372" s="82" t="s">
        <v>2768</v>
      </c>
      <c r="D372" s="20">
        <v>9014877888</v>
      </c>
      <c r="E372" s="82" t="s">
        <v>1546</v>
      </c>
      <c r="F372" s="56" t="s">
        <v>1732</v>
      </c>
      <c r="G372" s="174"/>
      <c r="H372" s="174"/>
      <c r="I372" s="174"/>
      <c r="J372" s="174"/>
      <c r="K372" s="174"/>
      <c r="L372" s="174"/>
      <c r="M372" s="174"/>
      <c r="N372" s="174"/>
      <c r="O372" s="174"/>
      <c r="P372" s="174"/>
      <c r="Q372" s="174"/>
      <c r="R372" s="174"/>
      <c r="S372" s="174"/>
      <c r="T372" s="174" t="s">
        <v>979</v>
      </c>
      <c r="U372" s="174"/>
      <c r="V372" s="174"/>
      <c r="W372" s="174"/>
      <c r="X372" s="174"/>
    </row>
    <row r="373" spans="1:24" ht="14.4">
      <c r="A373" s="82" t="s">
        <v>3067</v>
      </c>
      <c r="B373" s="20" t="b">
        <f t="shared" si="1"/>
        <v>0</v>
      </c>
      <c r="C373" s="82" t="s">
        <v>2768</v>
      </c>
      <c r="D373" s="20">
        <v>2245396838</v>
      </c>
      <c r="E373" s="82" t="s">
        <v>1320</v>
      </c>
      <c r="F373" s="60"/>
      <c r="G373" s="174"/>
      <c r="H373" s="174"/>
      <c r="I373" s="174"/>
      <c r="J373" s="174"/>
      <c r="K373" s="174"/>
      <c r="L373" s="174"/>
      <c r="M373" s="174"/>
      <c r="N373" s="174"/>
      <c r="O373" s="174"/>
      <c r="P373" s="174"/>
      <c r="Q373" s="174"/>
      <c r="R373" s="174"/>
      <c r="S373" s="174" t="s">
        <v>979</v>
      </c>
      <c r="T373" s="174"/>
      <c r="U373" s="174"/>
      <c r="V373" s="174"/>
      <c r="W373" s="174"/>
      <c r="X373" s="174"/>
    </row>
    <row r="374" spans="1:24" ht="14.4">
      <c r="A374" s="82" t="s">
        <v>3068</v>
      </c>
      <c r="B374" s="20" t="b">
        <f t="shared" si="1"/>
        <v>0</v>
      </c>
      <c r="C374" s="82" t="s">
        <v>28</v>
      </c>
      <c r="D374" s="20">
        <v>9722144956</v>
      </c>
      <c r="E374" s="82" t="s">
        <v>402</v>
      </c>
      <c r="F374" s="56" t="s">
        <v>1732</v>
      </c>
      <c r="G374" s="174"/>
      <c r="H374" s="174"/>
      <c r="I374" s="174"/>
      <c r="J374" s="174"/>
      <c r="K374" s="174"/>
      <c r="L374" s="174"/>
      <c r="M374" s="174"/>
      <c r="N374" s="174"/>
      <c r="O374" s="174"/>
      <c r="P374" s="174"/>
      <c r="Q374" s="174"/>
      <c r="R374" s="174"/>
      <c r="S374" s="174"/>
      <c r="T374" s="174" t="s">
        <v>979</v>
      </c>
      <c r="U374" s="174" t="s">
        <v>979</v>
      </c>
      <c r="V374" s="174" t="s">
        <v>979</v>
      </c>
      <c r="W374" s="174" t="s">
        <v>979</v>
      </c>
      <c r="X374" s="174" t="s">
        <v>979</v>
      </c>
    </row>
    <row r="375" spans="1:24" ht="14.4">
      <c r="A375" s="82" t="s">
        <v>3069</v>
      </c>
      <c r="B375" s="20" t="b">
        <f t="shared" si="1"/>
        <v>0</v>
      </c>
      <c r="C375" s="82" t="s">
        <v>1839</v>
      </c>
      <c r="D375" s="20" t="s">
        <v>1847</v>
      </c>
      <c r="E375" s="82" t="s">
        <v>1845</v>
      </c>
      <c r="F375" s="56" t="s">
        <v>1732</v>
      </c>
      <c r="G375" s="174"/>
      <c r="H375" s="174"/>
      <c r="I375" s="174"/>
      <c r="J375" s="174"/>
      <c r="K375" s="174"/>
      <c r="L375" s="174"/>
      <c r="M375" s="174"/>
      <c r="N375" s="174"/>
      <c r="O375" s="174"/>
      <c r="P375" s="174"/>
      <c r="Q375" s="174"/>
      <c r="R375" s="174"/>
      <c r="S375" s="174"/>
      <c r="T375" s="174"/>
      <c r="U375" s="174" t="s">
        <v>979</v>
      </c>
      <c r="V375" s="174" t="s">
        <v>979</v>
      </c>
      <c r="W375" s="174"/>
      <c r="X375" s="174"/>
    </row>
    <row r="376" spans="1:24" ht="14.4">
      <c r="A376" s="82" t="s">
        <v>389</v>
      </c>
      <c r="B376" s="20" t="b">
        <f t="shared" si="1"/>
        <v>0</v>
      </c>
      <c r="C376" s="82" t="s">
        <v>28</v>
      </c>
      <c r="D376" s="20">
        <v>9722079137</v>
      </c>
      <c r="E376" s="82" t="s">
        <v>386</v>
      </c>
      <c r="F376" s="56" t="s">
        <v>1741</v>
      </c>
      <c r="G376" s="174"/>
      <c r="H376" s="174"/>
      <c r="I376" s="174"/>
      <c r="J376" s="174"/>
      <c r="K376" s="174"/>
      <c r="L376" s="174"/>
      <c r="M376" s="174"/>
      <c r="N376" s="174"/>
      <c r="O376" s="174"/>
      <c r="P376" s="174"/>
      <c r="Q376" s="174"/>
      <c r="R376" s="174"/>
      <c r="S376" s="174"/>
      <c r="T376" s="174" t="s">
        <v>979</v>
      </c>
      <c r="U376" s="174"/>
      <c r="V376" s="174"/>
      <c r="W376" s="174"/>
      <c r="X376" s="174"/>
    </row>
    <row r="377" spans="1:24" ht="14.4">
      <c r="A377" s="82" t="s">
        <v>92</v>
      </c>
      <c r="B377" s="20" t="b">
        <f t="shared" si="1"/>
        <v>0</v>
      </c>
      <c r="C377" s="82" t="s">
        <v>2237</v>
      </c>
      <c r="D377" s="20" t="s">
        <v>3070</v>
      </c>
      <c r="E377" s="82" t="s">
        <v>91</v>
      </c>
      <c r="F377" s="56" t="s">
        <v>1732</v>
      </c>
      <c r="G377" s="174"/>
      <c r="H377" s="174"/>
      <c r="I377" s="174"/>
      <c r="J377" s="174"/>
      <c r="K377" s="174"/>
      <c r="L377" s="174"/>
      <c r="M377" s="174"/>
      <c r="N377" s="174"/>
      <c r="O377" s="174"/>
      <c r="P377" s="174" t="s">
        <v>979</v>
      </c>
      <c r="Q377" s="174" t="s">
        <v>979</v>
      </c>
      <c r="R377" s="174" t="s">
        <v>979</v>
      </c>
      <c r="S377" s="174"/>
      <c r="T377" s="174"/>
      <c r="U377" s="174"/>
      <c r="V377" s="174"/>
      <c r="W377" s="174"/>
      <c r="X377" s="174"/>
    </row>
    <row r="378" spans="1:24" ht="14.4">
      <c r="A378" s="82" t="s">
        <v>3071</v>
      </c>
      <c r="B378" s="20" t="b">
        <f t="shared" si="1"/>
        <v>0</v>
      </c>
      <c r="C378" s="82" t="s">
        <v>18</v>
      </c>
      <c r="D378" s="20">
        <v>2018352665</v>
      </c>
      <c r="E378" s="82" t="s">
        <v>91</v>
      </c>
      <c r="F378" s="56" t="s">
        <v>3072</v>
      </c>
      <c r="G378" s="174"/>
      <c r="H378" s="174"/>
      <c r="I378" s="174"/>
      <c r="J378" s="174"/>
      <c r="K378" s="174"/>
      <c r="L378" s="174"/>
      <c r="M378" s="174"/>
      <c r="N378" s="174"/>
      <c r="O378" s="174"/>
      <c r="P378" s="174"/>
      <c r="Q378" s="174"/>
      <c r="R378" s="174"/>
      <c r="S378" s="174"/>
      <c r="T378" s="174"/>
      <c r="U378" s="174"/>
      <c r="V378" s="174"/>
      <c r="W378" s="174" t="s">
        <v>979</v>
      </c>
      <c r="X378" s="174" t="s">
        <v>979</v>
      </c>
    </row>
    <row r="379" spans="1:24" ht="14.4">
      <c r="A379" s="82" t="s">
        <v>3073</v>
      </c>
      <c r="B379" s="20" t="b">
        <f t="shared" si="1"/>
        <v>0</v>
      </c>
      <c r="C379" s="82" t="s">
        <v>2768</v>
      </c>
      <c r="D379" s="20">
        <v>3312696580</v>
      </c>
      <c r="E379" s="82" t="s">
        <v>955</v>
      </c>
      <c r="F379" s="56" t="s">
        <v>1763</v>
      </c>
      <c r="G379" s="174"/>
      <c r="H379" s="174"/>
      <c r="I379" s="174"/>
      <c r="J379" s="174"/>
      <c r="K379" s="174"/>
      <c r="L379" s="174"/>
      <c r="M379" s="174"/>
      <c r="N379" s="174"/>
      <c r="O379" s="174"/>
      <c r="P379" s="174"/>
      <c r="Q379" s="174"/>
      <c r="R379" s="174"/>
      <c r="S379" s="174" t="s">
        <v>979</v>
      </c>
      <c r="T379" s="174" t="s">
        <v>979</v>
      </c>
      <c r="U379" s="174" t="s">
        <v>979</v>
      </c>
      <c r="V379" s="174" t="s">
        <v>979</v>
      </c>
      <c r="W379" s="174" t="s">
        <v>979</v>
      </c>
      <c r="X379" s="174" t="s">
        <v>979</v>
      </c>
    </row>
    <row r="380" spans="1:24" ht="14.4">
      <c r="A380" s="82" t="s">
        <v>3074</v>
      </c>
      <c r="B380" s="20" t="b">
        <f t="shared" si="1"/>
        <v>0</v>
      </c>
      <c r="C380" s="82" t="s">
        <v>2768</v>
      </c>
      <c r="D380" s="20">
        <v>2243589805</v>
      </c>
      <c r="E380" s="82" t="s">
        <v>1082</v>
      </c>
      <c r="F380" s="56" t="s">
        <v>1741</v>
      </c>
      <c r="G380" s="174"/>
      <c r="H380" s="174"/>
      <c r="I380" s="174"/>
      <c r="J380" s="174"/>
      <c r="K380" s="174"/>
      <c r="L380" s="174"/>
      <c r="M380" s="174"/>
      <c r="N380" s="174"/>
      <c r="O380" s="174"/>
      <c r="P380" s="174"/>
      <c r="Q380" s="174"/>
      <c r="R380" s="174"/>
      <c r="S380" s="174"/>
      <c r="T380" s="174"/>
      <c r="U380" s="174" t="s">
        <v>979</v>
      </c>
      <c r="V380" s="174" t="s">
        <v>979</v>
      </c>
      <c r="W380" s="174" t="s">
        <v>979</v>
      </c>
      <c r="X380" s="174"/>
    </row>
    <row r="381" spans="1:24" ht="14.4">
      <c r="A381" s="82" t="s">
        <v>3075</v>
      </c>
      <c r="B381" s="20" t="b">
        <f t="shared" si="1"/>
        <v>0</v>
      </c>
      <c r="C381" s="82" t="s">
        <v>2768</v>
      </c>
      <c r="D381" s="20">
        <v>4708861447</v>
      </c>
      <c r="E381" s="82" t="s">
        <v>1546</v>
      </c>
      <c r="F381" s="56" t="s">
        <v>1732</v>
      </c>
      <c r="G381" s="174"/>
      <c r="H381" s="174"/>
      <c r="I381" s="174"/>
      <c r="J381" s="174"/>
      <c r="K381" s="174"/>
      <c r="L381" s="174"/>
      <c r="M381" s="174"/>
      <c r="N381" s="174"/>
      <c r="O381" s="174"/>
      <c r="P381" s="174"/>
      <c r="Q381" s="174"/>
      <c r="R381" s="174"/>
      <c r="S381" s="174"/>
      <c r="T381" s="174" t="s">
        <v>979</v>
      </c>
      <c r="U381" s="174"/>
      <c r="V381" s="174"/>
      <c r="W381" s="174"/>
      <c r="X381" s="174"/>
    </row>
    <row r="382" spans="1:24" ht="14.4">
      <c r="A382" s="82" t="s">
        <v>3076</v>
      </c>
      <c r="B382" s="20" t="b">
        <f t="shared" si="1"/>
        <v>0</v>
      </c>
      <c r="C382" s="82" t="s">
        <v>1968</v>
      </c>
      <c r="D382" s="20" t="s">
        <v>2033</v>
      </c>
      <c r="E382" s="178"/>
      <c r="F382" s="60"/>
      <c r="G382" s="174"/>
      <c r="H382" s="174"/>
      <c r="I382" s="174"/>
      <c r="J382" s="174"/>
      <c r="K382" s="174"/>
      <c r="L382" s="174"/>
      <c r="M382" s="174"/>
      <c r="N382" s="174"/>
      <c r="O382" s="174"/>
      <c r="P382" s="174"/>
      <c r="Q382" s="174"/>
      <c r="R382" s="174"/>
      <c r="S382" s="174"/>
      <c r="T382" s="174"/>
      <c r="U382" s="174"/>
      <c r="V382" s="174"/>
      <c r="W382" s="174"/>
      <c r="X382" s="174"/>
    </row>
    <row r="383" spans="1:24" ht="14.4">
      <c r="A383" s="82" t="s">
        <v>3077</v>
      </c>
      <c r="B383" s="20" t="b">
        <f t="shared" si="1"/>
        <v>0</v>
      </c>
      <c r="C383" s="82" t="s">
        <v>18</v>
      </c>
      <c r="D383" s="20">
        <v>4697569014</v>
      </c>
      <c r="E383" s="82" t="s">
        <v>458</v>
      </c>
      <c r="F383" s="56" t="s">
        <v>1732</v>
      </c>
      <c r="G383" s="174"/>
      <c r="H383" s="174"/>
      <c r="I383" s="174"/>
      <c r="J383" s="174"/>
      <c r="K383" s="174"/>
      <c r="L383" s="174"/>
      <c r="M383" s="174"/>
      <c r="N383" s="174"/>
      <c r="O383" s="174"/>
      <c r="P383" s="174"/>
      <c r="Q383" s="174"/>
      <c r="R383" s="174"/>
      <c r="S383" s="174" t="s">
        <v>979</v>
      </c>
      <c r="T383" s="174" t="s">
        <v>979</v>
      </c>
      <c r="U383" s="174" t="s">
        <v>979</v>
      </c>
      <c r="V383" s="174" t="s">
        <v>979</v>
      </c>
      <c r="W383" s="174" t="s">
        <v>979</v>
      </c>
      <c r="X383" s="174" t="s">
        <v>979</v>
      </c>
    </row>
    <row r="384" spans="1:24" ht="14.4">
      <c r="A384" s="82" t="s">
        <v>57</v>
      </c>
      <c r="B384" s="20" t="b">
        <f t="shared" si="1"/>
        <v>0</v>
      </c>
      <c r="C384" s="82" t="s">
        <v>56</v>
      </c>
      <c r="D384" s="20">
        <v>4697569014</v>
      </c>
      <c r="E384" s="82" t="s">
        <v>52</v>
      </c>
      <c r="F384" s="56" t="s">
        <v>3078</v>
      </c>
      <c r="G384" s="174"/>
      <c r="H384" s="174"/>
      <c r="I384" s="174"/>
      <c r="J384" s="174"/>
      <c r="K384" s="174"/>
      <c r="L384" s="174"/>
      <c r="M384" s="174"/>
      <c r="N384" s="174"/>
      <c r="O384" s="174"/>
      <c r="P384" s="174"/>
      <c r="Q384" s="174"/>
      <c r="R384" s="174"/>
      <c r="S384" s="174" t="s">
        <v>979</v>
      </c>
      <c r="T384" s="174" t="s">
        <v>979</v>
      </c>
      <c r="U384" s="174" t="s">
        <v>979</v>
      </c>
      <c r="V384" s="174" t="s">
        <v>979</v>
      </c>
      <c r="W384" s="174" t="s">
        <v>979</v>
      </c>
      <c r="X384" s="174" t="s">
        <v>979</v>
      </c>
    </row>
    <row r="385" spans="1:24" ht="14.4">
      <c r="A385" s="82" t="s">
        <v>306</v>
      </c>
      <c r="B385" s="20" t="b">
        <f t="shared" si="1"/>
        <v>0</v>
      </c>
      <c r="C385" s="82" t="s">
        <v>28</v>
      </c>
      <c r="D385" s="20">
        <v>8473800270</v>
      </c>
      <c r="E385" s="82" t="s">
        <v>302</v>
      </c>
      <c r="F385" s="56" t="s">
        <v>1732</v>
      </c>
      <c r="G385" s="174"/>
      <c r="H385" s="174"/>
      <c r="I385" s="174"/>
      <c r="J385" s="174"/>
      <c r="K385" s="174"/>
      <c r="L385" s="174"/>
      <c r="M385" s="174"/>
      <c r="N385" s="174"/>
      <c r="O385" s="174"/>
      <c r="P385" s="174"/>
      <c r="Q385" s="174" t="s">
        <v>979</v>
      </c>
      <c r="R385" s="174"/>
      <c r="S385" s="174"/>
      <c r="T385" s="174" t="s">
        <v>979</v>
      </c>
      <c r="U385" s="174"/>
      <c r="V385" s="174"/>
      <c r="W385" s="174"/>
      <c r="X385" s="174"/>
    </row>
    <row r="386" spans="1:24" ht="14.4">
      <c r="A386" s="82" t="s">
        <v>3079</v>
      </c>
      <c r="B386" s="20" t="b">
        <f t="shared" si="1"/>
        <v>0</v>
      </c>
      <c r="C386" s="82" t="s">
        <v>2768</v>
      </c>
      <c r="D386" s="20">
        <v>4754498421</v>
      </c>
      <c r="E386" s="82" t="s">
        <v>1546</v>
      </c>
      <c r="F386" s="56" t="s">
        <v>1732</v>
      </c>
      <c r="G386" s="174"/>
      <c r="H386" s="174"/>
      <c r="I386" s="174"/>
      <c r="J386" s="174"/>
      <c r="K386" s="174"/>
      <c r="L386" s="174"/>
      <c r="M386" s="174"/>
      <c r="N386" s="174"/>
      <c r="O386" s="174"/>
      <c r="P386" s="174"/>
      <c r="Q386" s="174"/>
      <c r="R386" s="174"/>
      <c r="S386" s="174"/>
      <c r="T386" s="174" t="s">
        <v>979</v>
      </c>
      <c r="U386" s="174"/>
      <c r="V386" s="174"/>
      <c r="W386" s="174"/>
      <c r="X386" s="174"/>
    </row>
    <row r="387" spans="1:24" ht="14.4">
      <c r="A387" s="82" t="s">
        <v>3080</v>
      </c>
      <c r="B387" s="20" t="b">
        <f t="shared" si="1"/>
        <v>0</v>
      </c>
      <c r="C387" s="82" t="s">
        <v>1902</v>
      </c>
      <c r="D387" s="20">
        <v>9043148795</v>
      </c>
      <c r="E387" s="82" t="s">
        <v>1900</v>
      </c>
      <c r="F387" s="56" t="s">
        <v>1743</v>
      </c>
      <c r="G387" s="174"/>
      <c r="H387" s="174"/>
      <c r="I387" s="174"/>
      <c r="J387" s="174"/>
      <c r="K387" s="174"/>
      <c r="L387" s="174"/>
      <c r="M387" s="174"/>
      <c r="N387" s="174"/>
      <c r="O387" s="174"/>
      <c r="P387" s="174" t="s">
        <v>979</v>
      </c>
      <c r="Q387" s="174"/>
      <c r="R387" s="174"/>
      <c r="S387" s="174" t="s">
        <v>979</v>
      </c>
      <c r="T387" s="174"/>
      <c r="U387" s="174" t="s">
        <v>979</v>
      </c>
      <c r="V387" s="174"/>
      <c r="W387" s="174" t="s">
        <v>979</v>
      </c>
      <c r="X387" s="174"/>
    </row>
    <row r="388" spans="1:24" ht="14.4">
      <c r="A388" s="82" t="s">
        <v>3081</v>
      </c>
      <c r="B388" s="20" t="b">
        <f t="shared" si="1"/>
        <v>0</v>
      </c>
      <c r="C388" s="82" t="s">
        <v>28</v>
      </c>
      <c r="D388" s="20">
        <v>7039818480</v>
      </c>
      <c r="E388" s="82" t="s">
        <v>650</v>
      </c>
      <c r="F388" s="56" t="s">
        <v>1732</v>
      </c>
      <c r="G388" s="174"/>
      <c r="H388" s="174"/>
      <c r="I388" s="174"/>
      <c r="J388" s="174"/>
      <c r="K388" s="174"/>
      <c r="L388" s="174"/>
      <c r="M388" s="174"/>
      <c r="N388" s="174"/>
      <c r="O388" s="174"/>
      <c r="P388" s="174"/>
      <c r="Q388" s="174"/>
      <c r="R388" s="174"/>
      <c r="S388" s="174" t="s">
        <v>979</v>
      </c>
      <c r="T388" s="174" t="s">
        <v>979</v>
      </c>
      <c r="U388" s="174" t="s">
        <v>979</v>
      </c>
      <c r="V388" s="174" t="s">
        <v>979</v>
      </c>
      <c r="W388" s="174" t="s">
        <v>979</v>
      </c>
      <c r="X388" s="174" t="s">
        <v>979</v>
      </c>
    </row>
    <row r="389" spans="1:24" ht="14.4">
      <c r="A389" s="82" t="s">
        <v>3082</v>
      </c>
      <c r="B389" s="20" t="b">
        <f t="shared" si="1"/>
        <v>0</v>
      </c>
      <c r="C389" s="82" t="s">
        <v>2107</v>
      </c>
      <c r="D389" s="20" t="s">
        <v>2119</v>
      </c>
      <c r="E389" s="82" t="s">
        <v>2116</v>
      </c>
      <c r="F389" s="56" t="s">
        <v>1741</v>
      </c>
      <c r="G389" s="174"/>
      <c r="H389" s="174"/>
      <c r="I389" s="174"/>
      <c r="J389" s="174"/>
      <c r="K389" s="174"/>
      <c r="L389" s="174"/>
      <c r="M389" s="174"/>
      <c r="N389" s="174"/>
      <c r="O389" s="174"/>
      <c r="P389" s="174"/>
      <c r="Q389" s="174"/>
      <c r="R389" s="174"/>
      <c r="S389" s="174" t="s">
        <v>979</v>
      </c>
      <c r="T389" s="174" t="s">
        <v>979</v>
      </c>
      <c r="U389" s="174" t="s">
        <v>979</v>
      </c>
      <c r="V389" s="174" t="s">
        <v>979</v>
      </c>
      <c r="W389" s="174" t="s">
        <v>979</v>
      </c>
      <c r="X389" s="174" t="s">
        <v>979</v>
      </c>
    </row>
    <row r="390" spans="1:24" ht="14.4">
      <c r="A390" s="82" t="s">
        <v>3083</v>
      </c>
      <c r="B390" s="20" t="b">
        <f t="shared" si="1"/>
        <v>0</v>
      </c>
      <c r="C390" s="82" t="s">
        <v>2768</v>
      </c>
      <c r="D390" s="20">
        <v>8479126768</v>
      </c>
      <c r="E390" s="82" t="s">
        <v>546</v>
      </c>
      <c r="F390" s="56" t="s">
        <v>1747</v>
      </c>
      <c r="G390" s="174" t="s">
        <v>979</v>
      </c>
      <c r="H390" s="174" t="s">
        <v>979</v>
      </c>
      <c r="I390" s="174" t="s">
        <v>979</v>
      </c>
      <c r="J390" s="174" t="s">
        <v>979</v>
      </c>
      <c r="K390" s="174"/>
      <c r="L390" s="174" t="s">
        <v>979</v>
      </c>
      <c r="M390" s="174"/>
      <c r="N390" s="174" t="s">
        <v>979</v>
      </c>
      <c r="O390" s="174"/>
      <c r="P390" s="174" t="s">
        <v>979</v>
      </c>
      <c r="Q390" s="174"/>
      <c r="R390" s="174" t="s">
        <v>979</v>
      </c>
      <c r="S390" s="174" t="s">
        <v>979</v>
      </c>
      <c r="T390" s="174" t="s">
        <v>979</v>
      </c>
      <c r="U390" s="174" t="s">
        <v>979</v>
      </c>
      <c r="V390" s="174" t="s">
        <v>979</v>
      </c>
      <c r="W390" s="174" t="s">
        <v>979</v>
      </c>
      <c r="X390" s="174" t="s">
        <v>979</v>
      </c>
    </row>
    <row r="391" spans="1:24" ht="14.4">
      <c r="A391" s="82" t="s">
        <v>3084</v>
      </c>
      <c r="B391" s="20" t="b">
        <f t="shared" si="1"/>
        <v>0</v>
      </c>
      <c r="C391" s="82" t="s">
        <v>18</v>
      </c>
      <c r="D391" s="20">
        <v>8327262778</v>
      </c>
      <c r="E391" s="82" t="s">
        <v>836</v>
      </c>
      <c r="F391" s="56" t="s">
        <v>1732</v>
      </c>
      <c r="G391" s="174"/>
      <c r="H391" s="174"/>
      <c r="I391" s="174"/>
      <c r="J391" s="174"/>
      <c r="K391" s="174"/>
      <c r="L391" s="174"/>
      <c r="M391" s="174"/>
      <c r="N391" s="174"/>
      <c r="O391" s="174"/>
      <c r="P391" s="174"/>
      <c r="Q391" s="174"/>
      <c r="R391" s="174"/>
      <c r="S391" s="174" t="s">
        <v>979</v>
      </c>
      <c r="T391" s="174" t="s">
        <v>979</v>
      </c>
      <c r="U391" s="174" t="s">
        <v>979</v>
      </c>
      <c r="V391" s="174" t="s">
        <v>979</v>
      </c>
      <c r="W391" s="174" t="s">
        <v>979</v>
      </c>
      <c r="X391" s="174"/>
    </row>
    <row r="392" spans="1:24" ht="14.4">
      <c r="A392" s="82" t="s">
        <v>3085</v>
      </c>
      <c r="B392" s="20" t="b">
        <f t="shared" si="1"/>
        <v>0</v>
      </c>
      <c r="C392" s="82" t="s">
        <v>1787</v>
      </c>
      <c r="D392" s="20">
        <v>2014560942</v>
      </c>
      <c r="E392" s="82" t="s">
        <v>1794</v>
      </c>
      <c r="F392" s="56" t="s">
        <v>1732</v>
      </c>
      <c r="G392" s="174"/>
      <c r="H392" s="174"/>
      <c r="I392" s="174"/>
      <c r="J392" s="174"/>
      <c r="K392" s="174"/>
      <c r="L392" s="174"/>
      <c r="M392" s="174"/>
      <c r="N392" s="174"/>
      <c r="O392" s="174"/>
      <c r="P392" s="174"/>
      <c r="Q392" s="174"/>
      <c r="R392" s="174"/>
      <c r="S392" s="174"/>
      <c r="T392" s="174" t="s">
        <v>979</v>
      </c>
      <c r="U392" s="174" t="s">
        <v>979</v>
      </c>
      <c r="V392" s="174" t="s">
        <v>979</v>
      </c>
      <c r="W392" s="174"/>
      <c r="X392" s="174"/>
    </row>
    <row r="393" spans="1:24" ht="14.4">
      <c r="A393" s="82" t="s">
        <v>3086</v>
      </c>
      <c r="B393" s="20" t="b">
        <f t="shared" si="1"/>
        <v>0</v>
      </c>
      <c r="C393" s="82" t="s">
        <v>752</v>
      </c>
      <c r="D393" s="20" t="s">
        <v>1087</v>
      </c>
      <c r="E393" s="82" t="s">
        <v>1084</v>
      </c>
      <c r="F393" s="56" t="s">
        <v>1732</v>
      </c>
      <c r="G393" s="174"/>
      <c r="H393" s="174"/>
      <c r="I393" s="174"/>
      <c r="J393" s="174"/>
      <c r="K393" s="174"/>
      <c r="L393" s="174"/>
      <c r="M393" s="174"/>
      <c r="N393" s="174"/>
      <c r="O393" s="174"/>
      <c r="P393" s="174"/>
      <c r="Q393" s="174"/>
      <c r="R393" s="174"/>
      <c r="S393" s="174" t="s">
        <v>979</v>
      </c>
      <c r="T393" s="174" t="s">
        <v>979</v>
      </c>
      <c r="U393" s="174" t="s">
        <v>979</v>
      </c>
      <c r="V393" s="174" t="s">
        <v>979</v>
      </c>
      <c r="W393" s="174"/>
      <c r="X393" s="174"/>
    </row>
    <row r="394" spans="1:24" ht="14.4">
      <c r="A394" s="82" t="s">
        <v>3087</v>
      </c>
      <c r="B394" s="20" t="b">
        <f t="shared" si="1"/>
        <v>0</v>
      </c>
      <c r="C394" s="82" t="s">
        <v>2768</v>
      </c>
      <c r="D394" s="20">
        <v>8472083502</v>
      </c>
      <c r="E394" s="82" t="s">
        <v>2315</v>
      </c>
      <c r="F394" s="56" t="s">
        <v>1732</v>
      </c>
      <c r="G394" s="174"/>
      <c r="H394" s="174" t="s">
        <v>979</v>
      </c>
      <c r="I394" s="174"/>
      <c r="J394" s="174" t="s">
        <v>979</v>
      </c>
      <c r="K394" s="174"/>
      <c r="L394" s="174" t="s">
        <v>979</v>
      </c>
      <c r="M394" s="174"/>
      <c r="N394" s="174" t="s">
        <v>979</v>
      </c>
      <c r="O394" s="174"/>
      <c r="P394" s="174" t="s">
        <v>979</v>
      </c>
      <c r="Q394" s="174"/>
      <c r="R394" s="174" t="s">
        <v>979</v>
      </c>
      <c r="S394" s="174"/>
      <c r="T394" s="174"/>
      <c r="U394" s="174"/>
      <c r="V394" s="174"/>
      <c r="W394" s="174"/>
      <c r="X394" s="174"/>
    </row>
    <row r="395" spans="1:24" ht="14.4">
      <c r="A395" s="60" t="s">
        <v>3088</v>
      </c>
      <c r="B395" s="20" t="b">
        <f t="shared" si="1"/>
        <v>0</v>
      </c>
      <c r="C395" s="1" t="s">
        <v>2043</v>
      </c>
      <c r="F395" s="56" t="s">
        <v>1732</v>
      </c>
      <c r="G395" s="174"/>
      <c r="H395" s="174"/>
      <c r="I395" s="174"/>
      <c r="J395" s="174"/>
      <c r="K395" s="174"/>
      <c r="L395" s="174"/>
      <c r="M395" s="174" t="s">
        <v>979</v>
      </c>
      <c r="N395" s="174" t="s">
        <v>979</v>
      </c>
      <c r="O395" s="174" t="s">
        <v>979</v>
      </c>
      <c r="P395" s="174" t="s">
        <v>979</v>
      </c>
      <c r="Q395" s="174" t="s">
        <v>979</v>
      </c>
      <c r="R395" s="174"/>
      <c r="S395" s="174"/>
      <c r="T395" s="174"/>
      <c r="U395" s="174"/>
      <c r="V395" s="174"/>
      <c r="W395" s="174"/>
      <c r="X395" s="174"/>
    </row>
    <row r="396" spans="1:24" ht="14.4">
      <c r="A396" s="82" t="s">
        <v>3089</v>
      </c>
      <c r="B396" s="20" t="b">
        <f t="shared" si="1"/>
        <v>0</v>
      </c>
      <c r="C396" s="82" t="s">
        <v>1787</v>
      </c>
      <c r="D396" s="20" t="s">
        <v>1786</v>
      </c>
      <c r="E396" s="82" t="s">
        <v>1783</v>
      </c>
      <c r="F396" s="56" t="s">
        <v>1732</v>
      </c>
      <c r="G396" s="174"/>
      <c r="H396" s="174"/>
      <c r="I396" s="174"/>
      <c r="J396" s="174"/>
      <c r="K396" s="174"/>
      <c r="L396" s="174"/>
      <c r="M396" s="174"/>
      <c r="N396" s="174"/>
      <c r="O396" s="174"/>
      <c r="P396" s="174"/>
      <c r="Q396" s="174"/>
      <c r="R396" s="174"/>
      <c r="S396" s="174" t="s">
        <v>979</v>
      </c>
      <c r="T396" s="174"/>
      <c r="U396" s="174" t="s">
        <v>979</v>
      </c>
      <c r="V396" s="174"/>
      <c r="W396" s="174"/>
      <c r="X396" s="174"/>
    </row>
    <row r="397" spans="1:24" ht="14.4">
      <c r="A397" s="82" t="s">
        <v>3090</v>
      </c>
      <c r="B397" s="20" t="b">
        <f t="shared" si="1"/>
        <v>0</v>
      </c>
      <c r="C397" s="82" t="s">
        <v>18</v>
      </c>
      <c r="D397" s="20">
        <v>6104964261</v>
      </c>
      <c r="E397" s="82" t="s">
        <v>1218</v>
      </c>
      <c r="F397" s="56" t="s">
        <v>1732</v>
      </c>
      <c r="G397" s="174"/>
      <c r="H397" s="174"/>
      <c r="I397" s="174"/>
      <c r="J397" s="174"/>
      <c r="K397" s="174"/>
      <c r="L397" s="174"/>
      <c r="M397" s="174"/>
      <c r="N397" s="174"/>
      <c r="O397" s="174"/>
      <c r="P397" s="174"/>
      <c r="Q397" s="174"/>
      <c r="R397" s="174"/>
      <c r="S397" s="174"/>
      <c r="T397" s="174" t="s">
        <v>979</v>
      </c>
      <c r="U397" s="174"/>
      <c r="V397" s="174" t="s">
        <v>979</v>
      </c>
      <c r="W397" s="174"/>
      <c r="X397" s="174" t="s">
        <v>979</v>
      </c>
    </row>
    <row r="398" spans="1:24" ht="14.4">
      <c r="A398" s="175" t="s">
        <v>3091</v>
      </c>
      <c r="B398" s="20" t="b">
        <f t="shared" si="1"/>
        <v>0</v>
      </c>
      <c r="C398" s="175" t="s">
        <v>18</v>
      </c>
      <c r="D398" s="176">
        <v>6104964260</v>
      </c>
      <c r="E398" s="91" t="s">
        <v>1427</v>
      </c>
      <c r="F398" s="84"/>
      <c r="G398" s="174"/>
      <c r="H398" s="174"/>
      <c r="I398" s="174"/>
      <c r="J398" s="174"/>
      <c r="K398" s="174"/>
      <c r="L398" s="174"/>
      <c r="M398" s="174"/>
      <c r="N398" s="174"/>
      <c r="O398" s="174"/>
      <c r="P398" s="174"/>
      <c r="Q398" s="174"/>
      <c r="R398" s="174"/>
      <c r="S398" s="174" t="s">
        <v>979</v>
      </c>
      <c r="T398" s="174"/>
      <c r="U398" s="174" t="s">
        <v>979</v>
      </c>
      <c r="V398" s="174"/>
      <c r="W398" s="174" t="s">
        <v>979</v>
      </c>
      <c r="X398" s="174"/>
    </row>
    <row r="399" spans="1:24" ht="14.4">
      <c r="A399" s="82" t="s">
        <v>578</v>
      </c>
      <c r="B399" s="20" t="b">
        <f t="shared" si="1"/>
        <v>0</v>
      </c>
      <c r="C399" s="82" t="s">
        <v>18</v>
      </c>
      <c r="D399" s="20">
        <v>9726035536</v>
      </c>
      <c r="E399" s="82" t="s">
        <v>588</v>
      </c>
      <c r="F399" s="56" t="s">
        <v>1739</v>
      </c>
      <c r="G399" s="174"/>
      <c r="H399" s="174"/>
      <c r="I399" s="174"/>
      <c r="J399" s="174"/>
      <c r="K399" s="174"/>
      <c r="L399" s="174"/>
      <c r="M399" s="174"/>
      <c r="N399" s="174"/>
      <c r="O399" s="174"/>
      <c r="P399" s="174"/>
      <c r="Q399" s="174" t="s">
        <v>979</v>
      </c>
      <c r="R399" s="174"/>
      <c r="S399" s="174"/>
      <c r="T399" s="174" t="s">
        <v>979</v>
      </c>
      <c r="U399" s="174"/>
      <c r="V399" s="174" t="s">
        <v>979</v>
      </c>
      <c r="W399" s="174"/>
      <c r="X399" s="174"/>
    </row>
    <row r="400" spans="1:24" ht="14.4">
      <c r="A400" s="82" t="s">
        <v>3092</v>
      </c>
      <c r="B400" s="20" t="b">
        <f t="shared" si="1"/>
        <v>0</v>
      </c>
      <c r="C400" s="82" t="s">
        <v>2768</v>
      </c>
      <c r="D400" s="20">
        <v>8646439084</v>
      </c>
      <c r="E400" s="82" t="s">
        <v>2338</v>
      </c>
      <c r="F400" s="56" t="s">
        <v>2335</v>
      </c>
      <c r="G400" s="174" t="s">
        <v>979</v>
      </c>
      <c r="H400" s="174" t="s">
        <v>979</v>
      </c>
      <c r="I400" s="174" t="s">
        <v>979</v>
      </c>
      <c r="J400" s="174" t="s">
        <v>979</v>
      </c>
      <c r="K400" s="174"/>
      <c r="L400" s="174" t="s">
        <v>979</v>
      </c>
      <c r="M400" s="174"/>
      <c r="N400" s="174" t="s">
        <v>979</v>
      </c>
      <c r="O400" s="174"/>
      <c r="P400" s="174" t="s">
        <v>979</v>
      </c>
      <c r="Q400" s="174"/>
      <c r="R400" s="174" t="s">
        <v>979</v>
      </c>
      <c r="S400" s="174"/>
      <c r="T400" s="174"/>
      <c r="U400" s="174"/>
      <c r="V400" s="174"/>
      <c r="W400" s="174"/>
      <c r="X400" s="174"/>
    </row>
    <row r="401" spans="1:24" ht="14.4">
      <c r="A401" s="82" t="s">
        <v>508</v>
      </c>
      <c r="B401" s="20" t="b">
        <f t="shared" si="1"/>
        <v>0</v>
      </c>
      <c r="C401" s="82" t="s">
        <v>28</v>
      </c>
      <c r="D401" s="20">
        <v>2146369478</v>
      </c>
      <c r="E401" s="82" t="s">
        <v>505</v>
      </c>
      <c r="F401" s="56" t="s">
        <v>1732</v>
      </c>
      <c r="G401" s="174"/>
      <c r="H401" s="174"/>
      <c r="I401" s="174"/>
      <c r="J401" s="174"/>
      <c r="K401" s="174"/>
      <c r="L401" s="174"/>
      <c r="M401" s="174"/>
      <c r="N401" s="174"/>
      <c r="O401" s="174"/>
      <c r="P401" s="174"/>
      <c r="Q401" s="174" t="s">
        <v>979</v>
      </c>
      <c r="R401" s="174" t="s">
        <v>979</v>
      </c>
      <c r="S401" s="174" t="s">
        <v>979</v>
      </c>
      <c r="T401" s="174" t="s">
        <v>979</v>
      </c>
      <c r="U401" s="174" t="s">
        <v>979</v>
      </c>
      <c r="V401" s="174" t="s">
        <v>979</v>
      </c>
      <c r="W401" s="174" t="s">
        <v>979</v>
      </c>
      <c r="X401" s="174" t="s">
        <v>979</v>
      </c>
    </row>
    <row r="402" spans="1:24" ht="14.4">
      <c r="A402" s="82" t="s">
        <v>3093</v>
      </c>
      <c r="B402" s="20" t="b">
        <f t="shared" si="1"/>
        <v>0</v>
      </c>
      <c r="C402" s="82" t="s">
        <v>2768</v>
      </c>
      <c r="D402" s="180">
        <v>918149000000</v>
      </c>
      <c r="E402" s="82" t="s">
        <v>1100</v>
      </c>
      <c r="F402" s="56" t="s">
        <v>1732</v>
      </c>
      <c r="G402" s="174"/>
      <c r="H402" s="174"/>
      <c r="I402" s="174"/>
      <c r="J402" s="174"/>
      <c r="K402" s="174"/>
      <c r="L402" s="174"/>
      <c r="M402" s="174"/>
      <c r="N402" s="174"/>
      <c r="O402" s="174"/>
      <c r="P402" s="174"/>
      <c r="Q402" s="174"/>
      <c r="R402" s="174"/>
      <c r="S402" s="174" t="s">
        <v>979</v>
      </c>
      <c r="T402" s="174"/>
      <c r="U402" s="174"/>
      <c r="V402" s="174"/>
      <c r="W402" s="174"/>
      <c r="X402" s="174"/>
    </row>
    <row r="403" spans="1:24" ht="14.4">
      <c r="A403" s="82" t="s">
        <v>67</v>
      </c>
      <c r="B403" s="20" t="b">
        <f t="shared" si="1"/>
        <v>0</v>
      </c>
      <c r="C403" s="82" t="s">
        <v>28</v>
      </c>
      <c r="D403" s="20">
        <v>3613311357</v>
      </c>
      <c r="E403" s="82" t="s">
        <v>64</v>
      </c>
      <c r="F403" s="56" t="s">
        <v>1741</v>
      </c>
      <c r="G403" s="174"/>
      <c r="H403" s="174"/>
      <c r="I403" s="174"/>
      <c r="J403" s="174"/>
      <c r="K403" s="174"/>
      <c r="L403" s="174"/>
      <c r="M403" s="174"/>
      <c r="N403" s="174"/>
      <c r="O403" s="174"/>
      <c r="P403" s="174"/>
      <c r="Q403" s="174"/>
      <c r="R403" s="174"/>
      <c r="S403" s="174"/>
      <c r="T403" s="174"/>
      <c r="U403" s="174"/>
      <c r="V403" s="174"/>
      <c r="W403" s="174" t="s">
        <v>979</v>
      </c>
      <c r="X403" s="174" t="s">
        <v>979</v>
      </c>
    </row>
    <row r="404" spans="1:24" ht="14.4">
      <c r="A404" s="82" t="s">
        <v>377</v>
      </c>
      <c r="B404" s="20" t="b">
        <f t="shared" si="1"/>
        <v>0</v>
      </c>
      <c r="C404" s="82" t="s">
        <v>18</v>
      </c>
      <c r="D404" s="20">
        <v>4694996195</v>
      </c>
      <c r="E404" s="82" t="s">
        <v>374</v>
      </c>
      <c r="F404" s="56" t="s">
        <v>1732</v>
      </c>
      <c r="G404" s="174"/>
      <c r="H404" s="174"/>
      <c r="I404" s="174"/>
      <c r="J404" s="174"/>
      <c r="K404" s="174"/>
      <c r="L404" s="174"/>
      <c r="M404" s="174"/>
      <c r="N404" s="174"/>
      <c r="O404" s="174"/>
      <c r="P404" s="174"/>
      <c r="Q404" s="174" t="s">
        <v>979</v>
      </c>
      <c r="R404" s="174" t="s">
        <v>979</v>
      </c>
      <c r="S404" s="174" t="s">
        <v>979</v>
      </c>
      <c r="T404" s="174" t="s">
        <v>979</v>
      </c>
      <c r="U404" s="174" t="s">
        <v>979</v>
      </c>
      <c r="V404" s="174" t="s">
        <v>979</v>
      </c>
      <c r="W404" s="174" t="s">
        <v>979</v>
      </c>
      <c r="X404" s="174" t="s">
        <v>979</v>
      </c>
    </row>
    <row r="405" spans="1:24" ht="14.4">
      <c r="A405" s="82" t="s">
        <v>3094</v>
      </c>
      <c r="B405" s="20" t="b">
        <f t="shared" si="1"/>
        <v>0</v>
      </c>
      <c r="C405" s="82" t="s">
        <v>28</v>
      </c>
      <c r="D405" s="20">
        <v>4253502312</v>
      </c>
      <c r="E405" s="82" t="s">
        <v>671</v>
      </c>
      <c r="F405" s="56" t="s">
        <v>1732</v>
      </c>
      <c r="G405" s="174"/>
      <c r="H405" s="174"/>
      <c r="I405" s="174"/>
      <c r="J405" s="174"/>
      <c r="K405" s="174"/>
      <c r="L405" s="174"/>
      <c r="M405" s="174"/>
      <c r="N405" s="174"/>
      <c r="O405" s="174"/>
      <c r="P405" s="174"/>
      <c r="Q405" s="174"/>
      <c r="R405" s="174"/>
      <c r="S405" s="174" t="s">
        <v>979</v>
      </c>
      <c r="T405" s="174" t="s">
        <v>979</v>
      </c>
      <c r="U405" s="174"/>
      <c r="V405" s="174"/>
      <c r="W405" s="174"/>
      <c r="X405" s="174"/>
    </row>
    <row r="406" spans="1:24" ht="14.4">
      <c r="A406" s="82" t="s">
        <v>3095</v>
      </c>
      <c r="B406" s="20" t="b">
        <f t="shared" si="1"/>
        <v>0</v>
      </c>
      <c r="C406" s="82" t="s">
        <v>2768</v>
      </c>
      <c r="D406" s="20">
        <v>8478409730</v>
      </c>
      <c r="E406" s="82" t="s">
        <v>877</v>
      </c>
      <c r="F406" s="56" t="s">
        <v>1732</v>
      </c>
      <c r="G406" s="174" t="s">
        <v>979</v>
      </c>
      <c r="H406" s="174" t="s">
        <v>979</v>
      </c>
      <c r="I406" s="174" t="s">
        <v>979</v>
      </c>
      <c r="J406" s="174" t="s">
        <v>979</v>
      </c>
      <c r="K406" s="174"/>
      <c r="L406" s="174" t="s">
        <v>979</v>
      </c>
      <c r="M406" s="174"/>
      <c r="N406" s="174" t="s">
        <v>979</v>
      </c>
      <c r="O406" s="174"/>
      <c r="P406" s="174" t="s">
        <v>979</v>
      </c>
      <c r="Q406" s="174"/>
      <c r="R406" s="174" t="s">
        <v>979</v>
      </c>
      <c r="S406" s="174"/>
      <c r="T406" s="174"/>
      <c r="U406" s="174"/>
      <c r="V406" s="174" t="s">
        <v>979</v>
      </c>
      <c r="W406" s="174" t="s">
        <v>979</v>
      </c>
      <c r="X406" s="174" t="s">
        <v>979</v>
      </c>
    </row>
    <row r="407" spans="1:24" ht="14.4">
      <c r="A407" s="82" t="s">
        <v>3096</v>
      </c>
      <c r="B407" s="20" t="b">
        <f t="shared" si="1"/>
        <v>0</v>
      </c>
      <c r="C407" s="82" t="s">
        <v>316</v>
      </c>
      <c r="D407" s="20">
        <v>7373338671</v>
      </c>
      <c r="E407" s="82" t="s">
        <v>620</v>
      </c>
      <c r="F407" s="56" t="s">
        <v>1732</v>
      </c>
      <c r="G407" s="174"/>
      <c r="H407" s="174"/>
      <c r="I407" s="174"/>
      <c r="J407" s="174"/>
      <c r="K407" s="174"/>
      <c r="L407" s="174"/>
      <c r="M407" s="174"/>
      <c r="N407" s="174"/>
      <c r="O407" s="174"/>
      <c r="P407" s="174"/>
      <c r="Q407" s="174"/>
      <c r="R407" s="174"/>
      <c r="S407" s="174" t="s">
        <v>979</v>
      </c>
      <c r="T407" s="174"/>
      <c r="U407" s="174" t="s">
        <v>979</v>
      </c>
      <c r="V407" s="174"/>
      <c r="W407" s="174" t="s">
        <v>979</v>
      </c>
      <c r="X407" s="174"/>
    </row>
    <row r="408" spans="1:24" ht="14.4">
      <c r="A408" s="82" t="s">
        <v>182</v>
      </c>
      <c r="B408" s="20" t="b">
        <f t="shared" si="1"/>
        <v>0</v>
      </c>
      <c r="C408" s="82" t="s">
        <v>56</v>
      </c>
      <c r="D408" s="20">
        <v>4173198567</v>
      </c>
      <c r="E408" s="82" t="s">
        <v>178</v>
      </c>
      <c r="F408" s="56" t="s">
        <v>1741</v>
      </c>
      <c r="G408" s="174"/>
      <c r="H408" s="174"/>
      <c r="I408" s="174"/>
      <c r="J408" s="174"/>
      <c r="K408" s="174"/>
      <c r="L408" s="174"/>
      <c r="M408" s="174"/>
      <c r="N408" s="174"/>
      <c r="O408" s="174"/>
      <c r="P408" s="174"/>
      <c r="Q408" s="174"/>
      <c r="R408" s="174"/>
      <c r="S408" s="174" t="s">
        <v>979</v>
      </c>
      <c r="T408" s="174"/>
      <c r="U408" s="174" t="s">
        <v>979</v>
      </c>
      <c r="V408" s="174"/>
      <c r="W408" s="174" t="s">
        <v>979</v>
      </c>
      <c r="X408" s="174"/>
    </row>
    <row r="409" spans="1:24" ht="14.4">
      <c r="A409" s="82" t="s">
        <v>2707</v>
      </c>
      <c r="B409" s="20" t="b">
        <f t="shared" si="1"/>
        <v>0</v>
      </c>
      <c r="C409" s="82" t="s">
        <v>18</v>
      </c>
      <c r="D409" s="20">
        <v>7133026481</v>
      </c>
      <c r="E409" s="82" t="s">
        <v>68</v>
      </c>
      <c r="F409" s="56" t="s">
        <v>1741</v>
      </c>
      <c r="G409" s="174"/>
      <c r="H409" s="174"/>
      <c r="I409" s="174"/>
      <c r="J409" s="174"/>
      <c r="K409" s="174"/>
      <c r="L409" s="174"/>
      <c r="M409" s="174"/>
      <c r="N409" s="174" t="s">
        <v>979</v>
      </c>
      <c r="O409" s="174" t="s">
        <v>979</v>
      </c>
      <c r="P409" s="174" t="s">
        <v>979</v>
      </c>
      <c r="Q409" s="174" t="s">
        <v>979</v>
      </c>
      <c r="R409" s="174" t="s">
        <v>979</v>
      </c>
      <c r="S409" s="174" t="s">
        <v>979</v>
      </c>
      <c r="T409" s="174" t="s">
        <v>979</v>
      </c>
      <c r="U409" s="174" t="s">
        <v>979</v>
      </c>
      <c r="V409" s="174" t="s">
        <v>979</v>
      </c>
      <c r="W409" s="174" t="s">
        <v>979</v>
      </c>
      <c r="X409" s="174" t="s">
        <v>979</v>
      </c>
    </row>
    <row r="410" spans="1:24" ht="14.4">
      <c r="A410" s="82" t="s">
        <v>3097</v>
      </c>
      <c r="B410" s="20" t="b">
        <f t="shared" si="1"/>
        <v>0</v>
      </c>
      <c r="C410" s="82" t="s">
        <v>2768</v>
      </c>
      <c r="D410" s="20">
        <v>3304229696</v>
      </c>
      <c r="E410" s="82" t="s">
        <v>1546</v>
      </c>
      <c r="F410" s="56" t="s">
        <v>1732</v>
      </c>
      <c r="G410" s="174"/>
      <c r="H410" s="174"/>
      <c r="I410" s="174"/>
      <c r="J410" s="174"/>
      <c r="K410" s="174"/>
      <c r="L410" s="174"/>
      <c r="M410" s="174"/>
      <c r="N410" s="174"/>
      <c r="O410" s="174"/>
      <c r="P410" s="174"/>
      <c r="Q410" s="174"/>
      <c r="R410" s="174"/>
      <c r="S410" s="174"/>
      <c r="T410" s="174" t="s">
        <v>979</v>
      </c>
      <c r="U410" s="174"/>
      <c r="V410" s="174"/>
      <c r="W410" s="174"/>
      <c r="X410" s="174"/>
    </row>
    <row r="411" spans="1:24" ht="14.4">
      <c r="A411" s="82" t="s">
        <v>3098</v>
      </c>
      <c r="B411" s="20" t="b">
        <f t="shared" si="1"/>
        <v>0</v>
      </c>
      <c r="C411" s="82" t="s">
        <v>2768</v>
      </c>
      <c r="D411" s="20">
        <v>6307708218</v>
      </c>
      <c r="E411" s="82" t="s">
        <v>1332</v>
      </c>
      <c r="F411" s="60"/>
      <c r="G411" s="174"/>
      <c r="H411" s="174"/>
      <c r="I411" s="174"/>
      <c r="J411" s="174"/>
      <c r="K411" s="174"/>
      <c r="L411" s="174"/>
      <c r="M411" s="174"/>
      <c r="N411" s="174"/>
      <c r="O411" s="174"/>
      <c r="P411" s="174"/>
      <c r="Q411" s="174"/>
      <c r="R411" s="174"/>
      <c r="S411" s="174" t="s">
        <v>979</v>
      </c>
      <c r="T411" s="174" t="s">
        <v>979</v>
      </c>
      <c r="U411" s="174" t="s">
        <v>979</v>
      </c>
      <c r="V411" s="174" t="s">
        <v>979</v>
      </c>
      <c r="W411" s="174"/>
      <c r="X411" s="174"/>
    </row>
    <row r="412" spans="1:24" ht="14.4">
      <c r="A412" s="82" t="s">
        <v>3099</v>
      </c>
      <c r="B412" s="20" t="b">
        <f t="shared" si="1"/>
        <v>0</v>
      </c>
      <c r="C412" s="82" t="s">
        <v>28</v>
      </c>
      <c r="D412" s="20">
        <v>6503924697</v>
      </c>
      <c r="E412" s="82" t="s">
        <v>103</v>
      </c>
      <c r="F412" s="56" t="s">
        <v>1732</v>
      </c>
      <c r="G412" s="174"/>
      <c r="H412" s="174"/>
      <c r="I412" s="174"/>
      <c r="J412" s="174"/>
      <c r="K412" s="174"/>
      <c r="L412" s="174"/>
      <c r="M412" s="174"/>
      <c r="N412" s="174"/>
      <c r="O412" s="174"/>
      <c r="P412" s="174"/>
      <c r="Q412" s="174"/>
      <c r="R412" s="174"/>
      <c r="S412" s="174" t="s">
        <v>979</v>
      </c>
      <c r="T412" s="174" t="s">
        <v>979</v>
      </c>
      <c r="U412" s="174" t="s">
        <v>979</v>
      </c>
      <c r="V412" s="174" t="s">
        <v>979</v>
      </c>
      <c r="W412" s="174" t="s">
        <v>979</v>
      </c>
      <c r="X412" s="174" t="s">
        <v>979</v>
      </c>
    </row>
    <row r="413" spans="1:24" ht="14.4">
      <c r="A413" s="82" t="s">
        <v>3100</v>
      </c>
      <c r="B413" s="20" t="b">
        <f t="shared" si="1"/>
        <v>0</v>
      </c>
      <c r="C413" s="82" t="s">
        <v>1787</v>
      </c>
      <c r="D413" s="20">
        <v>6103223181</v>
      </c>
      <c r="E413" s="82" t="s">
        <v>1828</v>
      </c>
      <c r="F413" s="56" t="s">
        <v>1732</v>
      </c>
      <c r="G413" s="174"/>
      <c r="H413" s="174"/>
      <c r="I413" s="174"/>
      <c r="J413" s="174"/>
      <c r="K413" s="174"/>
      <c r="L413" s="174"/>
      <c r="M413" s="174"/>
      <c r="N413" s="174"/>
      <c r="O413" s="174"/>
      <c r="P413" s="174"/>
      <c r="Q413" s="174"/>
      <c r="R413" s="174"/>
      <c r="S413" s="174" t="s">
        <v>979</v>
      </c>
      <c r="T413" s="174" t="s">
        <v>979</v>
      </c>
      <c r="U413" s="174" t="s">
        <v>979</v>
      </c>
      <c r="V413" s="174"/>
      <c r="W413" s="174" t="s">
        <v>979</v>
      </c>
      <c r="X413" s="174"/>
    </row>
    <row r="414" spans="1:24" ht="14.4">
      <c r="A414" s="82" t="s">
        <v>720</v>
      </c>
      <c r="B414" s="20" t="b">
        <f t="shared" si="1"/>
        <v>0</v>
      </c>
      <c r="C414" s="82" t="s">
        <v>18</v>
      </c>
      <c r="D414" s="20">
        <v>7327638623</v>
      </c>
      <c r="E414" s="82" t="s">
        <v>717</v>
      </c>
      <c r="F414" s="56" t="s">
        <v>1732</v>
      </c>
      <c r="G414" s="174"/>
      <c r="H414" s="174"/>
      <c r="I414" s="174"/>
      <c r="J414" s="174"/>
      <c r="K414" s="174"/>
      <c r="L414" s="174"/>
      <c r="M414" s="174"/>
      <c r="N414" s="174"/>
      <c r="O414" s="174"/>
      <c r="P414" s="174"/>
      <c r="Q414" s="174"/>
      <c r="R414" s="174"/>
      <c r="S414" s="174" t="s">
        <v>979</v>
      </c>
      <c r="T414" s="174" t="s">
        <v>979</v>
      </c>
      <c r="U414" s="174" t="s">
        <v>979</v>
      </c>
      <c r="V414" s="174" t="s">
        <v>979</v>
      </c>
      <c r="W414" s="174" t="s">
        <v>979</v>
      </c>
      <c r="X414" s="174" t="s">
        <v>979</v>
      </c>
    </row>
    <row r="415" spans="1:24" ht="14.4">
      <c r="A415" s="82" t="s">
        <v>1036</v>
      </c>
      <c r="B415" s="20" t="b">
        <f t="shared" si="1"/>
        <v>0</v>
      </c>
      <c r="C415" s="82" t="s">
        <v>2768</v>
      </c>
      <c r="D415" s="20" t="s">
        <v>1035</v>
      </c>
      <c r="E415" s="82" t="s">
        <v>1033</v>
      </c>
      <c r="F415" s="56" t="s">
        <v>1752</v>
      </c>
      <c r="G415" s="174"/>
      <c r="H415" s="174"/>
      <c r="I415" s="174"/>
      <c r="J415" s="174"/>
      <c r="K415" s="174"/>
      <c r="L415" s="174"/>
      <c r="M415" s="174"/>
      <c r="N415" s="174"/>
      <c r="O415" s="174"/>
      <c r="P415" s="174"/>
      <c r="Q415" s="174"/>
      <c r="R415" s="174"/>
      <c r="S415" s="174" t="s">
        <v>979</v>
      </c>
      <c r="T415" s="174" t="s">
        <v>979</v>
      </c>
      <c r="U415" s="174" t="s">
        <v>979</v>
      </c>
      <c r="V415" s="174" t="s">
        <v>979</v>
      </c>
      <c r="W415" s="174" t="s">
        <v>979</v>
      </c>
      <c r="X415" s="174" t="s">
        <v>979</v>
      </c>
    </row>
    <row r="416" spans="1:24" ht="14.4">
      <c r="A416" s="82" t="s">
        <v>3101</v>
      </c>
      <c r="B416" s="20" t="b">
        <f t="shared" si="1"/>
        <v>0</v>
      </c>
      <c r="C416" s="82" t="s">
        <v>28</v>
      </c>
      <c r="D416" s="20">
        <v>4693441920</v>
      </c>
      <c r="E416" s="82" t="s">
        <v>333</v>
      </c>
      <c r="F416" s="56" t="s">
        <v>1732</v>
      </c>
      <c r="G416" s="174"/>
      <c r="H416" s="174"/>
      <c r="I416" s="174"/>
      <c r="J416" s="174"/>
      <c r="K416" s="174"/>
      <c r="L416" s="174"/>
      <c r="M416" s="174"/>
      <c r="N416" s="174"/>
      <c r="O416" s="174"/>
      <c r="P416" s="174"/>
      <c r="Q416" s="174"/>
      <c r="R416" s="174"/>
      <c r="S416" s="174" t="s">
        <v>979</v>
      </c>
      <c r="T416" s="174"/>
      <c r="U416" s="174" t="s">
        <v>979</v>
      </c>
      <c r="V416" s="174"/>
      <c r="W416" s="174"/>
      <c r="X416" s="174"/>
    </row>
    <row r="417" spans="1:24" ht="14.4">
      <c r="A417" s="82" t="s">
        <v>3102</v>
      </c>
      <c r="B417" s="20" t="b">
        <f t="shared" si="1"/>
        <v>0</v>
      </c>
      <c r="C417" s="82" t="s">
        <v>2237</v>
      </c>
      <c r="D417" s="20" t="s">
        <v>2258</v>
      </c>
      <c r="E417" s="82" t="s">
        <v>2240</v>
      </c>
      <c r="F417" s="56" t="s">
        <v>1732</v>
      </c>
      <c r="G417" s="174"/>
      <c r="H417" s="174"/>
      <c r="I417" s="174"/>
      <c r="J417" s="174"/>
      <c r="K417" s="174"/>
      <c r="L417" s="174" t="s">
        <v>979</v>
      </c>
      <c r="M417" s="174" t="s">
        <v>979</v>
      </c>
      <c r="N417" s="174" t="s">
        <v>979</v>
      </c>
      <c r="O417" s="174" t="s">
        <v>979</v>
      </c>
      <c r="P417" s="174" t="s">
        <v>979</v>
      </c>
      <c r="Q417" s="174" t="s">
        <v>979</v>
      </c>
      <c r="R417" s="174" t="s">
        <v>979</v>
      </c>
      <c r="S417" s="174"/>
      <c r="T417" s="174"/>
      <c r="U417" s="174"/>
      <c r="V417" s="174"/>
      <c r="W417" s="174"/>
      <c r="X417" s="174"/>
    </row>
    <row r="418" spans="1:24" ht="14.4">
      <c r="A418" s="82" t="s">
        <v>3103</v>
      </c>
      <c r="B418" s="20" t="b">
        <f t="shared" si="1"/>
        <v>0</v>
      </c>
      <c r="C418" s="82" t="s">
        <v>1882</v>
      </c>
      <c r="D418" s="20">
        <v>4257701483</v>
      </c>
      <c r="E418" s="82" t="s">
        <v>1879</v>
      </c>
      <c r="F418" s="56" t="s">
        <v>1743</v>
      </c>
      <c r="G418" s="174"/>
      <c r="H418" s="174"/>
      <c r="I418" s="174"/>
      <c r="J418" s="174"/>
      <c r="K418" s="174"/>
      <c r="L418" s="174"/>
      <c r="M418" s="174"/>
      <c r="N418" s="174"/>
      <c r="O418" s="174"/>
      <c r="P418" s="174"/>
      <c r="Q418" s="174"/>
      <c r="R418" s="174"/>
      <c r="S418" s="174"/>
      <c r="T418" s="174" t="s">
        <v>979</v>
      </c>
      <c r="U418" s="174" t="s">
        <v>979</v>
      </c>
      <c r="V418" s="174" t="s">
        <v>979</v>
      </c>
      <c r="W418" s="174"/>
      <c r="X418" s="174"/>
    </row>
    <row r="419" spans="1:24" ht="14.4">
      <c r="A419" s="82" t="s">
        <v>262</v>
      </c>
      <c r="B419" s="20" t="b">
        <f t="shared" si="1"/>
        <v>0</v>
      </c>
      <c r="C419" s="82" t="s">
        <v>28</v>
      </c>
      <c r="D419" s="20">
        <v>2233220993</v>
      </c>
      <c r="E419" s="82" t="s">
        <v>258</v>
      </c>
      <c r="F419" s="56" t="s">
        <v>1741</v>
      </c>
      <c r="G419" s="174"/>
      <c r="H419" s="174"/>
      <c r="I419" s="174"/>
      <c r="J419" s="174"/>
      <c r="K419" s="174"/>
      <c r="L419" s="174"/>
      <c r="M419" s="174"/>
      <c r="N419" s="174"/>
      <c r="O419" s="174"/>
      <c r="P419" s="174"/>
      <c r="Q419" s="174"/>
      <c r="R419" s="174"/>
      <c r="S419" s="174" t="s">
        <v>979</v>
      </c>
      <c r="T419" s="174" t="s">
        <v>979</v>
      </c>
      <c r="U419" s="174" t="s">
        <v>979</v>
      </c>
      <c r="V419" s="174" t="s">
        <v>979</v>
      </c>
      <c r="W419" s="174" t="s">
        <v>979</v>
      </c>
      <c r="X419" s="174"/>
    </row>
    <row r="420" spans="1:24" ht="14.4">
      <c r="A420" s="82" t="s">
        <v>3104</v>
      </c>
      <c r="B420" s="20" t="b">
        <f t="shared" si="1"/>
        <v>0</v>
      </c>
      <c r="C420" s="82" t="s">
        <v>2768</v>
      </c>
      <c r="D420" s="20">
        <v>5138007838</v>
      </c>
      <c r="E420" s="82" t="s">
        <v>2370</v>
      </c>
      <c r="F420" s="56" t="s">
        <v>1741</v>
      </c>
      <c r="G420" s="174" t="s">
        <v>979</v>
      </c>
      <c r="H420" s="174" t="s">
        <v>979</v>
      </c>
      <c r="I420" s="174" t="s">
        <v>979</v>
      </c>
      <c r="J420" s="174" t="s">
        <v>979</v>
      </c>
      <c r="K420" s="174"/>
      <c r="L420" s="174" t="s">
        <v>979</v>
      </c>
      <c r="M420" s="174"/>
      <c r="N420" s="174" t="s">
        <v>979</v>
      </c>
      <c r="O420" s="174"/>
      <c r="P420" s="174" t="s">
        <v>979</v>
      </c>
      <c r="Q420" s="174"/>
      <c r="R420" s="174" t="s">
        <v>979</v>
      </c>
      <c r="S420" s="174" t="s">
        <v>979</v>
      </c>
      <c r="T420" s="174" t="s">
        <v>979</v>
      </c>
      <c r="U420" s="174" t="s">
        <v>979</v>
      </c>
      <c r="V420" s="174" t="s">
        <v>979</v>
      </c>
      <c r="W420" s="174" t="s">
        <v>979</v>
      </c>
      <c r="X420" s="174" t="s">
        <v>979</v>
      </c>
    </row>
    <row r="421" spans="1:24" ht="14.4">
      <c r="A421" s="82" t="s">
        <v>346</v>
      </c>
      <c r="B421" s="20" t="b">
        <f t="shared" si="1"/>
        <v>0</v>
      </c>
      <c r="C421" s="82" t="s">
        <v>661</v>
      </c>
      <c r="D421" s="20" t="s">
        <v>2240</v>
      </c>
      <c r="E421" s="82" t="s">
        <v>2240</v>
      </c>
      <c r="F421" s="56" t="s">
        <v>1753</v>
      </c>
      <c r="G421" s="174"/>
      <c r="H421" s="174" t="s">
        <v>979</v>
      </c>
      <c r="I421" s="174" t="s">
        <v>979</v>
      </c>
      <c r="J421" s="174" t="s">
        <v>979</v>
      </c>
      <c r="K421" s="174" t="s">
        <v>979</v>
      </c>
      <c r="L421" s="174" t="s">
        <v>979</v>
      </c>
      <c r="M421" s="174" t="s">
        <v>979</v>
      </c>
      <c r="N421" s="174" t="s">
        <v>979</v>
      </c>
      <c r="O421" s="174" t="s">
        <v>979</v>
      </c>
      <c r="P421" s="174" t="s">
        <v>979</v>
      </c>
      <c r="Q421" s="174" t="s">
        <v>979</v>
      </c>
      <c r="R421" s="174" t="s">
        <v>979</v>
      </c>
      <c r="S421" s="174"/>
      <c r="T421" s="174"/>
      <c r="U421" s="174"/>
      <c r="V421" s="174"/>
      <c r="W421" s="174"/>
      <c r="X421" s="174"/>
    </row>
    <row r="422" spans="1:24" ht="14.4">
      <c r="A422" s="82" t="s">
        <v>3105</v>
      </c>
      <c r="B422" s="20" t="b">
        <f t="shared" si="1"/>
        <v>0</v>
      </c>
      <c r="C422" s="82" t="s">
        <v>18</v>
      </c>
      <c r="D422" s="20">
        <v>7323062799</v>
      </c>
      <c r="E422" s="82" t="s">
        <v>201</v>
      </c>
      <c r="F422" s="56" t="s">
        <v>1741</v>
      </c>
      <c r="G422" s="174"/>
      <c r="H422" s="174"/>
      <c r="I422" s="174"/>
      <c r="J422" s="174"/>
      <c r="K422" s="174"/>
      <c r="L422" s="174"/>
      <c r="M422" s="174"/>
      <c r="N422" s="174"/>
      <c r="O422" s="174"/>
      <c r="P422" s="174"/>
      <c r="Q422" s="174"/>
      <c r="R422" s="174"/>
      <c r="S422" s="174" t="s">
        <v>979</v>
      </c>
      <c r="T422" s="174" t="s">
        <v>979</v>
      </c>
      <c r="U422" s="174" t="s">
        <v>979</v>
      </c>
      <c r="V422" s="174" t="s">
        <v>979</v>
      </c>
      <c r="W422" s="174" t="s">
        <v>979</v>
      </c>
      <c r="X422" s="174" t="s">
        <v>979</v>
      </c>
    </row>
    <row r="423" spans="1:24" ht="14.4">
      <c r="A423" s="82" t="s">
        <v>1212</v>
      </c>
      <c r="B423" s="20" t="b">
        <f t="shared" si="1"/>
        <v>0</v>
      </c>
      <c r="C423" s="82" t="s">
        <v>316</v>
      </c>
      <c r="D423" s="20">
        <v>5129447694</v>
      </c>
      <c r="E423" s="82" t="s">
        <v>1209</v>
      </c>
      <c r="F423" s="56" t="s">
        <v>1743</v>
      </c>
      <c r="G423" s="174"/>
      <c r="H423" s="174"/>
      <c r="I423" s="174"/>
      <c r="J423" s="174"/>
      <c r="K423" s="174"/>
      <c r="L423" s="174"/>
      <c r="M423" s="174"/>
      <c r="N423" s="174"/>
      <c r="O423" s="174"/>
      <c r="P423" s="174"/>
      <c r="Q423" s="174" t="s">
        <v>979</v>
      </c>
      <c r="R423" s="174"/>
      <c r="S423" s="174" t="s">
        <v>979</v>
      </c>
      <c r="T423" s="174"/>
      <c r="U423" s="174"/>
      <c r="V423" s="174"/>
      <c r="W423" s="174"/>
      <c r="X423" s="174"/>
    </row>
    <row r="424" spans="1:24" ht="14.4">
      <c r="A424" s="82" t="s">
        <v>3106</v>
      </c>
      <c r="B424" s="20" t="b">
        <f t="shared" si="1"/>
        <v>0</v>
      </c>
      <c r="C424" s="82" t="s">
        <v>2768</v>
      </c>
      <c r="D424" s="20" t="s">
        <v>1163</v>
      </c>
      <c r="E424" s="82" t="s">
        <v>1160</v>
      </c>
      <c r="F424" s="56" t="s">
        <v>1743</v>
      </c>
      <c r="G424" s="174"/>
      <c r="H424" s="174"/>
      <c r="I424" s="174"/>
      <c r="J424" s="174"/>
      <c r="K424" s="174"/>
      <c r="L424" s="174"/>
      <c r="M424" s="174"/>
      <c r="N424" s="174"/>
      <c r="O424" s="174"/>
      <c r="P424" s="174"/>
      <c r="Q424" s="174"/>
      <c r="R424" s="174"/>
      <c r="S424" s="174"/>
      <c r="T424" s="174"/>
      <c r="U424" s="174" t="s">
        <v>979</v>
      </c>
      <c r="V424" s="174"/>
      <c r="W424" s="174" t="s">
        <v>979</v>
      </c>
      <c r="X424" s="174"/>
    </row>
    <row r="425" spans="1:24" ht="14.4">
      <c r="A425" s="82" t="s">
        <v>1011</v>
      </c>
      <c r="B425" s="20" t="b">
        <f t="shared" si="1"/>
        <v>0</v>
      </c>
      <c r="C425" s="82" t="s">
        <v>28</v>
      </c>
      <c r="D425" s="20">
        <v>5124234634</v>
      </c>
      <c r="E425" s="82" t="s">
        <v>1008</v>
      </c>
      <c r="F425" s="56" t="s">
        <v>1732</v>
      </c>
      <c r="G425" s="174"/>
      <c r="H425" s="174"/>
      <c r="I425" s="174"/>
      <c r="J425" s="174"/>
      <c r="K425" s="174"/>
      <c r="L425" s="174"/>
      <c r="M425" s="174"/>
      <c r="N425" s="174"/>
      <c r="O425" s="174"/>
      <c r="P425" s="174"/>
      <c r="Q425" s="174"/>
      <c r="R425" s="174"/>
      <c r="S425" s="174"/>
      <c r="T425" s="174" t="s">
        <v>979</v>
      </c>
      <c r="U425" s="174"/>
      <c r="V425" s="174" t="s">
        <v>979</v>
      </c>
      <c r="W425" s="174" t="s">
        <v>979</v>
      </c>
      <c r="X425" s="174"/>
    </row>
    <row r="426" spans="1:24" ht="14.4">
      <c r="A426" s="82" t="s">
        <v>3107</v>
      </c>
      <c r="B426" s="20" t="b">
        <f t="shared" si="1"/>
        <v>0</v>
      </c>
      <c r="C426" s="82" t="s">
        <v>2768</v>
      </c>
      <c r="D426" s="20">
        <v>5736455964</v>
      </c>
      <c r="E426" s="82" t="s">
        <v>285</v>
      </c>
      <c r="F426" s="56" t="s">
        <v>1741</v>
      </c>
      <c r="G426" s="174"/>
      <c r="H426" s="174"/>
      <c r="I426" s="174"/>
      <c r="J426" s="174"/>
      <c r="K426" s="174"/>
      <c r="L426" s="174"/>
      <c r="M426" s="174"/>
      <c r="N426" s="174"/>
      <c r="O426" s="174"/>
      <c r="P426" s="174"/>
      <c r="Q426" s="174"/>
      <c r="R426" s="174"/>
      <c r="S426" s="174" t="s">
        <v>979</v>
      </c>
      <c r="T426" s="174" t="s">
        <v>979</v>
      </c>
      <c r="U426" s="174" t="s">
        <v>979</v>
      </c>
      <c r="V426" s="174" t="s">
        <v>979</v>
      </c>
      <c r="W426" s="174" t="s">
        <v>979</v>
      </c>
      <c r="X426" s="174" t="s">
        <v>979</v>
      </c>
    </row>
    <row r="427" spans="1:24" ht="14.4">
      <c r="A427" s="82" t="s">
        <v>3108</v>
      </c>
      <c r="B427" s="20" t="b">
        <f t="shared" si="1"/>
        <v>0</v>
      </c>
      <c r="C427" s="82" t="s">
        <v>2237</v>
      </c>
      <c r="D427" s="20" t="s">
        <v>2240</v>
      </c>
      <c r="E427" s="82" t="s">
        <v>2240</v>
      </c>
      <c r="F427" s="56" t="s">
        <v>1741</v>
      </c>
      <c r="G427" s="174"/>
      <c r="H427" s="174" t="s">
        <v>979</v>
      </c>
      <c r="I427" s="174" t="s">
        <v>979</v>
      </c>
      <c r="J427" s="174" t="s">
        <v>979</v>
      </c>
      <c r="K427" s="174" t="s">
        <v>979</v>
      </c>
      <c r="L427" s="174" t="s">
        <v>979</v>
      </c>
      <c r="M427" s="174" t="s">
        <v>979</v>
      </c>
      <c r="N427" s="174" t="s">
        <v>979</v>
      </c>
      <c r="O427" s="174" t="s">
        <v>979</v>
      </c>
      <c r="P427" s="174" t="s">
        <v>979</v>
      </c>
      <c r="Q427" s="174" t="s">
        <v>979</v>
      </c>
      <c r="R427" s="174" t="s">
        <v>979</v>
      </c>
      <c r="S427" s="174"/>
      <c r="T427" s="174"/>
      <c r="U427" s="174"/>
      <c r="V427" s="174"/>
      <c r="W427" s="174"/>
      <c r="X427" s="174"/>
    </row>
    <row r="428" spans="1:24" ht="14.4">
      <c r="A428" s="177" t="s">
        <v>3109</v>
      </c>
      <c r="B428" s="20" t="b">
        <f t="shared" si="1"/>
        <v>0</v>
      </c>
      <c r="C428" s="82" t="s">
        <v>2768</v>
      </c>
      <c r="D428" s="20">
        <v>2245789306</v>
      </c>
      <c r="E428" s="82" t="s">
        <v>705</v>
      </c>
      <c r="F428" s="56" t="s">
        <v>1732</v>
      </c>
      <c r="G428" s="174" t="s">
        <v>979</v>
      </c>
      <c r="H428" s="174" t="s">
        <v>979</v>
      </c>
      <c r="I428" s="174" t="s">
        <v>979</v>
      </c>
      <c r="J428" s="174" t="s">
        <v>979</v>
      </c>
      <c r="K428" s="174"/>
      <c r="L428" s="174" t="s">
        <v>979</v>
      </c>
      <c r="M428" s="174"/>
      <c r="N428" s="174" t="s">
        <v>979</v>
      </c>
      <c r="O428" s="174" t="s">
        <v>979</v>
      </c>
      <c r="P428" s="174" t="s">
        <v>979</v>
      </c>
      <c r="Q428" s="174" t="s">
        <v>979</v>
      </c>
      <c r="R428" s="174" t="s">
        <v>979</v>
      </c>
      <c r="S428" s="174"/>
      <c r="T428" s="174"/>
      <c r="U428" s="174"/>
      <c r="V428" s="174"/>
      <c r="W428" s="174"/>
      <c r="X428" s="174"/>
    </row>
    <row r="429" spans="1:24" ht="14.4">
      <c r="A429" s="177" t="s">
        <v>3109</v>
      </c>
      <c r="B429" s="20" t="b">
        <f t="shared" si="1"/>
        <v>1</v>
      </c>
      <c r="C429" s="82" t="s">
        <v>2768</v>
      </c>
      <c r="D429" s="20">
        <v>2245789306</v>
      </c>
      <c r="E429" s="82" t="s">
        <v>705</v>
      </c>
      <c r="F429" s="56" t="s">
        <v>1741</v>
      </c>
      <c r="G429" s="174"/>
      <c r="H429" s="174"/>
      <c r="I429" s="174"/>
      <c r="J429" s="174"/>
      <c r="K429" s="174"/>
      <c r="L429" s="174"/>
      <c r="M429" s="174"/>
      <c r="N429" s="174"/>
      <c r="O429" s="174"/>
      <c r="P429" s="174"/>
      <c r="Q429" s="174"/>
      <c r="R429" s="174"/>
      <c r="S429" s="174" t="s">
        <v>979</v>
      </c>
      <c r="T429" s="174" t="s">
        <v>979</v>
      </c>
      <c r="U429" s="174" t="s">
        <v>979</v>
      </c>
      <c r="V429" s="174" t="s">
        <v>979</v>
      </c>
      <c r="W429" s="174" t="s">
        <v>979</v>
      </c>
      <c r="X429" s="174" t="s">
        <v>979</v>
      </c>
    </row>
    <row r="430" spans="1:24" ht="14.4">
      <c r="A430" s="82" t="s">
        <v>3110</v>
      </c>
      <c r="B430" s="20" t="b">
        <f t="shared" si="1"/>
        <v>0</v>
      </c>
      <c r="C430" s="82" t="s">
        <v>2768</v>
      </c>
      <c r="D430" s="20">
        <v>3109105925</v>
      </c>
      <c r="E430" s="82" t="s">
        <v>469</v>
      </c>
      <c r="F430" s="56" t="s">
        <v>1766</v>
      </c>
      <c r="G430" s="174"/>
      <c r="H430" s="174"/>
      <c r="I430" s="174"/>
      <c r="J430" s="174"/>
      <c r="K430" s="174"/>
      <c r="L430" s="174"/>
      <c r="M430" s="174"/>
      <c r="N430" s="174"/>
      <c r="O430" s="174"/>
      <c r="P430" s="174"/>
      <c r="Q430" s="174"/>
      <c r="R430" s="174"/>
      <c r="S430" s="174" t="s">
        <v>979</v>
      </c>
      <c r="T430" s="174" t="s">
        <v>979</v>
      </c>
      <c r="U430" s="174" t="s">
        <v>979</v>
      </c>
      <c r="V430" s="174" t="s">
        <v>979</v>
      </c>
      <c r="W430" s="174" t="s">
        <v>979</v>
      </c>
      <c r="X430" s="174" t="s">
        <v>979</v>
      </c>
    </row>
    <row r="431" spans="1:24" ht="14.4">
      <c r="A431" s="82" t="s">
        <v>3111</v>
      </c>
      <c r="B431" s="20" t="b">
        <f t="shared" si="1"/>
        <v>0</v>
      </c>
      <c r="C431" s="82" t="s">
        <v>2107</v>
      </c>
      <c r="D431" s="20" t="s">
        <v>2131</v>
      </c>
      <c r="E431" s="82" t="s">
        <v>2128</v>
      </c>
      <c r="F431" s="56" t="s">
        <v>1732</v>
      </c>
      <c r="G431" s="174"/>
      <c r="H431" s="174"/>
      <c r="I431" s="174"/>
      <c r="J431" s="174"/>
      <c r="K431" s="174"/>
      <c r="L431" s="174"/>
      <c r="M431" s="174"/>
      <c r="N431" s="174"/>
      <c r="O431" s="174"/>
      <c r="P431" s="174"/>
      <c r="Q431" s="174"/>
      <c r="R431" s="174"/>
      <c r="S431" s="174" t="s">
        <v>979</v>
      </c>
      <c r="T431" s="174"/>
      <c r="U431" s="174" t="s">
        <v>979</v>
      </c>
      <c r="V431" s="174" t="s">
        <v>979</v>
      </c>
      <c r="W431" s="174" t="s">
        <v>979</v>
      </c>
      <c r="X431" s="174" t="s">
        <v>979</v>
      </c>
    </row>
    <row r="432" spans="1:24" ht="14.4">
      <c r="A432" s="82" t="s">
        <v>983</v>
      </c>
      <c r="B432" s="20" t="b">
        <f t="shared" si="1"/>
        <v>0</v>
      </c>
      <c r="C432" s="82" t="s">
        <v>2768</v>
      </c>
      <c r="D432" s="20">
        <v>2248297572</v>
      </c>
      <c r="E432" s="82" t="s">
        <v>980</v>
      </c>
      <c r="F432" s="56" t="s">
        <v>1774</v>
      </c>
      <c r="G432" s="174"/>
      <c r="H432" s="174"/>
      <c r="I432" s="174"/>
      <c r="J432" s="174"/>
      <c r="K432" s="174"/>
      <c r="L432" s="174"/>
      <c r="M432" s="174"/>
      <c r="N432" s="174"/>
      <c r="O432" s="174"/>
      <c r="P432" s="174"/>
      <c r="Q432" s="174"/>
      <c r="R432" s="174"/>
      <c r="S432" s="174" t="s">
        <v>979</v>
      </c>
      <c r="T432" s="174" t="s">
        <v>979</v>
      </c>
      <c r="U432" s="174" t="s">
        <v>979</v>
      </c>
      <c r="V432" s="174" t="s">
        <v>979</v>
      </c>
      <c r="W432" s="174" t="s">
        <v>979</v>
      </c>
      <c r="X432" s="174" t="s">
        <v>979</v>
      </c>
    </row>
    <row r="433" spans="1:24" ht="14.4">
      <c r="A433" s="82" t="s">
        <v>3112</v>
      </c>
      <c r="B433" s="20" t="b">
        <f t="shared" si="1"/>
        <v>0</v>
      </c>
      <c r="C433" s="82" t="s">
        <v>18</v>
      </c>
      <c r="D433" s="20">
        <v>8587742795</v>
      </c>
      <c r="E433" s="82" t="s">
        <v>896</v>
      </c>
      <c r="F433" s="56" t="s">
        <v>1741</v>
      </c>
      <c r="G433" s="174"/>
      <c r="H433" s="174"/>
      <c r="I433" s="174"/>
      <c r="J433" s="174"/>
      <c r="K433" s="174"/>
      <c r="L433" s="174"/>
      <c r="M433" s="174"/>
      <c r="N433" s="174"/>
      <c r="O433" s="174"/>
      <c r="P433" s="174"/>
      <c r="Q433" s="174"/>
      <c r="R433" s="174"/>
      <c r="S433" s="174" t="s">
        <v>979</v>
      </c>
      <c r="T433" s="174" t="s">
        <v>979</v>
      </c>
      <c r="U433" s="174" t="s">
        <v>979</v>
      </c>
      <c r="V433" s="174" t="s">
        <v>979</v>
      </c>
      <c r="W433" s="174" t="s">
        <v>979</v>
      </c>
      <c r="X433" s="174" t="s">
        <v>979</v>
      </c>
    </row>
    <row r="434" spans="1:24" ht="14.4">
      <c r="A434" s="82" t="s">
        <v>3113</v>
      </c>
      <c r="B434" s="20" t="b">
        <f t="shared" si="1"/>
        <v>0</v>
      </c>
      <c r="C434" s="82" t="s">
        <v>2237</v>
      </c>
      <c r="D434" s="20">
        <v>9726899145</v>
      </c>
      <c r="E434" s="82" t="s">
        <v>466</v>
      </c>
      <c r="F434" s="56" t="s">
        <v>1757</v>
      </c>
      <c r="G434" s="174"/>
      <c r="H434" s="174"/>
      <c r="I434" s="174"/>
      <c r="J434" s="174"/>
      <c r="K434" s="174"/>
      <c r="L434" s="174"/>
      <c r="M434" s="174"/>
      <c r="N434" s="174"/>
      <c r="O434" s="174"/>
      <c r="P434" s="174" t="s">
        <v>979</v>
      </c>
      <c r="Q434" s="174" t="s">
        <v>979</v>
      </c>
      <c r="R434" s="174" t="s">
        <v>979</v>
      </c>
      <c r="S434" s="174"/>
      <c r="T434" s="174"/>
      <c r="U434" s="174"/>
      <c r="V434" s="174"/>
      <c r="W434" s="174"/>
      <c r="X434" s="174"/>
    </row>
    <row r="435" spans="1:24" ht="14.4">
      <c r="A435" s="82" t="s">
        <v>542</v>
      </c>
      <c r="B435" s="20" t="b">
        <f t="shared" si="1"/>
        <v>0</v>
      </c>
      <c r="C435" s="82" t="s">
        <v>28</v>
      </c>
      <c r="D435" s="20">
        <v>9723331737</v>
      </c>
      <c r="E435" s="82" t="s">
        <v>539</v>
      </c>
      <c r="F435" s="56" t="s">
        <v>1741</v>
      </c>
      <c r="G435" s="174"/>
      <c r="H435" s="174"/>
      <c r="I435" s="174"/>
      <c r="J435" s="174"/>
      <c r="K435" s="174"/>
      <c r="L435" s="174"/>
      <c r="M435" s="174"/>
      <c r="N435" s="174"/>
      <c r="O435" s="174"/>
      <c r="P435" s="174"/>
      <c r="Q435" s="174"/>
      <c r="R435" s="174"/>
      <c r="S435" s="174" t="s">
        <v>979</v>
      </c>
      <c r="T435" s="174" t="s">
        <v>979</v>
      </c>
      <c r="U435" s="174" t="s">
        <v>979</v>
      </c>
      <c r="V435" s="174"/>
      <c r="W435" s="174" t="s">
        <v>979</v>
      </c>
      <c r="X435" s="174"/>
    </row>
    <row r="436" spans="1:24" ht="14.4">
      <c r="A436" s="82" t="s">
        <v>3114</v>
      </c>
      <c r="B436" s="20" t="b">
        <f t="shared" si="1"/>
        <v>0</v>
      </c>
      <c r="C436" s="82" t="s">
        <v>2043</v>
      </c>
      <c r="D436" s="20">
        <v>5135103199</v>
      </c>
      <c r="E436" s="82" t="s">
        <v>2097</v>
      </c>
      <c r="F436" s="56" t="s">
        <v>1732</v>
      </c>
      <c r="G436" s="174"/>
      <c r="H436" s="174"/>
      <c r="I436" s="174"/>
      <c r="J436" s="174"/>
      <c r="K436" s="174"/>
      <c r="L436" s="174"/>
      <c r="M436" s="174"/>
      <c r="N436" s="174"/>
      <c r="O436" s="174"/>
      <c r="P436" s="174"/>
      <c r="Q436" s="174"/>
      <c r="R436" s="174" t="s">
        <v>979</v>
      </c>
      <c r="S436" s="174" t="s">
        <v>979</v>
      </c>
      <c r="T436" s="174" t="s">
        <v>979</v>
      </c>
      <c r="U436" s="174"/>
      <c r="V436" s="174"/>
      <c r="W436" s="174"/>
      <c r="X436" s="174"/>
    </row>
    <row r="437" spans="1:24" ht="14.4">
      <c r="A437" s="82" t="s">
        <v>3115</v>
      </c>
      <c r="B437" s="20" t="b">
        <f t="shared" si="1"/>
        <v>0</v>
      </c>
      <c r="C437" s="82" t="s">
        <v>28</v>
      </c>
      <c r="D437" s="20">
        <v>6514685903</v>
      </c>
      <c r="E437" s="82" t="s">
        <v>607</v>
      </c>
      <c r="F437" s="56" t="s">
        <v>1741</v>
      </c>
      <c r="G437" s="174"/>
      <c r="H437" s="174"/>
      <c r="I437" s="174"/>
      <c r="J437" s="174"/>
      <c r="K437" s="174"/>
      <c r="L437" s="174"/>
      <c r="M437" s="174"/>
      <c r="N437" s="174"/>
      <c r="O437" s="174"/>
      <c r="P437" s="174"/>
      <c r="Q437" s="174"/>
      <c r="R437" s="174"/>
      <c r="S437" s="174" t="s">
        <v>979</v>
      </c>
      <c r="T437" s="174" t="s">
        <v>979</v>
      </c>
      <c r="U437" s="174" t="s">
        <v>979</v>
      </c>
      <c r="V437" s="174"/>
      <c r="W437" s="174"/>
      <c r="X437" s="174"/>
    </row>
    <row r="438" spans="1:24" ht="14.4">
      <c r="A438" s="82" t="s">
        <v>3116</v>
      </c>
      <c r="B438" s="20" t="b">
        <f t="shared" si="1"/>
        <v>0</v>
      </c>
      <c r="C438" s="82" t="s">
        <v>2043</v>
      </c>
      <c r="D438" s="20">
        <v>9193087091</v>
      </c>
      <c r="E438" s="82" t="s">
        <v>2062</v>
      </c>
      <c r="F438" s="56" t="s">
        <v>1741</v>
      </c>
      <c r="G438" s="174"/>
      <c r="H438" s="174"/>
      <c r="I438" s="174"/>
      <c r="J438" s="174"/>
      <c r="K438" s="174"/>
      <c r="L438" s="174"/>
      <c r="M438" s="174"/>
      <c r="N438" s="174"/>
      <c r="O438" s="174"/>
      <c r="P438" s="174"/>
      <c r="Q438" s="174"/>
      <c r="R438" s="174"/>
      <c r="S438" s="174" t="s">
        <v>979</v>
      </c>
      <c r="T438" s="174" t="s">
        <v>979</v>
      </c>
      <c r="U438" s="174" t="s">
        <v>979</v>
      </c>
      <c r="V438" s="174" t="s">
        <v>979</v>
      </c>
      <c r="W438" s="174" t="s">
        <v>979</v>
      </c>
      <c r="X438" s="174"/>
    </row>
    <row r="439" spans="1:24" ht="14.4">
      <c r="A439" s="82" t="s">
        <v>3117</v>
      </c>
      <c r="B439" s="20" t="b">
        <f t="shared" si="1"/>
        <v>0</v>
      </c>
      <c r="C439" s="82" t="s">
        <v>2768</v>
      </c>
      <c r="D439" s="20">
        <v>6469324656</v>
      </c>
      <c r="E439" s="82" t="s">
        <v>3118</v>
      </c>
      <c r="F439" s="56" t="s">
        <v>1751</v>
      </c>
      <c r="G439" s="174" t="s">
        <v>979</v>
      </c>
      <c r="H439" s="174" t="s">
        <v>979</v>
      </c>
      <c r="I439" s="174" t="s">
        <v>979</v>
      </c>
      <c r="J439" s="174" t="s">
        <v>979</v>
      </c>
      <c r="K439" s="174" t="s">
        <v>979</v>
      </c>
      <c r="L439" s="174" t="s">
        <v>979</v>
      </c>
      <c r="M439" s="174" t="s">
        <v>979</v>
      </c>
      <c r="N439" s="174" t="s">
        <v>979</v>
      </c>
      <c r="O439" s="174" t="s">
        <v>979</v>
      </c>
      <c r="P439" s="174" t="s">
        <v>979</v>
      </c>
      <c r="Q439" s="174" t="s">
        <v>979</v>
      </c>
      <c r="R439" s="174" t="s">
        <v>979</v>
      </c>
      <c r="S439" s="174" t="s">
        <v>979</v>
      </c>
      <c r="T439" s="174" t="s">
        <v>979</v>
      </c>
      <c r="U439" s="174" t="s">
        <v>979</v>
      </c>
      <c r="V439" s="174" t="s">
        <v>979</v>
      </c>
      <c r="W439" s="174" t="s">
        <v>979</v>
      </c>
      <c r="X439" s="174" t="s">
        <v>979</v>
      </c>
    </row>
    <row r="440" spans="1:24" ht="14.4">
      <c r="A440" s="82" t="s">
        <v>970</v>
      </c>
      <c r="B440" s="20" t="b">
        <f t="shared" si="1"/>
        <v>0</v>
      </c>
      <c r="C440" s="82" t="s">
        <v>2768</v>
      </c>
      <c r="D440" s="20">
        <v>8482607290</v>
      </c>
      <c r="E440" s="82" t="s">
        <v>967</v>
      </c>
      <c r="F440" s="56" t="s">
        <v>1732</v>
      </c>
      <c r="G440" s="174"/>
      <c r="H440" s="174"/>
      <c r="I440" s="174"/>
      <c r="J440" s="174"/>
      <c r="K440" s="174"/>
      <c r="L440" s="174"/>
      <c r="M440" s="174"/>
      <c r="N440" s="174"/>
      <c r="O440" s="174"/>
      <c r="P440" s="174"/>
      <c r="Q440" s="174"/>
      <c r="R440" s="174"/>
      <c r="S440" s="174"/>
      <c r="T440" s="174" t="s">
        <v>979</v>
      </c>
      <c r="U440" s="174" t="s">
        <v>979</v>
      </c>
      <c r="V440" s="174"/>
      <c r="W440" s="174"/>
      <c r="X440" s="174"/>
    </row>
    <row r="441" spans="1:24" ht="14.4">
      <c r="A441" s="82" t="s">
        <v>3119</v>
      </c>
      <c r="B441" s="20" t="b">
        <f t="shared" si="1"/>
        <v>0</v>
      </c>
      <c r="C441" s="82" t="s">
        <v>1815</v>
      </c>
      <c r="D441" s="20">
        <v>7732559255</v>
      </c>
      <c r="E441" s="82" t="s">
        <v>1870</v>
      </c>
      <c r="F441" s="56" t="s">
        <v>1743</v>
      </c>
      <c r="G441" s="174"/>
      <c r="H441" s="174"/>
      <c r="I441" s="174"/>
      <c r="J441" s="174"/>
      <c r="K441" s="174"/>
      <c r="L441" s="174"/>
      <c r="M441" s="174"/>
      <c r="N441" s="174"/>
      <c r="O441" s="174"/>
      <c r="P441" s="174"/>
      <c r="Q441" s="174"/>
      <c r="R441" s="174"/>
      <c r="S441" s="174" t="s">
        <v>979</v>
      </c>
      <c r="T441" s="174" t="s">
        <v>979</v>
      </c>
      <c r="U441" s="174" t="s">
        <v>979</v>
      </c>
      <c r="V441" s="174"/>
      <c r="W441" s="174" t="s">
        <v>979</v>
      </c>
      <c r="X441" s="174"/>
    </row>
    <row r="442" spans="1:24" ht="14.4">
      <c r="A442" s="82" t="s">
        <v>3120</v>
      </c>
      <c r="B442" s="20" t="b">
        <f t="shared" si="1"/>
        <v>0</v>
      </c>
      <c r="C442" s="82" t="s">
        <v>18</v>
      </c>
      <c r="D442" s="20">
        <v>2403885481</v>
      </c>
      <c r="E442" s="82" t="s">
        <v>634</v>
      </c>
      <c r="F442" s="56" t="s">
        <v>1732</v>
      </c>
      <c r="G442" s="174"/>
      <c r="H442" s="174"/>
      <c r="I442" s="174"/>
      <c r="J442" s="174"/>
      <c r="K442" s="174"/>
      <c r="L442" s="174"/>
      <c r="M442" s="174"/>
      <c r="N442" s="174"/>
      <c r="O442" s="174"/>
      <c r="P442" s="174"/>
      <c r="Q442" s="174"/>
      <c r="R442" s="174"/>
      <c r="S442" s="174" t="s">
        <v>979</v>
      </c>
      <c r="T442" s="174" t="s">
        <v>979</v>
      </c>
      <c r="U442" s="174"/>
      <c r="V442" s="174" t="s">
        <v>979</v>
      </c>
      <c r="W442" s="174"/>
      <c r="X442" s="174"/>
    </row>
    <row r="443" spans="1:24" ht="14.4">
      <c r="A443" s="82" t="s">
        <v>3121</v>
      </c>
      <c r="B443" s="20" t="b">
        <f t="shared" si="1"/>
        <v>0</v>
      </c>
      <c r="C443" s="82" t="s">
        <v>1968</v>
      </c>
      <c r="D443" s="20" t="s">
        <v>2006</v>
      </c>
      <c r="E443" s="82" t="s">
        <v>2003</v>
      </c>
      <c r="F443" s="56" t="s">
        <v>1745</v>
      </c>
      <c r="G443" s="174"/>
      <c r="H443" s="174"/>
      <c r="I443" s="174"/>
      <c r="J443" s="174"/>
      <c r="K443" s="174"/>
      <c r="L443" s="174"/>
      <c r="M443" s="174"/>
      <c r="N443" s="174"/>
      <c r="O443" s="174"/>
      <c r="P443" s="174"/>
      <c r="Q443" s="174"/>
      <c r="R443" s="174"/>
      <c r="S443" s="174" t="s">
        <v>979</v>
      </c>
      <c r="T443" s="174" t="s">
        <v>979</v>
      </c>
      <c r="U443" s="174"/>
      <c r="V443" s="174"/>
      <c r="W443" s="174" t="s">
        <v>979</v>
      </c>
      <c r="X443" s="174" t="s">
        <v>979</v>
      </c>
    </row>
    <row r="444" spans="1:24" ht="14.4">
      <c r="A444" s="82" t="s">
        <v>3122</v>
      </c>
      <c r="B444" s="20" t="b">
        <f t="shared" si="1"/>
        <v>0</v>
      </c>
      <c r="C444" s="82" t="s">
        <v>2768</v>
      </c>
      <c r="D444" s="20">
        <v>8478400703</v>
      </c>
      <c r="E444" s="82" t="s">
        <v>1546</v>
      </c>
      <c r="F444" s="56" t="s">
        <v>1732</v>
      </c>
      <c r="G444" s="174"/>
      <c r="H444" s="174"/>
      <c r="I444" s="174"/>
      <c r="J444" s="174"/>
      <c r="K444" s="174"/>
      <c r="L444" s="174"/>
      <c r="M444" s="174"/>
      <c r="N444" s="174"/>
      <c r="O444" s="174"/>
      <c r="P444" s="174"/>
      <c r="Q444" s="174"/>
      <c r="R444" s="174"/>
      <c r="S444" s="174"/>
      <c r="T444" s="174" t="s">
        <v>979</v>
      </c>
      <c r="U444" s="174"/>
      <c r="V444" s="174"/>
      <c r="W444" s="174"/>
      <c r="X444" s="174"/>
    </row>
    <row r="445" spans="1:24" ht="14.4">
      <c r="A445" s="82" t="s">
        <v>3123</v>
      </c>
      <c r="B445" s="20" t="b">
        <f t="shared" si="1"/>
        <v>0</v>
      </c>
      <c r="C445" s="82" t="s">
        <v>2237</v>
      </c>
      <c r="D445" s="20">
        <v>2149078552</v>
      </c>
      <c r="E445" s="82" t="s">
        <v>198</v>
      </c>
      <c r="F445" s="56" t="s">
        <v>1739</v>
      </c>
      <c r="G445" s="174"/>
      <c r="H445" s="174"/>
      <c r="I445" s="174"/>
      <c r="J445" s="174"/>
      <c r="K445" s="174"/>
      <c r="L445" s="174"/>
      <c r="M445" s="174"/>
      <c r="N445" s="174"/>
      <c r="O445" s="174"/>
      <c r="P445" s="174" t="s">
        <v>979</v>
      </c>
      <c r="Q445" s="174" t="s">
        <v>979</v>
      </c>
      <c r="R445" s="174" t="s">
        <v>979</v>
      </c>
      <c r="S445" s="174"/>
      <c r="T445" s="174"/>
      <c r="U445" s="174"/>
      <c r="V445" s="174"/>
      <c r="W445" s="174"/>
      <c r="X445" s="174"/>
    </row>
    <row r="446" spans="1:24" ht="14.4">
      <c r="A446" s="82" t="s">
        <v>146</v>
      </c>
      <c r="B446" s="20" t="b">
        <f t="shared" si="1"/>
        <v>0</v>
      </c>
      <c r="C446" s="82" t="s">
        <v>28</v>
      </c>
      <c r="D446" s="20">
        <v>4692692588</v>
      </c>
      <c r="E446" s="82" t="s">
        <v>144</v>
      </c>
      <c r="F446" s="56" t="s">
        <v>1732</v>
      </c>
      <c r="G446" s="174"/>
      <c r="H446" s="174"/>
      <c r="I446" s="174"/>
      <c r="J446" s="174"/>
      <c r="K446" s="174"/>
      <c r="L446" s="174"/>
      <c r="M446" s="174"/>
      <c r="N446" s="174"/>
      <c r="O446" s="174"/>
      <c r="P446" s="174"/>
      <c r="Q446" s="174" t="s">
        <v>979</v>
      </c>
      <c r="R446" s="174"/>
      <c r="S446" s="174" t="s">
        <v>979</v>
      </c>
      <c r="T446" s="174" t="s">
        <v>979</v>
      </c>
      <c r="U446" s="174" t="s">
        <v>979</v>
      </c>
      <c r="V446" s="174" t="s">
        <v>979</v>
      </c>
      <c r="W446" s="174" t="s">
        <v>979</v>
      </c>
      <c r="X446" s="174" t="s">
        <v>979</v>
      </c>
    </row>
    <row r="447" spans="1:24" ht="14.4">
      <c r="A447" s="82" t="s">
        <v>150</v>
      </c>
      <c r="B447" s="20" t="b">
        <f t="shared" si="1"/>
        <v>0</v>
      </c>
      <c r="C447" s="82" t="s">
        <v>28</v>
      </c>
      <c r="D447" s="20">
        <v>4692692645</v>
      </c>
      <c r="E447" s="82" t="s">
        <v>148</v>
      </c>
      <c r="F447" s="56" t="s">
        <v>1732</v>
      </c>
      <c r="G447" s="174"/>
      <c r="H447" s="174"/>
      <c r="I447" s="174"/>
      <c r="J447" s="174"/>
      <c r="K447" s="174"/>
      <c r="L447" s="174"/>
      <c r="M447" s="174"/>
      <c r="N447" s="174"/>
      <c r="O447" s="174"/>
      <c r="P447" s="174"/>
      <c r="Q447" s="174"/>
      <c r="R447" s="174"/>
      <c r="S447" s="174" t="s">
        <v>979</v>
      </c>
      <c r="T447" s="174" t="s">
        <v>979</v>
      </c>
      <c r="U447" s="174" t="s">
        <v>979</v>
      </c>
      <c r="V447" s="174" t="s">
        <v>979</v>
      </c>
      <c r="W447" s="174" t="s">
        <v>979</v>
      </c>
      <c r="X447" s="174" t="s">
        <v>979</v>
      </c>
    </row>
    <row r="448" spans="1:24" ht="14.4">
      <c r="A448" s="82" t="s">
        <v>670</v>
      </c>
      <c r="B448" s="20" t="b">
        <f t="shared" si="1"/>
        <v>0</v>
      </c>
      <c r="C448" s="82" t="s">
        <v>18</v>
      </c>
      <c r="D448" s="20">
        <v>4695006542</v>
      </c>
      <c r="E448" s="82" t="s">
        <v>668</v>
      </c>
      <c r="F448" s="56" t="s">
        <v>1739</v>
      </c>
      <c r="G448" s="174"/>
      <c r="H448" s="174"/>
      <c r="I448" s="174"/>
      <c r="J448" s="174"/>
      <c r="K448" s="174"/>
      <c r="L448" s="174"/>
      <c r="M448" s="174"/>
      <c r="N448" s="174"/>
      <c r="O448" s="174"/>
      <c r="P448" s="174"/>
      <c r="Q448" s="174"/>
      <c r="R448" s="174"/>
      <c r="S448" s="174" t="s">
        <v>979</v>
      </c>
      <c r="T448" s="174" t="s">
        <v>979</v>
      </c>
      <c r="U448" s="174" t="s">
        <v>979</v>
      </c>
      <c r="V448" s="174" t="s">
        <v>979</v>
      </c>
      <c r="W448" s="174" t="s">
        <v>979</v>
      </c>
      <c r="X448" s="174" t="s">
        <v>979</v>
      </c>
    </row>
    <row r="449" spans="1:24" ht="14.4">
      <c r="A449" s="82" t="s">
        <v>3124</v>
      </c>
      <c r="B449" s="20" t="b">
        <f t="shared" si="1"/>
        <v>0</v>
      </c>
      <c r="C449" s="82" t="s">
        <v>2768</v>
      </c>
      <c r="D449" s="20">
        <v>2243604839</v>
      </c>
      <c r="E449" s="82" t="s">
        <v>1060</v>
      </c>
      <c r="F449" s="56" t="s">
        <v>1732</v>
      </c>
      <c r="G449" s="174"/>
      <c r="H449" s="174"/>
      <c r="I449" s="174"/>
      <c r="J449" s="174"/>
      <c r="K449" s="174"/>
      <c r="L449" s="174"/>
      <c r="M449" s="174"/>
      <c r="N449" s="174"/>
      <c r="O449" s="174"/>
      <c r="P449" s="174"/>
      <c r="Q449" s="174"/>
      <c r="R449" s="174"/>
      <c r="S449" s="174" t="s">
        <v>979</v>
      </c>
      <c r="T449" s="174" t="s">
        <v>979</v>
      </c>
      <c r="U449" s="174" t="s">
        <v>979</v>
      </c>
      <c r="V449" s="174" t="s">
        <v>979</v>
      </c>
      <c r="W449" s="174" t="s">
        <v>979</v>
      </c>
      <c r="X449" s="174" t="s">
        <v>979</v>
      </c>
    </row>
    <row r="450" spans="1:24" ht="14.4">
      <c r="A450" s="82" t="s">
        <v>3125</v>
      </c>
      <c r="B450" s="20" t="b">
        <f t="shared" si="1"/>
        <v>0</v>
      </c>
      <c r="C450" s="82" t="s">
        <v>2237</v>
      </c>
      <c r="D450" s="20" t="s">
        <v>2240</v>
      </c>
      <c r="E450" s="82" t="s">
        <v>2240</v>
      </c>
      <c r="F450" s="56" t="s">
        <v>1743</v>
      </c>
      <c r="G450" s="174"/>
      <c r="H450" s="174"/>
      <c r="I450" s="174"/>
      <c r="J450" s="174"/>
      <c r="K450" s="174"/>
      <c r="L450" s="174"/>
      <c r="M450" s="174"/>
      <c r="N450" s="174"/>
      <c r="O450" s="174"/>
      <c r="P450" s="174"/>
      <c r="Q450" s="174"/>
      <c r="R450" s="174" t="s">
        <v>979</v>
      </c>
      <c r="S450" s="174"/>
      <c r="T450" s="174"/>
      <c r="U450" s="174"/>
      <c r="V450" s="174"/>
      <c r="W450" s="174"/>
      <c r="X450" s="174"/>
    </row>
    <row r="451" spans="1:24" ht="14.4">
      <c r="A451" s="82" t="s">
        <v>3126</v>
      </c>
      <c r="B451" s="20" t="b">
        <f t="shared" si="1"/>
        <v>0</v>
      </c>
      <c r="C451" s="82" t="s">
        <v>2237</v>
      </c>
      <c r="D451" s="20" t="s">
        <v>2240</v>
      </c>
      <c r="E451" s="82" t="s">
        <v>2240</v>
      </c>
      <c r="F451" s="56" t="s">
        <v>1743</v>
      </c>
      <c r="G451" s="174"/>
      <c r="H451" s="174" t="s">
        <v>979</v>
      </c>
      <c r="I451" s="174" t="s">
        <v>979</v>
      </c>
      <c r="J451" s="174" t="s">
        <v>979</v>
      </c>
      <c r="K451" s="174" t="s">
        <v>979</v>
      </c>
      <c r="L451" s="174" t="s">
        <v>979</v>
      </c>
      <c r="M451" s="174" t="s">
        <v>979</v>
      </c>
      <c r="N451" s="174" t="s">
        <v>979</v>
      </c>
      <c r="O451" s="174" t="s">
        <v>979</v>
      </c>
      <c r="P451" s="174" t="s">
        <v>979</v>
      </c>
      <c r="Q451" s="174" t="s">
        <v>979</v>
      </c>
      <c r="R451" s="174" t="s">
        <v>979</v>
      </c>
      <c r="S451" s="174"/>
      <c r="T451" s="174"/>
      <c r="U451" s="174"/>
      <c r="V451" s="174"/>
      <c r="W451" s="174"/>
      <c r="X451" s="174"/>
    </row>
    <row r="452" spans="1:24" ht="14.4">
      <c r="A452" s="82" t="s">
        <v>3127</v>
      </c>
      <c r="B452" s="20" t="b">
        <f t="shared" si="1"/>
        <v>0</v>
      </c>
      <c r="C452" s="82" t="s">
        <v>661</v>
      </c>
      <c r="D452" s="20" t="s">
        <v>2240</v>
      </c>
      <c r="E452" s="82" t="s">
        <v>2240</v>
      </c>
      <c r="F452" s="56" t="s">
        <v>1753</v>
      </c>
      <c r="G452" s="174"/>
      <c r="H452" s="174" t="s">
        <v>979</v>
      </c>
      <c r="I452" s="174" t="s">
        <v>979</v>
      </c>
      <c r="J452" s="174" t="s">
        <v>979</v>
      </c>
      <c r="K452" s="174" t="s">
        <v>979</v>
      </c>
      <c r="L452" s="174" t="s">
        <v>979</v>
      </c>
      <c r="M452" s="174" t="s">
        <v>979</v>
      </c>
      <c r="N452" s="174" t="s">
        <v>979</v>
      </c>
      <c r="O452" s="174" t="s">
        <v>979</v>
      </c>
      <c r="P452" s="174" t="s">
        <v>979</v>
      </c>
      <c r="Q452" s="174" t="s">
        <v>979</v>
      </c>
      <c r="R452" s="174" t="s">
        <v>979</v>
      </c>
      <c r="S452" s="174"/>
      <c r="T452" s="174"/>
      <c r="U452" s="174"/>
      <c r="V452" s="174"/>
      <c r="W452" s="174"/>
      <c r="X452" s="174"/>
    </row>
    <row r="453" spans="1:24" ht="14.4">
      <c r="A453" s="82" t="s">
        <v>3128</v>
      </c>
      <c r="B453" s="20" t="b">
        <f t="shared" si="1"/>
        <v>0</v>
      </c>
      <c r="C453" s="82" t="s">
        <v>2768</v>
      </c>
      <c r="D453" s="20">
        <v>2247132205</v>
      </c>
      <c r="E453" s="82" t="s">
        <v>1546</v>
      </c>
      <c r="F453" s="56" t="s">
        <v>1732</v>
      </c>
      <c r="G453" s="174"/>
      <c r="H453" s="174"/>
      <c r="I453" s="174"/>
      <c r="J453" s="174"/>
      <c r="K453" s="174"/>
      <c r="L453" s="174"/>
      <c r="M453" s="174"/>
      <c r="N453" s="174"/>
      <c r="O453" s="174"/>
      <c r="P453" s="174"/>
      <c r="Q453" s="174"/>
      <c r="R453" s="174"/>
      <c r="S453" s="174"/>
      <c r="T453" s="174" t="s">
        <v>979</v>
      </c>
      <c r="U453" s="174"/>
      <c r="V453" s="174"/>
      <c r="W453" s="174"/>
      <c r="X453" s="174"/>
    </row>
    <row r="454" spans="1:24" ht="14.4">
      <c r="A454" s="82" t="s">
        <v>3129</v>
      </c>
      <c r="B454" s="20" t="b">
        <f t="shared" si="1"/>
        <v>0</v>
      </c>
      <c r="C454" s="82" t="s">
        <v>2768</v>
      </c>
      <c r="D454" s="20">
        <v>3129611433</v>
      </c>
      <c r="E454" s="82" t="s">
        <v>1546</v>
      </c>
      <c r="F454" s="56" t="s">
        <v>1732</v>
      </c>
      <c r="G454" s="174"/>
      <c r="H454" s="174"/>
      <c r="I454" s="174"/>
      <c r="J454" s="174"/>
      <c r="K454" s="174"/>
      <c r="L454" s="174"/>
      <c r="M454" s="174"/>
      <c r="N454" s="174"/>
      <c r="O454" s="174"/>
      <c r="P454" s="174"/>
      <c r="Q454" s="174"/>
      <c r="R454" s="174"/>
      <c r="S454" s="174"/>
      <c r="T454" s="174" t="s">
        <v>979</v>
      </c>
      <c r="U454" s="174"/>
      <c r="V454" s="174"/>
      <c r="W454" s="174"/>
      <c r="X454" s="174"/>
    </row>
    <row r="455" spans="1:24" ht="14.4">
      <c r="A455" s="82" t="s">
        <v>3130</v>
      </c>
      <c r="B455" s="20" t="b">
        <f t="shared" si="1"/>
        <v>0</v>
      </c>
      <c r="C455" s="82" t="s">
        <v>1976</v>
      </c>
      <c r="D455" s="20">
        <v>3129252984</v>
      </c>
      <c r="E455" s="82" t="s">
        <v>1934</v>
      </c>
      <c r="F455" s="56" t="s">
        <v>1743</v>
      </c>
      <c r="G455" s="174"/>
      <c r="H455" s="174"/>
      <c r="I455" s="174"/>
      <c r="J455" s="174"/>
      <c r="K455" s="174"/>
      <c r="L455" s="174"/>
      <c r="M455" s="174"/>
      <c r="N455" s="174"/>
      <c r="O455" s="174"/>
      <c r="P455" s="174"/>
      <c r="Q455" s="174" t="s">
        <v>979</v>
      </c>
      <c r="R455" s="174"/>
      <c r="S455" s="174" t="s">
        <v>979</v>
      </c>
      <c r="T455" s="174"/>
      <c r="U455" s="174" t="s">
        <v>979</v>
      </c>
      <c r="V455" s="174"/>
      <c r="W455" s="174"/>
      <c r="X455" s="174"/>
    </row>
    <row r="456" spans="1:24" ht="14.4">
      <c r="A456" s="82" t="s">
        <v>3131</v>
      </c>
      <c r="B456" s="20" t="b">
        <f t="shared" si="1"/>
        <v>0</v>
      </c>
      <c r="C456" s="82" t="s">
        <v>2768</v>
      </c>
      <c r="D456" s="20">
        <v>6305424560</v>
      </c>
      <c r="E456" s="82" t="s">
        <v>2303</v>
      </c>
      <c r="F456" s="56" t="s">
        <v>1763</v>
      </c>
      <c r="G456" s="174" t="s">
        <v>979</v>
      </c>
      <c r="H456" s="174" t="s">
        <v>979</v>
      </c>
      <c r="I456" s="174" t="s">
        <v>979</v>
      </c>
      <c r="J456" s="174" t="s">
        <v>979</v>
      </c>
      <c r="K456" s="174" t="s">
        <v>979</v>
      </c>
      <c r="L456" s="174" t="s">
        <v>979</v>
      </c>
      <c r="M456" s="174" t="s">
        <v>979</v>
      </c>
      <c r="N456" s="174" t="s">
        <v>979</v>
      </c>
      <c r="O456" s="174" t="s">
        <v>979</v>
      </c>
      <c r="P456" s="174" t="s">
        <v>979</v>
      </c>
      <c r="Q456" s="174" t="s">
        <v>979</v>
      </c>
      <c r="R456" s="174" t="s">
        <v>979</v>
      </c>
      <c r="S456" s="174"/>
      <c r="T456" s="174"/>
      <c r="U456" s="174"/>
      <c r="V456" s="174"/>
      <c r="W456" s="174"/>
      <c r="X456" s="174"/>
    </row>
    <row r="457" spans="1:24" ht="14.4">
      <c r="A457" s="82" t="s">
        <v>3132</v>
      </c>
      <c r="B457" s="20" t="b">
        <f t="shared" si="1"/>
        <v>0</v>
      </c>
      <c r="C457" s="82" t="s">
        <v>1976</v>
      </c>
      <c r="D457" s="20">
        <v>6028208166</v>
      </c>
      <c r="E457" s="82" t="s">
        <v>1984</v>
      </c>
      <c r="F457" s="56" t="s">
        <v>1743</v>
      </c>
      <c r="G457" s="174"/>
      <c r="H457" s="174"/>
      <c r="I457" s="174"/>
      <c r="J457" s="174"/>
      <c r="K457" s="174"/>
      <c r="L457" s="174"/>
      <c r="M457" s="174"/>
      <c r="N457" s="174"/>
      <c r="O457" s="174"/>
      <c r="P457" s="174"/>
      <c r="Q457" s="174"/>
      <c r="R457" s="174"/>
      <c r="S457" s="174" t="s">
        <v>979</v>
      </c>
      <c r="T457" s="174"/>
      <c r="U457" s="174" t="s">
        <v>979</v>
      </c>
      <c r="V457" s="174"/>
      <c r="W457" s="174"/>
      <c r="X457" s="174"/>
    </row>
    <row r="458" spans="1:24" ht="14.4">
      <c r="A458" s="82" t="s">
        <v>804</v>
      </c>
      <c r="B458" s="20" t="b">
        <f t="shared" si="1"/>
        <v>0</v>
      </c>
      <c r="C458" s="82" t="s">
        <v>18</v>
      </c>
      <c r="D458" s="20">
        <v>4147796655</v>
      </c>
      <c r="E458" s="82" t="s">
        <v>801</v>
      </c>
      <c r="F458" s="56" t="s">
        <v>1736</v>
      </c>
      <c r="G458" s="174"/>
      <c r="H458" s="174"/>
      <c r="I458" s="174"/>
      <c r="J458" s="174"/>
      <c r="K458" s="174"/>
      <c r="L458" s="174"/>
      <c r="M458" s="174"/>
      <c r="N458" s="174"/>
      <c r="O458" s="174"/>
      <c r="P458" s="174"/>
      <c r="Q458" s="174"/>
      <c r="R458" s="174"/>
      <c r="S458" s="174"/>
      <c r="T458" s="174" t="s">
        <v>979</v>
      </c>
      <c r="U458" s="174" t="s">
        <v>979</v>
      </c>
      <c r="V458" s="174"/>
      <c r="W458" s="174" t="s">
        <v>979</v>
      </c>
      <c r="X458" s="174"/>
    </row>
    <row r="459" spans="1:24" ht="14.4">
      <c r="A459" s="82" t="s">
        <v>3133</v>
      </c>
      <c r="B459" s="20" t="b">
        <f t="shared" si="1"/>
        <v>0</v>
      </c>
      <c r="C459" s="82" t="s">
        <v>18</v>
      </c>
      <c r="D459" s="20">
        <v>2035249552</v>
      </c>
      <c r="E459" s="181" t="s">
        <v>14</v>
      </c>
      <c r="F459" s="56" t="s">
        <v>1743</v>
      </c>
      <c r="G459" s="174"/>
      <c r="H459" s="174"/>
      <c r="I459" s="174"/>
      <c r="J459" s="174"/>
      <c r="K459" s="174"/>
      <c r="L459" s="174"/>
      <c r="M459" s="174"/>
      <c r="N459" s="174"/>
      <c r="O459" s="174"/>
      <c r="P459" s="174"/>
      <c r="Q459" s="174" t="s">
        <v>979</v>
      </c>
      <c r="R459" s="174"/>
      <c r="S459" s="174"/>
      <c r="T459" s="174"/>
      <c r="U459" s="174"/>
      <c r="V459" s="174"/>
      <c r="W459" s="174"/>
      <c r="X459" s="174"/>
    </row>
    <row r="460" spans="1:24" ht="14.4">
      <c r="A460" s="82" t="s">
        <v>3134</v>
      </c>
      <c r="B460" s="20" t="b">
        <f t="shared" si="1"/>
        <v>0</v>
      </c>
      <c r="C460" s="82" t="s">
        <v>1815</v>
      </c>
      <c r="D460" s="20">
        <v>7812993483</v>
      </c>
      <c r="E460" s="82" t="s">
        <v>1877</v>
      </c>
      <c r="F460" s="56" t="s">
        <v>1743</v>
      </c>
      <c r="G460" s="174"/>
      <c r="H460" s="174"/>
      <c r="I460" s="174"/>
      <c r="J460" s="174"/>
      <c r="K460" s="174"/>
      <c r="L460" s="174"/>
      <c r="M460" s="174"/>
      <c r="N460" s="174"/>
      <c r="O460" s="174"/>
      <c r="P460" s="174"/>
      <c r="Q460" s="174"/>
      <c r="R460" s="174"/>
      <c r="S460" s="174" t="s">
        <v>979</v>
      </c>
      <c r="T460" s="174"/>
      <c r="U460" s="174" t="s">
        <v>979</v>
      </c>
      <c r="V460" s="174"/>
      <c r="W460" s="174" t="s">
        <v>979</v>
      </c>
      <c r="X460" s="174"/>
    </row>
    <row r="461" spans="1:24" ht="14.4">
      <c r="A461" s="82" t="s">
        <v>3135</v>
      </c>
      <c r="B461" s="20" t="b">
        <f t="shared" si="1"/>
        <v>0</v>
      </c>
      <c r="C461" s="82" t="s">
        <v>18</v>
      </c>
      <c r="D461" s="20">
        <v>4692471911</v>
      </c>
      <c r="E461" s="82" t="s">
        <v>1244</v>
      </c>
      <c r="F461" s="56" t="s">
        <v>1732</v>
      </c>
      <c r="G461" s="174"/>
      <c r="H461" s="174"/>
      <c r="I461" s="174"/>
      <c r="J461" s="174"/>
      <c r="K461" s="174"/>
      <c r="L461" s="174"/>
      <c r="M461" s="174"/>
      <c r="N461" s="174"/>
      <c r="O461" s="174"/>
      <c r="P461" s="174"/>
      <c r="Q461" s="174"/>
      <c r="R461" s="174"/>
      <c r="S461" s="174" t="s">
        <v>979</v>
      </c>
      <c r="T461" s="174" t="s">
        <v>979</v>
      </c>
      <c r="U461" s="174" t="s">
        <v>979</v>
      </c>
      <c r="V461" s="174" t="s">
        <v>979</v>
      </c>
      <c r="W461" s="174"/>
      <c r="X461" s="174"/>
    </row>
    <row r="462" spans="1:24" ht="14.4">
      <c r="A462" s="175" t="s">
        <v>3136</v>
      </c>
      <c r="B462" s="20" t="b">
        <f t="shared" si="1"/>
        <v>0</v>
      </c>
      <c r="C462" s="175" t="s">
        <v>18</v>
      </c>
      <c r="D462" s="176">
        <v>3146148683</v>
      </c>
      <c r="E462" s="91" t="s">
        <v>1382</v>
      </c>
      <c r="F462" s="84"/>
      <c r="G462" s="174"/>
      <c r="H462" s="174"/>
      <c r="I462" s="174"/>
      <c r="J462" s="174"/>
      <c r="K462" s="174"/>
      <c r="L462" s="174"/>
      <c r="M462" s="174"/>
      <c r="N462" s="174"/>
      <c r="O462" s="174"/>
      <c r="P462" s="174"/>
      <c r="Q462" s="174" t="s">
        <v>979</v>
      </c>
      <c r="R462" s="174"/>
      <c r="S462" s="174"/>
      <c r="T462" s="174"/>
      <c r="U462" s="174"/>
      <c r="V462" s="174"/>
      <c r="W462" s="174"/>
      <c r="X462" s="174"/>
    </row>
    <row r="463" spans="1:24" ht="14.4">
      <c r="A463" s="82" t="s">
        <v>3137</v>
      </c>
      <c r="B463" s="20" t="b">
        <f t="shared" si="1"/>
        <v>0</v>
      </c>
      <c r="C463" s="82" t="s">
        <v>2768</v>
      </c>
      <c r="D463" s="20">
        <v>8324683542</v>
      </c>
      <c r="E463" s="82" t="s">
        <v>1227</v>
      </c>
      <c r="F463" s="56" t="s">
        <v>1732</v>
      </c>
      <c r="G463" s="174"/>
      <c r="H463" s="174"/>
      <c r="I463" s="174"/>
      <c r="J463" s="174"/>
      <c r="K463" s="174"/>
      <c r="L463" s="174"/>
      <c r="M463" s="174"/>
      <c r="N463" s="174"/>
      <c r="O463" s="174"/>
      <c r="P463" s="174"/>
      <c r="Q463" s="174"/>
      <c r="R463" s="174"/>
      <c r="S463" s="174" t="s">
        <v>979</v>
      </c>
      <c r="T463" s="174"/>
      <c r="U463" s="174" t="s">
        <v>979</v>
      </c>
      <c r="V463" s="174"/>
      <c r="W463" s="174"/>
      <c r="X463" s="174"/>
    </row>
    <row r="464" spans="1:24" ht="14.4">
      <c r="A464" s="175" t="s">
        <v>1344</v>
      </c>
      <c r="B464" s="20" t="b">
        <f t="shared" si="1"/>
        <v>0</v>
      </c>
      <c r="C464" s="175" t="s">
        <v>18</v>
      </c>
      <c r="D464" s="176">
        <v>9032535074</v>
      </c>
      <c r="E464" s="91" t="s">
        <v>1341</v>
      </c>
      <c r="F464" s="84"/>
      <c r="G464" s="174"/>
      <c r="H464" s="174"/>
      <c r="I464" s="174"/>
      <c r="J464" s="174"/>
      <c r="K464" s="174"/>
      <c r="L464" s="174"/>
      <c r="M464" s="174"/>
      <c r="N464" s="174"/>
      <c r="O464" s="174"/>
      <c r="P464" s="174"/>
      <c r="Q464" s="174" t="s">
        <v>979</v>
      </c>
      <c r="R464" s="174"/>
      <c r="S464" s="174" t="s">
        <v>979</v>
      </c>
      <c r="T464" s="174"/>
      <c r="U464" s="174" t="s">
        <v>979</v>
      </c>
      <c r="V464" s="174"/>
      <c r="W464" s="174" t="s">
        <v>979</v>
      </c>
      <c r="X464" s="174"/>
    </row>
    <row r="465" spans="1:24" ht="14.4">
      <c r="A465" s="82" t="s">
        <v>3138</v>
      </c>
      <c r="B465" s="20" t="b">
        <f t="shared" si="1"/>
        <v>0</v>
      </c>
      <c r="C465" s="82" t="s">
        <v>2768</v>
      </c>
      <c r="D465" s="20">
        <v>2245956601</v>
      </c>
      <c r="E465" s="82" t="s">
        <v>813</v>
      </c>
      <c r="F465" s="56" t="s">
        <v>1741</v>
      </c>
      <c r="G465" s="174"/>
      <c r="H465" s="174"/>
      <c r="I465" s="174"/>
      <c r="J465" s="174"/>
      <c r="K465" s="174"/>
      <c r="L465" s="174"/>
      <c r="M465" s="174"/>
      <c r="N465" s="174"/>
      <c r="O465" s="174"/>
      <c r="P465" s="174"/>
      <c r="Q465" s="174"/>
      <c r="R465" s="174"/>
      <c r="S465" s="174"/>
      <c r="T465" s="174" t="s">
        <v>979</v>
      </c>
      <c r="U465" s="174" t="s">
        <v>979</v>
      </c>
      <c r="V465" s="174" t="s">
        <v>979</v>
      </c>
      <c r="W465" s="174" t="s">
        <v>979</v>
      </c>
      <c r="X465" s="174" t="s">
        <v>979</v>
      </c>
    </row>
    <row r="466" spans="1:24" ht="14.4">
      <c r="A466" s="82" t="s">
        <v>3139</v>
      </c>
      <c r="B466" s="20" t="b">
        <f t="shared" si="1"/>
        <v>0</v>
      </c>
      <c r="C466" s="82" t="s">
        <v>2768</v>
      </c>
      <c r="D466" s="20">
        <v>2245956601</v>
      </c>
      <c r="E466" s="82" t="s">
        <v>2325</v>
      </c>
      <c r="F466" s="56" t="s">
        <v>1732</v>
      </c>
      <c r="G466" s="174"/>
      <c r="H466" s="174"/>
      <c r="I466" s="174"/>
      <c r="J466" s="174"/>
      <c r="K466" s="174"/>
      <c r="L466" s="174"/>
      <c r="M466" s="174"/>
      <c r="N466" s="174"/>
      <c r="O466" s="174"/>
      <c r="P466" s="174"/>
      <c r="Q466" s="174"/>
      <c r="R466" s="174"/>
      <c r="S466" s="174"/>
      <c r="T466" s="174"/>
      <c r="U466" s="174"/>
      <c r="V466" s="174"/>
      <c r="W466" s="174"/>
      <c r="X466" s="174"/>
    </row>
    <row r="467" spans="1:24" ht="14.4">
      <c r="A467" s="82" t="s">
        <v>3140</v>
      </c>
      <c r="B467" s="20" t="b">
        <f t="shared" si="1"/>
        <v>0</v>
      </c>
      <c r="C467" s="82" t="s">
        <v>18</v>
      </c>
      <c r="D467" s="20">
        <v>2149841875</v>
      </c>
      <c r="E467" s="82" t="s">
        <v>1126</v>
      </c>
      <c r="F467" s="56" t="s">
        <v>1732</v>
      </c>
      <c r="G467" s="174"/>
      <c r="H467" s="174"/>
      <c r="I467" s="174"/>
      <c r="J467" s="174"/>
      <c r="K467" s="174"/>
      <c r="L467" s="174"/>
      <c r="M467" s="174"/>
      <c r="N467" s="174"/>
      <c r="O467" s="174"/>
      <c r="P467" s="174"/>
      <c r="Q467" s="174"/>
      <c r="R467" s="174"/>
      <c r="S467" s="174" t="s">
        <v>979</v>
      </c>
      <c r="T467" s="174" t="s">
        <v>979</v>
      </c>
      <c r="U467" s="174" t="s">
        <v>979</v>
      </c>
      <c r="V467" s="174" t="s">
        <v>979</v>
      </c>
      <c r="W467" s="174" t="s">
        <v>979</v>
      </c>
      <c r="X467" s="174" t="s">
        <v>979</v>
      </c>
    </row>
    <row r="468" spans="1:24" ht="14.4">
      <c r="A468" s="175" t="s">
        <v>1479</v>
      </c>
      <c r="B468" s="20" t="b">
        <f t="shared" si="1"/>
        <v>0</v>
      </c>
      <c r="C468" s="175" t="s">
        <v>18</v>
      </c>
      <c r="D468" s="176">
        <v>6083815146</v>
      </c>
      <c r="E468" s="91" t="s">
        <v>1475</v>
      </c>
      <c r="F468" s="84"/>
      <c r="G468" s="174"/>
      <c r="H468" s="174"/>
      <c r="I468" s="174"/>
      <c r="J468" s="174"/>
      <c r="K468" s="174"/>
      <c r="L468" s="174"/>
      <c r="M468" s="174"/>
      <c r="N468" s="174"/>
      <c r="O468" s="174"/>
      <c r="P468" s="174"/>
      <c r="Q468" s="174" t="s">
        <v>979</v>
      </c>
      <c r="R468" s="174"/>
      <c r="S468" s="174" t="s">
        <v>979</v>
      </c>
      <c r="T468" s="174"/>
      <c r="U468" s="174" t="s">
        <v>979</v>
      </c>
      <c r="V468" s="174"/>
      <c r="W468" s="174"/>
      <c r="X468" s="174"/>
    </row>
    <row r="469" spans="1:24" ht="14.4">
      <c r="A469" s="82" t="s">
        <v>3141</v>
      </c>
      <c r="B469" s="20" t="b">
        <f t="shared" si="1"/>
        <v>0</v>
      </c>
      <c r="C469" s="82" t="s">
        <v>2768</v>
      </c>
      <c r="D469" s="20">
        <v>6514919151</v>
      </c>
      <c r="E469" s="82" t="s">
        <v>2351</v>
      </c>
      <c r="F469" s="56" t="s">
        <v>1732</v>
      </c>
      <c r="G469" s="174"/>
      <c r="H469" s="174"/>
      <c r="I469" s="174"/>
      <c r="J469" s="174"/>
      <c r="K469" s="174"/>
      <c r="L469" s="174"/>
      <c r="M469" s="174"/>
      <c r="N469" s="174"/>
      <c r="O469" s="174"/>
      <c r="P469" s="174"/>
      <c r="Q469" s="174"/>
      <c r="R469" s="174"/>
      <c r="S469" s="174"/>
      <c r="T469" s="174"/>
      <c r="U469" s="174"/>
      <c r="V469" s="174"/>
      <c r="W469" s="174"/>
      <c r="X469" s="174"/>
    </row>
    <row r="470" spans="1:24" ht="14.4">
      <c r="A470" s="82" t="s">
        <v>3142</v>
      </c>
      <c r="B470" s="20" t="b">
        <f t="shared" si="1"/>
        <v>0</v>
      </c>
      <c r="C470" s="82" t="s">
        <v>2237</v>
      </c>
      <c r="D470" s="20" t="s">
        <v>2240</v>
      </c>
      <c r="E470" s="82" t="s">
        <v>2240</v>
      </c>
      <c r="F470" s="56" t="s">
        <v>1772</v>
      </c>
      <c r="G470" s="174"/>
      <c r="H470" s="174"/>
      <c r="I470" s="174"/>
      <c r="J470" s="174"/>
      <c r="K470" s="174"/>
      <c r="L470" s="174"/>
      <c r="M470" s="174"/>
      <c r="N470" s="174"/>
      <c r="O470" s="174"/>
      <c r="P470" s="174"/>
      <c r="Q470" s="174"/>
      <c r="R470" s="174"/>
      <c r="S470" s="174"/>
      <c r="T470" s="174"/>
      <c r="U470" s="174"/>
      <c r="V470" s="174"/>
      <c r="W470" s="174"/>
      <c r="X470" s="174"/>
    </row>
    <row r="471" spans="1:24" ht="14.4">
      <c r="A471" s="82" t="s">
        <v>3143</v>
      </c>
      <c r="B471" s="20" t="b">
        <f t="shared" si="1"/>
        <v>0</v>
      </c>
      <c r="C471" s="82" t="s">
        <v>2768</v>
      </c>
      <c r="D471" s="20">
        <v>8474714666</v>
      </c>
      <c r="E471" s="82" t="s">
        <v>988</v>
      </c>
      <c r="F471" s="56" t="s">
        <v>1732</v>
      </c>
      <c r="G471" s="174"/>
      <c r="H471" s="174"/>
      <c r="I471" s="174"/>
      <c r="J471" s="174"/>
      <c r="K471" s="174"/>
      <c r="L471" s="174"/>
      <c r="M471" s="174"/>
      <c r="N471" s="174"/>
      <c r="O471" s="174"/>
      <c r="P471" s="174"/>
      <c r="Q471" s="174"/>
      <c r="R471" s="174"/>
      <c r="S471" s="174" t="s">
        <v>979</v>
      </c>
      <c r="T471" s="174" t="s">
        <v>979</v>
      </c>
      <c r="U471" s="174" t="s">
        <v>979</v>
      </c>
      <c r="V471" s="174" t="s">
        <v>979</v>
      </c>
      <c r="W471" s="174" t="s">
        <v>979</v>
      </c>
      <c r="X471" s="174" t="s">
        <v>979</v>
      </c>
    </row>
    <row r="472" spans="1:24" ht="14.4">
      <c r="A472" s="82" t="s">
        <v>3144</v>
      </c>
      <c r="B472" s="20" t="b">
        <f t="shared" si="1"/>
        <v>0</v>
      </c>
      <c r="C472" s="82" t="s">
        <v>2087</v>
      </c>
      <c r="D472" s="20">
        <v>8035867445</v>
      </c>
      <c r="E472" s="82" t="s">
        <v>2088</v>
      </c>
      <c r="F472" s="56" t="s">
        <v>1732</v>
      </c>
      <c r="G472" s="174"/>
      <c r="H472" s="174"/>
      <c r="I472" s="174"/>
      <c r="J472" s="174"/>
      <c r="K472" s="174"/>
      <c r="L472" s="174"/>
      <c r="M472" s="174"/>
      <c r="N472" s="174"/>
      <c r="O472" s="174"/>
      <c r="P472" s="174"/>
      <c r="Q472" s="174"/>
      <c r="R472" s="174"/>
      <c r="S472" s="174" t="s">
        <v>979</v>
      </c>
      <c r="T472" s="174" t="s">
        <v>979</v>
      </c>
      <c r="U472" s="174" t="s">
        <v>979</v>
      </c>
      <c r="V472" s="174" t="s">
        <v>979</v>
      </c>
      <c r="W472" s="174"/>
      <c r="X472" s="174"/>
    </row>
    <row r="473" spans="1:24" ht="14.4">
      <c r="A473" s="175" t="s">
        <v>3145</v>
      </c>
      <c r="B473" s="20" t="b">
        <f t="shared" si="1"/>
        <v>0</v>
      </c>
      <c r="C473" s="82" t="s">
        <v>2768</v>
      </c>
      <c r="D473" s="176">
        <v>2244287137</v>
      </c>
      <c r="E473" s="91" t="s">
        <v>1407</v>
      </c>
      <c r="F473" s="84"/>
      <c r="G473" s="174"/>
      <c r="H473" s="174"/>
      <c r="I473" s="174"/>
      <c r="J473" s="174"/>
      <c r="K473" s="174"/>
      <c r="L473" s="174"/>
      <c r="M473" s="174"/>
      <c r="N473" s="174"/>
      <c r="O473" s="174"/>
      <c r="P473" s="174"/>
      <c r="Q473" s="174" t="s">
        <v>979</v>
      </c>
      <c r="R473" s="174"/>
      <c r="S473" s="174" t="s">
        <v>979</v>
      </c>
      <c r="T473" s="174"/>
      <c r="U473" s="174" t="s">
        <v>979</v>
      </c>
      <c r="V473" s="174"/>
      <c r="W473" s="174" t="s">
        <v>979</v>
      </c>
      <c r="X473" s="174"/>
    </row>
    <row r="474" spans="1:24" ht="14.4">
      <c r="A474" s="82" t="s">
        <v>3146</v>
      </c>
      <c r="B474" s="20" t="b">
        <f t="shared" si="1"/>
        <v>0</v>
      </c>
      <c r="C474" s="82" t="s">
        <v>56</v>
      </c>
      <c r="D474" s="20">
        <v>7342620376</v>
      </c>
      <c r="E474" s="82" t="s">
        <v>744</v>
      </c>
      <c r="F474" s="56" t="s">
        <v>1732</v>
      </c>
      <c r="G474" s="174"/>
      <c r="H474" s="174"/>
      <c r="I474" s="174"/>
      <c r="J474" s="174"/>
      <c r="K474" s="174"/>
      <c r="L474" s="174"/>
      <c r="M474" s="174"/>
      <c r="N474" s="174"/>
      <c r="O474" s="174"/>
      <c r="P474" s="174"/>
      <c r="Q474" s="174"/>
      <c r="R474" s="174"/>
      <c r="S474" s="174"/>
      <c r="T474" s="174" t="s">
        <v>979</v>
      </c>
      <c r="U474" s="174" t="s">
        <v>979</v>
      </c>
      <c r="V474" s="174" t="s">
        <v>979</v>
      </c>
      <c r="W474" s="174"/>
      <c r="X474" s="174"/>
    </row>
    <row r="475" spans="1:24" ht="14.4">
      <c r="A475" s="175" t="s">
        <v>1449</v>
      </c>
      <c r="B475" s="20" t="b">
        <f t="shared" si="1"/>
        <v>0</v>
      </c>
      <c r="C475" s="175" t="s">
        <v>752</v>
      </c>
      <c r="D475" s="176">
        <v>5102075669</v>
      </c>
      <c r="E475" s="91" t="s">
        <v>1445</v>
      </c>
      <c r="F475" s="84"/>
      <c r="G475" s="174"/>
      <c r="H475" s="174"/>
      <c r="I475" s="174"/>
      <c r="J475" s="174"/>
      <c r="K475" s="174"/>
      <c r="L475" s="174"/>
      <c r="M475" s="174"/>
      <c r="N475" s="174"/>
      <c r="O475" s="174"/>
      <c r="P475" s="174"/>
      <c r="Q475" s="174"/>
      <c r="R475" s="174" t="s">
        <v>979</v>
      </c>
      <c r="S475" s="174"/>
      <c r="T475" s="174"/>
      <c r="U475" s="174"/>
      <c r="V475" s="174"/>
      <c r="W475" s="174"/>
      <c r="X475" s="174"/>
    </row>
    <row r="476" spans="1:24" ht="14.4">
      <c r="A476" s="82" t="s">
        <v>3147</v>
      </c>
      <c r="B476" s="20" t="b">
        <f t="shared" si="1"/>
        <v>0</v>
      </c>
      <c r="C476" s="82" t="s">
        <v>28</v>
      </c>
      <c r="D476" s="20">
        <v>9187040495</v>
      </c>
      <c r="E476" s="82" t="s">
        <v>630</v>
      </c>
      <c r="F476" s="56" t="s">
        <v>1732</v>
      </c>
      <c r="G476" s="174"/>
      <c r="H476" s="174"/>
      <c r="I476" s="174"/>
      <c r="J476" s="174"/>
      <c r="K476" s="174"/>
      <c r="L476" s="174"/>
      <c r="M476" s="174"/>
      <c r="N476" s="174"/>
      <c r="O476" s="174"/>
      <c r="P476" s="174"/>
      <c r="Q476" s="174"/>
      <c r="R476" s="174"/>
      <c r="S476" s="174" t="s">
        <v>979</v>
      </c>
      <c r="T476" s="174" t="s">
        <v>979</v>
      </c>
      <c r="U476" s="174" t="s">
        <v>979</v>
      </c>
      <c r="V476" s="174" t="s">
        <v>979</v>
      </c>
      <c r="W476" s="174" t="s">
        <v>979</v>
      </c>
      <c r="X476" s="174" t="s">
        <v>979</v>
      </c>
    </row>
    <row r="477" spans="1:24" ht="14.4">
      <c r="A477" s="82" t="s">
        <v>3148</v>
      </c>
      <c r="B477" s="20" t="b">
        <f t="shared" si="1"/>
        <v>0</v>
      </c>
      <c r="C477" s="82" t="s">
        <v>2768</v>
      </c>
      <c r="D477" s="20">
        <v>8646439084</v>
      </c>
      <c r="E477" s="82" t="s">
        <v>2338</v>
      </c>
      <c r="F477" s="56" t="s">
        <v>1732</v>
      </c>
      <c r="G477" s="174" t="s">
        <v>979</v>
      </c>
      <c r="H477" s="174" t="s">
        <v>979</v>
      </c>
      <c r="I477" s="174" t="s">
        <v>979</v>
      </c>
      <c r="J477" s="174" t="s">
        <v>979</v>
      </c>
      <c r="K477" s="174"/>
      <c r="L477" s="174" t="s">
        <v>979</v>
      </c>
      <c r="M477" s="174"/>
      <c r="N477" s="174" t="s">
        <v>979</v>
      </c>
      <c r="O477" s="174"/>
      <c r="P477" s="174" t="s">
        <v>979</v>
      </c>
      <c r="Q477" s="174"/>
      <c r="R477" s="174" t="s">
        <v>979</v>
      </c>
      <c r="S477" s="174" t="s">
        <v>979</v>
      </c>
      <c r="T477" s="174" t="s">
        <v>979</v>
      </c>
      <c r="U477" s="174" t="s">
        <v>979</v>
      </c>
      <c r="V477" s="174" t="s">
        <v>979</v>
      </c>
      <c r="W477" s="174" t="s">
        <v>979</v>
      </c>
      <c r="X477" s="174" t="s">
        <v>979</v>
      </c>
    </row>
    <row r="478" spans="1:24" ht="14.4">
      <c r="A478" s="82" t="s">
        <v>3149</v>
      </c>
      <c r="B478" s="20" t="b">
        <f t="shared" si="1"/>
        <v>0</v>
      </c>
      <c r="C478" s="82" t="s">
        <v>2768</v>
      </c>
      <c r="D478" s="20">
        <v>13195940504</v>
      </c>
      <c r="E478" s="82" t="s">
        <v>851</v>
      </c>
      <c r="F478" s="56" t="s">
        <v>1732</v>
      </c>
      <c r="G478" s="174"/>
      <c r="H478" s="174"/>
      <c r="I478" s="174"/>
      <c r="J478" s="174"/>
      <c r="K478" s="174"/>
      <c r="L478" s="174"/>
      <c r="M478" s="174"/>
      <c r="N478" s="174"/>
      <c r="O478" s="174"/>
      <c r="P478" s="174"/>
      <c r="Q478" s="174"/>
      <c r="R478" s="174"/>
      <c r="S478" s="174"/>
      <c r="T478" s="174"/>
      <c r="U478" s="174"/>
      <c r="V478" s="174"/>
      <c r="W478" s="174" t="s">
        <v>979</v>
      </c>
      <c r="X478" s="174" t="s">
        <v>979</v>
      </c>
    </row>
    <row r="479" spans="1:24" ht="14.4">
      <c r="A479" s="82" t="s">
        <v>3150</v>
      </c>
      <c r="B479" s="20" t="b">
        <f t="shared" si="1"/>
        <v>0</v>
      </c>
      <c r="C479" s="82" t="s">
        <v>2043</v>
      </c>
      <c r="D479" s="20">
        <v>9199875478</v>
      </c>
      <c r="E479" s="82" t="s">
        <v>2065</v>
      </c>
      <c r="F479" s="56" t="s">
        <v>1732</v>
      </c>
      <c r="G479" s="174"/>
      <c r="H479" s="174"/>
      <c r="I479" s="174"/>
      <c r="J479" s="174"/>
      <c r="K479" s="174"/>
      <c r="L479" s="174"/>
      <c r="M479" s="174"/>
      <c r="N479" s="174"/>
      <c r="O479" s="174"/>
      <c r="P479" s="174"/>
      <c r="Q479" s="174"/>
      <c r="R479" s="174"/>
      <c r="S479" s="174" t="s">
        <v>979</v>
      </c>
      <c r="T479" s="174" t="s">
        <v>979</v>
      </c>
      <c r="U479" s="174" t="s">
        <v>979</v>
      </c>
      <c r="V479" s="174" t="s">
        <v>979</v>
      </c>
      <c r="W479" s="174" t="s">
        <v>979</v>
      </c>
      <c r="X479" s="174"/>
    </row>
    <row r="480" spans="1:24" ht="14.4">
      <c r="A480" s="82" t="s">
        <v>3151</v>
      </c>
      <c r="B480" s="20" t="b">
        <f t="shared" si="1"/>
        <v>0</v>
      </c>
      <c r="C480" s="82" t="s">
        <v>2237</v>
      </c>
      <c r="D480" s="20" t="s">
        <v>2240</v>
      </c>
      <c r="E480" s="82" t="s">
        <v>2240</v>
      </c>
      <c r="F480" s="56" t="s">
        <v>1732</v>
      </c>
      <c r="G480" s="174"/>
      <c r="H480" s="174"/>
      <c r="I480" s="174"/>
      <c r="J480" s="174"/>
      <c r="K480" s="174"/>
      <c r="L480" s="174"/>
      <c r="M480" s="174"/>
      <c r="N480" s="174" t="s">
        <v>979</v>
      </c>
      <c r="O480" s="174" t="s">
        <v>979</v>
      </c>
      <c r="P480" s="174" t="s">
        <v>979</v>
      </c>
      <c r="Q480" s="174" t="s">
        <v>979</v>
      </c>
      <c r="R480" s="174" t="s">
        <v>979</v>
      </c>
      <c r="S480" s="174"/>
      <c r="T480" s="174"/>
      <c r="U480" s="174"/>
      <c r="V480" s="174"/>
      <c r="W480" s="174"/>
      <c r="X480" s="174"/>
    </row>
    <row r="481" spans="1:24" ht="14.4">
      <c r="A481" s="82" t="s">
        <v>3152</v>
      </c>
      <c r="B481" s="20" t="b">
        <f t="shared" si="1"/>
        <v>0</v>
      </c>
      <c r="C481" s="82" t="s">
        <v>2768</v>
      </c>
      <c r="D481" s="20">
        <v>2167030123</v>
      </c>
      <c r="E481" s="82" t="s">
        <v>1546</v>
      </c>
      <c r="F481" s="56" t="s">
        <v>1732</v>
      </c>
      <c r="G481" s="174"/>
      <c r="H481" s="174"/>
      <c r="I481" s="174"/>
      <c r="J481" s="174"/>
      <c r="K481" s="174"/>
      <c r="L481" s="174"/>
      <c r="M481" s="174"/>
      <c r="N481" s="174"/>
      <c r="O481" s="174"/>
      <c r="P481" s="174"/>
      <c r="Q481" s="174"/>
      <c r="R481" s="174"/>
      <c r="S481" s="174"/>
      <c r="T481" s="174" t="s">
        <v>979</v>
      </c>
      <c r="U481" s="174"/>
      <c r="V481" s="174"/>
      <c r="W481" s="174"/>
      <c r="X481" s="174"/>
    </row>
    <row r="482" spans="1:24" ht="14.4">
      <c r="A482" s="82" t="s">
        <v>3153</v>
      </c>
      <c r="B482" s="20" t="b">
        <f t="shared" si="1"/>
        <v>0</v>
      </c>
      <c r="C482" s="82" t="s">
        <v>18</v>
      </c>
      <c r="D482" s="20">
        <v>5105054060</v>
      </c>
      <c r="E482" s="82" t="s">
        <v>1203</v>
      </c>
      <c r="F482" s="56" t="s">
        <v>1732</v>
      </c>
      <c r="G482" s="174"/>
      <c r="H482" s="174"/>
      <c r="I482" s="174"/>
      <c r="J482" s="174"/>
      <c r="K482" s="174"/>
      <c r="L482" s="174"/>
      <c r="M482" s="174"/>
      <c r="N482" s="174"/>
      <c r="O482" s="174"/>
      <c r="P482" s="174"/>
      <c r="Q482" s="174" t="s">
        <v>979</v>
      </c>
      <c r="R482" s="174"/>
      <c r="S482" s="174" t="s">
        <v>979</v>
      </c>
      <c r="T482" s="174" t="s">
        <v>979</v>
      </c>
      <c r="U482" s="174" t="s">
        <v>979</v>
      </c>
      <c r="V482" s="174" t="s">
        <v>979</v>
      </c>
      <c r="W482" s="174" t="s">
        <v>979</v>
      </c>
      <c r="X482" s="174"/>
    </row>
    <row r="483" spans="1:24" ht="14.4">
      <c r="A483" s="82" t="s">
        <v>3154</v>
      </c>
      <c r="B483" s="20" t="b">
        <f t="shared" si="1"/>
        <v>0</v>
      </c>
      <c r="C483" s="82" t="s">
        <v>2768</v>
      </c>
      <c r="D483" s="20">
        <v>9803225317</v>
      </c>
      <c r="E483" s="82" t="s">
        <v>1057</v>
      </c>
      <c r="F483" s="56" t="s">
        <v>1732</v>
      </c>
      <c r="G483" s="174"/>
      <c r="H483" s="174"/>
      <c r="I483" s="174"/>
      <c r="J483" s="174"/>
      <c r="K483" s="174"/>
      <c r="L483" s="174"/>
      <c r="M483" s="174"/>
      <c r="N483" s="174"/>
      <c r="O483" s="174"/>
      <c r="P483" s="174"/>
      <c r="Q483" s="174"/>
      <c r="R483" s="174"/>
      <c r="S483" s="174"/>
      <c r="T483" s="174" t="s">
        <v>979</v>
      </c>
      <c r="U483" s="174" t="s">
        <v>979</v>
      </c>
      <c r="V483" s="174" t="s">
        <v>979</v>
      </c>
      <c r="W483" s="174" t="s">
        <v>979</v>
      </c>
      <c r="X483" s="174"/>
    </row>
    <row r="484" spans="1:24" ht="14.4">
      <c r="A484" s="82" t="s">
        <v>3155</v>
      </c>
      <c r="B484" s="20" t="b">
        <f t="shared" si="1"/>
        <v>0</v>
      </c>
      <c r="C484" s="82" t="s">
        <v>28</v>
      </c>
      <c r="D484" s="20">
        <v>2015629100</v>
      </c>
      <c r="E484" s="82" t="s">
        <v>571</v>
      </c>
      <c r="F484" s="56" t="s">
        <v>1732</v>
      </c>
      <c r="G484" s="174"/>
      <c r="H484" s="174"/>
      <c r="I484" s="174"/>
      <c r="J484" s="174"/>
      <c r="K484" s="174"/>
      <c r="L484" s="174"/>
      <c r="M484" s="174"/>
      <c r="N484" s="174"/>
      <c r="O484" s="174"/>
      <c r="P484" s="174"/>
      <c r="Q484" s="174"/>
      <c r="R484" s="174"/>
      <c r="S484" s="174" t="s">
        <v>979</v>
      </c>
      <c r="T484" s="174" t="s">
        <v>979</v>
      </c>
      <c r="U484" s="174" t="s">
        <v>979</v>
      </c>
      <c r="V484" s="174" t="s">
        <v>979</v>
      </c>
      <c r="W484" s="174" t="s">
        <v>979</v>
      </c>
      <c r="X484" s="174" t="s">
        <v>979</v>
      </c>
    </row>
    <row r="485" spans="1:24" ht="14.4">
      <c r="A485" s="175" t="s">
        <v>1351</v>
      </c>
      <c r="B485" s="20" t="b">
        <f t="shared" si="1"/>
        <v>0</v>
      </c>
      <c r="C485" s="175" t="s">
        <v>18</v>
      </c>
      <c r="D485" s="176">
        <v>5106939592</v>
      </c>
      <c r="E485" s="91" t="s">
        <v>1349</v>
      </c>
      <c r="F485" s="84"/>
      <c r="G485" s="174"/>
      <c r="H485" s="174"/>
      <c r="I485" s="174"/>
      <c r="J485" s="174"/>
      <c r="K485" s="174"/>
      <c r="L485" s="174"/>
      <c r="M485" s="174"/>
      <c r="N485" s="174"/>
      <c r="O485" s="174"/>
      <c r="P485" s="174"/>
      <c r="Q485" s="174" t="s">
        <v>979</v>
      </c>
      <c r="R485" s="174" t="s">
        <v>979</v>
      </c>
      <c r="S485" s="174" t="s">
        <v>979</v>
      </c>
      <c r="T485" s="174"/>
      <c r="U485" s="174"/>
      <c r="V485" s="174"/>
      <c r="W485" s="174"/>
      <c r="X485" s="174"/>
    </row>
    <row r="486" spans="1:24" ht="14.4">
      <c r="A486" s="82" t="s">
        <v>3156</v>
      </c>
      <c r="B486" s="20" t="b">
        <f t="shared" si="1"/>
        <v>0</v>
      </c>
      <c r="C486" s="82" t="s">
        <v>2768</v>
      </c>
      <c r="D486" s="20">
        <v>6303622712</v>
      </c>
      <c r="E486" s="82" t="s">
        <v>1048</v>
      </c>
      <c r="F486" s="56" t="s">
        <v>1732</v>
      </c>
      <c r="G486" s="174" t="s">
        <v>979</v>
      </c>
      <c r="H486" s="174" t="s">
        <v>979</v>
      </c>
      <c r="I486" s="174" t="s">
        <v>979</v>
      </c>
      <c r="J486" s="174" t="s">
        <v>979</v>
      </c>
      <c r="K486" s="174" t="s">
        <v>979</v>
      </c>
      <c r="L486" s="174" t="s">
        <v>979</v>
      </c>
      <c r="M486" s="174" t="s">
        <v>979</v>
      </c>
      <c r="N486" s="174" t="s">
        <v>979</v>
      </c>
      <c r="O486" s="174" t="s">
        <v>979</v>
      </c>
      <c r="P486" s="174" t="s">
        <v>979</v>
      </c>
      <c r="Q486" s="174" t="s">
        <v>979</v>
      </c>
      <c r="R486" s="174" t="s">
        <v>979</v>
      </c>
      <c r="S486" s="174" t="s">
        <v>979</v>
      </c>
      <c r="T486" s="174" t="s">
        <v>979</v>
      </c>
      <c r="U486" s="174" t="s">
        <v>979</v>
      </c>
      <c r="V486" s="174" t="s">
        <v>979</v>
      </c>
      <c r="W486" s="174" t="s">
        <v>979</v>
      </c>
      <c r="X486" s="174" t="s">
        <v>979</v>
      </c>
    </row>
    <row r="487" spans="1:24" ht="14.4">
      <c r="A487" s="82" t="s">
        <v>3157</v>
      </c>
      <c r="B487" s="20" t="b">
        <f t="shared" si="1"/>
        <v>0</v>
      </c>
      <c r="C487" s="82" t="s">
        <v>2768</v>
      </c>
      <c r="D487" s="20">
        <v>8472277906</v>
      </c>
      <c r="E487" s="82" t="s">
        <v>1167</v>
      </c>
      <c r="F487" s="56" t="s">
        <v>1743</v>
      </c>
      <c r="G487" s="174"/>
      <c r="H487" s="174"/>
      <c r="I487" s="174"/>
      <c r="J487" s="174"/>
      <c r="K487" s="174"/>
      <c r="L487" s="174"/>
      <c r="M487" s="174"/>
      <c r="N487" s="174"/>
      <c r="O487" s="174"/>
      <c r="P487" s="174"/>
      <c r="Q487" s="174"/>
      <c r="R487" s="174"/>
      <c r="S487" s="174"/>
      <c r="T487" s="174"/>
      <c r="U487" s="174" t="s">
        <v>979</v>
      </c>
      <c r="V487" s="174" t="s">
        <v>979</v>
      </c>
      <c r="W487" s="174" t="s">
        <v>979</v>
      </c>
      <c r="X487" s="174"/>
    </row>
    <row r="488" spans="1:24" ht="14.4">
      <c r="A488" s="82" t="s">
        <v>3158</v>
      </c>
      <c r="B488" s="20" t="b">
        <f t="shared" si="1"/>
        <v>0</v>
      </c>
      <c r="C488" s="82" t="s">
        <v>2768</v>
      </c>
      <c r="D488" s="20"/>
      <c r="E488" s="82" t="s">
        <v>1570</v>
      </c>
      <c r="F488" s="56" t="s">
        <v>1746</v>
      </c>
      <c r="G488" s="174" t="s">
        <v>979</v>
      </c>
      <c r="H488" s="174" t="s">
        <v>979</v>
      </c>
      <c r="I488" s="174" t="s">
        <v>979</v>
      </c>
      <c r="J488" s="174" t="s">
        <v>979</v>
      </c>
      <c r="K488" s="174" t="s">
        <v>979</v>
      </c>
      <c r="L488" s="174" t="s">
        <v>979</v>
      </c>
      <c r="M488" s="174" t="s">
        <v>979</v>
      </c>
      <c r="N488" s="174" t="s">
        <v>979</v>
      </c>
      <c r="O488" s="174" t="s">
        <v>979</v>
      </c>
      <c r="P488" s="174" t="s">
        <v>979</v>
      </c>
      <c r="Q488" s="174" t="s">
        <v>979</v>
      </c>
      <c r="R488" s="174" t="s">
        <v>979</v>
      </c>
      <c r="S488" s="174" t="s">
        <v>979</v>
      </c>
      <c r="T488" s="174" t="s">
        <v>979</v>
      </c>
      <c r="U488" s="174" t="s">
        <v>979</v>
      </c>
      <c r="V488" s="174" t="s">
        <v>979</v>
      </c>
      <c r="W488" s="174" t="s">
        <v>979</v>
      </c>
      <c r="X488" s="174" t="s">
        <v>979</v>
      </c>
    </row>
    <row r="489" spans="1:24" ht="14.4">
      <c r="A489" s="82" t="s">
        <v>3159</v>
      </c>
      <c r="B489" s="20" t="b">
        <f t="shared" si="1"/>
        <v>0</v>
      </c>
      <c r="C489" s="82" t="s">
        <v>2768</v>
      </c>
      <c r="D489" s="20">
        <v>9892930804</v>
      </c>
      <c r="E489" s="82" t="s">
        <v>2311</v>
      </c>
      <c r="F489" s="56" t="s">
        <v>1743</v>
      </c>
      <c r="G489" s="174"/>
      <c r="H489" s="174"/>
      <c r="I489" s="174"/>
      <c r="J489" s="174"/>
      <c r="K489" s="174"/>
      <c r="L489" s="174"/>
      <c r="M489" s="174"/>
      <c r="N489" s="174"/>
      <c r="O489" s="174"/>
      <c r="P489" s="174"/>
      <c r="Q489" s="174"/>
      <c r="R489" s="174"/>
      <c r="S489" s="174"/>
      <c r="T489" s="174"/>
      <c r="U489" s="174"/>
      <c r="V489" s="174"/>
      <c r="W489" s="174"/>
      <c r="X489" s="174"/>
    </row>
    <row r="490" spans="1:24" ht="14.4">
      <c r="A490" s="82" t="s">
        <v>3160</v>
      </c>
      <c r="B490" s="20" t="b">
        <f t="shared" si="1"/>
        <v>0</v>
      </c>
      <c r="C490" s="82" t="s">
        <v>1933</v>
      </c>
      <c r="D490" s="180">
        <v>919178000000</v>
      </c>
      <c r="E490" s="82" t="s">
        <v>1951</v>
      </c>
      <c r="F490" s="56" t="s">
        <v>1732</v>
      </c>
      <c r="G490" s="174"/>
      <c r="H490" s="174"/>
      <c r="I490" s="174"/>
      <c r="J490" s="174"/>
      <c r="K490" s="174"/>
      <c r="L490" s="174"/>
      <c r="M490" s="174"/>
      <c r="N490" s="174"/>
      <c r="O490" s="174"/>
      <c r="P490" s="174"/>
      <c r="Q490" s="174"/>
      <c r="R490" s="174"/>
      <c r="S490" s="174" t="s">
        <v>979</v>
      </c>
      <c r="T490" s="174" t="s">
        <v>979</v>
      </c>
      <c r="U490" s="174" t="s">
        <v>979</v>
      </c>
      <c r="V490" s="174" t="s">
        <v>979</v>
      </c>
      <c r="W490" s="174" t="s">
        <v>979</v>
      </c>
      <c r="X490" s="174" t="s">
        <v>979</v>
      </c>
    </row>
    <row r="491" spans="1:24" ht="14.4">
      <c r="A491" s="82" t="s">
        <v>3161</v>
      </c>
      <c r="B491" s="20" t="b">
        <f t="shared" si="1"/>
        <v>0</v>
      </c>
      <c r="C491" s="82" t="s">
        <v>28</v>
      </c>
      <c r="D491" s="20">
        <v>9725334282</v>
      </c>
      <c r="E491" s="82" t="s">
        <v>1005</v>
      </c>
      <c r="F491" s="56" t="s">
        <v>1739</v>
      </c>
      <c r="G491" s="174"/>
      <c r="H491" s="174"/>
      <c r="I491" s="174"/>
      <c r="J491" s="174"/>
      <c r="K491" s="174"/>
      <c r="L491" s="174"/>
      <c r="M491" s="174"/>
      <c r="N491" s="174"/>
      <c r="O491" s="174"/>
      <c r="P491" s="174"/>
      <c r="Q491" s="174"/>
      <c r="R491" s="174"/>
      <c r="S491" s="174" t="s">
        <v>979</v>
      </c>
      <c r="T491" s="174" t="s">
        <v>979</v>
      </c>
      <c r="U491" s="174" t="s">
        <v>979</v>
      </c>
      <c r="V491" s="174" t="s">
        <v>979</v>
      </c>
      <c r="W491" s="174" t="s">
        <v>979</v>
      </c>
      <c r="X491" s="174" t="s">
        <v>979</v>
      </c>
    </row>
    <row r="492" spans="1:24" ht="14.4">
      <c r="A492" s="82" t="s">
        <v>3162</v>
      </c>
      <c r="B492" s="20" t="b">
        <f t="shared" si="1"/>
        <v>0</v>
      </c>
      <c r="C492" s="82" t="s">
        <v>28</v>
      </c>
      <c r="D492" s="20">
        <v>3474206787</v>
      </c>
      <c r="E492" s="82" t="s">
        <v>394</v>
      </c>
      <c r="F492" s="56" t="s">
        <v>1732</v>
      </c>
      <c r="G492" s="174"/>
      <c r="H492" s="174"/>
      <c r="I492" s="174"/>
      <c r="J492" s="174"/>
      <c r="K492" s="174"/>
      <c r="L492" s="174"/>
      <c r="M492" s="174"/>
      <c r="N492" s="174"/>
      <c r="O492" s="174"/>
      <c r="P492" s="174"/>
      <c r="Q492" s="174"/>
      <c r="R492" s="174" t="s">
        <v>979</v>
      </c>
      <c r="S492" s="174" t="s">
        <v>979</v>
      </c>
      <c r="T492" s="174" t="s">
        <v>979</v>
      </c>
      <c r="U492" s="174" t="s">
        <v>979</v>
      </c>
      <c r="V492" s="174" t="s">
        <v>979</v>
      </c>
      <c r="W492" s="174" t="s">
        <v>979</v>
      </c>
      <c r="X492" s="174" t="s">
        <v>979</v>
      </c>
    </row>
    <row r="493" spans="1:24" ht="14.4">
      <c r="A493" s="82" t="s">
        <v>819</v>
      </c>
      <c r="B493" s="20" t="b">
        <f t="shared" si="1"/>
        <v>0</v>
      </c>
      <c r="C493" s="82" t="s">
        <v>18</v>
      </c>
      <c r="D493" s="20">
        <v>4699998190</v>
      </c>
      <c r="E493" s="82" t="s">
        <v>817</v>
      </c>
      <c r="F493" s="56" t="s">
        <v>1732</v>
      </c>
      <c r="G493" s="174"/>
      <c r="H493" s="174"/>
      <c r="I493" s="174"/>
      <c r="J493" s="174"/>
      <c r="K493" s="174"/>
      <c r="L493" s="174"/>
      <c r="M493" s="174"/>
      <c r="N493" s="174"/>
      <c r="O493" s="174"/>
      <c r="P493" s="174"/>
      <c r="Q493" s="174"/>
      <c r="R493" s="174"/>
      <c r="S493" s="174" t="s">
        <v>979</v>
      </c>
      <c r="T493" s="174" t="s">
        <v>979</v>
      </c>
      <c r="U493" s="174" t="s">
        <v>979</v>
      </c>
      <c r="V493" s="174" t="s">
        <v>979</v>
      </c>
      <c r="W493" s="174" t="s">
        <v>979</v>
      </c>
      <c r="X493" s="174" t="s">
        <v>979</v>
      </c>
    </row>
    <row r="494" spans="1:24" ht="14.4">
      <c r="A494" s="82" t="s">
        <v>3163</v>
      </c>
      <c r="B494" s="20" t="b">
        <f t="shared" si="1"/>
        <v>0</v>
      </c>
      <c r="C494" s="82" t="s">
        <v>491</v>
      </c>
      <c r="D494" s="20">
        <v>6782814279</v>
      </c>
      <c r="E494" s="82" t="s">
        <v>1116</v>
      </c>
      <c r="F494" s="56" t="s">
        <v>1732</v>
      </c>
      <c r="G494" s="174"/>
      <c r="H494" s="174"/>
      <c r="I494" s="174"/>
      <c r="J494" s="174"/>
      <c r="K494" s="174"/>
      <c r="L494" s="174"/>
      <c r="M494" s="174"/>
      <c r="N494" s="174"/>
      <c r="O494" s="174"/>
      <c r="P494" s="174"/>
      <c r="Q494" s="174"/>
      <c r="R494" s="174"/>
      <c r="S494" s="174" t="s">
        <v>979</v>
      </c>
      <c r="T494" s="174"/>
      <c r="U494" s="174" t="s">
        <v>979</v>
      </c>
      <c r="V494" s="174"/>
      <c r="W494" s="174"/>
      <c r="X494" s="174"/>
    </row>
    <row r="495" spans="1:24" ht="14.4">
      <c r="A495" s="82" t="s">
        <v>2698</v>
      </c>
      <c r="B495" s="20" t="b">
        <f t="shared" si="1"/>
        <v>0</v>
      </c>
      <c r="C495" s="82" t="s">
        <v>18</v>
      </c>
      <c r="D495" s="20">
        <v>2149078552</v>
      </c>
      <c r="E495" s="82" t="s">
        <v>198</v>
      </c>
      <c r="F495" s="56" t="s">
        <v>1751</v>
      </c>
      <c r="G495" s="174"/>
      <c r="H495" s="174"/>
      <c r="I495" s="174"/>
      <c r="J495" s="174"/>
      <c r="K495" s="174"/>
      <c r="L495" s="174"/>
      <c r="M495" s="174"/>
      <c r="N495" s="174"/>
      <c r="O495" s="174"/>
      <c r="P495" s="174" t="s">
        <v>979</v>
      </c>
      <c r="Q495" s="174" t="s">
        <v>979</v>
      </c>
      <c r="R495" s="174" t="s">
        <v>979</v>
      </c>
      <c r="S495" s="174" t="s">
        <v>979</v>
      </c>
      <c r="T495" s="174" t="s">
        <v>979</v>
      </c>
      <c r="U495" s="174" t="s">
        <v>979</v>
      </c>
      <c r="V495" s="174" t="s">
        <v>979</v>
      </c>
      <c r="W495" s="174" t="s">
        <v>979</v>
      </c>
      <c r="X495" s="174" t="s">
        <v>979</v>
      </c>
    </row>
    <row r="496" spans="1:24" ht="14.4">
      <c r="A496" s="82" t="s">
        <v>3164</v>
      </c>
      <c r="B496" s="20" t="b">
        <f t="shared" si="1"/>
        <v>0</v>
      </c>
      <c r="C496" s="82" t="s">
        <v>752</v>
      </c>
      <c r="D496" s="20">
        <v>7327995267</v>
      </c>
      <c r="E496" s="82" t="s">
        <v>1241</v>
      </c>
      <c r="F496" s="56" t="s">
        <v>1741</v>
      </c>
      <c r="G496" s="174"/>
      <c r="H496" s="174"/>
      <c r="I496" s="174"/>
      <c r="J496" s="174"/>
      <c r="K496" s="174"/>
      <c r="L496" s="174"/>
      <c r="M496" s="174"/>
      <c r="N496" s="174"/>
      <c r="O496" s="174"/>
      <c r="P496" s="174"/>
      <c r="Q496" s="174"/>
      <c r="R496" s="174"/>
      <c r="S496" s="174"/>
      <c r="T496" s="174"/>
      <c r="U496" s="174" t="s">
        <v>979</v>
      </c>
      <c r="V496" s="174"/>
      <c r="W496" s="174" t="s">
        <v>979</v>
      </c>
      <c r="X496" s="174"/>
    </row>
    <row r="497" spans="1:24" ht="14.4">
      <c r="A497" s="82" t="s">
        <v>3165</v>
      </c>
      <c r="B497" s="20" t="b">
        <f t="shared" si="1"/>
        <v>0</v>
      </c>
      <c r="C497" s="82" t="s">
        <v>1933</v>
      </c>
      <c r="D497" s="20">
        <v>5037058623</v>
      </c>
      <c r="E497" s="82" t="s">
        <v>1971</v>
      </c>
      <c r="F497" s="56" t="s">
        <v>1743</v>
      </c>
      <c r="G497" s="174"/>
      <c r="H497" s="174"/>
      <c r="I497" s="174"/>
      <c r="J497" s="174"/>
      <c r="K497" s="174"/>
      <c r="L497" s="174"/>
      <c r="M497" s="174"/>
      <c r="N497" s="174"/>
      <c r="O497" s="174"/>
      <c r="P497" s="174"/>
      <c r="Q497" s="174"/>
      <c r="R497" s="174"/>
      <c r="S497" s="174"/>
      <c r="T497" s="174"/>
      <c r="U497" s="174"/>
      <c r="V497" s="174"/>
      <c r="W497" s="174"/>
      <c r="X497" s="174"/>
    </row>
    <row r="498" spans="1:24" ht="14.4">
      <c r="A498" s="82" t="s">
        <v>3166</v>
      </c>
      <c r="B498" s="20" t="b">
        <f t="shared" si="1"/>
        <v>0</v>
      </c>
      <c r="C498" s="82" t="s">
        <v>1819</v>
      </c>
      <c r="D498" s="20">
        <v>8594758949</v>
      </c>
      <c r="E498" s="82" t="s">
        <v>1850</v>
      </c>
      <c r="F498" s="56" t="s">
        <v>1732</v>
      </c>
      <c r="G498" s="174"/>
      <c r="H498" s="174"/>
      <c r="I498" s="174"/>
      <c r="J498" s="174"/>
      <c r="K498" s="174"/>
      <c r="L498" s="174"/>
      <c r="M498" s="174"/>
      <c r="N498" s="174"/>
      <c r="O498" s="174"/>
      <c r="P498" s="174"/>
      <c r="Q498" s="174"/>
      <c r="R498" s="174"/>
      <c r="S498" s="174" t="s">
        <v>979</v>
      </c>
      <c r="T498" s="174" t="s">
        <v>979</v>
      </c>
      <c r="U498" s="174" t="s">
        <v>979</v>
      </c>
      <c r="V498" s="174" t="s">
        <v>979</v>
      </c>
      <c r="W498" s="174" t="s">
        <v>979</v>
      </c>
      <c r="X498" s="174"/>
    </row>
    <row r="499" spans="1:24" ht="14.4">
      <c r="A499" s="82" t="s">
        <v>3167</v>
      </c>
      <c r="B499" s="20" t="b">
        <f t="shared" si="1"/>
        <v>0</v>
      </c>
      <c r="C499" s="82" t="s">
        <v>18</v>
      </c>
      <c r="D499" s="20">
        <v>4252238383</v>
      </c>
      <c r="E499" s="82" t="s">
        <v>1235</v>
      </c>
      <c r="F499" s="56" t="s">
        <v>1732</v>
      </c>
      <c r="G499" s="174"/>
      <c r="H499" s="174"/>
      <c r="I499" s="174"/>
      <c r="J499" s="174"/>
      <c r="K499" s="174"/>
      <c r="L499" s="174"/>
      <c r="M499" s="174"/>
      <c r="N499" s="174"/>
      <c r="O499" s="174"/>
      <c r="P499" s="174"/>
      <c r="Q499" s="174"/>
      <c r="R499" s="174"/>
      <c r="S499" s="174" t="s">
        <v>979</v>
      </c>
      <c r="T499" s="174"/>
      <c r="U499" s="174" t="s">
        <v>979</v>
      </c>
      <c r="V499" s="174" t="s">
        <v>979</v>
      </c>
      <c r="W499" s="174"/>
      <c r="X499" s="174"/>
    </row>
    <row r="500" spans="1:24" ht="14.4">
      <c r="A500" s="82" t="s">
        <v>3168</v>
      </c>
      <c r="B500" s="20" t="b">
        <f t="shared" si="1"/>
        <v>0</v>
      </c>
      <c r="C500" s="82" t="s">
        <v>18</v>
      </c>
      <c r="D500" s="20">
        <v>2018842716</v>
      </c>
      <c r="E500" s="82" t="s">
        <v>480</v>
      </c>
      <c r="F500" s="56" t="s">
        <v>1757</v>
      </c>
      <c r="G500" s="174"/>
      <c r="H500" s="174"/>
      <c r="I500" s="174"/>
      <c r="J500" s="174"/>
      <c r="K500" s="174"/>
      <c r="L500" s="174"/>
      <c r="M500" s="174"/>
      <c r="N500" s="174"/>
      <c r="O500" s="174"/>
      <c r="P500" s="174"/>
      <c r="Q500" s="174" t="s">
        <v>979</v>
      </c>
      <c r="R500" s="174"/>
      <c r="S500" s="174" t="s">
        <v>979</v>
      </c>
      <c r="T500" s="174" t="s">
        <v>979</v>
      </c>
      <c r="U500" s="174" t="s">
        <v>979</v>
      </c>
      <c r="V500" s="174" t="s">
        <v>979</v>
      </c>
      <c r="W500" s="174" t="s">
        <v>979</v>
      </c>
      <c r="X500" s="174" t="s">
        <v>979</v>
      </c>
    </row>
    <row r="501" spans="1:24" ht="14.4">
      <c r="A501" s="82" t="s">
        <v>3169</v>
      </c>
      <c r="B501" s="20" t="b">
        <f t="shared" si="1"/>
        <v>0</v>
      </c>
      <c r="C501" s="82" t="s">
        <v>2237</v>
      </c>
      <c r="D501" s="20" t="s">
        <v>2259</v>
      </c>
      <c r="E501" s="82" t="s">
        <v>2240</v>
      </c>
      <c r="F501" s="56" t="s">
        <v>1732</v>
      </c>
      <c r="G501" s="174"/>
      <c r="H501" s="174"/>
      <c r="I501" s="174"/>
      <c r="J501" s="174"/>
      <c r="K501" s="174"/>
      <c r="L501" s="174"/>
      <c r="M501" s="174"/>
      <c r="N501" s="174"/>
      <c r="O501" s="174"/>
      <c r="P501" s="174" t="s">
        <v>979</v>
      </c>
      <c r="Q501" s="174" t="s">
        <v>979</v>
      </c>
      <c r="R501" s="174" t="s">
        <v>979</v>
      </c>
      <c r="S501" s="174"/>
      <c r="T501" s="174"/>
      <c r="U501" s="174"/>
      <c r="V501" s="174"/>
      <c r="W501" s="174"/>
      <c r="X501" s="174"/>
    </row>
    <row r="502" spans="1:24" ht="14.4">
      <c r="A502" s="82" t="s">
        <v>3170</v>
      </c>
      <c r="B502" s="20" t="b">
        <f t="shared" si="1"/>
        <v>0</v>
      </c>
      <c r="C502" s="82" t="s">
        <v>2043</v>
      </c>
      <c r="D502" s="20">
        <v>9196458617</v>
      </c>
      <c r="E502" s="82" t="s">
        <v>2095</v>
      </c>
      <c r="F502" s="56" t="s">
        <v>1741</v>
      </c>
      <c r="G502" s="174"/>
      <c r="H502" s="174"/>
      <c r="I502" s="174"/>
      <c r="J502" s="174"/>
      <c r="K502" s="174"/>
      <c r="L502" s="174"/>
      <c r="M502" s="174"/>
      <c r="N502" s="174"/>
      <c r="O502" s="174"/>
      <c r="P502" s="174"/>
      <c r="Q502" s="174"/>
      <c r="R502" s="174"/>
      <c r="S502" s="174" t="s">
        <v>979</v>
      </c>
      <c r="T502" s="174" t="s">
        <v>979</v>
      </c>
      <c r="U502" s="174" t="s">
        <v>979</v>
      </c>
      <c r="V502" s="174"/>
      <c r="W502" s="174"/>
      <c r="X502" s="174"/>
    </row>
    <row r="503" spans="1:24" ht="14.4">
      <c r="A503" s="82" t="s">
        <v>3171</v>
      </c>
      <c r="B503" s="20" t="b">
        <f t="shared" si="1"/>
        <v>0</v>
      </c>
      <c r="C503" s="82" t="s">
        <v>2237</v>
      </c>
      <c r="D503" s="20">
        <v>6789389396</v>
      </c>
      <c r="E503" s="82" t="s">
        <v>942</v>
      </c>
      <c r="F503" s="56" t="s">
        <v>1741</v>
      </c>
      <c r="G503" s="174"/>
      <c r="H503" s="174"/>
      <c r="I503" s="174"/>
      <c r="J503" s="174"/>
      <c r="K503" s="174"/>
      <c r="L503" s="174"/>
      <c r="M503" s="174"/>
      <c r="N503" s="174"/>
      <c r="O503" s="174" t="s">
        <v>979</v>
      </c>
      <c r="P503" s="174" t="s">
        <v>979</v>
      </c>
      <c r="Q503" s="174" t="s">
        <v>979</v>
      </c>
      <c r="R503" s="174" t="s">
        <v>979</v>
      </c>
      <c r="S503" s="174" t="s">
        <v>979</v>
      </c>
      <c r="T503" s="174" t="s">
        <v>979</v>
      </c>
      <c r="U503" s="174" t="s">
        <v>979</v>
      </c>
      <c r="V503" s="174" t="s">
        <v>979</v>
      </c>
      <c r="W503" s="174" t="s">
        <v>979</v>
      </c>
      <c r="X503" s="174" t="s">
        <v>979</v>
      </c>
    </row>
    <row r="504" spans="1:24" ht="14.4">
      <c r="A504" s="82" t="s">
        <v>3172</v>
      </c>
      <c r="B504" s="20" t="b">
        <f t="shared" si="1"/>
        <v>0</v>
      </c>
      <c r="C504" s="82" t="s">
        <v>1968</v>
      </c>
      <c r="D504" s="20" t="s">
        <v>3173</v>
      </c>
      <c r="E504" s="178"/>
      <c r="F504" s="60"/>
      <c r="G504" s="174"/>
      <c r="H504" s="174"/>
      <c r="I504" s="174"/>
      <c r="J504" s="174"/>
      <c r="K504" s="174"/>
      <c r="L504" s="174"/>
      <c r="M504" s="174"/>
      <c r="N504" s="174"/>
      <c r="O504" s="174"/>
      <c r="P504" s="174"/>
      <c r="Q504" s="174"/>
      <c r="R504" s="174"/>
      <c r="S504" s="174"/>
      <c r="T504" s="174"/>
      <c r="U504" s="174"/>
      <c r="V504" s="174"/>
      <c r="W504" s="174"/>
      <c r="X504" s="174"/>
    </row>
    <row r="505" spans="1:24" ht="14.4">
      <c r="A505" s="82" t="s">
        <v>2715</v>
      </c>
      <c r="B505" s="20" t="b">
        <f t="shared" si="1"/>
        <v>0</v>
      </c>
      <c r="C505" s="82" t="s">
        <v>2237</v>
      </c>
      <c r="D505" s="20" t="s">
        <v>2240</v>
      </c>
      <c r="E505" s="82" t="s">
        <v>2240</v>
      </c>
      <c r="F505" s="56" t="s">
        <v>1743</v>
      </c>
      <c r="G505" s="174"/>
      <c r="H505" s="174"/>
      <c r="I505" s="174"/>
      <c r="J505" s="174" t="s">
        <v>979</v>
      </c>
      <c r="K505" s="174" t="s">
        <v>979</v>
      </c>
      <c r="L505" s="174" t="s">
        <v>979</v>
      </c>
      <c r="M505" s="174" t="s">
        <v>979</v>
      </c>
      <c r="N505" s="174" t="s">
        <v>979</v>
      </c>
      <c r="O505" s="174" t="s">
        <v>979</v>
      </c>
      <c r="P505" s="174" t="s">
        <v>979</v>
      </c>
      <c r="Q505" s="174" t="s">
        <v>979</v>
      </c>
      <c r="R505" s="174" t="s">
        <v>979</v>
      </c>
      <c r="S505" s="174"/>
      <c r="T505" s="174"/>
      <c r="U505" s="174"/>
      <c r="V505" s="174"/>
      <c r="W505" s="174"/>
      <c r="X505" s="174"/>
    </row>
    <row r="506" spans="1:24" ht="14.4">
      <c r="A506" s="82" t="s">
        <v>3174</v>
      </c>
      <c r="B506" s="20" t="b">
        <f t="shared" si="1"/>
        <v>0</v>
      </c>
      <c r="C506" s="82" t="s">
        <v>2107</v>
      </c>
      <c r="D506" s="20" t="s">
        <v>2137</v>
      </c>
      <c r="E506" s="82" t="s">
        <v>2134</v>
      </c>
      <c r="F506" s="56" t="s">
        <v>1732</v>
      </c>
      <c r="G506" s="174"/>
      <c r="H506" s="174"/>
      <c r="I506" s="174"/>
      <c r="J506" s="174"/>
      <c r="K506" s="174"/>
      <c r="L506" s="174"/>
      <c r="M506" s="174"/>
      <c r="N506" s="174"/>
      <c r="O506" s="174"/>
      <c r="P506" s="174"/>
      <c r="Q506" s="174"/>
      <c r="R506" s="174"/>
      <c r="S506" s="174" t="s">
        <v>979</v>
      </c>
      <c r="T506" s="174" t="s">
        <v>979</v>
      </c>
      <c r="U506" s="174" t="s">
        <v>979</v>
      </c>
      <c r="V506" s="174" t="s">
        <v>979</v>
      </c>
      <c r="W506" s="174" t="s">
        <v>979</v>
      </c>
      <c r="X506" s="174" t="s">
        <v>979</v>
      </c>
    </row>
    <row r="507" spans="1:24" ht="14.4">
      <c r="A507" s="175" t="s">
        <v>3175</v>
      </c>
      <c r="B507" s="20" t="b">
        <f t="shared" si="1"/>
        <v>0</v>
      </c>
      <c r="C507" s="82" t="s">
        <v>2768</v>
      </c>
      <c r="D507" s="176">
        <v>7327637882</v>
      </c>
      <c r="E507" s="91" t="s">
        <v>1464</v>
      </c>
      <c r="F507" s="84"/>
      <c r="G507" s="174"/>
      <c r="H507" s="174"/>
      <c r="I507" s="174"/>
      <c r="J507" s="174"/>
      <c r="K507" s="174"/>
      <c r="L507" s="174"/>
      <c r="M507" s="174"/>
      <c r="N507" s="174"/>
      <c r="O507" s="174"/>
      <c r="P507" s="174"/>
      <c r="Q507" s="174" t="s">
        <v>979</v>
      </c>
      <c r="R507" s="174"/>
      <c r="S507" s="174" t="s">
        <v>979</v>
      </c>
      <c r="T507" s="174"/>
      <c r="U507" s="174" t="s">
        <v>979</v>
      </c>
      <c r="V507" s="174"/>
      <c r="W507" s="174" t="s">
        <v>979</v>
      </c>
      <c r="X507" s="174"/>
    </row>
    <row r="508" spans="1:24" ht="14.4">
      <c r="A508" s="82" t="s">
        <v>3176</v>
      </c>
      <c r="B508" s="20" t="b">
        <f t="shared" si="1"/>
        <v>0</v>
      </c>
      <c r="C508" s="82" t="s">
        <v>2768</v>
      </c>
      <c r="D508" s="20">
        <v>6304323134</v>
      </c>
      <c r="E508" s="82" t="s">
        <v>337</v>
      </c>
      <c r="F508" s="56" t="s">
        <v>1741</v>
      </c>
      <c r="G508" s="174" t="s">
        <v>979</v>
      </c>
      <c r="H508" s="174" t="s">
        <v>979</v>
      </c>
      <c r="I508" s="174" t="s">
        <v>979</v>
      </c>
      <c r="J508" s="174" t="s">
        <v>979</v>
      </c>
      <c r="K508" s="174" t="s">
        <v>979</v>
      </c>
      <c r="L508" s="174" t="s">
        <v>979</v>
      </c>
      <c r="M508" s="174" t="s">
        <v>979</v>
      </c>
      <c r="N508" s="174" t="s">
        <v>979</v>
      </c>
      <c r="O508" s="174" t="s">
        <v>979</v>
      </c>
      <c r="P508" s="174" t="s">
        <v>979</v>
      </c>
      <c r="Q508" s="174" t="s">
        <v>979</v>
      </c>
      <c r="R508" s="174" t="s">
        <v>979</v>
      </c>
      <c r="S508" s="174" t="s">
        <v>979</v>
      </c>
      <c r="T508" s="174" t="s">
        <v>979</v>
      </c>
      <c r="U508" s="174" t="s">
        <v>979</v>
      </c>
      <c r="V508" s="174" t="s">
        <v>979</v>
      </c>
      <c r="W508" s="174" t="s">
        <v>979</v>
      </c>
      <c r="X508" s="174" t="s">
        <v>979</v>
      </c>
    </row>
    <row r="509" spans="1:24" ht="14.4">
      <c r="A509" s="82" t="s">
        <v>3177</v>
      </c>
      <c r="B509" s="20" t="b">
        <f t="shared" si="1"/>
        <v>0</v>
      </c>
      <c r="C509" s="82" t="s">
        <v>1819</v>
      </c>
      <c r="D509" s="20">
        <v>7322771195</v>
      </c>
      <c r="E509" s="82" t="s">
        <v>1840</v>
      </c>
      <c r="F509" s="56" t="s">
        <v>1732</v>
      </c>
      <c r="G509" s="174"/>
      <c r="H509" s="174"/>
      <c r="I509" s="174"/>
      <c r="J509" s="174"/>
      <c r="K509" s="174"/>
      <c r="L509" s="174"/>
      <c r="M509" s="174"/>
      <c r="N509" s="174"/>
      <c r="O509" s="174"/>
      <c r="P509" s="174"/>
      <c r="Q509" s="174"/>
      <c r="R509" s="174"/>
      <c r="S509" s="174"/>
      <c r="T509" s="174" t="s">
        <v>979</v>
      </c>
      <c r="U509" s="174" t="s">
        <v>979</v>
      </c>
      <c r="V509" s="174" t="s">
        <v>979</v>
      </c>
      <c r="W509" s="174"/>
      <c r="X509" s="174"/>
    </row>
    <row r="510" spans="1:24" ht="14.4">
      <c r="A510" s="82" t="s">
        <v>2636</v>
      </c>
      <c r="B510" s="20" t="b">
        <f t="shared" si="1"/>
        <v>0</v>
      </c>
      <c r="C510" s="82" t="s">
        <v>2768</v>
      </c>
      <c r="D510" s="20">
        <v>6508637396</v>
      </c>
      <c r="E510" s="82" t="s">
        <v>798</v>
      </c>
      <c r="F510" s="56" t="s">
        <v>1762</v>
      </c>
      <c r="G510" s="174"/>
      <c r="H510" s="174"/>
      <c r="I510" s="174"/>
      <c r="J510" s="174"/>
      <c r="K510" s="174"/>
      <c r="L510" s="174"/>
      <c r="M510" s="174"/>
      <c r="N510" s="174"/>
      <c r="O510" s="174"/>
      <c r="P510" s="174"/>
      <c r="Q510" s="174"/>
      <c r="R510" s="174"/>
      <c r="S510" s="174" t="s">
        <v>979</v>
      </c>
      <c r="T510" s="174" t="s">
        <v>979</v>
      </c>
      <c r="U510" s="174" t="s">
        <v>979</v>
      </c>
      <c r="V510" s="174" t="s">
        <v>979</v>
      </c>
      <c r="W510" s="174" t="s">
        <v>979</v>
      </c>
      <c r="X510" s="174" t="s">
        <v>979</v>
      </c>
    </row>
    <row r="511" spans="1:24" ht="14.4">
      <c r="A511" s="82" t="s">
        <v>3178</v>
      </c>
      <c r="B511" s="20" t="b">
        <f t="shared" si="1"/>
        <v>0</v>
      </c>
      <c r="C511" s="82" t="s">
        <v>2237</v>
      </c>
      <c r="D511" s="20" t="s">
        <v>2240</v>
      </c>
      <c r="E511" s="82" t="s">
        <v>2240</v>
      </c>
      <c r="F511" s="56" t="s">
        <v>1732</v>
      </c>
      <c r="G511" s="174"/>
      <c r="H511" s="174"/>
      <c r="I511" s="174"/>
      <c r="J511" s="174"/>
      <c r="K511" s="174"/>
      <c r="L511" s="174"/>
      <c r="M511" s="174"/>
      <c r="N511" s="174"/>
      <c r="O511" s="174"/>
      <c r="P511" s="174" t="s">
        <v>979</v>
      </c>
      <c r="Q511" s="174" t="s">
        <v>979</v>
      </c>
      <c r="R511" s="174" t="s">
        <v>979</v>
      </c>
      <c r="S511" s="174"/>
      <c r="T511" s="174"/>
      <c r="U511" s="174"/>
      <c r="V511" s="174"/>
      <c r="W511" s="174"/>
      <c r="X511" s="174"/>
    </row>
    <row r="512" spans="1:24" ht="14.4">
      <c r="A512" s="82" t="s">
        <v>2598</v>
      </c>
      <c r="B512" s="20" t="b">
        <f t="shared" ref="B512:B664" si="2">A512=A511</f>
        <v>0</v>
      </c>
      <c r="C512" s="82" t="s">
        <v>2237</v>
      </c>
      <c r="D512" s="20">
        <v>9492029692</v>
      </c>
      <c r="E512" s="82" t="s">
        <v>530</v>
      </c>
      <c r="F512" s="56" t="s">
        <v>1752</v>
      </c>
      <c r="G512" s="174"/>
      <c r="H512" s="174" t="s">
        <v>979</v>
      </c>
      <c r="I512" s="174" t="s">
        <v>979</v>
      </c>
      <c r="J512" s="174" t="s">
        <v>979</v>
      </c>
      <c r="K512" s="174" t="s">
        <v>979</v>
      </c>
      <c r="L512" s="174" t="s">
        <v>979</v>
      </c>
      <c r="M512" s="174" t="s">
        <v>979</v>
      </c>
      <c r="N512" s="174" t="s">
        <v>979</v>
      </c>
      <c r="O512" s="174" t="s">
        <v>979</v>
      </c>
      <c r="P512" s="174" t="s">
        <v>979</v>
      </c>
      <c r="Q512" s="174" t="s">
        <v>979</v>
      </c>
      <c r="R512" s="174" t="s">
        <v>979</v>
      </c>
      <c r="S512" s="174" t="s">
        <v>979</v>
      </c>
      <c r="T512" s="174" t="s">
        <v>979</v>
      </c>
      <c r="U512" s="174" t="s">
        <v>979</v>
      </c>
      <c r="V512" s="174" t="s">
        <v>979</v>
      </c>
      <c r="W512" s="174" t="s">
        <v>979</v>
      </c>
      <c r="X512" s="174" t="s">
        <v>979</v>
      </c>
    </row>
    <row r="513" spans="1:24" ht="14.4">
      <c r="A513" s="82" t="s">
        <v>2725</v>
      </c>
      <c r="B513" s="20" t="b">
        <f t="shared" si="2"/>
        <v>0</v>
      </c>
      <c r="C513" s="82" t="s">
        <v>18</v>
      </c>
      <c r="D513" s="20">
        <v>7322166721</v>
      </c>
      <c r="E513" s="82" t="s">
        <v>712</v>
      </c>
      <c r="F513" s="56" t="s">
        <v>1769</v>
      </c>
      <c r="G513" s="174"/>
      <c r="H513" s="174"/>
      <c r="I513" s="174"/>
      <c r="J513" s="174"/>
      <c r="K513" s="174"/>
      <c r="L513" s="174"/>
      <c r="M513" s="174"/>
      <c r="N513" s="174"/>
      <c r="O513" s="174"/>
      <c r="P513" s="174"/>
      <c r="Q513" s="174"/>
      <c r="R513" s="174"/>
      <c r="S513" s="174" t="s">
        <v>979</v>
      </c>
      <c r="T513" s="174" t="s">
        <v>979</v>
      </c>
      <c r="U513" s="174" t="s">
        <v>979</v>
      </c>
      <c r="V513" s="174" t="s">
        <v>979</v>
      </c>
      <c r="W513" s="174" t="s">
        <v>979</v>
      </c>
      <c r="X513" s="174" t="s">
        <v>979</v>
      </c>
    </row>
    <row r="514" spans="1:24" ht="14.4">
      <c r="A514" s="177" t="s">
        <v>3179</v>
      </c>
      <c r="B514" s="20" t="b">
        <f t="shared" si="2"/>
        <v>0</v>
      </c>
      <c r="C514" s="82" t="s">
        <v>2237</v>
      </c>
      <c r="D514" s="20">
        <v>4408320769</v>
      </c>
      <c r="E514" s="82" t="s">
        <v>228</v>
      </c>
      <c r="F514" s="56" t="s">
        <v>1752</v>
      </c>
      <c r="G514" s="174"/>
      <c r="H514" s="174"/>
      <c r="I514" s="174"/>
      <c r="J514" s="174"/>
      <c r="K514" s="174"/>
      <c r="L514" s="174"/>
      <c r="M514" s="174"/>
      <c r="N514" s="174"/>
      <c r="O514" s="174"/>
      <c r="P514" s="174" t="s">
        <v>979</v>
      </c>
      <c r="Q514" s="174" t="s">
        <v>979</v>
      </c>
      <c r="R514" s="174" t="s">
        <v>979</v>
      </c>
      <c r="S514" s="174"/>
      <c r="T514" s="174"/>
      <c r="U514" s="174"/>
      <c r="V514" s="174"/>
      <c r="W514" s="174"/>
      <c r="X514" s="174"/>
    </row>
    <row r="515" spans="1:24" ht="14.4">
      <c r="A515" s="177" t="s">
        <v>3179</v>
      </c>
      <c r="B515" s="20" t="b">
        <f t="shared" si="2"/>
        <v>1</v>
      </c>
      <c r="C515" s="82" t="s">
        <v>18</v>
      </c>
      <c r="D515" s="20">
        <v>4408320768</v>
      </c>
      <c r="E515" s="82" t="s">
        <v>231</v>
      </c>
      <c r="F515" s="56" t="s">
        <v>1757</v>
      </c>
      <c r="G515" s="174"/>
      <c r="H515" s="174"/>
      <c r="I515" s="174"/>
      <c r="J515" s="174"/>
      <c r="K515" s="174"/>
      <c r="L515" s="174"/>
      <c r="M515" s="174"/>
      <c r="N515" s="174"/>
      <c r="O515" s="174"/>
      <c r="P515" s="174"/>
      <c r="Q515" s="174"/>
      <c r="R515" s="174"/>
      <c r="S515" s="174" t="s">
        <v>979</v>
      </c>
      <c r="T515" s="174" t="s">
        <v>979</v>
      </c>
      <c r="U515" s="174" t="s">
        <v>979</v>
      </c>
      <c r="V515" s="174" t="s">
        <v>979</v>
      </c>
      <c r="W515" s="174" t="s">
        <v>979</v>
      </c>
      <c r="X515" s="174" t="s">
        <v>979</v>
      </c>
    </row>
    <row r="516" spans="1:24" ht="14.4">
      <c r="A516" s="82" t="s">
        <v>1124</v>
      </c>
      <c r="B516" s="20" t="b">
        <f t="shared" si="2"/>
        <v>0</v>
      </c>
      <c r="C516" s="82" t="s">
        <v>752</v>
      </c>
      <c r="D516" s="20">
        <v>9513184510</v>
      </c>
      <c r="E516" s="82" t="s">
        <v>1123</v>
      </c>
      <c r="F516" s="56" t="s">
        <v>1741</v>
      </c>
      <c r="G516" s="174"/>
      <c r="H516" s="174"/>
      <c r="I516" s="174"/>
      <c r="J516" s="174"/>
      <c r="K516" s="174"/>
      <c r="L516" s="174"/>
      <c r="M516" s="174"/>
      <c r="N516" s="174"/>
      <c r="O516" s="174"/>
      <c r="P516" s="174"/>
      <c r="Q516" s="174"/>
      <c r="R516" s="174"/>
      <c r="S516" s="174" t="s">
        <v>979</v>
      </c>
      <c r="T516" s="174" t="s">
        <v>979</v>
      </c>
      <c r="U516" s="174" t="s">
        <v>979</v>
      </c>
      <c r="V516" s="174" t="s">
        <v>979</v>
      </c>
      <c r="W516" s="174" t="s">
        <v>979</v>
      </c>
      <c r="X516" s="174" t="s">
        <v>979</v>
      </c>
    </row>
    <row r="517" spans="1:24" ht="14.4">
      <c r="A517" s="60" t="s">
        <v>3180</v>
      </c>
      <c r="B517" s="20" t="b">
        <f t="shared" si="2"/>
        <v>0</v>
      </c>
      <c r="C517" s="1" t="s">
        <v>2043</v>
      </c>
      <c r="F517" s="56" t="s">
        <v>1732</v>
      </c>
      <c r="G517" s="174"/>
      <c r="H517" s="174"/>
      <c r="I517" s="174"/>
      <c r="J517" s="174"/>
      <c r="K517" s="174"/>
      <c r="L517" s="174"/>
      <c r="M517" s="174" t="s">
        <v>979</v>
      </c>
      <c r="N517" s="174" t="s">
        <v>979</v>
      </c>
      <c r="O517" s="174" t="s">
        <v>979</v>
      </c>
      <c r="P517" s="174" t="s">
        <v>979</v>
      </c>
      <c r="Q517" s="174" t="s">
        <v>979</v>
      </c>
      <c r="R517" s="174"/>
      <c r="S517" s="174"/>
      <c r="T517" s="174"/>
      <c r="U517" s="174"/>
      <c r="V517" s="174"/>
      <c r="W517" s="174"/>
      <c r="X517" s="174"/>
    </row>
    <row r="518" spans="1:24" ht="14.4">
      <c r="A518" s="60" t="s">
        <v>3180</v>
      </c>
      <c r="B518" s="20" t="b">
        <f t="shared" si="2"/>
        <v>1</v>
      </c>
      <c r="C518" s="1" t="s">
        <v>2043</v>
      </c>
      <c r="F518" s="56" t="s">
        <v>1732</v>
      </c>
      <c r="G518" s="174"/>
      <c r="H518" s="174"/>
      <c r="I518" s="174"/>
      <c r="J518" s="174"/>
      <c r="K518" s="174"/>
      <c r="L518" s="174"/>
      <c r="M518" s="174" t="s">
        <v>979</v>
      </c>
      <c r="N518" s="174" t="s">
        <v>979</v>
      </c>
      <c r="O518" s="174" t="s">
        <v>979</v>
      </c>
      <c r="P518" s="174" t="s">
        <v>979</v>
      </c>
      <c r="Q518" s="174" t="s">
        <v>979</v>
      </c>
      <c r="R518" s="174"/>
      <c r="S518" s="174"/>
      <c r="T518" s="174"/>
      <c r="U518" s="174"/>
      <c r="V518" s="174"/>
      <c r="W518" s="174"/>
      <c r="X518" s="174"/>
    </row>
    <row r="519" spans="1:24" ht="14.4">
      <c r="A519" s="82" t="s">
        <v>3181</v>
      </c>
      <c r="B519" s="20" t="b">
        <f t="shared" si="2"/>
        <v>0</v>
      </c>
      <c r="C519" s="82" t="s">
        <v>2237</v>
      </c>
      <c r="D519" s="20" t="s">
        <v>3182</v>
      </c>
      <c r="E519" s="82" t="s">
        <v>523</v>
      </c>
      <c r="F519" s="56" t="s">
        <v>1779</v>
      </c>
      <c r="G519" s="174"/>
      <c r="H519" s="174" t="s">
        <v>979</v>
      </c>
      <c r="I519" s="174" t="s">
        <v>979</v>
      </c>
      <c r="J519" s="174" t="s">
        <v>979</v>
      </c>
      <c r="K519" s="174" t="s">
        <v>979</v>
      </c>
      <c r="L519" s="174" t="s">
        <v>979</v>
      </c>
      <c r="M519" s="174" t="s">
        <v>979</v>
      </c>
      <c r="N519" s="174" t="s">
        <v>979</v>
      </c>
      <c r="O519" s="174" t="s">
        <v>979</v>
      </c>
      <c r="P519" s="174" t="s">
        <v>979</v>
      </c>
      <c r="Q519" s="174" t="s">
        <v>979</v>
      </c>
      <c r="R519" s="174" t="s">
        <v>979</v>
      </c>
      <c r="S519" s="174" t="s">
        <v>979</v>
      </c>
      <c r="T519" s="174" t="s">
        <v>979</v>
      </c>
      <c r="U519" s="174" t="s">
        <v>979</v>
      </c>
      <c r="V519" s="174" t="s">
        <v>979</v>
      </c>
      <c r="W519" s="174" t="s">
        <v>979</v>
      </c>
      <c r="X519" s="174" t="s">
        <v>979</v>
      </c>
    </row>
    <row r="520" spans="1:24" ht="14.4">
      <c r="A520" s="82" t="s">
        <v>3183</v>
      </c>
      <c r="B520" s="20" t="b">
        <f t="shared" si="2"/>
        <v>0</v>
      </c>
      <c r="C520" s="82" t="s">
        <v>316</v>
      </c>
      <c r="D520" s="20" t="s">
        <v>1198</v>
      </c>
      <c r="E520" s="82" t="s">
        <v>1196</v>
      </c>
      <c r="F520" s="56" t="s">
        <v>1741</v>
      </c>
      <c r="G520" s="174"/>
      <c r="H520" s="174"/>
      <c r="I520" s="174"/>
      <c r="J520" s="174"/>
      <c r="K520" s="174"/>
      <c r="L520" s="174"/>
      <c r="M520" s="174"/>
      <c r="N520" s="174"/>
      <c r="O520" s="174"/>
      <c r="P520" s="174"/>
      <c r="Q520" s="174"/>
      <c r="R520" s="174"/>
      <c r="S520" s="174" t="s">
        <v>979</v>
      </c>
      <c r="T520" s="174"/>
      <c r="U520" s="174" t="s">
        <v>979</v>
      </c>
      <c r="V520" s="174"/>
      <c r="W520" s="174" t="s">
        <v>979</v>
      </c>
      <c r="X520" s="174" t="s">
        <v>979</v>
      </c>
    </row>
    <row r="521" spans="1:24" ht="14.4">
      <c r="A521" s="82" t="s">
        <v>3184</v>
      </c>
      <c r="B521" s="20" t="b">
        <f t="shared" si="2"/>
        <v>0</v>
      </c>
      <c r="C521" s="82" t="s">
        <v>28</v>
      </c>
      <c r="D521" s="20">
        <v>8055016034</v>
      </c>
      <c r="E521" s="82" t="s">
        <v>823</v>
      </c>
      <c r="F521" s="56" t="s">
        <v>1732</v>
      </c>
      <c r="G521" s="174"/>
      <c r="H521" s="174"/>
      <c r="I521" s="174"/>
      <c r="J521" s="174"/>
      <c r="K521" s="174"/>
      <c r="L521" s="174"/>
      <c r="M521" s="174"/>
      <c r="N521" s="174"/>
      <c r="O521" s="174"/>
      <c r="P521" s="174"/>
      <c r="Q521" s="174"/>
      <c r="R521" s="174"/>
      <c r="S521" s="174"/>
      <c r="T521" s="174"/>
      <c r="U521" s="174"/>
      <c r="V521" s="174" t="s">
        <v>979</v>
      </c>
      <c r="W521" s="174" t="s">
        <v>979</v>
      </c>
      <c r="X521" s="174"/>
    </row>
    <row r="522" spans="1:24" ht="14.4">
      <c r="A522" s="82" t="s">
        <v>3185</v>
      </c>
      <c r="B522" s="20" t="b">
        <f t="shared" si="2"/>
        <v>0</v>
      </c>
      <c r="C522" s="82" t="s">
        <v>56</v>
      </c>
      <c r="D522" s="20">
        <v>6099039951</v>
      </c>
      <c r="E522" s="82" t="s">
        <v>657</v>
      </c>
      <c r="F522" s="56" t="s">
        <v>1747</v>
      </c>
      <c r="G522" s="174"/>
      <c r="H522" s="174"/>
      <c r="I522" s="174"/>
      <c r="J522" s="174"/>
      <c r="K522" s="174"/>
      <c r="L522" s="174"/>
      <c r="M522" s="174"/>
      <c r="N522" s="174"/>
      <c r="O522" s="174"/>
      <c r="P522" s="174"/>
      <c r="Q522" s="174"/>
      <c r="R522" s="174"/>
      <c r="S522" s="174" t="s">
        <v>979</v>
      </c>
      <c r="T522" s="174" t="s">
        <v>979</v>
      </c>
      <c r="U522" s="174" t="s">
        <v>979</v>
      </c>
      <c r="V522" s="174" t="s">
        <v>979</v>
      </c>
      <c r="W522" s="174" t="s">
        <v>979</v>
      </c>
      <c r="X522" s="174" t="s">
        <v>979</v>
      </c>
    </row>
    <row r="523" spans="1:24" ht="14.4">
      <c r="A523" s="82" t="s">
        <v>3186</v>
      </c>
      <c r="B523" s="20" t="b">
        <f t="shared" si="2"/>
        <v>0</v>
      </c>
      <c r="C523" s="82" t="s">
        <v>2768</v>
      </c>
      <c r="D523" s="20">
        <v>8473059516</v>
      </c>
      <c r="E523" s="82" t="s">
        <v>1152</v>
      </c>
      <c r="F523" s="56" t="s">
        <v>1743</v>
      </c>
      <c r="G523" s="174"/>
      <c r="H523" s="174"/>
      <c r="I523" s="174"/>
      <c r="J523" s="174"/>
      <c r="K523" s="174"/>
      <c r="L523" s="174"/>
      <c r="M523" s="174"/>
      <c r="N523" s="174"/>
      <c r="O523" s="174"/>
      <c r="P523" s="174"/>
      <c r="Q523" s="174"/>
      <c r="R523" s="174"/>
      <c r="S523" s="174"/>
      <c r="T523" s="174"/>
      <c r="U523" s="174" t="s">
        <v>979</v>
      </c>
      <c r="V523" s="174" t="s">
        <v>979</v>
      </c>
      <c r="W523" s="174" t="s">
        <v>979</v>
      </c>
      <c r="X523" s="174" t="s">
        <v>979</v>
      </c>
    </row>
    <row r="524" spans="1:24" ht="14.4">
      <c r="A524" s="82" t="s">
        <v>3187</v>
      </c>
      <c r="B524" s="20" t="b">
        <f t="shared" si="2"/>
        <v>0</v>
      </c>
      <c r="C524" s="82" t="s">
        <v>1839</v>
      </c>
      <c r="D524" s="20">
        <v>6319747285</v>
      </c>
      <c r="E524" s="82" t="s">
        <v>1836</v>
      </c>
      <c r="F524" s="56" t="s">
        <v>1732</v>
      </c>
      <c r="G524" s="174"/>
      <c r="H524" s="174"/>
      <c r="I524" s="174"/>
      <c r="J524" s="174"/>
      <c r="K524" s="174"/>
      <c r="L524" s="174"/>
      <c r="M524" s="174"/>
      <c r="N524" s="174"/>
      <c r="O524" s="174"/>
      <c r="P524" s="174"/>
      <c r="Q524" s="174"/>
      <c r="R524" s="174"/>
      <c r="S524" s="174" t="s">
        <v>979</v>
      </c>
      <c r="T524" s="174" t="s">
        <v>979</v>
      </c>
      <c r="U524" s="174" t="s">
        <v>979</v>
      </c>
      <c r="V524" s="174" t="s">
        <v>979</v>
      </c>
      <c r="W524" s="174" t="s">
        <v>979</v>
      </c>
      <c r="X524" s="174" t="s">
        <v>979</v>
      </c>
    </row>
    <row r="525" spans="1:24" ht="14.4">
      <c r="A525" s="82" t="s">
        <v>3188</v>
      </c>
      <c r="B525" s="20" t="b">
        <f t="shared" si="2"/>
        <v>0</v>
      </c>
      <c r="C525" s="82" t="s">
        <v>1933</v>
      </c>
      <c r="D525" s="20">
        <v>8327664468</v>
      </c>
      <c r="E525" s="82" t="s">
        <v>1956</v>
      </c>
      <c r="F525" s="56" t="s">
        <v>1743</v>
      </c>
      <c r="G525" s="174"/>
      <c r="H525" s="174"/>
      <c r="I525" s="174"/>
      <c r="J525" s="174"/>
      <c r="K525" s="174"/>
      <c r="L525" s="174"/>
      <c r="M525" s="174"/>
      <c r="N525" s="174"/>
      <c r="O525" s="174"/>
      <c r="P525" s="174"/>
      <c r="Q525" s="174"/>
      <c r="R525" s="174"/>
      <c r="S525" s="174"/>
      <c r="T525" s="174" t="s">
        <v>979</v>
      </c>
      <c r="U525" s="174" t="s">
        <v>979</v>
      </c>
      <c r="V525" s="174" t="s">
        <v>979</v>
      </c>
      <c r="W525" s="174" t="s">
        <v>979</v>
      </c>
      <c r="X525" s="174" t="s">
        <v>979</v>
      </c>
    </row>
    <row r="526" spans="1:24" ht="14.4">
      <c r="A526" s="82" t="s">
        <v>3189</v>
      </c>
      <c r="B526" s="20" t="b">
        <f t="shared" si="2"/>
        <v>0</v>
      </c>
      <c r="C526" s="82" t="s">
        <v>18</v>
      </c>
      <c r="D526" s="20">
        <v>4699753488</v>
      </c>
      <c r="E526" s="82" t="s">
        <v>772</v>
      </c>
      <c r="F526" s="56" t="s">
        <v>1739</v>
      </c>
      <c r="G526" s="174"/>
      <c r="H526" s="174"/>
      <c r="I526" s="174"/>
      <c r="J526" s="174"/>
      <c r="K526" s="174"/>
      <c r="L526" s="174"/>
      <c r="M526" s="174"/>
      <c r="N526" s="174"/>
      <c r="O526" s="174"/>
      <c r="P526" s="174"/>
      <c r="Q526" s="174"/>
      <c r="R526" s="174"/>
      <c r="S526" s="174" t="s">
        <v>979</v>
      </c>
      <c r="T526" s="174" t="s">
        <v>979</v>
      </c>
      <c r="U526" s="174" t="s">
        <v>979</v>
      </c>
      <c r="V526" s="174" t="s">
        <v>979</v>
      </c>
      <c r="W526" s="174" t="s">
        <v>979</v>
      </c>
      <c r="X526" s="174" t="s">
        <v>979</v>
      </c>
    </row>
    <row r="527" spans="1:24" ht="14.4">
      <c r="A527" s="82" t="s">
        <v>3190</v>
      </c>
      <c r="B527" s="20" t="b">
        <f t="shared" si="2"/>
        <v>0</v>
      </c>
      <c r="C527" s="82" t="s">
        <v>2237</v>
      </c>
      <c r="D527" s="20">
        <v>4699753488</v>
      </c>
      <c r="E527" s="82" t="s">
        <v>772</v>
      </c>
      <c r="F527" s="56" t="s">
        <v>1732</v>
      </c>
      <c r="G527" s="174"/>
      <c r="H527" s="174"/>
      <c r="I527" s="174"/>
      <c r="J527" s="174"/>
      <c r="K527" s="174"/>
      <c r="L527" s="174"/>
      <c r="M527" s="174"/>
      <c r="N527" s="174"/>
      <c r="O527" s="174"/>
      <c r="P527" s="174" t="s">
        <v>979</v>
      </c>
      <c r="Q527" s="174" t="s">
        <v>979</v>
      </c>
      <c r="R527" s="174" t="s">
        <v>979</v>
      </c>
      <c r="S527" s="174"/>
      <c r="T527" s="174"/>
      <c r="U527" s="174"/>
      <c r="V527" s="174"/>
      <c r="W527" s="174"/>
      <c r="X527" s="174"/>
    </row>
    <row r="528" spans="1:24" ht="14.4">
      <c r="A528" s="175" t="s">
        <v>3191</v>
      </c>
      <c r="B528" s="20" t="b">
        <f t="shared" si="2"/>
        <v>0</v>
      </c>
      <c r="C528" s="82" t="s">
        <v>2768</v>
      </c>
      <c r="D528" s="176">
        <v>6307316848</v>
      </c>
      <c r="E528" s="91" t="s">
        <v>1348</v>
      </c>
      <c r="F528" s="84"/>
      <c r="G528" s="174"/>
      <c r="H528" s="174"/>
      <c r="I528" s="174"/>
      <c r="J528" s="174"/>
      <c r="K528" s="174"/>
      <c r="L528" s="174"/>
      <c r="M528" s="174"/>
      <c r="N528" s="174"/>
      <c r="O528" s="174"/>
      <c r="P528" s="174"/>
      <c r="Q528" s="174"/>
      <c r="R528" s="174"/>
      <c r="S528" s="174" t="s">
        <v>979</v>
      </c>
      <c r="T528" s="174" t="s">
        <v>979</v>
      </c>
      <c r="U528" s="174" t="s">
        <v>979</v>
      </c>
      <c r="V528" s="174"/>
      <c r="W528" s="174" t="s">
        <v>979</v>
      </c>
      <c r="X528" s="174"/>
    </row>
    <row r="529" spans="1:24" ht="14.4">
      <c r="A529" s="82" t="s">
        <v>3192</v>
      </c>
      <c r="B529" s="20" t="b">
        <f t="shared" si="2"/>
        <v>0</v>
      </c>
      <c r="C529" s="82" t="s">
        <v>2237</v>
      </c>
      <c r="D529" s="20" t="s">
        <v>3193</v>
      </c>
      <c r="E529" s="82" t="s">
        <v>2240</v>
      </c>
      <c r="F529" s="56" t="s">
        <v>1736</v>
      </c>
      <c r="G529" s="174"/>
      <c r="H529" s="174"/>
      <c r="I529" s="174"/>
      <c r="J529" s="174"/>
      <c r="K529" s="174"/>
      <c r="L529" s="174"/>
      <c r="M529" s="174"/>
      <c r="N529" s="174"/>
      <c r="O529" s="174"/>
      <c r="P529" s="174"/>
      <c r="Q529" s="174"/>
      <c r="R529" s="174" t="s">
        <v>979</v>
      </c>
      <c r="S529" s="174"/>
      <c r="T529" s="174"/>
      <c r="U529" s="174"/>
      <c r="V529" s="174"/>
      <c r="W529" s="174"/>
      <c r="X529" s="174"/>
    </row>
    <row r="530" spans="1:24" ht="14.4">
      <c r="A530" s="82" t="s">
        <v>954</v>
      </c>
      <c r="B530" s="20" t="b">
        <f t="shared" si="2"/>
        <v>0</v>
      </c>
      <c r="C530" s="82" t="s">
        <v>18</v>
      </c>
      <c r="D530" s="20" t="s">
        <v>953</v>
      </c>
      <c r="E530" s="82" t="s">
        <v>951</v>
      </c>
      <c r="F530" s="56" t="s">
        <v>1739</v>
      </c>
      <c r="G530" s="174"/>
      <c r="H530" s="174"/>
      <c r="I530" s="174"/>
      <c r="J530" s="174"/>
      <c r="K530" s="174"/>
      <c r="L530" s="174"/>
      <c r="M530" s="174"/>
      <c r="N530" s="174"/>
      <c r="O530" s="174"/>
      <c r="P530" s="174"/>
      <c r="Q530" s="174" t="s">
        <v>979</v>
      </c>
      <c r="R530" s="174"/>
      <c r="S530" s="174" t="s">
        <v>979</v>
      </c>
      <c r="T530" s="174" t="s">
        <v>979</v>
      </c>
      <c r="U530" s="174" t="s">
        <v>979</v>
      </c>
      <c r="V530" s="174" t="s">
        <v>979</v>
      </c>
      <c r="W530" s="174" t="s">
        <v>979</v>
      </c>
      <c r="X530" s="174" t="s">
        <v>979</v>
      </c>
    </row>
    <row r="531" spans="1:24" ht="14.4">
      <c r="A531" s="82" t="s">
        <v>596</v>
      </c>
      <c r="B531" s="20" t="b">
        <f t="shared" si="2"/>
        <v>0</v>
      </c>
      <c r="C531" s="82" t="s">
        <v>2237</v>
      </c>
      <c r="D531" s="20" t="s">
        <v>2240</v>
      </c>
      <c r="E531" s="82" t="s">
        <v>595</v>
      </c>
      <c r="F531" s="56" t="s">
        <v>1732</v>
      </c>
      <c r="G531" s="174"/>
      <c r="H531" s="174"/>
      <c r="I531" s="174"/>
      <c r="J531" s="174"/>
      <c r="K531" s="174"/>
      <c r="L531" s="174"/>
      <c r="M531" s="174"/>
      <c r="N531" s="174"/>
      <c r="O531" s="174"/>
      <c r="P531" s="174"/>
      <c r="Q531" s="174"/>
      <c r="R531" s="174"/>
      <c r="S531" s="174"/>
      <c r="T531" s="174"/>
      <c r="U531" s="174"/>
      <c r="V531" s="174"/>
      <c r="W531" s="174"/>
      <c r="X531" s="174"/>
    </row>
    <row r="532" spans="1:24" ht="14.4">
      <c r="A532" s="82" t="s">
        <v>3194</v>
      </c>
      <c r="B532" s="20" t="b">
        <f t="shared" si="2"/>
        <v>0</v>
      </c>
      <c r="C532" s="82" t="s">
        <v>18</v>
      </c>
      <c r="D532" s="20">
        <v>9139482849</v>
      </c>
      <c r="E532" s="82" t="s">
        <v>595</v>
      </c>
      <c r="F532" s="56" t="s">
        <v>1732</v>
      </c>
      <c r="G532" s="174"/>
      <c r="H532" s="174"/>
      <c r="I532" s="174"/>
      <c r="J532" s="174"/>
      <c r="K532" s="174"/>
      <c r="L532" s="174"/>
      <c r="M532" s="174"/>
      <c r="N532" s="174"/>
      <c r="O532" s="174"/>
      <c r="P532" s="174"/>
      <c r="Q532" s="174"/>
      <c r="R532" s="174"/>
      <c r="S532" s="174" t="s">
        <v>979</v>
      </c>
      <c r="T532" s="174" t="s">
        <v>979</v>
      </c>
      <c r="U532" s="174" t="s">
        <v>979</v>
      </c>
      <c r="V532" s="174" t="s">
        <v>979</v>
      </c>
      <c r="W532" s="174" t="s">
        <v>979</v>
      </c>
      <c r="X532" s="174" t="s">
        <v>979</v>
      </c>
    </row>
    <row r="533" spans="1:24" ht="14.4">
      <c r="A533" s="82" t="s">
        <v>1565</v>
      </c>
      <c r="B533" s="20" t="b">
        <f t="shared" si="2"/>
        <v>0</v>
      </c>
      <c r="C533" s="82" t="s">
        <v>28</v>
      </c>
      <c r="D533" s="20">
        <v>4129158986</v>
      </c>
      <c r="E533" s="82" t="s">
        <v>3195</v>
      </c>
      <c r="F533" s="56" t="s">
        <v>1732</v>
      </c>
      <c r="G533" s="174"/>
      <c r="H533" s="174"/>
      <c r="I533" s="174"/>
      <c r="J533" s="174"/>
      <c r="K533" s="174"/>
      <c r="L533" s="174"/>
      <c r="M533" s="174"/>
      <c r="N533" s="174"/>
      <c r="O533" s="174"/>
      <c r="P533" s="174"/>
      <c r="Q533" s="174"/>
      <c r="R533" s="174"/>
      <c r="S533" s="174"/>
      <c r="T533" s="174"/>
      <c r="U533" s="174" t="s">
        <v>979</v>
      </c>
      <c r="V533" s="174" t="s">
        <v>979</v>
      </c>
      <c r="W533" s="174" t="s">
        <v>979</v>
      </c>
      <c r="X533" s="174" t="s">
        <v>979</v>
      </c>
    </row>
    <row r="534" spans="1:24" ht="14.4">
      <c r="A534" s="82" t="s">
        <v>3196</v>
      </c>
      <c r="B534" s="20" t="b">
        <f t="shared" si="2"/>
        <v>0</v>
      </c>
      <c r="C534" s="82" t="s">
        <v>1933</v>
      </c>
      <c r="D534" s="20">
        <v>5036166535</v>
      </c>
      <c r="E534" s="82" t="s">
        <v>1951</v>
      </c>
      <c r="F534" s="56" t="s">
        <v>1732</v>
      </c>
      <c r="G534" s="174"/>
      <c r="H534" s="174"/>
      <c r="I534" s="174"/>
      <c r="J534" s="174"/>
      <c r="K534" s="174"/>
      <c r="L534" s="174"/>
      <c r="M534" s="174"/>
      <c r="N534" s="174"/>
      <c r="O534" s="174"/>
      <c r="P534" s="174"/>
      <c r="Q534" s="174"/>
      <c r="R534" s="174"/>
      <c r="S534" s="174" t="s">
        <v>979</v>
      </c>
      <c r="T534" s="174" t="s">
        <v>979</v>
      </c>
      <c r="U534" s="174" t="s">
        <v>979</v>
      </c>
      <c r="V534" s="174" t="s">
        <v>979</v>
      </c>
      <c r="W534" s="174" t="s">
        <v>979</v>
      </c>
      <c r="X534" s="174" t="s">
        <v>979</v>
      </c>
    </row>
    <row r="535" spans="1:24" ht="14.4">
      <c r="A535" s="82" t="s">
        <v>3197</v>
      </c>
      <c r="B535" s="20" t="b">
        <f t="shared" si="2"/>
        <v>0</v>
      </c>
      <c r="C535" s="82" t="s">
        <v>1968</v>
      </c>
      <c r="D535" s="20" t="s">
        <v>2002</v>
      </c>
      <c r="E535" s="82" t="s">
        <v>2000</v>
      </c>
      <c r="F535" s="56" t="s">
        <v>1739</v>
      </c>
      <c r="G535" s="174"/>
      <c r="H535" s="174"/>
      <c r="I535" s="174"/>
      <c r="J535" s="174"/>
      <c r="K535" s="174"/>
      <c r="L535" s="174"/>
      <c r="M535" s="174"/>
      <c r="N535" s="174"/>
      <c r="O535" s="174"/>
      <c r="P535" s="174"/>
      <c r="Q535" s="174"/>
      <c r="R535" s="174"/>
      <c r="S535" s="174"/>
      <c r="T535" s="174"/>
      <c r="U535" s="174" t="s">
        <v>979</v>
      </c>
      <c r="V535" s="174" t="s">
        <v>979</v>
      </c>
      <c r="W535" s="174" t="s">
        <v>979</v>
      </c>
      <c r="X535" s="174"/>
    </row>
    <row r="536" spans="1:24" ht="14.4">
      <c r="A536" s="82" t="s">
        <v>3198</v>
      </c>
      <c r="B536" s="20" t="b">
        <f t="shared" si="2"/>
        <v>0</v>
      </c>
      <c r="C536" s="82" t="s">
        <v>2043</v>
      </c>
      <c r="D536" s="20">
        <v>8033615193</v>
      </c>
      <c r="E536" s="82" t="s">
        <v>2045</v>
      </c>
      <c r="F536" s="56" t="s">
        <v>1741</v>
      </c>
      <c r="G536" s="174"/>
      <c r="H536" s="174"/>
      <c r="I536" s="174"/>
      <c r="J536" s="174"/>
      <c r="K536" s="174"/>
      <c r="L536" s="174"/>
      <c r="M536" s="174"/>
      <c r="N536" s="174"/>
      <c r="O536" s="174"/>
      <c r="P536" s="174"/>
      <c r="Q536" s="174"/>
      <c r="R536" s="174"/>
      <c r="S536" s="174" t="s">
        <v>979</v>
      </c>
      <c r="T536" s="174" t="s">
        <v>979</v>
      </c>
      <c r="U536" s="174" t="s">
        <v>979</v>
      </c>
      <c r="V536" s="174" t="s">
        <v>979</v>
      </c>
      <c r="W536" s="174" t="s">
        <v>979</v>
      </c>
      <c r="X536" s="174"/>
    </row>
    <row r="537" spans="1:24" ht="14.4">
      <c r="A537" s="82" t="s">
        <v>212</v>
      </c>
      <c r="B537" s="20" t="b">
        <f t="shared" si="2"/>
        <v>0</v>
      </c>
      <c r="C537" s="82" t="s">
        <v>2237</v>
      </c>
      <c r="D537" s="20">
        <v>8139537052</v>
      </c>
      <c r="E537" s="82" t="s">
        <v>211</v>
      </c>
      <c r="F537" s="56" t="s">
        <v>1753</v>
      </c>
      <c r="G537" s="174"/>
      <c r="H537" s="174" t="s">
        <v>979</v>
      </c>
      <c r="I537" s="174" t="s">
        <v>979</v>
      </c>
      <c r="J537" s="174" t="s">
        <v>979</v>
      </c>
      <c r="K537" s="174" t="s">
        <v>979</v>
      </c>
      <c r="L537" s="174" t="s">
        <v>979</v>
      </c>
      <c r="M537" s="174" t="s">
        <v>979</v>
      </c>
      <c r="N537" s="174" t="s">
        <v>979</v>
      </c>
      <c r="O537" s="174" t="s">
        <v>979</v>
      </c>
      <c r="P537" s="174" t="s">
        <v>979</v>
      </c>
      <c r="Q537" s="174" t="s">
        <v>979</v>
      </c>
      <c r="R537" s="174" t="s">
        <v>979</v>
      </c>
      <c r="S537" s="174"/>
      <c r="T537" s="174"/>
      <c r="U537" s="174"/>
      <c r="V537" s="174"/>
      <c r="W537" s="174"/>
      <c r="X537" s="174"/>
    </row>
    <row r="538" spans="1:24" ht="14.4">
      <c r="A538" s="82" t="s">
        <v>2595</v>
      </c>
      <c r="B538" s="20" t="b">
        <f t="shared" si="2"/>
        <v>0</v>
      </c>
      <c r="C538" s="82" t="s">
        <v>18</v>
      </c>
      <c r="D538" s="20">
        <v>8139537052</v>
      </c>
      <c r="E538" s="82" t="s">
        <v>211</v>
      </c>
      <c r="F538" s="56" t="s">
        <v>1753</v>
      </c>
      <c r="G538" s="174"/>
      <c r="H538" s="174"/>
      <c r="I538" s="174"/>
      <c r="J538" s="174"/>
      <c r="K538" s="174"/>
      <c r="L538" s="174"/>
      <c r="M538" s="174"/>
      <c r="N538" s="174"/>
      <c r="O538" s="174"/>
      <c r="P538" s="174"/>
      <c r="Q538" s="174"/>
      <c r="R538" s="174"/>
      <c r="S538" s="174" t="s">
        <v>979</v>
      </c>
      <c r="T538" s="174" t="s">
        <v>979</v>
      </c>
      <c r="U538" s="174" t="s">
        <v>979</v>
      </c>
      <c r="V538" s="174" t="s">
        <v>979</v>
      </c>
      <c r="W538" s="174" t="s">
        <v>979</v>
      </c>
      <c r="X538" s="174" t="s">
        <v>979</v>
      </c>
    </row>
    <row r="539" spans="1:24" ht="14.4">
      <c r="A539" s="82" t="s">
        <v>478</v>
      </c>
      <c r="B539" s="20" t="b">
        <f t="shared" si="2"/>
        <v>0</v>
      </c>
      <c r="C539" s="82" t="s">
        <v>2237</v>
      </c>
      <c r="D539" s="20">
        <v>9377765195</v>
      </c>
      <c r="E539" s="82" t="s">
        <v>477</v>
      </c>
      <c r="F539" s="56" t="s">
        <v>1745</v>
      </c>
      <c r="G539" s="174"/>
      <c r="H539" s="174"/>
      <c r="I539" s="174"/>
      <c r="J539" s="174"/>
      <c r="K539" s="174"/>
      <c r="L539" s="174"/>
      <c r="M539" s="174"/>
      <c r="N539" s="174"/>
      <c r="O539" s="174"/>
      <c r="P539" s="174" t="s">
        <v>979</v>
      </c>
      <c r="Q539" s="174" t="s">
        <v>979</v>
      </c>
      <c r="R539" s="174" t="s">
        <v>979</v>
      </c>
      <c r="S539" s="174"/>
      <c r="T539" s="174"/>
      <c r="U539" s="174"/>
      <c r="V539" s="174"/>
      <c r="W539" s="174"/>
      <c r="X539" s="174"/>
    </row>
    <row r="540" spans="1:24" ht="14.4">
      <c r="A540" s="82" t="s">
        <v>3199</v>
      </c>
      <c r="B540" s="20" t="b">
        <f t="shared" si="2"/>
        <v>0</v>
      </c>
      <c r="C540" s="82" t="s">
        <v>18</v>
      </c>
      <c r="D540" s="20">
        <v>9377765195</v>
      </c>
      <c r="E540" s="82" t="s">
        <v>477</v>
      </c>
      <c r="F540" s="56" t="s">
        <v>1767</v>
      </c>
      <c r="G540" s="174"/>
      <c r="H540" s="174"/>
      <c r="I540" s="174"/>
      <c r="J540" s="174"/>
      <c r="K540" s="174"/>
      <c r="L540" s="174"/>
      <c r="M540" s="174"/>
      <c r="N540" s="174"/>
      <c r="O540" s="174"/>
      <c r="P540" s="174"/>
      <c r="Q540" s="174"/>
      <c r="R540" s="174"/>
      <c r="S540" s="174" t="s">
        <v>979</v>
      </c>
      <c r="T540" s="174" t="s">
        <v>979</v>
      </c>
      <c r="U540" s="174" t="s">
        <v>979</v>
      </c>
      <c r="V540" s="174" t="s">
        <v>979</v>
      </c>
      <c r="W540" s="174" t="s">
        <v>979</v>
      </c>
      <c r="X540" s="174" t="s">
        <v>979</v>
      </c>
    </row>
    <row r="541" spans="1:24" ht="14.4">
      <c r="A541" s="82" t="s">
        <v>3200</v>
      </c>
      <c r="B541" s="20" t="b">
        <f t="shared" si="2"/>
        <v>0</v>
      </c>
      <c r="C541" s="82" t="s">
        <v>2768</v>
      </c>
      <c r="D541" s="20">
        <v>6514919151</v>
      </c>
      <c r="E541" s="82" t="s">
        <v>872</v>
      </c>
      <c r="F541" s="56" t="s">
        <v>1732</v>
      </c>
      <c r="G541" s="174"/>
      <c r="H541" s="174"/>
      <c r="I541" s="174"/>
      <c r="J541" s="174"/>
      <c r="K541" s="174"/>
      <c r="L541" s="174"/>
      <c r="M541" s="174"/>
      <c r="N541" s="174"/>
      <c r="O541" s="174"/>
      <c r="P541" s="174"/>
      <c r="Q541" s="174"/>
      <c r="R541" s="174"/>
      <c r="S541" s="174"/>
      <c r="T541" s="174"/>
      <c r="U541" s="174"/>
      <c r="V541" s="174" t="s">
        <v>979</v>
      </c>
      <c r="W541" s="174"/>
      <c r="X541" s="174"/>
    </row>
    <row r="542" spans="1:24" ht="14.4">
      <c r="A542" s="82" t="s">
        <v>280</v>
      </c>
      <c r="B542" s="20" t="b">
        <f t="shared" si="2"/>
        <v>0</v>
      </c>
      <c r="C542" s="82" t="s">
        <v>2768</v>
      </c>
      <c r="D542" s="20">
        <v>22443294665</v>
      </c>
      <c r="E542" s="82" t="s">
        <v>278</v>
      </c>
      <c r="F542" s="56" t="s">
        <v>1752</v>
      </c>
      <c r="G542" s="174"/>
      <c r="H542" s="174"/>
      <c r="I542" s="174"/>
      <c r="J542" s="174"/>
      <c r="K542" s="174"/>
      <c r="L542" s="174"/>
      <c r="M542" s="174"/>
      <c r="N542" s="174"/>
      <c r="O542" s="174"/>
      <c r="P542" s="174"/>
      <c r="Q542" s="174"/>
      <c r="R542" s="174"/>
      <c r="S542" s="174" t="s">
        <v>979</v>
      </c>
      <c r="T542" s="174" t="s">
        <v>979</v>
      </c>
      <c r="U542" s="174" t="s">
        <v>979</v>
      </c>
      <c r="V542" s="174" t="s">
        <v>979</v>
      </c>
      <c r="W542" s="174" t="s">
        <v>979</v>
      </c>
      <c r="X542" s="174" t="s">
        <v>979</v>
      </c>
    </row>
    <row r="543" spans="1:24" ht="14.4">
      <c r="A543" s="82" t="s">
        <v>3201</v>
      </c>
      <c r="B543" s="20" t="b">
        <f t="shared" si="2"/>
        <v>0</v>
      </c>
      <c r="C543" s="82" t="s">
        <v>2768</v>
      </c>
      <c r="D543" s="20">
        <v>8479439444</v>
      </c>
      <c r="E543" s="82" t="s">
        <v>870</v>
      </c>
      <c r="F543" s="56" t="s">
        <v>1732</v>
      </c>
      <c r="G543" s="174"/>
      <c r="H543" s="174"/>
      <c r="I543" s="174"/>
      <c r="J543" s="174"/>
      <c r="K543" s="174"/>
      <c r="L543" s="174"/>
      <c r="M543" s="174"/>
      <c r="N543" s="174"/>
      <c r="O543" s="174"/>
      <c r="P543" s="174"/>
      <c r="Q543" s="174"/>
      <c r="R543" s="174"/>
      <c r="S543" s="174"/>
      <c r="T543" s="174"/>
      <c r="U543" s="174" t="s">
        <v>979</v>
      </c>
      <c r="V543" s="174" t="s">
        <v>979</v>
      </c>
      <c r="W543" s="174" t="s">
        <v>979</v>
      </c>
      <c r="X543" s="174" t="s">
        <v>979</v>
      </c>
    </row>
    <row r="544" spans="1:24" ht="14.4">
      <c r="A544" s="82" t="s">
        <v>3202</v>
      </c>
      <c r="B544" s="20" t="b">
        <f t="shared" si="2"/>
        <v>0</v>
      </c>
      <c r="C544" s="82" t="s">
        <v>2768</v>
      </c>
      <c r="D544" s="20">
        <v>9728041996</v>
      </c>
      <c r="E544" s="82" t="s">
        <v>863</v>
      </c>
      <c r="F544" s="56" t="s">
        <v>1732</v>
      </c>
      <c r="G544" s="174" t="s">
        <v>979</v>
      </c>
      <c r="H544" s="174" t="s">
        <v>979</v>
      </c>
      <c r="I544" s="174" t="s">
        <v>979</v>
      </c>
      <c r="J544" s="174" t="s">
        <v>979</v>
      </c>
      <c r="K544" s="174"/>
      <c r="L544" s="174" t="s">
        <v>979</v>
      </c>
      <c r="M544" s="174"/>
      <c r="N544" s="174" t="s">
        <v>979</v>
      </c>
      <c r="O544" s="174"/>
      <c r="P544" s="174" t="s">
        <v>979</v>
      </c>
      <c r="Q544" s="174"/>
      <c r="R544" s="174" t="s">
        <v>979</v>
      </c>
      <c r="S544" s="174"/>
      <c r="T544" s="174"/>
      <c r="U544" s="174" t="s">
        <v>979</v>
      </c>
      <c r="V544" s="174" t="s">
        <v>979</v>
      </c>
      <c r="W544" s="174" t="s">
        <v>979</v>
      </c>
      <c r="X544" s="174" t="s">
        <v>979</v>
      </c>
    </row>
    <row r="545" spans="1:24" ht="14.4">
      <c r="A545" s="82" t="s">
        <v>3203</v>
      </c>
      <c r="B545" s="20" t="b">
        <f t="shared" si="2"/>
        <v>0</v>
      </c>
      <c r="C545" s="82" t="s">
        <v>2768</v>
      </c>
      <c r="D545" s="20">
        <v>3128264241</v>
      </c>
      <c r="E545" s="82" t="s">
        <v>1546</v>
      </c>
      <c r="F545" s="56" t="s">
        <v>1732</v>
      </c>
      <c r="G545" s="174"/>
      <c r="H545" s="174"/>
      <c r="I545" s="174"/>
      <c r="J545" s="174"/>
      <c r="K545" s="174"/>
      <c r="L545" s="174"/>
      <c r="M545" s="174"/>
      <c r="N545" s="174"/>
      <c r="O545" s="174"/>
      <c r="P545" s="174"/>
      <c r="Q545" s="174"/>
      <c r="R545" s="174"/>
      <c r="S545" s="174"/>
      <c r="T545" s="174" t="s">
        <v>979</v>
      </c>
      <c r="U545" s="174"/>
      <c r="V545" s="174"/>
      <c r="W545" s="174"/>
      <c r="X545" s="174"/>
    </row>
    <row r="546" spans="1:24" ht="14.4">
      <c r="A546" s="82" t="s">
        <v>3204</v>
      </c>
      <c r="B546" s="20" t="b">
        <f t="shared" si="2"/>
        <v>0</v>
      </c>
      <c r="C546" s="82" t="s">
        <v>2768</v>
      </c>
      <c r="D546" s="180">
        <v>919845000000</v>
      </c>
      <c r="E546" s="82" t="s">
        <v>639</v>
      </c>
      <c r="F546" s="56" t="s">
        <v>1763</v>
      </c>
      <c r="G546" s="174"/>
      <c r="H546" s="174"/>
      <c r="I546" s="174"/>
      <c r="J546" s="174"/>
      <c r="K546" s="174"/>
      <c r="L546" s="174"/>
      <c r="M546" s="174"/>
      <c r="N546" s="174"/>
      <c r="O546" s="174"/>
      <c r="P546" s="174"/>
      <c r="Q546" s="174"/>
      <c r="R546" s="174"/>
      <c r="S546" s="174" t="s">
        <v>979</v>
      </c>
      <c r="T546" s="174" t="s">
        <v>979</v>
      </c>
      <c r="U546" s="174" t="s">
        <v>979</v>
      </c>
      <c r="V546" s="174" t="s">
        <v>979</v>
      </c>
      <c r="W546" s="174" t="s">
        <v>979</v>
      </c>
      <c r="X546" s="174" t="s">
        <v>979</v>
      </c>
    </row>
    <row r="547" spans="1:24" ht="14.4">
      <c r="A547" s="82" t="s">
        <v>2604</v>
      </c>
      <c r="B547" s="20" t="b">
        <f t="shared" si="2"/>
        <v>0</v>
      </c>
      <c r="C547" s="82" t="s">
        <v>2768</v>
      </c>
      <c r="D547" s="20">
        <v>8476443533</v>
      </c>
      <c r="E547" s="82" t="s">
        <v>2305</v>
      </c>
      <c r="F547" s="56" t="s">
        <v>1732</v>
      </c>
      <c r="G547" s="174" t="s">
        <v>979</v>
      </c>
      <c r="H547" s="174" t="s">
        <v>979</v>
      </c>
      <c r="I547" s="174" t="s">
        <v>979</v>
      </c>
      <c r="J547" s="174" t="s">
        <v>979</v>
      </c>
      <c r="K547" s="174" t="s">
        <v>979</v>
      </c>
      <c r="L547" s="174" t="s">
        <v>979</v>
      </c>
      <c r="M547" s="174" t="s">
        <v>979</v>
      </c>
      <c r="N547" s="174" t="s">
        <v>979</v>
      </c>
      <c r="O547" s="174" t="s">
        <v>979</v>
      </c>
      <c r="P547" s="174" t="s">
        <v>979</v>
      </c>
      <c r="Q547" s="174" t="s">
        <v>979</v>
      </c>
      <c r="R547" s="174" t="s">
        <v>979</v>
      </c>
      <c r="S547" s="174"/>
      <c r="T547" s="174"/>
      <c r="U547" s="174"/>
      <c r="V547" s="174"/>
      <c r="W547" s="174"/>
      <c r="X547" s="174"/>
    </row>
    <row r="548" spans="1:24" ht="14.4">
      <c r="A548" s="82" t="s">
        <v>3205</v>
      </c>
      <c r="B548" s="20" t="b">
        <f t="shared" si="2"/>
        <v>0</v>
      </c>
      <c r="C548" s="82" t="s">
        <v>1968</v>
      </c>
      <c r="D548" s="20" t="s">
        <v>1967</v>
      </c>
      <c r="E548" s="82" t="s">
        <v>1964</v>
      </c>
      <c r="F548" s="56" t="s">
        <v>1739</v>
      </c>
      <c r="G548" s="174"/>
      <c r="H548" s="174"/>
      <c r="I548" s="174"/>
      <c r="J548" s="174"/>
      <c r="K548" s="174"/>
      <c r="L548" s="174"/>
      <c r="M548" s="174"/>
      <c r="N548" s="174"/>
      <c r="O548" s="174"/>
      <c r="P548" s="174"/>
      <c r="Q548" s="174"/>
      <c r="R548" s="174"/>
      <c r="S548" s="174"/>
      <c r="T548" s="174"/>
      <c r="U548" s="174" t="s">
        <v>979</v>
      </c>
      <c r="V548" s="174" t="s">
        <v>979</v>
      </c>
      <c r="W548" s="174" t="s">
        <v>979</v>
      </c>
      <c r="X548" s="174"/>
    </row>
    <row r="549" spans="1:24" ht="14.4">
      <c r="A549" s="177" t="s">
        <v>3206</v>
      </c>
      <c r="B549" s="20" t="b">
        <f t="shared" si="2"/>
        <v>0</v>
      </c>
      <c r="C549" s="82" t="s">
        <v>2768</v>
      </c>
      <c r="D549" s="20">
        <v>6305064846</v>
      </c>
      <c r="E549" s="82" t="s">
        <v>3207</v>
      </c>
      <c r="F549" s="56" t="s">
        <v>1772</v>
      </c>
      <c r="G549" s="174" t="s">
        <v>979</v>
      </c>
      <c r="H549" s="174" t="s">
        <v>979</v>
      </c>
      <c r="I549" s="174" t="s">
        <v>979</v>
      </c>
      <c r="J549" s="174" t="s">
        <v>979</v>
      </c>
      <c r="K549" s="174" t="s">
        <v>979</v>
      </c>
      <c r="L549" s="174" t="s">
        <v>979</v>
      </c>
      <c r="M549" s="174" t="s">
        <v>979</v>
      </c>
      <c r="N549" s="174" t="s">
        <v>979</v>
      </c>
      <c r="O549" s="174" t="s">
        <v>979</v>
      </c>
      <c r="P549" s="174" t="s">
        <v>979</v>
      </c>
      <c r="Q549" s="174" t="s">
        <v>979</v>
      </c>
      <c r="R549" s="174" t="s">
        <v>979</v>
      </c>
      <c r="S549" s="174"/>
      <c r="T549" s="174"/>
      <c r="U549" s="174"/>
      <c r="V549" s="174"/>
      <c r="W549" s="174"/>
      <c r="X549" s="174"/>
    </row>
    <row r="550" spans="1:24" ht="14.4">
      <c r="A550" s="177" t="s">
        <v>3206</v>
      </c>
      <c r="B550" s="20" t="b">
        <f t="shared" si="2"/>
        <v>1</v>
      </c>
      <c r="C550" s="82" t="s">
        <v>2768</v>
      </c>
      <c r="D550" s="20">
        <v>6305064846</v>
      </c>
      <c r="E550" s="82" t="s">
        <v>1043</v>
      </c>
      <c r="F550" s="56" t="s">
        <v>1766</v>
      </c>
      <c r="G550" s="174"/>
      <c r="H550" s="174"/>
      <c r="I550" s="174"/>
      <c r="J550" s="174"/>
      <c r="K550" s="174"/>
      <c r="L550" s="174"/>
      <c r="M550" s="174"/>
      <c r="N550" s="174"/>
      <c r="O550" s="174"/>
      <c r="P550" s="174"/>
      <c r="Q550" s="174"/>
      <c r="R550" s="174"/>
      <c r="S550" s="174" t="s">
        <v>979</v>
      </c>
      <c r="T550" s="174" t="s">
        <v>979</v>
      </c>
      <c r="U550" s="174" t="s">
        <v>979</v>
      </c>
      <c r="V550" s="174" t="s">
        <v>979</v>
      </c>
      <c r="W550" s="174" t="s">
        <v>979</v>
      </c>
      <c r="X550" s="174" t="s">
        <v>979</v>
      </c>
    </row>
    <row r="551" spans="1:24" ht="14.4">
      <c r="A551" s="82" t="s">
        <v>594</v>
      </c>
      <c r="B551" s="20" t="b">
        <f t="shared" si="2"/>
        <v>0</v>
      </c>
      <c r="C551" s="82" t="s">
        <v>18</v>
      </c>
      <c r="D551" s="20">
        <v>7329476611</v>
      </c>
      <c r="E551" s="82" t="s">
        <v>592</v>
      </c>
      <c r="F551" s="56" t="s">
        <v>1743</v>
      </c>
      <c r="G551" s="174"/>
      <c r="H551" s="174"/>
      <c r="I551" s="174"/>
      <c r="J551" s="174"/>
      <c r="K551" s="174"/>
      <c r="L551" s="174"/>
      <c r="M551" s="174"/>
      <c r="N551" s="174"/>
      <c r="O551" s="174"/>
      <c r="P551" s="174"/>
      <c r="Q551" s="174"/>
      <c r="R551" s="174"/>
      <c r="S551" s="174" t="s">
        <v>979</v>
      </c>
      <c r="T551" s="174" t="s">
        <v>979</v>
      </c>
      <c r="U551" s="174" t="s">
        <v>979</v>
      </c>
      <c r="V551" s="174" t="s">
        <v>979</v>
      </c>
      <c r="W551" s="174" t="s">
        <v>979</v>
      </c>
      <c r="X551" s="174" t="s">
        <v>979</v>
      </c>
    </row>
    <row r="552" spans="1:24" ht="14.4">
      <c r="A552" s="82" t="s">
        <v>3208</v>
      </c>
      <c r="B552" s="20" t="b">
        <f t="shared" si="2"/>
        <v>0</v>
      </c>
      <c r="C552" s="82" t="s">
        <v>1933</v>
      </c>
      <c r="D552" s="20" t="s">
        <v>1946</v>
      </c>
      <c r="E552" s="82" t="s">
        <v>1943</v>
      </c>
      <c r="F552" s="56" t="s">
        <v>1741</v>
      </c>
      <c r="G552" s="174"/>
      <c r="H552" s="174"/>
      <c r="I552" s="174"/>
      <c r="J552" s="174"/>
      <c r="K552" s="174"/>
      <c r="L552" s="174"/>
      <c r="M552" s="174"/>
      <c r="N552" s="174"/>
      <c r="O552" s="174"/>
      <c r="P552" s="174"/>
      <c r="Q552" s="174"/>
      <c r="R552" s="174"/>
      <c r="S552" s="174" t="s">
        <v>979</v>
      </c>
      <c r="T552" s="174"/>
      <c r="U552" s="174"/>
      <c r="V552" s="174"/>
      <c r="W552" s="174" t="s">
        <v>979</v>
      </c>
      <c r="X552" s="174"/>
    </row>
    <row r="553" spans="1:24" ht="14.4">
      <c r="A553" s="82" t="s">
        <v>166</v>
      </c>
      <c r="B553" s="20" t="b">
        <f t="shared" si="2"/>
        <v>0</v>
      </c>
      <c r="C553" s="82" t="s">
        <v>2768</v>
      </c>
      <c r="D553" s="20">
        <v>6309956492</v>
      </c>
      <c r="E553" s="82" t="s">
        <v>162</v>
      </c>
      <c r="F553" s="56" t="s">
        <v>1766</v>
      </c>
      <c r="G553" s="174"/>
      <c r="H553" s="174"/>
      <c r="I553" s="174"/>
      <c r="J553" s="174"/>
      <c r="K553" s="174"/>
      <c r="L553" s="174"/>
      <c r="M553" s="174"/>
      <c r="N553" s="174"/>
      <c r="O553" s="174"/>
      <c r="P553" s="174"/>
      <c r="Q553" s="174"/>
      <c r="R553" s="174"/>
      <c r="S553" s="174"/>
      <c r="T553" s="174"/>
      <c r="U553" s="174" t="s">
        <v>979</v>
      </c>
      <c r="V553" s="174" t="s">
        <v>979</v>
      </c>
      <c r="W553" s="174" t="s">
        <v>979</v>
      </c>
      <c r="X553" s="174" t="s">
        <v>979</v>
      </c>
    </row>
    <row r="554" spans="1:24" ht="14.4">
      <c r="A554" s="82" t="s">
        <v>3209</v>
      </c>
      <c r="B554" s="20" t="b">
        <f t="shared" si="2"/>
        <v>0</v>
      </c>
      <c r="C554" s="82" t="s">
        <v>18</v>
      </c>
      <c r="D554" s="20">
        <v>7135949072</v>
      </c>
      <c r="E554" s="82" t="s">
        <v>832</v>
      </c>
      <c r="F554" s="56" t="s">
        <v>1741</v>
      </c>
      <c r="G554" s="174"/>
      <c r="H554" s="174"/>
      <c r="I554" s="174"/>
      <c r="J554" s="174"/>
      <c r="K554" s="174"/>
      <c r="L554" s="174"/>
      <c r="M554" s="174"/>
      <c r="N554" s="174"/>
      <c r="O554" s="174"/>
      <c r="P554" s="174"/>
      <c r="Q554" s="174"/>
      <c r="R554" s="174"/>
      <c r="S554" s="174" t="s">
        <v>979</v>
      </c>
      <c r="T554" s="174" t="s">
        <v>979</v>
      </c>
      <c r="U554" s="174" t="s">
        <v>979</v>
      </c>
      <c r="V554" s="174" t="s">
        <v>979</v>
      </c>
      <c r="W554" s="174" t="s">
        <v>979</v>
      </c>
      <c r="X554" s="174"/>
    </row>
    <row r="555" spans="1:24" ht="14.4">
      <c r="A555" s="82" t="s">
        <v>3210</v>
      </c>
      <c r="B555" s="20" t="b">
        <f t="shared" si="2"/>
        <v>0</v>
      </c>
      <c r="C555" s="82" t="s">
        <v>2043</v>
      </c>
      <c r="D555" s="20">
        <v>5174885840</v>
      </c>
      <c r="E555" s="82" t="s">
        <v>2072</v>
      </c>
      <c r="F555" s="56" t="s">
        <v>1732</v>
      </c>
      <c r="G555" s="174"/>
      <c r="H555" s="174"/>
      <c r="I555" s="174"/>
      <c r="J555" s="174"/>
      <c r="K555" s="174"/>
      <c r="L555" s="174"/>
      <c r="M555" s="174"/>
      <c r="N555" s="174"/>
      <c r="O555" s="174"/>
      <c r="P555" s="174"/>
      <c r="Q555" s="174"/>
      <c r="R555" s="174"/>
      <c r="S555" s="174" t="s">
        <v>979</v>
      </c>
      <c r="T555" s="174" t="s">
        <v>979</v>
      </c>
      <c r="U555" s="174" t="s">
        <v>979</v>
      </c>
      <c r="V555" s="174" t="s">
        <v>979</v>
      </c>
      <c r="W555" s="174"/>
      <c r="X555" s="174"/>
    </row>
    <row r="556" spans="1:24" ht="14.4">
      <c r="A556" s="82" t="s">
        <v>3211</v>
      </c>
      <c r="B556" s="20" t="b">
        <f t="shared" si="2"/>
        <v>0</v>
      </c>
      <c r="C556" s="82" t="s">
        <v>2043</v>
      </c>
      <c r="D556" s="20">
        <v>4759883722</v>
      </c>
      <c r="E556" s="82" t="s">
        <v>2097</v>
      </c>
      <c r="F556" s="56" t="s">
        <v>1741</v>
      </c>
      <c r="G556" s="174"/>
      <c r="H556" s="174"/>
      <c r="I556" s="174"/>
      <c r="J556" s="174"/>
      <c r="K556" s="174"/>
      <c r="L556" s="174"/>
      <c r="M556" s="174"/>
      <c r="N556" s="174"/>
      <c r="O556" s="174"/>
      <c r="P556" s="174"/>
      <c r="Q556" s="174"/>
      <c r="R556" s="174" t="s">
        <v>979</v>
      </c>
      <c r="S556" s="174" t="s">
        <v>979</v>
      </c>
      <c r="T556" s="174" t="s">
        <v>979</v>
      </c>
      <c r="U556" s="174"/>
      <c r="V556" s="174"/>
      <c r="W556" s="174"/>
      <c r="X556" s="174"/>
    </row>
    <row r="557" spans="1:24" ht="14.4">
      <c r="A557" s="82" t="s">
        <v>3212</v>
      </c>
      <c r="B557" s="20" t="b">
        <f t="shared" si="2"/>
        <v>0</v>
      </c>
      <c r="C557" s="82" t="s">
        <v>28</v>
      </c>
      <c r="D557" s="20">
        <v>2064340863</v>
      </c>
      <c r="E557" s="82" t="s">
        <v>676</v>
      </c>
      <c r="F557" s="56" t="s">
        <v>1741</v>
      </c>
      <c r="G557" s="174"/>
      <c r="H557" s="174"/>
      <c r="I557" s="174"/>
      <c r="J557" s="174"/>
      <c r="K557" s="174"/>
      <c r="L557" s="174"/>
      <c r="M557" s="174"/>
      <c r="N557" s="174"/>
      <c r="O557" s="174"/>
      <c r="P557" s="174"/>
      <c r="Q557" s="174"/>
      <c r="R557" s="174"/>
      <c r="S557" s="174" t="s">
        <v>979</v>
      </c>
      <c r="T557" s="174" t="s">
        <v>979</v>
      </c>
      <c r="U557" s="174"/>
      <c r="V557" s="174"/>
      <c r="W557" s="174"/>
      <c r="X557" s="174"/>
    </row>
    <row r="558" spans="1:24" ht="14.4">
      <c r="A558" s="82" t="s">
        <v>3213</v>
      </c>
      <c r="B558" s="20" t="b">
        <f t="shared" si="2"/>
        <v>0</v>
      </c>
      <c r="C558" s="82" t="s">
        <v>2237</v>
      </c>
      <c r="D558" s="20" t="s">
        <v>2273</v>
      </c>
      <c r="E558" s="82" t="s">
        <v>2240</v>
      </c>
      <c r="F558" s="56" t="s">
        <v>1732</v>
      </c>
      <c r="G558" s="174"/>
      <c r="H558" s="174"/>
      <c r="I558" s="174"/>
      <c r="J558" s="174"/>
      <c r="K558" s="174"/>
      <c r="L558" s="174"/>
      <c r="M558" s="174"/>
      <c r="N558" s="174"/>
      <c r="O558" s="174"/>
      <c r="P558" s="174"/>
      <c r="Q558" s="174"/>
      <c r="R558" s="174" t="s">
        <v>979</v>
      </c>
      <c r="S558" s="174"/>
      <c r="T558" s="174"/>
      <c r="U558" s="174"/>
      <c r="V558" s="174"/>
      <c r="W558" s="174"/>
      <c r="X558" s="174"/>
    </row>
    <row r="559" spans="1:24" ht="14.4">
      <c r="A559" s="82" t="s">
        <v>3214</v>
      </c>
      <c r="B559" s="20" t="b">
        <f t="shared" si="2"/>
        <v>0</v>
      </c>
      <c r="C559" s="82" t="s">
        <v>28</v>
      </c>
      <c r="D559" s="20">
        <v>4433863051</v>
      </c>
      <c r="E559" s="82" t="s">
        <v>172</v>
      </c>
      <c r="F559" s="56" t="s">
        <v>1732</v>
      </c>
      <c r="G559" s="174"/>
      <c r="H559" s="174"/>
      <c r="I559" s="174"/>
      <c r="J559" s="174"/>
      <c r="K559" s="174"/>
      <c r="L559" s="174"/>
      <c r="M559" s="174"/>
      <c r="N559" s="174"/>
      <c r="O559" s="174"/>
      <c r="P559" s="174"/>
      <c r="Q559" s="174"/>
      <c r="R559" s="174"/>
      <c r="S559" s="174" t="s">
        <v>979</v>
      </c>
      <c r="T559" s="174" t="s">
        <v>979</v>
      </c>
      <c r="U559" s="174" t="s">
        <v>979</v>
      </c>
      <c r="V559" s="174" t="s">
        <v>979</v>
      </c>
      <c r="W559" s="174"/>
      <c r="X559" s="174"/>
    </row>
    <row r="560" spans="1:24" ht="14.4">
      <c r="A560" s="82" t="s">
        <v>3215</v>
      </c>
      <c r="B560" s="20" t="b">
        <f t="shared" si="2"/>
        <v>0</v>
      </c>
      <c r="C560" s="82" t="s">
        <v>28</v>
      </c>
      <c r="D560" s="20">
        <v>4433863051</v>
      </c>
      <c r="E560" s="82" t="s">
        <v>172</v>
      </c>
      <c r="F560" s="56" t="s">
        <v>1732</v>
      </c>
      <c r="G560" s="174"/>
      <c r="H560" s="174"/>
      <c r="I560" s="174"/>
      <c r="J560" s="174"/>
      <c r="K560" s="174"/>
      <c r="L560" s="174"/>
      <c r="M560" s="174"/>
      <c r="N560" s="174"/>
      <c r="O560" s="174"/>
      <c r="P560" s="174"/>
      <c r="Q560" s="174"/>
      <c r="R560" s="174"/>
      <c r="S560" s="174"/>
      <c r="T560" s="174" t="s">
        <v>979</v>
      </c>
      <c r="U560" s="174" t="s">
        <v>979</v>
      </c>
      <c r="V560" s="174" t="s">
        <v>979</v>
      </c>
      <c r="W560" s="174"/>
      <c r="X560" s="174"/>
    </row>
    <row r="561" spans="1:24" ht="14.4">
      <c r="A561" s="82" t="s">
        <v>3216</v>
      </c>
      <c r="B561" s="20" t="b">
        <f t="shared" si="2"/>
        <v>0</v>
      </c>
      <c r="C561" s="82" t="s">
        <v>2768</v>
      </c>
      <c r="D561" s="20">
        <v>9014950849</v>
      </c>
      <c r="E561" s="82" t="s">
        <v>1186</v>
      </c>
      <c r="F561" s="56" t="s">
        <v>1732</v>
      </c>
      <c r="G561" s="174"/>
      <c r="H561" s="174"/>
      <c r="I561" s="174"/>
      <c r="J561" s="174"/>
      <c r="K561" s="174"/>
      <c r="L561" s="174"/>
      <c r="M561" s="174"/>
      <c r="N561" s="174"/>
      <c r="O561" s="174"/>
      <c r="P561" s="174"/>
      <c r="Q561" s="174"/>
      <c r="R561" s="174"/>
      <c r="S561" s="174"/>
      <c r="T561" s="174"/>
      <c r="U561" s="174"/>
      <c r="V561" s="174" t="s">
        <v>979</v>
      </c>
      <c r="W561" s="174"/>
      <c r="X561" s="174"/>
    </row>
    <row r="562" spans="1:24" ht="14.4">
      <c r="A562" s="82" t="s">
        <v>3217</v>
      </c>
      <c r="B562" s="20" t="b">
        <f t="shared" si="2"/>
        <v>0</v>
      </c>
      <c r="C562" s="82" t="s">
        <v>1815</v>
      </c>
      <c r="D562" s="20">
        <v>8609784817</v>
      </c>
      <c r="E562" s="82" t="s">
        <v>1922</v>
      </c>
      <c r="F562" s="56" t="s">
        <v>1743</v>
      </c>
      <c r="G562" s="174"/>
      <c r="H562" s="174"/>
      <c r="I562" s="174"/>
      <c r="J562" s="174"/>
      <c r="K562" s="174"/>
      <c r="L562" s="174"/>
      <c r="M562" s="174"/>
      <c r="N562" s="174"/>
      <c r="O562" s="174"/>
      <c r="P562" s="174"/>
      <c r="Q562" s="174"/>
      <c r="R562" s="174"/>
      <c r="S562" s="174"/>
      <c r="T562" s="174" t="s">
        <v>979</v>
      </c>
      <c r="U562" s="174"/>
      <c r="V562" s="174"/>
      <c r="W562" s="174"/>
      <c r="X562" s="174"/>
    </row>
    <row r="563" spans="1:24" ht="14.4">
      <c r="A563" s="82" t="s">
        <v>3218</v>
      </c>
      <c r="B563" s="20" t="b">
        <f t="shared" si="2"/>
        <v>0</v>
      </c>
      <c r="C563" s="82" t="s">
        <v>2043</v>
      </c>
      <c r="D563" s="20">
        <v>9194341604</v>
      </c>
      <c r="E563" s="82" t="s">
        <v>2093</v>
      </c>
      <c r="F563" s="56" t="s">
        <v>1736</v>
      </c>
      <c r="G563" s="174"/>
      <c r="H563" s="174"/>
      <c r="I563" s="174"/>
      <c r="J563" s="174"/>
      <c r="K563" s="174"/>
      <c r="L563" s="174"/>
      <c r="M563" s="174"/>
      <c r="N563" s="174"/>
      <c r="O563" s="174"/>
      <c r="P563" s="174" t="s">
        <v>979</v>
      </c>
      <c r="Q563" s="174" t="s">
        <v>979</v>
      </c>
      <c r="R563" s="174" t="s">
        <v>979</v>
      </c>
      <c r="S563" s="174" t="s">
        <v>979</v>
      </c>
      <c r="T563" s="174" t="s">
        <v>979</v>
      </c>
      <c r="U563" s="174" t="s">
        <v>979</v>
      </c>
      <c r="V563" s="174"/>
      <c r="W563" s="174" t="s">
        <v>979</v>
      </c>
      <c r="X563" s="174"/>
    </row>
    <row r="564" spans="1:24" ht="14.4">
      <c r="A564" s="82" t="s">
        <v>3219</v>
      </c>
      <c r="B564" s="20" t="b">
        <f t="shared" si="2"/>
        <v>0</v>
      </c>
      <c r="C564" s="82" t="s">
        <v>1855</v>
      </c>
      <c r="D564" s="20">
        <v>7327638538</v>
      </c>
      <c r="E564" s="82" t="s">
        <v>1910</v>
      </c>
      <c r="F564" s="56" t="s">
        <v>1743</v>
      </c>
      <c r="G564" s="174"/>
      <c r="H564" s="174"/>
      <c r="I564" s="174"/>
      <c r="J564" s="174"/>
      <c r="K564" s="174"/>
      <c r="L564" s="174"/>
      <c r="M564" s="174"/>
      <c r="N564" s="174"/>
      <c r="O564" s="174"/>
      <c r="P564" s="174"/>
      <c r="Q564" s="174" t="s">
        <v>979</v>
      </c>
      <c r="R564" s="174"/>
      <c r="S564" s="174" t="s">
        <v>979</v>
      </c>
      <c r="T564" s="174" t="s">
        <v>979</v>
      </c>
      <c r="U564" s="174"/>
      <c r="V564" s="174"/>
      <c r="W564" s="174"/>
      <c r="X564" s="174"/>
    </row>
    <row r="565" spans="1:24" ht="14.4">
      <c r="A565" s="82" t="s">
        <v>822</v>
      </c>
      <c r="B565" s="20" t="b">
        <f t="shared" si="2"/>
        <v>0</v>
      </c>
      <c r="C565" s="82" t="s">
        <v>18</v>
      </c>
      <c r="D565" s="20">
        <v>3127538979</v>
      </c>
      <c r="E565" s="82" t="s">
        <v>820</v>
      </c>
      <c r="F565" s="56" t="s">
        <v>1741</v>
      </c>
      <c r="G565" s="174"/>
      <c r="H565" s="174"/>
      <c r="I565" s="174"/>
      <c r="J565" s="174"/>
      <c r="K565" s="174"/>
      <c r="L565" s="174"/>
      <c r="M565" s="174"/>
      <c r="N565" s="174"/>
      <c r="O565" s="174"/>
      <c r="P565" s="174"/>
      <c r="Q565" s="174"/>
      <c r="R565" s="174"/>
      <c r="S565" s="174" t="s">
        <v>979</v>
      </c>
      <c r="T565" s="174" t="s">
        <v>979</v>
      </c>
      <c r="U565" s="174" t="s">
        <v>979</v>
      </c>
      <c r="V565" s="174" t="s">
        <v>979</v>
      </c>
      <c r="W565" s="174" t="s">
        <v>979</v>
      </c>
      <c r="X565" s="174" t="s">
        <v>979</v>
      </c>
    </row>
    <row r="566" spans="1:24" ht="14.4">
      <c r="A566" s="82" t="s">
        <v>3220</v>
      </c>
      <c r="B566" s="20" t="b">
        <f t="shared" si="2"/>
        <v>0</v>
      </c>
      <c r="C566" s="82" t="s">
        <v>2237</v>
      </c>
      <c r="D566" s="20" t="s">
        <v>2279</v>
      </c>
      <c r="E566" s="82" t="s">
        <v>2240</v>
      </c>
      <c r="F566" s="56" t="s">
        <v>1743</v>
      </c>
      <c r="G566" s="174"/>
      <c r="H566" s="174"/>
      <c r="I566" s="174"/>
      <c r="J566" s="174"/>
      <c r="K566" s="174"/>
      <c r="L566" s="174"/>
      <c r="M566" s="174"/>
      <c r="N566" s="174"/>
      <c r="O566" s="174"/>
      <c r="P566" s="174"/>
      <c r="Q566" s="174"/>
      <c r="R566" s="174"/>
      <c r="S566" s="174"/>
      <c r="T566" s="174"/>
      <c r="U566" s="174"/>
      <c r="V566" s="174"/>
      <c r="W566" s="174"/>
      <c r="X566" s="174"/>
    </row>
    <row r="567" spans="1:24" ht="14.4">
      <c r="A567" s="82" t="s">
        <v>3221</v>
      </c>
      <c r="B567" s="20" t="b">
        <f t="shared" si="2"/>
        <v>0</v>
      </c>
      <c r="C567" s="82" t="s">
        <v>28</v>
      </c>
      <c r="D567" s="20">
        <v>8477678535</v>
      </c>
      <c r="E567" s="82" t="s">
        <v>558</v>
      </c>
      <c r="F567" s="56" t="s">
        <v>1741</v>
      </c>
      <c r="G567" s="174"/>
      <c r="H567" s="174"/>
      <c r="I567" s="174"/>
      <c r="J567" s="174"/>
      <c r="K567" s="174"/>
      <c r="L567" s="174"/>
      <c r="M567" s="174"/>
      <c r="N567" s="174"/>
      <c r="O567" s="174"/>
      <c r="P567" s="174"/>
      <c r="Q567" s="174"/>
      <c r="R567" s="174"/>
      <c r="S567" s="174" t="s">
        <v>979</v>
      </c>
      <c r="T567" s="174" t="s">
        <v>979</v>
      </c>
      <c r="U567" s="174" t="s">
        <v>979</v>
      </c>
      <c r="V567" s="174" t="s">
        <v>979</v>
      </c>
      <c r="W567" s="174" t="s">
        <v>979</v>
      </c>
      <c r="X567" s="174" t="s">
        <v>979</v>
      </c>
    </row>
    <row r="568" spans="1:24" ht="14.4">
      <c r="A568" s="82" t="s">
        <v>3222</v>
      </c>
      <c r="B568" s="20" t="b">
        <f t="shared" si="2"/>
        <v>0</v>
      </c>
      <c r="C568" s="82" t="s">
        <v>18</v>
      </c>
      <c r="D568" s="20">
        <v>8163779495</v>
      </c>
      <c r="E568" s="82" t="s">
        <v>1325</v>
      </c>
      <c r="F568" s="56" t="s">
        <v>1732</v>
      </c>
      <c r="G568" s="174"/>
      <c r="H568" s="174"/>
      <c r="I568" s="174"/>
      <c r="J568" s="174"/>
      <c r="K568" s="174"/>
      <c r="L568" s="174"/>
      <c r="M568" s="174"/>
      <c r="N568" s="174"/>
      <c r="O568" s="174"/>
      <c r="P568" s="174"/>
      <c r="Q568" s="174"/>
      <c r="R568" s="174"/>
      <c r="S568" s="174" t="s">
        <v>979</v>
      </c>
      <c r="T568" s="174"/>
      <c r="U568" s="174"/>
      <c r="V568" s="174"/>
      <c r="W568" s="174"/>
      <c r="X568" s="174"/>
    </row>
    <row r="569" spans="1:24" ht="14.4">
      <c r="A569" s="175" t="s">
        <v>3223</v>
      </c>
      <c r="B569" s="20" t="b">
        <f t="shared" si="2"/>
        <v>0</v>
      </c>
      <c r="C569" s="175" t="s">
        <v>316</v>
      </c>
      <c r="D569" s="176">
        <v>5125967858</v>
      </c>
      <c r="E569" s="91" t="s">
        <v>1452</v>
      </c>
      <c r="F569" s="84"/>
      <c r="G569" s="174"/>
      <c r="H569" s="174"/>
      <c r="I569" s="174"/>
      <c r="J569" s="174"/>
      <c r="K569" s="174"/>
      <c r="L569" s="174"/>
      <c r="M569" s="174"/>
      <c r="N569" s="174"/>
      <c r="O569" s="174"/>
      <c r="P569" s="174"/>
      <c r="Q569" s="174"/>
      <c r="R569" s="174" t="s">
        <v>979</v>
      </c>
      <c r="S569" s="174" t="s">
        <v>979</v>
      </c>
      <c r="T569" s="174"/>
      <c r="U569" s="174" t="s">
        <v>979</v>
      </c>
      <c r="V569" s="174"/>
      <c r="W569" s="174"/>
      <c r="X569" s="174"/>
    </row>
    <row r="570" spans="1:24" ht="14.4">
      <c r="A570" s="82" t="s">
        <v>3224</v>
      </c>
      <c r="B570" s="20" t="b">
        <f t="shared" si="2"/>
        <v>0</v>
      </c>
      <c r="C570" s="82" t="s">
        <v>316</v>
      </c>
      <c r="D570" s="20">
        <v>6788627373</v>
      </c>
      <c r="E570" s="82" t="s">
        <v>729</v>
      </c>
      <c r="F570" s="56" t="s">
        <v>1745</v>
      </c>
      <c r="G570" s="174"/>
      <c r="H570" s="174"/>
      <c r="I570" s="174"/>
      <c r="J570" s="174"/>
      <c r="K570" s="174"/>
      <c r="L570" s="174"/>
      <c r="M570" s="174"/>
      <c r="N570" s="174"/>
      <c r="O570" s="174"/>
      <c r="P570" s="174"/>
      <c r="Q570" s="174"/>
      <c r="R570" s="174"/>
      <c r="S570" s="174" t="s">
        <v>979</v>
      </c>
      <c r="T570" s="174" t="s">
        <v>979</v>
      </c>
      <c r="U570" s="174" t="s">
        <v>979</v>
      </c>
      <c r="V570" s="174" t="s">
        <v>979</v>
      </c>
      <c r="W570" s="174" t="s">
        <v>979</v>
      </c>
      <c r="X570" s="174"/>
    </row>
    <row r="571" spans="1:24" ht="14.4">
      <c r="A571" s="82" t="s">
        <v>3225</v>
      </c>
      <c r="B571" s="20" t="b">
        <f t="shared" si="2"/>
        <v>0</v>
      </c>
      <c r="C571" s="82" t="s">
        <v>2768</v>
      </c>
      <c r="D571" s="20">
        <v>9014558088</v>
      </c>
      <c r="E571" s="82" t="s">
        <v>1546</v>
      </c>
      <c r="F571" s="56" t="s">
        <v>1732</v>
      </c>
      <c r="G571" s="174"/>
      <c r="H571" s="174"/>
      <c r="I571" s="174"/>
      <c r="J571" s="174"/>
      <c r="K571" s="174"/>
      <c r="L571" s="174"/>
      <c r="M571" s="174"/>
      <c r="N571" s="174"/>
      <c r="O571" s="174"/>
      <c r="P571" s="174"/>
      <c r="Q571" s="174"/>
      <c r="R571" s="174"/>
      <c r="S571" s="174"/>
      <c r="T571" s="174" t="s">
        <v>979</v>
      </c>
      <c r="U571" s="174"/>
      <c r="V571" s="174"/>
      <c r="W571" s="174"/>
      <c r="X571" s="174"/>
    </row>
    <row r="572" spans="1:24" ht="14.4">
      <c r="A572" s="175" t="s">
        <v>3226</v>
      </c>
      <c r="B572" s="20" t="b">
        <f t="shared" si="2"/>
        <v>0</v>
      </c>
      <c r="C572" s="82" t="s">
        <v>2768</v>
      </c>
      <c r="D572" s="176">
        <v>7088706135</v>
      </c>
      <c r="E572" s="91" t="s">
        <v>1357</v>
      </c>
      <c r="F572" s="84"/>
      <c r="G572" s="174"/>
      <c r="H572" s="174"/>
      <c r="I572" s="174"/>
      <c r="J572" s="174"/>
      <c r="K572" s="174"/>
      <c r="L572" s="174"/>
      <c r="M572" s="174"/>
      <c r="N572" s="174"/>
      <c r="O572" s="174"/>
      <c r="P572" s="174"/>
      <c r="Q572" s="174"/>
      <c r="R572" s="174"/>
      <c r="S572" s="174"/>
      <c r="T572" s="174"/>
      <c r="U572" s="174" t="s">
        <v>979</v>
      </c>
      <c r="V572" s="174" t="s">
        <v>979</v>
      </c>
      <c r="W572" s="174"/>
      <c r="X572" s="174"/>
    </row>
    <row r="573" spans="1:24" ht="14.4">
      <c r="A573" s="82" t="s">
        <v>681</v>
      </c>
      <c r="B573" s="20" t="b">
        <f t="shared" si="2"/>
        <v>0</v>
      </c>
      <c r="C573" s="82" t="s">
        <v>28</v>
      </c>
      <c r="D573" s="20">
        <v>2105738651</v>
      </c>
      <c r="E573" s="82" t="s">
        <v>679</v>
      </c>
      <c r="F573" s="56" t="s">
        <v>1732</v>
      </c>
      <c r="G573" s="174"/>
      <c r="H573" s="174"/>
      <c r="I573" s="174"/>
      <c r="J573" s="174"/>
      <c r="K573" s="174"/>
      <c r="L573" s="174"/>
      <c r="M573" s="174"/>
      <c r="N573" s="174"/>
      <c r="O573" s="174"/>
      <c r="P573" s="174"/>
      <c r="Q573" s="174"/>
      <c r="R573" s="174"/>
      <c r="S573" s="174"/>
      <c r="T573" s="174"/>
      <c r="U573" s="174" t="s">
        <v>979</v>
      </c>
      <c r="V573" s="174"/>
      <c r="W573" s="174"/>
      <c r="X573" s="174"/>
    </row>
    <row r="574" spans="1:24" ht="14.4">
      <c r="A574" s="82" t="s">
        <v>3227</v>
      </c>
      <c r="B574" s="20" t="b">
        <f t="shared" si="2"/>
        <v>0</v>
      </c>
      <c r="C574" s="82" t="s">
        <v>28</v>
      </c>
      <c r="D574" s="20">
        <v>8177141247</v>
      </c>
      <c r="E574" s="82" t="s">
        <v>81</v>
      </c>
      <c r="F574" s="56" t="s">
        <v>1732</v>
      </c>
      <c r="G574" s="174"/>
      <c r="H574" s="174"/>
      <c r="I574" s="174"/>
      <c r="J574" s="174"/>
      <c r="K574" s="174"/>
      <c r="L574" s="174"/>
      <c r="M574" s="174"/>
      <c r="N574" s="174"/>
      <c r="O574" s="174"/>
      <c r="P574" s="174"/>
      <c r="Q574" s="174"/>
      <c r="R574" s="174"/>
      <c r="S574" s="174" t="s">
        <v>979</v>
      </c>
      <c r="T574" s="174"/>
      <c r="U574" s="174"/>
      <c r="V574" s="174"/>
      <c r="W574" s="174" t="s">
        <v>979</v>
      </c>
      <c r="X574" s="174"/>
    </row>
    <row r="575" spans="1:24" ht="14.4">
      <c r="A575" s="82" t="s">
        <v>3228</v>
      </c>
      <c r="B575" s="20" t="b">
        <f t="shared" si="2"/>
        <v>0</v>
      </c>
      <c r="C575" s="82" t="s">
        <v>316</v>
      </c>
      <c r="D575" s="20">
        <v>5128729927</v>
      </c>
      <c r="E575" s="82" t="s">
        <v>532</v>
      </c>
      <c r="F575" s="56" t="s">
        <v>1732</v>
      </c>
      <c r="G575" s="174"/>
      <c r="H575" s="174"/>
      <c r="I575" s="174"/>
      <c r="J575" s="174"/>
      <c r="K575" s="174"/>
      <c r="L575" s="174"/>
      <c r="M575" s="174"/>
      <c r="N575" s="174"/>
      <c r="O575" s="174"/>
      <c r="P575" s="174"/>
      <c r="Q575" s="174"/>
      <c r="R575" s="174"/>
      <c r="S575" s="174" t="s">
        <v>979</v>
      </c>
      <c r="T575" s="174" t="s">
        <v>979</v>
      </c>
      <c r="U575" s="174" t="s">
        <v>979</v>
      </c>
      <c r="V575" s="174" t="s">
        <v>979</v>
      </c>
      <c r="W575" s="174" t="s">
        <v>979</v>
      </c>
      <c r="X575" s="174" t="s">
        <v>979</v>
      </c>
    </row>
    <row r="576" spans="1:24" ht="14.4">
      <c r="A576" s="175" t="s">
        <v>3229</v>
      </c>
      <c r="B576" s="20" t="b">
        <f t="shared" si="2"/>
        <v>0</v>
      </c>
      <c r="C576" s="175" t="s">
        <v>18</v>
      </c>
      <c r="D576" s="176">
        <v>9452674126</v>
      </c>
      <c r="E576" s="91" t="s">
        <v>1450</v>
      </c>
      <c r="F576" s="84"/>
      <c r="G576" s="174"/>
      <c r="H576" s="174"/>
      <c r="I576" s="174"/>
      <c r="J576" s="174"/>
      <c r="K576" s="174"/>
      <c r="L576" s="174"/>
      <c r="M576" s="174"/>
      <c r="N576" s="174"/>
      <c r="O576" s="174"/>
      <c r="P576" s="174"/>
      <c r="Q576" s="174"/>
      <c r="R576" s="174"/>
      <c r="S576" s="174"/>
      <c r="T576" s="174"/>
      <c r="U576" s="174" t="s">
        <v>979</v>
      </c>
      <c r="V576" s="174" t="s">
        <v>979</v>
      </c>
      <c r="W576" s="174" t="s">
        <v>979</v>
      </c>
      <c r="X576" s="174" t="s">
        <v>979</v>
      </c>
    </row>
    <row r="577" spans="1:24" ht="14.4">
      <c r="A577" s="82" t="s">
        <v>3230</v>
      </c>
      <c r="B577" s="20" t="b">
        <f t="shared" si="2"/>
        <v>0</v>
      </c>
      <c r="C577" s="82" t="s">
        <v>2768</v>
      </c>
      <c r="D577" s="20">
        <v>8475323303</v>
      </c>
      <c r="E577" s="82" t="s">
        <v>984</v>
      </c>
      <c r="F577" s="56" t="s">
        <v>1728</v>
      </c>
      <c r="G577" s="174"/>
      <c r="H577" s="174"/>
      <c r="I577" s="174"/>
      <c r="J577" s="174"/>
      <c r="K577" s="174"/>
      <c r="L577" s="174"/>
      <c r="M577" s="174"/>
      <c r="N577" s="174"/>
      <c r="O577" s="174"/>
      <c r="P577" s="174"/>
      <c r="Q577" s="174"/>
      <c r="R577" s="174"/>
      <c r="S577" s="174" t="s">
        <v>979</v>
      </c>
      <c r="T577" s="174" t="s">
        <v>979</v>
      </c>
      <c r="U577" s="174" t="s">
        <v>979</v>
      </c>
      <c r="V577" s="174" t="s">
        <v>979</v>
      </c>
      <c r="W577" s="174" t="s">
        <v>979</v>
      </c>
      <c r="X577" s="174" t="s">
        <v>979</v>
      </c>
    </row>
    <row r="578" spans="1:24" ht="14.4">
      <c r="A578" s="82" t="s">
        <v>3231</v>
      </c>
      <c r="B578" s="20" t="b">
        <f t="shared" si="2"/>
        <v>0</v>
      </c>
      <c r="C578" s="82" t="s">
        <v>752</v>
      </c>
      <c r="D578" s="20">
        <v>4705195500</v>
      </c>
      <c r="E578" s="82" t="s">
        <v>1231</v>
      </c>
      <c r="F578" s="56" t="s">
        <v>1732</v>
      </c>
      <c r="G578" s="174"/>
      <c r="H578" s="174"/>
      <c r="I578" s="174"/>
      <c r="J578" s="174"/>
      <c r="K578" s="174"/>
      <c r="L578" s="174"/>
      <c r="M578" s="174"/>
      <c r="N578" s="174"/>
      <c r="O578" s="174"/>
      <c r="P578" s="174"/>
      <c r="Q578" s="174"/>
      <c r="R578" s="174"/>
      <c r="S578" s="174"/>
      <c r="T578" s="174" t="s">
        <v>979</v>
      </c>
      <c r="U578" s="174"/>
      <c r="V578" s="174"/>
      <c r="W578" s="174"/>
      <c r="X578" s="174" t="s">
        <v>979</v>
      </c>
    </row>
    <row r="579" spans="1:24" ht="14.4">
      <c r="A579" s="82" t="s">
        <v>3232</v>
      </c>
      <c r="B579" s="20" t="b">
        <f t="shared" si="2"/>
        <v>0</v>
      </c>
      <c r="C579" s="82" t="s">
        <v>752</v>
      </c>
      <c r="D579" s="20">
        <v>2146766148</v>
      </c>
      <c r="E579" s="82" t="s">
        <v>753</v>
      </c>
      <c r="F579" s="56" t="s">
        <v>1757</v>
      </c>
      <c r="G579" s="174"/>
      <c r="H579" s="174"/>
      <c r="I579" s="174"/>
      <c r="J579" s="174"/>
      <c r="K579" s="174"/>
      <c r="L579" s="174"/>
      <c r="M579" s="174"/>
      <c r="N579" s="174"/>
      <c r="O579" s="174"/>
      <c r="P579" s="174"/>
      <c r="Q579" s="174"/>
      <c r="R579" s="174"/>
      <c r="S579" s="174"/>
      <c r="T579" s="174" t="s">
        <v>979</v>
      </c>
      <c r="U579" s="174" t="s">
        <v>979</v>
      </c>
      <c r="V579" s="174" t="s">
        <v>979</v>
      </c>
      <c r="W579" s="174" t="s">
        <v>979</v>
      </c>
      <c r="X579" s="174" t="s">
        <v>979</v>
      </c>
    </row>
    <row r="580" spans="1:24" ht="14.4">
      <c r="A580" s="82" t="s">
        <v>385</v>
      </c>
      <c r="B580" s="20" t="b">
        <f t="shared" si="2"/>
        <v>0</v>
      </c>
      <c r="C580" s="82" t="s">
        <v>18</v>
      </c>
      <c r="D580" s="20">
        <v>9729839498</v>
      </c>
      <c r="E580" s="82" t="s">
        <v>382</v>
      </c>
      <c r="F580" s="56" t="s">
        <v>1732</v>
      </c>
      <c r="G580" s="174"/>
      <c r="H580" s="174"/>
      <c r="I580" s="174"/>
      <c r="J580" s="174"/>
      <c r="K580" s="174"/>
      <c r="L580" s="174"/>
      <c r="M580" s="174"/>
      <c r="N580" s="174"/>
      <c r="O580" s="174"/>
      <c r="P580" s="174"/>
      <c r="Q580" s="174"/>
      <c r="R580" s="174"/>
      <c r="S580" s="174" t="s">
        <v>979</v>
      </c>
      <c r="T580" s="174" t="s">
        <v>979</v>
      </c>
      <c r="U580" s="174" t="s">
        <v>979</v>
      </c>
      <c r="V580" s="174" t="s">
        <v>979</v>
      </c>
      <c r="W580" s="174" t="s">
        <v>979</v>
      </c>
      <c r="X580" s="174" t="s">
        <v>979</v>
      </c>
    </row>
    <row r="581" spans="1:24" ht="14.4">
      <c r="A581" s="82" t="s">
        <v>3233</v>
      </c>
      <c r="B581" s="20" t="b">
        <f t="shared" si="2"/>
        <v>0</v>
      </c>
      <c r="C581" s="82" t="s">
        <v>2768</v>
      </c>
      <c r="D581" s="20">
        <v>3312036032</v>
      </c>
      <c r="E581" s="82" t="s">
        <v>881</v>
      </c>
      <c r="F581" s="56" t="s">
        <v>1732</v>
      </c>
      <c r="G581" s="174"/>
      <c r="H581" s="174"/>
      <c r="I581" s="174"/>
      <c r="J581" s="174"/>
      <c r="K581" s="174"/>
      <c r="L581" s="174"/>
      <c r="M581" s="174"/>
      <c r="N581" s="174"/>
      <c r="O581" s="174"/>
      <c r="P581" s="174"/>
      <c r="Q581" s="174"/>
      <c r="R581" s="174"/>
      <c r="S581" s="174" t="s">
        <v>979</v>
      </c>
      <c r="T581" s="174" t="s">
        <v>979</v>
      </c>
      <c r="U581" s="174" t="s">
        <v>979</v>
      </c>
      <c r="V581" s="174" t="s">
        <v>979</v>
      </c>
      <c r="W581" s="174" t="s">
        <v>979</v>
      </c>
      <c r="X581" s="174" t="s">
        <v>979</v>
      </c>
    </row>
    <row r="582" spans="1:24" ht="14.4">
      <c r="A582" s="82" t="s">
        <v>3234</v>
      </c>
      <c r="B582" s="20" t="b">
        <f t="shared" si="2"/>
        <v>0</v>
      </c>
      <c r="C582" s="82" t="s">
        <v>1933</v>
      </c>
      <c r="D582" s="20">
        <v>4256474575</v>
      </c>
      <c r="E582" s="82" t="s">
        <v>1931</v>
      </c>
      <c r="F582" s="56" t="s">
        <v>1732</v>
      </c>
      <c r="G582" s="174"/>
      <c r="H582" s="174"/>
      <c r="I582" s="174"/>
      <c r="J582" s="174"/>
      <c r="K582" s="174"/>
      <c r="L582" s="174"/>
      <c r="M582" s="174"/>
      <c r="N582" s="174"/>
      <c r="O582" s="174"/>
      <c r="P582" s="174"/>
      <c r="Q582" s="174"/>
      <c r="R582" s="174"/>
      <c r="S582" s="174" t="s">
        <v>979</v>
      </c>
      <c r="T582" s="174" t="s">
        <v>979</v>
      </c>
      <c r="U582" s="174" t="s">
        <v>979</v>
      </c>
      <c r="V582" s="174" t="s">
        <v>979</v>
      </c>
      <c r="W582" s="174" t="s">
        <v>979</v>
      </c>
      <c r="X582" s="174" t="s">
        <v>979</v>
      </c>
    </row>
    <row r="583" spans="1:24" ht="14.4">
      <c r="A583" s="82" t="s">
        <v>3235</v>
      </c>
      <c r="B583" s="20" t="b">
        <f t="shared" si="2"/>
        <v>0</v>
      </c>
      <c r="C583" s="82" t="s">
        <v>2768</v>
      </c>
      <c r="D583" s="20">
        <v>3312036032</v>
      </c>
      <c r="E583" s="82" t="s">
        <v>881</v>
      </c>
      <c r="F583" s="56" t="s">
        <v>1732</v>
      </c>
      <c r="G583" s="174"/>
      <c r="H583" s="174" t="s">
        <v>979</v>
      </c>
      <c r="I583" s="174"/>
      <c r="J583" s="174" t="s">
        <v>979</v>
      </c>
      <c r="K583" s="174"/>
      <c r="L583" s="174" t="s">
        <v>979</v>
      </c>
      <c r="M583" s="174"/>
      <c r="N583" s="174" t="s">
        <v>979</v>
      </c>
      <c r="O583" s="174"/>
      <c r="P583" s="174" t="s">
        <v>979</v>
      </c>
      <c r="Q583" s="174"/>
      <c r="R583" s="174" t="s">
        <v>979</v>
      </c>
      <c r="S583" s="174"/>
      <c r="T583" s="174"/>
      <c r="U583" s="174"/>
      <c r="V583" s="174"/>
      <c r="W583" s="174"/>
      <c r="X583" s="174"/>
    </row>
    <row r="584" spans="1:24" ht="14.4">
      <c r="A584" s="82" t="s">
        <v>797</v>
      </c>
      <c r="B584" s="20" t="b">
        <f t="shared" si="2"/>
        <v>0</v>
      </c>
      <c r="C584" s="82" t="s">
        <v>28</v>
      </c>
      <c r="D584" s="20">
        <v>5103042410</v>
      </c>
      <c r="E584" s="82" t="s">
        <v>794</v>
      </c>
      <c r="F584" s="56" t="s">
        <v>1732</v>
      </c>
      <c r="G584" s="174"/>
      <c r="H584" s="174"/>
      <c r="I584" s="174"/>
      <c r="J584" s="174"/>
      <c r="K584" s="174"/>
      <c r="L584" s="174"/>
      <c r="M584" s="174"/>
      <c r="N584" s="174"/>
      <c r="O584" s="174"/>
      <c r="P584" s="174"/>
      <c r="Q584" s="174"/>
      <c r="R584" s="174"/>
      <c r="S584" s="174"/>
      <c r="T584" s="174"/>
      <c r="U584" s="174"/>
      <c r="V584" s="174" t="s">
        <v>979</v>
      </c>
      <c r="W584" s="174"/>
      <c r="X584" s="174"/>
    </row>
    <row r="585" spans="1:24" ht="14.4">
      <c r="A585" s="82" t="s">
        <v>3236</v>
      </c>
      <c r="B585" s="20" t="b">
        <f t="shared" si="2"/>
        <v>0</v>
      </c>
      <c r="C585" s="82" t="s">
        <v>18</v>
      </c>
      <c r="D585" s="20">
        <v>5624727371</v>
      </c>
      <c r="E585" s="82" t="s">
        <v>43</v>
      </c>
      <c r="F585" s="56" t="s">
        <v>1736</v>
      </c>
      <c r="G585" s="174"/>
      <c r="H585" s="174"/>
      <c r="I585" s="174"/>
      <c r="J585" s="174"/>
      <c r="K585" s="174"/>
      <c r="L585" s="174"/>
      <c r="M585" s="174"/>
      <c r="N585" s="174"/>
      <c r="O585" s="174"/>
      <c r="P585" s="174"/>
      <c r="Q585" s="174"/>
      <c r="R585" s="174"/>
      <c r="S585" s="174" t="s">
        <v>979</v>
      </c>
      <c r="T585" s="174" t="s">
        <v>979</v>
      </c>
      <c r="U585" s="174" t="s">
        <v>979</v>
      </c>
      <c r="V585" s="174" t="s">
        <v>979</v>
      </c>
      <c r="W585" s="174" t="s">
        <v>979</v>
      </c>
      <c r="X585" s="174" t="s">
        <v>979</v>
      </c>
    </row>
    <row r="586" spans="1:24" ht="14.4">
      <c r="A586" s="82" t="s">
        <v>2280</v>
      </c>
      <c r="B586" s="20" t="b">
        <f t="shared" si="2"/>
        <v>0</v>
      </c>
      <c r="C586" s="82" t="s">
        <v>2237</v>
      </c>
      <c r="D586" s="20">
        <v>5624727371</v>
      </c>
      <c r="E586" s="82" t="s">
        <v>43</v>
      </c>
      <c r="F586" s="56" t="s">
        <v>1736</v>
      </c>
      <c r="G586" s="174"/>
      <c r="H586" s="174"/>
      <c r="I586" s="174"/>
      <c r="J586" s="174" t="s">
        <v>979</v>
      </c>
      <c r="K586" s="174" t="s">
        <v>979</v>
      </c>
      <c r="L586" s="174" t="s">
        <v>979</v>
      </c>
      <c r="M586" s="174" t="s">
        <v>979</v>
      </c>
      <c r="N586" s="174" t="s">
        <v>979</v>
      </c>
      <c r="O586" s="174" t="s">
        <v>979</v>
      </c>
      <c r="P586" s="174" t="s">
        <v>979</v>
      </c>
      <c r="Q586" s="174" t="s">
        <v>979</v>
      </c>
      <c r="R586" s="174" t="s">
        <v>979</v>
      </c>
      <c r="S586" s="174"/>
      <c r="T586" s="174"/>
      <c r="U586" s="174"/>
      <c r="V586" s="174"/>
      <c r="W586" s="174"/>
      <c r="X586" s="174"/>
    </row>
    <row r="587" spans="1:24" ht="14.4">
      <c r="A587" s="82" t="s">
        <v>3237</v>
      </c>
      <c r="B587" s="20" t="b">
        <f t="shared" si="2"/>
        <v>0</v>
      </c>
      <c r="C587" s="82" t="s">
        <v>1968</v>
      </c>
      <c r="D587" s="20" t="s">
        <v>2016</v>
      </c>
      <c r="E587" s="82" t="s">
        <v>2013</v>
      </c>
      <c r="F587" s="56" t="s">
        <v>1732</v>
      </c>
      <c r="G587" s="174"/>
      <c r="H587" s="174"/>
      <c r="I587" s="174"/>
      <c r="J587" s="174"/>
      <c r="K587" s="174"/>
      <c r="L587" s="174"/>
      <c r="M587" s="174"/>
      <c r="N587" s="174"/>
      <c r="O587" s="174"/>
      <c r="P587" s="174"/>
      <c r="Q587" s="174"/>
      <c r="R587" s="174"/>
      <c r="S587" s="174"/>
      <c r="T587" s="174" t="s">
        <v>979</v>
      </c>
      <c r="U587" s="174" t="s">
        <v>979</v>
      </c>
      <c r="V587" s="174" t="s">
        <v>979</v>
      </c>
      <c r="W587" s="174" t="s">
        <v>979</v>
      </c>
      <c r="X587" s="174"/>
    </row>
    <row r="588" spans="1:24" ht="14.4">
      <c r="A588" s="82" t="s">
        <v>132</v>
      </c>
      <c r="B588" s="20" t="b">
        <f t="shared" si="2"/>
        <v>0</v>
      </c>
      <c r="C588" s="82" t="s">
        <v>18</v>
      </c>
      <c r="D588" s="20">
        <v>2146745404</v>
      </c>
      <c r="E588" s="82" t="s">
        <v>130</v>
      </c>
      <c r="F588" s="56" t="s">
        <v>1732</v>
      </c>
      <c r="G588" s="174"/>
      <c r="H588" s="174"/>
      <c r="I588" s="174"/>
      <c r="J588" s="174"/>
      <c r="K588" s="174"/>
      <c r="L588" s="174"/>
      <c r="M588" s="174"/>
      <c r="N588" s="174"/>
      <c r="O588" s="174"/>
      <c r="P588" s="174"/>
      <c r="Q588" s="174"/>
      <c r="R588" s="174"/>
      <c r="S588" s="174" t="s">
        <v>979</v>
      </c>
      <c r="T588" s="174" t="s">
        <v>979</v>
      </c>
      <c r="U588" s="174" t="s">
        <v>979</v>
      </c>
      <c r="V588" s="174" t="s">
        <v>979</v>
      </c>
      <c r="W588" s="174" t="s">
        <v>979</v>
      </c>
      <c r="X588" s="174" t="s">
        <v>979</v>
      </c>
    </row>
    <row r="589" spans="1:24" ht="14.4">
      <c r="A589" s="82" t="s">
        <v>3238</v>
      </c>
      <c r="B589" s="20" t="b">
        <f t="shared" si="2"/>
        <v>0</v>
      </c>
      <c r="C589" s="82" t="s">
        <v>1787</v>
      </c>
      <c r="D589" s="20">
        <v>2487667835</v>
      </c>
      <c r="E589" s="82" t="s">
        <v>1825</v>
      </c>
      <c r="F589" s="56" t="s">
        <v>1732</v>
      </c>
      <c r="G589" s="174"/>
      <c r="H589" s="174"/>
      <c r="I589" s="174"/>
      <c r="J589" s="174"/>
      <c r="K589" s="174"/>
      <c r="L589" s="174"/>
      <c r="M589" s="174"/>
      <c r="N589" s="174"/>
      <c r="O589" s="174"/>
      <c r="P589" s="174"/>
      <c r="Q589" s="174"/>
      <c r="R589" s="174"/>
      <c r="S589" s="174" t="s">
        <v>979</v>
      </c>
      <c r="T589" s="174"/>
      <c r="U589" s="174"/>
      <c r="V589" s="174"/>
      <c r="W589" s="174"/>
      <c r="X589" s="174"/>
    </row>
    <row r="590" spans="1:24" ht="14.4">
      <c r="A590" s="82" t="s">
        <v>831</v>
      </c>
      <c r="B590" s="20" t="b">
        <f t="shared" si="2"/>
        <v>0</v>
      </c>
      <c r="C590" s="82" t="s">
        <v>18</v>
      </c>
      <c r="D590" s="20">
        <v>2488170000</v>
      </c>
      <c r="E590" s="82" t="s">
        <v>827</v>
      </c>
      <c r="F590" s="56" t="s">
        <v>1743</v>
      </c>
      <c r="G590" s="174"/>
      <c r="H590" s="174"/>
      <c r="I590" s="174"/>
      <c r="J590" s="174"/>
      <c r="K590" s="174"/>
      <c r="L590" s="174"/>
      <c r="M590" s="174"/>
      <c r="N590" s="174"/>
      <c r="O590" s="174"/>
      <c r="P590" s="174"/>
      <c r="Q590" s="174" t="s">
        <v>979</v>
      </c>
      <c r="R590" s="174"/>
      <c r="S590" s="174" t="s">
        <v>979</v>
      </c>
      <c r="T590" s="174" t="s">
        <v>979</v>
      </c>
      <c r="U590" s="174" t="s">
        <v>979</v>
      </c>
      <c r="V590" s="174" t="s">
        <v>979</v>
      </c>
      <c r="W590" s="174" t="s">
        <v>979</v>
      </c>
      <c r="X590" s="174" t="s">
        <v>979</v>
      </c>
    </row>
    <row r="591" spans="1:24" ht="14.4">
      <c r="A591" s="82" t="s">
        <v>3239</v>
      </c>
      <c r="B591" s="20" t="b">
        <f t="shared" si="2"/>
        <v>0</v>
      </c>
      <c r="C591" s="82" t="s">
        <v>316</v>
      </c>
      <c r="D591" s="20">
        <v>8585316390</v>
      </c>
      <c r="E591" s="82" t="s">
        <v>708</v>
      </c>
      <c r="F591" s="56" t="s">
        <v>1741</v>
      </c>
      <c r="G591" s="174"/>
      <c r="H591" s="174"/>
      <c r="I591" s="174"/>
      <c r="J591" s="174"/>
      <c r="K591" s="174"/>
      <c r="L591" s="174"/>
      <c r="M591" s="174"/>
      <c r="N591" s="174"/>
      <c r="O591" s="174"/>
      <c r="P591" s="174"/>
      <c r="Q591" s="174"/>
      <c r="R591" s="174"/>
      <c r="S591" s="174"/>
      <c r="T591" s="174"/>
      <c r="U591" s="174" t="s">
        <v>979</v>
      </c>
      <c r="V591" s="174" t="s">
        <v>979</v>
      </c>
      <c r="W591" s="174" t="s">
        <v>979</v>
      </c>
      <c r="X591" s="174" t="s">
        <v>979</v>
      </c>
    </row>
    <row r="592" spans="1:24" ht="14.4">
      <c r="A592" s="82" t="s">
        <v>3240</v>
      </c>
      <c r="B592" s="20" t="b">
        <f t="shared" si="2"/>
        <v>0</v>
      </c>
      <c r="C592" s="82" t="s">
        <v>1855</v>
      </c>
      <c r="D592" s="20">
        <v>4847441232</v>
      </c>
      <c r="E592" s="82" t="s">
        <v>1903</v>
      </c>
      <c r="F592" s="56" t="s">
        <v>1743</v>
      </c>
      <c r="G592" s="174"/>
      <c r="H592" s="174"/>
      <c r="I592" s="174"/>
      <c r="J592" s="174"/>
      <c r="K592" s="174"/>
      <c r="L592" s="174"/>
      <c r="M592" s="174"/>
      <c r="N592" s="174"/>
      <c r="O592" s="174"/>
      <c r="P592" s="174"/>
      <c r="Q592" s="174"/>
      <c r="R592" s="174"/>
      <c r="S592" s="174" t="s">
        <v>979</v>
      </c>
      <c r="T592" s="174" t="s">
        <v>979</v>
      </c>
      <c r="U592" s="174" t="s">
        <v>979</v>
      </c>
      <c r="V592" s="174" t="s">
        <v>979</v>
      </c>
      <c r="W592" s="174"/>
      <c r="X592" s="174"/>
    </row>
    <row r="593" spans="1:24" ht="14.4">
      <c r="A593" s="82" t="s">
        <v>3241</v>
      </c>
      <c r="B593" s="20" t="b">
        <f t="shared" si="2"/>
        <v>0</v>
      </c>
      <c r="C593" s="82" t="s">
        <v>1855</v>
      </c>
      <c r="D593" s="20">
        <v>4847441232</v>
      </c>
      <c r="E593" s="82" t="s">
        <v>1903</v>
      </c>
      <c r="F593" s="56" t="s">
        <v>1743</v>
      </c>
      <c r="G593" s="174"/>
      <c r="H593" s="174"/>
      <c r="I593" s="174"/>
      <c r="J593" s="174"/>
      <c r="K593" s="174"/>
      <c r="L593" s="174"/>
      <c r="M593" s="174"/>
      <c r="N593" s="174"/>
      <c r="O593" s="174"/>
      <c r="P593" s="174"/>
      <c r="Q593" s="174" t="s">
        <v>979</v>
      </c>
      <c r="R593" s="174"/>
      <c r="S593" s="174"/>
      <c r="T593" s="174"/>
      <c r="U593" s="174"/>
      <c r="V593" s="174"/>
      <c r="W593" s="174"/>
      <c r="X593" s="174"/>
    </row>
    <row r="594" spans="1:24" ht="14.4">
      <c r="A594" s="175" t="s">
        <v>1376</v>
      </c>
      <c r="B594" s="20" t="b">
        <f t="shared" si="2"/>
        <v>0</v>
      </c>
      <c r="C594" s="175" t="s">
        <v>18</v>
      </c>
      <c r="D594" s="176">
        <v>4802312308</v>
      </c>
      <c r="E594" s="91" t="s">
        <v>1373</v>
      </c>
      <c r="F594" s="84"/>
      <c r="G594" s="174"/>
      <c r="H594" s="174"/>
      <c r="I594" s="174"/>
      <c r="J594" s="174"/>
      <c r="K594" s="174"/>
      <c r="L594" s="174"/>
      <c r="M594" s="174"/>
      <c r="N594" s="174"/>
      <c r="O594" s="174"/>
      <c r="P594" s="174"/>
      <c r="Q594" s="174"/>
      <c r="R594" s="174"/>
      <c r="S594" s="174" t="s">
        <v>979</v>
      </c>
      <c r="T594" s="174"/>
      <c r="U594" s="174" t="s">
        <v>979</v>
      </c>
      <c r="V594" s="174"/>
      <c r="W594" s="174"/>
      <c r="X594" s="174"/>
    </row>
    <row r="595" spans="1:24" ht="14.4">
      <c r="A595" s="82" t="s">
        <v>3242</v>
      </c>
      <c r="B595" s="20" t="b">
        <f t="shared" si="2"/>
        <v>0</v>
      </c>
      <c r="C595" s="82" t="s">
        <v>1976</v>
      </c>
      <c r="D595" s="20">
        <v>4806163033</v>
      </c>
      <c r="E595" s="82" t="s">
        <v>1980</v>
      </c>
      <c r="F595" s="56" t="s">
        <v>1743</v>
      </c>
      <c r="G595" s="174"/>
      <c r="H595" s="174"/>
      <c r="I595" s="174"/>
      <c r="J595" s="174"/>
      <c r="K595" s="174"/>
      <c r="L595" s="174"/>
      <c r="M595" s="174"/>
      <c r="N595" s="174"/>
      <c r="O595" s="174"/>
      <c r="P595" s="174"/>
      <c r="Q595" s="174"/>
      <c r="R595" s="174"/>
      <c r="S595" s="174" t="s">
        <v>979</v>
      </c>
      <c r="T595" s="174"/>
      <c r="U595" s="174" t="s">
        <v>979</v>
      </c>
      <c r="V595" s="174"/>
      <c r="W595" s="174"/>
      <c r="X595" s="174"/>
    </row>
    <row r="596" spans="1:24" ht="14.4">
      <c r="A596" s="82" t="s">
        <v>3243</v>
      </c>
      <c r="B596" s="20" t="b">
        <f t="shared" si="2"/>
        <v>0</v>
      </c>
      <c r="C596" s="82" t="s">
        <v>2768</v>
      </c>
      <c r="D596" s="20"/>
      <c r="E596" s="82" t="s">
        <v>3244</v>
      </c>
      <c r="F596" s="56" t="s">
        <v>1746</v>
      </c>
      <c r="G596" s="174"/>
      <c r="H596" s="174"/>
      <c r="I596" s="174"/>
      <c r="J596" s="174"/>
      <c r="K596" s="174"/>
      <c r="L596" s="174"/>
      <c r="M596" s="174"/>
      <c r="N596" s="174"/>
      <c r="O596" s="174"/>
      <c r="P596" s="174"/>
      <c r="Q596" s="174"/>
      <c r="R596" s="174"/>
      <c r="S596" s="174" t="s">
        <v>979</v>
      </c>
      <c r="T596" s="174" t="s">
        <v>979</v>
      </c>
      <c r="U596" s="174" t="s">
        <v>979</v>
      </c>
      <c r="V596" s="174" t="s">
        <v>979</v>
      </c>
      <c r="W596" s="174" t="s">
        <v>979</v>
      </c>
      <c r="X596" s="174" t="s">
        <v>979</v>
      </c>
    </row>
    <row r="597" spans="1:24" ht="14.4">
      <c r="A597" s="82" t="s">
        <v>3245</v>
      </c>
      <c r="B597" s="20" t="b">
        <f t="shared" si="2"/>
        <v>0</v>
      </c>
      <c r="C597" s="82" t="s">
        <v>1855</v>
      </c>
      <c r="D597" s="20">
        <v>7327638496</v>
      </c>
      <c r="E597" s="82" t="s">
        <v>1908</v>
      </c>
      <c r="F597" s="56" t="s">
        <v>1743</v>
      </c>
      <c r="G597" s="174"/>
      <c r="H597" s="174"/>
      <c r="I597" s="174"/>
      <c r="J597" s="174"/>
      <c r="K597" s="174"/>
      <c r="L597" s="174"/>
      <c r="M597" s="174"/>
      <c r="N597" s="174"/>
      <c r="O597" s="174"/>
      <c r="P597" s="174"/>
      <c r="Q597" s="174"/>
      <c r="R597" s="174"/>
      <c r="S597" s="174" t="s">
        <v>979</v>
      </c>
      <c r="T597" s="174" t="s">
        <v>979</v>
      </c>
      <c r="U597" s="174"/>
      <c r="V597" s="174"/>
      <c r="W597" s="174"/>
      <c r="X597" s="174"/>
    </row>
    <row r="598" spans="1:24" ht="14.4">
      <c r="A598" s="82" t="s">
        <v>3246</v>
      </c>
      <c r="B598" s="20" t="b">
        <f t="shared" si="2"/>
        <v>0</v>
      </c>
      <c r="C598" s="82" t="s">
        <v>1968</v>
      </c>
      <c r="D598" s="20" t="s">
        <v>2022</v>
      </c>
      <c r="E598" s="82" t="s">
        <v>2019</v>
      </c>
      <c r="F598" s="56" t="s">
        <v>1732</v>
      </c>
      <c r="G598" s="174"/>
      <c r="H598" s="174"/>
      <c r="I598" s="174"/>
      <c r="J598" s="174"/>
      <c r="K598" s="174"/>
      <c r="L598" s="174"/>
      <c r="M598" s="174"/>
      <c r="N598" s="174"/>
      <c r="O598" s="174"/>
      <c r="P598" s="174"/>
      <c r="Q598" s="174"/>
      <c r="R598" s="174"/>
      <c r="S598" s="174" t="s">
        <v>979</v>
      </c>
      <c r="T598" s="174"/>
      <c r="U598" s="174" t="s">
        <v>979</v>
      </c>
      <c r="V598" s="174"/>
      <c r="W598" s="174" t="s">
        <v>979</v>
      </c>
      <c r="X598" s="174"/>
    </row>
    <row r="599" spans="1:24" ht="14.4">
      <c r="A599" s="175" t="s">
        <v>3247</v>
      </c>
      <c r="B599" s="20" t="b">
        <f t="shared" si="2"/>
        <v>0</v>
      </c>
      <c r="C599" s="175" t="s">
        <v>18</v>
      </c>
      <c r="D599" s="176">
        <v>5075302523</v>
      </c>
      <c r="E599" s="91" t="s">
        <v>1377</v>
      </c>
      <c r="F599" s="84"/>
      <c r="G599" s="174"/>
      <c r="H599" s="174"/>
      <c r="I599" s="174"/>
      <c r="J599" s="174"/>
      <c r="K599" s="174"/>
      <c r="L599" s="174"/>
      <c r="M599" s="174"/>
      <c r="N599" s="174"/>
      <c r="O599" s="174"/>
      <c r="P599" s="174"/>
      <c r="Q599" s="174"/>
      <c r="R599" s="174"/>
      <c r="S599" s="174" t="s">
        <v>979</v>
      </c>
      <c r="T599" s="174" t="s">
        <v>979</v>
      </c>
      <c r="U599" s="174" t="s">
        <v>979</v>
      </c>
      <c r="V599" s="174" t="s">
        <v>979</v>
      </c>
      <c r="W599" s="174" t="s">
        <v>979</v>
      </c>
      <c r="X599" s="174" t="s">
        <v>979</v>
      </c>
    </row>
    <row r="600" spans="1:24" ht="14.4">
      <c r="A600" s="82" t="s">
        <v>3248</v>
      </c>
      <c r="B600" s="20" t="b">
        <f t="shared" si="2"/>
        <v>0</v>
      </c>
      <c r="C600" s="82" t="s">
        <v>2768</v>
      </c>
      <c r="D600" s="180">
        <v>919050000000</v>
      </c>
      <c r="E600" s="82" t="s">
        <v>1114</v>
      </c>
      <c r="F600" s="56" t="s">
        <v>1732</v>
      </c>
      <c r="G600" s="174"/>
      <c r="H600" s="174"/>
      <c r="I600" s="174"/>
      <c r="J600" s="174"/>
      <c r="K600" s="174"/>
      <c r="L600" s="174"/>
      <c r="M600" s="174"/>
      <c r="N600" s="174"/>
      <c r="O600" s="174"/>
      <c r="P600" s="174"/>
      <c r="Q600" s="174"/>
      <c r="R600" s="174"/>
      <c r="S600" s="174"/>
      <c r="T600" s="174" t="s">
        <v>979</v>
      </c>
      <c r="U600" s="174"/>
      <c r="V600" s="174" t="s">
        <v>979</v>
      </c>
      <c r="W600" s="174"/>
      <c r="X600" s="174"/>
    </row>
    <row r="601" spans="1:24" ht="14.4">
      <c r="A601" s="82" t="s">
        <v>3249</v>
      </c>
      <c r="B601" s="20" t="b">
        <f t="shared" si="2"/>
        <v>0</v>
      </c>
      <c r="C601" s="82" t="s">
        <v>2768</v>
      </c>
      <c r="D601" s="20">
        <v>2244318652</v>
      </c>
      <c r="E601" s="82" t="s">
        <v>1546</v>
      </c>
      <c r="F601" s="56" t="s">
        <v>1732</v>
      </c>
      <c r="G601" s="174"/>
      <c r="H601" s="174"/>
      <c r="I601" s="174"/>
      <c r="J601" s="174"/>
      <c r="K601" s="174"/>
      <c r="L601" s="174"/>
      <c r="M601" s="174"/>
      <c r="N601" s="174"/>
      <c r="O601" s="174"/>
      <c r="P601" s="174"/>
      <c r="Q601" s="174"/>
      <c r="R601" s="174"/>
      <c r="S601" s="174"/>
      <c r="T601" s="174" t="s">
        <v>979</v>
      </c>
      <c r="U601" s="174"/>
      <c r="V601" s="174"/>
      <c r="W601" s="174"/>
      <c r="X601" s="174"/>
    </row>
    <row r="602" spans="1:24" ht="14.4">
      <c r="A602" s="82" t="s">
        <v>3250</v>
      </c>
      <c r="B602" s="20" t="b">
        <f t="shared" si="2"/>
        <v>0</v>
      </c>
      <c r="C602" s="82" t="s">
        <v>18</v>
      </c>
      <c r="D602" s="20">
        <v>2035706270</v>
      </c>
      <c r="E602" s="82" t="s">
        <v>485</v>
      </c>
      <c r="F602" s="56" t="s">
        <v>1764</v>
      </c>
      <c r="G602" s="174"/>
      <c r="H602" s="174"/>
      <c r="I602" s="174"/>
      <c r="J602" s="174"/>
      <c r="K602" s="174"/>
      <c r="L602" s="174"/>
      <c r="M602" s="174"/>
      <c r="N602" s="174"/>
      <c r="O602" s="174"/>
      <c r="P602" s="174"/>
      <c r="Q602" s="174"/>
      <c r="R602" s="174"/>
      <c r="S602" s="174" t="s">
        <v>979</v>
      </c>
      <c r="T602" s="174" t="s">
        <v>979</v>
      </c>
      <c r="U602" s="174" t="s">
        <v>979</v>
      </c>
      <c r="V602" s="174" t="s">
        <v>979</v>
      </c>
      <c r="W602" s="174" t="s">
        <v>979</v>
      </c>
      <c r="X602" s="174" t="s">
        <v>979</v>
      </c>
    </row>
    <row r="603" spans="1:24" ht="14.4">
      <c r="A603" s="82" t="s">
        <v>3251</v>
      </c>
      <c r="B603" s="20" t="b">
        <f t="shared" si="2"/>
        <v>0</v>
      </c>
      <c r="C603" s="82" t="s">
        <v>2237</v>
      </c>
      <c r="D603" s="20">
        <v>9726899145</v>
      </c>
      <c r="E603" s="82" t="s">
        <v>466</v>
      </c>
      <c r="F603" s="56" t="s">
        <v>1757</v>
      </c>
      <c r="G603" s="174"/>
      <c r="H603" s="174"/>
      <c r="I603" s="174"/>
      <c r="J603" s="174"/>
      <c r="K603" s="174"/>
      <c r="L603" s="174"/>
      <c r="M603" s="174"/>
      <c r="N603" s="174"/>
      <c r="O603" s="174"/>
      <c r="P603" s="174" t="s">
        <v>979</v>
      </c>
      <c r="Q603" s="174" t="s">
        <v>979</v>
      </c>
      <c r="R603" s="174" t="s">
        <v>979</v>
      </c>
      <c r="S603" s="174"/>
      <c r="T603" s="174"/>
      <c r="U603" s="174"/>
      <c r="V603" s="174"/>
      <c r="W603" s="174"/>
      <c r="X603" s="174"/>
    </row>
    <row r="604" spans="1:24" ht="14.4">
      <c r="A604" s="82" t="s">
        <v>3252</v>
      </c>
      <c r="B604" s="20" t="b">
        <f t="shared" si="2"/>
        <v>0</v>
      </c>
      <c r="C604" s="82" t="s">
        <v>2768</v>
      </c>
      <c r="D604" s="20">
        <v>3127764224</v>
      </c>
      <c r="E604" s="82" t="s">
        <v>1546</v>
      </c>
      <c r="F604" s="56" t="s">
        <v>1732</v>
      </c>
      <c r="G604" s="174"/>
      <c r="H604" s="174"/>
      <c r="I604" s="174"/>
      <c r="J604" s="174"/>
      <c r="K604" s="174"/>
      <c r="L604" s="174"/>
      <c r="M604" s="174"/>
      <c r="N604" s="174"/>
      <c r="O604" s="174"/>
      <c r="P604" s="174"/>
      <c r="Q604" s="174"/>
      <c r="R604" s="174"/>
      <c r="S604" s="174"/>
      <c r="T604" s="174" t="s">
        <v>979</v>
      </c>
      <c r="U604" s="174"/>
      <c r="V604" s="174"/>
      <c r="W604" s="174"/>
      <c r="X604" s="174"/>
    </row>
    <row r="605" spans="1:24" ht="14.4">
      <c r="A605" s="82" t="s">
        <v>3253</v>
      </c>
      <c r="B605" s="20" t="b">
        <f t="shared" si="2"/>
        <v>0</v>
      </c>
      <c r="C605" s="82" t="s">
        <v>1968</v>
      </c>
      <c r="D605" s="20" t="s">
        <v>2026</v>
      </c>
      <c r="E605" s="82" t="s">
        <v>2024</v>
      </c>
      <c r="F605" s="56" t="s">
        <v>1732</v>
      </c>
      <c r="G605" s="174"/>
      <c r="H605" s="174"/>
      <c r="I605" s="174"/>
      <c r="J605" s="174"/>
      <c r="K605" s="174"/>
      <c r="L605" s="174"/>
      <c r="M605" s="174"/>
      <c r="N605" s="174"/>
      <c r="O605" s="174"/>
      <c r="P605" s="174"/>
      <c r="Q605" s="174"/>
      <c r="R605" s="174"/>
      <c r="S605" s="174" t="s">
        <v>979</v>
      </c>
      <c r="T605" s="174"/>
      <c r="U605" s="174" t="s">
        <v>979</v>
      </c>
      <c r="V605" s="174"/>
      <c r="W605" s="174" t="s">
        <v>979</v>
      </c>
      <c r="X605" s="174"/>
    </row>
    <row r="606" spans="1:24" ht="14.4">
      <c r="A606" s="82" t="s">
        <v>3254</v>
      </c>
      <c r="B606" s="20" t="b">
        <f t="shared" si="2"/>
        <v>0</v>
      </c>
      <c r="C606" s="82" t="s">
        <v>2768</v>
      </c>
      <c r="D606" s="20">
        <v>6304978246</v>
      </c>
      <c r="E606" s="82" t="s">
        <v>2365</v>
      </c>
      <c r="F606" s="56" t="s">
        <v>3255</v>
      </c>
      <c r="G606" s="174" t="s">
        <v>979</v>
      </c>
      <c r="H606" s="174" t="s">
        <v>979</v>
      </c>
      <c r="I606" s="174" t="s">
        <v>979</v>
      </c>
      <c r="J606" s="174" t="s">
        <v>979</v>
      </c>
      <c r="K606" s="174" t="s">
        <v>979</v>
      </c>
      <c r="L606" s="174" t="s">
        <v>979</v>
      </c>
      <c r="M606" s="174" t="s">
        <v>979</v>
      </c>
      <c r="N606" s="174" t="s">
        <v>979</v>
      </c>
      <c r="O606" s="174" t="s">
        <v>979</v>
      </c>
      <c r="P606" s="174" t="s">
        <v>979</v>
      </c>
      <c r="Q606" s="174" t="s">
        <v>979</v>
      </c>
      <c r="R606" s="174" t="s">
        <v>979</v>
      </c>
      <c r="S606" s="174"/>
      <c r="T606" s="174"/>
      <c r="U606" s="174"/>
      <c r="V606" s="174"/>
      <c r="W606" s="174"/>
      <c r="X606" s="174"/>
    </row>
    <row r="607" spans="1:24" ht="14.4">
      <c r="A607" s="82" t="s">
        <v>3256</v>
      </c>
      <c r="B607" s="20" t="b">
        <f t="shared" si="2"/>
        <v>0</v>
      </c>
      <c r="C607" s="82" t="s">
        <v>316</v>
      </c>
      <c r="D607" s="20">
        <v>5128885358</v>
      </c>
      <c r="E607" s="82" t="s">
        <v>615</v>
      </c>
      <c r="F607" s="56" t="s">
        <v>1732</v>
      </c>
      <c r="G607" s="174"/>
      <c r="H607" s="174"/>
      <c r="I607" s="174"/>
      <c r="J607" s="174"/>
      <c r="K607" s="174"/>
      <c r="L607" s="174"/>
      <c r="M607" s="174"/>
      <c r="N607" s="174"/>
      <c r="O607" s="174"/>
      <c r="P607" s="174"/>
      <c r="Q607" s="174"/>
      <c r="R607" s="174"/>
      <c r="S607" s="174" t="s">
        <v>979</v>
      </c>
      <c r="T607" s="174"/>
      <c r="U607" s="174" t="s">
        <v>979</v>
      </c>
      <c r="V607" s="174"/>
      <c r="W607" s="174" t="s">
        <v>979</v>
      </c>
      <c r="X607" s="174"/>
    </row>
    <row r="608" spans="1:24" ht="14.4">
      <c r="A608" s="82" t="s">
        <v>3257</v>
      </c>
      <c r="B608" s="20" t="b">
        <f t="shared" si="2"/>
        <v>0</v>
      </c>
      <c r="C608" s="82" t="s">
        <v>2768</v>
      </c>
      <c r="D608" s="20">
        <v>6309369623</v>
      </c>
      <c r="E608" s="82" t="s">
        <v>1546</v>
      </c>
      <c r="F608" s="56" t="s">
        <v>1732</v>
      </c>
      <c r="G608" s="174"/>
      <c r="H608" s="174"/>
      <c r="I608" s="174"/>
      <c r="J608" s="174"/>
      <c r="K608" s="174"/>
      <c r="L608" s="174"/>
      <c r="M608" s="174"/>
      <c r="N608" s="174"/>
      <c r="O608" s="174"/>
      <c r="P608" s="174"/>
      <c r="Q608" s="174"/>
      <c r="R608" s="174"/>
      <c r="S608" s="174"/>
      <c r="T608" s="174" t="s">
        <v>979</v>
      </c>
      <c r="U608" s="174"/>
      <c r="V608" s="174"/>
      <c r="W608" s="174"/>
      <c r="X608" s="174"/>
    </row>
    <row r="609" spans="1:24" ht="14.4">
      <c r="A609" s="82" t="s">
        <v>3258</v>
      </c>
      <c r="B609" s="20" t="b">
        <f t="shared" si="2"/>
        <v>0</v>
      </c>
      <c r="C609" s="82" t="s">
        <v>1819</v>
      </c>
      <c r="D609" s="20">
        <v>2035540209</v>
      </c>
      <c r="E609" s="82" t="s">
        <v>1856</v>
      </c>
      <c r="F609" s="56" t="s">
        <v>1743</v>
      </c>
      <c r="G609" s="174"/>
      <c r="H609" s="174"/>
      <c r="I609" s="174"/>
      <c r="J609" s="174"/>
      <c r="K609" s="174"/>
      <c r="L609" s="174"/>
      <c r="M609" s="174"/>
      <c r="N609" s="174"/>
      <c r="O609" s="174"/>
      <c r="P609" s="174"/>
      <c r="Q609" s="174"/>
      <c r="R609" s="174"/>
      <c r="S609" s="174"/>
      <c r="T609" s="174" t="s">
        <v>979</v>
      </c>
      <c r="U609" s="174"/>
      <c r="V609" s="174" t="s">
        <v>979</v>
      </c>
      <c r="W609" s="174"/>
      <c r="X609" s="174"/>
    </row>
    <row r="610" spans="1:24" ht="14.4">
      <c r="A610" s="177" t="s">
        <v>1593</v>
      </c>
      <c r="B610" s="20" t="b">
        <f t="shared" si="2"/>
        <v>0</v>
      </c>
      <c r="C610" s="82" t="s">
        <v>661</v>
      </c>
      <c r="D610" s="20">
        <v>6098744957</v>
      </c>
      <c r="E610" s="82" t="s">
        <v>1799</v>
      </c>
      <c r="F610" s="56" t="s">
        <v>1739</v>
      </c>
      <c r="G610" s="174" t="s">
        <v>979</v>
      </c>
      <c r="H610" s="174" t="s">
        <v>979</v>
      </c>
      <c r="I610" s="174" t="s">
        <v>979</v>
      </c>
      <c r="J610" s="174" t="s">
        <v>979</v>
      </c>
      <c r="K610" s="174" t="s">
        <v>979</v>
      </c>
      <c r="L610" s="174" t="s">
        <v>979</v>
      </c>
      <c r="M610" s="174" t="s">
        <v>979</v>
      </c>
      <c r="N610" s="174" t="s">
        <v>979</v>
      </c>
      <c r="O610" s="174" t="s">
        <v>979</v>
      </c>
      <c r="P610" s="174" t="s">
        <v>979</v>
      </c>
      <c r="Q610" s="174" t="s">
        <v>979</v>
      </c>
      <c r="R610" s="174" t="s">
        <v>979</v>
      </c>
      <c r="S610" s="174"/>
      <c r="T610" s="174"/>
      <c r="U610" s="174"/>
      <c r="V610" s="174"/>
      <c r="W610" s="174"/>
      <c r="X610" s="174"/>
    </row>
    <row r="611" spans="1:24" ht="14.4">
      <c r="A611" s="177" t="s">
        <v>1593</v>
      </c>
      <c r="B611" s="20" t="b">
        <f t="shared" si="2"/>
        <v>1</v>
      </c>
      <c r="C611" s="82" t="s">
        <v>1782</v>
      </c>
      <c r="D611" s="20">
        <v>6098744957</v>
      </c>
      <c r="E611" s="82" t="s">
        <v>1799</v>
      </c>
      <c r="F611" s="56" t="s">
        <v>1741</v>
      </c>
      <c r="G611" s="174"/>
      <c r="H611" s="174"/>
      <c r="I611" s="174"/>
      <c r="J611" s="174"/>
      <c r="K611" s="174"/>
      <c r="L611" s="174"/>
      <c r="M611" s="174"/>
      <c r="N611" s="174"/>
      <c r="O611" s="174"/>
      <c r="P611" s="174"/>
      <c r="Q611" s="174"/>
      <c r="R611" s="174"/>
      <c r="S611" s="174" t="s">
        <v>979</v>
      </c>
      <c r="T611" s="174" t="s">
        <v>979</v>
      </c>
      <c r="U611" s="174" t="s">
        <v>979</v>
      </c>
      <c r="V611" s="174" t="s">
        <v>979</v>
      </c>
      <c r="W611" s="174" t="s">
        <v>979</v>
      </c>
      <c r="X611" s="174" t="s">
        <v>979</v>
      </c>
    </row>
    <row r="612" spans="1:24" ht="14.4">
      <c r="A612" s="82" t="s">
        <v>3259</v>
      </c>
      <c r="B612" s="20" t="b">
        <f t="shared" si="2"/>
        <v>0</v>
      </c>
      <c r="C612" s="82" t="s">
        <v>28</v>
      </c>
      <c r="D612" s="20">
        <v>7134875357</v>
      </c>
      <c r="E612" s="82" t="s">
        <v>1022</v>
      </c>
      <c r="F612" s="56" t="s">
        <v>1732</v>
      </c>
      <c r="G612" s="174"/>
      <c r="H612" s="174"/>
      <c r="I612" s="174"/>
      <c r="J612" s="174"/>
      <c r="K612" s="174"/>
      <c r="L612" s="174"/>
      <c r="M612" s="174"/>
      <c r="N612" s="174"/>
      <c r="O612" s="174"/>
      <c r="P612" s="174"/>
      <c r="Q612" s="174"/>
      <c r="R612" s="174"/>
      <c r="S612" s="174" t="s">
        <v>979</v>
      </c>
      <c r="T612" s="174" t="s">
        <v>979</v>
      </c>
      <c r="U612" s="174" t="s">
        <v>979</v>
      </c>
      <c r="V612" s="174" t="s">
        <v>979</v>
      </c>
      <c r="W612" s="174"/>
      <c r="X612" s="174"/>
    </row>
    <row r="613" spans="1:24" ht="14.4">
      <c r="A613" s="82" t="s">
        <v>3260</v>
      </c>
      <c r="B613" s="20" t="b">
        <f t="shared" si="2"/>
        <v>0</v>
      </c>
      <c r="C613" s="82" t="s">
        <v>28</v>
      </c>
      <c r="D613" s="20">
        <v>8458915357</v>
      </c>
      <c r="E613" s="82" t="s">
        <v>358</v>
      </c>
      <c r="F613" s="56" t="s">
        <v>1732</v>
      </c>
      <c r="G613" s="174"/>
      <c r="H613" s="174"/>
      <c r="I613" s="174"/>
      <c r="J613" s="174"/>
      <c r="K613" s="174"/>
      <c r="L613" s="174"/>
      <c r="M613" s="174"/>
      <c r="N613" s="174"/>
      <c r="O613" s="174"/>
      <c r="P613" s="174"/>
      <c r="Q613" s="174"/>
      <c r="R613" s="174"/>
      <c r="S613" s="174"/>
      <c r="T613" s="174" t="s">
        <v>979</v>
      </c>
      <c r="U613" s="174" t="s">
        <v>979</v>
      </c>
      <c r="V613" s="174" t="s">
        <v>979</v>
      </c>
      <c r="W613" s="174" t="s">
        <v>979</v>
      </c>
      <c r="X613" s="174" t="s">
        <v>979</v>
      </c>
    </row>
    <row r="614" spans="1:24" ht="14.4">
      <c r="A614" s="82" t="s">
        <v>3261</v>
      </c>
      <c r="B614" s="20" t="b">
        <f t="shared" si="2"/>
        <v>0</v>
      </c>
      <c r="C614" s="82" t="s">
        <v>18</v>
      </c>
      <c r="D614" s="20">
        <v>4693895272</v>
      </c>
      <c r="E614" s="82" t="s">
        <v>1239</v>
      </c>
      <c r="F614" s="56" t="s">
        <v>1739</v>
      </c>
      <c r="G614" s="174"/>
      <c r="H614" s="174"/>
      <c r="I614" s="174"/>
      <c r="J614" s="174"/>
      <c r="K614" s="174"/>
      <c r="L614" s="174"/>
      <c r="M614" s="174"/>
      <c r="N614" s="174"/>
      <c r="O614" s="174"/>
      <c r="P614" s="174"/>
      <c r="Q614" s="174"/>
      <c r="R614" s="174"/>
      <c r="S614" s="174" t="s">
        <v>979</v>
      </c>
      <c r="T614" s="174" t="s">
        <v>979</v>
      </c>
      <c r="U614" s="174" t="s">
        <v>979</v>
      </c>
      <c r="V614" s="174" t="s">
        <v>979</v>
      </c>
      <c r="W614" s="174" t="s">
        <v>979</v>
      </c>
      <c r="X614" s="174" t="s">
        <v>979</v>
      </c>
    </row>
    <row r="615" spans="1:24" ht="14.4">
      <c r="A615" s="82" t="s">
        <v>3262</v>
      </c>
      <c r="B615" s="20" t="b">
        <f t="shared" si="2"/>
        <v>0</v>
      </c>
      <c r="C615" s="82" t="s">
        <v>18</v>
      </c>
      <c r="D615" s="20">
        <v>8322511326</v>
      </c>
      <c r="E615" s="82" t="s">
        <v>575</v>
      </c>
      <c r="F615" s="56" t="s">
        <v>1743</v>
      </c>
      <c r="G615" s="174"/>
      <c r="H615" s="174"/>
      <c r="I615" s="174"/>
      <c r="J615" s="174"/>
      <c r="K615" s="174"/>
      <c r="L615" s="174"/>
      <c r="M615" s="174"/>
      <c r="N615" s="174"/>
      <c r="O615" s="174"/>
      <c r="P615" s="174"/>
      <c r="Q615" s="174"/>
      <c r="R615" s="174"/>
      <c r="S615" s="174"/>
      <c r="T615" s="174" t="s">
        <v>979</v>
      </c>
      <c r="U615" s="174" t="s">
        <v>979</v>
      </c>
      <c r="V615" s="174" t="s">
        <v>979</v>
      </c>
      <c r="W615" s="174"/>
      <c r="X615" s="174"/>
    </row>
    <row r="616" spans="1:24" ht="14.4">
      <c r="A616" s="82" t="s">
        <v>3263</v>
      </c>
      <c r="B616" s="20" t="b">
        <f t="shared" si="2"/>
        <v>0</v>
      </c>
      <c r="C616" s="82" t="s">
        <v>2768</v>
      </c>
      <c r="D616" s="20">
        <v>8472087856</v>
      </c>
      <c r="E616" s="82" t="s">
        <v>2310</v>
      </c>
      <c r="F616" s="56" t="s">
        <v>1732</v>
      </c>
      <c r="G616" s="174" t="s">
        <v>979</v>
      </c>
      <c r="H616" s="174" t="s">
        <v>979</v>
      </c>
      <c r="I616" s="174" t="s">
        <v>979</v>
      </c>
      <c r="J616" s="174" t="s">
        <v>979</v>
      </c>
      <c r="K616" s="174" t="s">
        <v>979</v>
      </c>
      <c r="L616" s="174" t="s">
        <v>979</v>
      </c>
      <c r="M616" s="174" t="s">
        <v>979</v>
      </c>
      <c r="N616" s="174" t="s">
        <v>979</v>
      </c>
      <c r="O616" s="174" t="s">
        <v>979</v>
      </c>
      <c r="P616" s="174" t="s">
        <v>979</v>
      </c>
      <c r="Q616" s="174" t="s">
        <v>979</v>
      </c>
      <c r="R616" s="174" t="s">
        <v>979</v>
      </c>
      <c r="S616" s="174"/>
      <c r="T616" s="174"/>
      <c r="U616" s="174"/>
      <c r="V616" s="174"/>
      <c r="W616" s="174"/>
      <c r="X616" s="174"/>
    </row>
    <row r="617" spans="1:24" ht="14.4">
      <c r="A617" s="82" t="s">
        <v>3264</v>
      </c>
      <c r="B617" s="20" t="b">
        <f t="shared" si="2"/>
        <v>0</v>
      </c>
      <c r="C617" s="82" t="s">
        <v>2768</v>
      </c>
      <c r="D617" s="20">
        <v>9018466590</v>
      </c>
      <c r="E617" s="82" t="s">
        <v>1546</v>
      </c>
      <c r="F617" s="56" t="s">
        <v>1732</v>
      </c>
      <c r="G617" s="174"/>
      <c r="H617" s="174"/>
      <c r="I617" s="174"/>
      <c r="J617" s="174"/>
      <c r="K617" s="174"/>
      <c r="L617" s="174"/>
      <c r="M617" s="174"/>
      <c r="N617" s="174"/>
      <c r="O617" s="174"/>
      <c r="P617" s="174"/>
      <c r="Q617" s="174"/>
      <c r="R617" s="174"/>
      <c r="S617" s="174"/>
      <c r="T617" s="174" t="s">
        <v>979</v>
      </c>
      <c r="U617" s="174"/>
      <c r="V617" s="174"/>
      <c r="W617" s="174"/>
      <c r="X617" s="174"/>
    </row>
    <row r="618" spans="1:24" ht="14.4">
      <c r="A618" s="82" t="s">
        <v>1202</v>
      </c>
      <c r="B618" s="20" t="b">
        <f t="shared" si="2"/>
        <v>0</v>
      </c>
      <c r="C618" s="82" t="s">
        <v>18</v>
      </c>
      <c r="D618" s="20">
        <v>9729224260</v>
      </c>
      <c r="E618" s="82" t="s">
        <v>1199</v>
      </c>
      <c r="F618" s="56" t="s">
        <v>1741</v>
      </c>
      <c r="G618" s="174"/>
      <c r="H618" s="174"/>
      <c r="I618" s="174"/>
      <c r="J618" s="174"/>
      <c r="K618" s="174"/>
      <c r="L618" s="174"/>
      <c r="M618" s="174"/>
      <c r="N618" s="174"/>
      <c r="O618" s="174"/>
      <c r="P618" s="174"/>
      <c r="Q618" s="174" t="s">
        <v>979</v>
      </c>
      <c r="R618" s="174"/>
      <c r="S618" s="174"/>
      <c r="T618" s="174" t="s">
        <v>979</v>
      </c>
      <c r="U618" s="174" t="s">
        <v>979</v>
      </c>
      <c r="V618" s="174"/>
      <c r="W618" s="174"/>
      <c r="X618" s="174"/>
    </row>
    <row r="619" spans="1:24" ht="14.4">
      <c r="A619" s="82" t="s">
        <v>1000</v>
      </c>
      <c r="B619" s="20" t="b">
        <f t="shared" si="2"/>
        <v>0</v>
      </c>
      <c r="C619" s="82" t="s">
        <v>28</v>
      </c>
      <c r="D619" s="20">
        <v>2149527027</v>
      </c>
      <c r="E619" s="82" t="s">
        <v>998</v>
      </c>
      <c r="F619" s="56" t="s">
        <v>1741</v>
      </c>
      <c r="G619" s="174"/>
      <c r="H619" s="174"/>
      <c r="I619" s="174"/>
      <c r="J619" s="174"/>
      <c r="K619" s="174"/>
      <c r="L619" s="174"/>
      <c r="M619" s="174"/>
      <c r="N619" s="174"/>
      <c r="O619" s="174"/>
      <c r="P619" s="174"/>
      <c r="Q619" s="174"/>
      <c r="R619" s="174"/>
      <c r="S619" s="174" t="s">
        <v>979</v>
      </c>
      <c r="T619" s="174"/>
      <c r="U619" s="174" t="s">
        <v>979</v>
      </c>
      <c r="V619" s="174"/>
      <c r="W619" s="174"/>
      <c r="X619" s="174"/>
    </row>
    <row r="620" spans="1:24" ht="14.4">
      <c r="A620" s="82" t="s">
        <v>3265</v>
      </c>
      <c r="B620" s="20" t="b">
        <f t="shared" si="2"/>
        <v>0</v>
      </c>
      <c r="C620" s="82" t="s">
        <v>28</v>
      </c>
      <c r="D620" s="20">
        <v>7572866753</v>
      </c>
      <c r="E620" s="82" t="s">
        <v>253</v>
      </c>
      <c r="F620" s="56" t="s">
        <v>1741</v>
      </c>
      <c r="G620" s="174"/>
      <c r="H620" s="174"/>
      <c r="I620" s="174"/>
      <c r="J620" s="174"/>
      <c r="K620" s="174"/>
      <c r="L620" s="174"/>
      <c r="M620" s="174"/>
      <c r="N620" s="174"/>
      <c r="O620" s="174"/>
      <c r="P620" s="174"/>
      <c r="Q620" s="174"/>
      <c r="R620" s="174"/>
      <c r="S620" s="174"/>
      <c r="T620" s="174"/>
      <c r="U620" s="174" t="s">
        <v>979</v>
      </c>
      <c r="V620" s="174"/>
      <c r="W620" s="174" t="s">
        <v>979</v>
      </c>
      <c r="X620" s="174"/>
    </row>
    <row r="621" spans="1:24" ht="14.4">
      <c r="A621" s="82" t="s">
        <v>3266</v>
      </c>
      <c r="B621" s="20" t="b">
        <f t="shared" si="2"/>
        <v>0</v>
      </c>
      <c r="C621" s="82" t="s">
        <v>316</v>
      </c>
      <c r="D621" s="20">
        <v>5122964536</v>
      </c>
      <c r="E621" s="82" t="s">
        <v>741</v>
      </c>
      <c r="F621" s="56" t="s">
        <v>1745</v>
      </c>
      <c r="G621" s="174"/>
      <c r="H621" s="174"/>
      <c r="I621" s="174"/>
      <c r="J621" s="174"/>
      <c r="K621" s="174"/>
      <c r="L621" s="174"/>
      <c r="M621" s="174"/>
      <c r="N621" s="174"/>
      <c r="O621" s="174"/>
      <c r="P621" s="174"/>
      <c r="Q621" s="174"/>
      <c r="R621" s="174"/>
      <c r="S621" s="174" t="s">
        <v>979</v>
      </c>
      <c r="T621" s="174" t="s">
        <v>979</v>
      </c>
      <c r="U621" s="174" t="s">
        <v>979</v>
      </c>
      <c r="V621" s="174" t="s">
        <v>979</v>
      </c>
      <c r="W621" s="174" t="s">
        <v>979</v>
      </c>
      <c r="X621" s="174"/>
    </row>
    <row r="622" spans="1:24" ht="14.4">
      <c r="A622" s="82" t="s">
        <v>3267</v>
      </c>
      <c r="B622" s="20" t="b">
        <f t="shared" si="2"/>
        <v>0</v>
      </c>
      <c r="C622" s="82" t="s">
        <v>1815</v>
      </c>
      <c r="D622" s="20">
        <v>2017907895</v>
      </c>
      <c r="E622" s="82" t="s">
        <v>1813</v>
      </c>
      <c r="F622" s="56" t="s">
        <v>1741</v>
      </c>
      <c r="G622" s="174"/>
      <c r="H622" s="174"/>
      <c r="I622" s="174"/>
      <c r="J622" s="174"/>
      <c r="K622" s="174"/>
      <c r="L622" s="174"/>
      <c r="M622" s="174"/>
      <c r="N622" s="174"/>
      <c r="O622" s="174"/>
      <c r="P622" s="174"/>
      <c r="Q622" s="174"/>
      <c r="R622" s="174"/>
      <c r="S622" s="174"/>
      <c r="T622" s="174" t="s">
        <v>979</v>
      </c>
      <c r="U622" s="174" t="s">
        <v>979</v>
      </c>
      <c r="V622" s="174" t="s">
        <v>979</v>
      </c>
      <c r="W622" s="174"/>
      <c r="X622" s="174"/>
    </row>
    <row r="623" spans="1:24" ht="14.4">
      <c r="A623" s="82" t="s">
        <v>3268</v>
      </c>
      <c r="B623" s="20" t="b">
        <f t="shared" si="2"/>
        <v>0</v>
      </c>
      <c r="C623" s="82" t="s">
        <v>2768</v>
      </c>
      <c r="D623" s="20">
        <v>8067726757</v>
      </c>
      <c r="E623" s="82" t="s">
        <v>1546</v>
      </c>
      <c r="F623" s="56" t="s">
        <v>1732</v>
      </c>
      <c r="G623" s="174"/>
      <c r="H623" s="174"/>
      <c r="I623" s="174"/>
      <c r="J623" s="174"/>
      <c r="K623" s="174"/>
      <c r="L623" s="174"/>
      <c r="M623" s="174"/>
      <c r="N623" s="174"/>
      <c r="O623" s="174"/>
      <c r="P623" s="174"/>
      <c r="Q623" s="174"/>
      <c r="R623" s="174"/>
      <c r="S623" s="174"/>
      <c r="T623" s="174" t="s">
        <v>979</v>
      </c>
      <c r="U623" s="174"/>
      <c r="V623" s="174"/>
      <c r="W623" s="174"/>
      <c r="X623" s="174"/>
    </row>
    <row r="624" spans="1:24" ht="14.4">
      <c r="A624" s="82" t="s">
        <v>614</v>
      </c>
      <c r="B624" s="20" t="b">
        <f t="shared" si="2"/>
        <v>0</v>
      </c>
      <c r="C624" s="82" t="s">
        <v>2768</v>
      </c>
      <c r="D624" s="20">
        <v>5082715682</v>
      </c>
      <c r="E624" s="82" t="s">
        <v>611</v>
      </c>
      <c r="F624" s="56" t="s">
        <v>1732</v>
      </c>
      <c r="G624" s="174"/>
      <c r="H624" s="174"/>
      <c r="I624" s="174"/>
      <c r="J624" s="174"/>
      <c r="K624" s="174"/>
      <c r="L624" s="174"/>
      <c r="M624" s="174"/>
      <c r="N624" s="174"/>
      <c r="O624" s="174"/>
      <c r="P624" s="174"/>
      <c r="Q624" s="174"/>
      <c r="R624" s="174"/>
      <c r="S624" s="174" t="s">
        <v>979</v>
      </c>
      <c r="T624" s="174" t="s">
        <v>979</v>
      </c>
      <c r="U624" s="174" t="s">
        <v>979</v>
      </c>
      <c r="V624" s="174" t="s">
        <v>979</v>
      </c>
      <c r="W624" s="174" t="s">
        <v>979</v>
      </c>
      <c r="X624" s="174" t="s">
        <v>979</v>
      </c>
    </row>
    <row r="625" spans="1:24" ht="14.4">
      <c r="A625" s="82" t="s">
        <v>3269</v>
      </c>
      <c r="B625" s="20" t="b">
        <f t="shared" si="2"/>
        <v>0</v>
      </c>
      <c r="C625" s="82" t="s">
        <v>28</v>
      </c>
      <c r="D625" s="20">
        <v>8624522344</v>
      </c>
      <c r="E625" s="82" t="s">
        <v>554</v>
      </c>
      <c r="F625" s="56" t="s">
        <v>1732</v>
      </c>
      <c r="G625" s="174"/>
      <c r="H625" s="174"/>
      <c r="I625" s="174"/>
      <c r="J625" s="174"/>
      <c r="K625" s="174"/>
      <c r="L625" s="174"/>
      <c r="M625" s="174"/>
      <c r="N625" s="174"/>
      <c r="O625" s="174"/>
      <c r="P625" s="174"/>
      <c r="Q625" s="174"/>
      <c r="R625" s="174"/>
      <c r="S625" s="174" t="s">
        <v>979</v>
      </c>
      <c r="T625" s="174" t="s">
        <v>979</v>
      </c>
      <c r="U625" s="174" t="s">
        <v>979</v>
      </c>
      <c r="V625" s="174" t="s">
        <v>979</v>
      </c>
      <c r="W625" s="174" t="s">
        <v>979</v>
      </c>
      <c r="X625" s="174" t="s">
        <v>979</v>
      </c>
    </row>
    <row r="626" spans="1:24" ht="14.4">
      <c r="A626" s="82" t="s">
        <v>716</v>
      </c>
      <c r="B626" s="20" t="b">
        <f t="shared" si="2"/>
        <v>0</v>
      </c>
      <c r="C626" s="82" t="s">
        <v>316</v>
      </c>
      <c r="D626" s="20">
        <v>5122010904</v>
      </c>
      <c r="E626" s="82" t="s">
        <v>714</v>
      </c>
      <c r="F626" s="56" t="s">
        <v>1741</v>
      </c>
      <c r="G626" s="174"/>
      <c r="H626" s="174"/>
      <c r="I626" s="174"/>
      <c r="J626" s="174"/>
      <c r="K626" s="174"/>
      <c r="L626" s="174"/>
      <c r="M626" s="174"/>
      <c r="N626" s="174"/>
      <c r="O626" s="174"/>
      <c r="P626" s="174"/>
      <c r="Q626" s="174"/>
      <c r="R626" s="174"/>
      <c r="S626" s="174" t="s">
        <v>979</v>
      </c>
      <c r="T626" s="174" t="s">
        <v>979</v>
      </c>
      <c r="U626" s="174" t="s">
        <v>979</v>
      </c>
      <c r="V626" s="174" t="s">
        <v>979</v>
      </c>
      <c r="W626" s="174" t="s">
        <v>979</v>
      </c>
      <c r="X626" s="174" t="s">
        <v>979</v>
      </c>
    </row>
    <row r="627" spans="1:24" ht="14.4">
      <c r="A627" s="82" t="s">
        <v>3270</v>
      </c>
      <c r="B627" s="20" t="b">
        <f t="shared" si="2"/>
        <v>0</v>
      </c>
      <c r="C627" s="82" t="s">
        <v>2087</v>
      </c>
      <c r="D627" s="20">
        <v>8035867464</v>
      </c>
      <c r="E627" s="82" t="s">
        <v>2091</v>
      </c>
      <c r="F627" s="56" t="s">
        <v>1741</v>
      </c>
      <c r="G627" s="174"/>
      <c r="H627" s="174"/>
      <c r="I627" s="174"/>
      <c r="J627" s="174"/>
      <c r="K627" s="174"/>
      <c r="L627" s="174"/>
      <c r="M627" s="174"/>
      <c r="N627" s="174"/>
      <c r="O627" s="174"/>
      <c r="P627" s="174"/>
      <c r="Q627" s="174"/>
      <c r="R627" s="174"/>
      <c r="S627" s="174" t="s">
        <v>979</v>
      </c>
      <c r="T627" s="174" t="s">
        <v>979</v>
      </c>
      <c r="U627" s="174" t="s">
        <v>979</v>
      </c>
      <c r="V627" s="174"/>
      <c r="W627" s="174"/>
      <c r="X627" s="174"/>
    </row>
    <row r="628" spans="1:24" ht="14.4">
      <c r="A628" s="82" t="s">
        <v>3271</v>
      </c>
      <c r="B628" s="20" t="b">
        <f t="shared" si="2"/>
        <v>0</v>
      </c>
      <c r="C628" s="82" t="s">
        <v>2768</v>
      </c>
      <c r="D628" s="20"/>
      <c r="E628" s="82" t="s">
        <v>1570</v>
      </c>
      <c r="F628" s="56" t="s">
        <v>1746</v>
      </c>
      <c r="G628" s="174" t="s">
        <v>979</v>
      </c>
      <c r="H628" s="174" t="s">
        <v>979</v>
      </c>
      <c r="I628" s="174" t="s">
        <v>979</v>
      </c>
      <c r="J628" s="174" t="s">
        <v>979</v>
      </c>
      <c r="K628" s="174" t="s">
        <v>979</v>
      </c>
      <c r="L628" s="174" t="s">
        <v>979</v>
      </c>
      <c r="M628" s="174" t="s">
        <v>979</v>
      </c>
      <c r="N628" s="174" t="s">
        <v>979</v>
      </c>
      <c r="O628" s="174" t="s">
        <v>979</v>
      </c>
      <c r="P628" s="174" t="s">
        <v>979</v>
      </c>
      <c r="Q628" s="174" t="s">
        <v>979</v>
      </c>
      <c r="R628" s="174" t="s">
        <v>979</v>
      </c>
      <c r="S628" s="174" t="s">
        <v>979</v>
      </c>
      <c r="T628" s="174" t="s">
        <v>979</v>
      </c>
      <c r="U628" s="174" t="s">
        <v>979</v>
      </c>
      <c r="V628" s="174" t="s">
        <v>979</v>
      </c>
      <c r="W628" s="174" t="s">
        <v>979</v>
      </c>
      <c r="X628" s="174" t="s">
        <v>979</v>
      </c>
    </row>
    <row r="629" spans="1:24" ht="14.4">
      <c r="A629" s="82" t="s">
        <v>2673</v>
      </c>
      <c r="B629" s="20" t="b">
        <f t="shared" si="2"/>
        <v>0</v>
      </c>
      <c r="C629" s="82" t="s">
        <v>2768</v>
      </c>
      <c r="D629" s="20">
        <v>8479128910</v>
      </c>
      <c r="E629" s="82" t="s">
        <v>2317</v>
      </c>
      <c r="F629" s="56" t="s">
        <v>1763</v>
      </c>
      <c r="G629" s="174" t="s">
        <v>979</v>
      </c>
      <c r="H629" s="174" t="s">
        <v>979</v>
      </c>
      <c r="I629" s="174" t="s">
        <v>979</v>
      </c>
      <c r="J629" s="174" t="s">
        <v>979</v>
      </c>
      <c r="K629" s="174" t="s">
        <v>979</v>
      </c>
      <c r="L629" s="174" t="s">
        <v>979</v>
      </c>
      <c r="M629" s="174" t="s">
        <v>979</v>
      </c>
      <c r="N629" s="174" t="s">
        <v>979</v>
      </c>
      <c r="O629" s="174" t="s">
        <v>979</v>
      </c>
      <c r="P629" s="174" t="s">
        <v>979</v>
      </c>
      <c r="Q629" s="174" t="s">
        <v>979</v>
      </c>
      <c r="R629" s="174" t="s">
        <v>979</v>
      </c>
      <c r="S629" s="174"/>
      <c r="T629" s="174"/>
      <c r="U629" s="174"/>
      <c r="V629" s="174"/>
      <c r="W629" s="174"/>
      <c r="X629" s="174"/>
    </row>
    <row r="630" spans="1:24" ht="14.4">
      <c r="A630" s="82" t="s">
        <v>3272</v>
      </c>
      <c r="B630" s="20" t="b">
        <f t="shared" si="2"/>
        <v>0</v>
      </c>
      <c r="C630" s="82" t="s">
        <v>1933</v>
      </c>
      <c r="D630" s="20">
        <v>4088063451</v>
      </c>
      <c r="E630" s="82" t="s">
        <v>1949</v>
      </c>
      <c r="F630" s="56" t="s">
        <v>1741</v>
      </c>
      <c r="G630" s="174"/>
      <c r="H630" s="174"/>
      <c r="I630" s="174"/>
      <c r="J630" s="174"/>
      <c r="K630" s="174"/>
      <c r="L630" s="174"/>
      <c r="M630" s="174"/>
      <c r="N630" s="174"/>
      <c r="O630" s="174"/>
      <c r="P630" s="174"/>
      <c r="Q630" s="174"/>
      <c r="R630" s="174"/>
      <c r="S630" s="174"/>
      <c r="T630" s="174"/>
      <c r="U630" s="174" t="s">
        <v>979</v>
      </c>
      <c r="V630" s="174" t="s">
        <v>979</v>
      </c>
      <c r="W630" s="174" t="s">
        <v>979</v>
      </c>
      <c r="X630" s="174"/>
    </row>
    <row r="631" spans="1:24" ht="14.4">
      <c r="A631" s="82" t="s">
        <v>3273</v>
      </c>
      <c r="B631" s="20" t="b">
        <f t="shared" si="2"/>
        <v>0</v>
      </c>
      <c r="C631" s="82" t="s">
        <v>2043</v>
      </c>
      <c r="D631" s="20">
        <v>9376268903</v>
      </c>
      <c r="E631" s="82" t="s">
        <v>2070</v>
      </c>
      <c r="F631" s="56" t="s">
        <v>1741</v>
      </c>
      <c r="G631" s="174"/>
      <c r="H631" s="174"/>
      <c r="I631" s="174"/>
      <c r="J631" s="174"/>
      <c r="K631" s="174"/>
      <c r="L631" s="174"/>
      <c r="M631" s="174"/>
      <c r="N631" s="174"/>
      <c r="O631" s="174"/>
      <c r="P631" s="174"/>
      <c r="Q631" s="174"/>
      <c r="R631" s="174"/>
      <c r="S631" s="174" t="s">
        <v>979</v>
      </c>
      <c r="T631" s="174" t="s">
        <v>979</v>
      </c>
      <c r="U631" s="174" t="s">
        <v>979</v>
      </c>
      <c r="V631" s="174" t="s">
        <v>979</v>
      </c>
      <c r="W631" s="174"/>
      <c r="X631" s="174"/>
    </row>
    <row r="632" spans="1:24" ht="14.4">
      <c r="A632" s="82" t="s">
        <v>3274</v>
      </c>
      <c r="B632" s="20" t="b">
        <f t="shared" si="2"/>
        <v>0</v>
      </c>
      <c r="C632" s="82" t="s">
        <v>2237</v>
      </c>
      <c r="D632" s="20">
        <v>8193259576</v>
      </c>
      <c r="E632" s="82" t="s">
        <v>1148</v>
      </c>
      <c r="F632" s="56" t="s">
        <v>1741</v>
      </c>
      <c r="G632" s="174"/>
      <c r="H632" s="174"/>
      <c r="I632" s="174"/>
      <c r="J632" s="174" t="s">
        <v>979</v>
      </c>
      <c r="K632" s="174" t="s">
        <v>979</v>
      </c>
      <c r="L632" s="174" t="s">
        <v>979</v>
      </c>
      <c r="M632" s="174" t="s">
        <v>979</v>
      </c>
      <c r="N632" s="174" t="s">
        <v>979</v>
      </c>
      <c r="O632" s="174" t="s">
        <v>979</v>
      </c>
      <c r="P632" s="174" t="s">
        <v>979</v>
      </c>
      <c r="Q632" s="174" t="s">
        <v>979</v>
      </c>
      <c r="R632" s="174" t="s">
        <v>979</v>
      </c>
      <c r="S632" s="174" t="s">
        <v>979</v>
      </c>
      <c r="T632" s="174" t="s">
        <v>979</v>
      </c>
      <c r="U632" s="174" t="s">
        <v>979</v>
      </c>
      <c r="V632" s="174" t="s">
        <v>979</v>
      </c>
      <c r="W632" s="174" t="s">
        <v>979</v>
      </c>
      <c r="X632" s="174" t="s">
        <v>979</v>
      </c>
    </row>
    <row r="633" spans="1:24" ht="14.4">
      <c r="A633" s="82" t="s">
        <v>3275</v>
      </c>
      <c r="B633" s="20" t="b">
        <f t="shared" si="2"/>
        <v>0</v>
      </c>
      <c r="C633" s="82" t="s">
        <v>18</v>
      </c>
      <c r="D633" s="20">
        <v>7324235571</v>
      </c>
      <c r="E633" s="82" t="s">
        <v>462</v>
      </c>
      <c r="F633" s="56" t="s">
        <v>1732</v>
      </c>
      <c r="G633" s="174"/>
      <c r="H633" s="174"/>
      <c r="I633" s="174"/>
      <c r="J633" s="174"/>
      <c r="K633" s="174"/>
      <c r="L633" s="174"/>
      <c r="M633" s="174"/>
      <c r="N633" s="174"/>
      <c r="O633" s="174"/>
      <c r="P633" s="174"/>
      <c r="Q633" s="174"/>
      <c r="R633" s="174"/>
      <c r="S633" s="174" t="s">
        <v>979</v>
      </c>
      <c r="T633" s="174" t="s">
        <v>979</v>
      </c>
      <c r="U633" s="174" t="s">
        <v>979</v>
      </c>
      <c r="V633" s="174" t="s">
        <v>979</v>
      </c>
      <c r="W633" s="174" t="s">
        <v>979</v>
      </c>
      <c r="X633" s="174" t="s">
        <v>979</v>
      </c>
    </row>
    <row r="634" spans="1:24" ht="14.4">
      <c r="A634" s="82" t="s">
        <v>3276</v>
      </c>
      <c r="B634" s="20" t="b">
        <f t="shared" si="2"/>
        <v>0</v>
      </c>
      <c r="C634" s="82" t="s">
        <v>2768</v>
      </c>
      <c r="D634" s="180">
        <v>919050000000</v>
      </c>
      <c r="E634" s="82" t="s">
        <v>1107</v>
      </c>
      <c r="F634" s="56" t="s">
        <v>1732</v>
      </c>
      <c r="G634" s="174"/>
      <c r="H634" s="174"/>
      <c r="I634" s="174"/>
      <c r="J634" s="174"/>
      <c r="K634" s="174"/>
      <c r="L634" s="174"/>
      <c r="M634" s="174"/>
      <c r="N634" s="174"/>
      <c r="O634" s="174"/>
      <c r="P634" s="174"/>
      <c r="Q634" s="174"/>
      <c r="R634" s="174"/>
      <c r="S634" s="174"/>
      <c r="T634" s="174" t="s">
        <v>979</v>
      </c>
      <c r="U634" s="174"/>
      <c r="V634" s="174" t="s">
        <v>979</v>
      </c>
      <c r="W634" s="174"/>
      <c r="X634" s="174"/>
    </row>
    <row r="635" spans="1:24" ht="14.4">
      <c r="A635" s="82" t="s">
        <v>3277</v>
      </c>
      <c r="B635" s="20" t="b">
        <f t="shared" si="2"/>
        <v>0</v>
      </c>
      <c r="C635" s="82" t="s">
        <v>1933</v>
      </c>
      <c r="D635" s="20">
        <v>5126609532</v>
      </c>
      <c r="E635" s="82" t="s">
        <v>1959</v>
      </c>
      <c r="F635" s="56" t="s">
        <v>1743</v>
      </c>
      <c r="G635" s="174"/>
      <c r="H635" s="174"/>
      <c r="I635" s="174"/>
      <c r="J635" s="174"/>
      <c r="K635" s="174"/>
      <c r="L635" s="174"/>
      <c r="M635" s="174"/>
      <c r="N635" s="174"/>
      <c r="O635" s="174"/>
      <c r="P635" s="174"/>
      <c r="Q635" s="174"/>
      <c r="R635" s="174"/>
      <c r="S635" s="174" t="s">
        <v>979</v>
      </c>
      <c r="T635" s="174" t="s">
        <v>979</v>
      </c>
      <c r="U635" s="174" t="s">
        <v>979</v>
      </c>
      <c r="V635" s="174"/>
      <c r="W635" s="174"/>
      <c r="X635" s="174"/>
    </row>
    <row r="636" spans="1:24" ht="14.4">
      <c r="A636" s="82" t="s">
        <v>3278</v>
      </c>
      <c r="B636" s="20" t="b">
        <f t="shared" si="2"/>
        <v>0</v>
      </c>
      <c r="C636" s="82" t="s">
        <v>56</v>
      </c>
      <c r="D636" s="20">
        <v>91986633355</v>
      </c>
      <c r="E636" s="82" t="s">
        <v>31</v>
      </c>
      <c r="F636" s="56" t="s">
        <v>1732</v>
      </c>
      <c r="G636" s="174"/>
      <c r="H636" s="174"/>
      <c r="I636" s="174"/>
      <c r="J636" s="174"/>
      <c r="K636" s="174"/>
      <c r="L636" s="174"/>
      <c r="M636" s="174"/>
      <c r="N636" s="174"/>
      <c r="O636" s="174"/>
      <c r="P636" s="174"/>
      <c r="Q636" s="174"/>
      <c r="R636" s="174"/>
      <c r="S636" s="174"/>
      <c r="T636" s="174"/>
      <c r="U636" s="174"/>
      <c r="V636" s="174" t="s">
        <v>979</v>
      </c>
      <c r="W636" s="174"/>
      <c r="X636" s="174"/>
    </row>
    <row r="637" spans="1:24" ht="14.4">
      <c r="A637" s="82" t="s">
        <v>3279</v>
      </c>
      <c r="B637" s="20" t="b">
        <f t="shared" si="2"/>
        <v>0</v>
      </c>
      <c r="C637" s="82" t="s">
        <v>2768</v>
      </c>
      <c r="D637" s="20">
        <v>8582156348</v>
      </c>
      <c r="E637" s="82" t="s">
        <v>682</v>
      </c>
      <c r="F637" s="56" t="s">
        <v>1732</v>
      </c>
      <c r="G637" s="174"/>
      <c r="H637" s="174"/>
      <c r="I637" s="174"/>
      <c r="J637" s="174"/>
      <c r="K637" s="174"/>
      <c r="L637" s="174"/>
      <c r="M637" s="174"/>
      <c r="N637" s="174"/>
      <c r="O637" s="174"/>
      <c r="P637" s="174"/>
      <c r="Q637" s="174"/>
      <c r="R637" s="174"/>
      <c r="S637" s="174" t="s">
        <v>979</v>
      </c>
      <c r="T637" s="174"/>
      <c r="U637" s="174" t="s">
        <v>979</v>
      </c>
      <c r="V637" s="174"/>
      <c r="W637" s="174" t="s">
        <v>979</v>
      </c>
      <c r="X637" s="174" t="s">
        <v>979</v>
      </c>
    </row>
    <row r="638" spans="1:24" ht="14.4">
      <c r="A638" s="82" t="s">
        <v>3280</v>
      </c>
      <c r="B638" s="20" t="b">
        <f t="shared" si="2"/>
        <v>0</v>
      </c>
      <c r="C638" s="82" t="s">
        <v>1815</v>
      </c>
      <c r="D638" s="20">
        <v>4694120379</v>
      </c>
      <c r="E638" s="82" t="s">
        <v>1834</v>
      </c>
      <c r="F638" s="56" t="s">
        <v>1732</v>
      </c>
      <c r="G638" s="174"/>
      <c r="H638" s="174"/>
      <c r="I638" s="174"/>
      <c r="J638" s="174"/>
      <c r="K638" s="174"/>
      <c r="L638" s="174"/>
      <c r="M638" s="174"/>
      <c r="N638" s="174"/>
      <c r="O638" s="174"/>
      <c r="P638" s="174"/>
      <c r="Q638" s="174"/>
      <c r="R638" s="174"/>
      <c r="S638" s="174" t="s">
        <v>979</v>
      </c>
      <c r="T638" s="174"/>
      <c r="U638" s="174" t="s">
        <v>979</v>
      </c>
      <c r="V638" s="174"/>
      <c r="W638" s="174" t="s">
        <v>979</v>
      </c>
      <c r="X638" s="174"/>
    </row>
    <row r="639" spans="1:24" ht="14.4">
      <c r="A639" s="82" t="s">
        <v>3281</v>
      </c>
      <c r="B639" s="20" t="b">
        <f t="shared" si="2"/>
        <v>0</v>
      </c>
      <c r="C639" s="82" t="s">
        <v>2768</v>
      </c>
      <c r="D639" s="20" t="s">
        <v>2361</v>
      </c>
      <c r="E639" s="82" t="s">
        <v>892</v>
      </c>
      <c r="F639" s="56" t="s">
        <v>1732</v>
      </c>
      <c r="G639" s="174" t="s">
        <v>979</v>
      </c>
      <c r="H639" s="174" t="s">
        <v>979</v>
      </c>
      <c r="I639" s="174" t="s">
        <v>979</v>
      </c>
      <c r="J639" s="174" t="s">
        <v>979</v>
      </c>
      <c r="K639" s="174" t="s">
        <v>979</v>
      </c>
      <c r="L639" s="174" t="s">
        <v>979</v>
      </c>
      <c r="M639" s="174" t="s">
        <v>979</v>
      </c>
      <c r="N639" s="174" t="s">
        <v>979</v>
      </c>
      <c r="O639" s="174" t="s">
        <v>979</v>
      </c>
      <c r="P639" s="174" t="s">
        <v>979</v>
      </c>
      <c r="Q639" s="174" t="s">
        <v>979</v>
      </c>
      <c r="R639" s="174" t="s">
        <v>979</v>
      </c>
      <c r="S639" s="174"/>
      <c r="T639" s="174"/>
      <c r="U639" s="174"/>
      <c r="V639" s="174"/>
      <c r="W639" s="174"/>
      <c r="X639" s="174"/>
    </row>
    <row r="640" spans="1:24" ht="14.4">
      <c r="A640" s="82" t="s">
        <v>3282</v>
      </c>
      <c r="B640" s="20" t="b">
        <f t="shared" si="2"/>
        <v>0</v>
      </c>
      <c r="C640" s="82" t="s">
        <v>2768</v>
      </c>
      <c r="D640" s="20">
        <v>9046137580</v>
      </c>
      <c r="E640" s="82" t="s">
        <v>1052</v>
      </c>
      <c r="F640" s="56" t="s">
        <v>1732</v>
      </c>
      <c r="G640" s="174"/>
      <c r="H640" s="174"/>
      <c r="I640" s="174"/>
      <c r="J640" s="174"/>
      <c r="K640" s="174"/>
      <c r="L640" s="174"/>
      <c r="M640" s="174"/>
      <c r="N640" s="174"/>
      <c r="O640" s="174"/>
      <c r="P640" s="174"/>
      <c r="Q640" s="174"/>
      <c r="R640" s="174"/>
      <c r="S640" s="174" t="s">
        <v>979</v>
      </c>
      <c r="T640" s="174" t="s">
        <v>979</v>
      </c>
      <c r="U640" s="174" t="s">
        <v>979</v>
      </c>
      <c r="V640" s="174" t="s">
        <v>979</v>
      </c>
      <c r="W640" s="174" t="s">
        <v>979</v>
      </c>
      <c r="X640" s="174" t="s">
        <v>979</v>
      </c>
    </row>
    <row r="641" spans="1:24" ht="14.4">
      <c r="A641" s="82" t="s">
        <v>3283</v>
      </c>
      <c r="B641" s="20" t="b">
        <f t="shared" si="2"/>
        <v>0</v>
      </c>
      <c r="C641" s="82" t="s">
        <v>28</v>
      </c>
      <c r="D641" s="20">
        <v>4844782566</v>
      </c>
      <c r="E641" s="82" t="s">
        <v>139</v>
      </c>
      <c r="F641" s="56" t="s">
        <v>1732</v>
      </c>
      <c r="G641" s="174"/>
      <c r="H641" s="174"/>
      <c r="I641" s="174"/>
      <c r="J641" s="174"/>
      <c r="K641" s="174"/>
      <c r="L641" s="174"/>
      <c r="M641" s="174"/>
      <c r="N641" s="174"/>
      <c r="O641" s="174"/>
      <c r="P641" s="174"/>
      <c r="Q641" s="174"/>
      <c r="R641" s="174"/>
      <c r="S641" s="174" t="s">
        <v>979</v>
      </c>
      <c r="T641" s="174" t="s">
        <v>979</v>
      </c>
      <c r="U641" s="174" t="s">
        <v>979</v>
      </c>
      <c r="V641" s="174" t="s">
        <v>979</v>
      </c>
      <c r="W641" s="174" t="s">
        <v>979</v>
      </c>
      <c r="X641" s="174" t="s">
        <v>979</v>
      </c>
    </row>
    <row r="642" spans="1:24" ht="14.4">
      <c r="A642" s="82" t="s">
        <v>2270</v>
      </c>
      <c r="B642" s="20" t="b">
        <f t="shared" si="2"/>
        <v>0</v>
      </c>
      <c r="C642" s="82" t="s">
        <v>2237</v>
      </c>
      <c r="D642" s="20" t="s">
        <v>2240</v>
      </c>
      <c r="E642" s="82" t="s">
        <v>2240</v>
      </c>
      <c r="F642" s="56" t="s">
        <v>1779</v>
      </c>
      <c r="G642" s="174"/>
      <c r="H642" s="174" t="s">
        <v>979</v>
      </c>
      <c r="I642" s="174" t="s">
        <v>979</v>
      </c>
      <c r="J642" s="174" t="s">
        <v>979</v>
      </c>
      <c r="K642" s="174" t="s">
        <v>979</v>
      </c>
      <c r="L642" s="174" t="s">
        <v>979</v>
      </c>
      <c r="M642" s="174" t="s">
        <v>979</v>
      </c>
      <c r="N642" s="174" t="s">
        <v>979</v>
      </c>
      <c r="O642" s="174" t="s">
        <v>979</v>
      </c>
      <c r="P642" s="174" t="s">
        <v>979</v>
      </c>
      <c r="Q642" s="174" t="s">
        <v>979</v>
      </c>
      <c r="R642" s="174" t="s">
        <v>979</v>
      </c>
      <c r="S642" s="174"/>
      <c r="T642" s="174"/>
      <c r="U642" s="174"/>
      <c r="V642" s="174"/>
      <c r="W642" s="174"/>
      <c r="X642" s="174"/>
    </row>
    <row r="643" spans="1:24" ht="14.4">
      <c r="A643" s="177" t="s">
        <v>3284</v>
      </c>
      <c r="B643" s="20" t="b">
        <f t="shared" si="2"/>
        <v>0</v>
      </c>
      <c r="C643" s="82" t="s">
        <v>661</v>
      </c>
      <c r="D643" s="20">
        <v>6095585274</v>
      </c>
      <c r="E643" s="82" t="s">
        <v>1799</v>
      </c>
      <c r="F643" s="56" t="s">
        <v>1739</v>
      </c>
      <c r="G643" s="174" t="s">
        <v>979</v>
      </c>
      <c r="H643" s="174" t="s">
        <v>979</v>
      </c>
      <c r="I643" s="174" t="s">
        <v>979</v>
      </c>
      <c r="J643" s="174" t="s">
        <v>979</v>
      </c>
      <c r="K643" s="174" t="s">
        <v>979</v>
      </c>
      <c r="L643" s="174" t="s">
        <v>979</v>
      </c>
      <c r="M643" s="174" t="s">
        <v>979</v>
      </c>
      <c r="N643" s="174" t="s">
        <v>979</v>
      </c>
      <c r="O643" s="174" t="s">
        <v>979</v>
      </c>
      <c r="P643" s="174" t="s">
        <v>979</v>
      </c>
      <c r="Q643" s="174" t="s">
        <v>979</v>
      </c>
      <c r="R643" s="174" t="s">
        <v>979</v>
      </c>
      <c r="S643" s="174"/>
      <c r="T643" s="174"/>
      <c r="U643" s="174"/>
      <c r="V643" s="174"/>
      <c r="W643" s="174"/>
      <c r="X643" s="174"/>
    </row>
    <row r="644" spans="1:24" ht="14.4">
      <c r="A644" s="177" t="s">
        <v>3284</v>
      </c>
      <c r="B644" s="20" t="b">
        <f t="shared" si="2"/>
        <v>1</v>
      </c>
      <c r="C644" s="82" t="s">
        <v>1782</v>
      </c>
      <c r="D644" s="20">
        <v>6095585274</v>
      </c>
      <c r="E644" s="82" t="s">
        <v>1799</v>
      </c>
      <c r="F644" s="56" t="s">
        <v>1741</v>
      </c>
      <c r="G644" s="174"/>
      <c r="H644" s="174"/>
      <c r="I644" s="174"/>
      <c r="J644" s="174"/>
      <c r="K644" s="174"/>
      <c r="L644" s="174"/>
      <c r="M644" s="174"/>
      <c r="N644" s="174"/>
      <c r="O644" s="174"/>
      <c r="P644" s="174"/>
      <c r="Q644" s="174"/>
      <c r="R644" s="174"/>
      <c r="S644" s="174" t="s">
        <v>979</v>
      </c>
      <c r="T644" s="174" t="s">
        <v>979</v>
      </c>
      <c r="U644" s="174" t="s">
        <v>979</v>
      </c>
      <c r="V644" s="174" t="s">
        <v>979</v>
      </c>
      <c r="W644" s="174" t="s">
        <v>979</v>
      </c>
      <c r="X644" s="174" t="s">
        <v>979</v>
      </c>
    </row>
    <row r="645" spans="1:24" ht="14.4">
      <c r="A645" s="82" t="s">
        <v>3285</v>
      </c>
      <c r="B645" s="20" t="b">
        <f t="shared" si="2"/>
        <v>0</v>
      </c>
      <c r="C645" s="82" t="s">
        <v>2107</v>
      </c>
      <c r="D645" s="20" t="s">
        <v>2123</v>
      </c>
      <c r="E645" s="178"/>
      <c r="F645" s="56" t="s">
        <v>1732</v>
      </c>
      <c r="G645" s="174"/>
      <c r="H645" s="174"/>
      <c r="I645" s="174"/>
      <c r="J645" s="174"/>
      <c r="K645" s="174"/>
      <c r="L645" s="174"/>
      <c r="M645" s="174"/>
      <c r="N645" s="174"/>
      <c r="O645" s="174"/>
      <c r="P645" s="174"/>
      <c r="Q645" s="174"/>
      <c r="R645" s="174"/>
      <c r="S645" s="174" t="s">
        <v>979</v>
      </c>
      <c r="T645" s="174" t="s">
        <v>979</v>
      </c>
      <c r="U645" s="174" t="s">
        <v>979</v>
      </c>
      <c r="V645" s="174" t="s">
        <v>979</v>
      </c>
      <c r="W645" s="174" t="s">
        <v>979</v>
      </c>
      <c r="X645" s="174" t="s">
        <v>979</v>
      </c>
    </row>
    <row r="646" spans="1:24" ht="14.4">
      <c r="A646" s="82" t="s">
        <v>3286</v>
      </c>
      <c r="B646" s="20" t="b">
        <f t="shared" si="2"/>
        <v>0</v>
      </c>
      <c r="C646" s="82" t="s">
        <v>28</v>
      </c>
      <c r="D646" s="20">
        <v>7202522277</v>
      </c>
      <c r="E646" s="82" t="s">
        <v>1078</v>
      </c>
      <c r="F646" s="56" t="s">
        <v>1732</v>
      </c>
      <c r="G646" s="174"/>
      <c r="H646" s="174"/>
      <c r="I646" s="174"/>
      <c r="J646" s="174"/>
      <c r="K646" s="174"/>
      <c r="L646" s="174"/>
      <c r="M646" s="174"/>
      <c r="N646" s="174"/>
      <c r="O646" s="174"/>
      <c r="P646" s="174"/>
      <c r="Q646" s="174"/>
      <c r="R646" s="174"/>
      <c r="S646" s="174"/>
      <c r="T646" s="174"/>
      <c r="U646" s="174"/>
      <c r="V646" s="174"/>
      <c r="W646" s="174" t="s">
        <v>979</v>
      </c>
      <c r="X646" s="174"/>
    </row>
    <row r="647" spans="1:24" ht="14.4">
      <c r="A647" s="82" t="s">
        <v>3287</v>
      </c>
      <c r="B647" s="20" t="b">
        <f t="shared" si="2"/>
        <v>0</v>
      </c>
      <c r="C647" s="82" t="s">
        <v>2768</v>
      </c>
      <c r="D647" s="20">
        <v>6308095901</v>
      </c>
      <c r="E647" s="82" t="s">
        <v>191</v>
      </c>
      <c r="F647" s="56" t="s">
        <v>1732</v>
      </c>
      <c r="G647" s="174"/>
      <c r="H647" s="174"/>
      <c r="I647" s="174"/>
      <c r="J647" s="174"/>
      <c r="K647" s="174"/>
      <c r="L647" s="174"/>
      <c r="M647" s="174"/>
      <c r="N647" s="174"/>
      <c r="O647" s="174"/>
      <c r="P647" s="174"/>
      <c r="Q647" s="174"/>
      <c r="R647" s="174"/>
      <c r="S647" s="174"/>
      <c r="T647" s="174"/>
      <c r="U647" s="174" t="s">
        <v>979</v>
      </c>
      <c r="V647" s="174" t="s">
        <v>979</v>
      </c>
      <c r="W647" s="174" t="s">
        <v>979</v>
      </c>
      <c r="X647" s="174" t="s">
        <v>979</v>
      </c>
    </row>
    <row r="648" spans="1:24" ht="14.4">
      <c r="A648" s="182" t="s">
        <v>3288</v>
      </c>
      <c r="B648" s="20" t="b">
        <f t="shared" si="2"/>
        <v>0</v>
      </c>
      <c r="C648" s="82" t="s">
        <v>2768</v>
      </c>
      <c r="D648" s="20">
        <v>8192634983</v>
      </c>
      <c r="E648" s="82" t="s">
        <v>3289</v>
      </c>
      <c r="F648" s="56" t="s">
        <v>1732</v>
      </c>
      <c r="G648" s="174" t="s">
        <v>979</v>
      </c>
      <c r="H648" s="174" t="s">
        <v>979</v>
      </c>
      <c r="I648" s="174" t="s">
        <v>979</v>
      </c>
      <c r="J648" s="174" t="s">
        <v>979</v>
      </c>
      <c r="K648" s="174" t="s">
        <v>979</v>
      </c>
      <c r="L648" s="174" t="s">
        <v>979</v>
      </c>
      <c r="M648" s="174" t="s">
        <v>979</v>
      </c>
      <c r="N648" s="174" t="s">
        <v>979</v>
      </c>
      <c r="O648" s="174" t="s">
        <v>979</v>
      </c>
      <c r="P648" s="174" t="s">
        <v>979</v>
      </c>
      <c r="Q648" s="174" t="s">
        <v>979</v>
      </c>
      <c r="R648" s="174" t="s">
        <v>979</v>
      </c>
      <c r="S648" s="174" t="s">
        <v>979</v>
      </c>
      <c r="T648" s="174" t="s">
        <v>979</v>
      </c>
      <c r="U648" s="174" t="s">
        <v>979</v>
      </c>
      <c r="V648" s="174" t="s">
        <v>979</v>
      </c>
      <c r="W648" s="174" t="s">
        <v>979</v>
      </c>
      <c r="X648" s="174" t="s">
        <v>979</v>
      </c>
    </row>
    <row r="649" spans="1:24" ht="14.4">
      <c r="A649" s="82" t="s">
        <v>3290</v>
      </c>
      <c r="B649" s="20" t="b">
        <f t="shared" si="2"/>
        <v>0</v>
      </c>
      <c r="C649" s="82" t="s">
        <v>1968</v>
      </c>
      <c r="D649" s="20" t="s">
        <v>2022</v>
      </c>
      <c r="E649" s="82" t="s">
        <v>2019</v>
      </c>
      <c r="F649" s="56" t="s">
        <v>1732</v>
      </c>
      <c r="G649" s="174"/>
      <c r="H649" s="174"/>
      <c r="I649" s="174"/>
      <c r="J649" s="174"/>
      <c r="K649" s="174"/>
      <c r="L649" s="174"/>
      <c r="M649" s="174"/>
      <c r="N649" s="174"/>
      <c r="O649" s="174"/>
      <c r="P649" s="174"/>
      <c r="Q649" s="174"/>
      <c r="R649" s="174"/>
      <c r="S649" s="174" t="s">
        <v>979</v>
      </c>
      <c r="T649" s="174"/>
      <c r="U649" s="174" t="s">
        <v>979</v>
      </c>
      <c r="V649" s="174"/>
      <c r="W649" s="174" t="s">
        <v>979</v>
      </c>
      <c r="X649" s="174"/>
    </row>
    <row r="650" spans="1:24" ht="14.4">
      <c r="A650" s="82" t="s">
        <v>3291</v>
      </c>
      <c r="B650" s="20" t="b">
        <f t="shared" si="2"/>
        <v>0</v>
      </c>
      <c r="C650" s="82" t="s">
        <v>1787</v>
      </c>
      <c r="D650" s="20">
        <v>7322776833</v>
      </c>
      <c r="E650" s="82" t="s">
        <v>1820</v>
      </c>
      <c r="F650" s="56" t="s">
        <v>1732</v>
      </c>
      <c r="G650" s="174"/>
      <c r="H650" s="174"/>
      <c r="I650" s="174"/>
      <c r="J650" s="174"/>
      <c r="K650" s="174"/>
      <c r="L650" s="174"/>
      <c r="M650" s="174"/>
      <c r="N650" s="174"/>
      <c r="O650" s="174"/>
      <c r="P650" s="174"/>
      <c r="Q650" s="174"/>
      <c r="R650" s="174"/>
      <c r="S650" s="174" t="s">
        <v>979</v>
      </c>
      <c r="T650" s="174" t="s">
        <v>979</v>
      </c>
      <c r="U650" s="174"/>
      <c r="V650" s="174"/>
      <c r="W650" s="174"/>
      <c r="X650" s="174"/>
    </row>
    <row r="651" spans="1:24" ht="14.4">
      <c r="A651" s="82" t="s">
        <v>3292</v>
      </c>
      <c r="B651" s="20" t="b">
        <f t="shared" si="2"/>
        <v>0</v>
      </c>
      <c r="C651" s="82" t="s">
        <v>2237</v>
      </c>
      <c r="D651" s="20" t="s">
        <v>2273</v>
      </c>
      <c r="E651" s="82" t="s">
        <v>2240</v>
      </c>
      <c r="F651" s="56" t="s">
        <v>1757</v>
      </c>
      <c r="G651" s="174"/>
      <c r="H651" s="174"/>
      <c r="I651" s="174"/>
      <c r="J651" s="174"/>
      <c r="K651" s="174"/>
      <c r="L651" s="174"/>
      <c r="M651" s="174"/>
      <c r="N651" s="174"/>
      <c r="O651" s="174"/>
      <c r="P651" s="174"/>
      <c r="Q651" s="174"/>
      <c r="R651" s="174" t="s">
        <v>979</v>
      </c>
      <c r="S651" s="174"/>
      <c r="T651" s="174"/>
      <c r="U651" s="174"/>
      <c r="V651" s="174"/>
      <c r="W651" s="174"/>
      <c r="X651" s="174"/>
    </row>
    <row r="652" spans="1:24" ht="14.4">
      <c r="A652" s="82" t="s">
        <v>3293</v>
      </c>
      <c r="B652" s="20" t="b">
        <f t="shared" si="2"/>
        <v>0</v>
      </c>
      <c r="C652" s="82" t="s">
        <v>2768</v>
      </c>
      <c r="D652" s="20">
        <v>8473380967</v>
      </c>
      <c r="E652" s="82" t="s">
        <v>2354</v>
      </c>
      <c r="F652" s="56" t="s">
        <v>1743</v>
      </c>
      <c r="G652" s="174"/>
      <c r="H652" s="174"/>
      <c r="I652" s="174"/>
      <c r="J652" s="174"/>
      <c r="K652" s="174"/>
      <c r="L652" s="174"/>
      <c r="M652" s="174"/>
      <c r="N652" s="174"/>
      <c r="O652" s="174"/>
      <c r="P652" s="174"/>
      <c r="Q652" s="174"/>
      <c r="R652" s="174"/>
      <c r="S652" s="174"/>
      <c r="T652" s="174"/>
      <c r="U652" s="174"/>
      <c r="V652" s="174"/>
      <c r="W652" s="174"/>
      <c r="X652" s="174"/>
    </row>
    <row r="653" spans="1:24" ht="14.4">
      <c r="A653" s="82" t="s">
        <v>3294</v>
      </c>
      <c r="B653" s="20" t="b">
        <f t="shared" si="2"/>
        <v>0</v>
      </c>
      <c r="C653" s="82" t="s">
        <v>1819</v>
      </c>
      <c r="D653" s="20">
        <v>9084445880</v>
      </c>
      <c r="E653" s="82" t="s">
        <v>1873</v>
      </c>
      <c r="F653" s="56" t="s">
        <v>1743</v>
      </c>
      <c r="G653" s="174"/>
      <c r="H653" s="174"/>
      <c r="I653" s="174"/>
      <c r="J653" s="174"/>
      <c r="K653" s="174"/>
      <c r="L653" s="174"/>
      <c r="M653" s="174"/>
      <c r="N653" s="174"/>
      <c r="O653" s="174"/>
      <c r="P653" s="174"/>
      <c r="Q653" s="174"/>
      <c r="R653" s="174"/>
      <c r="S653" s="174" t="s">
        <v>979</v>
      </c>
      <c r="T653" s="174"/>
      <c r="U653" s="174" t="s">
        <v>979</v>
      </c>
      <c r="V653" s="174" t="s">
        <v>979</v>
      </c>
      <c r="W653" s="174"/>
      <c r="X653" s="174"/>
    </row>
    <row r="654" spans="1:24" ht="14.4">
      <c r="A654" s="82" t="s">
        <v>221</v>
      </c>
      <c r="B654" s="20" t="b">
        <f t="shared" si="2"/>
        <v>0</v>
      </c>
      <c r="C654" s="82" t="s">
        <v>28</v>
      </c>
      <c r="D654" s="20">
        <v>7575350208</v>
      </c>
      <c r="E654" s="82" t="s">
        <v>218</v>
      </c>
      <c r="F654" s="56" t="s">
        <v>1741</v>
      </c>
      <c r="G654" s="174"/>
      <c r="H654" s="174"/>
      <c r="I654" s="174"/>
      <c r="J654" s="174"/>
      <c r="K654" s="174"/>
      <c r="L654" s="174"/>
      <c r="M654" s="174"/>
      <c r="N654" s="174"/>
      <c r="O654" s="174"/>
      <c r="P654" s="174"/>
      <c r="Q654" s="174"/>
      <c r="R654" s="174"/>
      <c r="S654" s="174" t="s">
        <v>979</v>
      </c>
      <c r="T654" s="174"/>
      <c r="U654" s="174"/>
      <c r="V654" s="174"/>
      <c r="W654" s="174" t="s">
        <v>979</v>
      </c>
      <c r="X654" s="174"/>
    </row>
    <row r="655" spans="1:24" ht="14.4">
      <c r="A655" s="82" t="s">
        <v>3295</v>
      </c>
      <c r="B655" s="20" t="b">
        <f t="shared" si="2"/>
        <v>0</v>
      </c>
      <c r="C655" s="82" t="s">
        <v>2768</v>
      </c>
      <c r="D655" s="20">
        <v>2146038088</v>
      </c>
      <c r="E655" s="82" t="s">
        <v>526</v>
      </c>
      <c r="F655" s="56" t="s">
        <v>1732</v>
      </c>
      <c r="G655" s="174"/>
      <c r="H655" s="174"/>
      <c r="I655" s="174"/>
      <c r="J655" s="174"/>
      <c r="K655" s="174"/>
      <c r="L655" s="174"/>
      <c r="M655" s="174"/>
      <c r="N655" s="174"/>
      <c r="O655" s="174"/>
      <c r="P655" s="174"/>
      <c r="Q655" s="174"/>
      <c r="R655" s="174"/>
      <c r="S655" s="174"/>
      <c r="T655" s="174" t="s">
        <v>979</v>
      </c>
      <c r="U655" s="174" t="s">
        <v>979</v>
      </c>
      <c r="V655" s="174" t="s">
        <v>979</v>
      </c>
      <c r="W655" s="174" t="s">
        <v>979</v>
      </c>
      <c r="X655" s="174" t="s">
        <v>979</v>
      </c>
    </row>
    <row r="656" spans="1:24" ht="14.4">
      <c r="A656" s="60" t="s">
        <v>3296</v>
      </c>
      <c r="B656" s="20" t="b">
        <f t="shared" si="2"/>
        <v>0</v>
      </c>
      <c r="C656" s="1" t="s">
        <v>2043</v>
      </c>
      <c r="F656" s="56" t="s">
        <v>1732</v>
      </c>
      <c r="G656" s="174"/>
      <c r="H656" s="174"/>
      <c r="I656" s="174"/>
      <c r="J656" s="174"/>
      <c r="K656" s="174"/>
      <c r="L656" s="174"/>
      <c r="M656" s="174" t="s">
        <v>979</v>
      </c>
      <c r="N656" s="174" t="s">
        <v>979</v>
      </c>
      <c r="O656" s="174" t="s">
        <v>979</v>
      </c>
      <c r="P656" s="174" t="s">
        <v>979</v>
      </c>
      <c r="Q656" s="174" t="s">
        <v>979</v>
      </c>
      <c r="R656" s="174"/>
      <c r="S656" s="174"/>
      <c r="T656" s="174"/>
      <c r="U656" s="174"/>
      <c r="V656" s="174"/>
      <c r="W656" s="174"/>
      <c r="X656" s="174"/>
    </row>
    <row r="657" spans="1:24" ht="14.4">
      <c r="A657" s="82" t="s">
        <v>3297</v>
      </c>
      <c r="B657" s="20" t="b">
        <f t="shared" si="2"/>
        <v>0</v>
      </c>
      <c r="C657" s="82" t="s">
        <v>2768</v>
      </c>
      <c r="D657" s="20" t="s">
        <v>895</v>
      </c>
      <c r="E657" s="82" t="s">
        <v>892</v>
      </c>
      <c r="F657" s="56" t="s">
        <v>1732</v>
      </c>
      <c r="G657" s="174"/>
      <c r="H657" s="174"/>
      <c r="I657" s="174"/>
      <c r="J657" s="174"/>
      <c r="K657" s="174"/>
      <c r="L657" s="174"/>
      <c r="M657" s="174"/>
      <c r="N657" s="174"/>
      <c r="O657" s="174"/>
      <c r="P657" s="174"/>
      <c r="Q657" s="174"/>
      <c r="R657" s="174"/>
      <c r="S657" s="174" t="s">
        <v>979</v>
      </c>
      <c r="T657" s="174"/>
      <c r="U657" s="174"/>
      <c r="V657" s="174"/>
      <c r="W657" s="174"/>
      <c r="X657" s="174"/>
    </row>
    <row r="658" spans="1:24" ht="14.4">
      <c r="A658" s="82" t="s">
        <v>3298</v>
      </c>
      <c r="B658" s="20" t="b">
        <f t="shared" si="2"/>
        <v>0</v>
      </c>
      <c r="C658" s="82" t="s">
        <v>2768</v>
      </c>
      <c r="D658" s="20" t="s">
        <v>1066</v>
      </c>
      <c r="E658" s="82" t="s">
        <v>1063</v>
      </c>
      <c r="F658" s="56" t="s">
        <v>1732</v>
      </c>
      <c r="G658" s="174"/>
      <c r="H658" s="174"/>
      <c r="I658" s="174"/>
      <c r="J658" s="174"/>
      <c r="K658" s="174"/>
      <c r="L658" s="174"/>
      <c r="M658" s="174"/>
      <c r="N658" s="174"/>
      <c r="O658" s="174"/>
      <c r="P658" s="174"/>
      <c r="Q658" s="174"/>
      <c r="R658" s="174"/>
      <c r="S658" s="174" t="s">
        <v>979</v>
      </c>
      <c r="T658" s="174" t="s">
        <v>979</v>
      </c>
      <c r="U658" s="174" t="s">
        <v>979</v>
      </c>
      <c r="V658" s="174" t="s">
        <v>979</v>
      </c>
      <c r="W658" s="174"/>
      <c r="X658" s="174"/>
    </row>
    <row r="659" spans="1:24" ht="14.4">
      <c r="A659" s="82" t="s">
        <v>3299</v>
      </c>
      <c r="B659" s="20" t="b">
        <f t="shared" si="2"/>
        <v>0</v>
      </c>
      <c r="C659" s="82" t="s">
        <v>2043</v>
      </c>
      <c r="D659" s="20">
        <v>9193372556</v>
      </c>
      <c r="E659" s="82" t="s">
        <v>2077</v>
      </c>
      <c r="F659" s="56" t="s">
        <v>1732</v>
      </c>
      <c r="G659" s="174"/>
      <c r="H659" s="174"/>
      <c r="I659" s="174"/>
      <c r="J659" s="174"/>
      <c r="K659" s="174"/>
      <c r="L659" s="174"/>
      <c r="M659" s="174"/>
      <c r="N659" s="174"/>
      <c r="O659" s="174"/>
      <c r="P659" s="174"/>
      <c r="Q659" s="174"/>
      <c r="R659" s="174"/>
      <c r="S659" s="174" t="s">
        <v>979</v>
      </c>
      <c r="T659" s="174" t="s">
        <v>979</v>
      </c>
      <c r="U659" s="174"/>
      <c r="V659" s="174"/>
      <c r="W659" s="174" t="s">
        <v>979</v>
      </c>
      <c r="X659" s="174"/>
    </row>
    <row r="660" spans="1:24" ht="14.4">
      <c r="A660" s="82" t="s">
        <v>3300</v>
      </c>
      <c r="B660" s="20" t="b">
        <f t="shared" si="2"/>
        <v>0</v>
      </c>
      <c r="C660" s="82" t="s">
        <v>2768</v>
      </c>
      <c r="D660" s="20" t="s">
        <v>2295</v>
      </c>
      <c r="E660" s="82" t="s">
        <v>2292</v>
      </c>
      <c r="F660" s="56" t="s">
        <v>1732</v>
      </c>
      <c r="G660" s="174" t="s">
        <v>979</v>
      </c>
      <c r="H660" s="174" t="s">
        <v>979</v>
      </c>
      <c r="I660" s="174" t="s">
        <v>979</v>
      </c>
      <c r="J660" s="174" t="s">
        <v>979</v>
      </c>
      <c r="K660" s="174"/>
      <c r="L660" s="174" t="s">
        <v>979</v>
      </c>
      <c r="M660" s="174"/>
      <c r="N660" s="174" t="s">
        <v>979</v>
      </c>
      <c r="O660" s="174"/>
      <c r="P660" s="174" t="s">
        <v>979</v>
      </c>
      <c r="Q660" s="174"/>
      <c r="R660" s="174" t="s">
        <v>979</v>
      </c>
      <c r="S660" s="174"/>
      <c r="T660" s="174"/>
      <c r="U660" s="174"/>
      <c r="V660" s="174"/>
      <c r="W660" s="174"/>
      <c r="X660" s="174"/>
    </row>
    <row r="661" spans="1:24" ht="14.4">
      <c r="A661" s="82" t="s">
        <v>3301</v>
      </c>
      <c r="B661" s="20" t="b">
        <f t="shared" si="2"/>
        <v>0</v>
      </c>
      <c r="C661" s="82" t="s">
        <v>18</v>
      </c>
      <c r="D661" s="20">
        <v>6108885751</v>
      </c>
      <c r="E661" s="82" t="s">
        <v>936</v>
      </c>
      <c r="F661" s="56" t="s">
        <v>1773</v>
      </c>
      <c r="G661" s="174"/>
      <c r="H661" s="174"/>
      <c r="I661" s="174"/>
      <c r="J661" s="174"/>
      <c r="K661" s="174"/>
      <c r="L661" s="174"/>
      <c r="M661" s="174"/>
      <c r="N661" s="174"/>
      <c r="O661" s="174"/>
      <c r="P661" s="174"/>
      <c r="Q661" s="174"/>
      <c r="R661" s="174"/>
      <c r="S661" s="174"/>
      <c r="T661" s="174" t="s">
        <v>979</v>
      </c>
      <c r="U661" s="174" t="s">
        <v>979</v>
      </c>
      <c r="V661" s="174" t="s">
        <v>979</v>
      </c>
      <c r="W661" s="174" t="s">
        <v>979</v>
      </c>
      <c r="X661" s="174"/>
    </row>
    <row r="662" spans="1:24" ht="14.4">
      <c r="A662" s="82" t="s">
        <v>2603</v>
      </c>
      <c r="B662" s="20" t="b">
        <f t="shared" si="2"/>
        <v>0</v>
      </c>
      <c r="C662" s="82" t="s">
        <v>2237</v>
      </c>
      <c r="D662" s="20" t="s">
        <v>2278</v>
      </c>
      <c r="E662" s="82" t="s">
        <v>2240</v>
      </c>
      <c r="F662" s="56" t="s">
        <v>1732</v>
      </c>
      <c r="G662" s="174"/>
      <c r="H662" s="174"/>
      <c r="I662" s="174"/>
      <c r="J662" s="174"/>
      <c r="K662" s="174"/>
      <c r="L662" s="174"/>
      <c r="M662" s="174"/>
      <c r="N662" s="174"/>
      <c r="O662" s="174"/>
      <c r="P662" s="174" t="s">
        <v>979</v>
      </c>
      <c r="Q662" s="174" t="s">
        <v>979</v>
      </c>
      <c r="R662" s="174" t="s">
        <v>979</v>
      </c>
      <c r="S662" s="174"/>
      <c r="T662" s="174"/>
      <c r="U662" s="174"/>
      <c r="V662" s="174"/>
      <c r="W662" s="174"/>
      <c r="X662" s="174"/>
    </row>
    <row r="663" spans="1:24" ht="14.4">
      <c r="A663" s="82" t="s">
        <v>3302</v>
      </c>
      <c r="B663" s="20" t="b">
        <f t="shared" si="2"/>
        <v>0</v>
      </c>
      <c r="C663" s="82" t="s">
        <v>2768</v>
      </c>
      <c r="D663" s="20">
        <v>6304879710</v>
      </c>
      <c r="E663" s="82" t="s">
        <v>2343</v>
      </c>
      <c r="F663" s="56" t="s">
        <v>1766</v>
      </c>
      <c r="G663" s="174" t="s">
        <v>979</v>
      </c>
      <c r="H663" s="174" t="s">
        <v>979</v>
      </c>
      <c r="I663" s="174" t="s">
        <v>979</v>
      </c>
      <c r="J663" s="174" t="s">
        <v>979</v>
      </c>
      <c r="K663" s="174" t="s">
        <v>979</v>
      </c>
      <c r="L663" s="174" t="s">
        <v>979</v>
      </c>
      <c r="M663" s="174" t="s">
        <v>979</v>
      </c>
      <c r="N663" s="174" t="s">
        <v>979</v>
      </c>
      <c r="O663" s="174" t="s">
        <v>979</v>
      </c>
      <c r="P663" s="174" t="s">
        <v>979</v>
      </c>
      <c r="Q663" s="174" t="s">
        <v>979</v>
      </c>
      <c r="R663" s="174" t="s">
        <v>979</v>
      </c>
      <c r="S663" s="174"/>
      <c r="T663" s="174"/>
      <c r="U663" s="174"/>
      <c r="V663" s="174"/>
      <c r="W663" s="174"/>
      <c r="X663" s="174"/>
    </row>
    <row r="664" spans="1:24" ht="14.4">
      <c r="A664" s="175" t="s">
        <v>328</v>
      </c>
      <c r="B664" s="20" t="b">
        <f t="shared" si="2"/>
        <v>0</v>
      </c>
      <c r="C664" s="175" t="s">
        <v>18</v>
      </c>
      <c r="D664" s="176">
        <v>4089638276</v>
      </c>
      <c r="E664" s="91" t="s">
        <v>1393</v>
      </c>
      <c r="F664" s="84"/>
      <c r="G664" s="174"/>
      <c r="H664" s="174"/>
      <c r="I664" s="174"/>
      <c r="J664" s="174"/>
      <c r="K664" s="174"/>
      <c r="L664" s="174"/>
      <c r="M664" s="174"/>
      <c r="N664" s="174"/>
      <c r="O664" s="174"/>
      <c r="P664" s="174"/>
      <c r="Q664" s="174"/>
      <c r="R664" s="174"/>
      <c r="S664" s="174" t="s">
        <v>979</v>
      </c>
      <c r="T664" s="174"/>
      <c r="U664" s="174" t="s">
        <v>979</v>
      </c>
      <c r="V664" s="174"/>
      <c r="W664" s="174" t="s">
        <v>979</v>
      </c>
      <c r="X664" s="174"/>
    </row>
    <row r="665" spans="1:24" ht="14.4">
      <c r="A665" s="82" t="s">
        <v>3303</v>
      </c>
      <c r="C665" s="175" t="s">
        <v>18</v>
      </c>
      <c r="D665" s="2" t="s">
        <v>1487</v>
      </c>
      <c r="E665" s="1" t="s">
        <v>1484</v>
      </c>
      <c r="F665" s="84"/>
      <c r="G665" s="174"/>
      <c r="H665" s="174"/>
      <c r="I665" s="174"/>
      <c r="J665" s="174"/>
      <c r="K665" s="174"/>
      <c r="L665" s="174"/>
      <c r="M665" s="174"/>
      <c r="N665" s="174"/>
      <c r="O665" s="174"/>
      <c r="P665" s="174"/>
      <c r="Q665" s="174" t="s">
        <v>979</v>
      </c>
      <c r="R665" s="174"/>
      <c r="S665" s="174" t="s">
        <v>979</v>
      </c>
      <c r="T665" s="174"/>
      <c r="U665" s="174" t="s">
        <v>979</v>
      </c>
      <c r="V665" s="174"/>
      <c r="W665" s="174"/>
      <c r="X665" s="174"/>
    </row>
    <row r="666" spans="1:24" ht="14.4">
      <c r="A666" s="82" t="s">
        <v>3304</v>
      </c>
      <c r="C666" s="175" t="s">
        <v>18</v>
      </c>
      <c r="D666" s="2">
        <v>2147970215</v>
      </c>
      <c r="E666" s="1" t="s">
        <v>1489</v>
      </c>
      <c r="F666" s="84"/>
      <c r="G666" s="174"/>
      <c r="H666" s="174"/>
      <c r="I666" s="174"/>
      <c r="J666" s="174"/>
      <c r="K666" s="174"/>
      <c r="L666" s="174"/>
      <c r="M666" s="174"/>
      <c r="N666" s="174"/>
      <c r="O666" s="174"/>
      <c r="P666" s="174"/>
      <c r="Q666" s="174"/>
      <c r="R666" s="174"/>
      <c r="S666" s="174"/>
      <c r="T666" s="174"/>
      <c r="U666" s="174"/>
      <c r="V666" s="174" t="s">
        <v>979</v>
      </c>
      <c r="W666" s="174"/>
      <c r="X666" s="174"/>
    </row>
    <row r="667" spans="1:24" ht="14.4">
      <c r="A667" s="82" t="s">
        <v>3305</v>
      </c>
      <c r="C667" s="175" t="s">
        <v>18</v>
      </c>
      <c r="D667" s="2">
        <v>2145970958</v>
      </c>
      <c r="E667" s="1" t="s">
        <v>1492</v>
      </c>
      <c r="F667" s="84"/>
      <c r="G667" s="174"/>
      <c r="H667" s="174"/>
      <c r="I667" s="174"/>
      <c r="J667" s="174"/>
      <c r="K667" s="174"/>
      <c r="L667" s="174"/>
      <c r="M667" s="174"/>
      <c r="N667" s="174"/>
      <c r="O667" s="174"/>
      <c r="P667" s="174"/>
      <c r="Q667" s="174"/>
      <c r="R667" s="174"/>
      <c r="S667" s="174"/>
      <c r="T667" s="174"/>
      <c r="U667" s="174"/>
      <c r="V667" s="174" t="s">
        <v>979</v>
      </c>
      <c r="W667" s="174"/>
      <c r="X667" s="174"/>
    </row>
    <row r="668" spans="1:24" ht="14.4">
      <c r="A668" s="82" t="s">
        <v>1496</v>
      </c>
      <c r="C668" s="175" t="s">
        <v>18</v>
      </c>
      <c r="D668" s="2">
        <v>2146423457</v>
      </c>
      <c r="E668" s="1" t="s">
        <v>1494</v>
      </c>
      <c r="F668" s="84"/>
      <c r="G668" s="174"/>
      <c r="H668" s="174"/>
      <c r="I668" s="174"/>
      <c r="J668" s="174"/>
      <c r="K668" s="174"/>
      <c r="L668" s="174"/>
      <c r="M668" s="174"/>
      <c r="N668" s="174"/>
      <c r="O668" s="174"/>
      <c r="P668" s="174"/>
      <c r="Q668" s="174"/>
      <c r="R668" s="174"/>
      <c r="S668" s="174"/>
      <c r="T668" s="174"/>
      <c r="U668" s="174"/>
      <c r="V668" s="174" t="s">
        <v>979</v>
      </c>
      <c r="W668" s="174"/>
      <c r="X668" s="174"/>
    </row>
    <row r="669" spans="1:24" ht="14.4">
      <c r="A669" s="48" t="s">
        <v>3306</v>
      </c>
      <c r="C669" s="175" t="s">
        <v>18</v>
      </c>
      <c r="D669" s="1">
        <v>2145177951</v>
      </c>
      <c r="E669" s="1" t="s">
        <v>1497</v>
      </c>
      <c r="F669" s="84"/>
      <c r="G669" s="174"/>
      <c r="H669" s="174"/>
      <c r="I669" s="174"/>
      <c r="J669" s="174"/>
      <c r="K669" s="174"/>
      <c r="L669" s="174"/>
      <c r="M669" s="174"/>
      <c r="N669" s="174"/>
      <c r="O669" s="174"/>
      <c r="P669" s="174"/>
      <c r="Q669" s="174"/>
      <c r="R669" s="174"/>
      <c r="S669" s="174"/>
      <c r="T669" s="174"/>
      <c r="U669" s="174"/>
      <c r="V669" s="174" t="s">
        <v>979</v>
      </c>
      <c r="W669" s="174"/>
      <c r="X669" s="174"/>
    </row>
    <row r="670" spans="1:24" ht="14.4">
      <c r="A670" s="82" t="s">
        <v>3307</v>
      </c>
      <c r="C670" s="2" t="s">
        <v>18</v>
      </c>
      <c r="D670" s="2">
        <v>4697931254</v>
      </c>
      <c r="E670" s="1" t="s">
        <v>1501</v>
      </c>
      <c r="F670" s="84"/>
      <c r="G670" s="174"/>
      <c r="H670" s="174"/>
      <c r="I670" s="174"/>
      <c r="J670" s="174"/>
      <c r="K670" s="174"/>
      <c r="L670" s="174"/>
      <c r="M670" s="174"/>
      <c r="N670" s="174"/>
      <c r="O670" s="174"/>
      <c r="P670" s="174"/>
      <c r="Q670" s="174" t="s">
        <v>979</v>
      </c>
      <c r="R670" s="174" t="s">
        <v>979</v>
      </c>
      <c r="S670" s="174" t="s">
        <v>979</v>
      </c>
      <c r="T670" s="174" t="s">
        <v>979</v>
      </c>
      <c r="U670" s="174" t="s">
        <v>979</v>
      </c>
      <c r="V670" s="174" t="s">
        <v>979</v>
      </c>
      <c r="W670" s="174" t="s">
        <v>979</v>
      </c>
      <c r="X670" s="174" t="s">
        <v>979</v>
      </c>
    </row>
    <row r="671" spans="1:24" ht="14.4">
      <c r="A671" s="82" t="s">
        <v>3308</v>
      </c>
      <c r="C671" s="2" t="s">
        <v>316</v>
      </c>
      <c r="D671" s="2">
        <v>8105136570</v>
      </c>
      <c r="E671" s="1" t="s">
        <v>1506</v>
      </c>
      <c r="F671" s="84"/>
      <c r="G671" s="174"/>
      <c r="H671" s="174"/>
      <c r="I671" s="174"/>
      <c r="J671" s="174"/>
      <c r="K671" s="174"/>
      <c r="L671" s="174"/>
      <c r="M671" s="174"/>
      <c r="N671" s="174"/>
      <c r="O671" s="174"/>
      <c r="P671" s="174"/>
      <c r="Q671" s="174"/>
      <c r="R671" s="174" t="s">
        <v>979</v>
      </c>
      <c r="S671" s="174" t="s">
        <v>979</v>
      </c>
      <c r="T671" s="174" t="s">
        <v>979</v>
      </c>
      <c r="U671" s="174"/>
      <c r="V671" s="174"/>
      <c r="W671" s="174" t="s">
        <v>979</v>
      </c>
      <c r="X671" s="174"/>
    </row>
    <row r="672" spans="1:24" ht="14.4">
      <c r="A672" s="82" t="s">
        <v>2944</v>
      </c>
      <c r="C672" s="2" t="s">
        <v>316</v>
      </c>
      <c r="D672" s="2">
        <v>7372935988</v>
      </c>
      <c r="E672" s="1" t="s">
        <v>1510</v>
      </c>
      <c r="F672" s="84"/>
      <c r="G672" s="174"/>
      <c r="H672" s="174"/>
      <c r="I672" s="174"/>
      <c r="J672" s="174"/>
      <c r="K672" s="174"/>
      <c r="L672" s="174"/>
      <c r="M672" s="174"/>
      <c r="N672" s="174"/>
      <c r="O672" s="174"/>
      <c r="P672" s="174"/>
      <c r="Q672" s="174"/>
      <c r="R672" s="174"/>
      <c r="S672" s="174"/>
      <c r="T672" s="174" t="s">
        <v>979</v>
      </c>
      <c r="U672" s="174"/>
      <c r="V672" s="174" t="s">
        <v>979</v>
      </c>
      <c r="W672" s="174"/>
      <c r="X672" s="174"/>
    </row>
    <row r="673" spans="1:24" ht="14.4">
      <c r="A673" s="82" t="s">
        <v>652</v>
      </c>
      <c r="C673" s="2" t="s">
        <v>18</v>
      </c>
      <c r="D673" s="2">
        <v>7039818480</v>
      </c>
      <c r="E673" s="1" t="s">
        <v>650</v>
      </c>
      <c r="F673" s="84"/>
      <c r="G673" s="174"/>
      <c r="H673" s="174"/>
      <c r="I673" s="174"/>
      <c r="J673" s="174"/>
      <c r="K673" s="174"/>
      <c r="L673" s="174"/>
      <c r="M673" s="174"/>
      <c r="N673" s="174"/>
      <c r="O673" s="174"/>
      <c r="P673" s="174"/>
      <c r="Q673" s="174" t="s">
        <v>979</v>
      </c>
      <c r="R673" s="174" t="s">
        <v>979</v>
      </c>
      <c r="S673" s="174" t="s">
        <v>979</v>
      </c>
      <c r="T673" s="174"/>
      <c r="U673" s="174"/>
      <c r="V673" s="174"/>
      <c r="W673" s="174"/>
      <c r="X673" s="174"/>
    </row>
    <row r="674" spans="1:24" ht="14.4">
      <c r="A674" s="48" t="s">
        <v>3309</v>
      </c>
      <c r="C674" s="1" t="s">
        <v>2043</v>
      </c>
      <c r="F674" s="84"/>
      <c r="G674" s="174"/>
      <c r="H674" s="174"/>
      <c r="I674" s="174"/>
      <c r="J674" s="174"/>
      <c r="K674" s="174"/>
      <c r="L674" s="174"/>
      <c r="M674" s="174"/>
      <c r="N674" s="174"/>
      <c r="O674" s="174"/>
      <c r="P674" s="174" t="s">
        <v>979</v>
      </c>
      <c r="Q674" s="174" t="s">
        <v>979</v>
      </c>
      <c r="R674" s="174" t="s">
        <v>979</v>
      </c>
      <c r="S674" s="174"/>
      <c r="T674" s="174"/>
      <c r="U674" s="174"/>
      <c r="V674" s="174"/>
      <c r="W674" s="174"/>
      <c r="X674" s="174"/>
    </row>
    <row r="675" spans="1:24" ht="14.4">
      <c r="A675" s="48" t="s">
        <v>3310</v>
      </c>
      <c r="C675" s="1" t="s">
        <v>2043</v>
      </c>
      <c r="F675" s="84"/>
      <c r="G675" s="174"/>
      <c r="H675" s="174"/>
      <c r="I675" s="174"/>
      <c r="J675" s="174"/>
      <c r="K675" s="174"/>
      <c r="L675" s="174"/>
      <c r="M675" s="174"/>
      <c r="N675" s="174"/>
      <c r="O675" s="174"/>
      <c r="P675" s="174" t="s">
        <v>979</v>
      </c>
      <c r="Q675" s="174" t="s">
        <v>979</v>
      </c>
      <c r="R675" s="174" t="s">
        <v>979</v>
      </c>
      <c r="S675" s="174"/>
      <c r="T675" s="174"/>
      <c r="U675" s="174"/>
      <c r="V675" s="174"/>
      <c r="W675" s="174"/>
      <c r="X675" s="174"/>
    </row>
    <row r="676" spans="1:24" ht="14.4">
      <c r="A676" s="48" t="s">
        <v>3311</v>
      </c>
      <c r="C676" s="1" t="s">
        <v>2043</v>
      </c>
      <c r="F676" s="84"/>
      <c r="G676" s="174"/>
      <c r="H676" s="174"/>
      <c r="I676" s="174"/>
      <c r="J676" s="174"/>
      <c r="K676" s="174"/>
      <c r="L676" s="174"/>
      <c r="M676" s="174"/>
      <c r="N676" s="174"/>
      <c r="O676" s="174"/>
      <c r="P676" s="174" t="s">
        <v>979</v>
      </c>
      <c r="Q676" s="174" t="s">
        <v>979</v>
      </c>
      <c r="R676" s="174" t="s">
        <v>979</v>
      </c>
      <c r="S676" s="174"/>
      <c r="T676" s="174"/>
      <c r="U676" s="174"/>
      <c r="V676" s="174"/>
      <c r="W676" s="174"/>
      <c r="X676" s="174"/>
    </row>
    <row r="677" spans="1:24" ht="14.4">
      <c r="A677" s="48" t="s">
        <v>3312</v>
      </c>
      <c r="C677" s="1" t="s">
        <v>2043</v>
      </c>
      <c r="F677" s="84"/>
      <c r="G677" s="174"/>
      <c r="H677" s="174"/>
      <c r="I677" s="174"/>
      <c r="J677" s="174"/>
      <c r="K677" s="174"/>
      <c r="L677" s="174"/>
      <c r="M677" s="174"/>
      <c r="N677" s="174"/>
      <c r="O677" s="174"/>
      <c r="P677" s="174" t="s">
        <v>979</v>
      </c>
      <c r="Q677" s="174" t="s">
        <v>979</v>
      </c>
      <c r="R677" s="174" t="s">
        <v>979</v>
      </c>
      <c r="S677" s="174"/>
      <c r="T677" s="174"/>
      <c r="U677" s="174"/>
      <c r="V677" s="174"/>
      <c r="W677" s="174"/>
      <c r="X677" s="174"/>
    </row>
    <row r="678" spans="1:24" ht="14.4">
      <c r="A678" s="48" t="s">
        <v>3313</v>
      </c>
      <c r="C678" s="1" t="s">
        <v>2043</v>
      </c>
      <c r="F678" s="84"/>
      <c r="G678" s="174"/>
      <c r="H678" s="174"/>
      <c r="I678" s="174"/>
      <c r="J678" s="174"/>
      <c r="K678" s="174"/>
      <c r="L678" s="174"/>
      <c r="M678" s="174"/>
      <c r="N678" s="174"/>
      <c r="O678" s="174"/>
      <c r="P678" s="174" t="s">
        <v>979</v>
      </c>
      <c r="Q678" s="174" t="s">
        <v>979</v>
      </c>
      <c r="R678" s="174" t="s">
        <v>979</v>
      </c>
      <c r="S678" s="174"/>
      <c r="T678" s="174"/>
      <c r="U678" s="174"/>
      <c r="V678" s="174"/>
      <c r="W678" s="174"/>
      <c r="X678" s="174"/>
    </row>
    <row r="679" spans="1:24" ht="14.4">
      <c r="A679" s="48" t="s">
        <v>3297</v>
      </c>
      <c r="C679" s="1" t="s">
        <v>2768</v>
      </c>
      <c r="D679" s="1" t="s">
        <v>895</v>
      </c>
      <c r="E679" s="2" t="s">
        <v>892</v>
      </c>
      <c r="F679" s="84"/>
      <c r="G679" s="174"/>
      <c r="H679" s="174"/>
      <c r="I679" s="174"/>
      <c r="J679" s="174"/>
      <c r="K679" s="174"/>
      <c r="L679" s="174"/>
      <c r="M679" s="174"/>
      <c r="N679" s="174" t="s">
        <v>979</v>
      </c>
      <c r="O679" s="174" t="s">
        <v>979</v>
      </c>
      <c r="P679" s="174" t="s">
        <v>979</v>
      </c>
      <c r="Q679" s="174" t="s">
        <v>979</v>
      </c>
      <c r="R679" s="174" t="s">
        <v>979</v>
      </c>
      <c r="S679" s="174"/>
      <c r="T679" s="174"/>
      <c r="U679" s="174"/>
      <c r="V679" s="174"/>
      <c r="W679" s="174"/>
      <c r="X679" s="174"/>
    </row>
    <row r="680" spans="1:24" ht="14.4">
      <c r="A680" s="48" t="s">
        <v>2933</v>
      </c>
      <c r="C680" s="1" t="s">
        <v>2768</v>
      </c>
      <c r="D680" s="1">
        <v>2196710256</v>
      </c>
      <c r="E680" s="1" t="s">
        <v>1514</v>
      </c>
      <c r="F680" s="84"/>
      <c r="G680" s="174"/>
      <c r="H680" s="174"/>
      <c r="I680" s="174"/>
      <c r="J680" s="174"/>
      <c r="K680" s="174"/>
      <c r="L680" s="174"/>
      <c r="M680" s="174"/>
      <c r="N680" s="174"/>
      <c r="O680" s="174"/>
      <c r="P680" s="174"/>
      <c r="Q680" s="174"/>
      <c r="R680" s="174"/>
      <c r="S680" s="174"/>
      <c r="T680" s="174" t="s">
        <v>979</v>
      </c>
      <c r="U680" s="174"/>
      <c r="V680" s="174" t="s">
        <v>979</v>
      </c>
      <c r="W680" s="174" t="s">
        <v>979</v>
      </c>
      <c r="X680" s="174"/>
    </row>
    <row r="681" spans="1:24" ht="14.4">
      <c r="A681" s="48" t="s">
        <v>1519</v>
      </c>
      <c r="C681" s="1" t="s">
        <v>56</v>
      </c>
      <c r="D681" s="1" t="s">
        <v>1518</v>
      </c>
      <c r="E681" s="1" t="s">
        <v>1517</v>
      </c>
      <c r="F681" s="84"/>
      <c r="G681" s="174"/>
      <c r="H681" s="174"/>
      <c r="I681" s="174"/>
      <c r="J681" s="174"/>
      <c r="K681" s="174"/>
      <c r="L681" s="174"/>
      <c r="M681" s="174"/>
      <c r="N681" s="174"/>
      <c r="O681" s="174"/>
      <c r="P681" s="174"/>
      <c r="Q681" s="174"/>
      <c r="R681" s="174" t="s">
        <v>979</v>
      </c>
      <c r="S681" s="174"/>
      <c r="T681" s="174" t="s">
        <v>979</v>
      </c>
      <c r="U681" s="174" t="s">
        <v>979</v>
      </c>
      <c r="V681" s="174" t="s">
        <v>979</v>
      </c>
      <c r="W681" s="174" t="s">
        <v>979</v>
      </c>
      <c r="X681" s="174" t="s">
        <v>979</v>
      </c>
    </row>
    <row r="682" spans="1:24" ht="14.4">
      <c r="A682" s="48" t="s">
        <v>3314</v>
      </c>
      <c r="C682" s="1" t="s">
        <v>2768</v>
      </c>
      <c r="D682" s="1">
        <v>8478457767</v>
      </c>
      <c r="E682" s="1" t="s">
        <v>1521</v>
      </c>
      <c r="F682" s="84"/>
      <c r="G682" s="174"/>
      <c r="H682" s="174"/>
      <c r="I682" s="174"/>
      <c r="J682" s="174"/>
      <c r="K682" s="174"/>
      <c r="L682" s="174"/>
      <c r="M682" s="174"/>
      <c r="N682" s="174"/>
      <c r="O682" s="174"/>
      <c r="P682" s="174"/>
      <c r="Q682" s="174"/>
      <c r="R682" s="174"/>
      <c r="S682" s="174"/>
      <c r="T682" s="174"/>
      <c r="U682" s="174" t="s">
        <v>979</v>
      </c>
      <c r="V682" s="174" t="s">
        <v>979</v>
      </c>
      <c r="W682" s="174" t="s">
        <v>979</v>
      </c>
      <c r="X682" s="174" t="s">
        <v>979</v>
      </c>
    </row>
    <row r="683" spans="1:24" ht="14.4">
      <c r="A683" s="48"/>
      <c r="F683" s="84"/>
      <c r="G683" s="174"/>
      <c r="H683" s="174"/>
      <c r="I683" s="174"/>
      <c r="J683" s="174"/>
      <c r="K683" s="174"/>
      <c r="L683" s="174"/>
      <c r="M683" s="174"/>
      <c r="N683" s="174"/>
      <c r="O683" s="174"/>
      <c r="P683" s="174"/>
      <c r="Q683" s="174"/>
      <c r="R683" s="174"/>
      <c r="S683" s="174"/>
      <c r="T683" s="174"/>
      <c r="U683" s="174"/>
      <c r="V683" s="174"/>
      <c r="W683" s="174"/>
      <c r="X683" s="174"/>
    </row>
    <row r="684" spans="1:24" ht="14.4">
      <c r="A684" s="48"/>
      <c r="F684" s="84"/>
      <c r="G684" s="174"/>
      <c r="H684" s="174"/>
      <c r="I684" s="174"/>
      <c r="J684" s="174"/>
      <c r="K684" s="174"/>
      <c r="L684" s="174"/>
      <c r="M684" s="174"/>
      <c r="N684" s="174"/>
      <c r="O684" s="174"/>
      <c r="P684" s="174"/>
      <c r="Q684" s="174"/>
      <c r="R684" s="174"/>
      <c r="S684" s="174"/>
      <c r="T684" s="174"/>
      <c r="U684" s="174"/>
      <c r="V684" s="174"/>
      <c r="W684" s="174"/>
      <c r="X684" s="174"/>
    </row>
    <row r="685" spans="1:24" ht="14.4">
      <c r="A685" s="48"/>
      <c r="F685" s="84"/>
      <c r="G685" s="174"/>
      <c r="H685" s="174"/>
      <c r="I685" s="174"/>
      <c r="J685" s="174"/>
      <c r="K685" s="174"/>
      <c r="L685" s="174"/>
      <c r="M685" s="174"/>
      <c r="N685" s="174"/>
      <c r="O685" s="174"/>
      <c r="P685" s="174"/>
      <c r="Q685" s="174"/>
      <c r="R685" s="174"/>
      <c r="S685" s="174"/>
      <c r="T685" s="174"/>
      <c r="U685" s="174"/>
      <c r="V685" s="174"/>
      <c r="W685" s="174"/>
      <c r="X685" s="174"/>
    </row>
    <row r="686" spans="1:24" ht="14.4">
      <c r="A686" s="48"/>
      <c r="F686" s="84"/>
      <c r="G686" s="174"/>
      <c r="H686" s="174"/>
      <c r="I686" s="174"/>
      <c r="J686" s="174"/>
      <c r="K686" s="174"/>
      <c r="L686" s="174"/>
      <c r="M686" s="174"/>
      <c r="N686" s="174"/>
      <c r="O686" s="174"/>
      <c r="P686" s="174"/>
      <c r="Q686" s="174"/>
      <c r="R686" s="174"/>
      <c r="S686" s="174"/>
      <c r="T686" s="174"/>
      <c r="U686" s="174"/>
      <c r="V686" s="174"/>
      <c r="W686" s="174"/>
      <c r="X686" s="174"/>
    </row>
    <row r="687" spans="1:24" ht="14.4">
      <c r="A687" s="48"/>
      <c r="F687" s="84"/>
      <c r="G687" s="174"/>
      <c r="H687" s="174"/>
      <c r="I687" s="174"/>
      <c r="J687" s="174"/>
      <c r="K687" s="174"/>
      <c r="L687" s="174"/>
      <c r="M687" s="174"/>
      <c r="N687" s="174"/>
      <c r="O687" s="174"/>
      <c r="P687" s="174"/>
      <c r="Q687" s="174"/>
      <c r="R687" s="174"/>
      <c r="S687" s="174"/>
      <c r="T687" s="174"/>
      <c r="U687" s="174"/>
      <c r="V687" s="174"/>
      <c r="W687" s="174"/>
      <c r="X687" s="174"/>
    </row>
    <row r="688" spans="1:24" ht="14.4">
      <c r="A688" s="48"/>
      <c r="F688" s="84"/>
      <c r="G688" s="174"/>
      <c r="H688" s="174"/>
      <c r="I688" s="174"/>
      <c r="J688" s="174"/>
      <c r="K688" s="174"/>
      <c r="L688" s="174"/>
      <c r="M688" s="174"/>
      <c r="N688" s="174"/>
      <c r="O688" s="174"/>
      <c r="P688" s="174"/>
      <c r="Q688" s="174"/>
      <c r="R688" s="174"/>
      <c r="S688" s="174"/>
      <c r="T688" s="174"/>
      <c r="U688" s="174"/>
      <c r="V688" s="174"/>
      <c r="W688" s="174"/>
      <c r="X688" s="174"/>
    </row>
    <row r="689" spans="1:24" ht="14.4">
      <c r="A689" s="48"/>
      <c r="F689" s="84"/>
      <c r="G689" s="174"/>
      <c r="H689" s="174"/>
      <c r="I689" s="174"/>
      <c r="J689" s="174"/>
      <c r="K689" s="174"/>
      <c r="L689" s="174"/>
      <c r="M689" s="174"/>
      <c r="N689" s="174"/>
      <c r="O689" s="174"/>
      <c r="P689" s="174"/>
      <c r="Q689" s="174"/>
      <c r="R689" s="174"/>
      <c r="S689" s="174"/>
      <c r="T689" s="174"/>
      <c r="U689" s="174"/>
      <c r="V689" s="174"/>
      <c r="W689" s="174"/>
      <c r="X689" s="174"/>
    </row>
    <row r="690" spans="1:24" ht="14.4">
      <c r="A690" s="48"/>
      <c r="F690" s="84"/>
      <c r="G690" s="174"/>
      <c r="H690" s="174"/>
      <c r="I690" s="174"/>
      <c r="J690" s="174"/>
      <c r="K690" s="174"/>
      <c r="L690" s="174"/>
      <c r="M690" s="174"/>
      <c r="N690" s="174"/>
      <c r="O690" s="174"/>
      <c r="P690" s="174"/>
      <c r="Q690" s="174"/>
      <c r="R690" s="174"/>
      <c r="S690" s="174"/>
      <c r="T690" s="174"/>
      <c r="U690" s="174"/>
      <c r="V690" s="174"/>
      <c r="W690" s="174"/>
      <c r="X690" s="174"/>
    </row>
    <row r="691" spans="1:24" ht="14.4">
      <c r="A691" s="48"/>
      <c r="F691" s="84"/>
      <c r="G691" s="174"/>
      <c r="H691" s="174"/>
      <c r="I691" s="174"/>
      <c r="J691" s="174"/>
      <c r="K691" s="174"/>
      <c r="L691" s="174"/>
      <c r="M691" s="174"/>
      <c r="N691" s="174"/>
      <c r="O691" s="174"/>
      <c r="P691" s="174"/>
      <c r="Q691" s="174"/>
      <c r="R691" s="174"/>
      <c r="S691" s="174"/>
      <c r="T691" s="174"/>
      <c r="U691" s="174"/>
      <c r="V691" s="174"/>
      <c r="W691" s="174"/>
      <c r="X691" s="174"/>
    </row>
    <row r="692" spans="1:24" ht="14.4">
      <c r="A692" s="48"/>
      <c r="F692" s="84"/>
      <c r="G692" s="174"/>
      <c r="H692" s="174"/>
      <c r="I692" s="174"/>
      <c r="J692" s="174"/>
      <c r="K692" s="174"/>
      <c r="L692" s="174"/>
      <c r="M692" s="174"/>
      <c r="N692" s="174"/>
      <c r="O692" s="174"/>
      <c r="P692" s="174"/>
      <c r="Q692" s="174"/>
      <c r="R692" s="174"/>
      <c r="S692" s="174"/>
      <c r="T692" s="174"/>
      <c r="U692" s="174"/>
      <c r="V692" s="174"/>
      <c r="W692" s="174"/>
      <c r="X692" s="174"/>
    </row>
    <row r="693" spans="1:24" ht="14.4">
      <c r="A693" s="48"/>
      <c r="F693" s="84"/>
      <c r="G693" s="174"/>
      <c r="H693" s="174"/>
      <c r="I693" s="174"/>
      <c r="J693" s="174"/>
      <c r="K693" s="174"/>
      <c r="L693" s="174"/>
      <c r="M693" s="174"/>
      <c r="N693" s="174"/>
      <c r="O693" s="174"/>
      <c r="P693" s="174"/>
      <c r="Q693" s="174"/>
      <c r="R693" s="174"/>
      <c r="S693" s="174"/>
      <c r="T693" s="174"/>
      <c r="U693" s="174"/>
      <c r="V693" s="174"/>
      <c r="W693" s="174"/>
      <c r="X693" s="174"/>
    </row>
    <row r="694" spans="1:24" ht="14.4">
      <c r="A694" s="48"/>
      <c r="F694" s="84"/>
      <c r="G694" s="174"/>
      <c r="H694" s="174"/>
      <c r="I694" s="174"/>
      <c r="J694" s="174"/>
      <c r="K694" s="174"/>
      <c r="L694" s="174"/>
      <c r="M694" s="174"/>
      <c r="N694" s="174"/>
      <c r="O694" s="174"/>
      <c r="P694" s="174"/>
      <c r="Q694" s="174"/>
      <c r="R694" s="174"/>
      <c r="S694" s="174"/>
      <c r="T694" s="174"/>
      <c r="U694" s="174"/>
      <c r="V694" s="174"/>
      <c r="W694" s="174"/>
      <c r="X694" s="174"/>
    </row>
    <row r="695" spans="1:24" ht="14.4">
      <c r="A695" s="48"/>
      <c r="F695" s="84"/>
      <c r="G695" s="174"/>
      <c r="H695" s="174"/>
      <c r="I695" s="174"/>
      <c r="J695" s="174"/>
      <c r="K695" s="174"/>
      <c r="L695" s="174"/>
      <c r="M695" s="174"/>
      <c r="N695" s="174"/>
      <c r="O695" s="174"/>
      <c r="P695" s="174"/>
      <c r="Q695" s="174"/>
      <c r="R695" s="174"/>
      <c r="S695" s="174"/>
      <c r="T695" s="174"/>
      <c r="U695" s="174"/>
      <c r="V695" s="174"/>
      <c r="W695" s="174"/>
      <c r="X695" s="174"/>
    </row>
    <row r="696" spans="1:24" ht="14.4">
      <c r="A696" s="48"/>
      <c r="F696" s="84"/>
      <c r="G696" s="174"/>
      <c r="H696" s="174"/>
      <c r="I696" s="174"/>
      <c r="J696" s="174"/>
      <c r="K696" s="174"/>
      <c r="L696" s="174"/>
      <c r="M696" s="174"/>
      <c r="N696" s="174"/>
      <c r="O696" s="174"/>
      <c r="P696" s="174"/>
      <c r="Q696" s="174"/>
      <c r="R696" s="174"/>
      <c r="S696" s="174"/>
      <c r="T696" s="174"/>
      <c r="U696" s="174"/>
      <c r="V696" s="174"/>
      <c r="W696" s="174"/>
      <c r="X696" s="174"/>
    </row>
    <row r="697" spans="1:24" ht="14.4">
      <c r="A697" s="48"/>
      <c r="F697" s="84"/>
      <c r="G697" s="174"/>
      <c r="H697" s="174"/>
      <c r="I697" s="174"/>
      <c r="J697" s="174"/>
      <c r="K697" s="174"/>
      <c r="L697" s="174"/>
      <c r="M697" s="174"/>
      <c r="N697" s="174"/>
      <c r="O697" s="174"/>
      <c r="P697" s="174"/>
      <c r="Q697" s="174"/>
      <c r="R697" s="174"/>
      <c r="S697" s="174"/>
      <c r="T697" s="174"/>
      <c r="U697" s="174"/>
      <c r="V697" s="174"/>
      <c r="W697" s="174"/>
      <c r="X697" s="174"/>
    </row>
    <row r="698" spans="1:24" ht="14.4">
      <c r="A698" s="48"/>
      <c r="F698" s="84"/>
      <c r="G698" s="174"/>
      <c r="H698" s="174"/>
      <c r="I698" s="174"/>
      <c r="J698" s="174"/>
      <c r="K698" s="174"/>
      <c r="L698" s="174"/>
      <c r="M698" s="174"/>
      <c r="N698" s="174"/>
      <c r="O698" s="174"/>
      <c r="P698" s="174"/>
      <c r="Q698" s="174"/>
      <c r="R698" s="174"/>
      <c r="S698" s="174"/>
      <c r="T698" s="174"/>
      <c r="U698" s="174"/>
      <c r="V698" s="174"/>
      <c r="W698" s="174"/>
      <c r="X698" s="174"/>
    </row>
    <row r="699" spans="1:24" ht="14.4">
      <c r="A699" s="48"/>
      <c r="F699" s="84"/>
      <c r="G699" s="174"/>
      <c r="H699" s="174"/>
      <c r="I699" s="174"/>
      <c r="J699" s="174"/>
      <c r="K699" s="174"/>
      <c r="L699" s="174"/>
      <c r="M699" s="174"/>
      <c r="N699" s="174"/>
      <c r="O699" s="174"/>
      <c r="P699" s="174"/>
      <c r="Q699" s="174"/>
      <c r="R699" s="174"/>
      <c r="S699" s="174"/>
      <c r="T699" s="174"/>
      <c r="U699" s="174"/>
      <c r="V699" s="174"/>
      <c r="W699" s="174"/>
      <c r="X699" s="174"/>
    </row>
    <row r="700" spans="1:24" ht="14.4">
      <c r="A700" s="48"/>
      <c r="F700" s="84"/>
      <c r="G700" s="174"/>
      <c r="H700" s="174"/>
      <c r="I700" s="174"/>
      <c r="J700" s="174"/>
      <c r="K700" s="174"/>
      <c r="L700" s="174"/>
      <c r="M700" s="174"/>
      <c r="N700" s="174"/>
      <c r="O700" s="174"/>
      <c r="P700" s="174"/>
      <c r="Q700" s="174"/>
      <c r="R700" s="174"/>
      <c r="S700" s="174"/>
      <c r="T700" s="174"/>
      <c r="U700" s="174"/>
      <c r="V700" s="174"/>
      <c r="W700" s="174"/>
      <c r="X700" s="174"/>
    </row>
    <row r="701" spans="1:24" ht="14.4">
      <c r="A701" s="48"/>
      <c r="F701" s="84"/>
      <c r="G701" s="174"/>
      <c r="H701" s="174"/>
      <c r="I701" s="174"/>
      <c r="J701" s="174"/>
      <c r="K701" s="174"/>
      <c r="L701" s="174"/>
      <c r="M701" s="174"/>
      <c r="N701" s="174"/>
      <c r="O701" s="174"/>
      <c r="P701" s="174"/>
      <c r="Q701" s="174"/>
      <c r="R701" s="174"/>
      <c r="S701" s="174"/>
      <c r="T701" s="174"/>
      <c r="U701" s="174"/>
      <c r="V701" s="174"/>
      <c r="W701" s="174"/>
      <c r="X701" s="174"/>
    </row>
    <row r="702" spans="1:24" ht="14.4">
      <c r="A702" s="48"/>
      <c r="F702" s="84"/>
      <c r="G702" s="174"/>
      <c r="H702" s="174"/>
      <c r="I702" s="174"/>
      <c r="J702" s="174"/>
      <c r="K702" s="174"/>
      <c r="L702" s="174"/>
      <c r="M702" s="174"/>
      <c r="N702" s="174"/>
      <c r="O702" s="174"/>
      <c r="P702" s="174"/>
      <c r="Q702" s="174"/>
      <c r="R702" s="174"/>
      <c r="S702" s="174"/>
      <c r="T702" s="174"/>
      <c r="U702" s="174"/>
      <c r="V702" s="174"/>
      <c r="W702" s="174"/>
      <c r="X702" s="174"/>
    </row>
    <row r="703" spans="1:24" ht="14.4">
      <c r="A703" s="48"/>
      <c r="F703" s="84"/>
      <c r="G703" s="174"/>
      <c r="H703" s="174"/>
      <c r="I703" s="174"/>
      <c r="J703" s="174"/>
      <c r="K703" s="174"/>
      <c r="L703" s="174"/>
      <c r="M703" s="174"/>
      <c r="N703" s="174"/>
      <c r="O703" s="174"/>
      <c r="P703" s="174"/>
      <c r="Q703" s="174"/>
      <c r="R703" s="174"/>
      <c r="S703" s="174"/>
      <c r="T703" s="174"/>
      <c r="U703" s="174"/>
      <c r="V703" s="174"/>
      <c r="W703" s="174"/>
      <c r="X703" s="174"/>
    </row>
    <row r="704" spans="1:24" ht="14.4">
      <c r="A704" s="48"/>
      <c r="F704" s="84"/>
      <c r="G704" s="174"/>
      <c r="H704" s="174"/>
      <c r="I704" s="174"/>
      <c r="J704" s="174"/>
      <c r="K704" s="174"/>
      <c r="L704" s="174"/>
      <c r="M704" s="174"/>
      <c r="N704" s="174"/>
      <c r="O704" s="174"/>
      <c r="P704" s="174"/>
      <c r="Q704" s="174"/>
      <c r="R704" s="174"/>
      <c r="S704" s="174"/>
      <c r="T704" s="174"/>
      <c r="U704" s="174"/>
      <c r="V704" s="174"/>
      <c r="W704" s="174"/>
      <c r="X704" s="174"/>
    </row>
    <row r="705" spans="1:24" ht="14.4">
      <c r="A705" s="48"/>
      <c r="F705" s="84"/>
      <c r="G705" s="174"/>
      <c r="H705" s="174"/>
      <c r="I705" s="174"/>
      <c r="J705" s="174"/>
      <c r="K705" s="174"/>
      <c r="L705" s="174"/>
      <c r="M705" s="174"/>
      <c r="N705" s="174"/>
      <c r="O705" s="174"/>
      <c r="P705" s="174"/>
      <c r="Q705" s="174"/>
      <c r="R705" s="174"/>
      <c r="S705" s="174"/>
      <c r="T705" s="174"/>
      <c r="U705" s="174"/>
      <c r="V705" s="174"/>
      <c r="W705" s="174"/>
      <c r="X705" s="174"/>
    </row>
    <row r="706" spans="1:24" ht="14.4">
      <c r="A706" s="48"/>
      <c r="F706" s="84"/>
      <c r="G706" s="174"/>
      <c r="H706" s="174"/>
      <c r="I706" s="174"/>
      <c r="J706" s="174"/>
      <c r="K706" s="174"/>
      <c r="L706" s="174"/>
      <c r="M706" s="174"/>
      <c r="N706" s="174"/>
      <c r="O706" s="174"/>
      <c r="P706" s="174"/>
      <c r="Q706" s="174"/>
      <c r="R706" s="174"/>
      <c r="S706" s="174"/>
      <c r="T706" s="174"/>
      <c r="U706" s="174"/>
      <c r="V706" s="174"/>
      <c r="W706" s="174"/>
      <c r="X706" s="174"/>
    </row>
    <row r="707" spans="1:24" ht="14.4">
      <c r="A707" s="48"/>
      <c r="F707" s="84"/>
      <c r="G707" s="174"/>
      <c r="H707" s="174"/>
      <c r="I707" s="174"/>
      <c r="J707" s="174"/>
      <c r="K707" s="174"/>
      <c r="L707" s="174"/>
      <c r="M707" s="174"/>
      <c r="N707" s="174"/>
      <c r="O707" s="174"/>
      <c r="P707" s="174"/>
      <c r="Q707" s="174"/>
      <c r="R707" s="174"/>
      <c r="S707" s="174"/>
      <c r="T707" s="174"/>
      <c r="U707" s="174"/>
      <c r="V707" s="174"/>
      <c r="W707" s="174"/>
      <c r="X707" s="174"/>
    </row>
    <row r="708" spans="1:24" ht="14.4">
      <c r="A708" s="48"/>
      <c r="F708" s="84"/>
      <c r="G708" s="174"/>
      <c r="H708" s="174"/>
      <c r="I708" s="174"/>
      <c r="J708" s="174"/>
      <c r="K708" s="174"/>
      <c r="L708" s="174"/>
      <c r="M708" s="174"/>
      <c r="N708" s="174"/>
      <c r="O708" s="174"/>
      <c r="P708" s="174"/>
      <c r="Q708" s="174"/>
      <c r="R708" s="174"/>
      <c r="S708" s="174"/>
      <c r="T708" s="174"/>
      <c r="U708" s="174"/>
      <c r="V708" s="174"/>
      <c r="W708" s="174"/>
      <c r="X708" s="174"/>
    </row>
    <row r="709" spans="1:24" ht="14.4">
      <c r="A709" s="48"/>
      <c r="F709" s="84"/>
      <c r="G709" s="174"/>
      <c r="H709" s="174"/>
      <c r="I709" s="174"/>
      <c r="J709" s="174"/>
      <c r="K709" s="174"/>
      <c r="L709" s="174"/>
      <c r="M709" s="174"/>
      <c r="N709" s="174"/>
      <c r="O709" s="174"/>
      <c r="P709" s="174"/>
      <c r="Q709" s="174"/>
      <c r="R709" s="174"/>
      <c r="S709" s="174"/>
      <c r="T709" s="174"/>
      <c r="U709" s="174"/>
      <c r="V709" s="174"/>
      <c r="W709" s="174"/>
      <c r="X709" s="174"/>
    </row>
    <row r="710" spans="1:24" ht="14.4">
      <c r="A710" s="48"/>
      <c r="F710" s="84"/>
      <c r="G710" s="174"/>
      <c r="H710" s="174"/>
      <c r="I710" s="174"/>
      <c r="J710" s="174"/>
      <c r="K710" s="174"/>
      <c r="L710" s="174"/>
      <c r="M710" s="174"/>
      <c r="N710" s="174"/>
      <c r="O710" s="174"/>
      <c r="P710" s="174"/>
      <c r="Q710" s="174"/>
      <c r="R710" s="174"/>
      <c r="S710" s="174"/>
      <c r="T710" s="174"/>
      <c r="U710" s="174"/>
      <c r="V710" s="174"/>
      <c r="W710" s="174"/>
      <c r="X710" s="174"/>
    </row>
    <row r="711" spans="1:24" ht="14.4">
      <c r="A711" s="48"/>
      <c r="F711" s="84"/>
      <c r="G711" s="174"/>
      <c r="H711" s="174"/>
      <c r="I711" s="174"/>
      <c r="J711" s="174"/>
      <c r="K711" s="174"/>
      <c r="L711" s="174"/>
      <c r="M711" s="174"/>
      <c r="N711" s="174"/>
      <c r="O711" s="174"/>
      <c r="P711" s="174"/>
      <c r="Q711" s="174"/>
      <c r="R711" s="174"/>
      <c r="S711" s="174"/>
      <c r="T711" s="174"/>
      <c r="U711" s="174"/>
      <c r="V711" s="174"/>
      <c r="W711" s="174"/>
      <c r="X711" s="174"/>
    </row>
    <row r="712" spans="1:24" ht="14.4">
      <c r="A712" s="48"/>
      <c r="F712" s="84"/>
      <c r="G712" s="174"/>
      <c r="H712" s="174"/>
      <c r="I712" s="174"/>
      <c r="J712" s="174"/>
      <c r="K712" s="174"/>
      <c r="L712" s="174"/>
      <c r="M712" s="174"/>
      <c r="N712" s="174"/>
      <c r="O712" s="174"/>
      <c r="P712" s="174"/>
      <c r="Q712" s="174"/>
      <c r="R712" s="174"/>
      <c r="S712" s="174"/>
      <c r="T712" s="174"/>
      <c r="U712" s="174"/>
      <c r="V712" s="174"/>
      <c r="W712" s="174"/>
      <c r="X712" s="174"/>
    </row>
    <row r="713" spans="1:24" ht="14.4">
      <c r="A713" s="48"/>
      <c r="F713" s="84"/>
      <c r="G713" s="174"/>
      <c r="H713" s="174"/>
      <c r="I713" s="174"/>
      <c r="J713" s="174"/>
      <c r="K713" s="174"/>
      <c r="L713" s="174"/>
      <c r="M713" s="174"/>
      <c r="N713" s="174"/>
      <c r="O713" s="174"/>
      <c r="P713" s="174"/>
      <c r="Q713" s="174"/>
      <c r="R713" s="174"/>
      <c r="S713" s="174"/>
      <c r="T713" s="174"/>
      <c r="U713" s="174"/>
      <c r="V713" s="174"/>
      <c r="W713" s="174"/>
      <c r="X713" s="174"/>
    </row>
    <row r="714" spans="1:24" ht="14.4">
      <c r="A714" s="48"/>
      <c r="F714" s="84"/>
      <c r="G714" s="174"/>
      <c r="H714" s="174"/>
      <c r="I714" s="174"/>
      <c r="J714" s="174"/>
      <c r="K714" s="174"/>
      <c r="L714" s="174"/>
      <c r="M714" s="174"/>
      <c r="N714" s="174"/>
      <c r="O714" s="174"/>
      <c r="P714" s="174"/>
      <c r="Q714" s="174"/>
      <c r="R714" s="174"/>
      <c r="S714" s="174"/>
      <c r="T714" s="174"/>
      <c r="U714" s="174"/>
      <c r="V714" s="174"/>
      <c r="W714" s="174"/>
      <c r="X714" s="174"/>
    </row>
    <row r="715" spans="1:24" ht="14.4">
      <c r="A715" s="48"/>
      <c r="F715" s="84"/>
      <c r="G715" s="174"/>
      <c r="H715" s="174"/>
      <c r="I715" s="174"/>
      <c r="J715" s="174"/>
      <c r="K715" s="174"/>
      <c r="L715" s="174"/>
      <c r="M715" s="174"/>
      <c r="N715" s="174"/>
      <c r="O715" s="174"/>
      <c r="P715" s="174"/>
      <c r="Q715" s="174"/>
      <c r="R715" s="174"/>
      <c r="S715" s="174"/>
      <c r="T715" s="174"/>
      <c r="U715" s="174"/>
      <c r="V715" s="174"/>
      <c r="W715" s="174"/>
      <c r="X715" s="174"/>
    </row>
    <row r="716" spans="1:24" ht="14.4">
      <c r="A716" s="48"/>
      <c r="F716" s="84"/>
      <c r="G716" s="174"/>
      <c r="H716" s="174"/>
      <c r="I716" s="174"/>
      <c r="J716" s="174"/>
      <c r="K716" s="174"/>
      <c r="L716" s="174"/>
      <c r="M716" s="174"/>
      <c r="N716" s="174"/>
      <c r="O716" s="174"/>
      <c r="P716" s="174"/>
      <c r="Q716" s="174"/>
      <c r="R716" s="174"/>
      <c r="S716" s="174"/>
      <c r="T716" s="174"/>
      <c r="U716" s="174"/>
      <c r="V716" s="174"/>
      <c r="W716" s="174"/>
      <c r="X716" s="174"/>
    </row>
    <row r="717" spans="1:24" ht="14.4">
      <c r="A717" s="48"/>
      <c r="F717" s="84"/>
      <c r="G717" s="174"/>
      <c r="H717" s="174"/>
      <c r="I717" s="174"/>
      <c r="J717" s="174"/>
      <c r="K717" s="174"/>
      <c r="L717" s="174"/>
      <c r="M717" s="174"/>
      <c r="N717" s="174"/>
      <c r="O717" s="174"/>
      <c r="P717" s="174"/>
      <c r="Q717" s="174"/>
      <c r="R717" s="174"/>
      <c r="S717" s="174"/>
      <c r="T717" s="174"/>
      <c r="U717" s="174"/>
      <c r="V717" s="174"/>
      <c r="W717" s="174"/>
      <c r="X717" s="174"/>
    </row>
    <row r="718" spans="1:24" ht="14.4">
      <c r="A718" s="48"/>
      <c r="F718" s="84"/>
      <c r="G718" s="174"/>
      <c r="H718" s="174"/>
      <c r="I718" s="174"/>
      <c r="J718" s="174"/>
      <c r="K718" s="174"/>
      <c r="L718" s="174"/>
      <c r="M718" s="174"/>
      <c r="N718" s="174"/>
      <c r="O718" s="174"/>
      <c r="P718" s="174"/>
      <c r="Q718" s="174"/>
      <c r="R718" s="174"/>
      <c r="S718" s="174"/>
      <c r="T718" s="174"/>
      <c r="U718" s="174"/>
      <c r="V718" s="174"/>
      <c r="W718" s="174"/>
      <c r="X718" s="174"/>
    </row>
    <row r="719" spans="1:24" ht="14.4">
      <c r="A719" s="48"/>
      <c r="F719" s="84"/>
      <c r="G719" s="174"/>
      <c r="H719" s="174"/>
      <c r="I719" s="174"/>
      <c r="J719" s="174"/>
      <c r="K719" s="174"/>
      <c r="L719" s="174"/>
      <c r="M719" s="174"/>
      <c r="N719" s="174"/>
      <c r="O719" s="174"/>
      <c r="P719" s="174"/>
      <c r="Q719" s="174"/>
      <c r="R719" s="174"/>
      <c r="S719" s="174"/>
      <c r="T719" s="174"/>
      <c r="U719" s="174"/>
      <c r="V719" s="174"/>
      <c r="W719" s="174"/>
      <c r="X719" s="174"/>
    </row>
    <row r="720" spans="1:24" ht="14.4">
      <c r="A720" s="48"/>
      <c r="F720" s="84"/>
      <c r="G720" s="174"/>
      <c r="H720" s="174"/>
      <c r="I720" s="174"/>
      <c r="J720" s="174"/>
      <c r="K720" s="174"/>
      <c r="L720" s="174"/>
      <c r="M720" s="174"/>
      <c r="N720" s="174"/>
      <c r="O720" s="174"/>
      <c r="P720" s="174"/>
      <c r="Q720" s="174"/>
      <c r="R720" s="174"/>
      <c r="S720" s="174"/>
      <c r="T720" s="174"/>
      <c r="U720" s="174"/>
      <c r="V720" s="174"/>
      <c r="W720" s="174"/>
      <c r="X720" s="174"/>
    </row>
    <row r="721" spans="1:24" ht="14.4">
      <c r="A721" s="48"/>
      <c r="F721" s="84"/>
      <c r="G721" s="174"/>
      <c r="H721" s="174"/>
      <c r="I721" s="174"/>
      <c r="J721" s="174"/>
      <c r="K721" s="174"/>
      <c r="L721" s="174"/>
      <c r="M721" s="174"/>
      <c r="N721" s="174"/>
      <c r="O721" s="174"/>
      <c r="P721" s="174"/>
      <c r="Q721" s="174"/>
      <c r="R721" s="174"/>
      <c r="S721" s="174"/>
      <c r="T721" s="174"/>
      <c r="U721" s="174"/>
      <c r="V721" s="174"/>
      <c r="W721" s="174"/>
      <c r="X721" s="174"/>
    </row>
    <row r="722" spans="1:24" ht="14.4">
      <c r="A722" s="48"/>
      <c r="F722" s="84"/>
      <c r="G722" s="174"/>
      <c r="H722" s="174"/>
      <c r="I722" s="174"/>
      <c r="J722" s="174"/>
      <c r="K722" s="174"/>
      <c r="L722" s="174"/>
      <c r="M722" s="174"/>
      <c r="N722" s="174"/>
      <c r="O722" s="174"/>
      <c r="P722" s="174"/>
      <c r="Q722" s="174"/>
      <c r="R722" s="174"/>
      <c r="S722" s="174"/>
      <c r="T722" s="174"/>
      <c r="U722" s="174"/>
      <c r="V722" s="174"/>
      <c r="W722" s="174"/>
      <c r="X722" s="174"/>
    </row>
    <row r="723" spans="1:24" ht="14.4">
      <c r="A723" s="48"/>
      <c r="F723" s="84"/>
      <c r="G723" s="174"/>
      <c r="H723" s="174"/>
      <c r="I723" s="174"/>
      <c r="J723" s="174"/>
      <c r="K723" s="174"/>
      <c r="L723" s="174"/>
      <c r="M723" s="174"/>
      <c r="N723" s="174"/>
      <c r="O723" s="174"/>
      <c r="P723" s="174"/>
      <c r="Q723" s="174"/>
      <c r="R723" s="174"/>
      <c r="S723" s="174"/>
      <c r="T723" s="174"/>
      <c r="U723" s="174"/>
      <c r="V723" s="174"/>
      <c r="W723" s="174"/>
      <c r="X723" s="174"/>
    </row>
    <row r="724" spans="1:24" ht="14.4">
      <c r="A724" s="48"/>
      <c r="F724" s="84"/>
      <c r="G724" s="174"/>
      <c r="H724" s="174"/>
      <c r="I724" s="174"/>
      <c r="J724" s="174"/>
      <c r="K724" s="174"/>
      <c r="L724" s="174"/>
      <c r="M724" s="174"/>
      <c r="N724" s="174"/>
      <c r="O724" s="174"/>
      <c r="P724" s="174"/>
      <c r="Q724" s="174"/>
      <c r="R724" s="174"/>
      <c r="S724" s="174"/>
      <c r="T724" s="174"/>
      <c r="U724" s="174"/>
      <c r="V724" s="174"/>
      <c r="W724" s="174"/>
      <c r="X724" s="174"/>
    </row>
    <row r="725" spans="1:24" ht="14.4">
      <c r="A725" s="48"/>
      <c r="F725" s="84"/>
      <c r="G725" s="174"/>
      <c r="H725" s="174"/>
      <c r="I725" s="174"/>
      <c r="J725" s="174"/>
      <c r="K725" s="174"/>
      <c r="L725" s="174"/>
      <c r="M725" s="174"/>
      <c r="N725" s="174"/>
      <c r="O725" s="174"/>
      <c r="P725" s="174"/>
      <c r="Q725" s="174"/>
      <c r="R725" s="174"/>
      <c r="S725" s="174"/>
      <c r="T725" s="174"/>
      <c r="U725" s="174"/>
      <c r="V725" s="174"/>
      <c r="W725" s="174"/>
      <c r="X725" s="174"/>
    </row>
    <row r="726" spans="1:24" ht="14.4">
      <c r="A726" s="48"/>
      <c r="F726" s="84"/>
      <c r="G726" s="174"/>
      <c r="H726" s="174"/>
      <c r="I726" s="174"/>
      <c r="J726" s="174"/>
      <c r="K726" s="174"/>
      <c r="L726" s="174"/>
      <c r="M726" s="174"/>
      <c r="N726" s="174"/>
      <c r="O726" s="174"/>
      <c r="P726" s="174"/>
      <c r="Q726" s="174"/>
      <c r="R726" s="174"/>
      <c r="S726" s="174"/>
      <c r="T726" s="174"/>
      <c r="U726" s="174"/>
      <c r="V726" s="174"/>
      <c r="W726" s="174"/>
      <c r="X726" s="174"/>
    </row>
    <row r="727" spans="1:24" ht="14.4">
      <c r="A727" s="48"/>
      <c r="F727" s="84"/>
      <c r="G727" s="174"/>
      <c r="H727" s="174"/>
      <c r="I727" s="174"/>
      <c r="J727" s="174"/>
      <c r="K727" s="174"/>
      <c r="L727" s="174"/>
      <c r="M727" s="174"/>
      <c r="N727" s="174"/>
      <c r="O727" s="174"/>
      <c r="P727" s="174"/>
      <c r="Q727" s="174"/>
      <c r="R727" s="174"/>
      <c r="S727" s="174"/>
      <c r="T727" s="174"/>
      <c r="U727" s="174"/>
      <c r="V727" s="174"/>
      <c r="W727" s="174"/>
      <c r="X727" s="174"/>
    </row>
    <row r="728" spans="1:24" ht="14.4">
      <c r="A728" s="48"/>
      <c r="F728" s="84"/>
      <c r="G728" s="174"/>
      <c r="H728" s="174"/>
      <c r="I728" s="174"/>
      <c r="J728" s="174"/>
      <c r="K728" s="174"/>
      <c r="L728" s="174"/>
      <c r="M728" s="174"/>
      <c r="N728" s="174"/>
      <c r="O728" s="174"/>
      <c r="P728" s="174"/>
      <c r="Q728" s="174"/>
      <c r="R728" s="174"/>
      <c r="S728" s="174"/>
      <c r="T728" s="174"/>
      <c r="U728" s="174"/>
      <c r="V728" s="174"/>
      <c r="W728" s="174"/>
      <c r="X728" s="174"/>
    </row>
    <row r="729" spans="1:24" ht="14.4">
      <c r="A729" s="48"/>
      <c r="F729" s="84"/>
      <c r="G729" s="174"/>
      <c r="H729" s="174"/>
      <c r="I729" s="174"/>
      <c r="J729" s="174"/>
      <c r="K729" s="174"/>
      <c r="L729" s="174"/>
      <c r="M729" s="174"/>
      <c r="N729" s="174"/>
      <c r="O729" s="174"/>
      <c r="P729" s="174"/>
      <c r="Q729" s="174"/>
      <c r="R729" s="174"/>
      <c r="S729" s="174"/>
      <c r="T729" s="174"/>
      <c r="U729" s="174"/>
      <c r="V729" s="174"/>
      <c r="W729" s="174"/>
      <c r="X729" s="174"/>
    </row>
    <row r="730" spans="1:24" ht="14.4">
      <c r="A730" s="48"/>
      <c r="F730" s="84"/>
      <c r="G730" s="174"/>
      <c r="H730" s="174"/>
      <c r="I730" s="174"/>
      <c r="J730" s="174"/>
      <c r="K730" s="174"/>
      <c r="L730" s="174"/>
      <c r="M730" s="174"/>
      <c r="N730" s="174"/>
      <c r="O730" s="174"/>
      <c r="P730" s="174"/>
      <c r="Q730" s="174"/>
      <c r="R730" s="174"/>
      <c r="S730" s="174"/>
      <c r="T730" s="174"/>
      <c r="U730" s="174"/>
      <c r="V730" s="174"/>
      <c r="W730" s="174"/>
      <c r="X730" s="174"/>
    </row>
    <row r="731" spans="1:24" ht="14.4">
      <c r="A731" s="48"/>
      <c r="F731" s="84"/>
      <c r="G731" s="174"/>
      <c r="H731" s="174"/>
      <c r="I731" s="174"/>
      <c r="J731" s="174"/>
      <c r="K731" s="174"/>
      <c r="L731" s="174"/>
      <c r="M731" s="174"/>
      <c r="N731" s="174"/>
      <c r="O731" s="174"/>
      <c r="P731" s="174"/>
      <c r="Q731" s="174"/>
      <c r="R731" s="174"/>
      <c r="S731" s="174"/>
      <c r="T731" s="174"/>
      <c r="U731" s="174"/>
      <c r="V731" s="174"/>
      <c r="W731" s="174"/>
      <c r="X731" s="174"/>
    </row>
    <row r="732" spans="1:24" ht="14.4">
      <c r="A732" s="48"/>
      <c r="F732" s="84"/>
      <c r="G732" s="174"/>
      <c r="H732" s="174"/>
      <c r="I732" s="174"/>
      <c r="J732" s="174"/>
      <c r="K732" s="174"/>
      <c r="L732" s="174"/>
      <c r="M732" s="174"/>
      <c r="N732" s="174"/>
      <c r="O732" s="174"/>
      <c r="P732" s="174"/>
      <c r="Q732" s="174"/>
      <c r="R732" s="174"/>
      <c r="S732" s="174"/>
      <c r="T732" s="174"/>
      <c r="U732" s="174"/>
      <c r="V732" s="174"/>
      <c r="W732" s="174"/>
      <c r="X732" s="174"/>
    </row>
    <row r="733" spans="1:24" ht="14.4">
      <c r="A733" s="48"/>
      <c r="F733" s="84"/>
      <c r="G733" s="174"/>
      <c r="H733" s="174"/>
      <c r="I733" s="174"/>
      <c r="J733" s="174"/>
      <c r="K733" s="174"/>
      <c r="L733" s="174"/>
      <c r="M733" s="174"/>
      <c r="N733" s="174"/>
      <c r="O733" s="174"/>
      <c r="P733" s="174"/>
      <c r="Q733" s="174"/>
      <c r="R733" s="174"/>
      <c r="S733" s="174"/>
      <c r="T733" s="174"/>
      <c r="U733" s="174"/>
      <c r="V733" s="174"/>
      <c r="W733" s="174"/>
      <c r="X733" s="174"/>
    </row>
    <row r="734" spans="1:24" ht="14.4">
      <c r="A734" s="48"/>
      <c r="F734" s="84"/>
      <c r="G734" s="174"/>
      <c r="H734" s="174"/>
      <c r="I734" s="174"/>
      <c r="J734" s="174"/>
      <c r="K734" s="174"/>
      <c r="L734" s="174"/>
      <c r="M734" s="174"/>
      <c r="N734" s="174"/>
      <c r="O734" s="174"/>
      <c r="P734" s="174"/>
      <c r="Q734" s="174"/>
      <c r="R734" s="174"/>
      <c r="S734" s="174"/>
      <c r="T734" s="174"/>
      <c r="U734" s="174"/>
      <c r="V734" s="174"/>
      <c r="W734" s="174"/>
      <c r="X734" s="174"/>
    </row>
    <row r="735" spans="1:24" ht="14.4">
      <c r="A735" s="48"/>
      <c r="F735" s="84"/>
      <c r="G735" s="174"/>
      <c r="H735" s="174"/>
      <c r="I735" s="174"/>
      <c r="J735" s="174"/>
      <c r="K735" s="174"/>
      <c r="L735" s="174"/>
      <c r="M735" s="174"/>
      <c r="N735" s="174"/>
      <c r="O735" s="174"/>
      <c r="P735" s="174"/>
      <c r="Q735" s="174"/>
      <c r="R735" s="174"/>
      <c r="S735" s="174"/>
      <c r="T735" s="174"/>
      <c r="U735" s="174"/>
      <c r="V735" s="174"/>
      <c r="W735" s="174"/>
      <c r="X735" s="174"/>
    </row>
    <row r="736" spans="1:24" ht="14.4">
      <c r="A736" s="48"/>
      <c r="F736" s="84"/>
      <c r="G736" s="174"/>
      <c r="H736" s="174"/>
      <c r="I736" s="174"/>
      <c r="J736" s="174"/>
      <c r="K736" s="174"/>
      <c r="L736" s="174"/>
      <c r="M736" s="174"/>
      <c r="N736" s="174"/>
      <c r="O736" s="174"/>
      <c r="P736" s="174"/>
      <c r="Q736" s="174"/>
      <c r="R736" s="174"/>
      <c r="S736" s="174"/>
      <c r="T736" s="174"/>
      <c r="U736" s="174"/>
      <c r="V736" s="174"/>
      <c r="W736" s="174"/>
      <c r="X736" s="174"/>
    </row>
    <row r="737" spans="1:24" ht="14.4">
      <c r="A737" s="48"/>
      <c r="F737" s="84"/>
      <c r="G737" s="174"/>
      <c r="H737" s="174"/>
      <c r="I737" s="174"/>
      <c r="J737" s="174"/>
      <c r="K737" s="174"/>
      <c r="L737" s="174"/>
      <c r="M737" s="174"/>
      <c r="N737" s="174"/>
      <c r="O737" s="174"/>
      <c r="P737" s="174"/>
      <c r="Q737" s="174"/>
      <c r="R737" s="174"/>
      <c r="S737" s="174"/>
      <c r="T737" s="174"/>
      <c r="U737" s="174"/>
      <c r="V737" s="174"/>
      <c r="W737" s="174"/>
      <c r="X737" s="174"/>
    </row>
    <row r="738" spans="1:24" ht="14.4">
      <c r="A738" s="48"/>
      <c r="F738" s="84"/>
      <c r="G738" s="174"/>
      <c r="H738" s="174"/>
      <c r="I738" s="174"/>
      <c r="J738" s="174"/>
      <c r="K738" s="174"/>
      <c r="L738" s="174"/>
      <c r="M738" s="174"/>
      <c r="N738" s="174"/>
      <c r="O738" s="174"/>
      <c r="P738" s="174"/>
      <c r="Q738" s="174"/>
      <c r="R738" s="174"/>
      <c r="S738" s="174"/>
      <c r="T738" s="174"/>
      <c r="U738" s="174"/>
      <c r="V738" s="174"/>
      <c r="W738" s="174"/>
      <c r="X738" s="174"/>
    </row>
    <row r="739" spans="1:24" ht="14.4">
      <c r="A739" s="48"/>
      <c r="F739" s="84"/>
      <c r="G739" s="174"/>
      <c r="H739" s="174"/>
      <c r="I739" s="174"/>
      <c r="J739" s="174"/>
      <c r="K739" s="174"/>
      <c r="L739" s="174"/>
      <c r="M739" s="174"/>
      <c r="N739" s="174"/>
      <c r="O739" s="174"/>
      <c r="P739" s="174"/>
      <c r="Q739" s="174"/>
      <c r="R739" s="174"/>
      <c r="S739" s="174"/>
      <c r="T739" s="174"/>
      <c r="U739" s="174"/>
      <c r="V739" s="174"/>
      <c r="W739" s="174"/>
      <c r="X739" s="174"/>
    </row>
    <row r="740" spans="1:24" ht="14.4">
      <c r="A740" s="48"/>
      <c r="F740" s="84"/>
      <c r="G740" s="174"/>
      <c r="H740" s="174"/>
      <c r="I740" s="174"/>
      <c r="J740" s="174"/>
      <c r="K740" s="174"/>
      <c r="L740" s="174"/>
      <c r="M740" s="174"/>
      <c r="N740" s="174"/>
      <c r="O740" s="174"/>
      <c r="P740" s="174"/>
      <c r="Q740" s="174"/>
      <c r="R740" s="174"/>
      <c r="S740" s="174"/>
      <c r="T740" s="174"/>
      <c r="U740" s="174"/>
      <c r="V740" s="174"/>
      <c r="W740" s="174"/>
      <c r="X740" s="174"/>
    </row>
    <row r="741" spans="1:24" ht="14.4">
      <c r="A741" s="48"/>
      <c r="F741" s="84"/>
      <c r="G741" s="174"/>
      <c r="H741" s="174"/>
      <c r="I741" s="174"/>
      <c r="J741" s="174"/>
      <c r="K741" s="174"/>
      <c r="L741" s="174"/>
      <c r="M741" s="174"/>
      <c r="N741" s="174"/>
      <c r="O741" s="174"/>
      <c r="P741" s="174"/>
      <c r="Q741" s="174"/>
      <c r="R741" s="174"/>
      <c r="S741" s="174"/>
      <c r="T741" s="174"/>
      <c r="U741" s="174"/>
      <c r="V741" s="174"/>
      <c r="W741" s="174"/>
      <c r="X741" s="174"/>
    </row>
    <row r="742" spans="1:24" ht="14.4">
      <c r="A742" s="48"/>
      <c r="F742" s="84"/>
      <c r="G742" s="174"/>
      <c r="H742" s="174"/>
      <c r="I742" s="174"/>
      <c r="J742" s="174"/>
      <c r="K742" s="174"/>
      <c r="L742" s="174"/>
      <c r="M742" s="174"/>
      <c r="N742" s="174"/>
      <c r="O742" s="174"/>
      <c r="P742" s="174"/>
      <c r="Q742" s="174"/>
      <c r="R742" s="174"/>
      <c r="S742" s="174"/>
      <c r="T742" s="174"/>
      <c r="U742" s="174"/>
      <c r="V742" s="174"/>
      <c r="W742" s="174"/>
      <c r="X742" s="174"/>
    </row>
    <row r="743" spans="1:24" ht="14.4">
      <c r="A743" s="48"/>
      <c r="F743" s="84"/>
      <c r="G743" s="174"/>
      <c r="H743" s="174"/>
      <c r="I743" s="174"/>
      <c r="J743" s="174"/>
      <c r="K743" s="174"/>
      <c r="L743" s="174"/>
      <c r="M743" s="174"/>
      <c r="N743" s="174"/>
      <c r="O743" s="174"/>
      <c r="P743" s="174"/>
      <c r="Q743" s="174"/>
      <c r="R743" s="174"/>
      <c r="S743" s="174"/>
      <c r="T743" s="174"/>
      <c r="U743" s="174"/>
      <c r="V743" s="174"/>
      <c r="W743" s="174"/>
      <c r="X743" s="174"/>
    </row>
    <row r="744" spans="1:24" ht="14.4">
      <c r="A744" s="48"/>
      <c r="F744" s="84"/>
      <c r="G744" s="174"/>
      <c r="H744" s="174"/>
      <c r="I744" s="174"/>
      <c r="J744" s="174"/>
      <c r="K744" s="174"/>
      <c r="L744" s="174"/>
      <c r="M744" s="174"/>
      <c r="N744" s="174"/>
      <c r="O744" s="174"/>
      <c r="P744" s="174"/>
      <c r="Q744" s="174"/>
      <c r="R744" s="174"/>
      <c r="S744" s="174"/>
      <c r="T744" s="174"/>
      <c r="U744" s="174"/>
      <c r="V744" s="174"/>
      <c r="W744" s="174"/>
      <c r="X744" s="174"/>
    </row>
    <row r="745" spans="1:24" ht="14.4">
      <c r="A745" s="48"/>
      <c r="F745" s="84"/>
      <c r="G745" s="174"/>
      <c r="H745" s="174"/>
      <c r="I745" s="174"/>
      <c r="J745" s="174"/>
      <c r="K745" s="174"/>
      <c r="L745" s="174"/>
      <c r="M745" s="174"/>
      <c r="N745" s="174"/>
      <c r="O745" s="174"/>
      <c r="P745" s="174"/>
      <c r="Q745" s="174"/>
      <c r="R745" s="174"/>
      <c r="S745" s="174"/>
      <c r="T745" s="174"/>
      <c r="U745" s="174"/>
      <c r="V745" s="174"/>
      <c r="W745" s="174"/>
      <c r="X745" s="174"/>
    </row>
    <row r="746" spans="1:24" ht="14.4">
      <c r="A746" s="48"/>
      <c r="F746" s="84"/>
      <c r="G746" s="174"/>
      <c r="H746" s="174"/>
      <c r="I746" s="174"/>
      <c r="J746" s="174"/>
      <c r="K746" s="174"/>
      <c r="L746" s="174"/>
      <c r="M746" s="174"/>
      <c r="N746" s="174"/>
      <c r="O746" s="174"/>
      <c r="P746" s="174"/>
      <c r="Q746" s="174"/>
      <c r="R746" s="174"/>
      <c r="S746" s="174"/>
      <c r="T746" s="174"/>
      <c r="U746" s="174"/>
      <c r="V746" s="174"/>
      <c r="W746" s="174"/>
      <c r="X746" s="174"/>
    </row>
    <row r="747" spans="1:24" ht="14.4">
      <c r="A747" s="48"/>
      <c r="F747" s="84"/>
      <c r="G747" s="174"/>
      <c r="H747" s="174"/>
      <c r="I747" s="174"/>
      <c r="J747" s="174"/>
      <c r="K747" s="174"/>
      <c r="L747" s="174"/>
      <c r="M747" s="174"/>
      <c r="N747" s="174"/>
      <c r="O747" s="174"/>
      <c r="P747" s="174"/>
      <c r="Q747" s="174"/>
      <c r="R747" s="174"/>
      <c r="S747" s="174"/>
      <c r="T747" s="174"/>
      <c r="U747" s="174"/>
      <c r="V747" s="174"/>
      <c r="W747" s="174"/>
      <c r="X747" s="174"/>
    </row>
    <row r="748" spans="1:24" ht="14.4">
      <c r="A748" s="48"/>
      <c r="F748" s="84"/>
      <c r="G748" s="174"/>
      <c r="H748" s="174"/>
      <c r="I748" s="174"/>
      <c r="J748" s="174"/>
      <c r="K748" s="174"/>
      <c r="L748" s="174"/>
      <c r="M748" s="174"/>
      <c r="N748" s="174"/>
      <c r="O748" s="174"/>
      <c r="P748" s="174"/>
      <c r="Q748" s="174"/>
      <c r="R748" s="174"/>
      <c r="S748" s="174"/>
      <c r="T748" s="174"/>
      <c r="U748" s="174"/>
      <c r="V748" s="174"/>
      <c r="W748" s="174"/>
      <c r="X748" s="174"/>
    </row>
    <row r="749" spans="1:24" ht="14.4">
      <c r="A749" s="48"/>
      <c r="F749" s="84"/>
      <c r="G749" s="174"/>
      <c r="H749" s="174"/>
      <c r="I749" s="174"/>
      <c r="J749" s="174"/>
      <c r="K749" s="174"/>
      <c r="L749" s="174"/>
      <c r="M749" s="174"/>
      <c r="N749" s="174"/>
      <c r="O749" s="174"/>
      <c r="P749" s="174"/>
      <c r="Q749" s="174"/>
      <c r="R749" s="174"/>
      <c r="S749" s="174"/>
      <c r="T749" s="174"/>
      <c r="U749" s="174"/>
      <c r="V749" s="174"/>
      <c r="W749" s="174"/>
      <c r="X749" s="174"/>
    </row>
    <row r="750" spans="1:24" ht="14.4">
      <c r="A750" s="48"/>
      <c r="F750" s="84"/>
      <c r="G750" s="174"/>
      <c r="H750" s="174"/>
      <c r="I750" s="174"/>
      <c r="J750" s="174"/>
      <c r="K750" s="174"/>
      <c r="L750" s="174"/>
      <c r="M750" s="174"/>
      <c r="N750" s="174"/>
      <c r="O750" s="174"/>
      <c r="P750" s="174"/>
      <c r="Q750" s="174"/>
      <c r="R750" s="174"/>
      <c r="S750" s="174"/>
      <c r="T750" s="174"/>
      <c r="U750" s="174"/>
      <c r="V750" s="174"/>
      <c r="W750" s="174"/>
      <c r="X750" s="174"/>
    </row>
    <row r="751" spans="1:24" ht="14.4">
      <c r="A751" s="48"/>
      <c r="F751" s="84"/>
      <c r="G751" s="174"/>
      <c r="H751" s="174"/>
      <c r="I751" s="174"/>
      <c r="J751" s="174"/>
      <c r="K751" s="174"/>
      <c r="L751" s="174"/>
      <c r="M751" s="174"/>
      <c r="N751" s="174"/>
      <c r="O751" s="174"/>
      <c r="P751" s="174"/>
      <c r="Q751" s="174"/>
      <c r="R751" s="174"/>
      <c r="S751" s="174"/>
      <c r="T751" s="174"/>
      <c r="U751" s="174"/>
      <c r="V751" s="174"/>
      <c r="W751" s="174"/>
      <c r="X751" s="174"/>
    </row>
    <row r="752" spans="1:24" ht="14.4">
      <c r="A752" s="48"/>
      <c r="F752" s="84"/>
      <c r="G752" s="174"/>
      <c r="H752" s="174"/>
      <c r="I752" s="174"/>
      <c r="J752" s="174"/>
      <c r="K752" s="174"/>
      <c r="L752" s="174"/>
      <c r="M752" s="174"/>
      <c r="N752" s="174"/>
      <c r="O752" s="174"/>
      <c r="P752" s="174"/>
      <c r="Q752" s="174"/>
      <c r="R752" s="174"/>
      <c r="S752" s="174"/>
      <c r="T752" s="174"/>
      <c r="U752" s="174"/>
      <c r="V752" s="174"/>
      <c r="W752" s="174"/>
      <c r="X752" s="174"/>
    </row>
    <row r="753" spans="1:24" ht="14.4">
      <c r="A753" s="48"/>
      <c r="F753" s="84"/>
      <c r="G753" s="174"/>
      <c r="H753" s="174"/>
      <c r="I753" s="174"/>
      <c r="J753" s="174"/>
      <c r="K753" s="174"/>
      <c r="L753" s="174"/>
      <c r="M753" s="174"/>
      <c r="N753" s="174"/>
      <c r="O753" s="174"/>
      <c r="P753" s="174"/>
      <c r="Q753" s="174"/>
      <c r="R753" s="174"/>
      <c r="S753" s="174"/>
      <c r="T753" s="174"/>
      <c r="U753" s="174"/>
      <c r="V753" s="174"/>
      <c r="W753" s="174"/>
      <c r="X753" s="174"/>
    </row>
    <row r="754" spans="1:24" ht="14.4">
      <c r="A754" s="48"/>
      <c r="F754" s="84"/>
      <c r="G754" s="174"/>
      <c r="H754" s="174"/>
      <c r="I754" s="174"/>
      <c r="J754" s="174"/>
      <c r="K754" s="174"/>
      <c r="L754" s="174"/>
      <c r="M754" s="174"/>
      <c r="N754" s="174"/>
      <c r="O754" s="174"/>
      <c r="P754" s="174"/>
      <c r="Q754" s="174"/>
      <c r="R754" s="174"/>
      <c r="S754" s="174"/>
      <c r="T754" s="174"/>
      <c r="U754" s="174"/>
      <c r="V754" s="174"/>
      <c r="W754" s="174"/>
      <c r="X754" s="174"/>
    </row>
    <row r="755" spans="1:24" ht="14.4">
      <c r="A755" s="48"/>
      <c r="F755" s="84"/>
      <c r="G755" s="174"/>
      <c r="H755" s="174"/>
      <c r="I755" s="174"/>
      <c r="J755" s="174"/>
      <c r="K755" s="174"/>
      <c r="L755" s="174"/>
      <c r="M755" s="174"/>
      <c r="N755" s="174"/>
      <c r="O755" s="174"/>
      <c r="P755" s="174"/>
      <c r="Q755" s="174"/>
      <c r="R755" s="174"/>
      <c r="S755" s="174"/>
      <c r="T755" s="174"/>
      <c r="U755" s="174"/>
      <c r="V755" s="174"/>
      <c r="W755" s="174"/>
      <c r="X755" s="174"/>
    </row>
    <row r="756" spans="1:24" ht="14.4">
      <c r="A756" s="48"/>
      <c r="F756" s="84"/>
      <c r="G756" s="174"/>
      <c r="H756" s="174"/>
      <c r="I756" s="174"/>
      <c r="J756" s="174"/>
      <c r="K756" s="174"/>
      <c r="L756" s="174"/>
      <c r="M756" s="174"/>
      <c r="N756" s="174"/>
      <c r="O756" s="174"/>
      <c r="P756" s="174"/>
      <c r="Q756" s="174"/>
      <c r="R756" s="174"/>
      <c r="S756" s="174"/>
      <c r="T756" s="174"/>
      <c r="U756" s="174"/>
      <c r="V756" s="174"/>
      <c r="W756" s="174"/>
      <c r="X756" s="174"/>
    </row>
    <row r="757" spans="1:24" ht="14.4">
      <c r="A757" s="48"/>
      <c r="F757" s="84"/>
      <c r="G757" s="174"/>
      <c r="H757" s="174"/>
      <c r="I757" s="174"/>
      <c r="J757" s="174"/>
      <c r="K757" s="174"/>
      <c r="L757" s="174"/>
      <c r="M757" s="174"/>
      <c r="N757" s="174"/>
      <c r="O757" s="174"/>
      <c r="P757" s="174"/>
      <c r="Q757" s="174"/>
      <c r="R757" s="174"/>
      <c r="S757" s="174"/>
      <c r="T757" s="174"/>
      <c r="U757" s="174"/>
      <c r="V757" s="174"/>
      <c r="W757" s="174"/>
      <c r="X757" s="174"/>
    </row>
    <row r="758" spans="1:24" ht="14.4">
      <c r="A758" s="48"/>
      <c r="F758" s="84"/>
      <c r="G758" s="174"/>
      <c r="H758" s="174"/>
      <c r="I758" s="174"/>
      <c r="J758" s="174"/>
      <c r="K758" s="174"/>
      <c r="L758" s="174"/>
      <c r="M758" s="174"/>
      <c r="N758" s="174"/>
      <c r="O758" s="174"/>
      <c r="P758" s="174"/>
      <c r="Q758" s="174"/>
      <c r="R758" s="174"/>
      <c r="S758" s="174"/>
      <c r="T758" s="174"/>
      <c r="U758" s="174"/>
      <c r="V758" s="174"/>
      <c r="W758" s="174"/>
      <c r="X758" s="174"/>
    </row>
    <row r="759" spans="1:24" ht="14.4">
      <c r="A759" s="48"/>
      <c r="F759" s="84"/>
      <c r="G759" s="174"/>
      <c r="H759" s="174"/>
      <c r="I759" s="174"/>
      <c r="J759" s="174"/>
      <c r="K759" s="174"/>
      <c r="L759" s="174"/>
      <c r="M759" s="174"/>
      <c r="N759" s="174"/>
      <c r="O759" s="174"/>
      <c r="P759" s="174"/>
      <c r="Q759" s="174"/>
      <c r="R759" s="174"/>
      <c r="S759" s="174"/>
      <c r="T759" s="174"/>
      <c r="U759" s="174"/>
      <c r="V759" s="174"/>
      <c r="W759" s="174"/>
      <c r="X759" s="174"/>
    </row>
    <row r="760" spans="1:24" ht="14.4">
      <c r="A760" s="48"/>
      <c r="F760" s="84"/>
      <c r="G760" s="174"/>
      <c r="H760" s="174"/>
      <c r="I760" s="174"/>
      <c r="J760" s="174"/>
      <c r="K760" s="174"/>
      <c r="L760" s="174"/>
      <c r="M760" s="174"/>
      <c r="N760" s="174"/>
      <c r="O760" s="174"/>
      <c r="P760" s="174"/>
      <c r="Q760" s="174"/>
      <c r="R760" s="174"/>
      <c r="S760" s="174"/>
      <c r="T760" s="174"/>
      <c r="U760" s="174"/>
      <c r="V760" s="174"/>
      <c r="W760" s="174"/>
      <c r="X760" s="174"/>
    </row>
    <row r="761" spans="1:24" ht="14.4">
      <c r="A761" s="48"/>
      <c r="F761" s="84"/>
      <c r="G761" s="174"/>
      <c r="H761" s="174"/>
      <c r="I761" s="174"/>
      <c r="J761" s="174"/>
      <c r="K761" s="174"/>
      <c r="L761" s="174"/>
      <c r="M761" s="174"/>
      <c r="N761" s="174"/>
      <c r="O761" s="174"/>
      <c r="P761" s="174"/>
      <c r="Q761" s="174"/>
      <c r="R761" s="174"/>
      <c r="S761" s="174"/>
      <c r="T761" s="174"/>
      <c r="U761" s="174"/>
      <c r="V761" s="174"/>
      <c r="W761" s="174"/>
      <c r="X761" s="174"/>
    </row>
    <row r="762" spans="1:24" ht="14.4">
      <c r="A762" s="48"/>
      <c r="F762" s="84"/>
      <c r="G762" s="174"/>
      <c r="H762" s="174"/>
      <c r="I762" s="174"/>
      <c r="J762" s="174"/>
      <c r="K762" s="174"/>
      <c r="L762" s="174"/>
      <c r="M762" s="174"/>
      <c r="N762" s="174"/>
      <c r="O762" s="174"/>
      <c r="P762" s="174"/>
      <c r="Q762" s="174"/>
      <c r="R762" s="174"/>
      <c r="S762" s="174"/>
      <c r="T762" s="174"/>
      <c r="U762" s="174"/>
      <c r="V762" s="174"/>
      <c r="W762" s="174"/>
      <c r="X762" s="174"/>
    </row>
    <row r="763" spans="1:24" ht="14.4">
      <c r="A763" s="48"/>
      <c r="F763" s="84"/>
      <c r="G763" s="174"/>
      <c r="H763" s="174"/>
      <c r="I763" s="174"/>
      <c r="J763" s="174"/>
      <c r="K763" s="174"/>
      <c r="L763" s="174"/>
      <c r="M763" s="174"/>
      <c r="N763" s="174"/>
      <c r="O763" s="174"/>
      <c r="P763" s="174"/>
      <c r="Q763" s="174"/>
      <c r="R763" s="174"/>
      <c r="S763" s="174"/>
      <c r="T763" s="174"/>
      <c r="U763" s="174"/>
      <c r="V763" s="174"/>
      <c r="W763" s="174"/>
      <c r="X763" s="174"/>
    </row>
    <row r="764" spans="1:24" ht="14.4">
      <c r="A764" s="48"/>
      <c r="F764" s="84"/>
      <c r="G764" s="174"/>
      <c r="H764" s="174"/>
      <c r="I764" s="174"/>
      <c r="J764" s="174"/>
      <c r="K764" s="174"/>
      <c r="L764" s="174"/>
      <c r="M764" s="174"/>
      <c r="N764" s="174"/>
      <c r="O764" s="174"/>
      <c r="P764" s="174"/>
      <c r="Q764" s="174"/>
      <c r="R764" s="174"/>
      <c r="S764" s="174"/>
      <c r="T764" s="174"/>
      <c r="U764" s="174"/>
      <c r="V764" s="174"/>
      <c r="W764" s="174"/>
      <c r="X764" s="174"/>
    </row>
    <row r="765" spans="1:24" ht="14.4">
      <c r="A765" s="48"/>
      <c r="F765" s="84"/>
      <c r="G765" s="174"/>
      <c r="H765" s="174"/>
      <c r="I765" s="174"/>
      <c r="J765" s="174"/>
      <c r="K765" s="174"/>
      <c r="L765" s="174"/>
      <c r="M765" s="174"/>
      <c r="N765" s="174"/>
      <c r="O765" s="174"/>
      <c r="P765" s="174"/>
      <c r="Q765" s="174"/>
      <c r="R765" s="174"/>
      <c r="S765" s="174"/>
      <c r="T765" s="174"/>
      <c r="U765" s="174"/>
      <c r="V765" s="174"/>
      <c r="W765" s="174"/>
      <c r="X765" s="174"/>
    </row>
    <row r="766" spans="1:24" ht="14.4">
      <c r="A766" s="48"/>
      <c r="F766" s="84"/>
      <c r="G766" s="174"/>
      <c r="H766" s="174"/>
      <c r="I766" s="174"/>
      <c r="J766" s="174"/>
      <c r="K766" s="174"/>
      <c r="L766" s="174"/>
      <c r="M766" s="174"/>
      <c r="N766" s="174"/>
      <c r="O766" s="174"/>
      <c r="P766" s="174"/>
      <c r="Q766" s="174"/>
      <c r="R766" s="174"/>
      <c r="S766" s="174"/>
      <c r="T766" s="174"/>
      <c r="U766" s="174"/>
      <c r="V766" s="174"/>
      <c r="W766" s="174"/>
      <c r="X766" s="174"/>
    </row>
    <row r="767" spans="1:24" ht="14.4">
      <c r="A767" s="48"/>
      <c r="F767" s="84"/>
      <c r="G767" s="174"/>
      <c r="H767" s="174"/>
      <c r="I767" s="174"/>
      <c r="J767" s="174"/>
      <c r="K767" s="174"/>
      <c r="L767" s="174"/>
      <c r="M767" s="174"/>
      <c r="N767" s="174"/>
      <c r="O767" s="174"/>
      <c r="P767" s="174"/>
      <c r="Q767" s="174"/>
      <c r="R767" s="174"/>
      <c r="S767" s="174"/>
      <c r="T767" s="174"/>
      <c r="U767" s="174"/>
      <c r="V767" s="174"/>
      <c r="W767" s="174"/>
      <c r="X767" s="174"/>
    </row>
    <row r="768" spans="1:24" ht="14.4">
      <c r="A768" s="48"/>
      <c r="F768" s="84"/>
      <c r="G768" s="174"/>
      <c r="H768" s="174"/>
      <c r="I768" s="174"/>
      <c r="J768" s="174"/>
      <c r="K768" s="174"/>
      <c r="L768" s="174"/>
      <c r="M768" s="174"/>
      <c r="N768" s="174"/>
      <c r="O768" s="174"/>
      <c r="P768" s="174"/>
      <c r="Q768" s="174"/>
      <c r="R768" s="174"/>
      <c r="S768" s="174"/>
      <c r="T768" s="174"/>
      <c r="U768" s="174"/>
      <c r="V768" s="174"/>
      <c r="W768" s="174"/>
      <c r="X768" s="174"/>
    </row>
    <row r="769" spans="1:24" ht="14.4">
      <c r="A769" s="48"/>
      <c r="F769" s="84"/>
      <c r="G769" s="174"/>
      <c r="H769" s="174"/>
      <c r="I769" s="174"/>
      <c r="J769" s="174"/>
      <c r="K769" s="174"/>
      <c r="L769" s="174"/>
      <c r="M769" s="174"/>
      <c r="N769" s="174"/>
      <c r="O769" s="174"/>
      <c r="P769" s="174"/>
      <c r="Q769" s="174"/>
      <c r="R769" s="174"/>
      <c r="S769" s="174"/>
      <c r="T769" s="174"/>
      <c r="U769" s="174"/>
      <c r="V769" s="174"/>
      <c r="W769" s="174"/>
      <c r="X769" s="174"/>
    </row>
    <row r="770" spans="1:24" ht="14.4">
      <c r="A770" s="48"/>
      <c r="F770" s="84"/>
      <c r="G770" s="174"/>
      <c r="H770" s="174"/>
      <c r="I770" s="174"/>
      <c r="J770" s="174"/>
      <c r="K770" s="174"/>
      <c r="L770" s="174"/>
      <c r="M770" s="174"/>
      <c r="N770" s="174"/>
      <c r="O770" s="174"/>
      <c r="P770" s="174"/>
      <c r="Q770" s="174"/>
      <c r="R770" s="174"/>
      <c r="S770" s="174"/>
      <c r="T770" s="174"/>
      <c r="U770" s="174"/>
      <c r="V770" s="174"/>
      <c r="W770" s="174"/>
      <c r="X770" s="174"/>
    </row>
    <row r="771" spans="1:24" ht="14.4">
      <c r="A771" s="48"/>
      <c r="F771" s="84"/>
      <c r="G771" s="174"/>
      <c r="H771" s="174"/>
      <c r="I771" s="174"/>
      <c r="J771" s="174"/>
      <c r="K771" s="174"/>
      <c r="L771" s="174"/>
      <c r="M771" s="174"/>
      <c r="N771" s="174"/>
      <c r="O771" s="174"/>
      <c r="P771" s="174"/>
      <c r="Q771" s="174"/>
      <c r="R771" s="174"/>
      <c r="S771" s="174"/>
      <c r="T771" s="174"/>
      <c r="U771" s="174"/>
      <c r="V771" s="174"/>
      <c r="W771" s="174"/>
      <c r="X771" s="174"/>
    </row>
    <row r="772" spans="1:24" ht="14.4">
      <c r="A772" s="48"/>
      <c r="F772" s="84"/>
      <c r="G772" s="174"/>
      <c r="H772" s="174"/>
      <c r="I772" s="174"/>
      <c r="J772" s="174"/>
      <c r="K772" s="174"/>
      <c r="L772" s="174"/>
      <c r="M772" s="174"/>
      <c r="N772" s="174"/>
      <c r="O772" s="174"/>
      <c r="P772" s="174"/>
      <c r="Q772" s="174"/>
      <c r="R772" s="174"/>
      <c r="S772" s="174"/>
      <c r="T772" s="174"/>
      <c r="U772" s="174"/>
      <c r="V772" s="174"/>
      <c r="W772" s="174"/>
      <c r="X772" s="174"/>
    </row>
    <row r="773" spans="1:24" ht="14.4">
      <c r="A773" s="48"/>
      <c r="F773" s="84"/>
      <c r="G773" s="174"/>
      <c r="H773" s="174"/>
      <c r="I773" s="174"/>
      <c r="J773" s="174"/>
      <c r="K773" s="174"/>
      <c r="L773" s="174"/>
      <c r="M773" s="174"/>
      <c r="N773" s="174"/>
      <c r="O773" s="174"/>
      <c r="P773" s="174"/>
      <c r="Q773" s="174"/>
      <c r="R773" s="174"/>
      <c r="S773" s="174"/>
      <c r="T773" s="174"/>
      <c r="U773" s="174"/>
      <c r="V773" s="174"/>
      <c r="W773" s="174"/>
      <c r="X773" s="174"/>
    </row>
    <row r="774" spans="1:24" ht="14.4">
      <c r="A774" s="48"/>
      <c r="F774" s="84"/>
      <c r="G774" s="174"/>
      <c r="H774" s="174"/>
      <c r="I774" s="174"/>
      <c r="J774" s="174"/>
      <c r="K774" s="174"/>
      <c r="L774" s="174"/>
      <c r="M774" s="174"/>
      <c r="N774" s="174"/>
      <c r="O774" s="174"/>
      <c r="P774" s="174"/>
      <c r="Q774" s="174"/>
      <c r="R774" s="174"/>
      <c r="S774" s="174"/>
      <c r="T774" s="174"/>
      <c r="U774" s="174"/>
      <c r="V774" s="174"/>
      <c r="W774" s="174"/>
      <c r="X774" s="174"/>
    </row>
    <row r="775" spans="1:24" ht="14.4">
      <c r="A775" s="48"/>
      <c r="F775" s="84"/>
      <c r="G775" s="174"/>
      <c r="H775" s="174"/>
      <c r="I775" s="174"/>
      <c r="J775" s="174"/>
      <c r="K775" s="174"/>
      <c r="L775" s="174"/>
      <c r="M775" s="174"/>
      <c r="N775" s="174"/>
      <c r="O775" s="174"/>
      <c r="P775" s="174"/>
      <c r="Q775" s="174"/>
      <c r="R775" s="174"/>
      <c r="S775" s="174"/>
      <c r="T775" s="174"/>
      <c r="U775" s="174"/>
      <c r="V775" s="174"/>
      <c r="W775" s="174"/>
      <c r="X775" s="174"/>
    </row>
    <row r="776" spans="1:24" ht="14.4">
      <c r="A776" s="48"/>
      <c r="F776" s="84"/>
      <c r="G776" s="174"/>
      <c r="H776" s="174"/>
      <c r="I776" s="174"/>
      <c r="J776" s="174"/>
      <c r="K776" s="174"/>
      <c r="L776" s="174"/>
      <c r="M776" s="174"/>
      <c r="N776" s="174"/>
      <c r="O776" s="174"/>
      <c r="P776" s="174"/>
      <c r="Q776" s="174"/>
      <c r="R776" s="174"/>
      <c r="S776" s="174"/>
      <c r="T776" s="174"/>
      <c r="U776" s="174"/>
      <c r="V776" s="174"/>
      <c r="W776" s="174"/>
      <c r="X776" s="174"/>
    </row>
    <row r="777" spans="1:24" ht="14.4">
      <c r="A777" s="48"/>
      <c r="F777" s="84"/>
      <c r="G777" s="174"/>
      <c r="H777" s="174"/>
      <c r="I777" s="174"/>
      <c r="J777" s="174"/>
      <c r="K777" s="174"/>
      <c r="L777" s="174"/>
      <c r="M777" s="174"/>
      <c r="N777" s="174"/>
      <c r="O777" s="174"/>
      <c r="P777" s="174"/>
      <c r="Q777" s="174"/>
      <c r="R777" s="174"/>
      <c r="S777" s="174"/>
      <c r="T777" s="174"/>
      <c r="U777" s="174"/>
      <c r="V777" s="174"/>
      <c r="W777" s="174"/>
      <c r="X777" s="174"/>
    </row>
    <row r="778" spans="1:24" ht="14.4">
      <c r="A778" s="48"/>
      <c r="F778" s="84"/>
      <c r="G778" s="174"/>
      <c r="H778" s="174"/>
      <c r="I778" s="174"/>
      <c r="J778" s="174"/>
      <c r="K778" s="174"/>
      <c r="L778" s="174"/>
      <c r="M778" s="174"/>
      <c r="N778" s="174"/>
      <c r="O778" s="174"/>
      <c r="P778" s="174"/>
      <c r="Q778" s="174"/>
      <c r="R778" s="174"/>
      <c r="S778" s="174"/>
      <c r="T778" s="174"/>
      <c r="U778" s="174"/>
      <c r="V778" s="174"/>
      <c r="W778" s="174"/>
      <c r="X778" s="174"/>
    </row>
    <row r="779" spans="1:24" ht="14.4">
      <c r="A779" s="48"/>
      <c r="F779" s="84"/>
      <c r="G779" s="174"/>
      <c r="H779" s="174"/>
      <c r="I779" s="174"/>
      <c r="J779" s="174"/>
      <c r="K779" s="174"/>
      <c r="L779" s="174"/>
      <c r="M779" s="174"/>
      <c r="N779" s="174"/>
      <c r="O779" s="174"/>
      <c r="P779" s="174"/>
      <c r="Q779" s="174"/>
      <c r="R779" s="174"/>
      <c r="S779" s="174"/>
      <c r="T779" s="174"/>
      <c r="U779" s="174"/>
      <c r="V779" s="174"/>
      <c r="W779" s="174"/>
      <c r="X779" s="174"/>
    </row>
    <row r="780" spans="1:24" ht="14.4">
      <c r="A780" s="48"/>
      <c r="F780" s="84"/>
      <c r="G780" s="174"/>
      <c r="H780" s="174"/>
      <c r="I780" s="174"/>
      <c r="J780" s="174"/>
      <c r="K780" s="174"/>
      <c r="L780" s="174"/>
      <c r="M780" s="174"/>
      <c r="N780" s="174"/>
      <c r="O780" s="174"/>
      <c r="P780" s="174"/>
      <c r="Q780" s="174"/>
      <c r="R780" s="174"/>
      <c r="S780" s="174"/>
      <c r="T780" s="174"/>
      <c r="U780" s="174"/>
      <c r="V780" s="174"/>
      <c r="W780" s="174"/>
      <c r="X780" s="174"/>
    </row>
    <row r="781" spans="1:24" ht="14.4">
      <c r="A781" s="48"/>
      <c r="F781" s="84"/>
      <c r="G781" s="174"/>
      <c r="H781" s="174"/>
      <c r="I781" s="174"/>
      <c r="J781" s="174"/>
      <c r="K781" s="174"/>
      <c r="L781" s="174"/>
      <c r="M781" s="174"/>
      <c r="N781" s="174"/>
      <c r="O781" s="174"/>
      <c r="P781" s="174"/>
      <c r="Q781" s="174"/>
      <c r="R781" s="174"/>
      <c r="S781" s="174"/>
      <c r="T781" s="174"/>
      <c r="U781" s="174"/>
      <c r="V781" s="174"/>
      <c r="W781" s="174"/>
      <c r="X781" s="174"/>
    </row>
    <row r="782" spans="1:24" ht="14.4">
      <c r="A782" s="48"/>
      <c r="F782" s="84"/>
      <c r="G782" s="174"/>
      <c r="H782" s="174"/>
      <c r="I782" s="174"/>
      <c r="J782" s="174"/>
      <c r="K782" s="174"/>
      <c r="L782" s="174"/>
      <c r="M782" s="174"/>
      <c r="N782" s="174"/>
      <c r="O782" s="174"/>
      <c r="P782" s="174"/>
      <c r="Q782" s="174"/>
      <c r="R782" s="174"/>
      <c r="S782" s="174"/>
      <c r="T782" s="174"/>
      <c r="U782" s="174"/>
      <c r="V782" s="174"/>
      <c r="W782" s="174"/>
      <c r="X782" s="174"/>
    </row>
    <row r="783" spans="1:24" ht="14.4">
      <c r="A783" s="48"/>
      <c r="F783" s="84"/>
      <c r="G783" s="174"/>
      <c r="H783" s="174"/>
      <c r="I783" s="174"/>
      <c r="J783" s="174"/>
      <c r="K783" s="174"/>
      <c r="L783" s="174"/>
      <c r="M783" s="174"/>
      <c r="N783" s="174"/>
      <c r="O783" s="174"/>
      <c r="P783" s="174"/>
      <c r="Q783" s="174"/>
      <c r="R783" s="174"/>
      <c r="S783" s="174"/>
      <c r="T783" s="174"/>
      <c r="U783" s="174"/>
      <c r="V783" s="174"/>
      <c r="W783" s="174"/>
      <c r="X783" s="174"/>
    </row>
    <row r="784" spans="1:24" ht="14.4">
      <c r="A784" s="48"/>
      <c r="F784" s="84"/>
      <c r="G784" s="174"/>
      <c r="H784" s="174"/>
      <c r="I784" s="174"/>
      <c r="J784" s="174"/>
      <c r="K784" s="174"/>
      <c r="L784" s="174"/>
      <c r="M784" s="174"/>
      <c r="N784" s="174"/>
      <c r="O784" s="174"/>
      <c r="P784" s="174"/>
      <c r="Q784" s="174"/>
      <c r="R784" s="174"/>
      <c r="S784" s="174"/>
      <c r="T784" s="174"/>
      <c r="U784" s="174"/>
      <c r="V784" s="174"/>
      <c r="W784" s="174"/>
      <c r="X784" s="174"/>
    </row>
    <row r="785" spans="1:24" ht="14.4">
      <c r="A785" s="48"/>
      <c r="F785" s="84"/>
      <c r="G785" s="174"/>
      <c r="H785" s="174"/>
      <c r="I785" s="174"/>
      <c r="J785" s="174"/>
      <c r="K785" s="174"/>
      <c r="L785" s="174"/>
      <c r="M785" s="174"/>
      <c r="N785" s="174"/>
      <c r="O785" s="174"/>
      <c r="P785" s="174"/>
      <c r="Q785" s="174"/>
      <c r="R785" s="174"/>
      <c r="S785" s="174"/>
      <c r="T785" s="174"/>
      <c r="U785" s="174"/>
      <c r="V785" s="174"/>
      <c r="W785" s="174"/>
      <c r="X785" s="174"/>
    </row>
    <row r="786" spans="1:24" ht="14.4">
      <c r="A786" s="48"/>
      <c r="F786" s="84"/>
      <c r="G786" s="174"/>
      <c r="H786" s="174"/>
      <c r="I786" s="174"/>
      <c r="J786" s="174"/>
      <c r="K786" s="174"/>
      <c r="L786" s="174"/>
      <c r="M786" s="174"/>
      <c r="N786" s="174"/>
      <c r="O786" s="174"/>
      <c r="P786" s="174"/>
      <c r="Q786" s="174"/>
      <c r="R786" s="174"/>
      <c r="S786" s="174"/>
      <c r="T786" s="174"/>
      <c r="U786" s="174"/>
      <c r="V786" s="174"/>
      <c r="W786" s="174"/>
      <c r="X786" s="174"/>
    </row>
    <row r="787" spans="1:24" ht="14.4">
      <c r="A787" s="48"/>
      <c r="F787" s="84"/>
      <c r="G787" s="174"/>
      <c r="H787" s="174"/>
      <c r="I787" s="174"/>
      <c r="J787" s="174"/>
      <c r="K787" s="174"/>
      <c r="L787" s="174"/>
      <c r="M787" s="174"/>
      <c r="N787" s="174"/>
      <c r="O787" s="174"/>
      <c r="P787" s="174"/>
      <c r="Q787" s="174"/>
      <c r="R787" s="174"/>
      <c r="S787" s="174"/>
      <c r="T787" s="174"/>
      <c r="U787" s="174"/>
      <c r="V787" s="174"/>
      <c r="W787" s="174"/>
      <c r="X787" s="174"/>
    </row>
    <row r="788" spans="1:24" ht="14.4">
      <c r="A788" s="48"/>
      <c r="F788" s="84"/>
      <c r="G788" s="174"/>
      <c r="H788" s="174"/>
      <c r="I788" s="174"/>
      <c r="J788" s="174"/>
      <c r="K788" s="174"/>
      <c r="L788" s="174"/>
      <c r="M788" s="174"/>
      <c r="N788" s="174"/>
      <c r="O788" s="174"/>
      <c r="P788" s="174"/>
      <c r="Q788" s="174"/>
      <c r="R788" s="174"/>
      <c r="S788" s="174"/>
      <c r="T788" s="174"/>
      <c r="U788" s="174"/>
      <c r="V788" s="174"/>
      <c r="W788" s="174"/>
      <c r="X788" s="174"/>
    </row>
    <row r="789" spans="1:24" ht="14.4">
      <c r="A789" s="48"/>
      <c r="F789" s="84"/>
      <c r="G789" s="174"/>
      <c r="H789" s="174"/>
      <c r="I789" s="174"/>
      <c r="J789" s="174"/>
      <c r="K789" s="174"/>
      <c r="L789" s="174"/>
      <c r="M789" s="174"/>
      <c r="N789" s="174"/>
      <c r="O789" s="174"/>
      <c r="P789" s="174"/>
      <c r="Q789" s="174"/>
      <c r="R789" s="174"/>
      <c r="S789" s="174"/>
      <c r="T789" s="174"/>
      <c r="U789" s="174"/>
      <c r="V789" s="174"/>
      <c r="W789" s="174"/>
      <c r="X789" s="174"/>
    </row>
    <row r="790" spans="1:24" ht="14.4">
      <c r="A790" s="48"/>
      <c r="F790" s="84"/>
      <c r="G790" s="174"/>
      <c r="H790" s="174"/>
      <c r="I790" s="174"/>
      <c r="J790" s="174"/>
      <c r="K790" s="174"/>
      <c r="L790" s="174"/>
      <c r="M790" s="174"/>
      <c r="N790" s="174"/>
      <c r="O790" s="174"/>
      <c r="P790" s="174"/>
      <c r="Q790" s="174"/>
      <c r="R790" s="174"/>
      <c r="S790" s="174"/>
      <c r="T790" s="174"/>
      <c r="U790" s="174"/>
      <c r="V790" s="174"/>
      <c r="W790" s="174"/>
      <c r="X790" s="174"/>
    </row>
    <row r="791" spans="1:24" ht="14.4">
      <c r="A791" s="48"/>
      <c r="F791" s="84"/>
      <c r="G791" s="174"/>
      <c r="H791" s="174"/>
      <c r="I791" s="174"/>
      <c r="J791" s="174"/>
      <c r="K791" s="174"/>
      <c r="L791" s="174"/>
      <c r="M791" s="174"/>
      <c r="N791" s="174"/>
      <c r="O791" s="174"/>
      <c r="P791" s="174"/>
      <c r="Q791" s="174"/>
      <c r="R791" s="174"/>
      <c r="S791" s="174"/>
      <c r="T791" s="174"/>
      <c r="U791" s="174"/>
      <c r="V791" s="174"/>
      <c r="W791" s="174"/>
      <c r="X791" s="174"/>
    </row>
    <row r="792" spans="1:24" ht="14.4">
      <c r="A792" s="48"/>
      <c r="F792" s="84"/>
      <c r="G792" s="174"/>
      <c r="H792" s="174"/>
      <c r="I792" s="174"/>
      <c r="J792" s="174"/>
      <c r="K792" s="174"/>
      <c r="L792" s="174"/>
      <c r="M792" s="174"/>
      <c r="N792" s="174"/>
      <c r="O792" s="174"/>
      <c r="P792" s="174"/>
      <c r="Q792" s="174"/>
      <c r="R792" s="174"/>
      <c r="S792" s="174"/>
      <c r="T792" s="174"/>
      <c r="U792" s="174"/>
      <c r="V792" s="174"/>
      <c r="W792" s="174"/>
      <c r="X792" s="174"/>
    </row>
    <row r="793" spans="1:24" ht="14.4">
      <c r="A793" s="48"/>
      <c r="F793" s="84"/>
      <c r="G793" s="174"/>
      <c r="H793" s="174"/>
      <c r="I793" s="174"/>
      <c r="J793" s="174"/>
      <c r="K793" s="174"/>
      <c r="L793" s="174"/>
      <c r="M793" s="174"/>
      <c r="N793" s="174"/>
      <c r="O793" s="174"/>
      <c r="P793" s="174"/>
      <c r="Q793" s="174"/>
      <c r="R793" s="174"/>
      <c r="S793" s="174"/>
      <c r="T793" s="174"/>
      <c r="U793" s="174"/>
      <c r="V793" s="174"/>
      <c r="W793" s="174"/>
      <c r="X793" s="174"/>
    </row>
    <row r="794" spans="1:24" ht="14.4">
      <c r="A794" s="48"/>
      <c r="F794" s="84"/>
      <c r="G794" s="174"/>
      <c r="H794" s="174"/>
      <c r="I794" s="174"/>
      <c r="J794" s="174"/>
      <c r="K794" s="174"/>
      <c r="L794" s="174"/>
      <c r="M794" s="174"/>
      <c r="N794" s="174"/>
      <c r="O794" s="174"/>
      <c r="P794" s="174"/>
      <c r="Q794" s="174"/>
      <c r="R794" s="174"/>
      <c r="S794" s="174"/>
      <c r="T794" s="174"/>
      <c r="U794" s="174"/>
      <c r="V794" s="174"/>
      <c r="W794" s="174"/>
      <c r="X794" s="174"/>
    </row>
    <row r="795" spans="1:24" ht="14.4">
      <c r="A795" s="48"/>
      <c r="F795" s="84"/>
      <c r="G795" s="174"/>
      <c r="H795" s="174"/>
      <c r="I795" s="174"/>
      <c r="J795" s="174"/>
      <c r="K795" s="174"/>
      <c r="L795" s="174"/>
      <c r="M795" s="174"/>
      <c r="N795" s="174"/>
      <c r="O795" s="174"/>
      <c r="P795" s="174"/>
      <c r="Q795" s="174"/>
      <c r="R795" s="174"/>
      <c r="S795" s="174"/>
      <c r="T795" s="174"/>
      <c r="U795" s="174"/>
      <c r="V795" s="174"/>
      <c r="W795" s="174"/>
      <c r="X795" s="174"/>
    </row>
    <row r="796" spans="1:24" ht="14.4">
      <c r="A796" s="48"/>
      <c r="F796" s="84"/>
      <c r="G796" s="174"/>
      <c r="H796" s="174"/>
      <c r="I796" s="174"/>
      <c r="J796" s="174"/>
      <c r="K796" s="174"/>
      <c r="L796" s="174"/>
      <c r="M796" s="174"/>
      <c r="N796" s="174"/>
      <c r="O796" s="174"/>
      <c r="P796" s="174"/>
      <c r="Q796" s="174"/>
      <c r="R796" s="174"/>
      <c r="S796" s="174"/>
      <c r="T796" s="174"/>
      <c r="U796" s="174"/>
      <c r="V796" s="174"/>
      <c r="W796" s="174"/>
      <c r="X796" s="174"/>
    </row>
    <row r="797" spans="1:24" ht="14.4">
      <c r="A797" s="48"/>
      <c r="F797" s="84"/>
      <c r="G797" s="174"/>
      <c r="H797" s="174"/>
      <c r="I797" s="174"/>
      <c r="J797" s="174"/>
      <c r="K797" s="174"/>
      <c r="L797" s="174"/>
      <c r="M797" s="174"/>
      <c r="N797" s="174"/>
      <c r="O797" s="174"/>
      <c r="P797" s="174"/>
      <c r="Q797" s="174"/>
      <c r="R797" s="174"/>
      <c r="S797" s="174"/>
      <c r="T797" s="174"/>
      <c r="U797" s="174"/>
      <c r="V797" s="174"/>
      <c r="W797" s="174"/>
      <c r="X797" s="174"/>
    </row>
    <row r="798" spans="1:24" ht="14.4">
      <c r="A798" s="48"/>
      <c r="F798" s="84"/>
      <c r="G798" s="174"/>
      <c r="H798" s="174"/>
      <c r="I798" s="174"/>
      <c r="J798" s="174"/>
      <c r="K798" s="174"/>
      <c r="L798" s="174"/>
      <c r="M798" s="174"/>
      <c r="N798" s="174"/>
      <c r="O798" s="174"/>
      <c r="P798" s="174"/>
      <c r="Q798" s="174"/>
      <c r="R798" s="174"/>
      <c r="S798" s="174"/>
      <c r="T798" s="174"/>
      <c r="U798" s="174"/>
      <c r="V798" s="174"/>
      <c r="W798" s="174"/>
      <c r="X798" s="174"/>
    </row>
    <row r="799" spans="1:24" ht="14.4">
      <c r="A799" s="48"/>
      <c r="F799" s="84"/>
      <c r="G799" s="174"/>
      <c r="H799" s="174"/>
      <c r="I799" s="174"/>
      <c r="J799" s="174"/>
      <c r="K799" s="174"/>
      <c r="L799" s="174"/>
      <c r="M799" s="174"/>
      <c r="N799" s="174"/>
      <c r="O799" s="174"/>
      <c r="P799" s="174"/>
      <c r="Q799" s="174"/>
      <c r="R799" s="174"/>
      <c r="S799" s="174"/>
      <c r="T799" s="174"/>
      <c r="U799" s="174"/>
      <c r="V799" s="174"/>
      <c r="W799" s="174"/>
      <c r="X799" s="174"/>
    </row>
    <row r="800" spans="1:24" ht="14.4">
      <c r="A800" s="48"/>
      <c r="F800" s="84"/>
      <c r="G800" s="174"/>
      <c r="H800" s="174"/>
      <c r="I800" s="174"/>
      <c r="J800" s="174"/>
      <c r="K800" s="174"/>
      <c r="L800" s="174"/>
      <c r="M800" s="174"/>
      <c r="N800" s="174"/>
      <c r="O800" s="174"/>
      <c r="P800" s="174"/>
      <c r="Q800" s="174"/>
      <c r="R800" s="174"/>
      <c r="S800" s="174"/>
      <c r="T800" s="174"/>
      <c r="U800" s="174"/>
      <c r="V800" s="174"/>
      <c r="W800" s="174"/>
      <c r="X800" s="174"/>
    </row>
    <row r="801" spans="1:24" ht="14.4">
      <c r="A801" s="48"/>
      <c r="F801" s="84"/>
      <c r="G801" s="174"/>
      <c r="H801" s="174"/>
      <c r="I801" s="174"/>
      <c r="J801" s="174"/>
      <c r="K801" s="174"/>
      <c r="L801" s="174"/>
      <c r="M801" s="174"/>
      <c r="N801" s="174"/>
      <c r="O801" s="174"/>
      <c r="P801" s="174"/>
      <c r="Q801" s="174"/>
      <c r="R801" s="174"/>
      <c r="S801" s="174"/>
      <c r="T801" s="174"/>
      <c r="U801" s="174"/>
      <c r="V801" s="174"/>
      <c r="W801" s="174"/>
      <c r="X801" s="174"/>
    </row>
    <row r="802" spans="1:24" ht="14.4">
      <c r="A802" s="48"/>
      <c r="F802" s="84"/>
      <c r="G802" s="174"/>
      <c r="H802" s="174"/>
      <c r="I802" s="174"/>
      <c r="J802" s="174"/>
      <c r="K802" s="174"/>
      <c r="L802" s="174"/>
      <c r="M802" s="174"/>
      <c r="N802" s="174"/>
      <c r="O802" s="174"/>
      <c r="P802" s="174"/>
      <c r="Q802" s="174"/>
      <c r="R802" s="174"/>
      <c r="S802" s="174"/>
      <c r="T802" s="174"/>
      <c r="U802" s="174"/>
      <c r="V802" s="174"/>
      <c r="W802" s="174"/>
      <c r="X802" s="174"/>
    </row>
    <row r="803" spans="1:24" ht="14.4">
      <c r="A803" s="48"/>
      <c r="F803" s="84"/>
      <c r="G803" s="174"/>
      <c r="H803" s="174"/>
      <c r="I803" s="174"/>
      <c r="J803" s="174"/>
      <c r="K803" s="174"/>
      <c r="L803" s="174"/>
      <c r="M803" s="174"/>
      <c r="N803" s="174"/>
      <c r="O803" s="174"/>
      <c r="P803" s="174"/>
      <c r="Q803" s="174"/>
      <c r="R803" s="174"/>
      <c r="S803" s="174"/>
      <c r="T803" s="174"/>
      <c r="U803" s="174"/>
      <c r="V803" s="174"/>
      <c r="W803" s="174"/>
      <c r="X803" s="174"/>
    </row>
    <row r="804" spans="1:24" ht="14.4">
      <c r="A804" s="48"/>
      <c r="F804" s="84"/>
      <c r="G804" s="174"/>
      <c r="H804" s="174"/>
      <c r="I804" s="174"/>
      <c r="J804" s="174"/>
      <c r="K804" s="174"/>
      <c r="L804" s="174"/>
      <c r="M804" s="174"/>
      <c r="N804" s="174"/>
      <c r="O804" s="174"/>
      <c r="P804" s="174"/>
      <c r="Q804" s="174"/>
      <c r="R804" s="174"/>
      <c r="S804" s="174"/>
      <c r="T804" s="174"/>
      <c r="U804" s="174"/>
      <c r="V804" s="174"/>
      <c r="W804" s="174"/>
      <c r="X804" s="174"/>
    </row>
    <row r="805" spans="1:24" ht="14.4">
      <c r="A805" s="48"/>
      <c r="F805" s="84"/>
      <c r="G805" s="174"/>
      <c r="H805" s="174"/>
      <c r="I805" s="174"/>
      <c r="J805" s="174"/>
      <c r="K805" s="174"/>
      <c r="L805" s="174"/>
      <c r="M805" s="174"/>
      <c r="N805" s="174"/>
      <c r="O805" s="174"/>
      <c r="P805" s="174"/>
      <c r="Q805" s="174"/>
      <c r="R805" s="174"/>
      <c r="S805" s="174"/>
      <c r="T805" s="174"/>
      <c r="U805" s="174"/>
      <c r="V805" s="174"/>
      <c r="W805" s="174"/>
      <c r="X805" s="174"/>
    </row>
    <row r="806" spans="1:24" ht="14.4">
      <c r="A806" s="48"/>
      <c r="F806" s="84"/>
      <c r="G806" s="174"/>
      <c r="H806" s="174"/>
      <c r="I806" s="174"/>
      <c r="J806" s="174"/>
      <c r="K806" s="174"/>
      <c r="L806" s="174"/>
      <c r="M806" s="174"/>
      <c r="N806" s="174"/>
      <c r="O806" s="174"/>
      <c r="P806" s="174"/>
      <c r="Q806" s="174"/>
      <c r="R806" s="174"/>
      <c r="S806" s="174"/>
      <c r="T806" s="174"/>
      <c r="U806" s="174"/>
      <c r="V806" s="174"/>
      <c r="W806" s="174"/>
      <c r="X806" s="174"/>
    </row>
    <row r="807" spans="1:24" ht="14.4">
      <c r="A807" s="48"/>
      <c r="F807" s="84"/>
      <c r="G807" s="174"/>
      <c r="H807" s="174"/>
      <c r="I807" s="174"/>
      <c r="J807" s="174"/>
      <c r="K807" s="174"/>
      <c r="L807" s="174"/>
      <c r="M807" s="174"/>
      <c r="N807" s="174"/>
      <c r="O807" s="174"/>
      <c r="P807" s="174"/>
      <c r="Q807" s="174"/>
      <c r="R807" s="174"/>
      <c r="S807" s="174"/>
      <c r="T807" s="174"/>
      <c r="U807" s="174"/>
      <c r="V807" s="174"/>
      <c r="W807" s="174"/>
      <c r="X807" s="174"/>
    </row>
    <row r="808" spans="1:24" ht="14.4">
      <c r="A808" s="48"/>
      <c r="F808" s="84"/>
      <c r="G808" s="174"/>
      <c r="H808" s="174"/>
      <c r="I808" s="174"/>
      <c r="J808" s="174"/>
      <c r="K808" s="174"/>
      <c r="L808" s="174"/>
      <c r="M808" s="174"/>
      <c r="N808" s="174"/>
      <c r="O808" s="174"/>
      <c r="P808" s="174"/>
      <c r="Q808" s="174"/>
      <c r="R808" s="174"/>
      <c r="S808" s="174"/>
      <c r="T808" s="174"/>
      <c r="U808" s="174"/>
      <c r="V808" s="174"/>
      <c r="W808" s="174"/>
      <c r="X808" s="174"/>
    </row>
    <row r="809" spans="1:24" ht="14.4">
      <c r="A809" s="48"/>
      <c r="F809" s="84"/>
      <c r="G809" s="174"/>
      <c r="H809" s="174"/>
      <c r="I809" s="174"/>
      <c r="J809" s="174"/>
      <c r="K809" s="174"/>
      <c r="L809" s="174"/>
      <c r="M809" s="174"/>
      <c r="N809" s="174"/>
      <c r="O809" s="174"/>
      <c r="P809" s="174"/>
      <c r="Q809" s="174"/>
      <c r="R809" s="174"/>
      <c r="S809" s="174"/>
      <c r="T809" s="174"/>
      <c r="U809" s="174"/>
      <c r="V809" s="174"/>
      <c r="W809" s="174"/>
      <c r="X809" s="174"/>
    </row>
    <row r="810" spans="1:24" ht="14.4">
      <c r="A810" s="48"/>
      <c r="F810" s="84"/>
      <c r="G810" s="174"/>
      <c r="H810" s="174"/>
      <c r="I810" s="174"/>
      <c r="J810" s="174"/>
      <c r="K810" s="174"/>
      <c r="L810" s="174"/>
      <c r="M810" s="174"/>
      <c r="N810" s="174"/>
      <c r="O810" s="174"/>
      <c r="P810" s="174"/>
      <c r="Q810" s="174"/>
      <c r="R810" s="174"/>
      <c r="S810" s="174"/>
      <c r="T810" s="174"/>
      <c r="U810" s="174"/>
      <c r="V810" s="174"/>
      <c r="W810" s="174"/>
      <c r="X810" s="174"/>
    </row>
    <row r="811" spans="1:24" ht="14.4">
      <c r="A811" s="48"/>
      <c r="F811" s="84"/>
      <c r="G811" s="174"/>
      <c r="H811" s="174"/>
      <c r="I811" s="174"/>
      <c r="J811" s="174"/>
      <c r="K811" s="174"/>
      <c r="L811" s="174"/>
      <c r="M811" s="174"/>
      <c r="N811" s="174"/>
      <c r="O811" s="174"/>
      <c r="P811" s="174"/>
      <c r="Q811" s="174"/>
      <c r="R811" s="174"/>
      <c r="S811" s="174"/>
      <c r="T811" s="174"/>
      <c r="U811" s="174"/>
      <c r="V811" s="174"/>
      <c r="W811" s="174"/>
      <c r="X811" s="174"/>
    </row>
    <row r="812" spans="1:24" ht="14.4">
      <c r="A812" s="48"/>
      <c r="F812" s="84"/>
      <c r="G812" s="174"/>
      <c r="H812" s="174"/>
      <c r="I812" s="174"/>
      <c r="J812" s="174"/>
      <c r="K812" s="174"/>
      <c r="L812" s="174"/>
      <c r="M812" s="174"/>
      <c r="N812" s="174"/>
      <c r="O812" s="174"/>
      <c r="P812" s="174"/>
      <c r="Q812" s="174"/>
      <c r="R812" s="174"/>
      <c r="S812" s="174"/>
      <c r="T812" s="174"/>
      <c r="U812" s="174"/>
      <c r="V812" s="174"/>
      <c r="W812" s="174"/>
      <c r="X812" s="174"/>
    </row>
    <row r="813" spans="1:24" ht="14.4">
      <c r="A813" s="48"/>
      <c r="F813" s="84"/>
      <c r="G813" s="174"/>
      <c r="H813" s="174"/>
      <c r="I813" s="174"/>
      <c r="J813" s="174"/>
      <c r="K813" s="174"/>
      <c r="L813" s="174"/>
      <c r="M813" s="174"/>
      <c r="N813" s="174"/>
      <c r="O813" s="174"/>
      <c r="P813" s="174"/>
      <c r="Q813" s="174"/>
      <c r="R813" s="174"/>
      <c r="S813" s="174"/>
      <c r="T813" s="174"/>
      <c r="U813" s="174"/>
      <c r="V813" s="174"/>
      <c r="W813" s="174"/>
      <c r="X813" s="174"/>
    </row>
    <row r="814" spans="1:24" ht="14.4">
      <c r="A814" s="48"/>
      <c r="F814" s="84"/>
      <c r="G814" s="174"/>
      <c r="H814" s="174"/>
      <c r="I814" s="174"/>
      <c r="J814" s="174"/>
      <c r="K814" s="174"/>
      <c r="L814" s="174"/>
      <c r="M814" s="174"/>
      <c r="N814" s="174"/>
      <c r="O814" s="174"/>
      <c r="P814" s="174"/>
      <c r="Q814" s="174"/>
      <c r="R814" s="174"/>
      <c r="S814" s="174"/>
      <c r="T814" s="174"/>
      <c r="U814" s="174"/>
      <c r="V814" s="174"/>
      <c r="W814" s="174"/>
      <c r="X814" s="174"/>
    </row>
    <row r="815" spans="1:24" ht="14.4">
      <c r="A815" s="48"/>
      <c r="F815" s="84"/>
      <c r="G815" s="174"/>
      <c r="H815" s="174"/>
      <c r="I815" s="174"/>
      <c r="J815" s="174"/>
      <c r="K815" s="174"/>
      <c r="L815" s="174"/>
      <c r="M815" s="174"/>
      <c r="N815" s="174"/>
      <c r="O815" s="174"/>
      <c r="P815" s="174"/>
      <c r="Q815" s="174"/>
      <c r="R815" s="174"/>
      <c r="S815" s="174"/>
      <c r="T815" s="174"/>
      <c r="U815" s="174"/>
      <c r="V815" s="174"/>
      <c r="W815" s="174"/>
      <c r="X815" s="174"/>
    </row>
    <row r="816" spans="1:24" ht="14.4">
      <c r="A816" s="48"/>
      <c r="F816" s="84"/>
      <c r="G816" s="174"/>
      <c r="H816" s="174"/>
      <c r="I816" s="174"/>
      <c r="J816" s="174"/>
      <c r="K816" s="174"/>
      <c r="L816" s="174"/>
      <c r="M816" s="174"/>
      <c r="N816" s="174"/>
      <c r="O816" s="174"/>
      <c r="P816" s="174"/>
      <c r="Q816" s="174"/>
      <c r="R816" s="174"/>
      <c r="S816" s="174"/>
      <c r="T816" s="174"/>
      <c r="U816" s="174"/>
      <c r="V816" s="174"/>
      <c r="W816" s="174"/>
      <c r="X816" s="174"/>
    </row>
    <row r="817" spans="1:24" ht="14.4">
      <c r="A817" s="48"/>
      <c r="F817" s="84"/>
      <c r="G817" s="174"/>
      <c r="H817" s="174"/>
      <c r="I817" s="174"/>
      <c r="J817" s="174"/>
      <c r="K817" s="174"/>
      <c r="L817" s="174"/>
      <c r="M817" s="174"/>
      <c r="N817" s="174"/>
      <c r="O817" s="174"/>
      <c r="P817" s="174"/>
      <c r="Q817" s="174"/>
      <c r="R817" s="174"/>
      <c r="S817" s="174"/>
      <c r="T817" s="174"/>
      <c r="U817" s="174"/>
      <c r="V817" s="174"/>
      <c r="W817" s="174"/>
      <c r="X817" s="174"/>
    </row>
    <row r="818" spans="1:24" ht="14.4">
      <c r="A818" s="48"/>
      <c r="F818" s="84"/>
      <c r="G818" s="174"/>
      <c r="H818" s="174"/>
      <c r="I818" s="174"/>
      <c r="J818" s="174"/>
      <c r="K818" s="174"/>
      <c r="L818" s="174"/>
      <c r="M818" s="174"/>
      <c r="N818" s="174"/>
      <c r="O818" s="174"/>
      <c r="P818" s="174"/>
      <c r="Q818" s="174"/>
      <c r="R818" s="174"/>
      <c r="S818" s="174"/>
      <c r="T818" s="174"/>
      <c r="U818" s="174"/>
      <c r="V818" s="174"/>
      <c r="W818" s="174"/>
      <c r="X818" s="174"/>
    </row>
    <row r="819" spans="1:24" ht="14.4">
      <c r="A819" s="48"/>
      <c r="F819" s="84"/>
      <c r="G819" s="174"/>
      <c r="H819" s="174"/>
      <c r="I819" s="174"/>
      <c r="J819" s="174"/>
      <c r="K819" s="174"/>
      <c r="L819" s="174"/>
      <c r="M819" s="174"/>
      <c r="N819" s="174"/>
      <c r="O819" s="174"/>
      <c r="P819" s="174"/>
      <c r="Q819" s="174"/>
      <c r="R819" s="174"/>
      <c r="S819" s="174"/>
      <c r="T819" s="174"/>
      <c r="U819" s="174"/>
      <c r="V819" s="174"/>
      <c r="W819" s="174"/>
      <c r="X819" s="174"/>
    </row>
    <row r="820" spans="1:24" ht="14.4">
      <c r="A820" s="48"/>
      <c r="F820" s="84"/>
      <c r="G820" s="174"/>
      <c r="H820" s="174"/>
      <c r="I820" s="174"/>
      <c r="J820" s="174"/>
      <c r="K820" s="174"/>
      <c r="L820" s="174"/>
      <c r="M820" s="174"/>
      <c r="N820" s="174"/>
      <c r="O820" s="174"/>
      <c r="P820" s="174"/>
      <c r="Q820" s="174"/>
      <c r="R820" s="174"/>
      <c r="S820" s="174"/>
      <c r="T820" s="174"/>
      <c r="U820" s="174"/>
      <c r="V820" s="174"/>
      <c r="W820" s="174"/>
      <c r="X820" s="174"/>
    </row>
    <row r="821" spans="1:24" ht="14.4">
      <c r="A821" s="48"/>
      <c r="F821" s="84"/>
      <c r="G821" s="174"/>
      <c r="H821" s="174"/>
      <c r="I821" s="174"/>
      <c r="J821" s="174"/>
      <c r="K821" s="174"/>
      <c r="L821" s="174"/>
      <c r="M821" s="174"/>
      <c r="N821" s="174"/>
      <c r="O821" s="174"/>
      <c r="P821" s="174"/>
      <c r="Q821" s="174"/>
      <c r="R821" s="174"/>
      <c r="S821" s="174"/>
      <c r="T821" s="174"/>
      <c r="U821" s="174"/>
      <c r="V821" s="174"/>
      <c r="W821" s="174"/>
      <c r="X821" s="174"/>
    </row>
    <row r="822" spans="1:24" ht="14.4">
      <c r="A822" s="48"/>
      <c r="F822" s="84"/>
      <c r="G822" s="174"/>
      <c r="H822" s="174"/>
      <c r="I822" s="174"/>
      <c r="J822" s="174"/>
      <c r="K822" s="174"/>
      <c r="L822" s="174"/>
      <c r="M822" s="174"/>
      <c r="N822" s="174"/>
      <c r="O822" s="174"/>
      <c r="P822" s="174"/>
      <c r="Q822" s="174"/>
      <c r="R822" s="174"/>
      <c r="S822" s="174"/>
      <c r="T822" s="174"/>
      <c r="U822" s="174"/>
      <c r="V822" s="174"/>
      <c r="W822" s="174"/>
      <c r="X822" s="174"/>
    </row>
    <row r="823" spans="1:24" ht="14.4">
      <c r="A823" s="48"/>
      <c r="F823" s="84"/>
      <c r="G823" s="174"/>
      <c r="H823" s="174"/>
      <c r="I823" s="174"/>
      <c r="J823" s="174"/>
      <c r="K823" s="174"/>
      <c r="L823" s="174"/>
      <c r="M823" s="174"/>
      <c r="N823" s="174"/>
      <c r="O823" s="174"/>
      <c r="P823" s="174"/>
      <c r="Q823" s="174"/>
      <c r="R823" s="174"/>
      <c r="S823" s="174"/>
      <c r="T823" s="174"/>
      <c r="U823" s="174"/>
      <c r="V823" s="174"/>
      <c r="W823" s="174"/>
      <c r="X823" s="174"/>
    </row>
    <row r="824" spans="1:24" ht="14.4">
      <c r="A824" s="48"/>
      <c r="F824" s="84"/>
      <c r="G824" s="174"/>
      <c r="H824" s="174"/>
      <c r="I824" s="174"/>
      <c r="J824" s="174"/>
      <c r="K824" s="174"/>
      <c r="L824" s="174"/>
      <c r="M824" s="174"/>
      <c r="N824" s="174"/>
      <c r="O824" s="174"/>
      <c r="P824" s="174"/>
      <c r="Q824" s="174"/>
      <c r="R824" s="174"/>
      <c r="S824" s="174"/>
      <c r="T824" s="174"/>
      <c r="U824" s="174"/>
      <c r="V824" s="174"/>
      <c r="W824" s="174"/>
      <c r="X824" s="174"/>
    </row>
    <row r="825" spans="1:24" ht="14.4">
      <c r="A825" s="48"/>
      <c r="F825" s="84"/>
      <c r="G825" s="174"/>
      <c r="H825" s="174"/>
      <c r="I825" s="174"/>
      <c r="J825" s="174"/>
      <c r="K825" s="174"/>
      <c r="L825" s="174"/>
      <c r="M825" s="174"/>
      <c r="N825" s="174"/>
      <c r="O825" s="174"/>
      <c r="P825" s="174"/>
      <c r="Q825" s="174"/>
      <c r="R825" s="174"/>
      <c r="S825" s="174"/>
      <c r="T825" s="174"/>
      <c r="U825" s="174"/>
      <c r="V825" s="174"/>
      <c r="W825" s="174"/>
      <c r="X825" s="174"/>
    </row>
    <row r="826" spans="1:24" ht="14.4">
      <c r="A826" s="48"/>
      <c r="F826" s="84"/>
      <c r="G826" s="174"/>
      <c r="H826" s="174"/>
      <c r="I826" s="174"/>
      <c r="J826" s="174"/>
      <c r="K826" s="174"/>
      <c r="L826" s="174"/>
      <c r="M826" s="174"/>
      <c r="N826" s="174"/>
      <c r="O826" s="174"/>
      <c r="P826" s="174"/>
      <c r="Q826" s="174"/>
      <c r="R826" s="174"/>
      <c r="S826" s="174"/>
      <c r="T826" s="174"/>
      <c r="U826" s="174"/>
      <c r="V826" s="174"/>
      <c r="W826" s="174"/>
      <c r="X826" s="174"/>
    </row>
    <row r="827" spans="1:24" ht="14.4">
      <c r="A827" s="48"/>
      <c r="F827" s="84"/>
      <c r="G827" s="174"/>
      <c r="H827" s="174"/>
      <c r="I827" s="174"/>
      <c r="J827" s="174"/>
      <c r="K827" s="174"/>
      <c r="L827" s="174"/>
      <c r="M827" s="174"/>
      <c r="N827" s="174"/>
      <c r="O827" s="174"/>
      <c r="P827" s="174"/>
      <c r="Q827" s="174"/>
      <c r="R827" s="174"/>
      <c r="S827" s="174"/>
      <c r="T827" s="174"/>
      <c r="U827" s="174"/>
      <c r="V827" s="174"/>
      <c r="W827" s="174"/>
      <c r="X827" s="174"/>
    </row>
    <row r="828" spans="1:24" ht="14.4">
      <c r="A828" s="48"/>
      <c r="F828" s="84"/>
      <c r="G828" s="174"/>
      <c r="H828" s="174"/>
      <c r="I828" s="174"/>
      <c r="J828" s="174"/>
      <c r="K828" s="174"/>
      <c r="L828" s="174"/>
      <c r="M828" s="174"/>
      <c r="N828" s="174"/>
      <c r="O828" s="174"/>
      <c r="P828" s="174"/>
      <c r="Q828" s="174"/>
      <c r="R828" s="174"/>
      <c r="S828" s="174"/>
      <c r="T828" s="174"/>
      <c r="U828" s="174"/>
      <c r="V828" s="174"/>
      <c r="W828" s="174"/>
      <c r="X828" s="174"/>
    </row>
    <row r="829" spans="1:24" ht="14.4">
      <c r="A829" s="48"/>
      <c r="F829" s="84"/>
      <c r="G829" s="174"/>
      <c r="H829" s="174"/>
      <c r="I829" s="174"/>
      <c r="J829" s="174"/>
      <c r="K829" s="174"/>
      <c r="L829" s="174"/>
      <c r="M829" s="174"/>
      <c r="N829" s="174"/>
      <c r="O829" s="174"/>
      <c r="P829" s="174"/>
      <c r="Q829" s="174"/>
      <c r="R829" s="174"/>
      <c r="S829" s="174"/>
      <c r="T829" s="174"/>
      <c r="U829" s="174"/>
      <c r="V829" s="174"/>
      <c r="W829" s="174"/>
      <c r="X829" s="174"/>
    </row>
    <row r="830" spans="1:24" ht="14.4">
      <c r="A830" s="48"/>
      <c r="F830" s="84"/>
      <c r="G830" s="174"/>
      <c r="H830" s="174"/>
      <c r="I830" s="174"/>
      <c r="J830" s="174"/>
      <c r="K830" s="174"/>
      <c r="L830" s="174"/>
      <c r="M830" s="174"/>
      <c r="N830" s="174"/>
      <c r="O830" s="174"/>
      <c r="P830" s="174"/>
      <c r="Q830" s="174"/>
      <c r="R830" s="174"/>
      <c r="S830" s="174"/>
      <c r="T830" s="174"/>
      <c r="U830" s="174"/>
      <c r="V830" s="174"/>
      <c r="W830" s="174"/>
      <c r="X830" s="174"/>
    </row>
    <row r="831" spans="1:24" ht="14.4">
      <c r="A831" s="48"/>
      <c r="F831" s="84"/>
      <c r="G831" s="174"/>
      <c r="H831" s="174"/>
      <c r="I831" s="174"/>
      <c r="J831" s="174"/>
      <c r="K831" s="174"/>
      <c r="L831" s="174"/>
      <c r="M831" s="174"/>
      <c r="N831" s="174"/>
      <c r="O831" s="174"/>
      <c r="P831" s="174"/>
      <c r="Q831" s="174"/>
      <c r="R831" s="174"/>
      <c r="S831" s="174"/>
      <c r="T831" s="174"/>
      <c r="U831" s="174"/>
      <c r="V831" s="174"/>
      <c r="W831" s="174"/>
      <c r="X831" s="174"/>
    </row>
    <row r="832" spans="1:24" ht="14.4">
      <c r="A832" s="48"/>
      <c r="F832" s="84"/>
      <c r="G832" s="174"/>
      <c r="H832" s="174"/>
      <c r="I832" s="174"/>
      <c r="J832" s="174"/>
      <c r="K832" s="174"/>
      <c r="L832" s="174"/>
      <c r="M832" s="174"/>
      <c r="N832" s="174"/>
      <c r="O832" s="174"/>
      <c r="P832" s="174"/>
      <c r="Q832" s="174"/>
      <c r="R832" s="174"/>
      <c r="S832" s="174"/>
      <c r="T832" s="174"/>
      <c r="U832" s="174"/>
      <c r="V832" s="174"/>
      <c r="W832" s="174"/>
      <c r="X832" s="174"/>
    </row>
    <row r="833" spans="1:24" ht="14.4">
      <c r="A833" s="48"/>
      <c r="F833" s="84"/>
      <c r="G833" s="174"/>
      <c r="H833" s="174"/>
      <c r="I833" s="174"/>
      <c r="J833" s="174"/>
      <c r="K833" s="174"/>
      <c r="L833" s="174"/>
      <c r="M833" s="174"/>
      <c r="N833" s="174"/>
      <c r="O833" s="174"/>
      <c r="P833" s="174"/>
      <c r="Q833" s="174"/>
      <c r="R833" s="174"/>
      <c r="S833" s="174"/>
      <c r="T833" s="174"/>
      <c r="U833" s="174"/>
      <c r="V833" s="174"/>
      <c r="W833" s="174"/>
      <c r="X833" s="174"/>
    </row>
    <row r="834" spans="1:24" ht="14.4">
      <c r="A834" s="48"/>
      <c r="F834" s="84"/>
      <c r="G834" s="174"/>
      <c r="H834" s="174"/>
      <c r="I834" s="174"/>
      <c r="J834" s="174"/>
      <c r="K834" s="174"/>
      <c r="L834" s="174"/>
      <c r="M834" s="174"/>
      <c r="N834" s="174"/>
      <c r="O834" s="174"/>
      <c r="P834" s="174"/>
      <c r="Q834" s="174"/>
      <c r="R834" s="174"/>
      <c r="S834" s="174"/>
      <c r="T834" s="174"/>
      <c r="U834" s="174"/>
      <c r="V834" s="174"/>
      <c r="W834" s="174"/>
      <c r="X834" s="174"/>
    </row>
    <row r="835" spans="1:24" ht="14.4">
      <c r="A835" s="48"/>
      <c r="F835" s="84"/>
      <c r="G835" s="174"/>
      <c r="H835" s="174"/>
      <c r="I835" s="174"/>
      <c r="J835" s="174"/>
      <c r="K835" s="174"/>
      <c r="L835" s="174"/>
      <c r="M835" s="174"/>
      <c r="N835" s="174"/>
      <c r="O835" s="174"/>
      <c r="P835" s="174"/>
      <c r="Q835" s="174"/>
      <c r="R835" s="174"/>
      <c r="S835" s="174"/>
      <c r="T835" s="174"/>
      <c r="U835" s="174"/>
      <c r="V835" s="174"/>
      <c r="W835" s="174"/>
      <c r="X835" s="174"/>
    </row>
    <row r="836" spans="1:24" ht="14.4">
      <c r="A836" s="48"/>
      <c r="F836" s="84"/>
      <c r="G836" s="174"/>
      <c r="H836" s="174"/>
      <c r="I836" s="174"/>
      <c r="J836" s="174"/>
      <c r="K836" s="174"/>
      <c r="L836" s="174"/>
      <c r="M836" s="174"/>
      <c r="N836" s="174"/>
      <c r="O836" s="174"/>
      <c r="P836" s="174"/>
      <c r="Q836" s="174"/>
      <c r="R836" s="174"/>
      <c r="S836" s="174"/>
      <c r="T836" s="174"/>
      <c r="U836" s="174"/>
      <c r="V836" s="174"/>
      <c r="W836" s="174"/>
      <c r="X836" s="174"/>
    </row>
    <row r="837" spans="1:24" ht="14.4">
      <c r="A837" s="48"/>
      <c r="F837" s="84"/>
      <c r="G837" s="174"/>
      <c r="H837" s="174"/>
      <c r="I837" s="174"/>
      <c r="J837" s="174"/>
      <c r="K837" s="174"/>
      <c r="L837" s="174"/>
      <c r="M837" s="174"/>
      <c r="N837" s="174"/>
      <c r="O837" s="174"/>
      <c r="P837" s="174"/>
      <c r="Q837" s="174"/>
      <c r="R837" s="174"/>
      <c r="S837" s="174"/>
      <c r="T837" s="174"/>
      <c r="U837" s="174"/>
      <c r="V837" s="174"/>
      <c r="W837" s="174"/>
      <c r="X837" s="174"/>
    </row>
    <row r="838" spans="1:24" ht="14.4">
      <c r="A838" s="48"/>
      <c r="F838" s="84"/>
      <c r="G838" s="174"/>
      <c r="H838" s="174"/>
      <c r="I838" s="174"/>
      <c r="J838" s="174"/>
      <c r="K838" s="174"/>
      <c r="L838" s="174"/>
      <c r="M838" s="174"/>
      <c r="N838" s="174"/>
      <c r="O838" s="174"/>
      <c r="P838" s="174"/>
      <c r="Q838" s="174"/>
      <c r="R838" s="174"/>
      <c r="S838" s="174"/>
      <c r="T838" s="174"/>
      <c r="U838" s="174"/>
      <c r="V838" s="174"/>
      <c r="W838" s="174"/>
      <c r="X838" s="174"/>
    </row>
    <row r="839" spans="1:24" ht="14.4">
      <c r="A839" s="48"/>
      <c r="F839" s="84"/>
      <c r="G839" s="174"/>
      <c r="H839" s="174"/>
      <c r="I839" s="174"/>
      <c r="J839" s="174"/>
      <c r="K839" s="174"/>
      <c r="L839" s="174"/>
      <c r="M839" s="174"/>
      <c r="N839" s="174"/>
      <c r="O839" s="174"/>
      <c r="P839" s="174"/>
      <c r="Q839" s="174"/>
      <c r="R839" s="174"/>
      <c r="S839" s="174"/>
      <c r="T839" s="174"/>
      <c r="U839" s="174"/>
      <c r="V839" s="174"/>
      <c r="W839" s="174"/>
      <c r="X839" s="174"/>
    </row>
    <row r="840" spans="1:24" ht="14.4">
      <c r="A840" s="48"/>
      <c r="F840" s="84"/>
      <c r="G840" s="174"/>
      <c r="H840" s="174"/>
      <c r="I840" s="174"/>
      <c r="J840" s="174"/>
      <c r="K840" s="174"/>
      <c r="L840" s="174"/>
      <c r="M840" s="174"/>
      <c r="N840" s="174"/>
      <c r="O840" s="174"/>
      <c r="P840" s="174"/>
      <c r="Q840" s="174"/>
      <c r="R840" s="174"/>
      <c r="S840" s="174"/>
      <c r="T840" s="174"/>
      <c r="U840" s="174"/>
      <c r="V840" s="174"/>
      <c r="W840" s="174"/>
      <c r="X840" s="174"/>
    </row>
    <row r="841" spans="1:24" ht="14.4">
      <c r="A841" s="48"/>
      <c r="F841" s="84"/>
      <c r="G841" s="174"/>
      <c r="H841" s="174"/>
      <c r="I841" s="174"/>
      <c r="J841" s="174"/>
      <c r="K841" s="174"/>
      <c r="L841" s="174"/>
      <c r="M841" s="174"/>
      <c r="N841" s="174"/>
      <c r="O841" s="174"/>
      <c r="P841" s="174"/>
      <c r="Q841" s="174"/>
      <c r="R841" s="174"/>
      <c r="S841" s="174"/>
      <c r="T841" s="174"/>
      <c r="U841" s="174"/>
      <c r="V841" s="174"/>
      <c r="W841" s="174"/>
      <c r="X841" s="174"/>
    </row>
    <row r="842" spans="1:24" ht="14.4">
      <c r="A842" s="48"/>
      <c r="F842" s="84"/>
      <c r="G842" s="174"/>
      <c r="H842" s="174"/>
      <c r="I842" s="174"/>
      <c r="J842" s="174"/>
      <c r="K842" s="174"/>
      <c r="L842" s="174"/>
      <c r="M842" s="174"/>
      <c r="N842" s="174"/>
      <c r="O842" s="174"/>
      <c r="P842" s="174"/>
      <c r="Q842" s="174"/>
      <c r="R842" s="174"/>
      <c r="S842" s="174"/>
      <c r="T842" s="174"/>
      <c r="U842" s="174"/>
      <c r="V842" s="174"/>
      <c r="W842" s="174"/>
      <c r="X842" s="174"/>
    </row>
    <row r="843" spans="1:24" ht="14.4">
      <c r="A843" s="48"/>
      <c r="F843" s="84"/>
      <c r="G843" s="174"/>
      <c r="H843" s="174"/>
      <c r="I843" s="174"/>
      <c r="J843" s="174"/>
      <c r="K843" s="174"/>
      <c r="L843" s="174"/>
      <c r="M843" s="174"/>
      <c r="N843" s="174"/>
      <c r="O843" s="174"/>
      <c r="P843" s="174"/>
      <c r="Q843" s="174"/>
      <c r="R843" s="174"/>
      <c r="S843" s="174"/>
      <c r="T843" s="174"/>
      <c r="U843" s="174"/>
      <c r="V843" s="174"/>
      <c r="W843" s="174"/>
      <c r="X843" s="174"/>
    </row>
    <row r="844" spans="1:24" ht="14.4">
      <c r="A844" s="48"/>
      <c r="F844" s="84"/>
      <c r="G844" s="174"/>
      <c r="H844" s="174"/>
      <c r="I844" s="174"/>
      <c r="J844" s="174"/>
      <c r="K844" s="174"/>
      <c r="L844" s="174"/>
      <c r="M844" s="174"/>
      <c r="N844" s="174"/>
      <c r="O844" s="174"/>
      <c r="P844" s="174"/>
      <c r="Q844" s="174"/>
      <c r="R844" s="174"/>
      <c r="S844" s="174"/>
      <c r="T844" s="174"/>
      <c r="U844" s="174"/>
      <c r="V844" s="174"/>
      <c r="W844" s="174"/>
      <c r="X844" s="174"/>
    </row>
    <row r="845" spans="1:24" ht="14.4">
      <c r="A845" s="48"/>
      <c r="F845" s="84"/>
      <c r="G845" s="174"/>
      <c r="H845" s="174"/>
      <c r="I845" s="174"/>
      <c r="J845" s="174"/>
      <c r="K845" s="174"/>
      <c r="L845" s="174"/>
      <c r="M845" s="174"/>
      <c r="N845" s="174"/>
      <c r="O845" s="174"/>
      <c r="P845" s="174"/>
      <c r="Q845" s="174"/>
      <c r="R845" s="174"/>
      <c r="S845" s="174"/>
      <c r="T845" s="174"/>
      <c r="U845" s="174"/>
      <c r="V845" s="174"/>
      <c r="W845" s="174"/>
      <c r="X845" s="174"/>
    </row>
    <row r="846" spans="1:24" ht="14.4">
      <c r="A846" s="48"/>
      <c r="F846" s="84"/>
      <c r="G846" s="174"/>
      <c r="H846" s="174"/>
      <c r="I846" s="174"/>
      <c r="J846" s="174"/>
      <c r="K846" s="174"/>
      <c r="L846" s="174"/>
      <c r="M846" s="174"/>
      <c r="N846" s="174"/>
      <c r="O846" s="174"/>
      <c r="P846" s="174"/>
      <c r="Q846" s="174"/>
      <c r="R846" s="174"/>
      <c r="S846" s="174"/>
      <c r="T846" s="174"/>
      <c r="U846" s="174"/>
      <c r="V846" s="174"/>
      <c r="W846" s="174"/>
      <c r="X846" s="174"/>
    </row>
    <row r="847" spans="1:24" ht="14.4">
      <c r="A847" s="48"/>
      <c r="F847" s="84"/>
      <c r="G847" s="174"/>
      <c r="H847" s="174"/>
      <c r="I847" s="174"/>
      <c r="J847" s="174"/>
      <c r="K847" s="174"/>
      <c r="L847" s="174"/>
      <c r="M847" s="174"/>
      <c r="N847" s="174"/>
      <c r="O847" s="174"/>
      <c r="P847" s="174"/>
      <c r="Q847" s="174"/>
      <c r="R847" s="174"/>
      <c r="S847" s="174"/>
      <c r="T847" s="174"/>
      <c r="U847" s="174"/>
      <c r="V847" s="174"/>
      <c r="W847" s="174"/>
      <c r="X847" s="174"/>
    </row>
    <row r="848" spans="1:24" ht="14.4">
      <c r="A848" s="48"/>
      <c r="F848" s="84"/>
      <c r="G848" s="174"/>
      <c r="H848" s="174"/>
      <c r="I848" s="174"/>
      <c r="J848" s="174"/>
      <c r="K848" s="174"/>
      <c r="L848" s="174"/>
      <c r="M848" s="174"/>
      <c r="N848" s="174"/>
      <c r="O848" s="174"/>
      <c r="P848" s="174"/>
      <c r="Q848" s="174"/>
      <c r="R848" s="174"/>
      <c r="S848" s="174"/>
      <c r="T848" s="174"/>
      <c r="U848" s="174"/>
      <c r="V848" s="174"/>
      <c r="W848" s="174"/>
      <c r="X848" s="174"/>
    </row>
    <row r="849" spans="1:24" ht="14.4">
      <c r="A849" s="48"/>
      <c r="F849" s="84"/>
      <c r="G849" s="174"/>
      <c r="H849" s="174"/>
      <c r="I849" s="174"/>
      <c r="J849" s="174"/>
      <c r="K849" s="174"/>
      <c r="L849" s="174"/>
      <c r="M849" s="174"/>
      <c r="N849" s="174"/>
      <c r="O849" s="174"/>
      <c r="P849" s="174"/>
      <c r="Q849" s="174"/>
      <c r="R849" s="174"/>
      <c r="S849" s="174"/>
      <c r="T849" s="174"/>
      <c r="U849" s="174"/>
      <c r="V849" s="174"/>
      <c r="W849" s="174"/>
      <c r="X849" s="174"/>
    </row>
    <row r="850" spans="1:24" ht="14.4">
      <c r="A850" s="48"/>
      <c r="F850" s="84"/>
      <c r="G850" s="174"/>
      <c r="H850" s="174"/>
      <c r="I850" s="174"/>
      <c r="J850" s="174"/>
      <c r="K850" s="174"/>
      <c r="L850" s="174"/>
      <c r="M850" s="174"/>
      <c r="N850" s="174"/>
      <c r="O850" s="174"/>
      <c r="P850" s="174"/>
      <c r="Q850" s="174"/>
      <c r="R850" s="174"/>
      <c r="S850" s="174"/>
      <c r="T850" s="174"/>
      <c r="U850" s="174"/>
      <c r="V850" s="174"/>
      <c r="W850" s="174"/>
      <c r="X850" s="174"/>
    </row>
    <row r="851" spans="1:24" ht="14.4">
      <c r="A851" s="48"/>
      <c r="F851" s="84"/>
      <c r="G851" s="174"/>
      <c r="H851" s="174"/>
      <c r="I851" s="174"/>
      <c r="J851" s="174"/>
      <c r="K851" s="174"/>
      <c r="L851" s="174"/>
      <c r="M851" s="174"/>
      <c r="N851" s="174"/>
      <c r="O851" s="174"/>
      <c r="P851" s="174"/>
      <c r="Q851" s="174"/>
      <c r="R851" s="174"/>
      <c r="S851" s="174"/>
      <c r="T851" s="174"/>
      <c r="U851" s="174"/>
      <c r="V851" s="174"/>
      <c r="W851" s="174"/>
      <c r="X851" s="174"/>
    </row>
    <row r="852" spans="1:24" ht="14.4">
      <c r="A852" s="48"/>
      <c r="F852" s="84"/>
      <c r="G852" s="174"/>
      <c r="H852" s="174"/>
      <c r="I852" s="174"/>
      <c r="J852" s="174"/>
      <c r="K852" s="174"/>
      <c r="L852" s="174"/>
      <c r="M852" s="174"/>
      <c r="N852" s="174"/>
      <c r="O852" s="174"/>
      <c r="P852" s="174"/>
      <c r="Q852" s="174"/>
      <c r="R852" s="174"/>
      <c r="S852" s="174"/>
      <c r="T852" s="174"/>
      <c r="U852" s="174"/>
      <c r="V852" s="174"/>
      <c r="W852" s="174"/>
      <c r="X852" s="174"/>
    </row>
    <row r="853" spans="1:24" ht="14.4">
      <c r="A853" s="48"/>
      <c r="F853" s="84"/>
      <c r="G853" s="174"/>
      <c r="H853" s="174"/>
      <c r="I853" s="174"/>
      <c r="J853" s="174"/>
      <c r="K853" s="174"/>
      <c r="L853" s="174"/>
      <c r="M853" s="174"/>
      <c r="N853" s="174"/>
      <c r="O853" s="174"/>
      <c r="P853" s="174"/>
      <c r="Q853" s="174"/>
      <c r="R853" s="174"/>
      <c r="S853" s="174"/>
      <c r="T853" s="174"/>
      <c r="U853" s="174"/>
      <c r="V853" s="174"/>
      <c r="W853" s="174"/>
      <c r="X853" s="174"/>
    </row>
    <row r="854" spans="1:24" ht="14.4">
      <c r="A854" s="48"/>
      <c r="F854" s="84"/>
      <c r="G854" s="174"/>
      <c r="H854" s="174"/>
      <c r="I854" s="174"/>
      <c r="J854" s="174"/>
      <c r="K854" s="174"/>
      <c r="L854" s="174"/>
      <c r="M854" s="174"/>
      <c r="N854" s="174"/>
      <c r="O854" s="174"/>
      <c r="P854" s="174"/>
      <c r="Q854" s="174"/>
      <c r="R854" s="174"/>
      <c r="S854" s="174"/>
      <c r="T854" s="174"/>
      <c r="U854" s="174"/>
      <c r="V854" s="174"/>
      <c r="W854" s="174"/>
      <c r="X854" s="174"/>
    </row>
    <row r="855" spans="1:24" ht="14.4">
      <c r="A855" s="48"/>
      <c r="F855" s="84"/>
      <c r="G855" s="174"/>
      <c r="H855" s="174"/>
      <c r="I855" s="174"/>
      <c r="J855" s="174"/>
      <c r="K855" s="174"/>
      <c r="L855" s="174"/>
      <c r="M855" s="174"/>
      <c r="N855" s="174"/>
      <c r="O855" s="174"/>
      <c r="P855" s="174"/>
      <c r="Q855" s="174"/>
      <c r="R855" s="174"/>
      <c r="S855" s="174"/>
      <c r="T855" s="174"/>
      <c r="U855" s="174"/>
      <c r="V855" s="174"/>
      <c r="W855" s="174"/>
      <c r="X855" s="174"/>
    </row>
    <row r="856" spans="1:24" ht="14.4">
      <c r="A856" s="48"/>
      <c r="F856" s="84"/>
      <c r="G856" s="174"/>
      <c r="H856" s="174"/>
      <c r="I856" s="174"/>
      <c r="J856" s="174"/>
      <c r="K856" s="174"/>
      <c r="L856" s="174"/>
      <c r="M856" s="174"/>
      <c r="N856" s="174"/>
      <c r="O856" s="174"/>
      <c r="P856" s="174"/>
      <c r="Q856" s="174"/>
      <c r="R856" s="174"/>
      <c r="S856" s="174"/>
      <c r="T856" s="174"/>
      <c r="U856" s="174"/>
      <c r="V856" s="174"/>
      <c r="W856" s="174"/>
      <c r="X856" s="174"/>
    </row>
    <row r="857" spans="1:24" ht="14.4">
      <c r="A857" s="48"/>
      <c r="F857" s="84"/>
      <c r="G857" s="174"/>
      <c r="H857" s="174"/>
      <c r="I857" s="174"/>
      <c r="J857" s="174"/>
      <c r="K857" s="174"/>
      <c r="L857" s="174"/>
      <c r="M857" s="174"/>
      <c r="N857" s="174"/>
      <c r="O857" s="174"/>
      <c r="P857" s="174"/>
      <c r="Q857" s="174"/>
      <c r="R857" s="174"/>
      <c r="S857" s="174"/>
      <c r="T857" s="174"/>
      <c r="U857" s="174"/>
      <c r="V857" s="174"/>
      <c r="W857" s="174"/>
      <c r="X857" s="174"/>
    </row>
    <row r="858" spans="1:24" ht="14.4">
      <c r="A858" s="48"/>
      <c r="F858" s="84"/>
      <c r="G858" s="174"/>
      <c r="H858" s="174"/>
      <c r="I858" s="174"/>
      <c r="J858" s="174"/>
      <c r="K858" s="174"/>
      <c r="L858" s="174"/>
      <c r="M858" s="174"/>
      <c r="N858" s="174"/>
      <c r="O858" s="174"/>
      <c r="P858" s="174"/>
      <c r="Q858" s="174"/>
      <c r="R858" s="174"/>
      <c r="S858" s="174"/>
      <c r="T858" s="174"/>
      <c r="U858" s="174"/>
      <c r="V858" s="174"/>
      <c r="W858" s="174"/>
      <c r="X858" s="174"/>
    </row>
    <row r="859" spans="1:24" ht="14.4">
      <c r="A859" s="48"/>
      <c r="F859" s="84"/>
      <c r="G859" s="174"/>
      <c r="H859" s="174"/>
      <c r="I859" s="174"/>
      <c r="J859" s="174"/>
      <c r="K859" s="174"/>
      <c r="L859" s="174"/>
      <c r="M859" s="174"/>
      <c r="N859" s="174"/>
      <c r="O859" s="174"/>
      <c r="P859" s="174"/>
      <c r="Q859" s="174"/>
      <c r="R859" s="174"/>
      <c r="S859" s="174"/>
      <c r="T859" s="174"/>
      <c r="U859" s="174"/>
      <c r="V859" s="174"/>
      <c r="W859" s="174"/>
      <c r="X859" s="174"/>
    </row>
    <row r="860" spans="1:24" ht="14.4">
      <c r="A860" s="48"/>
      <c r="F860" s="84"/>
      <c r="G860" s="174"/>
      <c r="H860" s="174"/>
      <c r="I860" s="174"/>
      <c r="J860" s="174"/>
      <c r="K860" s="174"/>
      <c r="L860" s="174"/>
      <c r="M860" s="174"/>
      <c r="N860" s="174"/>
      <c r="O860" s="174"/>
      <c r="P860" s="174"/>
      <c r="Q860" s="174"/>
      <c r="R860" s="174"/>
      <c r="S860" s="174"/>
      <c r="T860" s="174"/>
      <c r="U860" s="174"/>
      <c r="V860" s="174"/>
      <c r="W860" s="174"/>
      <c r="X860" s="174"/>
    </row>
    <row r="861" spans="1:24" ht="14.4">
      <c r="A861" s="48"/>
      <c r="F861" s="84"/>
      <c r="G861" s="174"/>
      <c r="H861" s="174"/>
      <c r="I861" s="174"/>
      <c r="J861" s="174"/>
      <c r="K861" s="174"/>
      <c r="L861" s="174"/>
      <c r="M861" s="174"/>
      <c r="N861" s="174"/>
      <c r="O861" s="174"/>
      <c r="P861" s="174"/>
      <c r="Q861" s="174"/>
      <c r="R861" s="174"/>
      <c r="S861" s="174"/>
      <c r="T861" s="174"/>
      <c r="U861" s="174"/>
      <c r="V861" s="174"/>
      <c r="W861" s="174"/>
      <c r="X861" s="174"/>
    </row>
    <row r="862" spans="1:24" ht="14.4">
      <c r="A862" s="48"/>
      <c r="F862" s="84"/>
      <c r="G862" s="174"/>
      <c r="H862" s="174"/>
      <c r="I862" s="174"/>
      <c r="J862" s="174"/>
      <c r="K862" s="174"/>
      <c r="L862" s="174"/>
      <c r="M862" s="174"/>
      <c r="N862" s="174"/>
      <c r="O862" s="174"/>
      <c r="P862" s="174"/>
      <c r="Q862" s="174"/>
      <c r="R862" s="174"/>
      <c r="S862" s="174"/>
      <c r="T862" s="174"/>
      <c r="U862" s="174"/>
      <c r="V862" s="174"/>
      <c r="W862" s="174"/>
      <c r="X862" s="174"/>
    </row>
    <row r="863" spans="1:24" ht="14.4">
      <c r="A863" s="48"/>
      <c r="F863" s="84"/>
      <c r="G863" s="174"/>
      <c r="H863" s="174"/>
      <c r="I863" s="174"/>
      <c r="J863" s="174"/>
      <c r="K863" s="174"/>
      <c r="L863" s="174"/>
      <c r="M863" s="174"/>
      <c r="N863" s="174"/>
      <c r="O863" s="174"/>
      <c r="P863" s="174"/>
      <c r="Q863" s="174"/>
      <c r="R863" s="174"/>
      <c r="S863" s="174"/>
      <c r="T863" s="174"/>
      <c r="U863" s="174"/>
      <c r="V863" s="174"/>
      <c r="W863" s="174"/>
      <c r="X863" s="174"/>
    </row>
    <row r="864" spans="1:24" ht="14.4">
      <c r="A864" s="48"/>
      <c r="F864" s="84"/>
      <c r="G864" s="174"/>
      <c r="H864" s="174"/>
      <c r="I864" s="174"/>
      <c r="J864" s="174"/>
      <c r="K864" s="174"/>
      <c r="L864" s="174"/>
      <c r="M864" s="174"/>
      <c r="N864" s="174"/>
      <c r="O864" s="174"/>
      <c r="P864" s="174"/>
      <c r="Q864" s="174"/>
      <c r="R864" s="174"/>
      <c r="S864" s="174"/>
      <c r="T864" s="174"/>
      <c r="U864" s="174"/>
      <c r="V864" s="174"/>
      <c r="W864" s="174"/>
      <c r="X864" s="174"/>
    </row>
    <row r="865" spans="1:24" ht="14.4">
      <c r="A865" s="48"/>
      <c r="F865" s="84"/>
      <c r="G865" s="174"/>
      <c r="H865" s="174"/>
      <c r="I865" s="174"/>
      <c r="J865" s="174"/>
      <c r="K865" s="174"/>
      <c r="L865" s="174"/>
      <c r="M865" s="174"/>
      <c r="N865" s="174"/>
      <c r="O865" s="174"/>
      <c r="P865" s="174"/>
      <c r="Q865" s="174"/>
      <c r="R865" s="174"/>
      <c r="S865" s="174"/>
      <c r="T865" s="174"/>
      <c r="U865" s="174"/>
      <c r="V865" s="174"/>
      <c r="W865" s="174"/>
      <c r="X865" s="174"/>
    </row>
    <row r="866" spans="1:24" ht="14.4">
      <c r="A866" s="48"/>
      <c r="F866" s="84"/>
      <c r="G866" s="174"/>
      <c r="H866" s="174"/>
      <c r="I866" s="174"/>
      <c r="J866" s="174"/>
      <c r="K866" s="174"/>
      <c r="L866" s="174"/>
      <c r="M866" s="174"/>
      <c r="N866" s="174"/>
      <c r="O866" s="174"/>
      <c r="P866" s="174"/>
      <c r="Q866" s="174"/>
      <c r="R866" s="174"/>
      <c r="S866" s="174"/>
      <c r="T866" s="174"/>
      <c r="U866" s="174"/>
      <c r="V866" s="174"/>
      <c r="W866" s="174"/>
      <c r="X866" s="174"/>
    </row>
    <row r="867" spans="1:24" ht="14.4">
      <c r="A867" s="48"/>
      <c r="F867" s="84"/>
      <c r="G867" s="174"/>
      <c r="H867" s="174"/>
      <c r="I867" s="174"/>
      <c r="J867" s="174"/>
      <c r="K867" s="174"/>
      <c r="L867" s="174"/>
      <c r="M867" s="174"/>
      <c r="N867" s="174"/>
      <c r="O867" s="174"/>
      <c r="P867" s="174"/>
      <c r="Q867" s="174"/>
      <c r="R867" s="174"/>
      <c r="S867" s="174"/>
      <c r="T867" s="174"/>
      <c r="U867" s="174"/>
      <c r="V867" s="174"/>
      <c r="W867" s="174"/>
      <c r="X867" s="174"/>
    </row>
    <row r="868" spans="1:24" ht="14.4">
      <c r="A868" s="48"/>
      <c r="F868" s="84"/>
      <c r="G868" s="174"/>
      <c r="H868" s="174"/>
      <c r="I868" s="174"/>
      <c r="J868" s="174"/>
      <c r="K868" s="174"/>
      <c r="L868" s="174"/>
      <c r="M868" s="174"/>
      <c r="N868" s="174"/>
      <c r="O868" s="174"/>
      <c r="P868" s="174"/>
      <c r="Q868" s="174"/>
      <c r="R868" s="174"/>
      <c r="S868" s="174"/>
      <c r="T868" s="174"/>
      <c r="U868" s="174"/>
      <c r="V868" s="174"/>
      <c r="W868" s="174"/>
      <c r="X868" s="174"/>
    </row>
    <row r="869" spans="1:24" ht="14.4">
      <c r="A869" s="48"/>
      <c r="F869" s="84"/>
      <c r="G869" s="174"/>
      <c r="H869" s="174"/>
      <c r="I869" s="174"/>
      <c r="J869" s="174"/>
      <c r="K869" s="174"/>
      <c r="L869" s="174"/>
      <c r="M869" s="174"/>
      <c r="N869" s="174"/>
      <c r="O869" s="174"/>
      <c r="P869" s="174"/>
      <c r="Q869" s="174"/>
      <c r="R869" s="174"/>
      <c r="S869" s="174"/>
      <c r="T869" s="174"/>
      <c r="U869" s="174"/>
      <c r="V869" s="174"/>
      <c r="W869" s="174"/>
      <c r="X869" s="174"/>
    </row>
    <row r="870" spans="1:24" ht="14.4">
      <c r="A870" s="48"/>
      <c r="F870" s="84"/>
      <c r="G870" s="174"/>
      <c r="H870" s="174"/>
      <c r="I870" s="174"/>
      <c r="J870" s="174"/>
      <c r="K870" s="174"/>
      <c r="L870" s="174"/>
      <c r="M870" s="174"/>
      <c r="N870" s="174"/>
      <c r="O870" s="174"/>
      <c r="P870" s="174"/>
      <c r="Q870" s="174"/>
      <c r="R870" s="174"/>
      <c r="S870" s="174"/>
      <c r="T870" s="174"/>
      <c r="U870" s="174"/>
      <c r="V870" s="174"/>
      <c r="W870" s="174"/>
      <c r="X870" s="174"/>
    </row>
    <row r="871" spans="1:24" ht="14.4">
      <c r="A871" s="48"/>
      <c r="F871" s="84"/>
      <c r="G871" s="174"/>
      <c r="H871" s="174"/>
      <c r="I871" s="174"/>
      <c r="J871" s="174"/>
      <c r="K871" s="174"/>
      <c r="L871" s="174"/>
      <c r="M871" s="174"/>
      <c r="N871" s="174"/>
      <c r="O871" s="174"/>
      <c r="P871" s="174"/>
      <c r="Q871" s="174"/>
      <c r="R871" s="174"/>
      <c r="S871" s="174"/>
      <c r="T871" s="174"/>
      <c r="U871" s="174"/>
      <c r="V871" s="174"/>
      <c r="W871" s="174"/>
      <c r="X871" s="174"/>
    </row>
    <row r="872" spans="1:24" ht="14.4">
      <c r="A872" s="48"/>
      <c r="F872" s="84"/>
      <c r="G872" s="174"/>
      <c r="H872" s="174"/>
      <c r="I872" s="174"/>
      <c r="J872" s="174"/>
      <c r="K872" s="174"/>
      <c r="L872" s="174"/>
      <c r="M872" s="174"/>
      <c r="N872" s="174"/>
      <c r="O872" s="174"/>
      <c r="P872" s="174"/>
      <c r="Q872" s="174"/>
      <c r="R872" s="174"/>
      <c r="S872" s="174"/>
      <c r="T872" s="174"/>
      <c r="U872" s="174"/>
      <c r="V872" s="174"/>
      <c r="W872" s="174"/>
      <c r="X872" s="174"/>
    </row>
    <row r="873" spans="1:24" ht="14.4">
      <c r="A873" s="48"/>
      <c r="F873" s="84"/>
      <c r="G873" s="174"/>
      <c r="H873" s="174"/>
      <c r="I873" s="174"/>
      <c r="J873" s="174"/>
      <c r="K873" s="174"/>
      <c r="L873" s="174"/>
      <c r="M873" s="174"/>
      <c r="N873" s="174"/>
      <c r="O873" s="174"/>
      <c r="P873" s="174"/>
      <c r="Q873" s="174"/>
      <c r="R873" s="174"/>
      <c r="S873" s="174"/>
      <c r="T873" s="174"/>
      <c r="U873" s="174"/>
      <c r="V873" s="174"/>
      <c r="W873" s="174"/>
      <c r="X873" s="174"/>
    </row>
    <row r="874" spans="1:24" ht="14.4">
      <c r="A874" s="48"/>
      <c r="F874" s="84"/>
      <c r="G874" s="174"/>
      <c r="H874" s="174"/>
      <c r="I874" s="174"/>
      <c r="J874" s="174"/>
      <c r="K874" s="174"/>
      <c r="L874" s="174"/>
      <c r="M874" s="174"/>
      <c r="N874" s="174"/>
      <c r="O874" s="174"/>
      <c r="P874" s="174"/>
      <c r="Q874" s="174"/>
      <c r="R874" s="174"/>
      <c r="S874" s="174"/>
      <c r="T874" s="174"/>
      <c r="U874" s="174"/>
      <c r="V874" s="174"/>
      <c r="W874" s="174"/>
      <c r="X874" s="174"/>
    </row>
    <row r="875" spans="1:24" ht="14.4">
      <c r="A875" s="48"/>
      <c r="F875" s="84"/>
      <c r="G875" s="174"/>
      <c r="H875" s="174"/>
      <c r="I875" s="174"/>
      <c r="J875" s="174"/>
      <c r="K875" s="174"/>
      <c r="L875" s="174"/>
      <c r="M875" s="174"/>
      <c r="N875" s="174"/>
      <c r="O875" s="174"/>
      <c r="P875" s="174"/>
      <c r="Q875" s="174"/>
      <c r="R875" s="174"/>
      <c r="S875" s="174"/>
      <c r="T875" s="174"/>
      <c r="U875" s="174"/>
      <c r="V875" s="174"/>
      <c r="W875" s="174"/>
      <c r="X875" s="174"/>
    </row>
    <row r="876" spans="1:24" ht="14.4">
      <c r="A876" s="48"/>
      <c r="F876" s="84"/>
      <c r="G876" s="174"/>
      <c r="H876" s="174"/>
      <c r="I876" s="174"/>
      <c r="J876" s="174"/>
      <c r="K876" s="174"/>
      <c r="L876" s="174"/>
      <c r="M876" s="174"/>
      <c r="N876" s="174"/>
      <c r="O876" s="174"/>
      <c r="P876" s="174"/>
      <c r="Q876" s="174"/>
      <c r="R876" s="174"/>
      <c r="S876" s="174"/>
      <c r="T876" s="174"/>
      <c r="U876" s="174"/>
      <c r="V876" s="174"/>
      <c r="W876" s="174"/>
      <c r="X876" s="174"/>
    </row>
    <row r="877" spans="1:24" ht="14.4">
      <c r="A877" s="48"/>
      <c r="F877" s="84"/>
      <c r="G877" s="174"/>
      <c r="H877" s="174"/>
      <c r="I877" s="174"/>
      <c r="J877" s="174"/>
      <c r="K877" s="174"/>
      <c r="L877" s="174"/>
      <c r="M877" s="174"/>
      <c r="N877" s="174"/>
      <c r="O877" s="174"/>
      <c r="P877" s="174"/>
      <c r="Q877" s="174"/>
      <c r="R877" s="174"/>
      <c r="S877" s="174"/>
      <c r="T877" s="174"/>
      <c r="U877" s="174"/>
      <c r="V877" s="174"/>
      <c r="W877" s="174"/>
      <c r="X877" s="174"/>
    </row>
    <row r="878" spans="1:24" ht="14.4">
      <c r="A878" s="48"/>
      <c r="F878" s="84"/>
      <c r="G878" s="174"/>
      <c r="H878" s="174"/>
      <c r="I878" s="174"/>
      <c r="J878" s="174"/>
      <c r="K878" s="174"/>
      <c r="L878" s="174"/>
      <c r="M878" s="174"/>
      <c r="N878" s="174"/>
      <c r="O878" s="174"/>
      <c r="P878" s="174"/>
      <c r="Q878" s="174"/>
      <c r="R878" s="174"/>
      <c r="S878" s="174"/>
      <c r="T878" s="174"/>
      <c r="U878" s="174"/>
      <c r="V878" s="174"/>
      <c r="W878" s="174"/>
      <c r="X878" s="174"/>
    </row>
    <row r="879" spans="1:24" ht="14.4">
      <c r="A879" s="48"/>
      <c r="F879" s="84"/>
      <c r="G879" s="174"/>
      <c r="H879" s="174"/>
      <c r="I879" s="174"/>
      <c r="J879" s="174"/>
      <c r="K879" s="174"/>
      <c r="L879" s="174"/>
      <c r="M879" s="174"/>
      <c r="N879" s="174"/>
      <c r="O879" s="174"/>
      <c r="P879" s="174"/>
      <c r="Q879" s="174"/>
      <c r="R879" s="174"/>
      <c r="S879" s="174"/>
      <c r="T879" s="174"/>
      <c r="U879" s="174"/>
      <c r="V879" s="174"/>
      <c r="W879" s="174"/>
      <c r="X879" s="174"/>
    </row>
    <row r="880" spans="1:24" ht="14.4">
      <c r="A880" s="48"/>
      <c r="F880" s="84"/>
      <c r="G880" s="174"/>
      <c r="H880" s="174"/>
      <c r="I880" s="174"/>
      <c r="J880" s="174"/>
      <c r="K880" s="174"/>
      <c r="L880" s="174"/>
      <c r="M880" s="174"/>
      <c r="N880" s="174"/>
      <c r="O880" s="174"/>
      <c r="P880" s="174"/>
      <c r="Q880" s="174"/>
      <c r="R880" s="174"/>
      <c r="S880" s="174"/>
      <c r="T880" s="174"/>
      <c r="U880" s="174"/>
      <c r="V880" s="174"/>
      <c r="W880" s="174"/>
      <c r="X880" s="174"/>
    </row>
    <row r="881" spans="1:24" ht="14.4">
      <c r="A881" s="48"/>
      <c r="F881" s="84"/>
      <c r="G881" s="174"/>
      <c r="H881" s="174"/>
      <c r="I881" s="174"/>
      <c r="J881" s="174"/>
      <c r="K881" s="174"/>
      <c r="L881" s="174"/>
      <c r="M881" s="174"/>
      <c r="N881" s="174"/>
      <c r="O881" s="174"/>
      <c r="P881" s="174"/>
      <c r="Q881" s="174"/>
      <c r="R881" s="174"/>
      <c r="S881" s="174"/>
      <c r="T881" s="174"/>
      <c r="U881" s="174"/>
      <c r="V881" s="174"/>
      <c r="W881" s="174"/>
      <c r="X881" s="174"/>
    </row>
    <row r="882" spans="1:24" ht="14.4">
      <c r="A882" s="48"/>
      <c r="F882" s="84"/>
      <c r="G882" s="174"/>
      <c r="H882" s="174"/>
      <c r="I882" s="174"/>
      <c r="J882" s="174"/>
      <c r="K882" s="174"/>
      <c r="L882" s="174"/>
      <c r="M882" s="174"/>
      <c r="N882" s="174"/>
      <c r="O882" s="174"/>
      <c r="P882" s="174"/>
      <c r="Q882" s="174"/>
      <c r="R882" s="174"/>
      <c r="S882" s="174"/>
      <c r="T882" s="174"/>
      <c r="U882" s="174"/>
      <c r="V882" s="174"/>
      <c r="W882" s="174"/>
      <c r="X882" s="174"/>
    </row>
    <row r="883" spans="1:24" ht="14.4">
      <c r="A883" s="48"/>
      <c r="F883" s="84"/>
      <c r="G883" s="174"/>
      <c r="H883" s="174"/>
      <c r="I883" s="174"/>
      <c r="J883" s="174"/>
      <c r="K883" s="174"/>
      <c r="L883" s="174"/>
      <c r="M883" s="174"/>
      <c r="N883" s="174"/>
      <c r="O883" s="174"/>
      <c r="P883" s="174"/>
      <c r="Q883" s="174"/>
      <c r="R883" s="174"/>
      <c r="S883" s="174"/>
      <c r="T883" s="174"/>
      <c r="U883" s="174"/>
      <c r="V883" s="174"/>
      <c r="W883" s="174"/>
      <c r="X883" s="174"/>
    </row>
    <row r="884" spans="1:24" ht="14.4">
      <c r="A884" s="48"/>
      <c r="F884" s="84"/>
      <c r="G884" s="174"/>
      <c r="H884" s="174"/>
      <c r="I884" s="174"/>
      <c r="J884" s="174"/>
      <c r="K884" s="174"/>
      <c r="L884" s="174"/>
      <c r="M884" s="174"/>
      <c r="N884" s="174"/>
      <c r="O884" s="174"/>
      <c r="P884" s="174"/>
      <c r="Q884" s="174"/>
      <c r="R884" s="174"/>
      <c r="S884" s="174"/>
      <c r="T884" s="174"/>
      <c r="U884" s="174"/>
      <c r="V884" s="174"/>
      <c r="W884" s="174"/>
      <c r="X884" s="174"/>
    </row>
    <row r="885" spans="1:24" ht="14.4">
      <c r="A885" s="48"/>
      <c r="F885" s="84"/>
      <c r="G885" s="174"/>
      <c r="H885" s="174"/>
      <c r="I885" s="174"/>
      <c r="J885" s="174"/>
      <c r="K885" s="174"/>
      <c r="L885" s="174"/>
      <c r="M885" s="174"/>
      <c r="N885" s="174"/>
      <c r="O885" s="174"/>
      <c r="P885" s="174"/>
      <c r="Q885" s="174"/>
      <c r="R885" s="174"/>
      <c r="S885" s="174"/>
      <c r="T885" s="174"/>
      <c r="U885" s="174"/>
      <c r="V885" s="174"/>
      <c r="W885" s="174"/>
      <c r="X885" s="174"/>
    </row>
    <row r="886" spans="1:24" ht="14.4">
      <c r="A886" s="48"/>
      <c r="F886" s="84"/>
      <c r="G886" s="174"/>
      <c r="H886" s="174"/>
      <c r="I886" s="174"/>
      <c r="J886" s="174"/>
      <c r="K886" s="174"/>
      <c r="L886" s="174"/>
      <c r="M886" s="174"/>
      <c r="N886" s="174"/>
      <c r="O886" s="174"/>
      <c r="P886" s="174"/>
      <c r="Q886" s="174"/>
      <c r="R886" s="174"/>
      <c r="S886" s="174"/>
      <c r="T886" s="174"/>
      <c r="U886" s="174"/>
      <c r="V886" s="174"/>
      <c r="W886" s="174"/>
      <c r="X886" s="174"/>
    </row>
    <row r="887" spans="1:24" ht="14.4">
      <c r="A887" s="48"/>
      <c r="F887" s="84"/>
      <c r="G887" s="174"/>
      <c r="H887" s="174"/>
      <c r="I887" s="174"/>
      <c r="J887" s="174"/>
      <c r="K887" s="174"/>
      <c r="L887" s="174"/>
      <c r="M887" s="174"/>
      <c r="N887" s="174"/>
      <c r="O887" s="174"/>
      <c r="P887" s="174"/>
      <c r="Q887" s="174"/>
      <c r="R887" s="174"/>
      <c r="S887" s="174"/>
      <c r="T887" s="174"/>
      <c r="U887" s="174"/>
      <c r="V887" s="174"/>
      <c r="W887" s="174"/>
      <c r="X887" s="174"/>
    </row>
    <row r="888" spans="1:24" ht="14.4">
      <c r="A888" s="48"/>
      <c r="F888" s="84"/>
      <c r="G888" s="174"/>
      <c r="H888" s="174"/>
      <c r="I888" s="174"/>
      <c r="J888" s="174"/>
      <c r="K888" s="174"/>
      <c r="L888" s="174"/>
      <c r="M888" s="174"/>
      <c r="N888" s="174"/>
      <c r="O888" s="174"/>
      <c r="P888" s="174"/>
      <c r="Q888" s="174"/>
      <c r="R888" s="174"/>
      <c r="S888" s="174"/>
      <c r="T888" s="174"/>
      <c r="U888" s="174"/>
      <c r="V888" s="174"/>
      <c r="W888" s="174"/>
      <c r="X888" s="174"/>
    </row>
    <row r="889" spans="1:24" ht="14.4">
      <c r="A889" s="48"/>
      <c r="F889" s="84"/>
      <c r="G889" s="174"/>
      <c r="H889" s="174"/>
      <c r="I889" s="174"/>
      <c r="J889" s="174"/>
      <c r="K889" s="174"/>
      <c r="L889" s="174"/>
      <c r="M889" s="174"/>
      <c r="N889" s="174"/>
      <c r="O889" s="174"/>
      <c r="P889" s="174"/>
      <c r="Q889" s="174"/>
      <c r="R889" s="174"/>
      <c r="S889" s="174"/>
      <c r="T889" s="174"/>
      <c r="U889" s="174"/>
      <c r="V889" s="174"/>
      <c r="W889" s="174"/>
      <c r="X889" s="174"/>
    </row>
    <row r="890" spans="1:24" ht="14.4">
      <c r="A890" s="48"/>
      <c r="F890" s="84"/>
      <c r="G890" s="174"/>
      <c r="H890" s="174"/>
      <c r="I890" s="174"/>
      <c r="J890" s="174"/>
      <c r="K890" s="174"/>
      <c r="L890" s="174"/>
      <c r="M890" s="174"/>
      <c r="N890" s="174"/>
      <c r="O890" s="174"/>
      <c r="P890" s="174"/>
      <c r="Q890" s="174"/>
      <c r="R890" s="174"/>
      <c r="S890" s="174"/>
      <c r="T890" s="174"/>
      <c r="U890" s="174"/>
      <c r="V890" s="174"/>
      <c r="W890" s="174"/>
      <c r="X890" s="174"/>
    </row>
    <row r="891" spans="1:24" ht="14.4">
      <c r="A891" s="48"/>
      <c r="F891" s="84"/>
      <c r="G891" s="174"/>
      <c r="H891" s="174"/>
      <c r="I891" s="174"/>
      <c r="J891" s="174"/>
      <c r="K891" s="174"/>
      <c r="L891" s="174"/>
      <c r="M891" s="174"/>
      <c r="N891" s="174"/>
      <c r="O891" s="174"/>
      <c r="P891" s="174"/>
      <c r="Q891" s="174"/>
      <c r="R891" s="174"/>
      <c r="S891" s="174"/>
      <c r="T891" s="174"/>
      <c r="U891" s="174"/>
      <c r="V891" s="174"/>
      <c r="W891" s="174"/>
      <c r="X891" s="174"/>
    </row>
    <row r="892" spans="1:24" ht="14.4">
      <c r="A892" s="48"/>
      <c r="F892" s="84"/>
      <c r="G892" s="174"/>
      <c r="H892" s="174"/>
      <c r="I892" s="174"/>
      <c r="J892" s="174"/>
      <c r="K892" s="174"/>
      <c r="L892" s="174"/>
      <c r="M892" s="174"/>
      <c r="N892" s="174"/>
      <c r="O892" s="174"/>
      <c r="P892" s="174"/>
      <c r="Q892" s="174"/>
      <c r="R892" s="174"/>
      <c r="S892" s="174"/>
      <c r="T892" s="174"/>
      <c r="U892" s="174"/>
      <c r="V892" s="174"/>
      <c r="W892" s="174"/>
      <c r="X892" s="174"/>
    </row>
    <row r="893" spans="1:24" ht="14.4">
      <c r="A893" s="48"/>
      <c r="F893" s="84"/>
      <c r="G893" s="174"/>
      <c r="H893" s="174"/>
      <c r="I893" s="174"/>
      <c r="J893" s="174"/>
      <c r="K893" s="174"/>
      <c r="L893" s="174"/>
      <c r="M893" s="174"/>
      <c r="N893" s="174"/>
      <c r="O893" s="174"/>
      <c r="P893" s="174"/>
      <c r="Q893" s="174"/>
      <c r="R893" s="174"/>
      <c r="S893" s="174"/>
      <c r="T893" s="174"/>
      <c r="U893" s="174"/>
      <c r="V893" s="174"/>
      <c r="W893" s="174"/>
      <c r="X893" s="174"/>
    </row>
    <row r="894" spans="1:24" ht="14.4">
      <c r="A894" s="48"/>
      <c r="F894" s="84"/>
      <c r="G894" s="174"/>
      <c r="H894" s="174"/>
      <c r="I894" s="174"/>
      <c r="J894" s="174"/>
      <c r="K894" s="174"/>
      <c r="L894" s="174"/>
      <c r="M894" s="174"/>
      <c r="N894" s="174"/>
      <c r="O894" s="174"/>
      <c r="P894" s="174"/>
      <c r="Q894" s="174"/>
      <c r="R894" s="174"/>
      <c r="S894" s="174"/>
      <c r="T894" s="174"/>
      <c r="U894" s="174"/>
      <c r="V894" s="174"/>
      <c r="W894" s="174"/>
      <c r="X894" s="174"/>
    </row>
    <row r="895" spans="1:24" ht="14.4">
      <c r="A895" s="48"/>
      <c r="F895" s="84"/>
      <c r="G895" s="174"/>
      <c r="H895" s="174"/>
      <c r="I895" s="174"/>
      <c r="J895" s="174"/>
      <c r="K895" s="174"/>
      <c r="L895" s="174"/>
      <c r="M895" s="174"/>
      <c r="N895" s="174"/>
      <c r="O895" s="174"/>
      <c r="P895" s="174"/>
      <c r="Q895" s="174"/>
      <c r="R895" s="174"/>
      <c r="S895" s="174"/>
      <c r="T895" s="174"/>
      <c r="U895" s="174"/>
      <c r="V895" s="174"/>
      <c r="W895" s="174"/>
      <c r="X895" s="174"/>
    </row>
    <row r="896" spans="1:24" ht="14.4">
      <c r="A896" s="48"/>
      <c r="F896" s="84"/>
      <c r="G896" s="174"/>
      <c r="H896" s="174"/>
      <c r="I896" s="174"/>
      <c r="J896" s="174"/>
      <c r="K896" s="174"/>
      <c r="L896" s="174"/>
      <c r="M896" s="174"/>
      <c r="N896" s="174"/>
      <c r="O896" s="174"/>
      <c r="P896" s="174"/>
      <c r="Q896" s="174"/>
      <c r="R896" s="174"/>
      <c r="S896" s="174"/>
      <c r="T896" s="174"/>
      <c r="U896" s="174"/>
      <c r="V896" s="174"/>
      <c r="W896" s="174"/>
      <c r="X896" s="174"/>
    </row>
    <row r="897" spans="1:24" ht="14.4">
      <c r="A897" s="48"/>
      <c r="F897" s="84"/>
      <c r="G897" s="174"/>
      <c r="H897" s="174"/>
      <c r="I897" s="174"/>
      <c r="J897" s="174"/>
      <c r="K897" s="174"/>
      <c r="L897" s="174"/>
      <c r="M897" s="174"/>
      <c r="N897" s="174"/>
      <c r="O897" s="174"/>
      <c r="P897" s="174"/>
      <c r="Q897" s="174"/>
      <c r="R897" s="174"/>
      <c r="S897" s="174"/>
      <c r="T897" s="174"/>
      <c r="U897" s="174"/>
      <c r="V897" s="174"/>
      <c r="W897" s="174"/>
      <c r="X897" s="174"/>
    </row>
    <row r="898" spans="1:24" ht="14.4">
      <c r="A898" s="48"/>
      <c r="F898" s="84"/>
      <c r="G898" s="174"/>
      <c r="H898" s="174"/>
      <c r="I898" s="174"/>
      <c r="J898" s="174"/>
      <c r="K898" s="174"/>
      <c r="L898" s="174"/>
      <c r="M898" s="174"/>
      <c r="N898" s="174"/>
      <c r="O898" s="174"/>
      <c r="P898" s="174"/>
      <c r="Q898" s="174"/>
      <c r="R898" s="174"/>
      <c r="S898" s="174"/>
      <c r="T898" s="174"/>
      <c r="U898" s="174"/>
      <c r="V898" s="174"/>
      <c r="W898" s="174"/>
      <c r="X898" s="174"/>
    </row>
    <row r="899" spans="1:24" ht="14.4">
      <c r="A899" s="48"/>
      <c r="F899" s="84"/>
      <c r="G899" s="174"/>
      <c r="H899" s="174"/>
      <c r="I899" s="174"/>
      <c r="J899" s="174"/>
      <c r="K899" s="174"/>
      <c r="L899" s="174"/>
      <c r="M899" s="174"/>
      <c r="N899" s="174"/>
      <c r="O899" s="174"/>
      <c r="P899" s="174"/>
      <c r="Q899" s="174"/>
      <c r="R899" s="174"/>
      <c r="S899" s="174"/>
      <c r="T899" s="174"/>
      <c r="U899" s="174"/>
      <c r="V899" s="174"/>
      <c r="W899" s="174"/>
      <c r="X899" s="174"/>
    </row>
    <row r="900" spans="1:24" ht="14.4">
      <c r="A900" s="48"/>
      <c r="F900" s="84"/>
      <c r="G900" s="174"/>
      <c r="H900" s="174"/>
      <c r="I900" s="174"/>
      <c r="J900" s="174"/>
      <c r="K900" s="174"/>
      <c r="L900" s="174"/>
      <c r="M900" s="174"/>
      <c r="N900" s="174"/>
      <c r="O900" s="174"/>
      <c r="P900" s="174"/>
      <c r="Q900" s="174"/>
      <c r="R900" s="174"/>
      <c r="S900" s="174"/>
      <c r="T900" s="174"/>
      <c r="U900" s="174"/>
      <c r="V900" s="174"/>
      <c r="W900" s="174"/>
      <c r="X900" s="174"/>
    </row>
    <row r="901" spans="1:24" ht="13.2">
      <c r="A901" s="48"/>
    </row>
    <row r="902" spans="1:24" ht="13.2">
      <c r="A902" s="48"/>
    </row>
    <row r="903" spans="1:24" ht="13.2">
      <c r="A903" s="48"/>
    </row>
    <row r="904" spans="1:24" ht="13.2">
      <c r="A904" s="48"/>
    </row>
    <row r="905" spans="1:24" ht="13.2">
      <c r="A905" s="48"/>
    </row>
    <row r="906" spans="1:24" ht="13.2">
      <c r="A906" s="48"/>
    </row>
    <row r="907" spans="1:24" ht="13.2">
      <c r="A907" s="48"/>
    </row>
    <row r="908" spans="1:24" ht="13.2">
      <c r="A908" s="48"/>
    </row>
    <row r="909" spans="1:24" ht="13.2">
      <c r="A909" s="48"/>
    </row>
    <row r="910" spans="1:24" ht="13.2">
      <c r="A910" s="48"/>
    </row>
    <row r="911" spans="1:24" ht="13.2">
      <c r="A911" s="48"/>
    </row>
    <row r="912" spans="1:24" ht="13.2">
      <c r="A912" s="48"/>
    </row>
    <row r="913" spans="1:1" ht="13.2">
      <c r="A913" s="48"/>
    </row>
    <row r="914" spans="1:1" ht="13.2">
      <c r="A914" s="48"/>
    </row>
    <row r="915" spans="1:1" ht="13.2">
      <c r="A915" s="48"/>
    </row>
    <row r="916" spans="1:1" ht="13.2">
      <c r="A916" s="48"/>
    </row>
    <row r="917" spans="1:1" ht="13.2">
      <c r="A917" s="48"/>
    </row>
    <row r="918" spans="1:1" ht="13.2">
      <c r="A918" s="48"/>
    </row>
    <row r="919" spans="1:1" ht="13.2">
      <c r="A919" s="48"/>
    </row>
    <row r="920" spans="1:1" ht="13.2">
      <c r="A920" s="48"/>
    </row>
    <row r="921" spans="1:1" ht="13.2">
      <c r="A921" s="48"/>
    </row>
    <row r="922" spans="1:1" ht="13.2">
      <c r="A922" s="48"/>
    </row>
    <row r="923" spans="1:1" ht="13.2">
      <c r="A923" s="48"/>
    </row>
    <row r="924" spans="1:1" ht="13.2">
      <c r="A924" s="48"/>
    </row>
    <row r="925" spans="1:1" ht="13.2">
      <c r="A925" s="48"/>
    </row>
    <row r="926" spans="1:1" ht="13.2">
      <c r="A926" s="48"/>
    </row>
    <row r="927" spans="1:1" ht="13.2">
      <c r="A927" s="48"/>
    </row>
    <row r="928" spans="1:1" ht="13.2">
      <c r="A928" s="48"/>
    </row>
    <row r="929" spans="1:1" ht="13.2">
      <c r="A929" s="48"/>
    </row>
    <row r="930" spans="1:1" ht="13.2">
      <c r="A930" s="48"/>
    </row>
    <row r="931" spans="1:1" ht="13.2">
      <c r="A931" s="48"/>
    </row>
    <row r="932" spans="1:1" ht="13.2">
      <c r="A932" s="48"/>
    </row>
    <row r="933" spans="1:1" ht="13.2">
      <c r="A933" s="48"/>
    </row>
    <row r="934" spans="1:1" ht="13.2">
      <c r="A934" s="48"/>
    </row>
    <row r="935" spans="1:1" ht="13.2">
      <c r="A935" s="48"/>
    </row>
    <row r="936" spans="1:1" ht="13.2">
      <c r="A936" s="48"/>
    </row>
    <row r="937" spans="1:1" ht="13.2">
      <c r="A937" s="48"/>
    </row>
    <row r="938" spans="1:1" ht="13.2">
      <c r="A938" s="48"/>
    </row>
    <row r="939" spans="1:1" ht="13.2">
      <c r="A939" s="48"/>
    </row>
    <row r="940" spans="1:1" ht="13.2">
      <c r="A940" s="48"/>
    </row>
    <row r="941" spans="1:1" ht="13.2">
      <c r="A941" s="48"/>
    </row>
    <row r="942" spans="1:1" ht="13.2">
      <c r="A942" s="48"/>
    </row>
    <row r="943" spans="1:1" ht="13.2">
      <c r="A943" s="48"/>
    </row>
    <row r="944" spans="1:1" ht="13.2">
      <c r="A944" s="48"/>
    </row>
    <row r="945" spans="1:1" ht="13.2">
      <c r="A945" s="48"/>
    </row>
    <row r="946" spans="1:1" ht="13.2">
      <c r="A946" s="48"/>
    </row>
    <row r="947" spans="1:1" ht="13.2">
      <c r="A947" s="48"/>
    </row>
    <row r="948" spans="1:1" ht="13.2">
      <c r="A948" s="48"/>
    </row>
    <row r="949" spans="1:1" ht="13.2">
      <c r="A949" s="48"/>
    </row>
    <row r="950" spans="1:1" ht="13.2">
      <c r="A950" s="48"/>
    </row>
    <row r="951" spans="1:1" ht="13.2">
      <c r="A951" s="48"/>
    </row>
    <row r="952" spans="1:1" ht="13.2">
      <c r="A952" s="48"/>
    </row>
    <row r="953" spans="1:1" ht="13.2">
      <c r="A953" s="48"/>
    </row>
    <row r="954" spans="1:1" ht="13.2">
      <c r="A954" s="48"/>
    </row>
    <row r="955" spans="1:1" ht="13.2">
      <c r="A955" s="48"/>
    </row>
    <row r="956" spans="1:1" ht="13.2">
      <c r="A956" s="48"/>
    </row>
    <row r="957" spans="1:1" ht="13.2">
      <c r="A957" s="48"/>
    </row>
    <row r="958" spans="1:1" ht="13.2">
      <c r="A958" s="48"/>
    </row>
    <row r="959" spans="1:1" ht="13.2">
      <c r="A959" s="48"/>
    </row>
    <row r="960" spans="1:1" ht="13.2">
      <c r="A960" s="48"/>
    </row>
    <row r="961" spans="1:1" ht="13.2">
      <c r="A961" s="48"/>
    </row>
    <row r="962" spans="1:1" ht="13.2">
      <c r="A962" s="48"/>
    </row>
    <row r="963" spans="1:1" ht="13.2">
      <c r="A963" s="48"/>
    </row>
    <row r="964" spans="1:1" ht="13.2">
      <c r="A964" s="48"/>
    </row>
    <row r="965" spans="1:1" ht="13.2">
      <c r="A965" s="48"/>
    </row>
    <row r="966" spans="1:1" ht="13.2">
      <c r="A966" s="48"/>
    </row>
    <row r="967" spans="1:1" ht="13.2">
      <c r="A967" s="48"/>
    </row>
    <row r="968" spans="1:1" ht="13.2">
      <c r="A968" s="48"/>
    </row>
    <row r="969" spans="1:1" ht="13.2">
      <c r="A969" s="48"/>
    </row>
    <row r="970" spans="1:1" ht="13.2">
      <c r="A970" s="48"/>
    </row>
    <row r="971" spans="1:1" ht="13.2">
      <c r="A971" s="48"/>
    </row>
    <row r="972" spans="1:1" ht="13.2">
      <c r="A972" s="48"/>
    </row>
    <row r="973" spans="1:1" ht="13.2">
      <c r="A973" s="48"/>
    </row>
    <row r="974" spans="1:1" ht="13.2">
      <c r="A974" s="48"/>
    </row>
    <row r="975" spans="1:1" ht="13.2">
      <c r="A975" s="48"/>
    </row>
    <row r="976" spans="1:1" ht="13.2">
      <c r="A976" s="48"/>
    </row>
    <row r="977" spans="1:1" ht="13.2">
      <c r="A977" s="48"/>
    </row>
    <row r="978" spans="1:1" ht="13.2">
      <c r="A978" s="48"/>
    </row>
    <row r="979" spans="1:1" ht="13.2">
      <c r="A979" s="48"/>
    </row>
    <row r="980" spans="1:1" ht="13.2">
      <c r="A980" s="48"/>
    </row>
    <row r="981" spans="1:1" ht="13.2">
      <c r="A981" s="48"/>
    </row>
    <row r="982" spans="1:1" ht="13.2">
      <c r="A982" s="48"/>
    </row>
    <row r="983" spans="1:1" ht="13.2">
      <c r="A983" s="48"/>
    </row>
    <row r="984" spans="1:1" ht="13.2">
      <c r="A984" s="48"/>
    </row>
    <row r="985" spans="1:1" ht="13.2">
      <c r="A985" s="48"/>
    </row>
    <row r="986" spans="1:1" ht="13.2">
      <c r="A986" s="48"/>
    </row>
    <row r="987" spans="1:1" ht="13.2">
      <c r="A987" s="48"/>
    </row>
    <row r="988" spans="1:1" ht="13.2">
      <c r="A988" s="48"/>
    </row>
    <row r="989" spans="1:1" ht="13.2">
      <c r="A989" s="48"/>
    </row>
    <row r="990" spans="1:1" ht="13.2">
      <c r="A990" s="48"/>
    </row>
    <row r="991" spans="1:1" ht="13.2">
      <c r="A991" s="48"/>
    </row>
    <row r="992" spans="1:1" ht="13.2">
      <c r="A992" s="48"/>
    </row>
    <row r="993" spans="1:1" ht="13.2">
      <c r="A993" s="48"/>
    </row>
    <row r="994" spans="1:1" ht="13.2">
      <c r="A994" s="48"/>
    </row>
    <row r="995" spans="1:1" ht="13.2">
      <c r="A995" s="48"/>
    </row>
    <row r="996" spans="1:1" ht="13.2">
      <c r="A996" s="48"/>
    </row>
    <row r="997" spans="1:1" ht="13.2">
      <c r="A997" s="48"/>
    </row>
    <row r="998" spans="1:1" ht="13.2">
      <c r="A998" s="48"/>
    </row>
    <row r="999" spans="1:1" ht="13.2">
      <c r="A999" s="48"/>
    </row>
    <row r="1000" spans="1:1" ht="13.2">
      <c r="A1000" s="48"/>
    </row>
  </sheetData>
  <dataValidations count="2">
    <dataValidation type="list" allowBlank="1" showErrorMessage="1" sqref="B2:B664" xr:uid="{00000000-0002-0000-0700-000000000000}">
      <formula1>"TRUE"</formula1>
    </dataValidation>
    <dataValidation type="list" allowBlank="1" showErrorMessage="1" sqref="F2:F900" xr:uid="{00000000-0002-0000-0700-000001000000}">
      <formula1>"VC,Maha Prasad,Crowd Mgmt,Parking,Hospitality,Transportation,Decoration,Concourse,Bookstall,Helpdesk,BabySitting,Cultural,Flowers,Health,Hotline,Medals,Tickets,Audio,Mobile,Seva,Transport,Snacks,Volunteer Desk,Capacity Planning,Reserve,Youth Mobile,Live S"&amp;"tream,Puja/Homa,Communications,Venue Maintenance,KDHT,Green Room Help,Duplicate"</formula1>
    </dataValidation>
  </dataValidations>
  <hyperlinks>
    <hyperlink ref="E459" r:id="rId1" xr:uid="{00000000-0004-0000-0700-000000000000}"/>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T68"/>
  <sheetViews>
    <sheetView workbookViewId="0">
      <pane xSplit="1" topLeftCell="B1" activePane="topRight" state="frozen"/>
      <selection pane="topRight" activeCell="C2" sqref="C2"/>
    </sheetView>
  </sheetViews>
  <sheetFormatPr defaultColWidth="12.6640625" defaultRowHeight="15.75" customHeight="1"/>
  <cols>
    <col min="1" max="1" width="16.109375" customWidth="1"/>
    <col min="2" max="2" width="15.33203125" customWidth="1"/>
    <col min="3" max="3" width="9.33203125" customWidth="1"/>
    <col min="4" max="4" width="7.88671875" customWidth="1"/>
    <col min="5" max="5" width="7.6640625" customWidth="1"/>
    <col min="6" max="6" width="8.33203125" customWidth="1"/>
    <col min="7" max="7" width="7.33203125" customWidth="1"/>
    <col min="8" max="8" width="7.6640625" customWidth="1"/>
    <col min="9" max="9" width="7.44140625" customWidth="1"/>
    <col min="10" max="10" width="5.33203125" customWidth="1"/>
    <col min="11" max="11" width="5.44140625" customWidth="1"/>
    <col min="12" max="12" width="8.77734375" customWidth="1"/>
    <col min="13" max="13" width="7" customWidth="1"/>
    <col min="14" max="14" width="8.109375" customWidth="1"/>
    <col min="15" max="15" width="8.77734375" customWidth="1"/>
    <col min="16" max="17" width="7.109375" customWidth="1"/>
    <col min="18" max="18" width="7" customWidth="1"/>
    <col min="19" max="19" width="7.6640625" customWidth="1"/>
    <col min="20" max="20" width="7.33203125" customWidth="1"/>
    <col min="21" max="21" width="5.88671875" customWidth="1"/>
    <col min="22" max="22" width="5.6640625" customWidth="1"/>
    <col min="23" max="23" width="5.33203125" customWidth="1"/>
    <col min="24" max="24" width="3" customWidth="1"/>
    <col min="25" max="25" width="12.6640625" customWidth="1"/>
    <col min="26" max="26" width="3.44140625" customWidth="1"/>
  </cols>
  <sheetData>
    <row r="1" spans="1:13" ht="13.2">
      <c r="A1" s="183"/>
      <c r="B1" s="535" t="s">
        <v>3315</v>
      </c>
      <c r="C1" s="536"/>
      <c r="D1" s="536"/>
      <c r="F1" s="535" t="s">
        <v>3316</v>
      </c>
      <c r="G1" s="536"/>
      <c r="H1" s="536"/>
      <c r="I1" s="536"/>
      <c r="J1" s="536"/>
      <c r="L1" s="537" t="s">
        <v>3317</v>
      </c>
      <c r="M1" s="536"/>
    </row>
    <row r="2" spans="1:13" ht="13.2">
      <c r="A2" s="100" t="s">
        <v>2486</v>
      </c>
      <c r="B2" s="101" t="s">
        <v>2520</v>
      </c>
      <c r="C2" s="101" t="s">
        <v>2521</v>
      </c>
      <c r="D2" s="101" t="s">
        <v>2489</v>
      </c>
      <c r="F2" s="100" t="s">
        <v>2486</v>
      </c>
      <c r="G2" s="100" t="s">
        <v>28</v>
      </c>
      <c r="H2" s="100" t="s">
        <v>2768</v>
      </c>
      <c r="I2" s="100" t="s">
        <v>56</v>
      </c>
      <c r="J2" s="100" t="s">
        <v>1708</v>
      </c>
      <c r="L2" s="105" t="s">
        <v>2490</v>
      </c>
      <c r="M2" s="106" t="s">
        <v>2491</v>
      </c>
    </row>
    <row r="3" spans="1:13" ht="13.2">
      <c r="A3" s="102" t="s">
        <v>3318</v>
      </c>
      <c r="B3" s="103">
        <f>COUNTIF('Consolidated Report Data'!$G:$G,"Y")</f>
        <v>58</v>
      </c>
      <c r="C3" s="103"/>
      <c r="D3" s="104">
        <f t="shared" ref="D3:D20" si="0">B3-C3</f>
        <v>58</v>
      </c>
      <c r="F3" s="102" t="s">
        <v>3318</v>
      </c>
      <c r="G3" s="108"/>
      <c r="H3" s="108"/>
      <c r="I3" s="108"/>
      <c r="J3" s="110"/>
      <c r="L3" s="107" t="s">
        <v>28</v>
      </c>
      <c r="M3" s="108">
        <f>COUNTIFS('Consolidated Report Data'!$C:$C,"Texas") + COUNTIFS('Consolidated Report Data'!$C:$C,"Frisco") + COUNTIFS('Consolidated Report Data'!$C:$C,"Irving") + COUNTIFS('Consolidated Report Data'!$C:$C,"Huston") + COUNTIFS('Consolidated Report Data'!$C:$C,"Austin") + COUNTIFS('Consolidated Report Data'!$C:$C,"Dallas")</f>
        <v>298</v>
      </c>
    </row>
    <row r="4" spans="1:13" ht="13.2">
      <c r="A4" s="102" t="s">
        <v>3319</v>
      </c>
      <c r="B4" s="103">
        <f>COUNTIF('Consolidated Report Data'!$H:$H,"Y")</f>
        <v>69</v>
      </c>
      <c r="C4" s="103"/>
      <c r="D4" s="104">
        <f t="shared" si="0"/>
        <v>69</v>
      </c>
      <c r="F4" s="102" t="s">
        <v>3319</v>
      </c>
      <c r="G4" s="108"/>
      <c r="H4" s="108"/>
      <c r="I4" s="108"/>
      <c r="J4" s="110"/>
      <c r="L4" s="107" t="s">
        <v>2768</v>
      </c>
      <c r="M4" s="108">
        <f>COUNTIFS('Consolidated Report Data'!$C:$C,"Chicago")</f>
        <v>200</v>
      </c>
    </row>
    <row r="5" spans="1:13" ht="13.2">
      <c r="A5" s="102" t="s">
        <v>3320</v>
      </c>
      <c r="B5" s="103">
        <f>COUNTIF('Consolidated Report Data'!$I:$I,"Y")</f>
        <v>67</v>
      </c>
      <c r="C5" s="103"/>
      <c r="D5" s="104">
        <f t="shared" si="0"/>
        <v>67</v>
      </c>
      <c r="F5" s="102" t="s">
        <v>3320</v>
      </c>
      <c r="G5" s="108"/>
      <c r="H5" s="108"/>
      <c r="I5" s="108"/>
      <c r="J5" s="110"/>
      <c r="L5" s="107" t="s">
        <v>2493</v>
      </c>
      <c r="M5" s="108">
        <f>M6-(M3+M4)</f>
        <v>184</v>
      </c>
    </row>
    <row r="6" spans="1:13" ht="13.2">
      <c r="A6" s="102" t="s">
        <v>3321</v>
      </c>
      <c r="B6" s="103">
        <f>COUNTIF('Consolidated Report Data'!$J:$J,"Y")</f>
        <v>75</v>
      </c>
      <c r="C6" s="103"/>
      <c r="D6" s="104">
        <f t="shared" si="0"/>
        <v>75</v>
      </c>
      <c r="F6" s="102" t="s">
        <v>3321</v>
      </c>
      <c r="G6" s="108"/>
      <c r="H6" s="108"/>
      <c r="I6" s="108"/>
      <c r="J6" s="110"/>
      <c r="L6" s="109" t="s">
        <v>1708</v>
      </c>
      <c r="M6" s="108">
        <f>COUNTA('Consolidated Report Data'!C:C)</f>
        <v>682</v>
      </c>
    </row>
    <row r="7" spans="1:13" ht="13.2">
      <c r="A7" s="102" t="s">
        <v>3322</v>
      </c>
      <c r="B7" s="103">
        <f>COUNTIF('Consolidated Report Data'!$K:$K,"Y")</f>
        <v>57</v>
      </c>
      <c r="C7" s="184">
        <f>SUM(Estimates!K1)</f>
        <v>50</v>
      </c>
      <c r="D7" s="104">
        <f t="shared" si="0"/>
        <v>7</v>
      </c>
      <c r="F7" s="102" t="s">
        <v>3322</v>
      </c>
      <c r="G7" s="108">
        <f>COUNTIFS('Consolidated Report Data'!$C:$C,"Texas",'Consolidated Report Data'!$K:$K,"Y") + COUNTIFS('Consolidated Report Data'!$C:$C,"Frisco",'Consolidated Report Data'!$K:$K,"Y") + COUNTIFS('Consolidated Report Data'!$C:$C,"Irving",'Consolidated Report Data'!$K:$K,"Y") + COUNTIFS('Consolidated Report Data'!$C:$C,"Huston",'Consolidated Report Data'!$K:$K,"Y") + COUNTIFS('Consolidated Report Data'!$C:$C,"Austin",'Consolidated Report Data'!$K:$K,"Y") + COUNTIFS('Consolidated Report Data'!$C:$C,"Dallas",'Consolidated Report Data'!$K:$K,"Y")</f>
        <v>13</v>
      </c>
      <c r="H7" s="108">
        <f>COUNTIFS('Consolidated Report Data'!$C:$C,"Chicago",'Consolidated Report Data'!$K:$K,"Y")</f>
        <v>35</v>
      </c>
      <c r="I7" s="108">
        <f>COUNTIFS('Consolidated Report Data'!$K:$K,"Y") - (G7+H7)</f>
        <v>9</v>
      </c>
      <c r="J7" s="110">
        <f t="shared" ref="J7:J20" si="1">SUM(G7:I7)</f>
        <v>57</v>
      </c>
    </row>
    <row r="8" spans="1:13" ht="13.2">
      <c r="A8" s="102" t="s">
        <v>3323</v>
      </c>
      <c r="B8" s="103">
        <f>COUNTIF('Consolidated Report Data'!$L:$L,"Y")</f>
        <v>77</v>
      </c>
      <c r="C8" s="184">
        <f>SUM(Estimates!L1)</f>
        <v>50</v>
      </c>
      <c r="D8" s="104">
        <f t="shared" si="0"/>
        <v>27</v>
      </c>
      <c r="F8" s="102" t="s">
        <v>3323</v>
      </c>
      <c r="G8" s="108">
        <f>COUNTIFS('Consolidated Report Data'!$C:$C,"Texas",'Consolidated Report Data'!$L:$L,"Y") + COUNTIFS('Consolidated Report Data'!$C:$C,"Frisco",'Consolidated Report Data'!$L:$L,"Y") + COUNTIFS('Consolidated Report Data'!$C:$C,"Irving",'Consolidated Report Data'!$L:$L,"Y") + COUNTIFS('Consolidated Report Data'!$C:$C,"Huston",'Consolidated Report Data'!$L:$L,"Y") + COUNTIFS('Consolidated Report Data'!$C:$C,"Austin",'Consolidated Report Data'!$L:$L,"Y") + COUNTIFS('Consolidated Report Data'!$C:$C,"Dallas",'Consolidated Report Data'!$L:$L,"Y")</f>
        <v>14</v>
      </c>
      <c r="H8" s="108">
        <f>COUNTIFS('Consolidated Report Data'!$C:$C,"Chicago",'Consolidated Report Data'!$L:$L,"Y")</f>
        <v>54</v>
      </c>
      <c r="I8" s="108">
        <f>COUNTIFS('Consolidated Report Data'!$L:$L,"Y") - (G8+H8)</f>
        <v>9</v>
      </c>
      <c r="J8" s="110">
        <f t="shared" si="1"/>
        <v>77</v>
      </c>
    </row>
    <row r="9" spans="1:13" ht="13.2">
      <c r="A9" s="102" t="s">
        <v>3324</v>
      </c>
      <c r="B9" s="103">
        <f>COUNTIF('Consolidated Report Data'!$M:$M,"Y")</f>
        <v>63</v>
      </c>
      <c r="C9" s="184">
        <f>SUM(Estimates!M1)</f>
        <v>43</v>
      </c>
      <c r="D9" s="104">
        <f t="shared" si="0"/>
        <v>20</v>
      </c>
      <c r="F9" s="102" t="s">
        <v>3324</v>
      </c>
      <c r="G9" s="108">
        <f>COUNTIFS('Consolidated Report Data'!$C:$C,"Texas",'Consolidated Report Data'!$M:$M,"Y") + COUNTIFS('Consolidated Report Data'!$C:$C,"Frisco",'Consolidated Report Data'!$M:$M,"Y") + COUNTIFS('Consolidated Report Data'!$C:$C,"Irving",'Consolidated Report Data'!$M:$M,"Y") + COUNTIFS('Consolidated Report Data'!$C:$C,"Huston",'Consolidated Report Data'!$M:$M,"Y") + COUNTIFS('Consolidated Report Data'!$C:$C,"Austin",'Consolidated Report Data'!$M:$M,"Y") + COUNTIFS('Consolidated Report Data'!$C:$C,"Dallas",'Consolidated Report Data'!$M:$M,"Y")</f>
        <v>14</v>
      </c>
      <c r="H9" s="108">
        <f>COUNTIFS('Consolidated Report Data'!$C:$C,"Chicago",'Consolidated Report Data'!$M:$M,"Y")</f>
        <v>35</v>
      </c>
      <c r="I9" s="108">
        <f>COUNTIFS('Consolidated Report Data'!$M:$M,"Y") - (G9+H9)</f>
        <v>14</v>
      </c>
      <c r="J9" s="110">
        <f t="shared" si="1"/>
        <v>63</v>
      </c>
    </row>
    <row r="10" spans="1:13" ht="13.2">
      <c r="A10" s="102" t="s">
        <v>3325</v>
      </c>
      <c r="B10" s="103">
        <f>COUNTIF('Consolidated Report Data'!$N:$N,"Y")</f>
        <v>91</v>
      </c>
      <c r="C10" s="184">
        <f>SUM(Estimates!N1)</f>
        <v>72</v>
      </c>
      <c r="D10" s="104">
        <f t="shared" si="0"/>
        <v>19</v>
      </c>
      <c r="F10" s="102" t="s">
        <v>3325</v>
      </c>
      <c r="G10" s="108">
        <f>COUNTIFS('Consolidated Report Data'!$C:$C,"Texas",'Consolidated Report Data'!$N:$N,"Y") + COUNTIFS('Consolidated Report Data'!$C:$C,"Frisco",'Consolidated Report Data'!$N:$N,"Y") + COUNTIFS('Consolidated Report Data'!$C:$C,"Irving",'Consolidated Report Data'!$N:$N,"Y") + COUNTIFS('Consolidated Report Data'!$C:$C,"Huston",'Consolidated Report Data'!$N:$N,"Y") + COUNTIFS('Consolidated Report Data'!$C:$C,"Austin",'Consolidated Report Data'!$N:$N,"Y") + COUNTIFS('Consolidated Report Data'!$C:$C,"Dallas",'Consolidated Report Data'!$N:$N,"Y")</f>
        <v>22</v>
      </c>
      <c r="H10" s="108">
        <f>COUNTIFS('Consolidated Report Data'!$C:$C,"Chicago",'Consolidated Report Data'!$N:$N,"Y")</f>
        <v>55</v>
      </c>
      <c r="I10" s="108">
        <f>COUNTIFS('Consolidated Report Data'!$N:$N,"Y") - (G10+H10)</f>
        <v>14</v>
      </c>
      <c r="J10" s="110">
        <f t="shared" si="1"/>
        <v>91</v>
      </c>
    </row>
    <row r="11" spans="1:13" ht="13.2">
      <c r="A11" s="102" t="s">
        <v>3326</v>
      </c>
      <c r="B11" s="103">
        <f>COUNTIF('Consolidated Report Data'!$O:$O,"Y")</f>
        <v>74</v>
      </c>
      <c r="C11" s="184">
        <f>SUM(Estimates!O1)</f>
        <v>41</v>
      </c>
      <c r="D11" s="104">
        <f t="shared" si="0"/>
        <v>33</v>
      </c>
      <c r="F11" s="102" t="s">
        <v>3326</v>
      </c>
      <c r="G11" s="108">
        <f>COUNTIFS('Consolidated Report Data'!$C:$C,"Texas",'Consolidated Report Data'!$O:$O,"Y") + COUNTIFS('Consolidated Report Data'!$C:$C,"Frisco",'Consolidated Report Data'!$O:$O,"Y") + COUNTIFS('Consolidated Report Data'!$C:$C,"Irving",'Consolidated Report Data'!$O:$O,"Y") + COUNTIFS('Consolidated Report Data'!$C:$C,"Huston",'Consolidated Report Data'!$O:$O,"Y") + COUNTIFS('Consolidated Report Data'!$C:$C,"Austin",'Consolidated Report Data'!$O:$O,"Y") + COUNTIFS('Consolidated Report Data'!$C:$C,"Dallas",'Consolidated Report Data'!$O:$O,"Y")</f>
        <v>23</v>
      </c>
      <c r="H11" s="108">
        <f>COUNTIFS('Consolidated Report Data'!$C:$C,"Chicago",'Consolidated Report Data'!$O:$O,"Y")</f>
        <v>37</v>
      </c>
      <c r="I11" s="108">
        <f>COUNTIFS('Consolidated Report Data'!$O:$O,"Y") - (G11+H11)</f>
        <v>14</v>
      </c>
      <c r="J11" s="110">
        <f t="shared" si="1"/>
        <v>74</v>
      </c>
    </row>
    <row r="12" spans="1:13" ht="13.2">
      <c r="A12" s="102" t="s">
        <v>3327</v>
      </c>
      <c r="B12" s="103">
        <f>COUNTIF('Consolidated Report Data'!$P:$P,"Y")</f>
        <v>125</v>
      </c>
      <c r="C12" s="184">
        <f>SUM(Estimates!P1:Q1)</f>
        <v>138</v>
      </c>
      <c r="D12" s="104">
        <f t="shared" si="0"/>
        <v>-13</v>
      </c>
      <c r="F12" s="102" t="s">
        <v>3327</v>
      </c>
      <c r="G12" s="108">
        <f>COUNTIFS('Consolidated Report Data'!$C:$C,"Texas",'Consolidated Report Data'!$P:$P,"Y") + COUNTIFS('Consolidated Report Data'!$C:$C,"Frisco",'Consolidated Report Data'!$P:$P,"Y") + COUNTIFS('Consolidated Report Data'!$C:$C,"Irving",'Consolidated Report Data'!$P:$P,"Y") + COUNTIFS('Consolidated Report Data'!$C:$C,"Huston",'Consolidated Report Data'!$P:$P,"Y") + COUNTIFS('Consolidated Report Data'!$C:$C,"Austin",'Consolidated Report Data'!$P:$P,"Y") + COUNTIFS('Consolidated Report Data'!$C:$C,"Dallas",'Consolidated Report Data'!$P:$P,"Y")</f>
        <v>48</v>
      </c>
      <c r="H12" s="108">
        <f>COUNTIFS('Consolidated Report Data'!$C:$C,"Chicago",'Consolidated Report Data'!$P:$P,"Y")</f>
        <v>55</v>
      </c>
      <c r="I12" s="108">
        <f>COUNTIFS('Consolidated Report Data'!$P:$P,"Y") - (G12+H12)</f>
        <v>22</v>
      </c>
      <c r="J12" s="110">
        <f t="shared" si="1"/>
        <v>125</v>
      </c>
    </row>
    <row r="13" spans="1:13" ht="13.2">
      <c r="A13" s="102" t="s">
        <v>3328</v>
      </c>
      <c r="B13" s="103">
        <f>COUNTIF('Consolidated Report Data'!$Q:$Q,"Y")</f>
        <v>149</v>
      </c>
      <c r="C13" s="184">
        <f>SUM(Estimates!R1:S1)</f>
        <v>197</v>
      </c>
      <c r="D13" s="104">
        <f t="shared" si="0"/>
        <v>-48</v>
      </c>
      <c r="F13" s="102" t="s">
        <v>3328</v>
      </c>
      <c r="G13" s="108">
        <f>COUNTIFS('Consolidated Report Data'!$C:$C,"Texas",'Consolidated Report Data'!$Q:$Q,"Y") + COUNTIFS('Consolidated Report Data'!$C:$C,"Frisco",'Consolidated Report Data'!$Q:$Q,"Y") + COUNTIFS('Consolidated Report Data'!$C:$C,"Irving",'Consolidated Report Data'!$Q:$Q,"Y") + COUNTIFS('Consolidated Report Data'!$C:$C,"Huston",'Consolidated Report Data'!$Q:$Q,"Y") + COUNTIFS('Consolidated Report Data'!$C:$C,"Austin",'Consolidated Report Data'!$Q:$Q,"Y") + COUNTIFS('Consolidated Report Data'!$C:$C,"Dallas",'Consolidated Report Data'!$Q:$Q,"Y")</f>
        <v>80</v>
      </c>
      <c r="H13" s="108">
        <f>COUNTIFS('Consolidated Report Data'!$C:$C,"Chicago",'Consolidated Report Data'!$Q:$Q,"Y")</f>
        <v>40</v>
      </c>
      <c r="I13" s="108">
        <f>COUNTIFS('Consolidated Report Data'!$Q:$Q,"Y") - (G13+H13)</f>
        <v>29</v>
      </c>
      <c r="J13" s="110">
        <f t="shared" si="1"/>
        <v>149</v>
      </c>
    </row>
    <row r="14" spans="1:13" ht="13.2">
      <c r="A14" s="102" t="s">
        <v>3329</v>
      </c>
      <c r="B14" s="103">
        <f>COUNTIF('Consolidated Report Data'!$R:$R,"Y")</f>
        <v>157</v>
      </c>
      <c r="C14" s="184">
        <f>SUM(Estimates!T1:U1)</f>
        <v>130</v>
      </c>
      <c r="D14" s="104">
        <f t="shared" si="0"/>
        <v>27</v>
      </c>
      <c r="F14" s="102" t="s">
        <v>3329</v>
      </c>
      <c r="G14" s="108">
        <f>COUNTIFS('Consolidated Report Data'!$C:$C,"Texas",'Consolidated Report Data'!$R:$R,"Y") + COUNTIFS('Consolidated Report Data'!$C:$C,"Frisco",'Consolidated Report Data'!$R:$R,"Y") + COUNTIFS('Consolidated Report Data'!$C:$C,"Irving",'Consolidated Report Data'!$R:$R,"Y") + COUNTIFS('Consolidated Report Data'!$C:$C,"Huston",'Consolidated Report Data'!$R:$R,"Y") + COUNTIFS('Consolidated Report Data'!$C:$C,"Austin",'Consolidated Report Data'!$R:$R,"Y") + COUNTIFS('Consolidated Report Data'!$C:$C,"Dallas",'Consolidated Report Data'!$R:$R,"Y")</f>
        <v>78</v>
      </c>
      <c r="H14" s="108">
        <f>COUNTIFS('Consolidated Report Data'!$C:$C,"Chicago",'Consolidated Report Data'!$R:$R,"Y")</f>
        <v>56</v>
      </c>
      <c r="I14" s="108">
        <f>COUNTIFS('Consolidated Report Data'!$R:$R,"Y") - (G14+H14)</f>
        <v>23</v>
      </c>
      <c r="J14" s="110">
        <f t="shared" si="1"/>
        <v>157</v>
      </c>
    </row>
    <row r="15" spans="1:13" ht="13.2">
      <c r="A15" s="102" t="s">
        <v>3330</v>
      </c>
      <c r="B15" s="103">
        <f>COUNTIF('Consolidated Report Data'!$S:$S,"Y")</f>
        <v>371</v>
      </c>
      <c r="C15" s="184">
        <f>SUM(Estimates!V1:W1)</f>
        <v>292</v>
      </c>
      <c r="D15" s="104">
        <f t="shared" si="0"/>
        <v>79</v>
      </c>
      <c r="F15" s="102" t="s">
        <v>3330</v>
      </c>
      <c r="G15" s="108">
        <f>COUNTIFS('Consolidated Report Data'!$C:$C,"Texas",'Consolidated Report Data'!$S:$S,"Y") + COUNTIFS('Consolidated Report Data'!$C:$C,"Frisco",'Consolidated Report Data'!$S:$S,"Y") + COUNTIFS('Consolidated Report Data'!$C:$C,"Irving",'Consolidated Report Data'!$S:$S,"Y") + COUNTIFS('Consolidated Report Data'!$C:$C,"Huston",'Consolidated Report Data'!$S:$S,"Y") + COUNTIFS('Consolidated Report Data'!$C:$C,"Austin",'Consolidated Report Data'!$S:$S,"Y") + COUNTIFS('Consolidated Report Data'!$C:$C,"Dallas",'Consolidated Report Data'!$S:$S,"Y")</f>
        <v>171</v>
      </c>
      <c r="H15" s="108">
        <f>COUNTIFS('Consolidated Report Data'!$C:$C,"Chicago",'Consolidated Report Data'!$S:$S,"Y")</f>
        <v>75</v>
      </c>
      <c r="I15" s="108">
        <f>COUNTIFS('Consolidated Report Data'!$S:$S,"Y") - (G15+H15)</f>
        <v>125</v>
      </c>
      <c r="J15" s="110">
        <f t="shared" si="1"/>
        <v>371</v>
      </c>
    </row>
    <row r="16" spans="1:13" ht="13.2">
      <c r="A16" s="102" t="s">
        <v>3331</v>
      </c>
      <c r="B16" s="103">
        <f>COUNTIF('Consolidated Report Data'!$T:$T,"Y")</f>
        <v>404</v>
      </c>
      <c r="C16" s="184">
        <f>SUM(Estimates!X1)</f>
        <v>328</v>
      </c>
      <c r="D16" s="104">
        <f t="shared" si="0"/>
        <v>76</v>
      </c>
      <c r="F16" s="102" t="s">
        <v>3331</v>
      </c>
      <c r="G16" s="108">
        <f>COUNTIFS('Consolidated Report Data'!$C:$C,"Texas",'Consolidated Report Data'!$T:$T,"Y") + COUNTIFS('Consolidated Report Data'!$C:$C,"Frisco",'Consolidated Report Data'!$T:$T,"Y") + COUNTIFS('Consolidated Report Data'!$C:$C,"Irving",'Consolidated Report Data'!$T:$T,"Y") + COUNTIFS('Consolidated Report Data'!$C:$C,"Huston",'Consolidated Report Data'!$T:$T,"Y") + COUNTIFS('Consolidated Report Data'!$C:$C,"Austin",'Consolidated Report Data'!$T:$T,"Y") + COUNTIFS('Consolidated Report Data'!$C:$C,"Dallas",'Consolidated Report Data'!$T:$T,"Y")</f>
        <v>176</v>
      </c>
      <c r="H16" s="108">
        <f>COUNTIFS('Consolidated Report Data'!$C:$C,"Chicago",'Consolidated Report Data'!$T:$T,"Y")</f>
        <v>113</v>
      </c>
      <c r="I16" s="108">
        <f>COUNTIFS('Consolidated Report Data'!$T:$T,"Y") - (G16+H16)</f>
        <v>115</v>
      </c>
      <c r="J16" s="110">
        <f t="shared" si="1"/>
        <v>404</v>
      </c>
    </row>
    <row r="17" spans="1:20" ht="13.2">
      <c r="A17" s="102" t="s">
        <v>3332</v>
      </c>
      <c r="B17" s="103">
        <f>COUNTIF('Consolidated Report Data'!$U:$U,"Y")</f>
        <v>426</v>
      </c>
      <c r="C17" s="184">
        <f>SUM(Estimates!Y1:Z1)</f>
        <v>246</v>
      </c>
      <c r="D17" s="104">
        <f t="shared" si="0"/>
        <v>180</v>
      </c>
      <c r="F17" s="102" t="s">
        <v>3332</v>
      </c>
      <c r="G17" s="108">
        <f>COUNTIFS('Consolidated Report Data'!$C:$C,"Texas",'Consolidated Report Data'!$U:$U,"Y") + COUNTIFS('Consolidated Report Data'!$C:$C,"Frisco",'Consolidated Report Data'!$U:$U,"Y") + COUNTIFS('Consolidated Report Data'!$C:$C,"Irving",'Consolidated Report Data'!$U:$U,"Y") + COUNTIFS('Consolidated Report Data'!$C:$C,"Huston",'Consolidated Report Data'!$U:$U,"Y") + COUNTIFS('Consolidated Report Data'!$C:$C,"Austin",'Consolidated Report Data'!$U:$U,"Y") + COUNTIFS('Consolidated Report Data'!$C:$C,"Dallas",'Consolidated Report Data'!$U:$U,"Y")</f>
        <v>182</v>
      </c>
      <c r="H17" s="108">
        <f>COUNTIFS('Consolidated Report Data'!$C:$C,"Chicago",'Consolidated Report Data'!$U:$U,"Y")</f>
        <v>110</v>
      </c>
      <c r="I17" s="108">
        <f>COUNTIFS('Consolidated Report Data'!$U:$U,"Y") - (G17+H17)</f>
        <v>134</v>
      </c>
      <c r="J17" s="110">
        <f t="shared" si="1"/>
        <v>426</v>
      </c>
    </row>
    <row r="18" spans="1:20" ht="13.2">
      <c r="A18" s="102" t="s">
        <v>3333</v>
      </c>
      <c r="B18" s="103">
        <f>COUNTIF('Consolidated Report Data'!$V:$V,"Y")</f>
        <v>373</v>
      </c>
      <c r="C18" s="184">
        <f>SUM(Estimates!AA1)</f>
        <v>396</v>
      </c>
      <c r="D18" s="104">
        <f t="shared" si="0"/>
        <v>-23</v>
      </c>
      <c r="F18" s="102" t="s">
        <v>3333</v>
      </c>
      <c r="G18" s="108">
        <f>COUNTIFS('Consolidated Report Data'!$C:$C,"Texas",'Consolidated Report Data'!$V:$V,"Y") + COUNTIFS('Consolidated Report Data'!$C:$C,"Frisco",'Consolidated Report Data'!$V:$V,"Y") + COUNTIFS('Consolidated Report Data'!$C:$C,"Irving",'Consolidated Report Data'!$V:$V,"Y") + COUNTIFS('Consolidated Report Data'!$C:$C,"Huston",'Consolidated Report Data'!$V:$V,"Y") + COUNTIFS('Consolidated Report Data'!$C:$C,"Austin",'Consolidated Report Data'!$V:$V,"Y") + COUNTIFS('Consolidated Report Data'!$C:$C,"Dallas",'Consolidated Report Data'!$V:$V,"Y")</f>
        <v>165</v>
      </c>
      <c r="H18" s="108">
        <f>COUNTIFS('Consolidated Report Data'!$C:$C,"Chicago",'Consolidated Report Data'!$V:$V,"Y")</f>
        <v>106</v>
      </c>
      <c r="I18" s="108">
        <f>COUNTIFS('Consolidated Report Data'!$V:$V,"Y") - (G18+H18)</f>
        <v>102</v>
      </c>
      <c r="J18" s="110">
        <f t="shared" si="1"/>
        <v>373</v>
      </c>
    </row>
    <row r="19" spans="1:20" ht="13.2">
      <c r="A19" s="102" t="s">
        <v>3334</v>
      </c>
      <c r="B19" s="103">
        <f>COUNTIF('Consolidated Report Data'!$W:$W,"Y")</f>
        <v>356</v>
      </c>
      <c r="C19" s="184">
        <f>SUM(Estimates!AB1:AC1)</f>
        <v>297</v>
      </c>
      <c r="D19" s="104">
        <f t="shared" si="0"/>
        <v>59</v>
      </c>
      <c r="F19" s="102" t="s">
        <v>3334</v>
      </c>
      <c r="G19" s="108">
        <f>COUNTIFS('Consolidated Report Data'!$C:$C,"Texas",'Consolidated Report Data'!$W:$W,"Y") + COUNTIFS('Consolidated Report Data'!$C:$C,"Frisco",'Consolidated Report Data'!$W:$W,"Y") + COUNTIFS('Consolidated Report Data'!$C:$C,"Irving",'Consolidated Report Data'!$W:$W,"Y") + COUNTIFS('Consolidated Report Data'!$C:$C,"Huston",'Consolidated Report Data'!$W:$W,"Y") + COUNTIFS('Consolidated Report Data'!$C:$C,"Austin",'Consolidated Report Data'!$W:$W,"Y") + COUNTIFS('Consolidated Report Data'!$C:$C,"Dallas",'Consolidated Report Data'!$W:$W,"Y")</f>
        <v>159</v>
      </c>
      <c r="H19" s="108">
        <f>COUNTIFS('Consolidated Report Data'!$C:$C,"Chicago",'Consolidated Report Data'!$W:$W,"Y")</f>
        <v>103</v>
      </c>
      <c r="I19" s="108">
        <f>COUNTIFS('Consolidated Report Data'!$W:$W,"Y") - (G19+H19)</f>
        <v>94</v>
      </c>
      <c r="J19" s="110">
        <f t="shared" si="1"/>
        <v>356</v>
      </c>
    </row>
    <row r="20" spans="1:20" ht="13.2">
      <c r="A20" s="102" t="s">
        <v>3335</v>
      </c>
      <c r="B20" s="103">
        <f>COUNTIF('Consolidated Report Data'!$X:$X,"Y")</f>
        <v>262</v>
      </c>
      <c r="C20" s="184">
        <f>SUM(Estimates!AD1)</f>
        <v>170</v>
      </c>
      <c r="D20" s="104">
        <f t="shared" si="0"/>
        <v>92</v>
      </c>
      <c r="F20" s="102" t="s">
        <v>3335</v>
      </c>
      <c r="G20" s="108">
        <f>COUNTIFS('Consolidated Report Data'!$C:$C,"Texas",'Consolidated Report Data'!$X:$X,"Y") + COUNTIFS('Consolidated Report Data'!$C:$C,"Frisco",'Consolidated Report Data'!$X:$X,"Y") + COUNTIFS('Consolidated Report Data'!$C:$C,"Irving",'Consolidated Report Data'!$X:$X,"Y") + COUNTIFS('Consolidated Report Data'!$C:$C,"Huston",'Consolidated Report Data'!$X:$X,"Y") + COUNTIFS('Consolidated Report Data'!$C:$C,"Austin",'Consolidated Report Data'!$X:$X,"Y") + COUNTIFS('Consolidated Report Data'!$C:$C,"Dallas",'Consolidated Report Data'!$X:$X,"Y")</f>
        <v>125</v>
      </c>
      <c r="H20" s="108">
        <f>COUNTIFS('Consolidated Report Data'!$C:$C,"Chicago",'Consolidated Report Data'!$X:$X,"Y")</f>
        <v>90</v>
      </c>
      <c r="I20" s="108">
        <f>COUNTIFS('Consolidated Report Data'!$X:$X,"Y") - (G20+H20)</f>
        <v>47</v>
      </c>
      <c r="J20" s="110">
        <f t="shared" si="1"/>
        <v>262</v>
      </c>
    </row>
    <row r="21" spans="1:20" ht="14.4">
      <c r="J21" s="82"/>
    </row>
    <row r="22" spans="1:20" ht="14.4">
      <c r="L22" s="82"/>
    </row>
    <row r="25" spans="1:20" ht="13.2">
      <c r="A25" s="3" t="s">
        <v>2494</v>
      </c>
    </row>
    <row r="26" spans="1:20" ht="52.5" customHeight="1">
      <c r="A26" s="100" t="s">
        <v>2496</v>
      </c>
      <c r="B26" s="113" t="s">
        <v>2497</v>
      </c>
      <c r="C26" s="113" t="s">
        <v>2514</v>
      </c>
      <c r="D26" s="113" t="s">
        <v>2515</v>
      </c>
      <c r="E26" s="113" t="s">
        <v>2516</v>
      </c>
      <c r="F26" s="113" t="s">
        <v>2517</v>
      </c>
      <c r="G26" s="113" t="s">
        <v>2518</v>
      </c>
      <c r="H26" s="113" t="s">
        <v>2519</v>
      </c>
      <c r="I26" s="113" t="s">
        <v>1703</v>
      </c>
      <c r="J26" s="113" t="s">
        <v>1704</v>
      </c>
      <c r="K26" s="113" t="s">
        <v>1705</v>
      </c>
      <c r="L26" s="113" t="s">
        <v>1706</v>
      </c>
      <c r="M26" s="113" t="s">
        <v>1711</v>
      </c>
      <c r="N26" s="113" t="s">
        <v>1712</v>
      </c>
      <c r="O26" s="113" t="s">
        <v>1714</v>
      </c>
      <c r="P26" s="113" t="s">
        <v>1715</v>
      </c>
      <c r="Q26" s="113" t="s">
        <v>1717</v>
      </c>
      <c r="R26" s="113" t="s">
        <v>1718</v>
      </c>
      <c r="S26" s="113" t="s">
        <v>1720</v>
      </c>
      <c r="T26" s="113" t="s">
        <v>1721</v>
      </c>
    </row>
    <row r="27" spans="1:20" ht="13.2">
      <c r="A27" s="529" t="s">
        <v>1757</v>
      </c>
      <c r="B27" s="111" t="s">
        <v>2520</v>
      </c>
      <c r="C27" s="111">
        <f>COUNTIFS('Consolidated Report Data'!$F:$F,$A27,'Consolidated Report Data'!G:G,"Y")</f>
        <v>1</v>
      </c>
      <c r="D27" s="111">
        <f>COUNTIFS('Consolidated Report Data'!$F:$F,$A27,'Consolidated Report Data'!H:H,"Y")</f>
        <v>1</v>
      </c>
      <c r="E27" s="111">
        <f>COUNTIFS('Consolidated Report Data'!$F:$F,$A27,'Consolidated Report Data'!I:I,"Y")</f>
        <v>1</v>
      </c>
      <c r="F27" s="111">
        <f>COUNTIFS('Consolidated Report Data'!$F:$F,$A27,'Consolidated Report Data'!J:J,"Y")</f>
        <v>1</v>
      </c>
      <c r="G27" s="111">
        <f>COUNTIFS('Consolidated Report Data'!$F:$F,$A27,'Consolidated Report Data'!K:K,"Y")</f>
        <v>1</v>
      </c>
      <c r="H27" s="111">
        <f>COUNTIFS('Consolidated Report Data'!$F:$F,$A27,'Consolidated Report Data'!L:L,"Y")</f>
        <v>1</v>
      </c>
      <c r="I27" s="111">
        <f>COUNTIFS('Consolidated Report Data'!$F:$F,$A27,'Consolidated Report Data'!M:M,"Y")</f>
        <v>1</v>
      </c>
      <c r="J27" s="111">
        <f>COUNTIFS('Consolidated Report Data'!$F:$F,$A27,'Consolidated Report Data'!N:N,"Y")</f>
        <v>1</v>
      </c>
      <c r="K27" s="111">
        <f>COUNTIFS('Consolidated Report Data'!$F:$F,$A27,'Consolidated Report Data'!O:O,"Y")</f>
        <v>1</v>
      </c>
      <c r="L27" s="111">
        <f>COUNTIFS('Consolidated Report Data'!$F:$F,$A27,'Consolidated Report Data'!P:P,"Y")</f>
        <v>5</v>
      </c>
      <c r="M27" s="111">
        <f>COUNTIFS('Consolidated Report Data'!$F:$F,$A27,'Consolidated Report Data'!Q:Q,"Y")</f>
        <v>6</v>
      </c>
      <c r="N27" s="111">
        <f>COUNTIFS('Consolidated Report Data'!$F:$F,$A27,'Consolidated Report Data'!R:R,"Y")</f>
        <v>6</v>
      </c>
      <c r="O27" s="111">
        <f>COUNTIFS('Consolidated Report Data'!$F:$F,$A27,'Consolidated Report Data'!S:S,"Y")</f>
        <v>8</v>
      </c>
      <c r="P27" s="111">
        <f>COUNTIFS('Consolidated Report Data'!$F:$F,$A27,'Consolidated Report Data'!T:T,"Y")</f>
        <v>11</v>
      </c>
      <c r="Q27" s="111">
        <f>COUNTIFS('Consolidated Report Data'!$F:$F,$A27,'Consolidated Report Data'!U:U,"Y")</f>
        <v>11</v>
      </c>
      <c r="R27" s="111">
        <f>COUNTIFS('Consolidated Report Data'!$F:$F,$A27,'Consolidated Report Data'!V:V,"Y")</f>
        <v>11</v>
      </c>
      <c r="S27" s="111">
        <f>COUNTIFS('Consolidated Report Data'!$F:$F,$A27,'Consolidated Report Data'!W:W,"Y")</f>
        <v>11</v>
      </c>
      <c r="T27" s="111">
        <f>COUNTIFS('Consolidated Report Data'!$F:$F,$A27,'Consolidated Report Data'!X:X,"Y")</f>
        <v>10</v>
      </c>
    </row>
    <row r="28" spans="1:20" ht="13.2">
      <c r="A28" s="530"/>
      <c r="B28" s="111" t="s">
        <v>2521</v>
      </c>
      <c r="C28" s="111"/>
      <c r="D28" s="111"/>
      <c r="E28" s="111"/>
      <c r="F28" s="111"/>
      <c r="G28" s="111">
        <f>SUM(Estimates!K14,Estimates!K19)</f>
        <v>4</v>
      </c>
      <c r="H28" s="111">
        <f>SUM(Estimates!L14,Estimates!L19)</f>
        <v>4</v>
      </c>
      <c r="I28" s="111">
        <f>SUM(Estimates!M14,Estimates!M19)</f>
        <v>0</v>
      </c>
      <c r="J28" s="111">
        <f>SUM(Estimates!N14,Estimates!N19)</f>
        <v>6</v>
      </c>
      <c r="K28" s="111">
        <f>SUM(Estimates!O14,Estimates!O19)</f>
        <v>0</v>
      </c>
      <c r="L28" s="111">
        <f>SUM(Estimates!P14,Estimates!Q14,Estimates!P19,Estimates!Q19)</f>
        <v>6</v>
      </c>
      <c r="M28" s="111">
        <f>SUM(Estimates!R14,Estimates!S14,Estimates!R19,Estimates!S19)</f>
        <v>4</v>
      </c>
      <c r="N28" s="111">
        <f>SUM(Estimates!T14,Estimates!T19)</f>
        <v>0</v>
      </c>
      <c r="O28" s="111">
        <f>SUM(Estimates!V14,Estimates!W14,Estimates!V19,Estimates!W19)</f>
        <v>14</v>
      </c>
      <c r="P28" s="111">
        <f>SUM(Estimates!X14,Estimates!X19)</f>
        <v>10</v>
      </c>
      <c r="Q28" s="111">
        <f>SUM(Estimates!Y14,Estimates!Z14,Estimates!Y19,Estimates!Z19)</f>
        <v>4</v>
      </c>
      <c r="R28" s="111">
        <f>SUM(Estimates!AA14,Estimates!AA19)</f>
        <v>10</v>
      </c>
      <c r="S28" s="111">
        <f>SUM(Estimates!AB14,Estimates!AC14,Estimates!AB19,Estimates!AC19)</f>
        <v>10</v>
      </c>
      <c r="T28" s="111">
        <f>SUM(Estimates!AD14,Estimates!AD19)</f>
        <v>10</v>
      </c>
    </row>
    <row r="29" spans="1:20" ht="13.2">
      <c r="A29" s="531"/>
      <c r="B29" s="111" t="s">
        <v>2489</v>
      </c>
      <c r="C29" s="104">
        <f t="shared" ref="C29:T29" si="2">C27-C28</f>
        <v>1</v>
      </c>
      <c r="D29" s="104">
        <f t="shared" si="2"/>
        <v>1</v>
      </c>
      <c r="E29" s="104">
        <f t="shared" si="2"/>
        <v>1</v>
      </c>
      <c r="F29" s="104">
        <f t="shared" si="2"/>
        <v>1</v>
      </c>
      <c r="G29" s="104">
        <f t="shared" si="2"/>
        <v>-3</v>
      </c>
      <c r="H29" s="104">
        <f t="shared" si="2"/>
        <v>-3</v>
      </c>
      <c r="I29" s="104">
        <f t="shared" si="2"/>
        <v>1</v>
      </c>
      <c r="J29" s="104">
        <f t="shared" si="2"/>
        <v>-5</v>
      </c>
      <c r="K29" s="104">
        <f t="shared" si="2"/>
        <v>1</v>
      </c>
      <c r="L29" s="104">
        <f t="shared" si="2"/>
        <v>-1</v>
      </c>
      <c r="M29" s="104">
        <f t="shared" si="2"/>
        <v>2</v>
      </c>
      <c r="N29" s="104">
        <f t="shared" si="2"/>
        <v>6</v>
      </c>
      <c r="O29" s="104">
        <f t="shared" si="2"/>
        <v>-6</v>
      </c>
      <c r="P29" s="104">
        <f t="shared" si="2"/>
        <v>1</v>
      </c>
      <c r="Q29" s="104">
        <f t="shared" si="2"/>
        <v>7</v>
      </c>
      <c r="R29" s="104">
        <f t="shared" si="2"/>
        <v>1</v>
      </c>
      <c r="S29" s="104">
        <f t="shared" si="2"/>
        <v>1</v>
      </c>
      <c r="T29" s="104">
        <f t="shared" si="2"/>
        <v>0</v>
      </c>
    </row>
    <row r="30" spans="1:20" ht="13.2">
      <c r="A30" s="529" t="s">
        <v>1741</v>
      </c>
      <c r="B30" s="111" t="s">
        <v>2520</v>
      </c>
      <c r="C30" s="111">
        <f>COUNTIFS('Consolidated Report Data'!$F:$F,$A30,'Consolidated Report Data'!G:G,"Y")</f>
        <v>4</v>
      </c>
      <c r="D30" s="111">
        <f>COUNTIFS('Consolidated Report Data'!$F:$F,$A30,'Consolidated Report Data'!H:H,"Y")</f>
        <v>5</v>
      </c>
      <c r="E30" s="111">
        <f>COUNTIFS('Consolidated Report Data'!$F:$F,$A30,'Consolidated Report Data'!I:I,"Y")</f>
        <v>5</v>
      </c>
      <c r="F30" s="111">
        <f>COUNTIFS('Consolidated Report Data'!$F:$F,$A30,'Consolidated Report Data'!J:J,"Y")</f>
        <v>6</v>
      </c>
      <c r="G30" s="111">
        <f>COUNTIFS('Consolidated Report Data'!$F:$F,$A30,'Consolidated Report Data'!K:K,"Y")</f>
        <v>5</v>
      </c>
      <c r="H30" s="111">
        <f>COUNTIFS('Consolidated Report Data'!$F:$F,$A30,'Consolidated Report Data'!L:L,"Y")</f>
        <v>6</v>
      </c>
      <c r="I30" s="111">
        <f>COUNTIFS('Consolidated Report Data'!$F:$F,$A30,'Consolidated Report Data'!M:M,"Y")</f>
        <v>5</v>
      </c>
      <c r="J30" s="111">
        <f>COUNTIFS('Consolidated Report Data'!$F:$F,$A30,'Consolidated Report Data'!N:N,"Y")</f>
        <v>7</v>
      </c>
      <c r="K30" s="111">
        <f>COUNTIFS('Consolidated Report Data'!$F:$F,$A30,'Consolidated Report Data'!O:O,"Y")</f>
        <v>7</v>
      </c>
      <c r="L30" s="111">
        <f>COUNTIFS('Consolidated Report Data'!$F:$F,$A30,'Consolidated Report Data'!P:P,"Y")</f>
        <v>8</v>
      </c>
      <c r="M30" s="111">
        <f>COUNTIFS('Consolidated Report Data'!$F:$F,$A30,'Consolidated Report Data'!Q:Q,"Y")</f>
        <v>11</v>
      </c>
      <c r="N30" s="111">
        <f>COUNTIFS('Consolidated Report Data'!$F:$F,$A30,'Consolidated Report Data'!R:R,"Y")</f>
        <v>13</v>
      </c>
      <c r="O30" s="111">
        <f>COUNTIFS('Consolidated Report Data'!$F:$F,$A30,'Consolidated Report Data'!S:S,"Y")</f>
        <v>70</v>
      </c>
      <c r="P30" s="111">
        <f>COUNTIFS('Consolidated Report Data'!$F:$F,$A30,'Consolidated Report Data'!T:T,"Y")</f>
        <v>75</v>
      </c>
      <c r="Q30" s="111">
        <f>COUNTIFS('Consolidated Report Data'!$F:$F,$A30,'Consolidated Report Data'!U:U,"Y")</f>
        <v>78</v>
      </c>
      <c r="R30" s="111">
        <f>COUNTIFS('Consolidated Report Data'!$F:$F,$A30,'Consolidated Report Data'!V:V,"Y")</f>
        <v>64</v>
      </c>
      <c r="S30" s="111">
        <f>COUNTIFS('Consolidated Report Data'!$F:$F,$A30,'Consolidated Report Data'!W:W,"Y")</f>
        <v>65</v>
      </c>
      <c r="T30" s="111">
        <f>COUNTIFS('Consolidated Report Data'!$F:$F,$A30,'Consolidated Report Data'!X:X,"Y")</f>
        <v>41</v>
      </c>
    </row>
    <row r="31" spans="1:20" ht="13.2">
      <c r="A31" s="530"/>
      <c r="B31" s="111" t="s">
        <v>2521</v>
      </c>
      <c r="C31" s="111"/>
      <c r="D31" s="111"/>
      <c r="E31" s="111"/>
      <c r="F31" s="111"/>
      <c r="G31" s="111">
        <f>SUM(Estimates!K4)</f>
        <v>0</v>
      </c>
      <c r="H31" s="111">
        <f>SUM(Estimates!L4)</f>
        <v>0</v>
      </c>
      <c r="I31" s="111">
        <f>SUM(Estimates!M4)</f>
        <v>0</v>
      </c>
      <c r="J31" s="111">
        <f>SUM(Estimates!N4)</f>
        <v>6</v>
      </c>
      <c r="K31" s="111">
        <f>SUM(Estimates!O4)</f>
        <v>0</v>
      </c>
      <c r="L31" s="111">
        <f>SUM(Estimates!P4,Estimates!Q4)</f>
        <v>16</v>
      </c>
      <c r="M31" s="111">
        <f>SUM(Estimates!S4,Estimates!R4)</f>
        <v>25</v>
      </c>
      <c r="N31" s="111">
        <f>SUM(Estimates!T4)</f>
        <v>15</v>
      </c>
      <c r="O31" s="111">
        <f>SUM(Estimates!V4,Estimates!W4)</f>
        <v>45</v>
      </c>
      <c r="P31" s="111">
        <f>SUM(Estimates!X4)</f>
        <v>80</v>
      </c>
      <c r="Q31" s="111">
        <f>SUM(Estimates!Y4,Estimates!Z4)</f>
        <v>15</v>
      </c>
      <c r="R31" s="111">
        <f>SUM(Estimates!AA4)</f>
        <v>80</v>
      </c>
      <c r="S31" s="111">
        <f>SUM(Estimates!AB4,Estimates!AC4)</f>
        <v>80</v>
      </c>
      <c r="T31" s="111">
        <f>SUM(Estimates!AD4)</f>
        <v>20</v>
      </c>
    </row>
    <row r="32" spans="1:20" ht="13.2">
      <c r="A32" s="531"/>
      <c r="B32" s="111" t="s">
        <v>2489</v>
      </c>
      <c r="C32" s="104">
        <f t="shared" ref="C32:T32" si="3">C30-C31</f>
        <v>4</v>
      </c>
      <c r="D32" s="104">
        <f t="shared" si="3"/>
        <v>5</v>
      </c>
      <c r="E32" s="104">
        <f t="shared" si="3"/>
        <v>5</v>
      </c>
      <c r="F32" s="104">
        <f t="shared" si="3"/>
        <v>6</v>
      </c>
      <c r="G32" s="104">
        <f t="shared" si="3"/>
        <v>5</v>
      </c>
      <c r="H32" s="104">
        <f t="shared" si="3"/>
        <v>6</v>
      </c>
      <c r="I32" s="104">
        <f t="shared" si="3"/>
        <v>5</v>
      </c>
      <c r="J32" s="104">
        <f t="shared" si="3"/>
        <v>1</v>
      </c>
      <c r="K32" s="104">
        <f t="shared" si="3"/>
        <v>7</v>
      </c>
      <c r="L32" s="104">
        <f t="shared" si="3"/>
        <v>-8</v>
      </c>
      <c r="M32" s="104">
        <f t="shared" si="3"/>
        <v>-14</v>
      </c>
      <c r="N32" s="104">
        <f t="shared" si="3"/>
        <v>-2</v>
      </c>
      <c r="O32" s="104">
        <f t="shared" si="3"/>
        <v>25</v>
      </c>
      <c r="P32" s="104">
        <f t="shared" si="3"/>
        <v>-5</v>
      </c>
      <c r="Q32" s="104">
        <f t="shared" si="3"/>
        <v>63</v>
      </c>
      <c r="R32" s="104">
        <f t="shared" si="3"/>
        <v>-16</v>
      </c>
      <c r="S32" s="104">
        <f t="shared" si="3"/>
        <v>-15</v>
      </c>
      <c r="T32" s="104">
        <f t="shared" si="3"/>
        <v>21</v>
      </c>
    </row>
    <row r="33" spans="1:20" ht="13.2">
      <c r="A33" s="529" t="s">
        <v>1762</v>
      </c>
      <c r="B33" s="111" t="s">
        <v>2520</v>
      </c>
      <c r="C33" s="111">
        <f>COUNTIFS('Consolidated Report Data'!$F:$F,$A33,'Consolidated Report Data'!G:G,"Y")</f>
        <v>0</v>
      </c>
      <c r="D33" s="111">
        <f>COUNTIFS('Consolidated Report Data'!$F:$F,$A33,'Consolidated Report Data'!H:H,"Y")</f>
        <v>0</v>
      </c>
      <c r="E33" s="111">
        <f>COUNTIFS('Consolidated Report Data'!$F:$F,$A33,'Consolidated Report Data'!I:I,"Y")</f>
        <v>0</v>
      </c>
      <c r="F33" s="111">
        <f>COUNTIFS('Consolidated Report Data'!$F:$F,$A33,'Consolidated Report Data'!J:J,"Y")</f>
        <v>0</v>
      </c>
      <c r="G33" s="111">
        <f>COUNTIFS('Consolidated Report Data'!$F:$F,$A33,'Consolidated Report Data'!K:K,"Y")</f>
        <v>0</v>
      </c>
      <c r="H33" s="111">
        <f>COUNTIFS('Consolidated Report Data'!$F:$F,$A33,'Consolidated Report Data'!L:L,"Y")</f>
        <v>0</v>
      </c>
      <c r="I33" s="111">
        <f>COUNTIFS('Consolidated Report Data'!$F:$F,$A33,'Consolidated Report Data'!M:M,"Y")</f>
        <v>0</v>
      </c>
      <c r="J33" s="111">
        <f>COUNTIFS('Consolidated Report Data'!$F:$F,$A33,'Consolidated Report Data'!N:N,"Y")</f>
        <v>0</v>
      </c>
      <c r="K33" s="111">
        <f>COUNTIFS('Consolidated Report Data'!$F:$F,$A33,'Consolidated Report Data'!O:O,"Y")</f>
        <v>0</v>
      </c>
      <c r="L33" s="111">
        <f>COUNTIFS('Consolidated Report Data'!$F:$F,$A33,'Consolidated Report Data'!P:P,"Y")</f>
        <v>0</v>
      </c>
      <c r="M33" s="111">
        <f>COUNTIFS('Consolidated Report Data'!$F:$F,$A33,'Consolidated Report Data'!Q:Q,"Y")</f>
        <v>0</v>
      </c>
      <c r="N33" s="111">
        <f>COUNTIFS('Consolidated Report Data'!$F:$F,$A33,'Consolidated Report Data'!R:R,"Y")</f>
        <v>0</v>
      </c>
      <c r="O33" s="111">
        <f>COUNTIFS('Consolidated Report Data'!$F:$F,$A33,'Consolidated Report Data'!S:S,"Y")</f>
        <v>2</v>
      </c>
      <c r="P33" s="111">
        <f>COUNTIFS('Consolidated Report Data'!$F:$F,$A33,'Consolidated Report Data'!T:T,"Y")</f>
        <v>2</v>
      </c>
      <c r="Q33" s="111">
        <f>COUNTIFS('Consolidated Report Data'!$F:$F,$A33,'Consolidated Report Data'!U:U,"Y")</f>
        <v>2</v>
      </c>
      <c r="R33" s="111">
        <f>COUNTIFS('Consolidated Report Data'!$F:$F,$A33,'Consolidated Report Data'!V:V,"Y")</f>
        <v>2</v>
      </c>
      <c r="S33" s="111">
        <f>COUNTIFS('Consolidated Report Data'!$F:$F,$A33,'Consolidated Report Data'!W:W,"Y")</f>
        <v>2</v>
      </c>
      <c r="T33" s="111">
        <f>COUNTIFS('Consolidated Report Data'!$F:$F,$A33,'Consolidated Report Data'!X:X,"Y")</f>
        <v>2</v>
      </c>
    </row>
    <row r="34" spans="1:20" ht="13.2">
      <c r="A34" s="530"/>
      <c r="B34" s="111" t="s">
        <v>2521</v>
      </c>
      <c r="C34" s="111"/>
      <c r="D34" s="111"/>
      <c r="E34" s="111"/>
      <c r="F34" s="111"/>
      <c r="G34" s="111">
        <f>SUM(Estimates!K28)</f>
        <v>4</v>
      </c>
      <c r="H34" s="111">
        <f>SUM(Estimates!L28)</f>
        <v>0</v>
      </c>
      <c r="I34" s="111">
        <f>SUM(Estimates!M28)</f>
        <v>4</v>
      </c>
      <c r="J34" s="111">
        <f>SUM(Estimates!N28)</f>
        <v>0</v>
      </c>
      <c r="K34" s="111">
        <f>SUM(Estimates!O28)</f>
        <v>4</v>
      </c>
      <c r="L34" s="111">
        <f>SUM(Estimates!P28,Estimates!Q28)</f>
        <v>0</v>
      </c>
      <c r="M34" s="111">
        <f>SUM(Estimates!S28,Estimates!R28)</f>
        <v>4</v>
      </c>
      <c r="N34" s="111">
        <f>SUM(Estimates!T28)</f>
        <v>0</v>
      </c>
      <c r="O34" s="111">
        <f>SUM(Estimates!V28,Estimates!W28)</f>
        <v>4</v>
      </c>
      <c r="P34" s="111">
        <f>SUM(Estimates!X28)</f>
        <v>0</v>
      </c>
      <c r="Q34" s="111">
        <f>SUM(Estimates!Y28,Estimates!Z28)</f>
        <v>4</v>
      </c>
      <c r="R34" s="111">
        <f>SUM(Estimates!AA28)</f>
        <v>0</v>
      </c>
      <c r="S34" s="111">
        <f>SUM(Estimates!AB28,Estimates!AC28)</f>
        <v>4</v>
      </c>
      <c r="T34" s="111">
        <f>SUM(Estimates!AD28)</f>
        <v>0</v>
      </c>
    </row>
    <row r="35" spans="1:20" ht="13.2">
      <c r="A35" s="531"/>
      <c r="B35" s="111" t="s">
        <v>2489</v>
      </c>
      <c r="C35" s="104">
        <f t="shared" ref="C35:T35" si="4">C33-C34</f>
        <v>0</v>
      </c>
      <c r="D35" s="104">
        <f t="shared" si="4"/>
        <v>0</v>
      </c>
      <c r="E35" s="104">
        <f t="shared" si="4"/>
        <v>0</v>
      </c>
      <c r="F35" s="104">
        <f t="shared" si="4"/>
        <v>0</v>
      </c>
      <c r="G35" s="104">
        <f t="shared" si="4"/>
        <v>-4</v>
      </c>
      <c r="H35" s="104">
        <f t="shared" si="4"/>
        <v>0</v>
      </c>
      <c r="I35" s="104">
        <f t="shared" si="4"/>
        <v>-4</v>
      </c>
      <c r="J35" s="104">
        <f t="shared" si="4"/>
        <v>0</v>
      </c>
      <c r="K35" s="104">
        <f t="shared" si="4"/>
        <v>-4</v>
      </c>
      <c r="L35" s="104">
        <f t="shared" si="4"/>
        <v>0</v>
      </c>
      <c r="M35" s="104">
        <f t="shared" si="4"/>
        <v>-4</v>
      </c>
      <c r="N35" s="104">
        <f t="shared" si="4"/>
        <v>0</v>
      </c>
      <c r="O35" s="104">
        <f t="shared" si="4"/>
        <v>-2</v>
      </c>
      <c r="P35" s="104">
        <f t="shared" si="4"/>
        <v>2</v>
      </c>
      <c r="Q35" s="104">
        <f t="shared" si="4"/>
        <v>-2</v>
      </c>
      <c r="R35" s="104">
        <f t="shared" si="4"/>
        <v>2</v>
      </c>
      <c r="S35" s="104">
        <f t="shared" si="4"/>
        <v>-2</v>
      </c>
      <c r="T35" s="104">
        <f t="shared" si="4"/>
        <v>2</v>
      </c>
    </row>
    <row r="36" spans="1:20" ht="13.2">
      <c r="A36" s="529" t="s">
        <v>1752</v>
      </c>
      <c r="B36" s="111" t="s">
        <v>2520</v>
      </c>
      <c r="C36" s="111">
        <f>COUNTIFS('Consolidated Report Data'!$F:$F,$A36,'Consolidated Report Data'!G:G,"Y")</f>
        <v>0</v>
      </c>
      <c r="D36" s="111">
        <f>COUNTIFS('Consolidated Report Data'!$F:$F,$A36,'Consolidated Report Data'!H:H,"Y")</f>
        <v>1</v>
      </c>
      <c r="E36" s="111">
        <f>COUNTIFS('Consolidated Report Data'!$F:$F,$A36,'Consolidated Report Data'!I:I,"Y")</f>
        <v>1</v>
      </c>
      <c r="F36" s="111">
        <f>COUNTIFS('Consolidated Report Data'!$F:$F,$A36,'Consolidated Report Data'!J:J,"Y")</f>
        <v>1</v>
      </c>
      <c r="G36" s="111">
        <f>COUNTIFS('Consolidated Report Data'!$F:$F,$A36,'Consolidated Report Data'!K:K,"Y")</f>
        <v>1</v>
      </c>
      <c r="H36" s="111">
        <f>COUNTIFS('Consolidated Report Data'!$F:$F,$A36,'Consolidated Report Data'!L:L,"Y")</f>
        <v>1</v>
      </c>
      <c r="I36" s="111">
        <f>COUNTIFS('Consolidated Report Data'!$F:$F,$A36,'Consolidated Report Data'!M:M,"Y")</f>
        <v>1</v>
      </c>
      <c r="J36" s="111">
        <f>COUNTIFS('Consolidated Report Data'!$F:$F,$A36,'Consolidated Report Data'!N:N,"Y")</f>
        <v>1</v>
      </c>
      <c r="K36" s="111">
        <f>COUNTIFS('Consolidated Report Data'!$F:$F,$A36,'Consolidated Report Data'!O:O,"Y")</f>
        <v>1</v>
      </c>
      <c r="L36" s="111">
        <f>COUNTIFS('Consolidated Report Data'!$F:$F,$A36,'Consolidated Report Data'!P:P,"Y")</f>
        <v>3</v>
      </c>
      <c r="M36" s="111">
        <f>COUNTIFS('Consolidated Report Data'!$F:$F,$A36,'Consolidated Report Data'!Q:Q,"Y")</f>
        <v>4</v>
      </c>
      <c r="N36" s="111">
        <f>COUNTIFS('Consolidated Report Data'!$F:$F,$A36,'Consolidated Report Data'!R:R,"Y")</f>
        <v>3</v>
      </c>
      <c r="O36" s="111">
        <f>COUNTIFS('Consolidated Report Data'!$F:$F,$A36,'Consolidated Report Data'!S:S,"Y")</f>
        <v>5</v>
      </c>
      <c r="P36" s="111">
        <f>COUNTIFS('Consolidated Report Data'!$F:$F,$A36,'Consolidated Report Data'!T:T,"Y")</f>
        <v>5</v>
      </c>
      <c r="Q36" s="111">
        <f>COUNTIFS('Consolidated Report Data'!$F:$F,$A36,'Consolidated Report Data'!U:U,"Y")</f>
        <v>6</v>
      </c>
      <c r="R36" s="111">
        <f>COUNTIFS('Consolidated Report Data'!$F:$F,$A36,'Consolidated Report Data'!V:V,"Y")</f>
        <v>5</v>
      </c>
      <c r="S36" s="111">
        <f>COUNTIFS('Consolidated Report Data'!$F:$F,$A36,'Consolidated Report Data'!W:W,"Y")</f>
        <v>6</v>
      </c>
      <c r="T36" s="111">
        <f>COUNTIFS('Consolidated Report Data'!$F:$F,$A36,'Consolidated Report Data'!X:X,"Y")</f>
        <v>6</v>
      </c>
    </row>
    <row r="37" spans="1:20" ht="13.2">
      <c r="A37" s="530"/>
      <c r="B37" s="111" t="s">
        <v>2521</v>
      </c>
      <c r="C37" s="111"/>
      <c r="D37" s="111"/>
      <c r="E37" s="111"/>
      <c r="F37" s="111"/>
      <c r="G37" s="111">
        <f>SUM(Estimates!K16)</f>
        <v>2</v>
      </c>
      <c r="H37" s="111">
        <f>SUM(Estimates!L16)</f>
        <v>2</v>
      </c>
      <c r="I37" s="111">
        <f>SUM(Estimates!M16)</f>
        <v>2</v>
      </c>
      <c r="J37" s="111">
        <f>SUM(Estimates!N16)</f>
        <v>2</v>
      </c>
      <c r="K37" s="111">
        <f>SUM(Estimates!O16)</f>
        <v>2</v>
      </c>
      <c r="L37" s="111">
        <f>SUM(Estimates!P16,Estimates!Q16)</f>
        <v>4</v>
      </c>
      <c r="M37" s="111">
        <f>SUM(Estimates!S16,Estimates!R16)</f>
        <v>4</v>
      </c>
      <c r="N37" s="111">
        <f>SUM(Estimates!T16)</f>
        <v>2</v>
      </c>
      <c r="O37" s="111">
        <f>SUM(Estimates!V16,Estimates!W16)</f>
        <v>4</v>
      </c>
      <c r="P37" s="111">
        <f>SUM(Estimates!X16)</f>
        <v>2</v>
      </c>
      <c r="Q37" s="111">
        <f>SUM(Estimates!Y16,Estimates!Z16)</f>
        <v>4</v>
      </c>
      <c r="R37" s="111">
        <f>SUM(Estimates!AA16)</f>
        <v>2</v>
      </c>
      <c r="S37" s="111">
        <f>SUM(Estimates!AB16,Estimates!AC16)</f>
        <v>4</v>
      </c>
      <c r="T37" s="111">
        <f>SUM(Estimates!AD16)</f>
        <v>2</v>
      </c>
    </row>
    <row r="38" spans="1:20" ht="13.2">
      <c r="A38" s="531"/>
      <c r="B38" s="111" t="s">
        <v>2489</v>
      </c>
      <c r="C38" s="104">
        <f t="shared" ref="C38:T38" si="5">C36-C37</f>
        <v>0</v>
      </c>
      <c r="D38" s="104">
        <f t="shared" si="5"/>
        <v>1</v>
      </c>
      <c r="E38" s="104">
        <f t="shared" si="5"/>
        <v>1</v>
      </c>
      <c r="F38" s="104">
        <f t="shared" si="5"/>
        <v>1</v>
      </c>
      <c r="G38" s="104">
        <f t="shared" si="5"/>
        <v>-1</v>
      </c>
      <c r="H38" s="104">
        <f t="shared" si="5"/>
        <v>-1</v>
      </c>
      <c r="I38" s="104">
        <f t="shared" si="5"/>
        <v>-1</v>
      </c>
      <c r="J38" s="104">
        <f t="shared" si="5"/>
        <v>-1</v>
      </c>
      <c r="K38" s="104">
        <f t="shared" si="5"/>
        <v>-1</v>
      </c>
      <c r="L38" s="104">
        <f t="shared" si="5"/>
        <v>-1</v>
      </c>
      <c r="M38" s="104">
        <f t="shared" si="5"/>
        <v>0</v>
      </c>
      <c r="N38" s="104">
        <f t="shared" si="5"/>
        <v>1</v>
      </c>
      <c r="O38" s="104">
        <f t="shared" si="5"/>
        <v>1</v>
      </c>
      <c r="P38" s="104">
        <f t="shared" si="5"/>
        <v>3</v>
      </c>
      <c r="Q38" s="104">
        <f t="shared" si="5"/>
        <v>2</v>
      </c>
      <c r="R38" s="104">
        <f t="shared" si="5"/>
        <v>3</v>
      </c>
      <c r="S38" s="104">
        <f t="shared" si="5"/>
        <v>2</v>
      </c>
      <c r="T38" s="104">
        <f t="shared" si="5"/>
        <v>4</v>
      </c>
    </row>
    <row r="39" spans="1:20" ht="13.2">
      <c r="A39" s="529" t="s">
        <v>1779</v>
      </c>
      <c r="B39" s="111" t="s">
        <v>2520</v>
      </c>
      <c r="C39" s="111">
        <f>COUNTIFS('Consolidated Report Data'!$F:$F,$A39,'Consolidated Report Data'!G:G,"Y")</f>
        <v>0</v>
      </c>
      <c r="D39" s="111">
        <f>COUNTIFS('Consolidated Report Data'!$F:$F,$A39,'Consolidated Report Data'!H:H,"Y")</f>
        <v>2</v>
      </c>
      <c r="E39" s="111">
        <f>COUNTIFS('Consolidated Report Data'!$F:$F,$A39,'Consolidated Report Data'!I:I,"Y")</f>
        <v>2</v>
      </c>
      <c r="F39" s="111">
        <f>COUNTIFS('Consolidated Report Data'!$F:$F,$A39,'Consolidated Report Data'!J:J,"Y")</f>
        <v>2</v>
      </c>
      <c r="G39" s="111">
        <f>COUNTIFS('Consolidated Report Data'!$F:$F,$A39,'Consolidated Report Data'!K:K,"Y")</f>
        <v>2</v>
      </c>
      <c r="H39" s="111">
        <f>COUNTIFS('Consolidated Report Data'!$F:$F,$A39,'Consolidated Report Data'!L:L,"Y")</f>
        <v>2</v>
      </c>
      <c r="I39" s="111">
        <f>COUNTIFS('Consolidated Report Data'!$F:$F,$A39,'Consolidated Report Data'!M:M,"Y")</f>
        <v>2</v>
      </c>
      <c r="J39" s="111">
        <f>COUNTIFS('Consolidated Report Data'!$F:$F,$A39,'Consolidated Report Data'!N:N,"Y")</f>
        <v>2</v>
      </c>
      <c r="K39" s="111">
        <f>COUNTIFS('Consolidated Report Data'!$F:$F,$A39,'Consolidated Report Data'!O:O,"Y")</f>
        <v>2</v>
      </c>
      <c r="L39" s="111">
        <f>COUNTIFS('Consolidated Report Data'!$F:$F,$A39,'Consolidated Report Data'!P:P,"Y")</f>
        <v>2</v>
      </c>
      <c r="M39" s="111">
        <f>COUNTIFS('Consolidated Report Data'!$F:$F,$A39,'Consolidated Report Data'!Q:Q,"Y")</f>
        <v>2</v>
      </c>
      <c r="N39" s="111">
        <f>COUNTIFS('Consolidated Report Data'!$F:$F,$A39,'Consolidated Report Data'!R:R,"Y")</f>
        <v>2</v>
      </c>
      <c r="O39" s="111">
        <f>COUNTIFS('Consolidated Report Data'!$F:$F,$A39,'Consolidated Report Data'!S:S,"Y")</f>
        <v>2</v>
      </c>
      <c r="P39" s="111">
        <f>COUNTIFS('Consolidated Report Data'!$F:$F,$A39,'Consolidated Report Data'!T:T,"Y")</f>
        <v>2</v>
      </c>
      <c r="Q39" s="111">
        <f>COUNTIFS('Consolidated Report Data'!$F:$F,$A39,'Consolidated Report Data'!U:U,"Y")</f>
        <v>2</v>
      </c>
      <c r="R39" s="111">
        <f>COUNTIFS('Consolidated Report Data'!$F:$F,$A39,'Consolidated Report Data'!V:V,"Y")</f>
        <v>2</v>
      </c>
      <c r="S39" s="111">
        <f>COUNTIFS('Consolidated Report Data'!$F:$F,$A39,'Consolidated Report Data'!W:W,"Y")</f>
        <v>2</v>
      </c>
      <c r="T39" s="111">
        <f>COUNTIFS('Consolidated Report Data'!$F:$F,$A39,'Consolidated Report Data'!X:X,"Y")</f>
        <v>2</v>
      </c>
    </row>
    <row r="40" spans="1:20" ht="13.2">
      <c r="A40" s="530"/>
      <c r="B40" s="111" t="s">
        <v>2521</v>
      </c>
      <c r="C40" s="111"/>
      <c r="D40" s="111"/>
      <c r="E40" s="111"/>
      <c r="F40" s="111"/>
      <c r="G40" s="111">
        <f>SUM(Estimates!K13)</f>
        <v>1</v>
      </c>
      <c r="H40" s="111">
        <f>SUM(Estimates!L13)</f>
        <v>1</v>
      </c>
      <c r="I40" s="111">
        <f>SUM(Estimates!M13)</f>
        <v>1</v>
      </c>
      <c r="J40" s="111">
        <f>SUM(Estimates!N13)</f>
        <v>1</v>
      </c>
      <c r="K40" s="111">
        <f>SUM(Estimates!O13)</f>
        <v>1</v>
      </c>
      <c r="L40" s="111">
        <f>SUM(Estimates!P13,Estimates!Q13)</f>
        <v>1</v>
      </c>
      <c r="M40" s="111">
        <f>SUM(Estimates!S13,Estimates!R13)</f>
        <v>0</v>
      </c>
      <c r="N40" s="111">
        <f>SUM(Estimates!T13)</f>
        <v>1</v>
      </c>
      <c r="O40" s="111">
        <f>SUM(Estimates!V13,Estimates!W13)</f>
        <v>1</v>
      </c>
      <c r="P40" s="111">
        <f>SUM(Estimates!X13)</f>
        <v>1</v>
      </c>
      <c r="Q40" s="111">
        <f>SUM(Estimates!Y13,Estimates!Z13)</f>
        <v>1</v>
      </c>
      <c r="R40" s="111">
        <f>SUM(Estimates!AA13)</f>
        <v>1</v>
      </c>
      <c r="S40" s="111">
        <f>SUM(Estimates!AB13,Estimates!AC13)</f>
        <v>1</v>
      </c>
      <c r="T40" s="111">
        <f>SUM(Estimates!AD13)</f>
        <v>1</v>
      </c>
    </row>
    <row r="41" spans="1:20" ht="13.2">
      <c r="A41" s="531"/>
      <c r="B41" s="111" t="s">
        <v>2489</v>
      </c>
      <c r="C41" s="104">
        <f t="shared" ref="C41:T41" si="6">C39-C40</f>
        <v>0</v>
      </c>
      <c r="D41" s="104">
        <f t="shared" si="6"/>
        <v>2</v>
      </c>
      <c r="E41" s="104">
        <f t="shared" si="6"/>
        <v>2</v>
      </c>
      <c r="F41" s="104">
        <f t="shared" si="6"/>
        <v>2</v>
      </c>
      <c r="G41" s="104">
        <f t="shared" si="6"/>
        <v>1</v>
      </c>
      <c r="H41" s="104">
        <f t="shared" si="6"/>
        <v>1</v>
      </c>
      <c r="I41" s="104">
        <f t="shared" si="6"/>
        <v>1</v>
      </c>
      <c r="J41" s="104">
        <f t="shared" si="6"/>
        <v>1</v>
      </c>
      <c r="K41" s="104">
        <f t="shared" si="6"/>
        <v>1</v>
      </c>
      <c r="L41" s="104">
        <f t="shared" si="6"/>
        <v>1</v>
      </c>
      <c r="M41" s="104">
        <f t="shared" si="6"/>
        <v>2</v>
      </c>
      <c r="N41" s="104">
        <f t="shared" si="6"/>
        <v>1</v>
      </c>
      <c r="O41" s="104">
        <f t="shared" si="6"/>
        <v>1</v>
      </c>
      <c r="P41" s="104">
        <f t="shared" si="6"/>
        <v>1</v>
      </c>
      <c r="Q41" s="104">
        <f t="shared" si="6"/>
        <v>1</v>
      </c>
      <c r="R41" s="104">
        <f t="shared" si="6"/>
        <v>1</v>
      </c>
      <c r="S41" s="104">
        <f t="shared" si="6"/>
        <v>1</v>
      </c>
      <c r="T41" s="104">
        <f t="shared" si="6"/>
        <v>1</v>
      </c>
    </row>
    <row r="42" spans="1:20" ht="13.2">
      <c r="A42" s="529" t="s">
        <v>1732</v>
      </c>
      <c r="B42" s="111" t="s">
        <v>2520</v>
      </c>
      <c r="C42" s="111">
        <f>COUNTIFS('Consolidated Report Data'!$F:$F,$A42,'Consolidated Report Data'!G:G,"Y")</f>
        <v>26</v>
      </c>
      <c r="D42" s="111">
        <f>COUNTIFS('Consolidated Report Data'!$F:$F,$A42,'Consolidated Report Data'!H:H,"Y")</f>
        <v>28</v>
      </c>
      <c r="E42" s="111">
        <f>COUNTIFS('Consolidated Report Data'!$F:$F,$A42,'Consolidated Report Data'!I:I,"Y")</f>
        <v>26</v>
      </c>
      <c r="F42" s="111">
        <f>COUNTIFS('Consolidated Report Data'!$F:$F,$A42,'Consolidated Report Data'!J:J,"Y")</f>
        <v>28</v>
      </c>
      <c r="G42" s="111">
        <f>COUNTIFS('Consolidated Report Data'!$F:$F,$A42,'Consolidated Report Data'!K:K,"Y")</f>
        <v>13</v>
      </c>
      <c r="H42" s="111">
        <f>COUNTIFS('Consolidated Report Data'!$F:$F,$A42,'Consolidated Report Data'!L:L,"Y")</f>
        <v>30</v>
      </c>
      <c r="I42" s="111">
        <f>COUNTIFS('Consolidated Report Data'!$F:$F,$A42,'Consolidated Report Data'!M:M,"Y")</f>
        <v>19</v>
      </c>
      <c r="J42" s="111">
        <f>COUNTIFS('Consolidated Report Data'!$F:$F,$A42,'Consolidated Report Data'!N:N,"Y")</f>
        <v>37</v>
      </c>
      <c r="K42" s="111">
        <f>COUNTIFS('Consolidated Report Data'!$F:$F,$A42,'Consolidated Report Data'!O:O,"Y")</f>
        <v>22</v>
      </c>
      <c r="L42" s="111">
        <f>COUNTIFS('Consolidated Report Data'!$F:$F,$A42,'Consolidated Report Data'!P:P,"Y")</f>
        <v>48</v>
      </c>
      <c r="M42" s="111">
        <f>COUNTIFS('Consolidated Report Data'!$F:$F,$A42,'Consolidated Report Data'!Q:Q,"Y")</f>
        <v>42</v>
      </c>
      <c r="N42" s="111">
        <f>COUNTIFS('Consolidated Report Data'!$F:$F,$A42,'Consolidated Report Data'!R:R,"Y")</f>
        <v>53</v>
      </c>
      <c r="O42" s="111">
        <f>COUNTIFS('Consolidated Report Data'!$F:$F,$A42,'Consolidated Report Data'!S:S,"Y")</f>
        <v>169</v>
      </c>
      <c r="P42" s="111">
        <f>COUNTIFS('Consolidated Report Data'!$F:$F,$A42,'Consolidated Report Data'!T:T,"Y")</f>
        <v>194</v>
      </c>
      <c r="Q42" s="111">
        <f>COUNTIFS('Consolidated Report Data'!$F:$F,$A42,'Consolidated Report Data'!U:U,"Y")</f>
        <v>188</v>
      </c>
      <c r="R42" s="111">
        <f>COUNTIFS('Consolidated Report Data'!$F:$F,$A42,'Consolidated Report Data'!V:V,"Y")</f>
        <v>166</v>
      </c>
      <c r="S42" s="111">
        <f>COUNTIFS('Consolidated Report Data'!$F:$F,$A42,'Consolidated Report Data'!W:W,"Y")</f>
        <v>154</v>
      </c>
      <c r="T42" s="111">
        <f>COUNTIFS('Consolidated Report Data'!$F:$F,$A42,'Consolidated Report Data'!X:X,"Y")</f>
        <v>114</v>
      </c>
    </row>
    <row r="43" spans="1:20" ht="13.2">
      <c r="A43" s="530"/>
      <c r="B43" s="111" t="s">
        <v>2521</v>
      </c>
      <c r="C43" s="111"/>
      <c r="D43" s="111"/>
      <c r="E43" s="111"/>
      <c r="F43" s="111"/>
      <c r="G43" s="111">
        <f>SUM(Estimates!K6,Estimates!K7,Estimates!K8,Estimates!K9)</f>
        <v>21</v>
      </c>
      <c r="H43" s="111">
        <f>SUM(Estimates!L6,Estimates!L7,Estimates!L8,Estimates!L9)</f>
        <v>21</v>
      </c>
      <c r="I43" s="111">
        <f>SUM(Estimates!M6,Estimates!M7,Estimates!M8,Estimates!M9)</f>
        <v>21</v>
      </c>
      <c r="J43" s="111">
        <f>SUM(Estimates!N6,Estimates!N7,Estimates!N8,Estimates!N9)</f>
        <v>27</v>
      </c>
      <c r="K43" s="111">
        <f>SUM(Estimates!O6,Estimates!O7,Estimates!O8,Estimates!O9)</f>
        <v>17</v>
      </c>
      <c r="L43" s="111">
        <f>SUM(Estimates!P6,Estimates!Q6,Estimates!P7,Estimates!Q7,Estimates!P8,Estimates!Q8,Estimates!P9,Estimates!Q9)</f>
        <v>62</v>
      </c>
      <c r="M43" s="111">
        <f>SUM(Estimates!S6,Estimates!R6,Estimates!S7,Estimates!R7,Estimates!S8,Estimates!R8,Estimates!S9,Estimates!R9)</f>
        <v>79</v>
      </c>
      <c r="N43" s="111">
        <f>SUM(Estimates!T6,Estimates!T7,Estimates!T8,Estimates!T9)</f>
        <v>51</v>
      </c>
      <c r="O43" s="111">
        <f>SUM(Estimates!V6,Estimates!W6,Estimates!V7,Estimates!W7,Estimates!V8,Estimates!W8,Estimates!V9,Estimates!W9)</f>
        <v>161</v>
      </c>
      <c r="P43" s="111">
        <f>SUM(Estimates!X6,Estimates!X7,Estimates!X8,Estimates!X9)</f>
        <v>203</v>
      </c>
      <c r="Q43" s="111">
        <f>SUM(Estimates!Y6,Estimates!Z6,Estimates!Y7,Estimates!Z7,Estimates!Y8,Estimates!Z8,Estimates!Y9,Estimates!Z9)</f>
        <v>140</v>
      </c>
      <c r="R43" s="111">
        <f>SUM(Estimates!AA6,Estimates!AA7,Estimates!AA8,Estimates!AA9)</f>
        <v>203</v>
      </c>
      <c r="S43" s="111" t="e">
        <f>SUM(Estimates!AB6,Estimates!AC6,Estimates!AB7,Estimates!AC7,Estimates!AB8,Estimates!AC8,Estimates!AC9,#REF!)</f>
        <v>#REF!</v>
      </c>
      <c r="T43" s="111">
        <f>SUM(Estimates!AD6,Estimates!AD7,Estimates!AD8,Estimates!AD9)</f>
        <v>113</v>
      </c>
    </row>
    <row r="44" spans="1:20" ht="13.2">
      <c r="A44" s="531"/>
      <c r="B44" s="111" t="s">
        <v>2489</v>
      </c>
      <c r="C44" s="104">
        <f t="shared" ref="C44:T44" si="7">C42-C43</f>
        <v>26</v>
      </c>
      <c r="D44" s="104">
        <f t="shared" si="7"/>
        <v>28</v>
      </c>
      <c r="E44" s="104">
        <f t="shared" si="7"/>
        <v>26</v>
      </c>
      <c r="F44" s="104">
        <f t="shared" si="7"/>
        <v>28</v>
      </c>
      <c r="G44" s="104">
        <f t="shared" si="7"/>
        <v>-8</v>
      </c>
      <c r="H44" s="104">
        <f t="shared" si="7"/>
        <v>9</v>
      </c>
      <c r="I44" s="104">
        <f t="shared" si="7"/>
        <v>-2</v>
      </c>
      <c r="J44" s="104">
        <f t="shared" si="7"/>
        <v>10</v>
      </c>
      <c r="K44" s="104">
        <f t="shared" si="7"/>
        <v>5</v>
      </c>
      <c r="L44" s="104">
        <f t="shared" si="7"/>
        <v>-14</v>
      </c>
      <c r="M44" s="104">
        <f t="shared" si="7"/>
        <v>-37</v>
      </c>
      <c r="N44" s="104">
        <f t="shared" si="7"/>
        <v>2</v>
      </c>
      <c r="O44" s="104">
        <f t="shared" si="7"/>
        <v>8</v>
      </c>
      <c r="P44" s="104">
        <f t="shared" si="7"/>
        <v>-9</v>
      </c>
      <c r="Q44" s="104">
        <f t="shared" si="7"/>
        <v>48</v>
      </c>
      <c r="R44" s="104">
        <f t="shared" si="7"/>
        <v>-37</v>
      </c>
      <c r="S44" s="104" t="e">
        <f t="shared" si="7"/>
        <v>#REF!</v>
      </c>
      <c r="T44" s="104">
        <f t="shared" si="7"/>
        <v>1</v>
      </c>
    </row>
    <row r="45" spans="1:20" ht="13.2">
      <c r="A45" s="529" t="s">
        <v>1747</v>
      </c>
      <c r="B45" s="111" t="s">
        <v>2520</v>
      </c>
      <c r="C45" s="111">
        <f>COUNTIFS('Consolidated Report Data'!$F:$F,$A45,'Consolidated Report Data'!G:G,"Y")</f>
        <v>1</v>
      </c>
      <c r="D45" s="111">
        <f>COUNTIFS('Consolidated Report Data'!$F:$F,$A45,'Consolidated Report Data'!H:H,"Y")</f>
        <v>1</v>
      </c>
      <c r="E45" s="111">
        <f>COUNTIFS('Consolidated Report Data'!$F:$F,$A45,'Consolidated Report Data'!I:I,"Y")</f>
        <v>1</v>
      </c>
      <c r="F45" s="111">
        <f>COUNTIFS('Consolidated Report Data'!$F:$F,$A45,'Consolidated Report Data'!J:J,"Y")</f>
        <v>1</v>
      </c>
      <c r="G45" s="111">
        <f>COUNTIFS('Consolidated Report Data'!$F:$F,$A45,'Consolidated Report Data'!K:K,"Y")</f>
        <v>0</v>
      </c>
      <c r="H45" s="111">
        <f>COUNTIFS('Consolidated Report Data'!$F:$F,$A45,'Consolidated Report Data'!L:L,"Y")</f>
        <v>1</v>
      </c>
      <c r="I45" s="111">
        <f>COUNTIFS('Consolidated Report Data'!$F:$F,$A45,'Consolidated Report Data'!M:M,"Y")</f>
        <v>0</v>
      </c>
      <c r="J45" s="111">
        <f>COUNTIFS('Consolidated Report Data'!$F:$F,$A45,'Consolidated Report Data'!N:N,"Y")</f>
        <v>1</v>
      </c>
      <c r="K45" s="111">
        <f>COUNTIFS('Consolidated Report Data'!$F:$F,$A45,'Consolidated Report Data'!O:O,"Y")</f>
        <v>0</v>
      </c>
      <c r="L45" s="111">
        <f>COUNTIFS('Consolidated Report Data'!$F:$F,$A45,'Consolidated Report Data'!P:P,"Y")</f>
        <v>2</v>
      </c>
      <c r="M45" s="111">
        <f>COUNTIFS('Consolidated Report Data'!$F:$F,$A45,'Consolidated Report Data'!Q:Q,"Y")</f>
        <v>1</v>
      </c>
      <c r="N45" s="111">
        <f>COUNTIFS('Consolidated Report Data'!$F:$F,$A45,'Consolidated Report Data'!R:R,"Y")</f>
        <v>2</v>
      </c>
      <c r="O45" s="111">
        <f>COUNTIFS('Consolidated Report Data'!$F:$F,$A45,'Consolidated Report Data'!S:S,"Y")</f>
        <v>5</v>
      </c>
      <c r="P45" s="111">
        <f>COUNTIFS('Consolidated Report Data'!$F:$F,$A45,'Consolidated Report Data'!T:T,"Y")</f>
        <v>5</v>
      </c>
      <c r="Q45" s="111">
        <f>COUNTIFS('Consolidated Report Data'!$F:$F,$A45,'Consolidated Report Data'!U:U,"Y")</f>
        <v>5</v>
      </c>
      <c r="R45" s="111">
        <f>COUNTIFS('Consolidated Report Data'!$F:$F,$A45,'Consolidated Report Data'!V:V,"Y")</f>
        <v>5</v>
      </c>
      <c r="S45" s="111">
        <f>COUNTIFS('Consolidated Report Data'!$F:$F,$A45,'Consolidated Report Data'!W:W,"Y")</f>
        <v>5</v>
      </c>
      <c r="T45" s="111">
        <f>COUNTIFS('Consolidated Report Data'!$F:$F,$A45,'Consolidated Report Data'!X:X,"Y")</f>
        <v>4</v>
      </c>
    </row>
    <row r="46" spans="1:20" ht="13.2">
      <c r="A46" s="530"/>
      <c r="B46" s="111" t="s">
        <v>2521</v>
      </c>
      <c r="C46" s="111"/>
      <c r="D46" s="111"/>
      <c r="E46" s="111"/>
      <c r="F46" s="111"/>
      <c r="G46" s="111">
        <f>SUM(Estimates!K59)</f>
        <v>2</v>
      </c>
      <c r="H46" s="111">
        <f>SUM(Estimates!L59)</f>
        <v>4</v>
      </c>
      <c r="I46" s="111">
        <f>SUM(Estimates!M59)</f>
        <v>2</v>
      </c>
      <c r="J46" s="111">
        <f>SUM(Estimates!N59)</f>
        <v>4</v>
      </c>
      <c r="K46" s="111">
        <f>SUM(Estimates!O59)</f>
        <v>4</v>
      </c>
      <c r="L46" s="111">
        <f>SUM(Estimates!P59,Estimates!Q59)</f>
        <v>4</v>
      </c>
      <c r="M46" s="111">
        <f>SUM(Estimates!S59,Estimates!R59)</f>
        <v>4</v>
      </c>
      <c r="N46" s="111">
        <f>SUM(Estimates!T59)</f>
        <v>0</v>
      </c>
      <c r="O46" s="111">
        <f>SUM(Estimates!V59,Estimates!W59)</f>
        <v>4</v>
      </c>
      <c r="P46" s="111">
        <f>SUM(Estimates!X59)</f>
        <v>4</v>
      </c>
      <c r="Q46" s="111">
        <f>SUM(Estimates!Y59,Estimates!Z59)</f>
        <v>8</v>
      </c>
      <c r="R46" s="111">
        <f>SUM(Estimates!AA59)</f>
        <v>4</v>
      </c>
      <c r="S46" s="111">
        <f>SUM(Estimates!AB59,Estimates!AC59)</f>
        <v>8</v>
      </c>
      <c r="T46" s="111">
        <f>SUM(Estimates!AD59)</f>
        <v>4</v>
      </c>
    </row>
    <row r="47" spans="1:20" ht="13.2">
      <c r="A47" s="531"/>
      <c r="B47" s="111" t="s">
        <v>2489</v>
      </c>
      <c r="C47" s="104">
        <f t="shared" ref="C47:T47" si="8">C45-C46</f>
        <v>1</v>
      </c>
      <c r="D47" s="104">
        <f t="shared" si="8"/>
        <v>1</v>
      </c>
      <c r="E47" s="104">
        <f t="shared" si="8"/>
        <v>1</v>
      </c>
      <c r="F47" s="104">
        <f t="shared" si="8"/>
        <v>1</v>
      </c>
      <c r="G47" s="104">
        <f t="shared" si="8"/>
        <v>-2</v>
      </c>
      <c r="H47" s="104">
        <f t="shared" si="8"/>
        <v>-3</v>
      </c>
      <c r="I47" s="104">
        <f t="shared" si="8"/>
        <v>-2</v>
      </c>
      <c r="J47" s="104">
        <f t="shared" si="8"/>
        <v>-3</v>
      </c>
      <c r="K47" s="104">
        <f t="shared" si="8"/>
        <v>-4</v>
      </c>
      <c r="L47" s="104">
        <f t="shared" si="8"/>
        <v>-2</v>
      </c>
      <c r="M47" s="104">
        <f t="shared" si="8"/>
        <v>-3</v>
      </c>
      <c r="N47" s="104">
        <f t="shared" si="8"/>
        <v>2</v>
      </c>
      <c r="O47" s="104">
        <f t="shared" si="8"/>
        <v>1</v>
      </c>
      <c r="P47" s="104">
        <f t="shared" si="8"/>
        <v>1</v>
      </c>
      <c r="Q47" s="104">
        <f t="shared" si="8"/>
        <v>-3</v>
      </c>
      <c r="R47" s="104">
        <f t="shared" si="8"/>
        <v>1</v>
      </c>
      <c r="S47" s="104">
        <f t="shared" si="8"/>
        <v>-3</v>
      </c>
      <c r="T47" s="104">
        <f t="shared" si="8"/>
        <v>0</v>
      </c>
    </row>
    <row r="48" spans="1:20" ht="13.2">
      <c r="A48" s="529" t="s">
        <v>1746</v>
      </c>
      <c r="B48" s="111" t="s">
        <v>2520</v>
      </c>
      <c r="C48" s="111">
        <f>COUNTIFS('Consolidated Report Data'!$F:$F,$A48,'Consolidated Report Data'!G:G,"Y")</f>
        <v>9</v>
      </c>
      <c r="D48" s="111">
        <f>COUNTIFS('Consolidated Report Data'!$F:$F,$A48,'Consolidated Report Data'!H:H,"Y")</f>
        <v>9</v>
      </c>
      <c r="E48" s="111">
        <f>COUNTIFS('Consolidated Report Data'!$F:$F,$A48,'Consolidated Report Data'!I:I,"Y")</f>
        <v>9</v>
      </c>
      <c r="F48" s="111">
        <f>COUNTIFS('Consolidated Report Data'!$F:$F,$A48,'Consolidated Report Data'!J:J,"Y")</f>
        <v>10</v>
      </c>
      <c r="G48" s="111">
        <f>COUNTIFS('Consolidated Report Data'!$F:$F,$A48,'Consolidated Report Data'!K:K,"Y")</f>
        <v>10</v>
      </c>
      <c r="H48" s="111">
        <f>COUNTIFS('Consolidated Report Data'!$F:$F,$A48,'Consolidated Report Data'!L:L,"Y")</f>
        <v>10</v>
      </c>
      <c r="I48" s="111">
        <f>COUNTIFS('Consolidated Report Data'!$F:$F,$A48,'Consolidated Report Data'!M:M,"Y")</f>
        <v>10</v>
      </c>
      <c r="J48" s="111">
        <f>COUNTIFS('Consolidated Report Data'!$F:$F,$A48,'Consolidated Report Data'!N:N,"Y")</f>
        <v>10</v>
      </c>
      <c r="K48" s="111">
        <f>COUNTIFS('Consolidated Report Data'!$F:$F,$A48,'Consolidated Report Data'!O:O,"Y")</f>
        <v>10</v>
      </c>
      <c r="L48" s="111">
        <f>COUNTIFS('Consolidated Report Data'!$F:$F,$A48,'Consolidated Report Data'!P:P,"Y")</f>
        <v>10</v>
      </c>
      <c r="M48" s="111">
        <f>COUNTIFS('Consolidated Report Data'!$F:$F,$A48,'Consolidated Report Data'!Q:Q,"Y")</f>
        <v>10</v>
      </c>
      <c r="N48" s="111">
        <f>COUNTIFS('Consolidated Report Data'!$F:$F,$A48,'Consolidated Report Data'!R:R,"Y")</f>
        <v>11</v>
      </c>
      <c r="O48" s="111">
        <f>COUNTIFS('Consolidated Report Data'!$F:$F,$A48,'Consolidated Report Data'!S:S,"Y")</f>
        <v>10</v>
      </c>
      <c r="P48" s="111">
        <f>COUNTIFS('Consolidated Report Data'!$F:$F,$A48,'Consolidated Report Data'!T:T,"Y")</f>
        <v>10</v>
      </c>
      <c r="Q48" s="111">
        <f>COUNTIFS('Consolidated Report Data'!$F:$F,$A48,'Consolidated Report Data'!U:U,"Y")</f>
        <v>10</v>
      </c>
      <c r="R48" s="111">
        <f>COUNTIFS('Consolidated Report Data'!$F:$F,$A48,'Consolidated Report Data'!V:V,"Y")</f>
        <v>10</v>
      </c>
      <c r="S48" s="111">
        <f>COUNTIFS('Consolidated Report Data'!$F:$F,$A48,'Consolidated Report Data'!W:W,"Y")</f>
        <v>10</v>
      </c>
      <c r="T48" s="111">
        <f>COUNTIFS('Consolidated Report Data'!$F:$F,$A48,'Consolidated Report Data'!X:X,"Y")</f>
        <v>10</v>
      </c>
    </row>
    <row r="49" spans="1:20" ht="13.2">
      <c r="A49" s="530"/>
      <c r="B49" s="111" t="s">
        <v>2521</v>
      </c>
      <c r="C49" s="111"/>
      <c r="D49" s="111"/>
      <c r="E49" s="111"/>
      <c r="F49" s="111"/>
      <c r="G49" s="111">
        <f>SUM(Estimates!K10)</f>
        <v>2</v>
      </c>
      <c r="H49" s="111">
        <f>SUM(Estimates!L10)</f>
        <v>4</v>
      </c>
      <c r="I49" s="111">
        <f>SUM(Estimates!M10)</f>
        <v>0</v>
      </c>
      <c r="J49" s="111">
        <f>SUM(Estimates!N10)</f>
        <v>8</v>
      </c>
      <c r="K49" s="111">
        <f>SUM(Estimates!O10)</f>
        <v>0</v>
      </c>
      <c r="L49" s="111">
        <f>SUM(Estimates!P10,Estimates!Q10)</f>
        <v>12</v>
      </c>
      <c r="M49" s="111">
        <f>SUM(Estimates!S10,Estimates!R10)</f>
        <v>24</v>
      </c>
      <c r="N49" s="111">
        <f>SUM(Estimates!T10)</f>
        <v>6</v>
      </c>
      <c r="O49" s="111">
        <f>SUM(Estimates!V10,Estimates!W10)</f>
        <v>6</v>
      </c>
      <c r="P49" s="111">
        <f>SUM(Estimates!X10)</f>
        <v>0</v>
      </c>
      <c r="Q49" s="111">
        <f>SUM(Estimates!Y10,Estimates!Z10)</f>
        <v>4</v>
      </c>
      <c r="R49" s="111">
        <f>SUM(Estimates!AA10)</f>
        <v>6</v>
      </c>
      <c r="S49" s="111">
        <f>SUM(Estimates!AB10,Estimates!AC10)</f>
        <v>6</v>
      </c>
      <c r="T49" s="111">
        <f>SUM(Estimates!AD10)</f>
        <v>4</v>
      </c>
    </row>
    <row r="50" spans="1:20" ht="13.2">
      <c r="A50" s="531"/>
      <c r="B50" s="111" t="s">
        <v>2489</v>
      </c>
      <c r="C50" s="104">
        <f t="shared" ref="C50:T50" si="9">C48-C49</f>
        <v>9</v>
      </c>
      <c r="D50" s="104">
        <f t="shared" si="9"/>
        <v>9</v>
      </c>
      <c r="E50" s="104">
        <f t="shared" si="9"/>
        <v>9</v>
      </c>
      <c r="F50" s="104">
        <f t="shared" si="9"/>
        <v>10</v>
      </c>
      <c r="G50" s="104">
        <f t="shared" si="9"/>
        <v>8</v>
      </c>
      <c r="H50" s="104">
        <f t="shared" si="9"/>
        <v>6</v>
      </c>
      <c r="I50" s="104">
        <f t="shared" si="9"/>
        <v>10</v>
      </c>
      <c r="J50" s="104">
        <f t="shared" si="9"/>
        <v>2</v>
      </c>
      <c r="K50" s="104">
        <f t="shared" si="9"/>
        <v>10</v>
      </c>
      <c r="L50" s="104">
        <f t="shared" si="9"/>
        <v>-2</v>
      </c>
      <c r="M50" s="104">
        <f t="shared" si="9"/>
        <v>-14</v>
      </c>
      <c r="N50" s="104">
        <f t="shared" si="9"/>
        <v>5</v>
      </c>
      <c r="O50" s="104">
        <f t="shared" si="9"/>
        <v>4</v>
      </c>
      <c r="P50" s="104">
        <f t="shared" si="9"/>
        <v>10</v>
      </c>
      <c r="Q50" s="104">
        <f t="shared" si="9"/>
        <v>6</v>
      </c>
      <c r="R50" s="104">
        <f t="shared" si="9"/>
        <v>4</v>
      </c>
      <c r="S50" s="104">
        <f t="shared" si="9"/>
        <v>4</v>
      </c>
      <c r="T50" s="104">
        <f t="shared" si="9"/>
        <v>6</v>
      </c>
    </row>
    <row r="51" spans="1:20" ht="13.2">
      <c r="A51" s="529" t="s">
        <v>1753</v>
      </c>
      <c r="B51" s="111" t="s">
        <v>2520</v>
      </c>
      <c r="C51" s="111">
        <f>COUNTIFS('Consolidated Report Data'!$F:$F,$A51,'Consolidated Report Data'!G:G,"Y")</f>
        <v>0</v>
      </c>
      <c r="D51" s="111">
        <f>COUNTIFS('Consolidated Report Data'!$F:$F,$A51,'Consolidated Report Data'!H:H,"Y")</f>
        <v>3</v>
      </c>
      <c r="E51" s="111">
        <f>COUNTIFS('Consolidated Report Data'!$F:$F,$A51,'Consolidated Report Data'!I:I,"Y")</f>
        <v>3</v>
      </c>
      <c r="F51" s="111">
        <f>COUNTIFS('Consolidated Report Data'!$F:$F,$A51,'Consolidated Report Data'!J:J,"Y")</f>
        <v>3</v>
      </c>
      <c r="G51" s="111">
        <f>COUNTIFS('Consolidated Report Data'!$F:$F,$A51,'Consolidated Report Data'!K:K,"Y")</f>
        <v>3</v>
      </c>
      <c r="H51" s="111">
        <f>COUNTIFS('Consolidated Report Data'!$F:$F,$A51,'Consolidated Report Data'!L:L,"Y")</f>
        <v>3</v>
      </c>
      <c r="I51" s="111">
        <f>COUNTIFS('Consolidated Report Data'!$F:$F,$A51,'Consolidated Report Data'!M:M,"Y")</f>
        <v>3</v>
      </c>
      <c r="J51" s="111">
        <f>COUNTIFS('Consolidated Report Data'!$F:$F,$A51,'Consolidated Report Data'!N:N,"Y")</f>
        <v>3</v>
      </c>
      <c r="K51" s="111">
        <f>COUNTIFS('Consolidated Report Data'!$F:$F,$A51,'Consolidated Report Data'!O:O,"Y")</f>
        <v>3</v>
      </c>
      <c r="L51" s="111">
        <f>COUNTIFS('Consolidated Report Data'!$F:$F,$A51,'Consolidated Report Data'!P:P,"Y")</f>
        <v>3</v>
      </c>
      <c r="M51" s="111">
        <f>COUNTIFS('Consolidated Report Data'!$F:$F,$A51,'Consolidated Report Data'!Q:Q,"Y")</f>
        <v>3</v>
      </c>
      <c r="N51" s="111">
        <f>COUNTIFS('Consolidated Report Data'!$F:$F,$A51,'Consolidated Report Data'!R:R,"Y")</f>
        <v>3</v>
      </c>
      <c r="O51" s="111">
        <f>COUNTIFS('Consolidated Report Data'!$F:$F,$A51,'Consolidated Report Data'!S:S,"Y")</f>
        <v>2</v>
      </c>
      <c r="P51" s="111">
        <f>COUNTIFS('Consolidated Report Data'!$F:$F,$A51,'Consolidated Report Data'!T:T,"Y")</f>
        <v>2</v>
      </c>
      <c r="Q51" s="111">
        <f>COUNTIFS('Consolidated Report Data'!$F:$F,$A51,'Consolidated Report Data'!U:U,"Y")</f>
        <v>2</v>
      </c>
      <c r="R51" s="111">
        <f>COUNTIFS('Consolidated Report Data'!$F:$F,$A51,'Consolidated Report Data'!V:V,"Y")</f>
        <v>2</v>
      </c>
      <c r="S51" s="111">
        <f>COUNTIFS('Consolidated Report Data'!$F:$F,$A51,'Consolidated Report Data'!W:W,"Y")</f>
        <v>2</v>
      </c>
      <c r="T51" s="111">
        <f>COUNTIFS('Consolidated Report Data'!$F:$F,$A51,'Consolidated Report Data'!X:X,"Y")</f>
        <v>2</v>
      </c>
    </row>
    <row r="52" spans="1:20" ht="13.2">
      <c r="A52" s="530"/>
      <c r="B52" s="111" t="s">
        <v>2521</v>
      </c>
      <c r="C52" s="111"/>
      <c r="D52" s="111"/>
      <c r="E52" s="111"/>
      <c r="F52" s="111"/>
      <c r="G52" s="111">
        <f>SUM(Estimates!K15)</f>
        <v>4</v>
      </c>
      <c r="H52" s="111">
        <f>SUM(Estimates!L15)</f>
        <v>4</v>
      </c>
      <c r="I52" s="111">
        <f>SUM(Estimates!M15)</f>
        <v>4</v>
      </c>
      <c r="J52" s="111">
        <f>SUM(Estimates!N15)</f>
        <v>4</v>
      </c>
      <c r="K52" s="111">
        <f>SUM(Estimates!O15)</f>
        <v>4</v>
      </c>
      <c r="L52" s="111">
        <f>SUM(Estimates!P15,Estimates!Q15)</f>
        <v>4</v>
      </c>
      <c r="M52" s="111">
        <f>SUM(Estimates!S15,Estimates!R15)</f>
        <v>10</v>
      </c>
      <c r="N52" s="111">
        <f>SUM(Estimates!T15)</f>
        <v>6</v>
      </c>
      <c r="O52" s="111">
        <f>SUM(Estimates!V15,Estimates!W15)</f>
        <v>6</v>
      </c>
      <c r="P52" s="111">
        <f>SUM(Estimates!X15)</f>
        <v>4</v>
      </c>
      <c r="Q52" s="111">
        <f>SUM(Estimates!Y15,Estimates!Z15)</f>
        <v>4</v>
      </c>
      <c r="R52" s="111">
        <f>SUM(Estimates!AA15)</f>
        <v>4</v>
      </c>
      <c r="S52" s="111">
        <f>SUM(Estimates!AB15,Estimates!AC15)</f>
        <v>4</v>
      </c>
      <c r="T52" s="111">
        <f>SUM(Estimates!AD15)</f>
        <v>4</v>
      </c>
    </row>
    <row r="53" spans="1:20" ht="13.2">
      <c r="A53" s="531"/>
      <c r="B53" s="111" t="s">
        <v>2489</v>
      </c>
      <c r="C53" s="104">
        <f t="shared" ref="C53:T53" si="10">C51-C52</f>
        <v>0</v>
      </c>
      <c r="D53" s="104">
        <f t="shared" si="10"/>
        <v>3</v>
      </c>
      <c r="E53" s="104">
        <f t="shared" si="10"/>
        <v>3</v>
      </c>
      <c r="F53" s="104">
        <f t="shared" si="10"/>
        <v>3</v>
      </c>
      <c r="G53" s="104">
        <f t="shared" si="10"/>
        <v>-1</v>
      </c>
      <c r="H53" s="104">
        <f t="shared" si="10"/>
        <v>-1</v>
      </c>
      <c r="I53" s="104">
        <f t="shared" si="10"/>
        <v>-1</v>
      </c>
      <c r="J53" s="104">
        <f t="shared" si="10"/>
        <v>-1</v>
      </c>
      <c r="K53" s="104">
        <f t="shared" si="10"/>
        <v>-1</v>
      </c>
      <c r="L53" s="104">
        <f t="shared" si="10"/>
        <v>-1</v>
      </c>
      <c r="M53" s="104">
        <f t="shared" si="10"/>
        <v>-7</v>
      </c>
      <c r="N53" s="104">
        <f t="shared" si="10"/>
        <v>-3</v>
      </c>
      <c r="O53" s="104">
        <f t="shared" si="10"/>
        <v>-4</v>
      </c>
      <c r="P53" s="104">
        <f t="shared" si="10"/>
        <v>-2</v>
      </c>
      <c r="Q53" s="104">
        <f t="shared" si="10"/>
        <v>-2</v>
      </c>
      <c r="R53" s="104">
        <f t="shared" si="10"/>
        <v>-2</v>
      </c>
      <c r="S53" s="104">
        <f t="shared" si="10"/>
        <v>-2</v>
      </c>
      <c r="T53" s="104">
        <f t="shared" si="10"/>
        <v>-2</v>
      </c>
    </row>
    <row r="54" spans="1:20" ht="13.2">
      <c r="A54" s="529" t="s">
        <v>3336</v>
      </c>
      <c r="B54" s="111" t="s">
        <v>2520</v>
      </c>
      <c r="C54" s="111">
        <f>COUNTIFS('Consolidated Report Data'!$F:$F,$A54,'Consolidated Report Data'!G:G,"Y")</f>
        <v>0</v>
      </c>
      <c r="D54" s="111">
        <f>COUNTIFS('Consolidated Report Data'!$F:$F,$A54,'Consolidated Report Data'!H:H,"Y")</f>
        <v>0</v>
      </c>
      <c r="E54" s="111">
        <f>COUNTIFS('Consolidated Report Data'!$F:$F,$A54,'Consolidated Report Data'!I:I,"Y")</f>
        <v>0</v>
      </c>
      <c r="F54" s="111">
        <f>COUNTIFS('Consolidated Report Data'!$F:$F,$A54,'Consolidated Report Data'!J:J,"Y")</f>
        <v>0</v>
      </c>
      <c r="G54" s="111">
        <f>COUNTIFS('Consolidated Report Data'!$F:$F,$A54,'Consolidated Report Data'!K:K,"Y")</f>
        <v>0</v>
      </c>
      <c r="H54" s="111">
        <f>COUNTIFS('Consolidated Report Data'!$F:$F,$A54,'Consolidated Report Data'!L:L,"Y")</f>
        <v>0</v>
      </c>
      <c r="I54" s="111">
        <f>COUNTIFS('Consolidated Report Data'!$F:$F,$A54,'Consolidated Report Data'!M:M,"Y")</f>
        <v>0</v>
      </c>
      <c r="J54" s="111">
        <f>COUNTIFS('Consolidated Report Data'!$F:$F,$A54,'Consolidated Report Data'!N:N,"Y")</f>
        <v>0</v>
      </c>
      <c r="K54" s="111">
        <f>COUNTIFS('Consolidated Report Data'!$F:$F,$A54,'Consolidated Report Data'!O:O,"Y")</f>
        <v>0</v>
      </c>
      <c r="L54" s="111">
        <f>COUNTIFS('Consolidated Report Data'!$F:$F,$A54,'Consolidated Report Data'!P:P,"Y")</f>
        <v>0</v>
      </c>
      <c r="M54" s="111">
        <f>COUNTIFS('Consolidated Report Data'!$F:$F,$A54,'Consolidated Report Data'!Q:Q,"Y")</f>
        <v>0</v>
      </c>
      <c r="N54" s="111">
        <f>COUNTIFS('Consolidated Report Data'!$F:$F,$A54,'Consolidated Report Data'!R:R,"Y")</f>
        <v>0</v>
      </c>
      <c r="O54" s="111">
        <f>COUNTIFS('Consolidated Report Data'!$F:$F,$A54,'Consolidated Report Data'!S:S,"Y")</f>
        <v>0</v>
      </c>
      <c r="P54" s="111">
        <f>COUNTIFS('Consolidated Report Data'!$F:$F,$A54,'Consolidated Report Data'!T:T,"Y")</f>
        <v>0</v>
      </c>
      <c r="Q54" s="111">
        <f>COUNTIFS('Consolidated Report Data'!$F:$F,$A54,'Consolidated Report Data'!U:U,"Y")</f>
        <v>0</v>
      </c>
      <c r="R54" s="111">
        <f>COUNTIFS('Consolidated Report Data'!$F:$F,$A54,'Consolidated Report Data'!V:V,"Y")</f>
        <v>0</v>
      </c>
      <c r="S54" s="111">
        <f>COUNTIFS('Consolidated Report Data'!$F:$F,$A54,'Consolidated Report Data'!W:W,"Y")</f>
        <v>0</v>
      </c>
      <c r="T54" s="111">
        <f>COUNTIFS('Consolidated Report Data'!$F:$F,$A54,'Consolidated Report Data'!X:X,"Y")</f>
        <v>0</v>
      </c>
    </row>
    <row r="55" spans="1:20" ht="13.2">
      <c r="A55" s="530"/>
      <c r="B55" s="111" t="s">
        <v>2521</v>
      </c>
      <c r="C55" s="111"/>
      <c r="D55" s="111"/>
      <c r="E55" s="111"/>
      <c r="F55" s="111"/>
      <c r="G55" s="111">
        <f>SUM(Estimates!K12)</f>
        <v>0</v>
      </c>
      <c r="H55" s="111">
        <f>SUM(Estimates!L12)</f>
        <v>0</v>
      </c>
      <c r="I55" s="111">
        <f>SUM(Estimates!M12)</f>
        <v>0</v>
      </c>
      <c r="J55" s="111">
        <f>SUM(Estimates!N12)</f>
        <v>0</v>
      </c>
      <c r="K55" s="111">
        <f>SUM(Estimates!O12)</f>
        <v>0</v>
      </c>
      <c r="L55" s="111">
        <f>SUM(Estimates!P12,Estimates!Q12)</f>
        <v>4</v>
      </c>
      <c r="M55" s="111">
        <f>SUM(Estimates!S12,Estimates!R12)</f>
        <v>4</v>
      </c>
      <c r="N55" s="111">
        <f>SUM(Estimates!T12)</f>
        <v>6</v>
      </c>
      <c r="O55" s="111">
        <f>SUM(Estimates!V12,Estimates!W12)</f>
        <v>6</v>
      </c>
      <c r="P55" s="111">
        <f>SUM(Estimates!X12)</f>
        <v>6</v>
      </c>
      <c r="Q55" s="111">
        <f>SUM(Estimates!Y12,Estimates!Z12)</f>
        <v>6</v>
      </c>
      <c r="R55" s="111">
        <f>SUM(Estimates!AA12)</f>
        <v>6</v>
      </c>
      <c r="S55" s="111">
        <f>SUM(Estimates!AB12,Estimates!AC12)</f>
        <v>6</v>
      </c>
      <c r="T55" s="111">
        <f>SUM(Estimates!AD12)</f>
        <v>6</v>
      </c>
    </row>
    <row r="56" spans="1:20" ht="13.2">
      <c r="A56" s="531"/>
      <c r="B56" s="111" t="s">
        <v>2489</v>
      </c>
      <c r="C56" s="104">
        <f t="shared" ref="C56:T56" si="11">C54-C55</f>
        <v>0</v>
      </c>
      <c r="D56" s="104">
        <f t="shared" si="11"/>
        <v>0</v>
      </c>
      <c r="E56" s="104">
        <f t="shared" si="11"/>
        <v>0</v>
      </c>
      <c r="F56" s="104">
        <f t="shared" si="11"/>
        <v>0</v>
      </c>
      <c r="G56" s="104">
        <f t="shared" si="11"/>
        <v>0</v>
      </c>
      <c r="H56" s="104">
        <f t="shared" si="11"/>
        <v>0</v>
      </c>
      <c r="I56" s="104">
        <f t="shared" si="11"/>
        <v>0</v>
      </c>
      <c r="J56" s="104">
        <f t="shared" si="11"/>
        <v>0</v>
      </c>
      <c r="K56" s="104">
        <f t="shared" si="11"/>
        <v>0</v>
      </c>
      <c r="L56" s="104">
        <f t="shared" si="11"/>
        <v>-4</v>
      </c>
      <c r="M56" s="104">
        <f t="shared" si="11"/>
        <v>-4</v>
      </c>
      <c r="N56" s="104">
        <f t="shared" si="11"/>
        <v>-6</v>
      </c>
      <c r="O56" s="104">
        <f t="shared" si="11"/>
        <v>-6</v>
      </c>
      <c r="P56" s="104">
        <f t="shared" si="11"/>
        <v>-6</v>
      </c>
      <c r="Q56" s="104">
        <f t="shared" si="11"/>
        <v>-6</v>
      </c>
      <c r="R56" s="104">
        <f t="shared" si="11"/>
        <v>-6</v>
      </c>
      <c r="S56" s="104">
        <f t="shared" si="11"/>
        <v>-6</v>
      </c>
      <c r="T56" s="104">
        <f t="shared" si="11"/>
        <v>-6</v>
      </c>
    </row>
    <row r="57" spans="1:20" ht="13.2">
      <c r="A57" s="529" t="s">
        <v>1773</v>
      </c>
      <c r="B57" s="111" t="s">
        <v>2520</v>
      </c>
      <c r="C57" s="111">
        <f>COUNTIFS('Consolidated Report Data'!$F:$F,$A57,'Consolidated Report Data'!G:G,"Y")</f>
        <v>0</v>
      </c>
      <c r="D57" s="111">
        <f>COUNTIFS('Consolidated Report Data'!$F:$F,$A57,'Consolidated Report Data'!H:H,"Y")</f>
        <v>0</v>
      </c>
      <c r="E57" s="111">
        <f>COUNTIFS('Consolidated Report Data'!$F:$F,$A57,'Consolidated Report Data'!I:I,"Y")</f>
        <v>0</v>
      </c>
      <c r="F57" s="111">
        <f>COUNTIFS('Consolidated Report Data'!$F:$F,$A57,'Consolidated Report Data'!J:J,"Y")</f>
        <v>0</v>
      </c>
      <c r="G57" s="111">
        <f>COUNTIFS('Consolidated Report Data'!$F:$F,$A57,'Consolidated Report Data'!K:K,"Y")</f>
        <v>0</v>
      </c>
      <c r="H57" s="111">
        <f>COUNTIFS('Consolidated Report Data'!$F:$F,$A57,'Consolidated Report Data'!L:L,"Y")</f>
        <v>0</v>
      </c>
      <c r="I57" s="111">
        <f>COUNTIFS('Consolidated Report Data'!$F:$F,$A57,'Consolidated Report Data'!M:M,"Y")</f>
        <v>0</v>
      </c>
      <c r="J57" s="111">
        <f>COUNTIFS('Consolidated Report Data'!$F:$F,$A57,'Consolidated Report Data'!N:N,"Y")</f>
        <v>0</v>
      </c>
      <c r="K57" s="111">
        <f>COUNTIFS('Consolidated Report Data'!$F:$F,$A57,'Consolidated Report Data'!O:O,"Y")</f>
        <v>0</v>
      </c>
      <c r="L57" s="111">
        <f>COUNTIFS('Consolidated Report Data'!$F:$F,$A57,'Consolidated Report Data'!P:P,"Y")</f>
        <v>0</v>
      </c>
      <c r="M57" s="111">
        <f>COUNTIFS('Consolidated Report Data'!$F:$F,$A57,'Consolidated Report Data'!Q:Q,"Y")</f>
        <v>0</v>
      </c>
      <c r="N57" s="111">
        <f>COUNTIFS('Consolidated Report Data'!$F:$F,$A57,'Consolidated Report Data'!R:R,"Y")</f>
        <v>0</v>
      </c>
      <c r="O57" s="111">
        <f>COUNTIFS('Consolidated Report Data'!$F:$F,$A57,'Consolidated Report Data'!S:S,"Y")</f>
        <v>0</v>
      </c>
      <c r="P57" s="111">
        <f>COUNTIFS('Consolidated Report Data'!$F:$F,$A57,'Consolidated Report Data'!T:T,"Y")</f>
        <v>1</v>
      </c>
      <c r="Q57" s="111">
        <f>COUNTIFS('Consolidated Report Data'!$F:$F,$A57,'Consolidated Report Data'!U:U,"Y")</f>
        <v>1</v>
      </c>
      <c r="R57" s="111">
        <f>COUNTIFS('Consolidated Report Data'!$F:$F,$A57,'Consolidated Report Data'!V:V,"Y")</f>
        <v>1</v>
      </c>
      <c r="S57" s="111">
        <f>COUNTIFS('Consolidated Report Data'!$F:$F,$A57,'Consolidated Report Data'!W:W,"Y")</f>
        <v>1</v>
      </c>
      <c r="T57" s="111">
        <f>COUNTIFS('Consolidated Report Data'!$F:$F,$A57,'Consolidated Report Data'!X:X,"Y")</f>
        <v>0</v>
      </c>
    </row>
    <row r="58" spans="1:20" ht="13.2">
      <c r="A58" s="530"/>
      <c r="B58" s="111" t="s">
        <v>2521</v>
      </c>
      <c r="C58" s="111"/>
      <c r="D58" s="111"/>
      <c r="E58" s="111"/>
      <c r="F58" s="111"/>
      <c r="G58" s="111">
        <f>SUM(Estimates!K17)</f>
        <v>0</v>
      </c>
      <c r="H58" s="111">
        <f>SUM(Estimates!L17)</f>
        <v>0</v>
      </c>
      <c r="I58" s="111">
        <f>SUM(Estimates!M17)</f>
        <v>0</v>
      </c>
      <c r="J58" s="111">
        <f>SUM(Estimates!N17)</f>
        <v>0</v>
      </c>
      <c r="K58" s="111">
        <f>SUM(Estimates!O17)</f>
        <v>0</v>
      </c>
      <c r="L58" s="111">
        <f>SUM(Estimates!P17,Estimates!Q17)</f>
        <v>0</v>
      </c>
      <c r="M58" s="111">
        <f>SUM(Estimates!S17,Estimates!R17)</f>
        <v>0</v>
      </c>
      <c r="N58" s="111">
        <f>SUM(Estimates!T17)</f>
        <v>0</v>
      </c>
      <c r="O58" s="111">
        <f>SUM(Estimates!V17,Estimates!W17)</f>
        <v>0</v>
      </c>
      <c r="P58" s="111">
        <f>SUM(Estimates!X17)</f>
        <v>0</v>
      </c>
      <c r="Q58" s="111">
        <f>SUM(Estimates!Y17,Estimates!Z17)</f>
        <v>0</v>
      </c>
      <c r="R58" s="111">
        <f>SUM(Estimates!AA17)</f>
        <v>2</v>
      </c>
      <c r="S58" s="111">
        <f>SUM(Estimates!AB17,Estimates!AC17)</f>
        <v>0</v>
      </c>
      <c r="T58" s="111">
        <f>SUM(Estimates!AD17)</f>
        <v>0</v>
      </c>
    </row>
    <row r="59" spans="1:20" ht="13.2">
      <c r="A59" s="531"/>
      <c r="B59" s="111" t="s">
        <v>2489</v>
      </c>
      <c r="C59" s="104">
        <f t="shared" ref="C59:T59" si="12">C57-C58</f>
        <v>0</v>
      </c>
      <c r="D59" s="104">
        <f t="shared" si="12"/>
        <v>0</v>
      </c>
      <c r="E59" s="104">
        <f t="shared" si="12"/>
        <v>0</v>
      </c>
      <c r="F59" s="104">
        <f t="shared" si="12"/>
        <v>0</v>
      </c>
      <c r="G59" s="104">
        <f t="shared" si="12"/>
        <v>0</v>
      </c>
      <c r="H59" s="104">
        <f t="shared" si="12"/>
        <v>0</v>
      </c>
      <c r="I59" s="104">
        <f t="shared" si="12"/>
        <v>0</v>
      </c>
      <c r="J59" s="104">
        <f t="shared" si="12"/>
        <v>0</v>
      </c>
      <c r="K59" s="104">
        <f t="shared" si="12"/>
        <v>0</v>
      </c>
      <c r="L59" s="104">
        <f t="shared" si="12"/>
        <v>0</v>
      </c>
      <c r="M59" s="104">
        <f t="shared" si="12"/>
        <v>0</v>
      </c>
      <c r="N59" s="104">
        <f t="shared" si="12"/>
        <v>0</v>
      </c>
      <c r="O59" s="104">
        <f t="shared" si="12"/>
        <v>0</v>
      </c>
      <c r="P59" s="104">
        <f t="shared" si="12"/>
        <v>1</v>
      </c>
      <c r="Q59" s="104">
        <f t="shared" si="12"/>
        <v>1</v>
      </c>
      <c r="R59" s="104">
        <f t="shared" si="12"/>
        <v>-1</v>
      </c>
      <c r="S59" s="104">
        <f t="shared" si="12"/>
        <v>1</v>
      </c>
      <c r="T59" s="104">
        <f t="shared" si="12"/>
        <v>0</v>
      </c>
    </row>
    <row r="60" spans="1:20" ht="13.2">
      <c r="A60" s="529" t="s">
        <v>1767</v>
      </c>
      <c r="B60" s="111" t="s">
        <v>2520</v>
      </c>
      <c r="C60" s="111">
        <f>COUNTIFS('Consolidated Report Data'!$F:$F,$A60,'Consolidated Report Data'!G:G,"Y")</f>
        <v>0</v>
      </c>
      <c r="D60" s="111">
        <f>COUNTIFS('Consolidated Report Data'!$F:$F,$A60,'Consolidated Report Data'!H:H,"Y")</f>
        <v>0</v>
      </c>
      <c r="E60" s="111">
        <f>COUNTIFS('Consolidated Report Data'!$F:$F,$A60,'Consolidated Report Data'!I:I,"Y")</f>
        <v>0</v>
      </c>
      <c r="F60" s="111">
        <f>COUNTIFS('Consolidated Report Data'!$F:$F,$A60,'Consolidated Report Data'!J:J,"Y")</f>
        <v>0</v>
      </c>
      <c r="G60" s="111">
        <f>COUNTIFS('Consolidated Report Data'!$F:$F,$A60,'Consolidated Report Data'!K:K,"Y")</f>
        <v>0</v>
      </c>
      <c r="H60" s="111">
        <f>COUNTIFS('Consolidated Report Data'!$F:$F,$A60,'Consolidated Report Data'!L:L,"Y")</f>
        <v>0</v>
      </c>
      <c r="I60" s="111">
        <f>COUNTIFS('Consolidated Report Data'!$F:$F,$A60,'Consolidated Report Data'!M:M,"Y")</f>
        <v>0</v>
      </c>
      <c r="J60" s="111">
        <f>COUNTIFS('Consolidated Report Data'!$F:$F,$A60,'Consolidated Report Data'!N:N,"Y")</f>
        <v>0</v>
      </c>
      <c r="K60" s="111">
        <f>COUNTIFS('Consolidated Report Data'!$F:$F,$A60,'Consolidated Report Data'!O:O,"Y")</f>
        <v>0</v>
      </c>
      <c r="L60" s="111">
        <f>COUNTIFS('Consolidated Report Data'!$F:$F,$A60,'Consolidated Report Data'!P:P,"Y")</f>
        <v>0</v>
      </c>
      <c r="M60" s="111">
        <f>COUNTIFS('Consolidated Report Data'!$F:$F,$A60,'Consolidated Report Data'!Q:Q,"Y")</f>
        <v>0</v>
      </c>
      <c r="N60" s="111">
        <f>COUNTIFS('Consolidated Report Data'!$F:$F,$A60,'Consolidated Report Data'!R:R,"Y")</f>
        <v>0</v>
      </c>
      <c r="O60" s="111">
        <f>COUNTIFS('Consolidated Report Data'!$F:$F,$A60,'Consolidated Report Data'!S:S,"Y")</f>
        <v>1</v>
      </c>
      <c r="P60" s="111">
        <f>COUNTIFS('Consolidated Report Data'!$F:$F,$A60,'Consolidated Report Data'!T:T,"Y")</f>
        <v>1</v>
      </c>
      <c r="Q60" s="111">
        <f>COUNTIFS('Consolidated Report Data'!$F:$F,$A60,'Consolidated Report Data'!U:U,"Y")</f>
        <v>1</v>
      </c>
      <c r="R60" s="111">
        <f>COUNTIFS('Consolidated Report Data'!$F:$F,$A60,'Consolidated Report Data'!V:V,"Y")</f>
        <v>1</v>
      </c>
      <c r="S60" s="111">
        <f>COUNTIFS('Consolidated Report Data'!$F:$F,$A60,'Consolidated Report Data'!W:W,"Y")</f>
        <v>1</v>
      </c>
      <c r="T60" s="111">
        <f>COUNTIFS('Consolidated Report Data'!$F:$F,$A60,'Consolidated Report Data'!X:X,"Y")</f>
        <v>1</v>
      </c>
    </row>
    <row r="61" spans="1:20" ht="13.2">
      <c r="A61" s="530"/>
      <c r="B61" s="111" t="s">
        <v>2521</v>
      </c>
      <c r="C61" s="111"/>
      <c r="D61" s="111"/>
      <c r="E61" s="111"/>
      <c r="F61" s="111"/>
      <c r="G61" s="111">
        <f>SUM(Estimates!K29)</f>
        <v>0</v>
      </c>
      <c r="H61" s="111">
        <f>SUM(Estimates!L29)</f>
        <v>0</v>
      </c>
      <c r="I61" s="111">
        <f>SUM(Estimates!M29)</f>
        <v>0</v>
      </c>
      <c r="J61" s="111">
        <f>SUM(Estimates!N29)</f>
        <v>0</v>
      </c>
      <c r="K61" s="111">
        <f>SUM(Estimates!O29)</f>
        <v>0</v>
      </c>
      <c r="L61" s="111">
        <f>SUM(Estimates!P29,Estimates!Q29)</f>
        <v>0</v>
      </c>
      <c r="M61" s="111">
        <f>SUM(Estimates!S29,Estimates!R29)</f>
        <v>0</v>
      </c>
      <c r="N61" s="111">
        <f>SUM(Estimates!T29)</f>
        <v>4</v>
      </c>
      <c r="O61" s="111">
        <f>SUM(Estimates!V29,Estimates!W29)</f>
        <v>0</v>
      </c>
      <c r="P61" s="111">
        <f>SUM(Estimates!X29)</f>
        <v>0</v>
      </c>
      <c r="Q61" s="111">
        <f>SUM(Estimates!Y29,Estimates!Z29)</f>
        <v>0</v>
      </c>
      <c r="R61" s="111">
        <f>SUM(Estimates!AA29)</f>
        <v>0</v>
      </c>
      <c r="S61" s="111">
        <f>SUM(Estimates!AB29,Estimates!AC29)</f>
        <v>0</v>
      </c>
      <c r="T61" s="111">
        <f>SUM(Estimates!AD29)</f>
        <v>0</v>
      </c>
    </row>
    <row r="62" spans="1:20" ht="13.2">
      <c r="A62" s="531"/>
      <c r="B62" s="111" t="s">
        <v>2489</v>
      </c>
      <c r="C62" s="104">
        <f t="shared" ref="C62:T62" si="13">C60-C61</f>
        <v>0</v>
      </c>
      <c r="D62" s="104">
        <f t="shared" si="13"/>
        <v>0</v>
      </c>
      <c r="E62" s="104">
        <f t="shared" si="13"/>
        <v>0</v>
      </c>
      <c r="F62" s="104">
        <f t="shared" si="13"/>
        <v>0</v>
      </c>
      <c r="G62" s="104">
        <f t="shared" si="13"/>
        <v>0</v>
      </c>
      <c r="H62" s="104">
        <f t="shared" si="13"/>
        <v>0</v>
      </c>
      <c r="I62" s="104">
        <f t="shared" si="13"/>
        <v>0</v>
      </c>
      <c r="J62" s="104">
        <f t="shared" si="13"/>
        <v>0</v>
      </c>
      <c r="K62" s="104">
        <f t="shared" si="13"/>
        <v>0</v>
      </c>
      <c r="L62" s="104">
        <f t="shared" si="13"/>
        <v>0</v>
      </c>
      <c r="M62" s="104">
        <f t="shared" si="13"/>
        <v>0</v>
      </c>
      <c r="N62" s="104">
        <f t="shared" si="13"/>
        <v>-4</v>
      </c>
      <c r="O62" s="104">
        <f t="shared" si="13"/>
        <v>1</v>
      </c>
      <c r="P62" s="104">
        <f t="shared" si="13"/>
        <v>1</v>
      </c>
      <c r="Q62" s="104">
        <f t="shared" si="13"/>
        <v>1</v>
      </c>
      <c r="R62" s="104">
        <f t="shared" si="13"/>
        <v>1</v>
      </c>
      <c r="S62" s="104">
        <f t="shared" si="13"/>
        <v>1</v>
      </c>
      <c r="T62" s="104">
        <f t="shared" si="13"/>
        <v>1</v>
      </c>
    </row>
    <row r="63" spans="1:20" ht="13.2">
      <c r="A63" s="529" t="s">
        <v>1765</v>
      </c>
      <c r="B63" s="111" t="s">
        <v>2520</v>
      </c>
      <c r="C63" s="111">
        <f>COUNTIFS('Consolidated Report Data'!$F:$F,$A63,'Consolidated Report Data'!G:G,"Y")</f>
        <v>0</v>
      </c>
      <c r="D63" s="111">
        <f>COUNTIFS('Consolidated Report Data'!$F:$F,$A63,'Consolidated Report Data'!H:H,"Y")</f>
        <v>0</v>
      </c>
      <c r="E63" s="111">
        <f>COUNTIFS('Consolidated Report Data'!$F:$F,$A63,'Consolidated Report Data'!I:I,"Y")</f>
        <v>0</v>
      </c>
      <c r="F63" s="111">
        <f>COUNTIFS('Consolidated Report Data'!$F:$F,$A63,'Consolidated Report Data'!J:J,"Y")</f>
        <v>0</v>
      </c>
      <c r="G63" s="111">
        <f>COUNTIFS('Consolidated Report Data'!$F:$F,$A63,'Consolidated Report Data'!K:K,"Y")</f>
        <v>0</v>
      </c>
      <c r="H63" s="111">
        <f>COUNTIFS('Consolidated Report Data'!$F:$F,$A63,'Consolidated Report Data'!L:L,"Y")</f>
        <v>0</v>
      </c>
      <c r="I63" s="111">
        <f>COUNTIFS('Consolidated Report Data'!$F:$F,$A63,'Consolidated Report Data'!M:M,"Y")</f>
        <v>0</v>
      </c>
      <c r="J63" s="111">
        <f>COUNTIFS('Consolidated Report Data'!$F:$F,$A63,'Consolidated Report Data'!N:N,"Y")</f>
        <v>0</v>
      </c>
      <c r="K63" s="111">
        <f>COUNTIFS('Consolidated Report Data'!$F:$F,$A63,'Consolidated Report Data'!O:O,"Y")</f>
        <v>0</v>
      </c>
      <c r="L63" s="111">
        <f>COUNTIFS('Consolidated Report Data'!$F:$F,$A63,'Consolidated Report Data'!P:P,"Y")</f>
        <v>0</v>
      </c>
      <c r="M63" s="111">
        <f>COUNTIFS('Consolidated Report Data'!$F:$F,$A63,'Consolidated Report Data'!Q:Q,"Y")</f>
        <v>0</v>
      </c>
      <c r="N63" s="111">
        <f>COUNTIFS('Consolidated Report Data'!$F:$F,$A63,'Consolidated Report Data'!R:R,"Y")</f>
        <v>1</v>
      </c>
      <c r="O63" s="111">
        <f>COUNTIFS('Consolidated Report Data'!$F:$F,$A63,'Consolidated Report Data'!S:S,"Y")</f>
        <v>3</v>
      </c>
      <c r="P63" s="111">
        <f>COUNTIFS('Consolidated Report Data'!$F:$F,$A63,'Consolidated Report Data'!T:T,"Y")</f>
        <v>4</v>
      </c>
      <c r="Q63" s="111">
        <f>COUNTIFS('Consolidated Report Data'!$F:$F,$A63,'Consolidated Report Data'!U:U,"Y")</f>
        <v>4</v>
      </c>
      <c r="R63" s="111">
        <f>COUNTIFS('Consolidated Report Data'!$F:$F,$A63,'Consolidated Report Data'!V:V,"Y")</f>
        <v>4</v>
      </c>
      <c r="S63" s="111">
        <f>COUNTIFS('Consolidated Report Data'!$F:$F,$A63,'Consolidated Report Data'!W:W,"Y")</f>
        <v>4</v>
      </c>
      <c r="T63" s="111">
        <f>COUNTIFS('Consolidated Report Data'!$F:$F,$A63,'Consolidated Report Data'!X:X,"Y")</f>
        <v>3</v>
      </c>
    </row>
    <row r="64" spans="1:20" ht="13.2">
      <c r="A64" s="530"/>
      <c r="B64" s="111" t="s">
        <v>2521</v>
      </c>
      <c r="C64" s="111"/>
      <c r="D64" s="111"/>
      <c r="E64" s="111"/>
      <c r="F64" s="111"/>
      <c r="G64" s="111">
        <f>SUM(Estimates!K33)</f>
        <v>2</v>
      </c>
      <c r="H64" s="111">
        <f>SUM(Estimates!L33)</f>
        <v>2</v>
      </c>
      <c r="I64" s="111">
        <f>SUM(Estimates!M33)</f>
        <v>2</v>
      </c>
      <c r="J64" s="111">
        <f>SUM(Estimates!N33)</f>
        <v>2</v>
      </c>
      <c r="K64" s="111">
        <f>SUM(Estimates!O33)</f>
        <v>2</v>
      </c>
      <c r="L64" s="111">
        <f>SUM(Estimates!P33,Estimates!Q33)</f>
        <v>4</v>
      </c>
      <c r="M64" s="111">
        <f>SUM(Estimates!S33,Estimates!R33)</f>
        <v>4</v>
      </c>
      <c r="N64" s="111">
        <f>SUM(Estimates!T33)</f>
        <v>2</v>
      </c>
      <c r="O64" s="111">
        <f>SUM(Estimates!V33,Estimates!W33)</f>
        <v>5</v>
      </c>
      <c r="P64" s="111">
        <f>SUM(Estimates!X33)</f>
        <v>3</v>
      </c>
      <c r="Q64" s="111">
        <f>SUM(Estimates!Y33,Estimates!Z33)</f>
        <v>6</v>
      </c>
      <c r="R64" s="111">
        <f>SUM(Estimates!AA33)</f>
        <v>3</v>
      </c>
      <c r="S64" s="111">
        <f>SUM(Estimates!AB33,Estimates!AC33)</f>
        <v>5</v>
      </c>
      <c r="T64" s="111">
        <f>SUM(Estimates!AD33)</f>
        <v>3</v>
      </c>
    </row>
    <row r="65" spans="1:20" ht="13.2">
      <c r="A65" s="531"/>
      <c r="B65" s="111" t="s">
        <v>2489</v>
      </c>
      <c r="C65" s="104">
        <f t="shared" ref="C65:T65" si="14">C63-C64</f>
        <v>0</v>
      </c>
      <c r="D65" s="104">
        <f t="shared" si="14"/>
        <v>0</v>
      </c>
      <c r="E65" s="104">
        <f t="shared" si="14"/>
        <v>0</v>
      </c>
      <c r="F65" s="104">
        <f t="shared" si="14"/>
        <v>0</v>
      </c>
      <c r="G65" s="104">
        <f t="shared" si="14"/>
        <v>-2</v>
      </c>
      <c r="H65" s="104">
        <f t="shared" si="14"/>
        <v>-2</v>
      </c>
      <c r="I65" s="104">
        <f t="shared" si="14"/>
        <v>-2</v>
      </c>
      <c r="J65" s="104">
        <f t="shared" si="14"/>
        <v>-2</v>
      </c>
      <c r="K65" s="104">
        <f t="shared" si="14"/>
        <v>-2</v>
      </c>
      <c r="L65" s="104">
        <f t="shared" si="14"/>
        <v>-4</v>
      </c>
      <c r="M65" s="104">
        <f t="shared" si="14"/>
        <v>-4</v>
      </c>
      <c r="N65" s="104">
        <f t="shared" si="14"/>
        <v>-1</v>
      </c>
      <c r="O65" s="104">
        <f t="shared" si="14"/>
        <v>-2</v>
      </c>
      <c r="P65" s="104">
        <f t="shared" si="14"/>
        <v>1</v>
      </c>
      <c r="Q65" s="104">
        <f t="shared" si="14"/>
        <v>-2</v>
      </c>
      <c r="R65" s="104">
        <f t="shared" si="14"/>
        <v>1</v>
      </c>
      <c r="S65" s="104">
        <f t="shared" si="14"/>
        <v>-1</v>
      </c>
      <c r="T65" s="104">
        <f t="shared" si="14"/>
        <v>0</v>
      </c>
    </row>
    <row r="66" spans="1:20" ht="13.2">
      <c r="A66" s="529" t="s">
        <v>1763</v>
      </c>
      <c r="B66" s="111" t="s">
        <v>2520</v>
      </c>
      <c r="C66" s="111">
        <f>COUNTIFS('Consolidated Report Data'!$F:$F,$A66,'Consolidated Report Data'!G:G,"Y")</f>
        <v>3</v>
      </c>
      <c r="D66" s="111">
        <f>COUNTIFS('Consolidated Report Data'!$F:$F,$A66,'Consolidated Report Data'!H:H,"Y")</f>
        <v>3</v>
      </c>
      <c r="E66" s="111">
        <f>COUNTIFS('Consolidated Report Data'!$F:$F,$A66,'Consolidated Report Data'!I:I,"Y")</f>
        <v>3</v>
      </c>
      <c r="F66" s="111">
        <f>COUNTIFS('Consolidated Report Data'!$F:$F,$A66,'Consolidated Report Data'!J:J,"Y")</f>
        <v>3</v>
      </c>
      <c r="G66" s="111">
        <f>COUNTIFS('Consolidated Report Data'!$F:$F,$A66,'Consolidated Report Data'!K:K,"Y")</f>
        <v>3</v>
      </c>
      <c r="H66" s="111">
        <f>COUNTIFS('Consolidated Report Data'!$F:$F,$A66,'Consolidated Report Data'!L:L,"Y")</f>
        <v>3</v>
      </c>
      <c r="I66" s="111">
        <f>COUNTIFS('Consolidated Report Data'!$F:$F,$A66,'Consolidated Report Data'!M:M,"Y")</f>
        <v>3</v>
      </c>
      <c r="J66" s="111">
        <f>COUNTIFS('Consolidated Report Data'!$F:$F,$A66,'Consolidated Report Data'!N:N,"Y")</f>
        <v>4</v>
      </c>
      <c r="K66" s="111">
        <f>COUNTIFS('Consolidated Report Data'!$F:$F,$A66,'Consolidated Report Data'!O:O,"Y")</f>
        <v>4</v>
      </c>
      <c r="L66" s="111">
        <f>COUNTIFS('Consolidated Report Data'!$F:$F,$A66,'Consolidated Report Data'!P:P,"Y")</f>
        <v>4</v>
      </c>
      <c r="M66" s="111">
        <f>COUNTIFS('Consolidated Report Data'!$F:$F,$A66,'Consolidated Report Data'!Q:Q,"Y")</f>
        <v>4</v>
      </c>
      <c r="N66" s="111">
        <f>COUNTIFS('Consolidated Report Data'!$F:$F,$A66,'Consolidated Report Data'!R:R,"Y")</f>
        <v>4</v>
      </c>
      <c r="O66" s="111">
        <f>COUNTIFS('Consolidated Report Data'!$F:$F,$A66,'Consolidated Report Data'!S:S,"Y")</f>
        <v>5</v>
      </c>
      <c r="P66" s="111">
        <f>COUNTIFS('Consolidated Report Data'!$F:$F,$A66,'Consolidated Report Data'!T:T,"Y")</f>
        <v>7</v>
      </c>
      <c r="Q66" s="111">
        <f>COUNTIFS('Consolidated Report Data'!$F:$F,$A66,'Consolidated Report Data'!U:U,"Y")</f>
        <v>7</v>
      </c>
      <c r="R66" s="111">
        <f>COUNTIFS('Consolidated Report Data'!$F:$F,$A66,'Consolidated Report Data'!V:V,"Y")</f>
        <v>7</v>
      </c>
      <c r="S66" s="111">
        <f>COUNTIFS('Consolidated Report Data'!$F:$F,$A66,'Consolidated Report Data'!W:W,"Y")</f>
        <v>7</v>
      </c>
      <c r="T66" s="111">
        <f>COUNTIFS('Consolidated Report Data'!$F:$F,$A66,'Consolidated Report Data'!X:X,"Y")</f>
        <v>6</v>
      </c>
    </row>
    <row r="67" spans="1:20" ht="13.2">
      <c r="A67" s="530"/>
      <c r="B67" s="111" t="s">
        <v>2521</v>
      </c>
      <c r="C67" s="111"/>
      <c r="D67" s="111"/>
      <c r="E67" s="111"/>
      <c r="F67" s="111"/>
      <c r="G67" s="111">
        <f>SUM(Estimates!K64)</f>
        <v>5</v>
      </c>
      <c r="H67" s="111">
        <f>SUM(Estimates!L64)</f>
        <v>5</v>
      </c>
      <c r="I67" s="111">
        <f>SUM(Estimates!M64)</f>
        <v>4</v>
      </c>
      <c r="J67" s="111">
        <f>SUM(Estimates!N64)</f>
        <v>4</v>
      </c>
      <c r="K67" s="111">
        <f>SUM(Estimates!O64)</f>
        <v>4</v>
      </c>
      <c r="L67" s="111">
        <f>SUM(Estimates!P64,Estimates!Q64)</f>
        <v>8</v>
      </c>
      <c r="M67" s="111">
        <f>SUM(Estimates!S64,Estimates!R64)</f>
        <v>8</v>
      </c>
      <c r="N67" s="111">
        <f>SUM(Estimates!T64)</f>
        <v>4</v>
      </c>
      <c r="O67" s="111">
        <f>SUM(Estimates!V64,Estimates!W64)</f>
        <v>4</v>
      </c>
      <c r="P67" s="111">
        <f>SUM(Estimates!X64)</f>
        <v>0</v>
      </c>
      <c r="Q67" s="111">
        <f>SUM(Estimates!Y64,Estimates!Z64)</f>
        <v>0</v>
      </c>
      <c r="R67" s="111">
        <f>SUM(Estimates!AA64)</f>
        <v>0</v>
      </c>
      <c r="S67" s="111">
        <f>SUM(Estimates!AB64,Estimates!AC64)</f>
        <v>0</v>
      </c>
      <c r="T67" s="111">
        <f>SUM(Estimates!AD64)</f>
        <v>0</v>
      </c>
    </row>
    <row r="68" spans="1:20" ht="13.2">
      <c r="A68" s="531"/>
      <c r="B68" s="111" t="s">
        <v>2489</v>
      </c>
      <c r="C68" s="104">
        <f t="shared" ref="C68:T68" si="15">C66-C67</f>
        <v>3</v>
      </c>
      <c r="D68" s="104">
        <f t="shared" si="15"/>
        <v>3</v>
      </c>
      <c r="E68" s="104">
        <f t="shared" si="15"/>
        <v>3</v>
      </c>
      <c r="F68" s="104">
        <f t="shared" si="15"/>
        <v>3</v>
      </c>
      <c r="G68" s="104">
        <f t="shared" si="15"/>
        <v>-2</v>
      </c>
      <c r="H68" s="104">
        <f t="shared" si="15"/>
        <v>-2</v>
      </c>
      <c r="I68" s="104">
        <f t="shared" si="15"/>
        <v>-1</v>
      </c>
      <c r="J68" s="104">
        <f t="shared" si="15"/>
        <v>0</v>
      </c>
      <c r="K68" s="104">
        <f t="shared" si="15"/>
        <v>0</v>
      </c>
      <c r="L68" s="104">
        <f t="shared" si="15"/>
        <v>-4</v>
      </c>
      <c r="M68" s="104">
        <f t="shared" si="15"/>
        <v>-4</v>
      </c>
      <c r="N68" s="104">
        <f t="shared" si="15"/>
        <v>0</v>
      </c>
      <c r="O68" s="104">
        <f t="shared" si="15"/>
        <v>1</v>
      </c>
      <c r="P68" s="104">
        <f t="shared" si="15"/>
        <v>7</v>
      </c>
      <c r="Q68" s="104">
        <f t="shared" si="15"/>
        <v>7</v>
      </c>
      <c r="R68" s="104">
        <f t="shared" si="15"/>
        <v>7</v>
      </c>
      <c r="S68" s="104">
        <f t="shared" si="15"/>
        <v>7</v>
      </c>
      <c r="T68" s="104">
        <f t="shared" si="15"/>
        <v>6</v>
      </c>
    </row>
  </sheetData>
  <mergeCells count="17">
    <mergeCell ref="B1:D1"/>
    <mergeCell ref="F1:J1"/>
    <mergeCell ref="L1:M1"/>
    <mergeCell ref="A27:A29"/>
    <mergeCell ref="A30:A32"/>
    <mergeCell ref="A33:A35"/>
    <mergeCell ref="A36:A38"/>
    <mergeCell ref="A60:A62"/>
    <mergeCell ref="A63:A65"/>
    <mergeCell ref="A66:A68"/>
    <mergeCell ref="A39:A41"/>
    <mergeCell ref="A42:A44"/>
    <mergeCell ref="A45:A47"/>
    <mergeCell ref="A48:A50"/>
    <mergeCell ref="A51:A53"/>
    <mergeCell ref="A54:A56"/>
    <mergeCell ref="A57:A59"/>
  </mergeCells>
  <conditionalFormatting sqref="D3:D20 C29:AD29 C32:AD32 C35:AD35 C38:AD38 C41:AD41 C44:AD44 C47:AD47 C50:AD50 C53:AD53 C56:T56 C59:T59 C62:T62 C65:T65 C68:T68">
    <cfRule type="cellIs" dxfId="3" priority="1" operator="greaterThanOrEqual">
      <formula>0</formula>
    </cfRule>
    <cfRule type="cellIs" dxfId="2" priority="2" operator="lessThan">
      <formula>0</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AY1047"/>
  <sheetViews>
    <sheetView topLeftCell="C1" workbookViewId="0">
      <pane ySplit="2" topLeftCell="A3" activePane="bottomLeft" state="frozen"/>
      <selection pane="bottomLeft" activeCell="F3" sqref="F3"/>
    </sheetView>
  </sheetViews>
  <sheetFormatPr defaultColWidth="12.6640625" defaultRowHeight="15.75" customHeight="1"/>
  <cols>
    <col min="1" max="3" width="26.88671875" customWidth="1"/>
    <col min="6" max="6" width="13.77734375" customWidth="1"/>
    <col min="7" max="7" width="26.21875" customWidth="1"/>
    <col min="9" max="17" width="12.6640625" hidden="1"/>
    <col min="33" max="33" width="22.77734375" customWidth="1"/>
    <col min="44" max="44" width="20.109375" customWidth="1"/>
    <col min="47" max="47" width="16.33203125" customWidth="1"/>
  </cols>
  <sheetData>
    <row r="1" spans="1:51" ht="15.75" customHeight="1">
      <c r="A1" s="185" t="s">
        <v>3337</v>
      </c>
      <c r="B1" s="185"/>
      <c r="C1" s="186" t="s">
        <v>3337</v>
      </c>
      <c r="D1" s="186"/>
      <c r="E1" s="168"/>
      <c r="F1" s="28"/>
      <c r="G1" s="187"/>
      <c r="H1" s="3">
        <f t="shared" ref="H1:S1" si="0">SUBTOTAL(9,H3:H314)</f>
        <v>60</v>
      </c>
      <c r="I1" s="3">
        <f t="shared" si="0"/>
        <v>77</v>
      </c>
      <c r="J1" s="3">
        <f t="shared" si="0"/>
        <v>75</v>
      </c>
      <c r="K1" s="3">
        <f t="shared" si="0"/>
        <v>85</v>
      </c>
      <c r="L1" s="3">
        <f t="shared" si="0"/>
        <v>67</v>
      </c>
      <c r="M1" s="3">
        <f t="shared" si="0"/>
        <v>87</v>
      </c>
      <c r="N1" s="3">
        <f t="shared" si="0"/>
        <v>68</v>
      </c>
      <c r="O1" s="3">
        <f t="shared" si="0"/>
        <v>99</v>
      </c>
      <c r="P1" s="3">
        <f t="shared" si="0"/>
        <v>85</v>
      </c>
      <c r="Q1" s="3">
        <f t="shared" si="0"/>
        <v>141</v>
      </c>
      <c r="R1" s="3">
        <f t="shared" si="0"/>
        <v>139</v>
      </c>
      <c r="S1" s="3">
        <f t="shared" si="0"/>
        <v>149</v>
      </c>
      <c r="T1" s="188">
        <f t="shared" ref="T1:AE1" si="1">SUM(T3:T148)</f>
        <v>0</v>
      </c>
      <c r="U1" s="188">
        <f t="shared" si="1"/>
        <v>0</v>
      </c>
      <c r="V1" s="188">
        <f t="shared" si="1"/>
        <v>0</v>
      </c>
      <c r="W1" s="188">
        <f t="shared" si="1"/>
        <v>0</v>
      </c>
      <c r="X1" s="188">
        <f t="shared" si="1"/>
        <v>0</v>
      </c>
      <c r="Y1" s="188">
        <f t="shared" si="1"/>
        <v>0</v>
      </c>
      <c r="Z1" s="188">
        <f t="shared" si="1"/>
        <v>0</v>
      </c>
      <c r="AA1" s="188">
        <f t="shared" si="1"/>
        <v>0</v>
      </c>
      <c r="AB1" s="188">
        <f t="shared" si="1"/>
        <v>0</v>
      </c>
      <c r="AC1" s="188">
        <f t="shared" si="1"/>
        <v>0</v>
      </c>
      <c r="AD1" s="188">
        <f t="shared" si="1"/>
        <v>0</v>
      </c>
      <c r="AE1" s="188">
        <f t="shared" si="1"/>
        <v>0</v>
      </c>
      <c r="AF1" s="15"/>
      <c r="AG1" s="1"/>
      <c r="AT1" s="189"/>
      <c r="AU1" s="189"/>
      <c r="AV1" s="189"/>
      <c r="AW1" s="189"/>
      <c r="AX1" s="189"/>
      <c r="AY1" s="189"/>
    </row>
    <row r="2" spans="1:51" ht="15">
      <c r="A2" s="185" t="s">
        <v>3</v>
      </c>
      <c r="B2" s="185" t="s">
        <v>4</v>
      </c>
      <c r="C2" s="186" t="s">
        <v>2763</v>
      </c>
      <c r="D2" s="186" t="s">
        <v>2764</v>
      </c>
      <c r="E2" s="168" t="s">
        <v>3338</v>
      </c>
      <c r="F2" s="168" t="s">
        <v>2765</v>
      </c>
      <c r="G2" s="185" t="s">
        <v>2766</v>
      </c>
      <c r="H2" s="1" t="s">
        <v>2514</v>
      </c>
      <c r="I2" s="1" t="s">
        <v>2515</v>
      </c>
      <c r="J2" s="1" t="s">
        <v>2516</v>
      </c>
      <c r="K2" s="1" t="s">
        <v>2517</v>
      </c>
      <c r="L2" s="1" t="s">
        <v>2518</v>
      </c>
      <c r="M2" s="1" t="s">
        <v>2519</v>
      </c>
      <c r="N2" s="1" t="s">
        <v>1703</v>
      </c>
      <c r="O2" s="1" t="s">
        <v>1704</v>
      </c>
      <c r="P2" s="1" t="s">
        <v>1705</v>
      </c>
      <c r="Q2" s="1" t="s">
        <v>1706</v>
      </c>
      <c r="R2" s="1" t="s">
        <v>1711</v>
      </c>
      <c r="S2" s="1" t="s">
        <v>1712</v>
      </c>
      <c r="T2" s="190" t="s">
        <v>2514</v>
      </c>
      <c r="U2" s="190" t="s">
        <v>2515</v>
      </c>
      <c r="V2" s="190" t="s">
        <v>2516</v>
      </c>
      <c r="W2" s="190" t="s">
        <v>2517</v>
      </c>
      <c r="X2" s="190" t="s">
        <v>2518</v>
      </c>
      <c r="Y2" s="190" t="s">
        <v>2519</v>
      </c>
      <c r="Z2" s="190" t="s">
        <v>1703</v>
      </c>
      <c r="AA2" s="190" t="s">
        <v>1704</v>
      </c>
      <c r="AB2" s="190" t="s">
        <v>1705</v>
      </c>
      <c r="AC2" s="190" t="s">
        <v>1706</v>
      </c>
      <c r="AD2" s="190" t="s">
        <v>1711</v>
      </c>
      <c r="AE2" s="190" t="s">
        <v>1712</v>
      </c>
      <c r="AF2" s="47" t="s">
        <v>3339</v>
      </c>
      <c r="AG2" s="191" t="s">
        <v>1709</v>
      </c>
      <c r="AH2" s="190" t="s">
        <v>2514</v>
      </c>
      <c r="AI2" s="190" t="s">
        <v>2515</v>
      </c>
      <c r="AJ2" s="190" t="s">
        <v>2516</v>
      </c>
      <c r="AK2" s="190" t="s">
        <v>2517</v>
      </c>
      <c r="AL2" s="190" t="s">
        <v>2518</v>
      </c>
      <c r="AM2" s="190" t="s">
        <v>2519</v>
      </c>
      <c r="AN2" s="190" t="s">
        <v>1703</v>
      </c>
      <c r="AO2" s="190" t="s">
        <v>1704</v>
      </c>
      <c r="AP2" s="190" t="s">
        <v>1705</v>
      </c>
      <c r="AQ2" s="190" t="s">
        <v>1706</v>
      </c>
      <c r="AR2" s="190" t="s">
        <v>1711</v>
      </c>
      <c r="AS2" s="190" t="s">
        <v>1712</v>
      </c>
      <c r="AT2" s="47"/>
      <c r="AU2" s="47"/>
      <c r="AV2" s="47"/>
      <c r="AW2" s="47"/>
      <c r="AX2" s="47"/>
      <c r="AY2" s="47"/>
    </row>
    <row r="3" spans="1:51" ht="15.75" customHeight="1">
      <c r="A3" s="56" t="s">
        <v>3340</v>
      </c>
      <c r="B3" s="56" t="s">
        <v>501</v>
      </c>
      <c r="C3" s="60" t="s">
        <v>503</v>
      </c>
      <c r="D3" s="60" t="s">
        <v>2237</v>
      </c>
      <c r="E3" s="55">
        <v>1</v>
      </c>
      <c r="F3" s="55" t="s">
        <v>2946</v>
      </c>
      <c r="G3" s="56" t="s">
        <v>499</v>
      </c>
      <c r="H3" s="60"/>
      <c r="I3" s="60"/>
      <c r="J3" s="60"/>
      <c r="K3" s="60"/>
      <c r="L3" s="60"/>
      <c r="M3" s="60"/>
      <c r="N3" s="60"/>
      <c r="O3" s="60">
        <v>1</v>
      </c>
      <c r="P3" s="60">
        <v>1</v>
      </c>
      <c r="Q3" s="60">
        <v>1</v>
      </c>
      <c r="R3" s="60">
        <v>1</v>
      </c>
      <c r="S3" s="60">
        <v>1</v>
      </c>
      <c r="T3" s="192"/>
      <c r="U3" s="192"/>
      <c r="V3" s="192"/>
      <c r="W3" s="192"/>
      <c r="X3" s="192"/>
      <c r="Y3" s="192"/>
      <c r="Z3" s="192"/>
      <c r="AA3" s="192" t="s">
        <v>979</v>
      </c>
      <c r="AB3" s="192" t="s">
        <v>979</v>
      </c>
      <c r="AC3" s="192" t="s">
        <v>979</v>
      </c>
      <c r="AD3" s="192" t="s">
        <v>979</v>
      </c>
      <c r="AE3" s="192" t="s">
        <v>979</v>
      </c>
      <c r="AF3" s="36">
        <f t="shared" ref="AF3:AF12" si="2">SUMPRODUCT((ISNUMBER(FIND("Y",T3:AE3))))</f>
        <v>0</v>
      </c>
      <c r="AG3" s="193" t="s">
        <v>1743</v>
      </c>
      <c r="AH3" s="193" t="str">
        <f t="shared" ref="AH3:AS3" si="3">IF(T3="Y",$AG3,"")</f>
        <v/>
      </c>
      <c r="AI3" s="193" t="str">
        <f t="shared" si="3"/>
        <v/>
      </c>
      <c r="AJ3" s="193" t="str">
        <f t="shared" si="3"/>
        <v/>
      </c>
      <c r="AK3" s="193" t="str">
        <f t="shared" si="3"/>
        <v/>
      </c>
      <c r="AL3" s="193" t="str">
        <f t="shared" si="3"/>
        <v/>
      </c>
      <c r="AM3" s="193" t="str">
        <f t="shared" si="3"/>
        <v/>
      </c>
      <c r="AN3" s="193" t="str">
        <f t="shared" si="3"/>
        <v/>
      </c>
      <c r="AO3" s="193" t="str">
        <f t="shared" si="3"/>
        <v>Reserve</v>
      </c>
      <c r="AP3" s="193" t="str">
        <f t="shared" si="3"/>
        <v>Reserve</v>
      </c>
      <c r="AQ3" s="193" t="str">
        <f t="shared" si="3"/>
        <v>Reserve</v>
      </c>
      <c r="AR3" s="193" t="str">
        <f t="shared" si="3"/>
        <v>Reserve</v>
      </c>
      <c r="AS3" s="193" t="str">
        <f t="shared" si="3"/>
        <v>Reserve</v>
      </c>
      <c r="AT3" s="193"/>
      <c r="AU3" s="67"/>
      <c r="AV3" s="67"/>
      <c r="AW3" s="67"/>
      <c r="AX3" s="67"/>
      <c r="AY3" s="67"/>
    </row>
    <row r="4" spans="1:51" ht="15.75" customHeight="1">
      <c r="A4" s="56" t="s">
        <v>3341</v>
      </c>
      <c r="B4" s="56" t="s">
        <v>501</v>
      </c>
      <c r="C4" s="60"/>
      <c r="D4" s="60" t="s">
        <v>2237</v>
      </c>
      <c r="E4" s="55">
        <v>1</v>
      </c>
      <c r="F4" s="55" t="s">
        <v>2946</v>
      </c>
      <c r="G4" s="56" t="s">
        <v>499</v>
      </c>
      <c r="H4" s="60"/>
      <c r="I4" s="60"/>
      <c r="J4" s="60"/>
      <c r="K4" s="60"/>
      <c r="L4" s="60"/>
      <c r="M4" s="60"/>
      <c r="N4" s="60"/>
      <c r="O4" s="60">
        <v>1</v>
      </c>
      <c r="P4" s="60">
        <v>1</v>
      </c>
      <c r="Q4" s="60">
        <v>1</v>
      </c>
      <c r="R4" s="60">
        <v>1</v>
      </c>
      <c r="S4" s="60">
        <v>1</v>
      </c>
      <c r="T4" s="192"/>
      <c r="U4" s="192"/>
      <c r="V4" s="192"/>
      <c r="W4" s="192"/>
      <c r="X4" s="192"/>
      <c r="Y4" s="192"/>
      <c r="Z4" s="192"/>
      <c r="AA4" s="192" t="s">
        <v>979</v>
      </c>
      <c r="AB4" s="192" t="s">
        <v>979</v>
      </c>
      <c r="AC4" s="192" t="s">
        <v>979</v>
      </c>
      <c r="AD4" s="192" t="s">
        <v>979</v>
      </c>
      <c r="AE4" s="192" t="s">
        <v>979</v>
      </c>
      <c r="AF4" s="36">
        <f t="shared" si="2"/>
        <v>0</v>
      </c>
      <c r="AG4" s="193"/>
      <c r="AH4" s="193" t="str">
        <f t="shared" ref="AH4:AS4" si="4">IF(T4="Y",$AG4,"")</f>
        <v/>
      </c>
      <c r="AI4" s="193" t="str">
        <f t="shared" si="4"/>
        <v/>
      </c>
      <c r="AJ4" s="193" t="str">
        <f t="shared" si="4"/>
        <v/>
      </c>
      <c r="AK4" s="193" t="str">
        <f t="shared" si="4"/>
        <v/>
      </c>
      <c r="AL4" s="193" t="str">
        <f t="shared" si="4"/>
        <v/>
      </c>
      <c r="AM4" s="193" t="str">
        <f t="shared" si="4"/>
        <v/>
      </c>
      <c r="AN4" s="193" t="str">
        <f t="shared" si="4"/>
        <v/>
      </c>
      <c r="AO4" s="193">
        <f t="shared" si="4"/>
        <v>0</v>
      </c>
      <c r="AP4" s="193">
        <f t="shared" si="4"/>
        <v>0</v>
      </c>
      <c r="AQ4" s="193">
        <f t="shared" si="4"/>
        <v>0</v>
      </c>
      <c r="AR4" s="193">
        <f t="shared" si="4"/>
        <v>0</v>
      </c>
      <c r="AS4" s="193">
        <f t="shared" si="4"/>
        <v>0</v>
      </c>
      <c r="AT4" s="193"/>
      <c r="AU4" s="67"/>
      <c r="AV4" s="67"/>
      <c r="AW4" s="67"/>
      <c r="AX4" s="67"/>
      <c r="AY4" s="67"/>
    </row>
    <row r="5" spans="1:51" ht="15.75" customHeight="1">
      <c r="A5" s="56" t="s">
        <v>3342</v>
      </c>
      <c r="B5" s="56" t="s">
        <v>501</v>
      </c>
      <c r="C5" s="60"/>
      <c r="D5" s="60" t="s">
        <v>2237</v>
      </c>
      <c r="E5" s="55">
        <v>1</v>
      </c>
      <c r="F5" s="55" t="s">
        <v>2946</v>
      </c>
      <c r="G5" s="56" t="s">
        <v>499</v>
      </c>
      <c r="H5" s="60"/>
      <c r="I5" s="60"/>
      <c r="J5" s="60"/>
      <c r="K5" s="60"/>
      <c r="L5" s="60"/>
      <c r="M5" s="60"/>
      <c r="N5" s="60"/>
      <c r="O5" s="60">
        <v>1</v>
      </c>
      <c r="P5" s="60">
        <v>1</v>
      </c>
      <c r="Q5" s="60">
        <v>1</v>
      </c>
      <c r="R5" s="60">
        <v>1</v>
      </c>
      <c r="S5" s="60">
        <v>1</v>
      </c>
      <c r="T5" s="192"/>
      <c r="U5" s="192"/>
      <c r="V5" s="192"/>
      <c r="W5" s="192"/>
      <c r="X5" s="192"/>
      <c r="Y5" s="192"/>
      <c r="Z5" s="192"/>
      <c r="AA5" s="192" t="s">
        <v>979</v>
      </c>
      <c r="AB5" s="192" t="s">
        <v>979</v>
      </c>
      <c r="AC5" s="192" t="s">
        <v>979</v>
      </c>
      <c r="AD5" s="192" t="s">
        <v>979</v>
      </c>
      <c r="AE5" s="192" t="s">
        <v>979</v>
      </c>
      <c r="AF5" s="36">
        <f t="shared" si="2"/>
        <v>0</v>
      </c>
      <c r="AG5" s="193"/>
      <c r="AH5" s="193" t="str">
        <f t="shared" ref="AH5:AS5" si="5">IF(T5="Y",$AG5,"")</f>
        <v/>
      </c>
      <c r="AI5" s="193" t="str">
        <f t="shared" si="5"/>
        <v/>
      </c>
      <c r="AJ5" s="193" t="str">
        <f t="shared" si="5"/>
        <v/>
      </c>
      <c r="AK5" s="193" t="str">
        <f t="shared" si="5"/>
        <v/>
      </c>
      <c r="AL5" s="193" t="str">
        <f t="shared" si="5"/>
        <v/>
      </c>
      <c r="AM5" s="193" t="str">
        <f t="shared" si="5"/>
        <v/>
      </c>
      <c r="AN5" s="193" t="str">
        <f t="shared" si="5"/>
        <v/>
      </c>
      <c r="AO5" s="193">
        <f t="shared" si="5"/>
        <v>0</v>
      </c>
      <c r="AP5" s="193">
        <f t="shared" si="5"/>
        <v>0</v>
      </c>
      <c r="AQ5" s="193">
        <f t="shared" si="5"/>
        <v>0</v>
      </c>
      <c r="AR5" s="193">
        <f t="shared" si="5"/>
        <v>0</v>
      </c>
      <c r="AS5" s="193">
        <f t="shared" si="5"/>
        <v>0</v>
      </c>
      <c r="AT5" s="193"/>
      <c r="AU5" s="67"/>
      <c r="AV5" s="67"/>
      <c r="AW5" s="67"/>
      <c r="AX5" s="67"/>
      <c r="AY5" s="67"/>
    </row>
    <row r="6" spans="1:51" ht="15.75" customHeight="1">
      <c r="A6" s="56" t="s">
        <v>3343</v>
      </c>
      <c r="B6" s="56" t="s">
        <v>501</v>
      </c>
      <c r="C6" s="60"/>
      <c r="D6" s="60" t="s">
        <v>2237</v>
      </c>
      <c r="E6" s="55">
        <v>1</v>
      </c>
      <c r="F6" s="55" t="s">
        <v>2946</v>
      </c>
      <c r="G6" s="56" t="s">
        <v>499</v>
      </c>
      <c r="H6" s="60"/>
      <c r="I6" s="60"/>
      <c r="J6" s="60"/>
      <c r="K6" s="60"/>
      <c r="L6" s="60"/>
      <c r="M6" s="60"/>
      <c r="N6" s="60"/>
      <c r="O6" s="60">
        <v>1</v>
      </c>
      <c r="P6" s="60">
        <v>1</v>
      </c>
      <c r="Q6" s="60">
        <v>1</v>
      </c>
      <c r="R6" s="60">
        <v>1</v>
      </c>
      <c r="S6" s="60">
        <v>1</v>
      </c>
      <c r="T6" s="192"/>
      <c r="U6" s="192"/>
      <c r="V6" s="192"/>
      <c r="W6" s="192"/>
      <c r="X6" s="192"/>
      <c r="Y6" s="192"/>
      <c r="Z6" s="192"/>
      <c r="AA6" s="192" t="s">
        <v>979</v>
      </c>
      <c r="AB6" s="192" t="s">
        <v>979</v>
      </c>
      <c r="AC6" s="192" t="s">
        <v>979</v>
      </c>
      <c r="AD6" s="192" t="s">
        <v>979</v>
      </c>
      <c r="AE6" s="192" t="s">
        <v>979</v>
      </c>
      <c r="AF6" s="36">
        <f t="shared" si="2"/>
        <v>0</v>
      </c>
      <c r="AG6" s="193"/>
      <c r="AH6" s="193" t="str">
        <f t="shared" ref="AH6:AS6" si="6">IF(T6="Y",$AG6,"")</f>
        <v/>
      </c>
      <c r="AI6" s="193" t="str">
        <f t="shared" si="6"/>
        <v/>
      </c>
      <c r="AJ6" s="193" t="str">
        <f t="shared" si="6"/>
        <v/>
      </c>
      <c r="AK6" s="193" t="str">
        <f t="shared" si="6"/>
        <v/>
      </c>
      <c r="AL6" s="193" t="str">
        <f t="shared" si="6"/>
        <v/>
      </c>
      <c r="AM6" s="193" t="str">
        <f t="shared" si="6"/>
        <v/>
      </c>
      <c r="AN6" s="193" t="str">
        <f t="shared" si="6"/>
        <v/>
      </c>
      <c r="AO6" s="193">
        <f t="shared" si="6"/>
        <v>0</v>
      </c>
      <c r="AP6" s="193">
        <f t="shared" si="6"/>
        <v>0</v>
      </c>
      <c r="AQ6" s="193">
        <f t="shared" si="6"/>
        <v>0</v>
      </c>
      <c r="AR6" s="193">
        <f t="shared" si="6"/>
        <v>0</v>
      </c>
      <c r="AS6" s="193">
        <f t="shared" si="6"/>
        <v>0</v>
      </c>
      <c r="AT6" s="193"/>
      <c r="AU6" s="67"/>
      <c r="AV6" s="67"/>
      <c r="AW6" s="67"/>
      <c r="AX6" s="67"/>
      <c r="AY6" s="67"/>
    </row>
    <row r="7" spans="1:51" ht="15.75" customHeight="1">
      <c r="A7" s="56" t="s">
        <v>2235</v>
      </c>
      <c r="B7" s="56" t="s">
        <v>1975</v>
      </c>
      <c r="C7" s="60" t="s">
        <v>2707</v>
      </c>
      <c r="D7" s="60" t="s">
        <v>2237</v>
      </c>
      <c r="E7" s="55">
        <v>1</v>
      </c>
      <c r="F7" s="55" t="s">
        <v>2236</v>
      </c>
      <c r="G7" s="56" t="s">
        <v>68</v>
      </c>
      <c r="H7" s="60"/>
      <c r="I7" s="60"/>
      <c r="J7" s="60"/>
      <c r="K7" s="60"/>
      <c r="L7" s="60"/>
      <c r="M7" s="60"/>
      <c r="N7" s="60"/>
      <c r="O7" s="60">
        <v>1</v>
      </c>
      <c r="P7" s="60">
        <v>1</v>
      </c>
      <c r="Q7" s="60">
        <v>1</v>
      </c>
      <c r="R7" s="60">
        <v>1</v>
      </c>
      <c r="S7" s="60">
        <v>1</v>
      </c>
      <c r="T7" s="192"/>
      <c r="U7" s="192"/>
      <c r="V7" s="192"/>
      <c r="W7" s="192"/>
      <c r="X7" s="192"/>
      <c r="Y7" s="192"/>
      <c r="Z7" s="192"/>
      <c r="AA7" s="192" t="s">
        <v>979</v>
      </c>
      <c r="AB7" s="192" t="s">
        <v>979</v>
      </c>
      <c r="AC7" s="192" t="s">
        <v>979</v>
      </c>
      <c r="AD7" s="192" t="s">
        <v>979</v>
      </c>
      <c r="AE7" s="192" t="s">
        <v>979</v>
      </c>
      <c r="AF7" s="36">
        <f t="shared" si="2"/>
        <v>0</v>
      </c>
      <c r="AG7" s="193" t="s">
        <v>1741</v>
      </c>
      <c r="AH7" s="193" t="str">
        <f t="shared" ref="AH7:AS7" si="7">IF(T7="Y",$AG7,"")</f>
        <v/>
      </c>
      <c r="AI7" s="193" t="str">
        <f t="shared" si="7"/>
        <v/>
      </c>
      <c r="AJ7" s="193" t="str">
        <f t="shared" si="7"/>
        <v/>
      </c>
      <c r="AK7" s="193" t="str">
        <f t="shared" si="7"/>
        <v/>
      </c>
      <c r="AL7" s="193" t="str">
        <f t="shared" si="7"/>
        <v/>
      </c>
      <c r="AM7" s="193" t="str">
        <f t="shared" si="7"/>
        <v/>
      </c>
      <c r="AN7" s="193" t="str">
        <f t="shared" si="7"/>
        <v/>
      </c>
      <c r="AO7" s="193" t="str">
        <f t="shared" si="7"/>
        <v>Crowd Mgmt</v>
      </c>
      <c r="AP7" s="193" t="str">
        <f t="shared" si="7"/>
        <v>Crowd Mgmt</v>
      </c>
      <c r="AQ7" s="193" t="str">
        <f t="shared" si="7"/>
        <v>Crowd Mgmt</v>
      </c>
      <c r="AR7" s="193" t="str">
        <f t="shared" si="7"/>
        <v>Crowd Mgmt</v>
      </c>
      <c r="AS7" s="193" t="str">
        <f t="shared" si="7"/>
        <v>Crowd Mgmt</v>
      </c>
      <c r="AT7" s="67"/>
      <c r="AU7" s="67"/>
      <c r="AV7" s="67"/>
      <c r="AW7" s="67"/>
      <c r="AX7" s="67"/>
      <c r="AY7" s="67"/>
    </row>
    <row r="8" spans="1:51" ht="15.75" customHeight="1">
      <c r="A8" s="56" t="s">
        <v>2234</v>
      </c>
      <c r="B8" s="56" t="s">
        <v>2235</v>
      </c>
      <c r="C8" s="60" t="s">
        <v>3014</v>
      </c>
      <c r="D8" s="60" t="s">
        <v>2237</v>
      </c>
      <c r="E8" s="55">
        <v>1</v>
      </c>
      <c r="F8" s="55" t="s">
        <v>2236</v>
      </c>
      <c r="G8" s="56" t="s">
        <v>68</v>
      </c>
      <c r="H8" s="60"/>
      <c r="I8" s="60"/>
      <c r="J8" s="60"/>
      <c r="K8" s="60"/>
      <c r="L8" s="60"/>
      <c r="M8" s="60"/>
      <c r="N8" s="60"/>
      <c r="O8" s="60">
        <v>1</v>
      </c>
      <c r="P8" s="60">
        <v>1</v>
      </c>
      <c r="Q8" s="60">
        <v>1</v>
      </c>
      <c r="R8" s="60">
        <v>1</v>
      </c>
      <c r="S8" s="60">
        <v>1</v>
      </c>
      <c r="T8" s="192"/>
      <c r="U8" s="192"/>
      <c r="V8" s="192"/>
      <c r="W8" s="192"/>
      <c r="X8" s="192"/>
      <c r="Y8" s="192"/>
      <c r="Z8" s="192"/>
      <c r="AA8" s="192" t="s">
        <v>979</v>
      </c>
      <c r="AB8" s="192" t="s">
        <v>979</v>
      </c>
      <c r="AC8" s="192" t="s">
        <v>979</v>
      </c>
      <c r="AD8" s="192" t="s">
        <v>979</v>
      </c>
      <c r="AE8" s="192" t="s">
        <v>979</v>
      </c>
      <c r="AF8" s="36">
        <f t="shared" si="2"/>
        <v>0</v>
      </c>
      <c r="AG8" s="193" t="s">
        <v>1763</v>
      </c>
      <c r="AH8" s="193"/>
      <c r="AI8" s="193"/>
      <c r="AJ8" s="193"/>
      <c r="AK8" s="193"/>
      <c r="AL8" s="193"/>
      <c r="AM8" s="193"/>
      <c r="AN8" s="193"/>
      <c r="AO8" s="193"/>
      <c r="AP8" s="193"/>
      <c r="AQ8" s="193"/>
      <c r="AR8" s="193"/>
      <c r="AS8" s="193"/>
      <c r="AT8" s="67"/>
      <c r="AU8" s="67"/>
      <c r="AV8" s="67"/>
      <c r="AW8" s="67"/>
      <c r="AX8" s="67"/>
      <c r="AY8" s="67"/>
    </row>
    <row r="9" spans="1:51" ht="15.75" customHeight="1">
      <c r="A9" s="56" t="s">
        <v>2238</v>
      </c>
      <c r="B9" s="56" t="s">
        <v>2260</v>
      </c>
      <c r="C9" s="60" t="s">
        <v>2238</v>
      </c>
      <c r="D9" s="60" t="s">
        <v>2237</v>
      </c>
      <c r="E9" s="55">
        <v>1</v>
      </c>
      <c r="F9" s="55" t="s">
        <v>2236</v>
      </c>
      <c r="G9" s="56" t="s">
        <v>68</v>
      </c>
      <c r="H9" s="60"/>
      <c r="I9" s="60"/>
      <c r="J9" s="60"/>
      <c r="K9" s="60"/>
      <c r="L9" s="60"/>
      <c r="M9" s="60"/>
      <c r="N9" s="60"/>
      <c r="O9" s="60">
        <v>1</v>
      </c>
      <c r="P9" s="60">
        <v>1</v>
      </c>
      <c r="Q9" s="60">
        <v>1</v>
      </c>
      <c r="R9" s="60">
        <v>1</v>
      </c>
      <c r="S9" s="60">
        <v>1</v>
      </c>
      <c r="T9" s="192"/>
      <c r="U9" s="192"/>
      <c r="V9" s="192"/>
      <c r="W9" s="192"/>
      <c r="X9" s="192"/>
      <c r="Y9" s="192"/>
      <c r="Z9" s="192"/>
      <c r="AA9" s="192" t="s">
        <v>979</v>
      </c>
      <c r="AB9" s="192" t="s">
        <v>979</v>
      </c>
      <c r="AC9" s="192" t="s">
        <v>979</v>
      </c>
      <c r="AD9" s="192" t="s">
        <v>979</v>
      </c>
      <c r="AE9" s="192" t="s">
        <v>979</v>
      </c>
      <c r="AF9" s="36">
        <f t="shared" si="2"/>
        <v>0</v>
      </c>
      <c r="AG9" s="193" t="s">
        <v>1739</v>
      </c>
      <c r="AH9" s="193"/>
      <c r="AI9" s="193"/>
      <c r="AJ9" s="193"/>
      <c r="AK9" s="193"/>
      <c r="AL9" s="193"/>
      <c r="AM9" s="193"/>
      <c r="AN9" s="193"/>
      <c r="AO9" s="193"/>
      <c r="AP9" s="193"/>
      <c r="AQ9" s="193"/>
      <c r="AR9" s="193"/>
      <c r="AS9" s="193"/>
      <c r="AT9" s="67"/>
      <c r="AU9" s="67"/>
      <c r="AV9" s="67"/>
      <c r="AW9" s="67"/>
      <c r="AX9" s="67"/>
      <c r="AY9" s="67"/>
    </row>
    <row r="10" spans="1:51" ht="15.75" customHeight="1">
      <c r="A10" s="56" t="s">
        <v>2239</v>
      </c>
      <c r="B10" s="56" t="s">
        <v>2260</v>
      </c>
      <c r="C10" s="60" t="s">
        <v>2239</v>
      </c>
      <c r="D10" s="60" t="s">
        <v>2237</v>
      </c>
      <c r="E10" s="55">
        <v>1</v>
      </c>
      <c r="F10" s="55" t="s">
        <v>2236</v>
      </c>
      <c r="G10" s="56" t="s">
        <v>68</v>
      </c>
      <c r="H10" s="60"/>
      <c r="I10" s="60"/>
      <c r="J10" s="60"/>
      <c r="K10" s="60"/>
      <c r="L10" s="60"/>
      <c r="M10" s="60"/>
      <c r="N10" s="60"/>
      <c r="O10" s="60">
        <v>1</v>
      </c>
      <c r="P10" s="60">
        <v>1</v>
      </c>
      <c r="Q10" s="60">
        <v>1</v>
      </c>
      <c r="R10" s="60">
        <v>1</v>
      </c>
      <c r="S10" s="60">
        <v>1</v>
      </c>
      <c r="T10" s="192"/>
      <c r="U10" s="192"/>
      <c r="V10" s="192"/>
      <c r="W10" s="192"/>
      <c r="X10" s="192"/>
      <c r="Y10" s="192"/>
      <c r="Z10" s="192"/>
      <c r="AA10" s="192" t="s">
        <v>979</v>
      </c>
      <c r="AB10" s="192" t="s">
        <v>979</v>
      </c>
      <c r="AC10" s="192" t="s">
        <v>979</v>
      </c>
      <c r="AD10" s="192" t="s">
        <v>979</v>
      </c>
      <c r="AE10" s="192" t="s">
        <v>979</v>
      </c>
      <c r="AF10" s="36">
        <f t="shared" si="2"/>
        <v>0</v>
      </c>
      <c r="AG10" s="193" t="s">
        <v>1739</v>
      </c>
      <c r="AH10" s="60"/>
      <c r="AI10" s="60"/>
      <c r="AJ10" s="60"/>
      <c r="AK10" s="60"/>
      <c r="AL10" s="60"/>
      <c r="AM10" s="60"/>
      <c r="AN10" s="60"/>
      <c r="AO10" s="60"/>
      <c r="AP10" s="60"/>
      <c r="AQ10" s="60"/>
      <c r="AR10" s="60"/>
      <c r="AS10" s="60"/>
      <c r="AT10" s="60"/>
      <c r="AU10" s="60"/>
      <c r="AV10" s="60"/>
      <c r="AW10" s="60"/>
      <c r="AX10" s="60"/>
      <c r="AY10" s="60"/>
    </row>
    <row r="11" spans="1:51" ht="15.75" customHeight="1">
      <c r="A11" s="56" t="s">
        <v>338</v>
      </c>
      <c r="B11" s="56" t="s">
        <v>524</v>
      </c>
      <c r="C11" s="60" t="s">
        <v>3181</v>
      </c>
      <c r="D11" s="60" t="s">
        <v>2237</v>
      </c>
      <c r="E11" s="55">
        <v>1</v>
      </c>
      <c r="F11" s="55" t="s">
        <v>3182</v>
      </c>
      <c r="G11" s="56" t="s">
        <v>523</v>
      </c>
      <c r="H11" s="60"/>
      <c r="I11" s="60">
        <f>E11</f>
        <v>1</v>
      </c>
      <c r="J11" s="60">
        <f>E11</f>
        <v>1</v>
      </c>
      <c r="K11" s="60">
        <f>E11</f>
        <v>1</v>
      </c>
      <c r="L11" s="60">
        <f>E11</f>
        <v>1</v>
      </c>
      <c r="M11" s="60">
        <v>1</v>
      </c>
      <c r="N11" s="60">
        <v>1</v>
      </c>
      <c r="O11" s="60">
        <v>1</v>
      </c>
      <c r="P11" s="60">
        <v>1</v>
      </c>
      <c r="Q11" s="60">
        <v>1</v>
      </c>
      <c r="R11" s="60">
        <v>1</v>
      </c>
      <c r="S11" s="60">
        <v>1</v>
      </c>
      <c r="T11" s="192"/>
      <c r="U11" s="192" t="s">
        <v>979</v>
      </c>
      <c r="V11" s="192" t="s">
        <v>979</v>
      </c>
      <c r="W11" s="192" t="s">
        <v>979</v>
      </c>
      <c r="X11" s="192" t="s">
        <v>979</v>
      </c>
      <c r="Y11" s="192" t="s">
        <v>979</v>
      </c>
      <c r="Z11" s="192" t="s">
        <v>979</v>
      </c>
      <c r="AA11" s="192" t="s">
        <v>979</v>
      </c>
      <c r="AB11" s="192" t="s">
        <v>979</v>
      </c>
      <c r="AC11" s="192" t="s">
        <v>979</v>
      </c>
      <c r="AD11" s="192" t="s">
        <v>979</v>
      </c>
      <c r="AE11" s="192" t="s">
        <v>979</v>
      </c>
      <c r="AF11" s="36">
        <f t="shared" si="2"/>
        <v>0</v>
      </c>
      <c r="AG11" s="193" t="s">
        <v>1779</v>
      </c>
      <c r="AH11" s="193" t="str">
        <f t="shared" ref="AH11:AS11" si="8">IF(T11="Y",$AG11,"")</f>
        <v/>
      </c>
      <c r="AI11" s="193" t="str">
        <f t="shared" si="8"/>
        <v>Hospitality</v>
      </c>
      <c r="AJ11" s="193" t="str">
        <f t="shared" si="8"/>
        <v>Hospitality</v>
      </c>
      <c r="AK11" s="193" t="str">
        <f t="shared" si="8"/>
        <v>Hospitality</v>
      </c>
      <c r="AL11" s="193" t="str">
        <f t="shared" si="8"/>
        <v>Hospitality</v>
      </c>
      <c r="AM11" s="193" t="str">
        <f t="shared" si="8"/>
        <v>Hospitality</v>
      </c>
      <c r="AN11" s="193" t="str">
        <f t="shared" si="8"/>
        <v>Hospitality</v>
      </c>
      <c r="AO11" s="193" t="str">
        <f t="shared" si="8"/>
        <v>Hospitality</v>
      </c>
      <c r="AP11" s="193" t="str">
        <f t="shared" si="8"/>
        <v>Hospitality</v>
      </c>
      <c r="AQ11" s="193" t="str">
        <f t="shared" si="8"/>
        <v>Hospitality</v>
      </c>
      <c r="AR11" s="193" t="str">
        <f t="shared" si="8"/>
        <v>Hospitality</v>
      </c>
      <c r="AS11" s="193" t="str">
        <f t="shared" si="8"/>
        <v>Hospitality</v>
      </c>
      <c r="AT11" s="67"/>
      <c r="AU11" s="67"/>
      <c r="AV11" s="67"/>
      <c r="AW11" s="67"/>
      <c r="AX11" s="67"/>
      <c r="AY11" s="67"/>
    </row>
    <row r="12" spans="1:51" ht="15.75" customHeight="1">
      <c r="A12" s="56" t="s">
        <v>212</v>
      </c>
      <c r="B12" s="56" t="s">
        <v>2260</v>
      </c>
      <c r="C12" s="60" t="s">
        <v>212</v>
      </c>
      <c r="D12" s="60" t="s">
        <v>2237</v>
      </c>
      <c r="E12" s="55">
        <v>1</v>
      </c>
      <c r="F12" s="55">
        <v>8139537052</v>
      </c>
      <c r="G12" s="56" t="s">
        <v>211</v>
      </c>
      <c r="H12" s="60"/>
      <c r="I12" s="60">
        <v>1</v>
      </c>
      <c r="J12" s="60">
        <v>1</v>
      </c>
      <c r="K12" s="60">
        <v>1</v>
      </c>
      <c r="L12" s="60">
        <v>1</v>
      </c>
      <c r="M12" s="60">
        <v>1</v>
      </c>
      <c r="N12" s="60">
        <v>1</v>
      </c>
      <c r="O12" s="60">
        <v>1</v>
      </c>
      <c r="P12" s="60">
        <v>1</v>
      </c>
      <c r="Q12" s="60">
        <v>1</v>
      </c>
      <c r="R12" s="60">
        <v>1</v>
      </c>
      <c r="S12" s="60">
        <v>1</v>
      </c>
      <c r="T12" s="192"/>
      <c r="U12" s="192" t="s">
        <v>979</v>
      </c>
      <c r="V12" s="192" t="s">
        <v>979</v>
      </c>
      <c r="W12" s="192" t="s">
        <v>979</v>
      </c>
      <c r="X12" s="192" t="s">
        <v>979</v>
      </c>
      <c r="Y12" s="192" t="s">
        <v>979</v>
      </c>
      <c r="Z12" s="192" t="s">
        <v>979</v>
      </c>
      <c r="AA12" s="192" t="s">
        <v>979</v>
      </c>
      <c r="AB12" s="192" t="s">
        <v>979</v>
      </c>
      <c r="AC12" s="192" t="s">
        <v>979</v>
      </c>
      <c r="AD12" s="192" t="s">
        <v>979</v>
      </c>
      <c r="AE12" s="192" t="s">
        <v>979</v>
      </c>
      <c r="AF12" s="36">
        <f t="shared" si="2"/>
        <v>0</v>
      </c>
      <c r="AG12" s="193" t="s">
        <v>1753</v>
      </c>
      <c r="AH12" s="193" t="str">
        <f t="shared" ref="AH12:AS12" si="9">IF(T12="Y",$AG12,"")</f>
        <v/>
      </c>
      <c r="AI12" s="193" t="str">
        <f t="shared" si="9"/>
        <v>Transportation</v>
      </c>
      <c r="AJ12" s="193" t="str">
        <f t="shared" si="9"/>
        <v>Transportation</v>
      </c>
      <c r="AK12" s="193" t="str">
        <f t="shared" si="9"/>
        <v>Transportation</v>
      </c>
      <c r="AL12" s="193" t="str">
        <f t="shared" si="9"/>
        <v>Transportation</v>
      </c>
      <c r="AM12" s="193" t="str">
        <f t="shared" si="9"/>
        <v>Transportation</v>
      </c>
      <c r="AN12" s="193" t="str">
        <f t="shared" si="9"/>
        <v>Transportation</v>
      </c>
      <c r="AO12" s="193" t="str">
        <f t="shared" si="9"/>
        <v>Transportation</v>
      </c>
      <c r="AP12" s="193" t="str">
        <f t="shared" si="9"/>
        <v>Transportation</v>
      </c>
      <c r="AQ12" s="193" t="str">
        <f t="shared" si="9"/>
        <v>Transportation</v>
      </c>
      <c r="AR12" s="193" t="str">
        <f t="shared" si="9"/>
        <v>Transportation</v>
      </c>
      <c r="AS12" s="193" t="str">
        <f t="shared" si="9"/>
        <v>Transportation</v>
      </c>
      <c r="AT12" s="67"/>
      <c r="AU12" s="67"/>
      <c r="AV12" s="67"/>
      <c r="AW12" s="67"/>
      <c r="AX12" s="67"/>
      <c r="AY12" s="67"/>
    </row>
    <row r="13" spans="1:51" ht="15.75" customHeight="1">
      <c r="A13" s="72" t="s">
        <v>596</v>
      </c>
      <c r="B13" s="72" t="s">
        <v>2260</v>
      </c>
      <c r="C13" s="194" t="s">
        <v>596</v>
      </c>
      <c r="D13" s="60" t="s">
        <v>2237</v>
      </c>
      <c r="E13" s="67">
        <v>1</v>
      </c>
      <c r="F13" s="55" t="s">
        <v>2240</v>
      </c>
      <c r="G13" s="56" t="s">
        <v>595</v>
      </c>
      <c r="H13" s="60"/>
      <c r="I13" s="60"/>
      <c r="J13" s="60"/>
      <c r="K13" s="60"/>
      <c r="L13" s="60"/>
      <c r="M13" s="60"/>
      <c r="N13" s="60"/>
      <c r="O13" s="60"/>
      <c r="P13" s="60"/>
      <c r="Q13" s="60"/>
      <c r="R13" s="60"/>
      <c r="S13" s="60"/>
      <c r="T13" s="192"/>
      <c r="U13" s="192"/>
      <c r="V13" s="192"/>
      <c r="W13" s="192"/>
      <c r="X13" s="192"/>
      <c r="Y13" s="192"/>
      <c r="Z13" s="192"/>
      <c r="AA13" s="192"/>
      <c r="AB13" s="192"/>
      <c r="AC13" s="192"/>
      <c r="AD13" s="192"/>
      <c r="AE13" s="192"/>
      <c r="AF13" s="36"/>
      <c r="AG13" s="193" t="s">
        <v>1732</v>
      </c>
      <c r="AH13" s="193"/>
      <c r="AI13" s="193"/>
      <c r="AJ13" s="193"/>
      <c r="AK13" s="193"/>
      <c r="AL13" s="193"/>
      <c r="AM13" s="193"/>
      <c r="AN13" s="193"/>
      <c r="AO13" s="193"/>
      <c r="AP13" s="193"/>
      <c r="AQ13" s="193"/>
      <c r="AR13" s="193"/>
      <c r="AS13" s="193"/>
      <c r="AT13" s="67"/>
      <c r="AU13" s="67"/>
      <c r="AV13" s="67"/>
      <c r="AW13" s="67"/>
      <c r="AX13" s="67"/>
      <c r="AY13" s="67"/>
    </row>
    <row r="14" spans="1:51" ht="15.75" customHeight="1">
      <c r="A14" s="56" t="s">
        <v>120</v>
      </c>
      <c r="B14" s="56" t="s">
        <v>121</v>
      </c>
      <c r="C14" s="60" t="s">
        <v>122</v>
      </c>
      <c r="D14" s="60" t="s">
        <v>2237</v>
      </c>
      <c r="E14" s="55">
        <v>1</v>
      </c>
      <c r="F14" s="55">
        <v>2146808844</v>
      </c>
      <c r="G14" s="56" t="s">
        <v>119</v>
      </c>
      <c r="H14" s="60"/>
      <c r="I14" s="60"/>
      <c r="J14" s="60"/>
      <c r="K14" s="60"/>
      <c r="L14" s="60"/>
      <c r="M14" s="60"/>
      <c r="N14" s="60"/>
      <c r="O14" s="60"/>
      <c r="P14" s="60"/>
      <c r="Q14" s="60"/>
      <c r="R14" s="60"/>
      <c r="S14" s="60"/>
      <c r="T14" s="192"/>
      <c r="U14" s="192"/>
      <c r="V14" s="192"/>
      <c r="W14" s="192"/>
      <c r="X14" s="192"/>
      <c r="Y14" s="192"/>
      <c r="Z14" s="192"/>
      <c r="AA14" s="192"/>
      <c r="AB14" s="192"/>
      <c r="AC14" s="192"/>
      <c r="AD14" s="192"/>
      <c r="AE14" s="192"/>
      <c r="AF14" s="36"/>
      <c r="AG14" s="193" t="s">
        <v>1743</v>
      </c>
      <c r="AH14" s="193"/>
      <c r="AI14" s="193"/>
      <c r="AJ14" s="193"/>
      <c r="AK14" s="193"/>
      <c r="AL14" s="193"/>
      <c r="AM14" s="193"/>
      <c r="AN14" s="193"/>
      <c r="AO14" s="193"/>
      <c r="AP14" s="193"/>
      <c r="AQ14" s="193"/>
      <c r="AR14" s="193"/>
      <c r="AS14" s="193"/>
      <c r="AT14" s="67"/>
      <c r="AU14" s="67"/>
      <c r="AV14" s="67"/>
      <c r="AW14" s="67"/>
      <c r="AX14" s="67"/>
      <c r="AY14" s="67"/>
    </row>
    <row r="15" spans="1:51" ht="15.75" customHeight="1">
      <c r="A15" s="56" t="s">
        <v>120</v>
      </c>
      <c r="B15" s="56" t="s">
        <v>121</v>
      </c>
      <c r="C15" s="60" t="s">
        <v>122</v>
      </c>
      <c r="D15" s="60" t="s">
        <v>2237</v>
      </c>
      <c r="E15" s="55">
        <v>1</v>
      </c>
      <c r="F15" s="55">
        <v>2146808844</v>
      </c>
      <c r="G15" s="56" t="s">
        <v>119</v>
      </c>
      <c r="H15" s="60"/>
      <c r="I15" s="60"/>
      <c r="J15" s="60"/>
      <c r="K15" s="60"/>
      <c r="L15" s="60"/>
      <c r="M15" s="60"/>
      <c r="N15" s="60"/>
      <c r="O15" s="60"/>
      <c r="P15" s="60"/>
      <c r="Q15" s="60"/>
      <c r="R15" s="60"/>
      <c r="S15" s="60"/>
      <c r="T15" s="192"/>
      <c r="U15" s="192"/>
      <c r="V15" s="192"/>
      <c r="W15" s="192"/>
      <c r="X15" s="192"/>
      <c r="Y15" s="192"/>
      <c r="Z15" s="192"/>
      <c r="AA15" s="192"/>
      <c r="AB15" s="192"/>
      <c r="AC15" s="192"/>
      <c r="AD15" s="192"/>
      <c r="AE15" s="192"/>
      <c r="AF15" s="36"/>
      <c r="AG15" s="193" t="s">
        <v>1743</v>
      </c>
      <c r="AH15" s="193"/>
      <c r="AI15" s="193"/>
      <c r="AJ15" s="193"/>
      <c r="AK15" s="193"/>
      <c r="AL15" s="193"/>
      <c r="AM15" s="193"/>
      <c r="AN15" s="193"/>
      <c r="AO15" s="193"/>
      <c r="AP15" s="193"/>
      <c r="AQ15" s="193"/>
      <c r="AR15" s="193"/>
      <c r="AS15" s="193"/>
      <c r="AT15" s="67"/>
      <c r="AU15" s="67"/>
      <c r="AV15" s="67"/>
      <c r="AW15" s="67"/>
      <c r="AX15" s="67"/>
      <c r="AY15" s="67"/>
    </row>
    <row r="16" spans="1:51" ht="15.75" customHeight="1">
      <c r="A16" s="56" t="s">
        <v>120</v>
      </c>
      <c r="B16" s="56" t="s">
        <v>121</v>
      </c>
      <c r="C16" s="60" t="s">
        <v>122</v>
      </c>
      <c r="D16" s="60" t="s">
        <v>2237</v>
      </c>
      <c r="E16" s="55">
        <v>1</v>
      </c>
      <c r="F16" s="55">
        <v>2146808844</v>
      </c>
      <c r="G16" s="56" t="s">
        <v>119</v>
      </c>
      <c r="H16" s="60"/>
      <c r="I16" s="60">
        <v>1</v>
      </c>
      <c r="J16" s="60">
        <v>1</v>
      </c>
      <c r="K16" s="60">
        <v>1</v>
      </c>
      <c r="L16" s="60">
        <v>1</v>
      </c>
      <c r="M16" s="60">
        <v>1</v>
      </c>
      <c r="N16" s="60">
        <v>1</v>
      </c>
      <c r="O16" s="60">
        <v>1</v>
      </c>
      <c r="P16" s="60">
        <v>1</v>
      </c>
      <c r="Q16" s="60">
        <v>1</v>
      </c>
      <c r="R16" s="60">
        <v>1</v>
      </c>
      <c r="S16" s="60">
        <v>1</v>
      </c>
      <c r="T16" s="192"/>
      <c r="U16" s="192" t="s">
        <v>979</v>
      </c>
      <c r="V16" s="192" t="s">
        <v>979</v>
      </c>
      <c r="W16" s="192" t="s">
        <v>979</v>
      </c>
      <c r="X16" s="192" t="s">
        <v>979</v>
      </c>
      <c r="Y16" s="192" t="s">
        <v>979</v>
      </c>
      <c r="Z16" s="192" t="s">
        <v>979</v>
      </c>
      <c r="AA16" s="192" t="s">
        <v>979</v>
      </c>
      <c r="AB16" s="192" t="s">
        <v>979</v>
      </c>
      <c r="AC16" s="192" t="s">
        <v>979</v>
      </c>
      <c r="AD16" s="192" t="s">
        <v>979</v>
      </c>
      <c r="AE16" s="192" t="s">
        <v>979</v>
      </c>
      <c r="AF16" s="36">
        <f t="shared" ref="AF16:AF41" si="10">SUMPRODUCT((ISNUMBER(FIND("Y",T16:AE16))))</f>
        <v>0</v>
      </c>
      <c r="AG16" s="193" t="s">
        <v>1745</v>
      </c>
      <c r="AH16" s="193" t="str">
        <f t="shared" ref="AH16:AS16" si="11">IF(T16="Y",$AG16,"")</f>
        <v/>
      </c>
      <c r="AI16" s="193" t="str">
        <f t="shared" si="11"/>
        <v>Mobile</v>
      </c>
      <c r="AJ16" s="193" t="str">
        <f t="shared" si="11"/>
        <v>Mobile</v>
      </c>
      <c r="AK16" s="193" t="str">
        <f t="shared" si="11"/>
        <v>Mobile</v>
      </c>
      <c r="AL16" s="193" t="str">
        <f t="shared" si="11"/>
        <v>Mobile</v>
      </c>
      <c r="AM16" s="193" t="str">
        <f t="shared" si="11"/>
        <v>Mobile</v>
      </c>
      <c r="AN16" s="193" t="str">
        <f t="shared" si="11"/>
        <v>Mobile</v>
      </c>
      <c r="AO16" s="193" t="str">
        <f t="shared" si="11"/>
        <v>Mobile</v>
      </c>
      <c r="AP16" s="193" t="str">
        <f t="shared" si="11"/>
        <v>Mobile</v>
      </c>
      <c r="AQ16" s="193" t="str">
        <f t="shared" si="11"/>
        <v>Mobile</v>
      </c>
      <c r="AR16" s="193" t="str">
        <f t="shared" si="11"/>
        <v>Mobile</v>
      </c>
      <c r="AS16" s="193" t="str">
        <f t="shared" si="11"/>
        <v>Mobile</v>
      </c>
      <c r="AT16" s="67"/>
      <c r="AU16" s="67"/>
      <c r="AV16" s="67"/>
      <c r="AW16" s="67"/>
      <c r="AX16" s="67"/>
      <c r="AY16" s="67"/>
    </row>
    <row r="17" spans="1:51" ht="15.75" customHeight="1">
      <c r="A17" s="56" t="s">
        <v>215</v>
      </c>
      <c r="B17" s="56" t="s">
        <v>216</v>
      </c>
      <c r="C17" s="60" t="s">
        <v>217</v>
      </c>
      <c r="D17" s="60" t="s">
        <v>2237</v>
      </c>
      <c r="E17" s="55">
        <v>1</v>
      </c>
      <c r="F17" s="55">
        <v>9202172926</v>
      </c>
      <c r="G17" s="56" t="s">
        <v>214</v>
      </c>
      <c r="H17" s="60"/>
      <c r="I17" s="60"/>
      <c r="J17" s="60"/>
      <c r="K17" s="60">
        <v>1</v>
      </c>
      <c r="L17" s="60">
        <v>1</v>
      </c>
      <c r="M17" s="60">
        <v>1</v>
      </c>
      <c r="N17" s="60">
        <v>1</v>
      </c>
      <c r="O17" s="60">
        <v>1</v>
      </c>
      <c r="P17" s="60">
        <v>1</v>
      </c>
      <c r="Q17" s="60">
        <v>1</v>
      </c>
      <c r="R17" s="60">
        <v>1</v>
      </c>
      <c r="S17" s="60">
        <v>1</v>
      </c>
      <c r="T17" s="192"/>
      <c r="U17" s="192"/>
      <c r="V17" s="192"/>
      <c r="W17" s="192" t="s">
        <v>979</v>
      </c>
      <c r="X17" s="192" t="s">
        <v>979</v>
      </c>
      <c r="Y17" s="192" t="s">
        <v>979</v>
      </c>
      <c r="Z17" s="192" t="s">
        <v>979</v>
      </c>
      <c r="AA17" s="192" t="s">
        <v>979</v>
      </c>
      <c r="AB17" s="192" t="s">
        <v>979</v>
      </c>
      <c r="AC17" s="192" t="s">
        <v>979</v>
      </c>
      <c r="AD17" s="192" t="s">
        <v>979</v>
      </c>
      <c r="AE17" s="192" t="s">
        <v>979</v>
      </c>
      <c r="AF17" s="36">
        <f t="shared" si="10"/>
        <v>0</v>
      </c>
      <c r="AG17" s="193" t="s">
        <v>1745</v>
      </c>
      <c r="AH17" s="193" t="str">
        <f t="shared" ref="AH17:AS17" si="12">IF(T17="Y",$AG17,"")</f>
        <v/>
      </c>
      <c r="AI17" s="193" t="str">
        <f t="shared" si="12"/>
        <v/>
      </c>
      <c r="AJ17" s="193" t="str">
        <f t="shared" si="12"/>
        <v/>
      </c>
      <c r="AK17" s="193" t="str">
        <f t="shared" si="12"/>
        <v>Mobile</v>
      </c>
      <c r="AL17" s="193" t="str">
        <f t="shared" si="12"/>
        <v>Mobile</v>
      </c>
      <c r="AM17" s="193" t="str">
        <f t="shared" si="12"/>
        <v>Mobile</v>
      </c>
      <c r="AN17" s="193" t="str">
        <f t="shared" si="12"/>
        <v>Mobile</v>
      </c>
      <c r="AO17" s="193" t="str">
        <f t="shared" si="12"/>
        <v>Mobile</v>
      </c>
      <c r="AP17" s="193" t="str">
        <f t="shared" si="12"/>
        <v>Mobile</v>
      </c>
      <c r="AQ17" s="193" t="str">
        <f t="shared" si="12"/>
        <v>Mobile</v>
      </c>
      <c r="AR17" s="193" t="str">
        <f t="shared" si="12"/>
        <v>Mobile</v>
      </c>
      <c r="AS17" s="193" t="str">
        <f t="shared" si="12"/>
        <v>Mobile</v>
      </c>
      <c r="AT17" s="67"/>
      <c r="AU17" s="67"/>
      <c r="AV17" s="67"/>
      <c r="AW17" s="67"/>
      <c r="AX17" s="67"/>
      <c r="AY17" s="67"/>
    </row>
    <row r="18" spans="1:51" ht="15.75" customHeight="1">
      <c r="A18" s="56" t="s">
        <v>2241</v>
      </c>
      <c r="B18" s="56" t="s">
        <v>241</v>
      </c>
      <c r="C18" s="60" t="s">
        <v>2573</v>
      </c>
      <c r="D18" s="60" t="s">
        <v>2237</v>
      </c>
      <c r="E18" s="55">
        <v>1</v>
      </c>
      <c r="F18" s="55" t="s">
        <v>2242</v>
      </c>
      <c r="G18" s="56" t="s">
        <v>2240</v>
      </c>
      <c r="H18" s="60"/>
      <c r="I18" s="60"/>
      <c r="J18" s="60"/>
      <c r="K18" s="60">
        <v>1</v>
      </c>
      <c r="L18" s="60">
        <v>1</v>
      </c>
      <c r="M18" s="60">
        <v>1</v>
      </c>
      <c r="N18" s="60">
        <v>1</v>
      </c>
      <c r="O18" s="60">
        <v>1</v>
      </c>
      <c r="P18" s="60">
        <v>1</v>
      </c>
      <c r="Q18" s="60">
        <v>1</v>
      </c>
      <c r="R18" s="60">
        <v>1</v>
      </c>
      <c r="S18" s="60">
        <v>1</v>
      </c>
      <c r="T18" s="192"/>
      <c r="U18" s="192"/>
      <c r="V18" s="192"/>
      <c r="W18" s="192" t="s">
        <v>979</v>
      </c>
      <c r="X18" s="192" t="s">
        <v>979</v>
      </c>
      <c r="Y18" s="192" t="s">
        <v>979</v>
      </c>
      <c r="Z18" s="192" t="s">
        <v>979</v>
      </c>
      <c r="AA18" s="192" t="s">
        <v>979</v>
      </c>
      <c r="AB18" s="192" t="s">
        <v>979</v>
      </c>
      <c r="AC18" s="192" t="s">
        <v>979</v>
      </c>
      <c r="AD18" s="192" t="s">
        <v>979</v>
      </c>
      <c r="AE18" s="192" t="s">
        <v>979</v>
      </c>
      <c r="AF18" s="36">
        <f t="shared" si="10"/>
        <v>0</v>
      </c>
      <c r="AG18" s="193" t="s">
        <v>1746</v>
      </c>
      <c r="AH18" s="193" t="str">
        <f t="shared" ref="AH18:AS18" si="13">IF(T18="Y",$AG18,"")</f>
        <v/>
      </c>
      <c r="AI18" s="193" t="str">
        <f t="shared" si="13"/>
        <v/>
      </c>
      <c r="AJ18" s="193" t="str">
        <f t="shared" si="13"/>
        <v/>
      </c>
      <c r="AK18" s="193" t="str">
        <f t="shared" si="13"/>
        <v>Parking</v>
      </c>
      <c r="AL18" s="193" t="str">
        <f t="shared" si="13"/>
        <v>Parking</v>
      </c>
      <c r="AM18" s="193" t="str">
        <f t="shared" si="13"/>
        <v>Parking</v>
      </c>
      <c r="AN18" s="193" t="str">
        <f t="shared" si="13"/>
        <v>Parking</v>
      </c>
      <c r="AO18" s="193" t="str">
        <f t="shared" si="13"/>
        <v>Parking</v>
      </c>
      <c r="AP18" s="193" t="str">
        <f t="shared" si="13"/>
        <v>Parking</v>
      </c>
      <c r="AQ18" s="193" t="str">
        <f t="shared" si="13"/>
        <v>Parking</v>
      </c>
      <c r="AR18" s="193" t="str">
        <f t="shared" si="13"/>
        <v>Parking</v>
      </c>
      <c r="AS18" s="193" t="str">
        <f t="shared" si="13"/>
        <v>Parking</v>
      </c>
      <c r="AT18" s="67"/>
      <c r="AU18" s="67"/>
      <c r="AV18" s="67"/>
      <c r="AW18" s="67"/>
      <c r="AX18" s="67"/>
      <c r="AY18" s="67"/>
    </row>
    <row r="19" spans="1:51" ht="15.75" customHeight="1">
      <c r="A19" s="56" t="s">
        <v>463</v>
      </c>
      <c r="B19" s="56" t="s">
        <v>1149</v>
      </c>
      <c r="C19" s="60" t="s">
        <v>3274</v>
      </c>
      <c r="D19" s="60" t="s">
        <v>2237</v>
      </c>
      <c r="E19" s="55">
        <v>1</v>
      </c>
      <c r="F19" s="55">
        <v>8193259576</v>
      </c>
      <c r="G19" s="56" t="s">
        <v>1148</v>
      </c>
      <c r="H19" s="60"/>
      <c r="I19" s="60"/>
      <c r="J19" s="60"/>
      <c r="K19" s="60">
        <v>1</v>
      </c>
      <c r="L19" s="60">
        <v>1</v>
      </c>
      <c r="M19" s="60">
        <v>1</v>
      </c>
      <c r="N19" s="60">
        <v>1</v>
      </c>
      <c r="O19" s="60">
        <v>1</v>
      </c>
      <c r="P19" s="60">
        <v>1</v>
      </c>
      <c r="Q19" s="60">
        <v>1</v>
      </c>
      <c r="R19" s="60">
        <v>1</v>
      </c>
      <c r="S19" s="60">
        <v>1</v>
      </c>
      <c r="T19" s="192"/>
      <c r="U19" s="192"/>
      <c r="V19" s="192"/>
      <c r="W19" s="192" t="s">
        <v>979</v>
      </c>
      <c r="X19" s="192" t="s">
        <v>979</v>
      </c>
      <c r="Y19" s="192" t="s">
        <v>979</v>
      </c>
      <c r="Z19" s="192" t="s">
        <v>979</v>
      </c>
      <c r="AA19" s="192" t="s">
        <v>979</v>
      </c>
      <c r="AB19" s="192" t="s">
        <v>979</v>
      </c>
      <c r="AC19" s="192" t="s">
        <v>979</v>
      </c>
      <c r="AD19" s="192" t="s">
        <v>979</v>
      </c>
      <c r="AE19" s="192" t="s">
        <v>979</v>
      </c>
      <c r="AF19" s="36">
        <f t="shared" si="10"/>
        <v>0</v>
      </c>
      <c r="AG19" s="193" t="s">
        <v>1741</v>
      </c>
      <c r="AH19" s="193" t="str">
        <f t="shared" ref="AH19:AS19" si="14">IF(T19="Y",$AG19,"")</f>
        <v/>
      </c>
      <c r="AI19" s="193" t="str">
        <f t="shared" si="14"/>
        <v/>
      </c>
      <c r="AJ19" s="193" t="str">
        <f t="shared" si="14"/>
        <v/>
      </c>
      <c r="AK19" s="193" t="str">
        <f t="shared" si="14"/>
        <v>Crowd Mgmt</v>
      </c>
      <c r="AL19" s="193" t="str">
        <f t="shared" si="14"/>
        <v>Crowd Mgmt</v>
      </c>
      <c r="AM19" s="193" t="str">
        <f t="shared" si="14"/>
        <v>Crowd Mgmt</v>
      </c>
      <c r="AN19" s="193" t="str">
        <f t="shared" si="14"/>
        <v>Crowd Mgmt</v>
      </c>
      <c r="AO19" s="193" t="str">
        <f t="shared" si="14"/>
        <v>Crowd Mgmt</v>
      </c>
      <c r="AP19" s="193" t="str">
        <f t="shared" si="14"/>
        <v>Crowd Mgmt</v>
      </c>
      <c r="AQ19" s="193" t="str">
        <f t="shared" si="14"/>
        <v>Crowd Mgmt</v>
      </c>
      <c r="AR19" s="193" t="str">
        <f t="shared" si="14"/>
        <v>Crowd Mgmt</v>
      </c>
      <c r="AS19" s="193" t="str">
        <f t="shared" si="14"/>
        <v>Crowd Mgmt</v>
      </c>
      <c r="AT19" s="67"/>
      <c r="AU19" s="67"/>
      <c r="AV19" s="67"/>
      <c r="AW19" s="67"/>
      <c r="AX19" s="67"/>
      <c r="AY19" s="67"/>
    </row>
    <row r="20" spans="1:51" ht="15.75" customHeight="1">
      <c r="A20" s="56" t="s">
        <v>215</v>
      </c>
      <c r="B20" s="56" t="s">
        <v>1149</v>
      </c>
      <c r="C20" s="60" t="s">
        <v>2822</v>
      </c>
      <c r="D20" s="60" t="s">
        <v>2237</v>
      </c>
      <c r="E20" s="55">
        <v>1</v>
      </c>
      <c r="F20" s="55" t="s">
        <v>2240</v>
      </c>
      <c r="G20" s="56" t="s">
        <v>2240</v>
      </c>
      <c r="H20" s="60"/>
      <c r="I20" s="60"/>
      <c r="J20" s="60"/>
      <c r="K20" s="60"/>
      <c r="L20" s="60"/>
      <c r="M20" s="60"/>
      <c r="N20" s="60"/>
      <c r="O20" s="60">
        <v>1</v>
      </c>
      <c r="P20" s="60">
        <v>1</v>
      </c>
      <c r="Q20" s="60">
        <v>1</v>
      </c>
      <c r="R20" s="60">
        <v>1</v>
      </c>
      <c r="S20" s="60">
        <v>1</v>
      </c>
      <c r="T20" s="192"/>
      <c r="U20" s="192"/>
      <c r="V20" s="192"/>
      <c r="W20" s="192"/>
      <c r="X20" s="192"/>
      <c r="Y20" s="192"/>
      <c r="Z20" s="192"/>
      <c r="AA20" s="192" t="s">
        <v>979</v>
      </c>
      <c r="AB20" s="192" t="s">
        <v>979</v>
      </c>
      <c r="AC20" s="192" t="s">
        <v>979</v>
      </c>
      <c r="AD20" s="192" t="s">
        <v>979</v>
      </c>
      <c r="AE20" s="192" t="s">
        <v>979</v>
      </c>
      <c r="AF20" s="36">
        <f t="shared" si="10"/>
        <v>0</v>
      </c>
      <c r="AG20" s="193" t="s">
        <v>1732</v>
      </c>
      <c r="AH20" s="193" t="str">
        <f t="shared" ref="AH20:AS20" si="15">IF(T20="Y",$AG20,"")</f>
        <v/>
      </c>
      <c r="AI20" s="193" t="str">
        <f t="shared" si="15"/>
        <v/>
      </c>
      <c r="AJ20" s="193" t="str">
        <f t="shared" si="15"/>
        <v/>
      </c>
      <c r="AK20" s="193" t="str">
        <f t="shared" si="15"/>
        <v/>
      </c>
      <c r="AL20" s="193" t="str">
        <f t="shared" si="15"/>
        <v/>
      </c>
      <c r="AM20" s="193" t="str">
        <f t="shared" si="15"/>
        <v/>
      </c>
      <c r="AN20" s="193" t="str">
        <f t="shared" si="15"/>
        <v/>
      </c>
      <c r="AO20" s="193" t="str">
        <f t="shared" si="15"/>
        <v>Maha Prasad</v>
      </c>
      <c r="AP20" s="193" t="str">
        <f t="shared" si="15"/>
        <v>Maha Prasad</v>
      </c>
      <c r="AQ20" s="193" t="str">
        <f t="shared" si="15"/>
        <v>Maha Prasad</v>
      </c>
      <c r="AR20" s="193" t="str">
        <f t="shared" si="15"/>
        <v>Maha Prasad</v>
      </c>
      <c r="AS20" s="193" t="str">
        <f t="shared" si="15"/>
        <v>Maha Prasad</v>
      </c>
      <c r="AT20" s="67"/>
      <c r="AU20" s="67"/>
      <c r="AV20" s="67"/>
      <c r="AW20" s="67"/>
      <c r="AX20" s="67"/>
      <c r="AY20" s="67"/>
    </row>
    <row r="21" spans="1:51" ht="15.75" customHeight="1">
      <c r="A21" s="56" t="s">
        <v>286</v>
      </c>
      <c r="B21" s="56" t="s">
        <v>2243</v>
      </c>
      <c r="C21" s="60" t="s">
        <v>3108</v>
      </c>
      <c r="D21" s="60" t="s">
        <v>2237</v>
      </c>
      <c r="E21" s="55">
        <v>1</v>
      </c>
      <c r="F21" s="55" t="s">
        <v>2240</v>
      </c>
      <c r="G21" s="56" t="s">
        <v>2240</v>
      </c>
      <c r="H21" s="60"/>
      <c r="I21" s="60">
        <v>1</v>
      </c>
      <c r="J21" s="60">
        <v>1</v>
      </c>
      <c r="K21" s="60">
        <v>1</v>
      </c>
      <c r="L21" s="60">
        <v>1</v>
      </c>
      <c r="M21" s="60">
        <v>1</v>
      </c>
      <c r="N21" s="60">
        <v>1</v>
      </c>
      <c r="O21" s="60">
        <v>1</v>
      </c>
      <c r="P21" s="60">
        <v>1</v>
      </c>
      <c r="Q21" s="60">
        <v>1</v>
      </c>
      <c r="R21" s="60">
        <v>1</v>
      </c>
      <c r="S21" s="60">
        <v>1</v>
      </c>
      <c r="T21" s="192"/>
      <c r="U21" s="192" t="s">
        <v>979</v>
      </c>
      <c r="V21" s="192" t="s">
        <v>979</v>
      </c>
      <c r="W21" s="192" t="s">
        <v>979</v>
      </c>
      <c r="X21" s="192" t="s">
        <v>979</v>
      </c>
      <c r="Y21" s="192" t="s">
        <v>979</v>
      </c>
      <c r="Z21" s="192" t="s">
        <v>979</v>
      </c>
      <c r="AA21" s="192" t="s">
        <v>979</v>
      </c>
      <c r="AB21" s="192" t="s">
        <v>979</v>
      </c>
      <c r="AC21" s="192" t="s">
        <v>979</v>
      </c>
      <c r="AD21" s="192" t="s">
        <v>979</v>
      </c>
      <c r="AE21" s="192" t="s">
        <v>979</v>
      </c>
      <c r="AF21" s="36">
        <f t="shared" si="10"/>
        <v>0</v>
      </c>
      <c r="AG21" s="193" t="s">
        <v>1741</v>
      </c>
      <c r="AH21" s="193" t="str">
        <f t="shared" ref="AH21:AS21" si="16">IF(T21="Y",$AG21,"")</f>
        <v/>
      </c>
      <c r="AI21" s="193" t="str">
        <f t="shared" si="16"/>
        <v>Crowd Mgmt</v>
      </c>
      <c r="AJ21" s="193" t="str">
        <f t="shared" si="16"/>
        <v>Crowd Mgmt</v>
      </c>
      <c r="AK21" s="193" t="str">
        <f t="shared" si="16"/>
        <v>Crowd Mgmt</v>
      </c>
      <c r="AL21" s="193" t="str">
        <f t="shared" si="16"/>
        <v>Crowd Mgmt</v>
      </c>
      <c r="AM21" s="193" t="str">
        <f t="shared" si="16"/>
        <v>Crowd Mgmt</v>
      </c>
      <c r="AN21" s="193" t="str">
        <f t="shared" si="16"/>
        <v>Crowd Mgmt</v>
      </c>
      <c r="AO21" s="193" t="str">
        <f t="shared" si="16"/>
        <v>Crowd Mgmt</v>
      </c>
      <c r="AP21" s="193" t="str">
        <f t="shared" si="16"/>
        <v>Crowd Mgmt</v>
      </c>
      <c r="AQ21" s="193" t="str">
        <f t="shared" si="16"/>
        <v>Crowd Mgmt</v>
      </c>
      <c r="AR21" s="193" t="str">
        <f t="shared" si="16"/>
        <v>Crowd Mgmt</v>
      </c>
      <c r="AS21" s="193" t="str">
        <f t="shared" si="16"/>
        <v>Crowd Mgmt</v>
      </c>
      <c r="AT21" s="67"/>
      <c r="AU21" s="67"/>
      <c r="AV21" s="67"/>
      <c r="AW21" s="67"/>
      <c r="AX21" s="67"/>
      <c r="AY21" s="67"/>
    </row>
    <row r="22" spans="1:51" ht="15.75" customHeight="1">
      <c r="A22" s="56" t="s">
        <v>489</v>
      </c>
      <c r="B22" s="56" t="s">
        <v>2244</v>
      </c>
      <c r="C22" s="60" t="s">
        <v>2669</v>
      </c>
      <c r="D22" s="60" t="s">
        <v>2237</v>
      </c>
      <c r="E22" s="55">
        <v>1</v>
      </c>
      <c r="F22" s="55">
        <v>7138547097</v>
      </c>
      <c r="G22" s="56" t="s">
        <v>3344</v>
      </c>
      <c r="H22" s="60"/>
      <c r="I22" s="60"/>
      <c r="J22" s="60"/>
      <c r="K22" s="60"/>
      <c r="L22" s="60"/>
      <c r="M22" s="60"/>
      <c r="N22" s="60"/>
      <c r="O22" s="60">
        <v>1</v>
      </c>
      <c r="P22" s="60">
        <v>1</v>
      </c>
      <c r="Q22" s="60">
        <v>1</v>
      </c>
      <c r="R22" s="60">
        <v>1</v>
      </c>
      <c r="S22" s="60">
        <v>1</v>
      </c>
      <c r="T22" s="192"/>
      <c r="U22" s="192"/>
      <c r="V22" s="192"/>
      <c r="W22" s="192"/>
      <c r="X22" s="192"/>
      <c r="Y22" s="192"/>
      <c r="Z22" s="192"/>
      <c r="AA22" s="192" t="s">
        <v>979</v>
      </c>
      <c r="AB22" s="192" t="s">
        <v>979</v>
      </c>
      <c r="AC22" s="192" t="s">
        <v>979</v>
      </c>
      <c r="AD22" s="192" t="s">
        <v>979</v>
      </c>
      <c r="AE22" s="192" t="s">
        <v>979</v>
      </c>
      <c r="AF22" s="36">
        <f t="shared" si="10"/>
        <v>0</v>
      </c>
      <c r="AG22" s="193" t="s">
        <v>1769</v>
      </c>
      <c r="AH22" s="193" t="str">
        <f t="shared" ref="AH22:AS22" si="17">IF(T22="Y",$AG22,"")</f>
        <v/>
      </c>
      <c r="AI22" s="193" t="str">
        <f t="shared" si="17"/>
        <v/>
      </c>
      <c r="AJ22" s="193" t="str">
        <f t="shared" si="17"/>
        <v/>
      </c>
      <c r="AK22" s="193" t="str">
        <f t="shared" si="17"/>
        <v/>
      </c>
      <c r="AL22" s="193" t="str">
        <f t="shared" si="17"/>
        <v/>
      </c>
      <c r="AM22" s="193" t="str">
        <f t="shared" si="17"/>
        <v/>
      </c>
      <c r="AN22" s="193" t="str">
        <f t="shared" si="17"/>
        <v/>
      </c>
      <c r="AO22" s="193" t="str">
        <f t="shared" si="17"/>
        <v>Live Stream</v>
      </c>
      <c r="AP22" s="193" t="str">
        <f t="shared" si="17"/>
        <v>Live Stream</v>
      </c>
      <c r="AQ22" s="193" t="str">
        <f t="shared" si="17"/>
        <v>Live Stream</v>
      </c>
      <c r="AR22" s="193" t="str">
        <f t="shared" si="17"/>
        <v>Live Stream</v>
      </c>
      <c r="AS22" s="193" t="str">
        <f t="shared" si="17"/>
        <v>Live Stream</v>
      </c>
      <c r="AT22" s="67"/>
      <c r="AU22" s="67"/>
      <c r="AV22" s="67"/>
      <c r="AW22" s="67"/>
      <c r="AX22" s="67"/>
      <c r="AY22" s="67"/>
    </row>
    <row r="23" spans="1:51" ht="15.75" customHeight="1">
      <c r="A23" s="56" t="s">
        <v>478</v>
      </c>
      <c r="B23" s="56" t="s">
        <v>2260</v>
      </c>
      <c r="C23" s="60" t="s">
        <v>478</v>
      </c>
      <c r="D23" s="60" t="s">
        <v>2237</v>
      </c>
      <c r="E23" s="55">
        <v>1</v>
      </c>
      <c r="F23" s="86">
        <v>9377765195</v>
      </c>
      <c r="G23" s="85" t="s">
        <v>477</v>
      </c>
      <c r="H23" s="60"/>
      <c r="I23" s="60"/>
      <c r="J23" s="60"/>
      <c r="K23" s="60"/>
      <c r="L23" s="60"/>
      <c r="M23" s="60"/>
      <c r="N23" s="60"/>
      <c r="O23" s="60"/>
      <c r="P23" s="60"/>
      <c r="Q23" s="60">
        <v>1</v>
      </c>
      <c r="R23" s="60">
        <v>1</v>
      </c>
      <c r="S23" s="60">
        <v>1</v>
      </c>
      <c r="T23" s="192"/>
      <c r="U23" s="192"/>
      <c r="V23" s="192"/>
      <c r="W23" s="192"/>
      <c r="X23" s="192"/>
      <c r="Y23" s="192"/>
      <c r="Z23" s="192"/>
      <c r="AA23" s="192"/>
      <c r="AB23" s="192"/>
      <c r="AC23" s="192" t="s">
        <v>979</v>
      </c>
      <c r="AD23" s="192" t="s">
        <v>979</v>
      </c>
      <c r="AE23" s="192" t="s">
        <v>979</v>
      </c>
      <c r="AF23" s="36">
        <f t="shared" si="10"/>
        <v>0</v>
      </c>
      <c r="AG23" s="193" t="s">
        <v>1745</v>
      </c>
      <c r="AH23" s="193" t="str">
        <f t="shared" ref="AH23:AS23" si="18">IF(T23="Y",$AG23,"")</f>
        <v/>
      </c>
      <c r="AI23" s="193" t="str">
        <f t="shared" si="18"/>
        <v/>
      </c>
      <c r="AJ23" s="193" t="str">
        <f t="shared" si="18"/>
        <v/>
      </c>
      <c r="AK23" s="193" t="str">
        <f t="shared" si="18"/>
        <v/>
      </c>
      <c r="AL23" s="193" t="str">
        <f t="shared" si="18"/>
        <v/>
      </c>
      <c r="AM23" s="193" t="str">
        <f t="shared" si="18"/>
        <v/>
      </c>
      <c r="AN23" s="193" t="str">
        <f t="shared" si="18"/>
        <v/>
      </c>
      <c r="AO23" s="193" t="str">
        <f t="shared" si="18"/>
        <v/>
      </c>
      <c r="AP23" s="193" t="str">
        <f t="shared" si="18"/>
        <v/>
      </c>
      <c r="AQ23" s="193" t="str">
        <f t="shared" si="18"/>
        <v>Mobile</v>
      </c>
      <c r="AR23" s="193" t="str">
        <f t="shared" si="18"/>
        <v>Mobile</v>
      </c>
      <c r="AS23" s="193" t="str">
        <f t="shared" si="18"/>
        <v>Mobile</v>
      </c>
      <c r="AT23" s="67"/>
      <c r="AU23" s="67"/>
      <c r="AV23" s="67"/>
      <c r="AW23" s="67"/>
      <c r="AX23" s="67"/>
      <c r="AY23" s="67"/>
    </row>
    <row r="24" spans="1:51" ht="15.75" customHeight="1">
      <c r="A24" s="195" t="s">
        <v>433</v>
      </c>
      <c r="B24" s="195" t="s">
        <v>2246</v>
      </c>
      <c r="C24" s="196" t="s">
        <v>3345</v>
      </c>
      <c r="D24" s="60" t="s">
        <v>661</v>
      </c>
      <c r="E24" s="55">
        <v>1</v>
      </c>
      <c r="F24" s="55">
        <v>6096106362</v>
      </c>
      <c r="G24" s="85" t="s">
        <v>1780</v>
      </c>
      <c r="H24" s="60">
        <v>1</v>
      </c>
      <c r="I24" s="60">
        <v>1</v>
      </c>
      <c r="J24" s="60">
        <v>1</v>
      </c>
      <c r="K24" s="60">
        <v>1</v>
      </c>
      <c r="L24" s="60">
        <v>1</v>
      </c>
      <c r="M24" s="60">
        <v>1</v>
      </c>
      <c r="N24" s="60">
        <v>1</v>
      </c>
      <c r="O24" s="60">
        <v>1</v>
      </c>
      <c r="P24" s="60">
        <v>1</v>
      </c>
      <c r="Q24" s="60">
        <v>1</v>
      </c>
      <c r="R24" s="60">
        <v>1</v>
      </c>
      <c r="S24" s="60">
        <v>1</v>
      </c>
      <c r="T24" s="192" t="s">
        <v>979</v>
      </c>
      <c r="U24" s="192" t="s">
        <v>979</v>
      </c>
      <c r="V24" s="192" t="s">
        <v>979</v>
      </c>
      <c r="W24" s="192" t="s">
        <v>979</v>
      </c>
      <c r="X24" s="192" t="s">
        <v>979</v>
      </c>
      <c r="Y24" s="192" t="s">
        <v>979</v>
      </c>
      <c r="Z24" s="192" t="s">
        <v>979</v>
      </c>
      <c r="AA24" s="192" t="s">
        <v>979</v>
      </c>
      <c r="AB24" s="192" t="s">
        <v>979</v>
      </c>
      <c r="AC24" s="192" t="s">
        <v>979</v>
      </c>
      <c r="AD24" s="192" t="s">
        <v>979</v>
      </c>
      <c r="AE24" s="192" t="s">
        <v>979</v>
      </c>
      <c r="AF24" s="36">
        <f t="shared" si="10"/>
        <v>0</v>
      </c>
      <c r="AG24" s="193" t="s">
        <v>1732</v>
      </c>
      <c r="AH24" s="193" t="str">
        <f t="shared" ref="AH24:AS24" si="19">IF(T24="Y",$AG24,"")</f>
        <v>Maha Prasad</v>
      </c>
      <c r="AI24" s="193" t="str">
        <f t="shared" si="19"/>
        <v>Maha Prasad</v>
      </c>
      <c r="AJ24" s="193" t="str">
        <f t="shared" si="19"/>
        <v>Maha Prasad</v>
      </c>
      <c r="AK24" s="193" t="str">
        <f t="shared" si="19"/>
        <v>Maha Prasad</v>
      </c>
      <c r="AL24" s="193" t="str">
        <f t="shared" si="19"/>
        <v>Maha Prasad</v>
      </c>
      <c r="AM24" s="193" t="str">
        <f t="shared" si="19"/>
        <v>Maha Prasad</v>
      </c>
      <c r="AN24" s="193" t="str">
        <f t="shared" si="19"/>
        <v>Maha Prasad</v>
      </c>
      <c r="AO24" s="193" t="str">
        <f t="shared" si="19"/>
        <v>Maha Prasad</v>
      </c>
      <c r="AP24" s="193" t="str">
        <f t="shared" si="19"/>
        <v>Maha Prasad</v>
      </c>
      <c r="AQ24" s="193" t="str">
        <f t="shared" si="19"/>
        <v>Maha Prasad</v>
      </c>
      <c r="AR24" s="193" t="str">
        <f t="shared" si="19"/>
        <v>Maha Prasad</v>
      </c>
      <c r="AS24" s="193" t="str">
        <f t="shared" si="19"/>
        <v>Maha Prasad</v>
      </c>
      <c r="AT24" s="67"/>
      <c r="AU24" s="67"/>
      <c r="AV24" s="67"/>
      <c r="AW24" s="67"/>
      <c r="AX24" s="67"/>
      <c r="AY24" s="67"/>
    </row>
    <row r="25" spans="1:51" ht="15.75" customHeight="1">
      <c r="A25" s="195" t="s">
        <v>433</v>
      </c>
      <c r="B25" s="195" t="s">
        <v>2246</v>
      </c>
      <c r="C25" s="196" t="s">
        <v>3345</v>
      </c>
      <c r="D25" s="60" t="s">
        <v>661</v>
      </c>
      <c r="E25" s="55">
        <v>1</v>
      </c>
      <c r="F25" s="55">
        <v>6096106362</v>
      </c>
      <c r="G25" s="85" t="s">
        <v>1780</v>
      </c>
      <c r="H25" s="60">
        <v>1</v>
      </c>
      <c r="I25" s="60">
        <v>1</v>
      </c>
      <c r="J25" s="60">
        <v>1</v>
      </c>
      <c r="K25" s="60">
        <v>1</v>
      </c>
      <c r="L25" s="60">
        <v>1</v>
      </c>
      <c r="M25" s="60">
        <v>1</v>
      </c>
      <c r="N25" s="60">
        <v>1</v>
      </c>
      <c r="O25" s="60">
        <v>1</v>
      </c>
      <c r="P25" s="60">
        <v>1</v>
      </c>
      <c r="Q25" s="60">
        <v>1</v>
      </c>
      <c r="R25" s="60">
        <v>1</v>
      </c>
      <c r="S25" s="60">
        <v>1</v>
      </c>
      <c r="T25" s="192" t="s">
        <v>979</v>
      </c>
      <c r="U25" s="192" t="s">
        <v>979</v>
      </c>
      <c r="V25" s="192" t="s">
        <v>979</v>
      </c>
      <c r="W25" s="192" t="s">
        <v>979</v>
      </c>
      <c r="X25" s="192" t="s">
        <v>979</v>
      </c>
      <c r="Y25" s="192" t="s">
        <v>979</v>
      </c>
      <c r="Z25" s="192" t="s">
        <v>979</v>
      </c>
      <c r="AA25" s="192" t="s">
        <v>979</v>
      </c>
      <c r="AB25" s="192" t="s">
        <v>979</v>
      </c>
      <c r="AC25" s="192" t="s">
        <v>979</v>
      </c>
      <c r="AD25" s="192" t="s">
        <v>979</v>
      </c>
      <c r="AE25" s="192" t="s">
        <v>979</v>
      </c>
      <c r="AF25" s="36">
        <f t="shared" si="10"/>
        <v>0</v>
      </c>
      <c r="AG25" s="193" t="s">
        <v>1732</v>
      </c>
      <c r="AH25" s="193" t="str">
        <f t="shared" ref="AH25:AS25" si="20">IF(T25="Y",$AG25,"")</f>
        <v>Maha Prasad</v>
      </c>
      <c r="AI25" s="193" t="str">
        <f t="shared" si="20"/>
        <v>Maha Prasad</v>
      </c>
      <c r="AJ25" s="193" t="str">
        <f t="shared" si="20"/>
        <v>Maha Prasad</v>
      </c>
      <c r="AK25" s="193" t="str">
        <f t="shared" si="20"/>
        <v>Maha Prasad</v>
      </c>
      <c r="AL25" s="193" t="str">
        <f t="shared" si="20"/>
        <v>Maha Prasad</v>
      </c>
      <c r="AM25" s="193" t="str">
        <f t="shared" si="20"/>
        <v>Maha Prasad</v>
      </c>
      <c r="AN25" s="193" t="str">
        <f t="shared" si="20"/>
        <v>Maha Prasad</v>
      </c>
      <c r="AO25" s="193" t="str">
        <f t="shared" si="20"/>
        <v>Maha Prasad</v>
      </c>
      <c r="AP25" s="193" t="str">
        <f t="shared" si="20"/>
        <v>Maha Prasad</v>
      </c>
      <c r="AQ25" s="193" t="str">
        <f t="shared" si="20"/>
        <v>Maha Prasad</v>
      </c>
      <c r="AR25" s="193" t="str">
        <f t="shared" si="20"/>
        <v>Maha Prasad</v>
      </c>
      <c r="AS25" s="193" t="str">
        <f t="shared" si="20"/>
        <v>Maha Prasad</v>
      </c>
      <c r="AT25" s="67"/>
      <c r="AU25" s="67"/>
      <c r="AV25" s="67"/>
      <c r="AW25" s="67"/>
      <c r="AX25" s="67"/>
      <c r="AY25" s="67"/>
    </row>
    <row r="26" spans="1:51" ht="15.75" customHeight="1">
      <c r="A26" s="195" t="s">
        <v>2245</v>
      </c>
      <c r="B26" s="195" t="s">
        <v>2246</v>
      </c>
      <c r="C26" s="196" t="s">
        <v>2804</v>
      </c>
      <c r="D26" s="60" t="s">
        <v>661</v>
      </c>
      <c r="E26" s="55">
        <v>1</v>
      </c>
      <c r="F26" s="55">
        <v>6096106362</v>
      </c>
      <c r="G26" s="85" t="s">
        <v>1780</v>
      </c>
      <c r="H26" s="60">
        <v>1</v>
      </c>
      <c r="I26" s="60">
        <v>1</v>
      </c>
      <c r="J26" s="60">
        <v>1</v>
      </c>
      <c r="K26" s="60">
        <v>1</v>
      </c>
      <c r="L26" s="60">
        <v>1</v>
      </c>
      <c r="M26" s="60">
        <v>1</v>
      </c>
      <c r="N26" s="60">
        <v>1</v>
      </c>
      <c r="O26" s="60">
        <v>1</v>
      </c>
      <c r="P26" s="60">
        <v>1</v>
      </c>
      <c r="Q26" s="60">
        <v>1</v>
      </c>
      <c r="R26" s="60">
        <v>1</v>
      </c>
      <c r="S26" s="60">
        <v>1</v>
      </c>
      <c r="T26" s="192" t="s">
        <v>979</v>
      </c>
      <c r="U26" s="192" t="s">
        <v>979</v>
      </c>
      <c r="V26" s="192" t="s">
        <v>979</v>
      </c>
      <c r="W26" s="192" t="s">
        <v>979</v>
      </c>
      <c r="X26" s="192" t="s">
        <v>979</v>
      </c>
      <c r="Y26" s="192" t="s">
        <v>979</v>
      </c>
      <c r="Z26" s="192" t="s">
        <v>979</v>
      </c>
      <c r="AA26" s="192" t="s">
        <v>979</v>
      </c>
      <c r="AB26" s="192" t="s">
        <v>979</v>
      </c>
      <c r="AC26" s="192" t="s">
        <v>979</v>
      </c>
      <c r="AD26" s="192" t="s">
        <v>979</v>
      </c>
      <c r="AE26" s="192" t="s">
        <v>979</v>
      </c>
      <c r="AF26" s="36">
        <f t="shared" si="10"/>
        <v>0</v>
      </c>
      <c r="AG26" s="193" t="s">
        <v>1739</v>
      </c>
      <c r="AH26" s="193" t="str">
        <f t="shared" ref="AH26:AS26" si="21">IF(T26="Y",$AG26,"")</f>
        <v>Youth Mobile</v>
      </c>
      <c r="AI26" s="193" t="str">
        <f t="shared" si="21"/>
        <v>Youth Mobile</v>
      </c>
      <c r="AJ26" s="193" t="str">
        <f t="shared" si="21"/>
        <v>Youth Mobile</v>
      </c>
      <c r="AK26" s="193" t="str">
        <f t="shared" si="21"/>
        <v>Youth Mobile</v>
      </c>
      <c r="AL26" s="193" t="str">
        <f t="shared" si="21"/>
        <v>Youth Mobile</v>
      </c>
      <c r="AM26" s="193" t="str">
        <f t="shared" si="21"/>
        <v>Youth Mobile</v>
      </c>
      <c r="AN26" s="193" t="str">
        <f t="shared" si="21"/>
        <v>Youth Mobile</v>
      </c>
      <c r="AO26" s="193" t="str">
        <f t="shared" si="21"/>
        <v>Youth Mobile</v>
      </c>
      <c r="AP26" s="193" t="str">
        <f t="shared" si="21"/>
        <v>Youth Mobile</v>
      </c>
      <c r="AQ26" s="193" t="str">
        <f t="shared" si="21"/>
        <v>Youth Mobile</v>
      </c>
      <c r="AR26" s="193" t="str">
        <f t="shared" si="21"/>
        <v>Youth Mobile</v>
      </c>
      <c r="AS26" s="193" t="str">
        <f t="shared" si="21"/>
        <v>Youth Mobile</v>
      </c>
      <c r="AT26" s="67"/>
      <c r="AU26" s="67"/>
      <c r="AV26" s="67"/>
      <c r="AW26" s="67"/>
      <c r="AX26" s="67"/>
      <c r="AY26" s="67"/>
    </row>
    <row r="27" spans="1:51" ht="15.75" customHeight="1">
      <c r="A27" s="195" t="s">
        <v>1140</v>
      </c>
      <c r="B27" s="195" t="s">
        <v>1592</v>
      </c>
      <c r="C27" s="196" t="s">
        <v>3033</v>
      </c>
      <c r="D27" s="60" t="s">
        <v>661</v>
      </c>
      <c r="E27" s="55">
        <v>1</v>
      </c>
      <c r="F27" s="86">
        <v>6097514006</v>
      </c>
      <c r="G27" s="195" t="s">
        <v>1799</v>
      </c>
      <c r="H27" s="60">
        <v>1</v>
      </c>
      <c r="I27" s="60">
        <v>1</v>
      </c>
      <c r="J27" s="60">
        <v>1</v>
      </c>
      <c r="K27" s="60">
        <v>1</v>
      </c>
      <c r="L27" s="60">
        <v>1</v>
      </c>
      <c r="M27" s="60">
        <v>1</v>
      </c>
      <c r="N27" s="60">
        <v>1</v>
      </c>
      <c r="O27" s="60">
        <v>1</v>
      </c>
      <c r="P27" s="60">
        <v>1</v>
      </c>
      <c r="Q27" s="60">
        <v>1</v>
      </c>
      <c r="R27" s="60">
        <v>1</v>
      </c>
      <c r="S27" s="60">
        <v>1</v>
      </c>
      <c r="T27" s="192" t="s">
        <v>979</v>
      </c>
      <c r="U27" s="192" t="s">
        <v>979</v>
      </c>
      <c r="V27" s="192" t="s">
        <v>979</v>
      </c>
      <c r="W27" s="192" t="s">
        <v>979</v>
      </c>
      <c r="X27" s="192" t="s">
        <v>979</v>
      </c>
      <c r="Y27" s="192" t="s">
        <v>979</v>
      </c>
      <c r="Z27" s="192" t="s">
        <v>979</v>
      </c>
      <c r="AA27" s="192" t="s">
        <v>979</v>
      </c>
      <c r="AB27" s="192" t="s">
        <v>979</v>
      </c>
      <c r="AC27" s="192" t="s">
        <v>979</v>
      </c>
      <c r="AD27" s="192" t="s">
        <v>979</v>
      </c>
      <c r="AE27" s="192" t="s">
        <v>979</v>
      </c>
      <c r="AF27" s="36">
        <f t="shared" si="10"/>
        <v>0</v>
      </c>
      <c r="AG27" s="193" t="s">
        <v>1745</v>
      </c>
      <c r="AH27" s="193" t="str">
        <f t="shared" ref="AH27:AQ27" si="22">IF(T27="Y",$AG27,"")</f>
        <v>Mobile</v>
      </c>
      <c r="AI27" s="193" t="str">
        <f t="shared" si="22"/>
        <v>Mobile</v>
      </c>
      <c r="AJ27" s="193" t="str">
        <f t="shared" si="22"/>
        <v>Mobile</v>
      </c>
      <c r="AK27" s="193" t="str">
        <f t="shared" si="22"/>
        <v>Mobile</v>
      </c>
      <c r="AL27" s="193" t="str">
        <f t="shared" si="22"/>
        <v>Mobile</v>
      </c>
      <c r="AM27" s="193" t="str">
        <f t="shared" si="22"/>
        <v>Mobile</v>
      </c>
      <c r="AN27" s="193" t="str">
        <f t="shared" si="22"/>
        <v>Mobile</v>
      </c>
      <c r="AO27" s="193" t="str">
        <f t="shared" si="22"/>
        <v>Mobile</v>
      </c>
      <c r="AP27" s="193" t="str">
        <f t="shared" si="22"/>
        <v>Mobile</v>
      </c>
      <c r="AQ27" s="193" t="str">
        <f t="shared" si="22"/>
        <v>Mobile</v>
      </c>
      <c r="AR27" s="193" t="str">
        <f t="shared" ref="AR27:AR30" si="23">IF(AD27="Y","Maha Prasad Jain","")</f>
        <v>Maha Prasad Jain</v>
      </c>
      <c r="AS27" s="193" t="str">
        <f t="shared" ref="AS27:AS30" si="24">IF(AE27="Y",$AG27,"")</f>
        <v>Mobile</v>
      </c>
      <c r="AT27" s="67"/>
      <c r="AU27" s="67"/>
      <c r="AV27" s="67"/>
      <c r="AW27" s="67"/>
      <c r="AX27" s="67"/>
      <c r="AY27" s="67"/>
    </row>
    <row r="28" spans="1:51" ht="15.75" customHeight="1">
      <c r="A28" s="195" t="s">
        <v>1801</v>
      </c>
      <c r="B28" s="195" t="s">
        <v>1592</v>
      </c>
      <c r="C28" s="196" t="s">
        <v>1593</v>
      </c>
      <c r="D28" s="60" t="s">
        <v>661</v>
      </c>
      <c r="E28" s="55">
        <v>1</v>
      </c>
      <c r="F28" s="55">
        <v>6098744957</v>
      </c>
      <c r="G28" s="195" t="s">
        <v>1799</v>
      </c>
      <c r="H28" s="60">
        <v>1</v>
      </c>
      <c r="I28" s="60">
        <v>1</v>
      </c>
      <c r="J28" s="60">
        <v>1</v>
      </c>
      <c r="K28" s="60">
        <v>1</v>
      </c>
      <c r="L28" s="60">
        <v>1</v>
      </c>
      <c r="M28" s="60">
        <v>1</v>
      </c>
      <c r="N28" s="60">
        <v>1</v>
      </c>
      <c r="O28" s="60">
        <v>1</v>
      </c>
      <c r="P28" s="60">
        <v>1</v>
      </c>
      <c r="Q28" s="60">
        <v>1</v>
      </c>
      <c r="R28" s="60">
        <v>1</v>
      </c>
      <c r="S28" s="60">
        <v>1</v>
      </c>
      <c r="T28" s="192" t="s">
        <v>979</v>
      </c>
      <c r="U28" s="192" t="s">
        <v>979</v>
      </c>
      <c r="V28" s="192" t="s">
        <v>979</v>
      </c>
      <c r="W28" s="192" t="s">
        <v>979</v>
      </c>
      <c r="X28" s="192" t="s">
        <v>979</v>
      </c>
      <c r="Y28" s="192" t="s">
        <v>979</v>
      </c>
      <c r="Z28" s="192" t="s">
        <v>979</v>
      </c>
      <c r="AA28" s="192" t="s">
        <v>979</v>
      </c>
      <c r="AB28" s="192" t="s">
        <v>979</v>
      </c>
      <c r="AC28" s="192" t="s">
        <v>979</v>
      </c>
      <c r="AD28" s="192" t="s">
        <v>979</v>
      </c>
      <c r="AE28" s="192" t="s">
        <v>979</v>
      </c>
      <c r="AF28" s="36">
        <f t="shared" si="10"/>
        <v>0</v>
      </c>
      <c r="AG28" s="193" t="s">
        <v>1739</v>
      </c>
      <c r="AH28" s="193" t="str">
        <f t="shared" ref="AH28:AQ28" si="25">IF(T28="Y",$AG28,"")</f>
        <v>Youth Mobile</v>
      </c>
      <c r="AI28" s="193" t="str">
        <f t="shared" si="25"/>
        <v>Youth Mobile</v>
      </c>
      <c r="AJ28" s="193" t="str">
        <f t="shared" si="25"/>
        <v>Youth Mobile</v>
      </c>
      <c r="AK28" s="193" t="str">
        <f t="shared" si="25"/>
        <v>Youth Mobile</v>
      </c>
      <c r="AL28" s="193" t="str">
        <f t="shared" si="25"/>
        <v>Youth Mobile</v>
      </c>
      <c r="AM28" s="193" t="str">
        <f t="shared" si="25"/>
        <v>Youth Mobile</v>
      </c>
      <c r="AN28" s="193" t="str">
        <f t="shared" si="25"/>
        <v>Youth Mobile</v>
      </c>
      <c r="AO28" s="193" t="str">
        <f t="shared" si="25"/>
        <v>Youth Mobile</v>
      </c>
      <c r="AP28" s="193" t="str">
        <f t="shared" si="25"/>
        <v>Youth Mobile</v>
      </c>
      <c r="AQ28" s="193" t="str">
        <f t="shared" si="25"/>
        <v>Youth Mobile</v>
      </c>
      <c r="AR28" s="193" t="str">
        <f t="shared" si="23"/>
        <v>Maha Prasad Jain</v>
      </c>
      <c r="AS28" s="193" t="str">
        <f t="shared" si="24"/>
        <v>Youth Mobile</v>
      </c>
      <c r="AT28" s="67"/>
      <c r="AU28" s="67"/>
      <c r="AV28" s="67"/>
      <c r="AW28" s="67"/>
      <c r="AX28" s="67"/>
      <c r="AY28" s="67"/>
    </row>
    <row r="29" spans="1:51" ht="15.75" customHeight="1">
      <c r="A29" s="195" t="s">
        <v>1802</v>
      </c>
      <c r="B29" s="195" t="s">
        <v>1592</v>
      </c>
      <c r="C29" s="196" t="s">
        <v>3284</v>
      </c>
      <c r="D29" s="60" t="s">
        <v>661</v>
      </c>
      <c r="E29" s="55">
        <v>1</v>
      </c>
      <c r="F29" s="55">
        <v>6095585274</v>
      </c>
      <c r="G29" s="195" t="s">
        <v>1799</v>
      </c>
      <c r="H29" s="60">
        <v>1</v>
      </c>
      <c r="I29" s="60">
        <v>1</v>
      </c>
      <c r="J29" s="60">
        <v>1</v>
      </c>
      <c r="K29" s="60">
        <v>1</v>
      </c>
      <c r="L29" s="60">
        <v>1</v>
      </c>
      <c r="M29" s="60">
        <v>1</v>
      </c>
      <c r="N29" s="60">
        <v>1</v>
      </c>
      <c r="O29" s="60">
        <v>1</v>
      </c>
      <c r="P29" s="60">
        <v>1</v>
      </c>
      <c r="Q29" s="60">
        <v>1</v>
      </c>
      <c r="R29" s="60">
        <v>1</v>
      </c>
      <c r="S29" s="60">
        <v>1</v>
      </c>
      <c r="T29" s="192" t="s">
        <v>979</v>
      </c>
      <c r="U29" s="192" t="s">
        <v>979</v>
      </c>
      <c r="V29" s="192" t="s">
        <v>979</v>
      </c>
      <c r="W29" s="192" t="s">
        <v>979</v>
      </c>
      <c r="X29" s="192" t="s">
        <v>979</v>
      </c>
      <c r="Y29" s="192" t="s">
        <v>979</v>
      </c>
      <c r="Z29" s="192" t="s">
        <v>979</v>
      </c>
      <c r="AA29" s="192" t="s">
        <v>979</v>
      </c>
      <c r="AB29" s="192" t="s">
        <v>979</v>
      </c>
      <c r="AC29" s="192" t="s">
        <v>979</v>
      </c>
      <c r="AD29" s="192" t="s">
        <v>979</v>
      </c>
      <c r="AE29" s="192" t="s">
        <v>979</v>
      </c>
      <c r="AF29" s="36">
        <f t="shared" si="10"/>
        <v>0</v>
      </c>
      <c r="AG29" s="193" t="s">
        <v>1739</v>
      </c>
      <c r="AH29" s="193" t="str">
        <f t="shared" ref="AH29:AQ29" si="26">IF(T29="Y",$AG29,"")</f>
        <v>Youth Mobile</v>
      </c>
      <c r="AI29" s="193" t="str">
        <f t="shared" si="26"/>
        <v>Youth Mobile</v>
      </c>
      <c r="AJ29" s="193" t="str">
        <f t="shared" si="26"/>
        <v>Youth Mobile</v>
      </c>
      <c r="AK29" s="193" t="str">
        <f t="shared" si="26"/>
        <v>Youth Mobile</v>
      </c>
      <c r="AL29" s="193" t="str">
        <f t="shared" si="26"/>
        <v>Youth Mobile</v>
      </c>
      <c r="AM29" s="193" t="str">
        <f t="shared" si="26"/>
        <v>Youth Mobile</v>
      </c>
      <c r="AN29" s="193" t="str">
        <f t="shared" si="26"/>
        <v>Youth Mobile</v>
      </c>
      <c r="AO29" s="193" t="str">
        <f t="shared" si="26"/>
        <v>Youth Mobile</v>
      </c>
      <c r="AP29" s="193" t="str">
        <f t="shared" si="26"/>
        <v>Youth Mobile</v>
      </c>
      <c r="AQ29" s="193" t="str">
        <f t="shared" si="26"/>
        <v>Youth Mobile</v>
      </c>
      <c r="AR29" s="193" t="str">
        <f t="shared" si="23"/>
        <v>Maha Prasad Jain</v>
      </c>
      <c r="AS29" s="193" t="str">
        <f t="shared" si="24"/>
        <v>Youth Mobile</v>
      </c>
      <c r="AT29" s="67"/>
      <c r="AU29" s="67"/>
      <c r="AV29" s="67"/>
      <c r="AW29" s="67"/>
      <c r="AX29" s="67"/>
      <c r="AY29" s="67"/>
    </row>
    <row r="30" spans="1:51" ht="14.4">
      <c r="A30" s="195" t="s">
        <v>1800</v>
      </c>
      <c r="B30" s="195" t="s">
        <v>1592</v>
      </c>
      <c r="C30" s="196" t="s">
        <v>2834</v>
      </c>
      <c r="D30" s="60" t="s">
        <v>661</v>
      </c>
      <c r="E30" s="55">
        <v>1</v>
      </c>
      <c r="F30" s="86">
        <v>6097514007</v>
      </c>
      <c r="G30" s="195" t="s">
        <v>1799</v>
      </c>
      <c r="H30" s="60">
        <v>1</v>
      </c>
      <c r="I30" s="60">
        <v>1</v>
      </c>
      <c r="J30" s="60">
        <v>1</v>
      </c>
      <c r="K30" s="60">
        <v>1</v>
      </c>
      <c r="L30" s="60">
        <v>1</v>
      </c>
      <c r="M30" s="60">
        <v>1</v>
      </c>
      <c r="N30" s="60">
        <v>1</v>
      </c>
      <c r="O30" s="60">
        <v>1</v>
      </c>
      <c r="P30" s="60">
        <v>1</v>
      </c>
      <c r="Q30" s="60">
        <v>1</v>
      </c>
      <c r="R30" s="60">
        <v>1</v>
      </c>
      <c r="S30" s="60">
        <v>1</v>
      </c>
      <c r="T30" s="192" t="s">
        <v>979</v>
      </c>
      <c r="U30" s="192" t="s">
        <v>979</v>
      </c>
      <c r="V30" s="192" t="s">
        <v>979</v>
      </c>
      <c r="W30" s="192" t="s">
        <v>979</v>
      </c>
      <c r="X30" s="192" t="s">
        <v>979</v>
      </c>
      <c r="Y30" s="192" t="s">
        <v>979</v>
      </c>
      <c r="Z30" s="192" t="s">
        <v>979</v>
      </c>
      <c r="AA30" s="192" t="s">
        <v>979</v>
      </c>
      <c r="AB30" s="192" t="s">
        <v>979</v>
      </c>
      <c r="AC30" s="192" t="s">
        <v>979</v>
      </c>
      <c r="AD30" s="192" t="s">
        <v>979</v>
      </c>
      <c r="AE30" s="192" t="s">
        <v>979</v>
      </c>
      <c r="AF30" s="36">
        <f t="shared" si="10"/>
        <v>0</v>
      </c>
      <c r="AG30" s="193" t="s">
        <v>1741</v>
      </c>
      <c r="AH30" s="193" t="str">
        <f t="shared" ref="AH30:AQ30" si="27">IF(T30="Y",$AG30,"")</f>
        <v>Crowd Mgmt</v>
      </c>
      <c r="AI30" s="193" t="str">
        <f t="shared" si="27"/>
        <v>Crowd Mgmt</v>
      </c>
      <c r="AJ30" s="193" t="str">
        <f t="shared" si="27"/>
        <v>Crowd Mgmt</v>
      </c>
      <c r="AK30" s="193" t="str">
        <f t="shared" si="27"/>
        <v>Crowd Mgmt</v>
      </c>
      <c r="AL30" s="193" t="str">
        <f t="shared" si="27"/>
        <v>Crowd Mgmt</v>
      </c>
      <c r="AM30" s="193" t="str">
        <f t="shared" si="27"/>
        <v>Crowd Mgmt</v>
      </c>
      <c r="AN30" s="193" t="str">
        <f t="shared" si="27"/>
        <v>Crowd Mgmt</v>
      </c>
      <c r="AO30" s="193" t="str">
        <f t="shared" si="27"/>
        <v>Crowd Mgmt</v>
      </c>
      <c r="AP30" s="193" t="str">
        <f t="shared" si="27"/>
        <v>Crowd Mgmt</v>
      </c>
      <c r="AQ30" s="193" t="str">
        <f t="shared" si="27"/>
        <v>Crowd Mgmt</v>
      </c>
      <c r="AR30" s="193" t="str">
        <f t="shared" si="23"/>
        <v>Maha Prasad Jain</v>
      </c>
      <c r="AS30" s="193" t="str">
        <f t="shared" si="24"/>
        <v>Crowd Mgmt</v>
      </c>
      <c r="AT30" s="67"/>
      <c r="AU30" s="67"/>
      <c r="AV30" s="67"/>
      <c r="AW30" s="67"/>
      <c r="AX30" s="67"/>
      <c r="AY30" s="67"/>
    </row>
    <row r="31" spans="1:51" ht="14.4">
      <c r="A31" s="195" t="s">
        <v>346</v>
      </c>
      <c r="B31" s="195" t="s">
        <v>2260</v>
      </c>
      <c r="C31" s="196" t="s">
        <v>346</v>
      </c>
      <c r="D31" s="60" t="s">
        <v>661</v>
      </c>
      <c r="E31" s="55">
        <v>1</v>
      </c>
      <c r="F31" s="55" t="s">
        <v>2240</v>
      </c>
      <c r="G31" s="56" t="s">
        <v>2240</v>
      </c>
      <c r="H31" s="60"/>
      <c r="I31" s="60">
        <v>1</v>
      </c>
      <c r="J31" s="60">
        <v>1</v>
      </c>
      <c r="K31" s="60">
        <v>1</v>
      </c>
      <c r="L31" s="60">
        <v>1</v>
      </c>
      <c r="M31" s="60">
        <v>1</v>
      </c>
      <c r="N31" s="60">
        <v>1</v>
      </c>
      <c r="O31" s="60">
        <v>1</v>
      </c>
      <c r="P31" s="60">
        <v>1</v>
      </c>
      <c r="Q31" s="60">
        <v>1</v>
      </c>
      <c r="R31" s="60">
        <v>1</v>
      </c>
      <c r="S31" s="60">
        <v>1</v>
      </c>
      <c r="T31" s="192"/>
      <c r="U31" s="192" t="s">
        <v>979</v>
      </c>
      <c r="V31" s="192" t="s">
        <v>979</v>
      </c>
      <c r="W31" s="192" t="s">
        <v>979</v>
      </c>
      <c r="X31" s="192" t="s">
        <v>979</v>
      </c>
      <c r="Y31" s="192" t="s">
        <v>979</v>
      </c>
      <c r="Z31" s="192" t="s">
        <v>979</v>
      </c>
      <c r="AA31" s="192" t="s">
        <v>979</v>
      </c>
      <c r="AB31" s="192" t="s">
        <v>979</v>
      </c>
      <c r="AC31" s="192" t="s">
        <v>979</v>
      </c>
      <c r="AD31" s="192" t="s">
        <v>979</v>
      </c>
      <c r="AE31" s="192" t="s">
        <v>979</v>
      </c>
      <c r="AF31" s="36">
        <f t="shared" si="10"/>
        <v>0</v>
      </c>
      <c r="AG31" s="193" t="s">
        <v>1753</v>
      </c>
      <c r="AH31" s="193" t="str">
        <f t="shared" ref="AH31:AS31" si="28">IF(T31="Y",$AG31,"")</f>
        <v/>
      </c>
      <c r="AI31" s="193" t="str">
        <f t="shared" si="28"/>
        <v>Transportation</v>
      </c>
      <c r="AJ31" s="193" t="str">
        <f t="shared" si="28"/>
        <v>Transportation</v>
      </c>
      <c r="AK31" s="193" t="str">
        <f t="shared" si="28"/>
        <v>Transportation</v>
      </c>
      <c r="AL31" s="193" t="str">
        <f t="shared" si="28"/>
        <v>Transportation</v>
      </c>
      <c r="AM31" s="193" t="str">
        <f t="shared" si="28"/>
        <v>Transportation</v>
      </c>
      <c r="AN31" s="193" t="str">
        <f t="shared" si="28"/>
        <v>Transportation</v>
      </c>
      <c r="AO31" s="193" t="str">
        <f t="shared" si="28"/>
        <v>Transportation</v>
      </c>
      <c r="AP31" s="193" t="str">
        <f t="shared" si="28"/>
        <v>Transportation</v>
      </c>
      <c r="AQ31" s="193" t="str">
        <f t="shared" si="28"/>
        <v>Transportation</v>
      </c>
      <c r="AR31" s="193" t="str">
        <f t="shared" si="28"/>
        <v>Transportation</v>
      </c>
      <c r="AS31" s="193" t="str">
        <f t="shared" si="28"/>
        <v>Transportation</v>
      </c>
      <c r="AT31" s="67"/>
      <c r="AU31" s="67"/>
      <c r="AV31" s="67"/>
      <c r="AW31" s="67"/>
      <c r="AX31" s="67"/>
      <c r="AY31" s="67"/>
    </row>
    <row r="32" spans="1:51" ht="14.4">
      <c r="A32" s="195" t="s">
        <v>2250</v>
      </c>
      <c r="B32" s="195" t="s">
        <v>3346</v>
      </c>
      <c r="C32" s="196" t="s">
        <v>3347</v>
      </c>
      <c r="D32" s="60" t="s">
        <v>661</v>
      </c>
      <c r="E32" s="55">
        <v>1</v>
      </c>
      <c r="F32" s="55" t="s">
        <v>2240</v>
      </c>
      <c r="G32" s="56" t="s">
        <v>2240</v>
      </c>
      <c r="H32" s="60"/>
      <c r="I32" s="60">
        <v>1</v>
      </c>
      <c r="J32" s="60">
        <v>1</v>
      </c>
      <c r="K32" s="60">
        <v>1</v>
      </c>
      <c r="L32" s="60">
        <v>1</v>
      </c>
      <c r="M32" s="60">
        <v>1</v>
      </c>
      <c r="N32" s="60">
        <v>1</v>
      </c>
      <c r="O32" s="60">
        <v>1</v>
      </c>
      <c r="P32" s="60">
        <v>1</v>
      </c>
      <c r="Q32" s="60">
        <v>1</v>
      </c>
      <c r="R32" s="60">
        <v>1</v>
      </c>
      <c r="S32" s="60">
        <v>1</v>
      </c>
      <c r="T32" s="192"/>
      <c r="U32" s="192" t="s">
        <v>979</v>
      </c>
      <c r="V32" s="192" t="s">
        <v>979</v>
      </c>
      <c r="W32" s="192" t="s">
        <v>979</v>
      </c>
      <c r="X32" s="192" t="s">
        <v>979</v>
      </c>
      <c r="Y32" s="192" t="s">
        <v>979</v>
      </c>
      <c r="Z32" s="192" t="s">
        <v>979</v>
      </c>
      <c r="AA32" s="192" t="s">
        <v>979</v>
      </c>
      <c r="AB32" s="192" t="s">
        <v>979</v>
      </c>
      <c r="AC32" s="192" t="s">
        <v>979</v>
      </c>
      <c r="AD32" s="192" t="s">
        <v>979</v>
      </c>
      <c r="AE32" s="192" t="s">
        <v>979</v>
      </c>
      <c r="AF32" s="36">
        <f t="shared" si="10"/>
        <v>0</v>
      </c>
      <c r="AG32" s="193" t="s">
        <v>1753</v>
      </c>
      <c r="AH32" s="193" t="str">
        <f t="shared" ref="AH32:AQ32" si="29">IF(T32="Y",$AG32,"")</f>
        <v/>
      </c>
      <c r="AI32" s="193" t="str">
        <f t="shared" si="29"/>
        <v>Transportation</v>
      </c>
      <c r="AJ32" s="193" t="str">
        <f t="shared" si="29"/>
        <v>Transportation</v>
      </c>
      <c r="AK32" s="193" t="str">
        <f t="shared" si="29"/>
        <v>Transportation</v>
      </c>
      <c r="AL32" s="193" t="str">
        <f t="shared" si="29"/>
        <v>Transportation</v>
      </c>
      <c r="AM32" s="193" t="str">
        <f t="shared" si="29"/>
        <v>Transportation</v>
      </c>
      <c r="AN32" s="193" t="str">
        <f t="shared" si="29"/>
        <v>Transportation</v>
      </c>
      <c r="AO32" s="193" t="str">
        <f t="shared" si="29"/>
        <v>Transportation</v>
      </c>
      <c r="AP32" s="193" t="str">
        <f t="shared" si="29"/>
        <v>Transportation</v>
      </c>
      <c r="AQ32" s="193" t="str">
        <f t="shared" si="29"/>
        <v>Transportation</v>
      </c>
      <c r="AR32" s="193" t="str">
        <f t="shared" ref="AR32:AR34" si="30">IF(AD32="Y","Maha Prasad Jain","")</f>
        <v>Maha Prasad Jain</v>
      </c>
      <c r="AS32" s="193" t="str">
        <f t="shared" ref="AS32:AS34" si="31">IF(AE32="Y",$AG32,"")</f>
        <v>Transportation</v>
      </c>
      <c r="AT32" s="67"/>
      <c r="AU32" s="67"/>
      <c r="AV32" s="67"/>
      <c r="AW32" s="67"/>
      <c r="AX32" s="67"/>
      <c r="AY32" s="67"/>
    </row>
    <row r="33" spans="1:51" ht="14.4">
      <c r="A33" s="195" t="s">
        <v>2250</v>
      </c>
      <c r="B33" s="195" t="s">
        <v>3346</v>
      </c>
      <c r="C33" s="196" t="s">
        <v>3347</v>
      </c>
      <c r="D33" s="60" t="s">
        <v>661</v>
      </c>
      <c r="E33" s="55">
        <v>1</v>
      </c>
      <c r="F33" s="55" t="s">
        <v>2240</v>
      </c>
      <c r="G33" s="56" t="s">
        <v>2240</v>
      </c>
      <c r="H33" s="60"/>
      <c r="I33" s="60">
        <v>1</v>
      </c>
      <c r="J33" s="60">
        <v>1</v>
      </c>
      <c r="K33" s="60">
        <v>1</v>
      </c>
      <c r="L33" s="60">
        <v>1</v>
      </c>
      <c r="M33" s="60">
        <v>1</v>
      </c>
      <c r="N33" s="60">
        <v>1</v>
      </c>
      <c r="O33" s="60">
        <v>1</v>
      </c>
      <c r="P33" s="60">
        <v>1</v>
      </c>
      <c r="Q33" s="60">
        <v>1</v>
      </c>
      <c r="R33" s="60">
        <v>1</v>
      </c>
      <c r="S33" s="60">
        <v>1</v>
      </c>
      <c r="T33" s="192"/>
      <c r="U33" s="192" t="s">
        <v>979</v>
      </c>
      <c r="V33" s="192" t="s">
        <v>979</v>
      </c>
      <c r="W33" s="192" t="s">
        <v>979</v>
      </c>
      <c r="X33" s="192" t="s">
        <v>979</v>
      </c>
      <c r="Y33" s="192" t="s">
        <v>979</v>
      </c>
      <c r="Z33" s="192" t="s">
        <v>979</v>
      </c>
      <c r="AA33" s="192" t="s">
        <v>979</v>
      </c>
      <c r="AB33" s="192" t="s">
        <v>979</v>
      </c>
      <c r="AC33" s="192" t="s">
        <v>979</v>
      </c>
      <c r="AD33" s="192" t="s">
        <v>979</v>
      </c>
      <c r="AE33" s="192" t="s">
        <v>979</v>
      </c>
      <c r="AF33" s="36">
        <f t="shared" si="10"/>
        <v>0</v>
      </c>
      <c r="AG33" s="193" t="s">
        <v>1753</v>
      </c>
      <c r="AH33" s="193" t="str">
        <f t="shared" ref="AH33:AQ33" si="32">IF(T33="Y",$AG33,"")</f>
        <v/>
      </c>
      <c r="AI33" s="193" t="str">
        <f t="shared" si="32"/>
        <v>Transportation</v>
      </c>
      <c r="AJ33" s="193" t="str">
        <f t="shared" si="32"/>
        <v>Transportation</v>
      </c>
      <c r="AK33" s="193" t="str">
        <f t="shared" si="32"/>
        <v>Transportation</v>
      </c>
      <c r="AL33" s="193" t="str">
        <f t="shared" si="32"/>
        <v>Transportation</v>
      </c>
      <c r="AM33" s="193" t="str">
        <f t="shared" si="32"/>
        <v>Transportation</v>
      </c>
      <c r="AN33" s="193" t="str">
        <f t="shared" si="32"/>
        <v>Transportation</v>
      </c>
      <c r="AO33" s="193" t="str">
        <f t="shared" si="32"/>
        <v>Transportation</v>
      </c>
      <c r="AP33" s="193" t="str">
        <f t="shared" si="32"/>
        <v>Transportation</v>
      </c>
      <c r="AQ33" s="193" t="str">
        <f t="shared" si="32"/>
        <v>Transportation</v>
      </c>
      <c r="AR33" s="193" t="str">
        <f t="shared" si="30"/>
        <v>Maha Prasad Jain</v>
      </c>
      <c r="AS33" s="193" t="str">
        <f t="shared" si="31"/>
        <v>Transportation</v>
      </c>
      <c r="AT33" s="67"/>
      <c r="AU33" s="67"/>
      <c r="AV33" s="67"/>
      <c r="AW33" s="67"/>
      <c r="AX33" s="67"/>
      <c r="AY33" s="67"/>
    </row>
    <row r="34" spans="1:51" ht="14.4">
      <c r="A34" s="195" t="s">
        <v>2250</v>
      </c>
      <c r="B34" s="195" t="s">
        <v>3346</v>
      </c>
      <c r="C34" s="196" t="s">
        <v>3347</v>
      </c>
      <c r="D34" s="60" t="s">
        <v>661</v>
      </c>
      <c r="E34" s="55">
        <v>1</v>
      </c>
      <c r="F34" s="55" t="s">
        <v>2240</v>
      </c>
      <c r="G34" s="56" t="s">
        <v>2240</v>
      </c>
      <c r="H34" s="60"/>
      <c r="I34" s="60">
        <v>1</v>
      </c>
      <c r="J34" s="60">
        <v>1</v>
      </c>
      <c r="K34" s="60">
        <v>1</v>
      </c>
      <c r="L34" s="60">
        <v>1</v>
      </c>
      <c r="M34" s="60">
        <v>1</v>
      </c>
      <c r="N34" s="60">
        <v>1</v>
      </c>
      <c r="O34" s="60">
        <v>1</v>
      </c>
      <c r="P34" s="60">
        <v>1</v>
      </c>
      <c r="Q34" s="60">
        <v>1</v>
      </c>
      <c r="R34" s="60">
        <v>1</v>
      </c>
      <c r="S34" s="60">
        <v>1</v>
      </c>
      <c r="T34" s="192"/>
      <c r="U34" s="192" t="s">
        <v>979</v>
      </c>
      <c r="V34" s="192" t="s">
        <v>979</v>
      </c>
      <c r="W34" s="192" t="s">
        <v>979</v>
      </c>
      <c r="X34" s="192" t="s">
        <v>979</v>
      </c>
      <c r="Y34" s="192" t="s">
        <v>979</v>
      </c>
      <c r="Z34" s="192" t="s">
        <v>979</v>
      </c>
      <c r="AA34" s="192" t="s">
        <v>979</v>
      </c>
      <c r="AB34" s="192" t="s">
        <v>979</v>
      </c>
      <c r="AC34" s="192" t="s">
        <v>979</v>
      </c>
      <c r="AD34" s="192" t="s">
        <v>979</v>
      </c>
      <c r="AE34" s="192" t="s">
        <v>979</v>
      </c>
      <c r="AF34" s="36">
        <f t="shared" si="10"/>
        <v>0</v>
      </c>
      <c r="AG34" s="193" t="s">
        <v>1753</v>
      </c>
      <c r="AH34" s="193" t="str">
        <f t="shared" ref="AH34:AQ34" si="33">IF(T34="Y",$AG34,"")</f>
        <v/>
      </c>
      <c r="AI34" s="193" t="str">
        <f t="shared" si="33"/>
        <v>Transportation</v>
      </c>
      <c r="AJ34" s="193" t="str">
        <f t="shared" si="33"/>
        <v>Transportation</v>
      </c>
      <c r="AK34" s="193" t="str">
        <f t="shared" si="33"/>
        <v>Transportation</v>
      </c>
      <c r="AL34" s="193" t="str">
        <f t="shared" si="33"/>
        <v>Transportation</v>
      </c>
      <c r="AM34" s="193" t="str">
        <f t="shared" si="33"/>
        <v>Transportation</v>
      </c>
      <c r="AN34" s="193" t="str">
        <f t="shared" si="33"/>
        <v>Transportation</v>
      </c>
      <c r="AO34" s="193" t="str">
        <f t="shared" si="33"/>
        <v>Transportation</v>
      </c>
      <c r="AP34" s="193" t="str">
        <f t="shared" si="33"/>
        <v>Transportation</v>
      </c>
      <c r="AQ34" s="193" t="str">
        <f t="shared" si="33"/>
        <v>Transportation</v>
      </c>
      <c r="AR34" s="193" t="str">
        <f t="shared" si="30"/>
        <v>Maha Prasad Jain</v>
      </c>
      <c r="AS34" s="193" t="str">
        <f t="shared" si="31"/>
        <v>Transportation</v>
      </c>
      <c r="AT34" s="67"/>
      <c r="AU34" s="67"/>
      <c r="AV34" s="67"/>
      <c r="AW34" s="67"/>
      <c r="AX34" s="67"/>
      <c r="AY34" s="67"/>
    </row>
    <row r="35" spans="1:51" ht="14.4">
      <c r="A35" s="56" t="s">
        <v>3348</v>
      </c>
      <c r="B35" s="56" t="s">
        <v>944</v>
      </c>
      <c r="C35" s="60" t="s">
        <v>3171</v>
      </c>
      <c r="D35" s="60" t="s">
        <v>2237</v>
      </c>
      <c r="E35" s="55">
        <v>1</v>
      </c>
      <c r="F35" s="86">
        <v>6789389396</v>
      </c>
      <c r="G35" s="85" t="s">
        <v>942</v>
      </c>
      <c r="H35" s="60"/>
      <c r="I35" s="60"/>
      <c r="J35" s="60"/>
      <c r="K35" s="60"/>
      <c r="L35" s="60"/>
      <c r="M35" s="60"/>
      <c r="N35" s="60"/>
      <c r="O35" s="60"/>
      <c r="P35" s="60">
        <v>1</v>
      </c>
      <c r="Q35" s="60">
        <v>1</v>
      </c>
      <c r="R35" s="60">
        <v>1</v>
      </c>
      <c r="S35" s="60">
        <v>1</v>
      </c>
      <c r="T35" s="192"/>
      <c r="U35" s="192"/>
      <c r="V35" s="192"/>
      <c r="W35" s="192"/>
      <c r="X35" s="192"/>
      <c r="Y35" s="192"/>
      <c r="Z35" s="192"/>
      <c r="AA35" s="192"/>
      <c r="AB35" s="192" t="s">
        <v>979</v>
      </c>
      <c r="AC35" s="192" t="s">
        <v>979</v>
      </c>
      <c r="AD35" s="192" t="s">
        <v>979</v>
      </c>
      <c r="AE35" s="192" t="s">
        <v>979</v>
      </c>
      <c r="AF35" s="36">
        <f t="shared" si="10"/>
        <v>0</v>
      </c>
      <c r="AG35" s="193" t="s">
        <v>1741</v>
      </c>
      <c r="AH35" s="193" t="str">
        <f t="shared" ref="AH35:AS35" si="34">IF(T35="Y",$AG35,"")</f>
        <v/>
      </c>
      <c r="AI35" s="193" t="str">
        <f t="shared" si="34"/>
        <v/>
      </c>
      <c r="AJ35" s="193" t="str">
        <f t="shared" si="34"/>
        <v/>
      </c>
      <c r="AK35" s="193" t="str">
        <f t="shared" si="34"/>
        <v/>
      </c>
      <c r="AL35" s="193" t="str">
        <f t="shared" si="34"/>
        <v/>
      </c>
      <c r="AM35" s="193" t="str">
        <f t="shared" si="34"/>
        <v/>
      </c>
      <c r="AN35" s="193" t="str">
        <f t="shared" si="34"/>
        <v/>
      </c>
      <c r="AO35" s="193" t="str">
        <f t="shared" si="34"/>
        <v/>
      </c>
      <c r="AP35" s="193" t="str">
        <f t="shared" si="34"/>
        <v>Crowd Mgmt</v>
      </c>
      <c r="AQ35" s="193" t="str">
        <f t="shared" si="34"/>
        <v>Crowd Mgmt</v>
      </c>
      <c r="AR35" s="193" t="str">
        <f t="shared" si="34"/>
        <v>Crowd Mgmt</v>
      </c>
      <c r="AS35" s="193" t="str">
        <f t="shared" si="34"/>
        <v>Crowd Mgmt</v>
      </c>
      <c r="AT35" s="67"/>
      <c r="AU35" s="67"/>
      <c r="AV35" s="67"/>
      <c r="AW35" s="67"/>
      <c r="AX35" s="67"/>
      <c r="AY35" s="67"/>
    </row>
    <row r="36" spans="1:51" ht="14.4">
      <c r="A36" s="56" t="s">
        <v>3349</v>
      </c>
      <c r="B36" s="56" t="s">
        <v>944</v>
      </c>
      <c r="C36" s="60" t="s">
        <v>3171</v>
      </c>
      <c r="D36" s="60" t="s">
        <v>2237</v>
      </c>
      <c r="E36" s="55">
        <v>1</v>
      </c>
      <c r="F36" s="86">
        <v>6789389396</v>
      </c>
      <c r="G36" s="85" t="s">
        <v>942</v>
      </c>
      <c r="H36" s="60"/>
      <c r="I36" s="60"/>
      <c r="J36" s="60"/>
      <c r="K36" s="60"/>
      <c r="L36" s="60"/>
      <c r="M36" s="60"/>
      <c r="N36" s="60"/>
      <c r="O36" s="60"/>
      <c r="P36" s="60">
        <v>1</v>
      </c>
      <c r="Q36" s="60">
        <v>1</v>
      </c>
      <c r="R36" s="60">
        <v>1</v>
      </c>
      <c r="S36" s="60">
        <v>1</v>
      </c>
      <c r="T36" s="192"/>
      <c r="U36" s="192"/>
      <c r="V36" s="192"/>
      <c r="W36" s="192"/>
      <c r="X36" s="192"/>
      <c r="Y36" s="192"/>
      <c r="Z36" s="192"/>
      <c r="AA36" s="192"/>
      <c r="AB36" s="192" t="s">
        <v>979</v>
      </c>
      <c r="AC36" s="192" t="s">
        <v>979</v>
      </c>
      <c r="AD36" s="192" t="s">
        <v>979</v>
      </c>
      <c r="AE36" s="192" t="s">
        <v>979</v>
      </c>
      <c r="AF36" s="36">
        <f t="shared" si="10"/>
        <v>0</v>
      </c>
      <c r="AG36" s="193"/>
      <c r="AH36" s="193"/>
      <c r="AI36" s="193"/>
      <c r="AJ36" s="193"/>
      <c r="AK36" s="193"/>
      <c r="AL36" s="193"/>
      <c r="AM36" s="193"/>
      <c r="AN36" s="193"/>
      <c r="AO36" s="193"/>
      <c r="AP36" s="193"/>
      <c r="AQ36" s="193"/>
      <c r="AR36" s="193"/>
      <c r="AS36" s="193"/>
      <c r="AT36" s="67"/>
      <c r="AU36" s="67"/>
      <c r="AV36" s="67"/>
      <c r="AW36" s="67"/>
      <c r="AX36" s="67"/>
      <c r="AY36" s="67"/>
    </row>
    <row r="37" spans="1:51" ht="14.4">
      <c r="A37" s="56" t="s">
        <v>3350</v>
      </c>
      <c r="B37" s="56" t="s">
        <v>944</v>
      </c>
      <c r="C37" s="60" t="s">
        <v>3171</v>
      </c>
      <c r="D37" s="60" t="s">
        <v>2237</v>
      </c>
      <c r="E37" s="55">
        <v>1</v>
      </c>
      <c r="F37" s="86">
        <v>6789389396</v>
      </c>
      <c r="G37" s="85" t="s">
        <v>942</v>
      </c>
      <c r="H37" s="60"/>
      <c r="I37" s="60"/>
      <c r="J37" s="60"/>
      <c r="K37" s="60"/>
      <c r="L37" s="60"/>
      <c r="M37" s="60"/>
      <c r="N37" s="60"/>
      <c r="O37" s="60"/>
      <c r="P37" s="60">
        <v>1</v>
      </c>
      <c r="Q37" s="60">
        <v>1</v>
      </c>
      <c r="R37" s="60">
        <v>1</v>
      </c>
      <c r="S37" s="60">
        <v>1</v>
      </c>
      <c r="T37" s="192"/>
      <c r="U37" s="192"/>
      <c r="V37" s="192"/>
      <c r="W37" s="192"/>
      <c r="X37" s="192"/>
      <c r="Y37" s="192"/>
      <c r="Z37" s="192"/>
      <c r="AA37" s="192"/>
      <c r="AB37" s="192" t="s">
        <v>979</v>
      </c>
      <c r="AC37" s="192" t="s">
        <v>979</v>
      </c>
      <c r="AD37" s="192" t="s">
        <v>979</v>
      </c>
      <c r="AE37" s="192" t="s">
        <v>979</v>
      </c>
      <c r="AF37" s="36">
        <f t="shared" si="10"/>
        <v>0</v>
      </c>
      <c r="AG37" s="193"/>
      <c r="AH37" s="193"/>
      <c r="AI37" s="193"/>
      <c r="AJ37" s="193"/>
      <c r="AK37" s="193"/>
      <c r="AL37" s="193"/>
      <c r="AM37" s="193"/>
      <c r="AN37" s="193"/>
      <c r="AO37" s="193"/>
      <c r="AP37" s="193"/>
      <c r="AQ37" s="193"/>
      <c r="AR37" s="193"/>
      <c r="AS37" s="193"/>
      <c r="AT37" s="67"/>
      <c r="AU37" s="67"/>
      <c r="AV37" s="67"/>
      <c r="AW37" s="67"/>
      <c r="AX37" s="67"/>
      <c r="AY37" s="67"/>
    </row>
    <row r="38" spans="1:51" ht="14.4">
      <c r="A38" s="56" t="s">
        <v>3351</v>
      </c>
      <c r="B38" s="56" t="s">
        <v>944</v>
      </c>
      <c r="C38" s="60" t="s">
        <v>3171</v>
      </c>
      <c r="D38" s="60" t="s">
        <v>2237</v>
      </c>
      <c r="E38" s="55">
        <v>1</v>
      </c>
      <c r="F38" s="86">
        <v>6789389396</v>
      </c>
      <c r="G38" s="85" t="s">
        <v>942</v>
      </c>
      <c r="H38" s="60"/>
      <c r="I38" s="60"/>
      <c r="J38" s="60"/>
      <c r="K38" s="60"/>
      <c r="L38" s="60"/>
      <c r="M38" s="60"/>
      <c r="N38" s="60"/>
      <c r="O38" s="60"/>
      <c r="P38" s="60">
        <v>1</v>
      </c>
      <c r="Q38" s="60">
        <v>1</v>
      </c>
      <c r="R38" s="60">
        <v>1</v>
      </c>
      <c r="S38" s="60">
        <v>1</v>
      </c>
      <c r="T38" s="192"/>
      <c r="U38" s="192"/>
      <c r="V38" s="192"/>
      <c r="W38" s="192"/>
      <c r="X38" s="192"/>
      <c r="Y38" s="192"/>
      <c r="Z38" s="192"/>
      <c r="AA38" s="192"/>
      <c r="AB38" s="192" t="s">
        <v>979</v>
      </c>
      <c r="AC38" s="192" t="s">
        <v>979</v>
      </c>
      <c r="AD38" s="192" t="s">
        <v>979</v>
      </c>
      <c r="AE38" s="192" t="s">
        <v>979</v>
      </c>
      <c r="AF38" s="36">
        <f t="shared" si="10"/>
        <v>0</v>
      </c>
      <c r="AG38" s="193"/>
      <c r="AH38" s="193"/>
      <c r="AI38" s="193"/>
      <c r="AJ38" s="193"/>
      <c r="AK38" s="193"/>
      <c r="AL38" s="193"/>
      <c r="AM38" s="193"/>
      <c r="AN38" s="193"/>
      <c r="AO38" s="193"/>
      <c r="AP38" s="193"/>
      <c r="AQ38" s="193"/>
      <c r="AR38" s="193"/>
      <c r="AS38" s="193"/>
      <c r="AT38" s="67"/>
      <c r="AU38" s="67"/>
      <c r="AV38" s="67"/>
      <c r="AW38" s="67"/>
      <c r="AX38" s="67"/>
      <c r="AY38" s="67"/>
    </row>
    <row r="39" spans="1:51" ht="14.4">
      <c r="A39" s="56" t="s">
        <v>2157</v>
      </c>
      <c r="B39" s="56" t="s">
        <v>2260</v>
      </c>
      <c r="C39" s="60" t="s">
        <v>2157</v>
      </c>
      <c r="D39" s="60" t="s">
        <v>2237</v>
      </c>
      <c r="E39" s="55">
        <v>1</v>
      </c>
      <c r="F39" s="55" t="s">
        <v>2894</v>
      </c>
      <c r="G39" s="56" t="s">
        <v>2240</v>
      </c>
      <c r="H39" s="60"/>
      <c r="I39" s="60"/>
      <c r="J39" s="60"/>
      <c r="K39" s="60"/>
      <c r="L39" s="60"/>
      <c r="M39" s="60"/>
      <c r="N39" s="60"/>
      <c r="O39" s="60"/>
      <c r="P39" s="60"/>
      <c r="Q39" s="60"/>
      <c r="R39" s="60"/>
      <c r="S39" s="60">
        <v>1</v>
      </c>
      <c r="T39" s="192"/>
      <c r="U39" s="192"/>
      <c r="V39" s="192"/>
      <c r="W39" s="192"/>
      <c r="X39" s="192"/>
      <c r="Y39" s="192"/>
      <c r="Z39" s="192"/>
      <c r="AA39" s="192"/>
      <c r="AB39" s="192"/>
      <c r="AC39" s="192"/>
      <c r="AD39" s="192"/>
      <c r="AE39" s="192" t="s">
        <v>979</v>
      </c>
      <c r="AF39" s="36">
        <f t="shared" si="10"/>
        <v>0</v>
      </c>
      <c r="AG39" s="193" t="s">
        <v>1746</v>
      </c>
      <c r="AH39" s="193" t="str">
        <f t="shared" ref="AH39:AS39" si="35">IF(T39="Y",$AG39,"")</f>
        <v/>
      </c>
      <c r="AI39" s="193" t="str">
        <f t="shared" si="35"/>
        <v/>
      </c>
      <c r="AJ39" s="193" t="str">
        <f t="shared" si="35"/>
        <v/>
      </c>
      <c r="AK39" s="193" t="str">
        <f t="shared" si="35"/>
        <v/>
      </c>
      <c r="AL39" s="193" t="str">
        <f t="shared" si="35"/>
        <v/>
      </c>
      <c r="AM39" s="193" t="str">
        <f t="shared" si="35"/>
        <v/>
      </c>
      <c r="AN39" s="193" t="str">
        <f t="shared" si="35"/>
        <v/>
      </c>
      <c r="AO39" s="193" t="str">
        <f t="shared" si="35"/>
        <v/>
      </c>
      <c r="AP39" s="193" t="str">
        <f t="shared" si="35"/>
        <v/>
      </c>
      <c r="AQ39" s="193" t="str">
        <f t="shared" si="35"/>
        <v/>
      </c>
      <c r="AR39" s="193" t="str">
        <f t="shared" si="35"/>
        <v/>
      </c>
      <c r="AS39" s="193" t="str">
        <f t="shared" si="35"/>
        <v>Parking</v>
      </c>
      <c r="AT39" s="67"/>
      <c r="AU39" s="67"/>
      <c r="AV39" s="67"/>
      <c r="AW39" s="67"/>
      <c r="AX39" s="67"/>
      <c r="AY39" s="67"/>
    </row>
    <row r="40" spans="1:51" ht="14.4">
      <c r="A40" s="56" t="s">
        <v>2251</v>
      </c>
      <c r="B40" s="56" t="s">
        <v>2252</v>
      </c>
      <c r="C40" s="60" t="s">
        <v>3043</v>
      </c>
      <c r="D40" s="60" t="s">
        <v>2237</v>
      </c>
      <c r="E40" s="55">
        <v>1</v>
      </c>
      <c r="F40" s="55" t="s">
        <v>2240</v>
      </c>
      <c r="G40" s="56" t="s">
        <v>2240</v>
      </c>
      <c r="H40" s="60"/>
      <c r="I40" s="60"/>
      <c r="J40" s="60"/>
      <c r="K40" s="60"/>
      <c r="L40" s="60"/>
      <c r="M40" s="60"/>
      <c r="N40" s="60"/>
      <c r="O40" s="60"/>
      <c r="P40" s="60"/>
      <c r="Q40" s="60">
        <v>1</v>
      </c>
      <c r="R40" s="60">
        <v>1</v>
      </c>
      <c r="S40" s="60">
        <v>1</v>
      </c>
      <c r="T40" s="192"/>
      <c r="U40" s="192"/>
      <c r="V40" s="192"/>
      <c r="W40" s="192"/>
      <c r="X40" s="192"/>
      <c r="Y40" s="192"/>
      <c r="Z40" s="192"/>
      <c r="AA40" s="192"/>
      <c r="AB40" s="192"/>
      <c r="AC40" s="192" t="s">
        <v>979</v>
      </c>
      <c r="AD40" s="192" t="s">
        <v>979</v>
      </c>
      <c r="AE40" s="192" t="s">
        <v>979</v>
      </c>
      <c r="AF40" s="36">
        <f t="shared" si="10"/>
        <v>0</v>
      </c>
      <c r="AG40" s="193" t="s">
        <v>1732</v>
      </c>
      <c r="AH40" s="193" t="str">
        <f t="shared" ref="AH40:AS40" si="36">IF(T40="Y",$AG40,"")</f>
        <v/>
      </c>
      <c r="AI40" s="193" t="str">
        <f t="shared" si="36"/>
        <v/>
      </c>
      <c r="AJ40" s="193" t="str">
        <f t="shared" si="36"/>
        <v/>
      </c>
      <c r="AK40" s="193" t="str">
        <f t="shared" si="36"/>
        <v/>
      </c>
      <c r="AL40" s="193" t="str">
        <f t="shared" si="36"/>
        <v/>
      </c>
      <c r="AM40" s="193" t="str">
        <f t="shared" si="36"/>
        <v/>
      </c>
      <c r="AN40" s="193" t="str">
        <f t="shared" si="36"/>
        <v/>
      </c>
      <c r="AO40" s="193" t="str">
        <f t="shared" si="36"/>
        <v/>
      </c>
      <c r="AP40" s="193" t="str">
        <f t="shared" si="36"/>
        <v/>
      </c>
      <c r="AQ40" s="193" t="str">
        <f t="shared" si="36"/>
        <v>Maha Prasad</v>
      </c>
      <c r="AR40" s="193" t="str">
        <f t="shared" si="36"/>
        <v>Maha Prasad</v>
      </c>
      <c r="AS40" s="193" t="str">
        <f t="shared" si="36"/>
        <v>Maha Prasad</v>
      </c>
      <c r="AT40" s="67"/>
      <c r="AU40" s="67"/>
      <c r="AV40" s="67"/>
      <c r="AW40" s="67"/>
      <c r="AX40" s="67"/>
      <c r="AY40" s="67"/>
    </row>
    <row r="41" spans="1:51" ht="14.4">
      <c r="A41" s="56" t="s">
        <v>338</v>
      </c>
      <c r="B41" s="56" t="s">
        <v>2253</v>
      </c>
      <c r="C41" s="60" t="s">
        <v>3178</v>
      </c>
      <c r="D41" s="60" t="s">
        <v>2237</v>
      </c>
      <c r="E41" s="55">
        <v>1</v>
      </c>
      <c r="F41" s="55" t="s">
        <v>2240</v>
      </c>
      <c r="G41" s="56" t="s">
        <v>2240</v>
      </c>
      <c r="H41" s="60"/>
      <c r="I41" s="60"/>
      <c r="J41" s="60"/>
      <c r="K41" s="60"/>
      <c r="L41" s="60"/>
      <c r="M41" s="60"/>
      <c r="N41" s="60"/>
      <c r="O41" s="60"/>
      <c r="P41" s="60"/>
      <c r="Q41" s="60"/>
      <c r="R41" s="60"/>
      <c r="S41" s="60"/>
      <c r="T41" s="192"/>
      <c r="U41" s="192"/>
      <c r="V41" s="192"/>
      <c r="W41" s="192"/>
      <c r="X41" s="192"/>
      <c r="Y41" s="192"/>
      <c r="Z41" s="192"/>
      <c r="AA41" s="192"/>
      <c r="AB41" s="192"/>
      <c r="AC41" s="192" t="s">
        <v>979</v>
      </c>
      <c r="AD41" s="192" t="s">
        <v>979</v>
      </c>
      <c r="AE41" s="192" t="s">
        <v>979</v>
      </c>
      <c r="AF41" s="36">
        <f t="shared" si="10"/>
        <v>0</v>
      </c>
      <c r="AG41" s="193" t="s">
        <v>1732</v>
      </c>
      <c r="AH41" s="193" t="str">
        <f t="shared" ref="AH41:AS41" si="37">IF(T41="Y",$AG41,"")</f>
        <v/>
      </c>
      <c r="AI41" s="193" t="str">
        <f t="shared" si="37"/>
        <v/>
      </c>
      <c r="AJ41" s="193" t="str">
        <f t="shared" si="37"/>
        <v/>
      </c>
      <c r="AK41" s="193" t="str">
        <f t="shared" si="37"/>
        <v/>
      </c>
      <c r="AL41" s="193" t="str">
        <f t="shared" si="37"/>
        <v/>
      </c>
      <c r="AM41" s="193" t="str">
        <f t="shared" si="37"/>
        <v/>
      </c>
      <c r="AN41" s="193" t="str">
        <f t="shared" si="37"/>
        <v/>
      </c>
      <c r="AO41" s="193" t="str">
        <f t="shared" si="37"/>
        <v/>
      </c>
      <c r="AP41" s="193" t="str">
        <f t="shared" si="37"/>
        <v/>
      </c>
      <c r="AQ41" s="193" t="str">
        <f t="shared" si="37"/>
        <v>Maha Prasad</v>
      </c>
      <c r="AR41" s="193" t="str">
        <f t="shared" si="37"/>
        <v>Maha Prasad</v>
      </c>
      <c r="AS41" s="193" t="str">
        <f t="shared" si="37"/>
        <v>Maha Prasad</v>
      </c>
      <c r="AT41" s="67"/>
      <c r="AU41" s="67"/>
      <c r="AV41" s="67"/>
      <c r="AW41" s="67"/>
      <c r="AX41" s="67"/>
      <c r="AY41" s="67"/>
    </row>
    <row r="42" spans="1:51" ht="14.4">
      <c r="A42" s="56" t="s">
        <v>2254</v>
      </c>
      <c r="B42" s="56" t="s">
        <v>2253</v>
      </c>
      <c r="C42" s="60" t="s">
        <v>3007</v>
      </c>
      <c r="D42" s="60" t="s">
        <v>2237</v>
      </c>
      <c r="E42" s="55">
        <v>1</v>
      </c>
      <c r="F42" s="55" t="s">
        <v>2240</v>
      </c>
      <c r="G42" s="56" t="s">
        <v>2240</v>
      </c>
      <c r="H42" s="60"/>
      <c r="I42" s="60"/>
      <c r="J42" s="60"/>
      <c r="K42" s="60"/>
      <c r="L42" s="60"/>
      <c r="M42" s="60"/>
      <c r="N42" s="60"/>
      <c r="O42" s="60"/>
      <c r="P42" s="60"/>
      <c r="Q42" s="60"/>
      <c r="R42" s="60"/>
      <c r="S42" s="60"/>
      <c r="T42" s="192"/>
      <c r="U42" s="192"/>
      <c r="V42" s="192"/>
      <c r="W42" s="192"/>
      <c r="X42" s="192"/>
      <c r="Y42" s="192"/>
      <c r="Z42" s="192"/>
      <c r="AA42" s="192"/>
      <c r="AB42" s="192"/>
      <c r="AC42" s="192" t="s">
        <v>979</v>
      </c>
      <c r="AD42" s="192" t="s">
        <v>979</v>
      </c>
      <c r="AE42" s="192" t="s">
        <v>979</v>
      </c>
      <c r="AF42" s="36"/>
      <c r="AG42" s="193" t="s">
        <v>2255</v>
      </c>
      <c r="AH42" s="193"/>
      <c r="AI42" s="193"/>
      <c r="AJ42" s="193"/>
      <c r="AK42" s="193"/>
      <c r="AL42" s="193"/>
      <c r="AM42" s="193"/>
      <c r="AN42" s="193"/>
      <c r="AO42" s="193"/>
      <c r="AP42" s="193"/>
      <c r="AQ42" s="193"/>
      <c r="AR42" s="193"/>
      <c r="AS42" s="193"/>
      <c r="AT42" s="67"/>
      <c r="AU42" s="67"/>
      <c r="AV42" s="67"/>
      <c r="AW42" s="67"/>
      <c r="AX42" s="67"/>
      <c r="AY42" s="67"/>
    </row>
    <row r="43" spans="1:51" ht="14.4">
      <c r="A43" s="56" t="s">
        <v>2256</v>
      </c>
      <c r="B43" s="56" t="s">
        <v>2257</v>
      </c>
      <c r="C43" s="60" t="s">
        <v>3102</v>
      </c>
      <c r="D43" s="60" t="s">
        <v>2237</v>
      </c>
      <c r="E43" s="55">
        <v>1</v>
      </c>
      <c r="F43" s="55" t="s">
        <v>2258</v>
      </c>
      <c r="G43" s="56" t="s">
        <v>2240</v>
      </c>
      <c r="H43" s="60"/>
      <c r="I43" s="60"/>
      <c r="J43" s="60"/>
      <c r="K43" s="60"/>
      <c r="L43" s="60"/>
      <c r="M43" s="60">
        <v>1</v>
      </c>
      <c r="N43" s="60">
        <v>1</v>
      </c>
      <c r="O43" s="60">
        <v>1</v>
      </c>
      <c r="P43" s="60">
        <v>1</v>
      </c>
      <c r="Q43" s="60">
        <v>1</v>
      </c>
      <c r="R43" s="60">
        <v>1</v>
      </c>
      <c r="S43" s="60">
        <v>1</v>
      </c>
      <c r="T43" s="192"/>
      <c r="U43" s="192"/>
      <c r="V43" s="192"/>
      <c r="W43" s="192"/>
      <c r="X43" s="192"/>
      <c r="Y43" s="192" t="s">
        <v>979</v>
      </c>
      <c r="Z43" s="192" t="s">
        <v>979</v>
      </c>
      <c r="AA43" s="192" t="s">
        <v>979</v>
      </c>
      <c r="AB43" s="192" t="s">
        <v>979</v>
      </c>
      <c r="AC43" s="192" t="s">
        <v>979</v>
      </c>
      <c r="AD43" s="192" t="s">
        <v>979</v>
      </c>
      <c r="AE43" s="192" t="s">
        <v>979</v>
      </c>
      <c r="AF43" s="36">
        <f t="shared" ref="AF43:AF67" si="38">SUMPRODUCT((ISNUMBER(FIND("Y",T43:AE43))))</f>
        <v>0</v>
      </c>
      <c r="AG43" s="193" t="s">
        <v>1732</v>
      </c>
      <c r="AH43" s="193" t="str">
        <f t="shared" ref="AH43:AS43" si="39">IF(T43="Y",$AG43,"")</f>
        <v/>
      </c>
      <c r="AI43" s="193" t="str">
        <f t="shared" si="39"/>
        <v/>
      </c>
      <c r="AJ43" s="193" t="str">
        <f t="shared" si="39"/>
        <v/>
      </c>
      <c r="AK43" s="193" t="str">
        <f t="shared" si="39"/>
        <v/>
      </c>
      <c r="AL43" s="193" t="str">
        <f t="shared" si="39"/>
        <v/>
      </c>
      <c r="AM43" s="193" t="str">
        <f t="shared" si="39"/>
        <v>Maha Prasad</v>
      </c>
      <c r="AN43" s="193" t="str">
        <f t="shared" si="39"/>
        <v>Maha Prasad</v>
      </c>
      <c r="AO43" s="193" t="str">
        <f t="shared" si="39"/>
        <v>Maha Prasad</v>
      </c>
      <c r="AP43" s="193" t="str">
        <f t="shared" si="39"/>
        <v>Maha Prasad</v>
      </c>
      <c r="AQ43" s="193" t="str">
        <f t="shared" si="39"/>
        <v>Maha Prasad</v>
      </c>
      <c r="AR43" s="193" t="str">
        <f t="shared" si="39"/>
        <v>Maha Prasad</v>
      </c>
      <c r="AS43" s="193" t="str">
        <f t="shared" si="39"/>
        <v>Maha Prasad</v>
      </c>
      <c r="AT43" s="67"/>
      <c r="AU43" s="67"/>
      <c r="AV43" s="67"/>
      <c r="AW43" s="67"/>
      <c r="AX43" s="67"/>
      <c r="AY43" s="67"/>
    </row>
    <row r="44" spans="1:51" ht="14.4">
      <c r="A44" s="56" t="s">
        <v>1280</v>
      </c>
      <c r="B44" s="56" t="s">
        <v>885</v>
      </c>
      <c r="C44" s="60" t="s">
        <v>3169</v>
      </c>
      <c r="D44" s="60" t="s">
        <v>2237</v>
      </c>
      <c r="E44" s="55">
        <v>1</v>
      </c>
      <c r="F44" s="55" t="s">
        <v>2259</v>
      </c>
      <c r="G44" s="56" t="s">
        <v>2240</v>
      </c>
      <c r="H44" s="60"/>
      <c r="I44" s="60"/>
      <c r="J44" s="60"/>
      <c r="K44" s="60"/>
      <c r="L44" s="60"/>
      <c r="M44" s="60"/>
      <c r="N44" s="60"/>
      <c r="O44" s="60"/>
      <c r="P44" s="60"/>
      <c r="Q44" s="60">
        <v>1</v>
      </c>
      <c r="R44" s="60">
        <v>1</v>
      </c>
      <c r="S44" s="60">
        <v>1</v>
      </c>
      <c r="T44" s="192"/>
      <c r="U44" s="192"/>
      <c r="V44" s="192"/>
      <c r="W44" s="192"/>
      <c r="X44" s="192"/>
      <c r="Y44" s="192"/>
      <c r="Z44" s="192"/>
      <c r="AA44" s="192"/>
      <c r="AB44" s="192"/>
      <c r="AC44" s="192" t="s">
        <v>979</v>
      </c>
      <c r="AD44" s="192" t="s">
        <v>979</v>
      </c>
      <c r="AE44" s="192" t="s">
        <v>979</v>
      </c>
      <c r="AF44" s="36">
        <f t="shared" si="38"/>
        <v>0</v>
      </c>
      <c r="AG44" s="193" t="s">
        <v>1732</v>
      </c>
      <c r="AH44" s="193" t="str">
        <f t="shared" ref="AH44:AS44" si="40">IF(T44="Y",$AG44,"")</f>
        <v/>
      </c>
      <c r="AI44" s="193" t="str">
        <f t="shared" si="40"/>
        <v/>
      </c>
      <c r="AJ44" s="193" t="str">
        <f t="shared" si="40"/>
        <v/>
      </c>
      <c r="AK44" s="193" t="str">
        <f t="shared" si="40"/>
        <v/>
      </c>
      <c r="AL44" s="193" t="str">
        <f t="shared" si="40"/>
        <v/>
      </c>
      <c r="AM44" s="193" t="str">
        <f t="shared" si="40"/>
        <v/>
      </c>
      <c r="AN44" s="193" t="str">
        <f t="shared" si="40"/>
        <v/>
      </c>
      <c r="AO44" s="193" t="str">
        <f t="shared" si="40"/>
        <v/>
      </c>
      <c r="AP44" s="193" t="str">
        <f t="shared" si="40"/>
        <v/>
      </c>
      <c r="AQ44" s="193" t="str">
        <f t="shared" si="40"/>
        <v>Maha Prasad</v>
      </c>
      <c r="AR44" s="193" t="str">
        <f t="shared" si="40"/>
        <v>Maha Prasad</v>
      </c>
      <c r="AS44" s="193" t="str">
        <f t="shared" si="40"/>
        <v>Maha Prasad</v>
      </c>
      <c r="AT44" s="67"/>
      <c r="AU44" s="67"/>
      <c r="AV44" s="67"/>
      <c r="AW44" s="67"/>
      <c r="AX44" s="67"/>
      <c r="AY44" s="67"/>
    </row>
    <row r="45" spans="1:51" ht="14.4">
      <c r="A45" s="56" t="s">
        <v>215</v>
      </c>
      <c r="B45" s="56" t="s">
        <v>467</v>
      </c>
      <c r="C45" s="60" t="s">
        <v>468</v>
      </c>
      <c r="D45" s="60" t="s">
        <v>2237</v>
      </c>
      <c r="E45" s="55">
        <v>1</v>
      </c>
      <c r="F45" s="55">
        <v>9726899145</v>
      </c>
      <c r="G45" s="85" t="s">
        <v>466</v>
      </c>
      <c r="H45" s="60"/>
      <c r="I45" s="60"/>
      <c r="J45" s="60"/>
      <c r="K45" s="60"/>
      <c r="L45" s="60"/>
      <c r="M45" s="60"/>
      <c r="N45" s="60"/>
      <c r="O45" s="60"/>
      <c r="P45" s="60"/>
      <c r="Q45" s="60">
        <v>1</v>
      </c>
      <c r="R45" s="60">
        <v>1</v>
      </c>
      <c r="S45" s="60">
        <v>1</v>
      </c>
      <c r="T45" s="192"/>
      <c r="U45" s="192"/>
      <c r="V45" s="192"/>
      <c r="W45" s="192"/>
      <c r="X45" s="192"/>
      <c r="Y45" s="192"/>
      <c r="Z45" s="192"/>
      <c r="AA45" s="192"/>
      <c r="AB45" s="192"/>
      <c r="AC45" s="192" t="s">
        <v>979</v>
      </c>
      <c r="AD45" s="192" t="s">
        <v>979</v>
      </c>
      <c r="AE45" s="192" t="s">
        <v>979</v>
      </c>
      <c r="AF45" s="36">
        <f t="shared" si="38"/>
        <v>0</v>
      </c>
      <c r="AG45" s="193" t="s">
        <v>1757</v>
      </c>
      <c r="AH45" s="193" t="str">
        <f t="shared" ref="AH45:AS45" si="41">IF(T45="Y",$AG45,"")</f>
        <v/>
      </c>
      <c r="AI45" s="193" t="str">
        <f t="shared" si="41"/>
        <v/>
      </c>
      <c r="AJ45" s="193" t="str">
        <f t="shared" si="41"/>
        <v/>
      </c>
      <c r="AK45" s="193" t="str">
        <f t="shared" si="41"/>
        <v/>
      </c>
      <c r="AL45" s="193" t="str">
        <f t="shared" si="41"/>
        <v/>
      </c>
      <c r="AM45" s="193" t="str">
        <f t="shared" si="41"/>
        <v/>
      </c>
      <c r="AN45" s="193" t="str">
        <f t="shared" si="41"/>
        <v/>
      </c>
      <c r="AO45" s="193" t="str">
        <f t="shared" si="41"/>
        <v/>
      </c>
      <c r="AP45" s="193" t="str">
        <f t="shared" si="41"/>
        <v/>
      </c>
      <c r="AQ45" s="193" t="str">
        <f t="shared" si="41"/>
        <v>Bookstall</v>
      </c>
      <c r="AR45" s="193" t="str">
        <f t="shared" si="41"/>
        <v>Bookstall</v>
      </c>
      <c r="AS45" s="193" t="str">
        <f t="shared" si="41"/>
        <v>Bookstall</v>
      </c>
      <c r="AT45" s="67"/>
      <c r="AU45" s="67"/>
      <c r="AV45" s="67"/>
      <c r="AW45" s="67"/>
      <c r="AX45" s="67"/>
      <c r="AY45" s="67"/>
    </row>
    <row r="46" spans="1:51" ht="14.4">
      <c r="A46" s="56" t="s">
        <v>486</v>
      </c>
      <c r="B46" s="56" t="s">
        <v>467</v>
      </c>
      <c r="C46" s="60" t="s">
        <v>3251</v>
      </c>
      <c r="D46" s="60" t="s">
        <v>2237</v>
      </c>
      <c r="E46" s="55">
        <v>1</v>
      </c>
      <c r="F46" s="55">
        <v>9726899145</v>
      </c>
      <c r="G46" s="85" t="s">
        <v>466</v>
      </c>
      <c r="H46" s="60"/>
      <c r="I46" s="60"/>
      <c r="J46" s="60"/>
      <c r="K46" s="60"/>
      <c r="L46" s="60"/>
      <c r="M46" s="60"/>
      <c r="N46" s="60"/>
      <c r="O46" s="60"/>
      <c r="P46" s="60"/>
      <c r="Q46" s="60">
        <v>1</v>
      </c>
      <c r="R46" s="60">
        <v>1</v>
      </c>
      <c r="S46" s="60">
        <v>1</v>
      </c>
      <c r="T46" s="192"/>
      <c r="U46" s="192"/>
      <c r="V46" s="192"/>
      <c r="W46" s="192"/>
      <c r="X46" s="192"/>
      <c r="Y46" s="192"/>
      <c r="Z46" s="192"/>
      <c r="AA46" s="192"/>
      <c r="AB46" s="192"/>
      <c r="AC46" s="192" t="s">
        <v>979</v>
      </c>
      <c r="AD46" s="192" t="s">
        <v>979</v>
      </c>
      <c r="AE46" s="192" t="s">
        <v>979</v>
      </c>
      <c r="AF46" s="36">
        <f t="shared" si="38"/>
        <v>0</v>
      </c>
      <c r="AG46" s="193" t="s">
        <v>1757</v>
      </c>
      <c r="AH46" s="193" t="str">
        <f t="shared" ref="AH46:AS46" si="42">IF(T46="Y",$AG46,"")</f>
        <v/>
      </c>
      <c r="AI46" s="193" t="str">
        <f t="shared" si="42"/>
        <v/>
      </c>
      <c r="AJ46" s="193" t="str">
        <f t="shared" si="42"/>
        <v/>
      </c>
      <c r="AK46" s="193" t="str">
        <f t="shared" si="42"/>
        <v/>
      </c>
      <c r="AL46" s="193" t="str">
        <f t="shared" si="42"/>
        <v/>
      </c>
      <c r="AM46" s="193" t="str">
        <f t="shared" si="42"/>
        <v/>
      </c>
      <c r="AN46" s="193" t="str">
        <f t="shared" si="42"/>
        <v/>
      </c>
      <c r="AO46" s="193" t="str">
        <f t="shared" si="42"/>
        <v/>
      </c>
      <c r="AP46" s="193" t="str">
        <f t="shared" si="42"/>
        <v/>
      </c>
      <c r="AQ46" s="193" t="str">
        <f t="shared" si="42"/>
        <v>Bookstall</v>
      </c>
      <c r="AR46" s="193" t="str">
        <f t="shared" si="42"/>
        <v>Bookstall</v>
      </c>
      <c r="AS46" s="193" t="str">
        <f t="shared" si="42"/>
        <v>Bookstall</v>
      </c>
      <c r="AT46" s="67"/>
      <c r="AU46" s="67"/>
      <c r="AV46" s="67"/>
      <c r="AW46" s="67"/>
      <c r="AX46" s="67"/>
      <c r="AY46" s="67"/>
    </row>
    <row r="47" spans="1:51" ht="14.4">
      <c r="A47" s="56" t="s">
        <v>2261</v>
      </c>
      <c r="B47" s="56" t="s">
        <v>3352</v>
      </c>
      <c r="C47" s="60" t="s">
        <v>3353</v>
      </c>
      <c r="D47" s="60" t="s">
        <v>2237</v>
      </c>
      <c r="E47" s="55">
        <v>1</v>
      </c>
      <c r="F47" s="55">
        <v>9726899145</v>
      </c>
      <c r="G47" s="85" t="s">
        <v>466</v>
      </c>
      <c r="H47" s="60"/>
      <c r="I47" s="60"/>
      <c r="J47" s="60"/>
      <c r="K47" s="60"/>
      <c r="L47" s="60"/>
      <c r="M47" s="60"/>
      <c r="N47" s="60"/>
      <c r="O47" s="60"/>
      <c r="P47" s="60"/>
      <c r="Q47" s="60">
        <v>1</v>
      </c>
      <c r="R47" s="60">
        <v>1</v>
      </c>
      <c r="S47" s="60">
        <v>1</v>
      </c>
      <c r="T47" s="192"/>
      <c r="U47" s="192"/>
      <c r="V47" s="192"/>
      <c r="W47" s="192"/>
      <c r="X47" s="192"/>
      <c r="Y47" s="192"/>
      <c r="Z47" s="192"/>
      <c r="AA47" s="192"/>
      <c r="AB47" s="192"/>
      <c r="AC47" s="192" t="s">
        <v>979</v>
      </c>
      <c r="AD47" s="192" t="s">
        <v>979</v>
      </c>
      <c r="AE47" s="192" t="s">
        <v>979</v>
      </c>
      <c r="AF47" s="36">
        <f t="shared" si="38"/>
        <v>0</v>
      </c>
      <c r="AG47" s="193" t="s">
        <v>1757</v>
      </c>
      <c r="AH47" s="193" t="str">
        <f t="shared" ref="AH47:AS47" si="43">IF(T47="Y",$AG47,"")</f>
        <v/>
      </c>
      <c r="AI47" s="193" t="str">
        <f t="shared" si="43"/>
        <v/>
      </c>
      <c r="AJ47" s="193" t="str">
        <f t="shared" si="43"/>
        <v/>
      </c>
      <c r="AK47" s="193" t="str">
        <f t="shared" si="43"/>
        <v/>
      </c>
      <c r="AL47" s="193" t="str">
        <f t="shared" si="43"/>
        <v/>
      </c>
      <c r="AM47" s="193" t="str">
        <f t="shared" si="43"/>
        <v/>
      </c>
      <c r="AN47" s="193" t="str">
        <f t="shared" si="43"/>
        <v/>
      </c>
      <c r="AO47" s="193" t="str">
        <f t="shared" si="43"/>
        <v/>
      </c>
      <c r="AP47" s="193" t="str">
        <f t="shared" si="43"/>
        <v/>
      </c>
      <c r="AQ47" s="193" t="str">
        <f t="shared" si="43"/>
        <v>Bookstall</v>
      </c>
      <c r="AR47" s="193" t="str">
        <f t="shared" si="43"/>
        <v>Bookstall</v>
      </c>
      <c r="AS47" s="193" t="str">
        <f t="shared" si="43"/>
        <v>Bookstall</v>
      </c>
      <c r="AT47" s="67"/>
      <c r="AU47" s="67"/>
      <c r="AV47" s="67"/>
      <c r="AW47" s="67"/>
      <c r="AX47" s="67"/>
      <c r="AY47" s="67"/>
    </row>
    <row r="48" spans="1:51" ht="14.4">
      <c r="A48" s="56" t="s">
        <v>215</v>
      </c>
      <c r="B48" s="56" t="s">
        <v>467</v>
      </c>
      <c r="C48" s="60" t="s">
        <v>468</v>
      </c>
      <c r="D48" s="60" t="s">
        <v>2237</v>
      </c>
      <c r="E48" s="55">
        <v>1</v>
      </c>
      <c r="F48" s="55">
        <v>9726899145</v>
      </c>
      <c r="G48" s="85" t="s">
        <v>466</v>
      </c>
      <c r="H48" s="60"/>
      <c r="I48" s="60"/>
      <c r="J48" s="60"/>
      <c r="K48" s="60"/>
      <c r="L48" s="60"/>
      <c r="M48" s="60"/>
      <c r="N48" s="60"/>
      <c r="O48" s="60"/>
      <c r="P48" s="60"/>
      <c r="Q48" s="60">
        <v>1</v>
      </c>
      <c r="R48" s="60">
        <v>1</v>
      </c>
      <c r="S48" s="60">
        <v>1</v>
      </c>
      <c r="T48" s="192"/>
      <c r="U48" s="192"/>
      <c r="V48" s="192"/>
      <c r="W48" s="192"/>
      <c r="X48" s="192"/>
      <c r="Y48" s="192"/>
      <c r="Z48" s="192"/>
      <c r="AA48" s="192"/>
      <c r="AB48" s="192"/>
      <c r="AC48" s="192" t="s">
        <v>979</v>
      </c>
      <c r="AD48" s="192" t="s">
        <v>979</v>
      </c>
      <c r="AE48" s="192" t="s">
        <v>979</v>
      </c>
      <c r="AF48" s="36">
        <f t="shared" si="38"/>
        <v>0</v>
      </c>
      <c r="AG48" s="193" t="s">
        <v>1757</v>
      </c>
      <c r="AH48" s="193" t="str">
        <f t="shared" ref="AH48:AS48" si="44">IF(T48="Y",$AG48,"")</f>
        <v/>
      </c>
      <c r="AI48" s="193" t="str">
        <f t="shared" si="44"/>
        <v/>
      </c>
      <c r="AJ48" s="193" t="str">
        <f t="shared" si="44"/>
        <v/>
      </c>
      <c r="AK48" s="193" t="str">
        <f t="shared" si="44"/>
        <v/>
      </c>
      <c r="AL48" s="193" t="str">
        <f t="shared" si="44"/>
        <v/>
      </c>
      <c r="AM48" s="193" t="str">
        <f t="shared" si="44"/>
        <v/>
      </c>
      <c r="AN48" s="193" t="str">
        <f t="shared" si="44"/>
        <v/>
      </c>
      <c r="AO48" s="193" t="str">
        <f t="shared" si="44"/>
        <v/>
      </c>
      <c r="AP48" s="193" t="str">
        <f t="shared" si="44"/>
        <v/>
      </c>
      <c r="AQ48" s="193" t="str">
        <f t="shared" si="44"/>
        <v>Bookstall</v>
      </c>
      <c r="AR48" s="193" t="str">
        <f t="shared" si="44"/>
        <v>Bookstall</v>
      </c>
      <c r="AS48" s="193" t="str">
        <f t="shared" si="44"/>
        <v>Bookstall</v>
      </c>
      <c r="AT48" s="67"/>
      <c r="AU48" s="67"/>
      <c r="AV48" s="67"/>
      <c r="AW48" s="67"/>
      <c r="AX48" s="67"/>
      <c r="AY48" s="67"/>
    </row>
    <row r="49" spans="1:51" ht="14.4">
      <c r="A49" s="56" t="s">
        <v>92</v>
      </c>
      <c r="B49" s="56" t="s">
        <v>2260</v>
      </c>
      <c r="C49" s="60" t="s">
        <v>92</v>
      </c>
      <c r="D49" s="60" t="s">
        <v>2237</v>
      </c>
      <c r="E49" s="55">
        <v>1</v>
      </c>
      <c r="F49" s="55" t="s">
        <v>3070</v>
      </c>
      <c r="G49" s="56" t="s">
        <v>91</v>
      </c>
      <c r="H49" s="60"/>
      <c r="I49" s="60"/>
      <c r="J49" s="60"/>
      <c r="K49" s="60"/>
      <c r="L49" s="60"/>
      <c r="M49" s="60"/>
      <c r="N49" s="60"/>
      <c r="O49" s="60"/>
      <c r="P49" s="60"/>
      <c r="Q49" s="60">
        <v>1</v>
      </c>
      <c r="R49" s="60">
        <v>1</v>
      </c>
      <c r="S49" s="60">
        <v>1</v>
      </c>
      <c r="T49" s="192"/>
      <c r="U49" s="192"/>
      <c r="V49" s="192"/>
      <c r="W49" s="192"/>
      <c r="X49" s="192"/>
      <c r="Y49" s="192"/>
      <c r="Z49" s="192"/>
      <c r="AA49" s="192"/>
      <c r="AB49" s="192"/>
      <c r="AC49" s="192" t="s">
        <v>979</v>
      </c>
      <c r="AD49" s="192" t="s">
        <v>979</v>
      </c>
      <c r="AE49" s="192" t="s">
        <v>979</v>
      </c>
      <c r="AF49" s="36">
        <f t="shared" si="38"/>
        <v>0</v>
      </c>
      <c r="AG49" s="193" t="s">
        <v>1732</v>
      </c>
      <c r="AH49" s="193" t="str">
        <f t="shared" ref="AH49:AQ49" si="45">IF(T49="Y",$AG49,"")</f>
        <v/>
      </c>
      <c r="AI49" s="193" t="str">
        <f t="shared" si="45"/>
        <v/>
      </c>
      <c r="AJ49" s="193" t="str">
        <f t="shared" si="45"/>
        <v/>
      </c>
      <c r="AK49" s="193" t="str">
        <f t="shared" si="45"/>
        <v/>
      </c>
      <c r="AL49" s="193" t="str">
        <f t="shared" si="45"/>
        <v/>
      </c>
      <c r="AM49" s="193" t="str">
        <f t="shared" si="45"/>
        <v/>
      </c>
      <c r="AN49" s="193" t="str">
        <f t="shared" si="45"/>
        <v/>
      </c>
      <c r="AO49" s="193" t="str">
        <f t="shared" si="45"/>
        <v/>
      </c>
      <c r="AP49" s="193" t="str">
        <f t="shared" si="45"/>
        <v/>
      </c>
      <c r="AQ49" s="193" t="str">
        <f t="shared" si="45"/>
        <v>Maha Prasad</v>
      </c>
      <c r="AR49" s="193" t="str">
        <f>IF(AD49="Y","Maha Prasad Jain","")</f>
        <v>Maha Prasad Jain</v>
      </c>
      <c r="AS49" s="193" t="str">
        <f>IF(AE49="Y",$AG49,"")</f>
        <v>Maha Prasad</v>
      </c>
      <c r="AT49" s="67"/>
      <c r="AU49" s="67"/>
      <c r="AV49" s="67"/>
      <c r="AW49" s="67"/>
      <c r="AX49" s="67"/>
      <c r="AY49" s="67"/>
    </row>
    <row r="50" spans="1:51" ht="14.4">
      <c r="A50" s="56" t="s">
        <v>87</v>
      </c>
      <c r="B50" s="56" t="s">
        <v>3354</v>
      </c>
      <c r="C50" s="60" t="s">
        <v>2908</v>
      </c>
      <c r="D50" s="60" t="s">
        <v>2237</v>
      </c>
      <c r="E50" s="55">
        <v>1</v>
      </c>
      <c r="F50" s="55">
        <v>5632090150</v>
      </c>
      <c r="G50" s="56" t="s">
        <v>769</v>
      </c>
      <c r="H50" s="60"/>
      <c r="I50" s="60"/>
      <c r="J50" s="60"/>
      <c r="K50" s="60"/>
      <c r="L50" s="60"/>
      <c r="M50" s="60"/>
      <c r="N50" s="60"/>
      <c r="O50" s="60"/>
      <c r="P50" s="60"/>
      <c r="Q50" s="60">
        <v>1</v>
      </c>
      <c r="R50" s="60">
        <v>1</v>
      </c>
      <c r="S50" s="60">
        <v>1</v>
      </c>
      <c r="T50" s="192"/>
      <c r="U50" s="192"/>
      <c r="V50" s="192"/>
      <c r="W50" s="192"/>
      <c r="X50" s="192"/>
      <c r="Y50" s="192"/>
      <c r="Z50" s="192"/>
      <c r="AA50" s="192"/>
      <c r="AB50" s="192"/>
      <c r="AC50" s="192" t="s">
        <v>979</v>
      </c>
      <c r="AD50" s="192" t="s">
        <v>979</v>
      </c>
      <c r="AE50" s="192" t="s">
        <v>979</v>
      </c>
      <c r="AF50" s="36">
        <f t="shared" si="38"/>
        <v>0</v>
      </c>
      <c r="AG50" s="193" t="s">
        <v>3355</v>
      </c>
      <c r="AH50" s="193" t="str">
        <f t="shared" ref="AH50:AS50" si="46">IF(T50="Y",$AG50,"")</f>
        <v/>
      </c>
      <c r="AI50" s="193" t="str">
        <f t="shared" si="46"/>
        <v/>
      </c>
      <c r="AJ50" s="193" t="str">
        <f t="shared" si="46"/>
        <v/>
      </c>
      <c r="AK50" s="193" t="str">
        <f t="shared" si="46"/>
        <v/>
      </c>
      <c r="AL50" s="193" t="str">
        <f t="shared" si="46"/>
        <v/>
      </c>
      <c r="AM50" s="193" t="str">
        <f t="shared" si="46"/>
        <v/>
      </c>
      <c r="AN50" s="193" t="str">
        <f t="shared" si="46"/>
        <v/>
      </c>
      <c r="AO50" s="193" t="str">
        <f t="shared" si="46"/>
        <v/>
      </c>
      <c r="AP50" s="193" t="str">
        <f t="shared" si="46"/>
        <v/>
      </c>
      <c r="AQ50" s="193" t="str">
        <f t="shared" si="46"/>
        <v>Pooja</v>
      </c>
      <c r="AR50" s="193" t="str">
        <f t="shared" si="46"/>
        <v>Pooja</v>
      </c>
      <c r="AS50" s="193" t="str">
        <f t="shared" si="46"/>
        <v>Pooja</v>
      </c>
      <c r="AT50" s="67"/>
      <c r="AU50" s="67"/>
      <c r="AV50" s="67"/>
      <c r="AW50" s="67"/>
      <c r="AX50" s="67"/>
      <c r="AY50" s="67"/>
    </row>
    <row r="51" spans="1:51" ht="14.4">
      <c r="A51" s="56" t="s">
        <v>766</v>
      </c>
      <c r="B51" s="56" t="s">
        <v>3356</v>
      </c>
      <c r="C51" s="60" t="s">
        <v>3357</v>
      </c>
      <c r="D51" s="60" t="s">
        <v>2237</v>
      </c>
      <c r="E51" s="55">
        <v>1</v>
      </c>
      <c r="F51" s="55">
        <v>5632090151</v>
      </c>
      <c r="G51" s="56" t="s">
        <v>765</v>
      </c>
      <c r="H51" s="60"/>
      <c r="I51" s="60"/>
      <c r="J51" s="60"/>
      <c r="K51" s="60"/>
      <c r="L51" s="60"/>
      <c r="M51" s="60"/>
      <c r="N51" s="60"/>
      <c r="O51" s="60"/>
      <c r="P51" s="60"/>
      <c r="Q51" s="60">
        <v>1</v>
      </c>
      <c r="R51" s="60">
        <v>1</v>
      </c>
      <c r="S51" s="60">
        <v>1</v>
      </c>
      <c r="T51" s="192"/>
      <c r="U51" s="192"/>
      <c r="V51" s="192"/>
      <c r="W51" s="192"/>
      <c r="X51" s="192"/>
      <c r="Y51" s="192"/>
      <c r="Z51" s="192"/>
      <c r="AA51" s="192"/>
      <c r="AB51" s="192"/>
      <c r="AC51" s="192" t="s">
        <v>979</v>
      </c>
      <c r="AD51" s="192" t="s">
        <v>979</v>
      </c>
      <c r="AE51" s="192" t="s">
        <v>979</v>
      </c>
      <c r="AF51" s="36">
        <f t="shared" si="38"/>
        <v>0</v>
      </c>
      <c r="AG51" s="193" t="s">
        <v>1732</v>
      </c>
      <c r="AH51" s="193" t="str">
        <f t="shared" ref="AH51:AQ51" si="47">IF(T51="Y",$AG51,"")</f>
        <v/>
      </c>
      <c r="AI51" s="193" t="str">
        <f t="shared" si="47"/>
        <v/>
      </c>
      <c r="AJ51" s="193" t="str">
        <f t="shared" si="47"/>
        <v/>
      </c>
      <c r="AK51" s="193" t="str">
        <f t="shared" si="47"/>
        <v/>
      </c>
      <c r="AL51" s="193" t="str">
        <f t="shared" si="47"/>
        <v/>
      </c>
      <c r="AM51" s="193" t="str">
        <f t="shared" si="47"/>
        <v/>
      </c>
      <c r="AN51" s="193" t="str">
        <f t="shared" si="47"/>
        <v/>
      </c>
      <c r="AO51" s="193" t="str">
        <f t="shared" si="47"/>
        <v/>
      </c>
      <c r="AP51" s="193" t="str">
        <f t="shared" si="47"/>
        <v/>
      </c>
      <c r="AQ51" s="193" t="str">
        <f t="shared" si="47"/>
        <v>Maha Prasad</v>
      </c>
      <c r="AR51" s="193" t="str">
        <f>IF(AD51="Y","Maha Prasad Jain","")</f>
        <v>Maha Prasad Jain</v>
      </c>
      <c r="AS51" s="193" t="str">
        <f>IF(AE51="Y",$AG51,"")</f>
        <v>Maha Prasad</v>
      </c>
      <c r="AT51" s="67"/>
      <c r="AU51" s="67"/>
      <c r="AV51" s="67"/>
      <c r="AW51" s="67"/>
      <c r="AX51" s="67"/>
      <c r="AY51" s="67"/>
    </row>
    <row r="52" spans="1:51" ht="14.4">
      <c r="A52" s="56" t="s">
        <v>3358</v>
      </c>
      <c r="B52" s="56" t="s">
        <v>3356</v>
      </c>
      <c r="C52" s="60" t="s">
        <v>3190</v>
      </c>
      <c r="D52" s="60" t="s">
        <v>2237</v>
      </c>
      <c r="E52" s="55">
        <v>1</v>
      </c>
      <c r="F52" s="55">
        <v>4699753488</v>
      </c>
      <c r="G52" s="56" t="s">
        <v>772</v>
      </c>
      <c r="H52" s="60"/>
      <c r="I52" s="60"/>
      <c r="J52" s="60"/>
      <c r="K52" s="60"/>
      <c r="L52" s="60"/>
      <c r="M52" s="60"/>
      <c r="N52" s="60"/>
      <c r="O52" s="60"/>
      <c r="P52" s="60"/>
      <c r="Q52" s="60">
        <v>1</v>
      </c>
      <c r="R52" s="60">
        <v>1</v>
      </c>
      <c r="S52" s="60">
        <v>1</v>
      </c>
      <c r="T52" s="192"/>
      <c r="U52" s="192"/>
      <c r="V52" s="192"/>
      <c r="W52" s="192"/>
      <c r="X52" s="192"/>
      <c r="Y52" s="192"/>
      <c r="Z52" s="192"/>
      <c r="AA52" s="192"/>
      <c r="AB52" s="192"/>
      <c r="AC52" s="192" t="s">
        <v>979</v>
      </c>
      <c r="AD52" s="192" t="s">
        <v>979</v>
      </c>
      <c r="AE52" s="192" t="s">
        <v>979</v>
      </c>
      <c r="AF52" s="36">
        <f t="shared" si="38"/>
        <v>0</v>
      </c>
      <c r="AG52" s="193" t="s">
        <v>1739</v>
      </c>
      <c r="AH52" s="193" t="str">
        <f t="shared" ref="AH52:AS52" si="48">IF(T52="Y",$AG52,"")</f>
        <v/>
      </c>
      <c r="AI52" s="193" t="str">
        <f t="shared" si="48"/>
        <v/>
      </c>
      <c r="AJ52" s="193" t="str">
        <f t="shared" si="48"/>
        <v/>
      </c>
      <c r="AK52" s="193" t="str">
        <f t="shared" si="48"/>
        <v/>
      </c>
      <c r="AL52" s="193" t="str">
        <f t="shared" si="48"/>
        <v/>
      </c>
      <c r="AM52" s="193" t="str">
        <f t="shared" si="48"/>
        <v/>
      </c>
      <c r="AN52" s="193" t="str">
        <f t="shared" si="48"/>
        <v/>
      </c>
      <c r="AO52" s="193" t="str">
        <f t="shared" si="48"/>
        <v/>
      </c>
      <c r="AP52" s="193" t="str">
        <f t="shared" si="48"/>
        <v/>
      </c>
      <c r="AQ52" s="193" t="str">
        <f t="shared" si="48"/>
        <v>Youth Mobile</v>
      </c>
      <c r="AR52" s="193" t="str">
        <f t="shared" si="48"/>
        <v>Youth Mobile</v>
      </c>
      <c r="AS52" s="193" t="str">
        <f t="shared" si="48"/>
        <v>Youth Mobile</v>
      </c>
      <c r="AT52" s="67"/>
      <c r="AU52" s="67"/>
      <c r="AV52" s="67"/>
      <c r="AW52" s="67"/>
      <c r="AX52" s="67"/>
      <c r="AY52" s="67"/>
    </row>
    <row r="53" spans="1:51" ht="14.4">
      <c r="A53" s="56" t="s">
        <v>576</v>
      </c>
      <c r="B53" s="56" t="s">
        <v>3356</v>
      </c>
      <c r="C53" s="60" t="s">
        <v>2874</v>
      </c>
      <c r="D53" s="60" t="s">
        <v>2237</v>
      </c>
      <c r="E53" s="55">
        <v>1</v>
      </c>
      <c r="F53" s="55">
        <v>4699753488</v>
      </c>
      <c r="G53" s="56" t="s">
        <v>772</v>
      </c>
      <c r="H53" s="60"/>
      <c r="I53" s="60"/>
      <c r="J53" s="60"/>
      <c r="K53" s="60"/>
      <c r="L53" s="60"/>
      <c r="M53" s="60"/>
      <c r="N53" s="60"/>
      <c r="O53" s="60"/>
      <c r="P53" s="60"/>
      <c r="Q53" s="60">
        <v>1</v>
      </c>
      <c r="R53" s="60">
        <v>1</v>
      </c>
      <c r="S53" s="60">
        <v>1</v>
      </c>
      <c r="T53" s="192"/>
      <c r="U53" s="192"/>
      <c r="V53" s="192"/>
      <c r="W53" s="192"/>
      <c r="X53" s="192"/>
      <c r="Y53" s="192"/>
      <c r="Z53" s="192"/>
      <c r="AA53" s="192"/>
      <c r="AB53" s="192"/>
      <c r="AC53" s="192" t="s">
        <v>979</v>
      </c>
      <c r="AD53" s="192" t="s">
        <v>979</v>
      </c>
      <c r="AE53" s="192" t="s">
        <v>979</v>
      </c>
      <c r="AF53" s="36">
        <f t="shared" si="38"/>
        <v>0</v>
      </c>
      <c r="AG53" s="193" t="s">
        <v>1739</v>
      </c>
      <c r="AH53" s="193" t="str">
        <f t="shared" ref="AH53:AS53" si="49">IF(T53="Y",$AG53,"")</f>
        <v/>
      </c>
      <c r="AI53" s="193" t="str">
        <f t="shared" si="49"/>
        <v/>
      </c>
      <c r="AJ53" s="193" t="str">
        <f t="shared" si="49"/>
        <v/>
      </c>
      <c r="AK53" s="193" t="str">
        <f t="shared" si="49"/>
        <v/>
      </c>
      <c r="AL53" s="193" t="str">
        <f t="shared" si="49"/>
        <v/>
      </c>
      <c r="AM53" s="193" t="str">
        <f t="shared" si="49"/>
        <v/>
      </c>
      <c r="AN53" s="193" t="str">
        <f t="shared" si="49"/>
        <v/>
      </c>
      <c r="AO53" s="193" t="str">
        <f t="shared" si="49"/>
        <v/>
      </c>
      <c r="AP53" s="193" t="str">
        <f t="shared" si="49"/>
        <v/>
      </c>
      <c r="AQ53" s="193" t="str">
        <f t="shared" si="49"/>
        <v>Youth Mobile</v>
      </c>
      <c r="AR53" s="193" t="str">
        <f t="shared" si="49"/>
        <v>Youth Mobile</v>
      </c>
      <c r="AS53" s="193" t="str">
        <f t="shared" si="49"/>
        <v>Youth Mobile</v>
      </c>
      <c r="AT53" s="67"/>
      <c r="AU53" s="67"/>
      <c r="AV53" s="67"/>
      <c r="AW53" s="67"/>
      <c r="AX53" s="67"/>
      <c r="AY53" s="67"/>
    </row>
    <row r="54" spans="1:51" ht="14.4">
      <c r="A54" s="56" t="s">
        <v>2262</v>
      </c>
      <c r="B54" s="56" t="s">
        <v>1522</v>
      </c>
      <c r="C54" s="60" t="s">
        <v>2715</v>
      </c>
      <c r="D54" s="60" t="s">
        <v>2237</v>
      </c>
      <c r="E54" s="55">
        <v>1</v>
      </c>
      <c r="F54" s="55" t="s">
        <v>2240</v>
      </c>
      <c r="G54" s="56" t="s">
        <v>2240</v>
      </c>
      <c r="H54" s="60"/>
      <c r="I54" s="60"/>
      <c r="J54" s="60"/>
      <c r="K54" s="60">
        <v>1</v>
      </c>
      <c r="L54" s="60">
        <v>1</v>
      </c>
      <c r="M54" s="60">
        <v>1</v>
      </c>
      <c r="N54" s="60">
        <v>1</v>
      </c>
      <c r="O54" s="60">
        <v>1</v>
      </c>
      <c r="P54" s="60">
        <v>1</v>
      </c>
      <c r="Q54" s="60">
        <v>1</v>
      </c>
      <c r="R54" s="60">
        <v>1</v>
      </c>
      <c r="S54" s="60">
        <v>1</v>
      </c>
      <c r="T54" s="192"/>
      <c r="U54" s="192"/>
      <c r="V54" s="192"/>
      <c r="W54" s="192" t="s">
        <v>979</v>
      </c>
      <c r="X54" s="192" t="s">
        <v>979</v>
      </c>
      <c r="Y54" s="192" t="s">
        <v>979</v>
      </c>
      <c r="Z54" s="192" t="s">
        <v>979</v>
      </c>
      <c r="AA54" s="192" t="s">
        <v>979</v>
      </c>
      <c r="AB54" s="192" t="s">
        <v>979</v>
      </c>
      <c r="AC54" s="192" t="s">
        <v>979</v>
      </c>
      <c r="AD54" s="192" t="s">
        <v>979</v>
      </c>
      <c r="AE54" s="192" t="s">
        <v>979</v>
      </c>
      <c r="AF54" s="36">
        <f t="shared" si="38"/>
        <v>0</v>
      </c>
      <c r="AG54" s="193" t="s">
        <v>1743</v>
      </c>
      <c r="AH54" s="193" t="str">
        <f t="shared" ref="AH54:AS54" si="50">IF(T54="Y",$AG54,"")</f>
        <v/>
      </c>
      <c r="AI54" s="193" t="str">
        <f t="shared" si="50"/>
        <v/>
      </c>
      <c r="AJ54" s="193" t="str">
        <f t="shared" si="50"/>
        <v/>
      </c>
      <c r="AK54" s="193" t="str">
        <f t="shared" si="50"/>
        <v>Reserve</v>
      </c>
      <c r="AL54" s="193" t="str">
        <f t="shared" si="50"/>
        <v>Reserve</v>
      </c>
      <c r="AM54" s="193" t="str">
        <f t="shared" si="50"/>
        <v>Reserve</v>
      </c>
      <c r="AN54" s="193" t="str">
        <f t="shared" si="50"/>
        <v>Reserve</v>
      </c>
      <c r="AO54" s="193" t="str">
        <f t="shared" si="50"/>
        <v>Reserve</v>
      </c>
      <c r="AP54" s="193" t="str">
        <f t="shared" si="50"/>
        <v>Reserve</v>
      </c>
      <c r="AQ54" s="193" t="str">
        <f t="shared" si="50"/>
        <v>Reserve</v>
      </c>
      <c r="AR54" s="193" t="str">
        <f t="shared" si="50"/>
        <v>Reserve</v>
      </c>
      <c r="AS54" s="193" t="str">
        <f t="shared" si="50"/>
        <v>Reserve</v>
      </c>
      <c r="AT54" s="67"/>
      <c r="AU54" s="67"/>
      <c r="AV54" s="67"/>
      <c r="AW54" s="67"/>
      <c r="AX54" s="67"/>
      <c r="AY54" s="67"/>
    </row>
    <row r="55" spans="1:51" ht="14.4">
      <c r="A55" s="56" t="s">
        <v>2262</v>
      </c>
      <c r="B55" s="56" t="s">
        <v>1522</v>
      </c>
      <c r="C55" s="60" t="s">
        <v>2715</v>
      </c>
      <c r="D55" s="60" t="s">
        <v>2237</v>
      </c>
      <c r="E55" s="55">
        <v>1</v>
      </c>
      <c r="F55" s="55" t="s">
        <v>2240</v>
      </c>
      <c r="G55" s="56" t="s">
        <v>2240</v>
      </c>
      <c r="H55" s="60"/>
      <c r="I55" s="60"/>
      <c r="J55" s="60"/>
      <c r="K55" s="60">
        <v>1</v>
      </c>
      <c r="L55" s="60">
        <v>1</v>
      </c>
      <c r="M55" s="60">
        <v>1</v>
      </c>
      <c r="N55" s="60">
        <v>1</v>
      </c>
      <c r="O55" s="60">
        <v>1</v>
      </c>
      <c r="P55" s="60">
        <v>1</v>
      </c>
      <c r="Q55" s="60">
        <v>1</v>
      </c>
      <c r="R55" s="60">
        <v>1</v>
      </c>
      <c r="S55" s="60">
        <v>1</v>
      </c>
      <c r="T55" s="192"/>
      <c r="U55" s="192"/>
      <c r="V55" s="192"/>
      <c r="W55" s="192" t="s">
        <v>979</v>
      </c>
      <c r="X55" s="192" t="s">
        <v>979</v>
      </c>
      <c r="Y55" s="192" t="s">
        <v>979</v>
      </c>
      <c r="Z55" s="192" t="s">
        <v>979</v>
      </c>
      <c r="AA55" s="192" t="s">
        <v>979</v>
      </c>
      <c r="AB55" s="192" t="s">
        <v>979</v>
      </c>
      <c r="AC55" s="192" t="s">
        <v>979</v>
      </c>
      <c r="AD55" s="192" t="s">
        <v>979</v>
      </c>
      <c r="AE55" s="192" t="s">
        <v>979</v>
      </c>
      <c r="AF55" s="36">
        <f t="shared" si="38"/>
        <v>0</v>
      </c>
      <c r="AG55" s="193" t="s">
        <v>1743</v>
      </c>
      <c r="AH55" s="193" t="str">
        <f t="shared" ref="AH55:AS55" si="51">IF(T55="Y",$AG55,"")</f>
        <v/>
      </c>
      <c r="AI55" s="193" t="str">
        <f t="shared" si="51"/>
        <v/>
      </c>
      <c r="AJ55" s="193" t="str">
        <f t="shared" si="51"/>
        <v/>
      </c>
      <c r="AK55" s="193" t="str">
        <f t="shared" si="51"/>
        <v>Reserve</v>
      </c>
      <c r="AL55" s="193" t="str">
        <f t="shared" si="51"/>
        <v>Reserve</v>
      </c>
      <c r="AM55" s="193" t="str">
        <f t="shared" si="51"/>
        <v>Reserve</v>
      </c>
      <c r="AN55" s="193" t="str">
        <f t="shared" si="51"/>
        <v>Reserve</v>
      </c>
      <c r="AO55" s="193" t="str">
        <f t="shared" si="51"/>
        <v>Reserve</v>
      </c>
      <c r="AP55" s="193" t="str">
        <f t="shared" si="51"/>
        <v>Reserve</v>
      </c>
      <c r="AQ55" s="193" t="str">
        <f t="shared" si="51"/>
        <v>Reserve</v>
      </c>
      <c r="AR55" s="193" t="str">
        <f t="shared" si="51"/>
        <v>Reserve</v>
      </c>
      <c r="AS55" s="193" t="str">
        <f t="shared" si="51"/>
        <v>Reserve</v>
      </c>
      <c r="AT55" s="67"/>
      <c r="AU55" s="67"/>
      <c r="AV55" s="67"/>
      <c r="AW55" s="67"/>
      <c r="AX55" s="67"/>
      <c r="AY55" s="67"/>
    </row>
    <row r="56" spans="1:51" ht="14.4">
      <c r="A56" s="56" t="s">
        <v>1468</v>
      </c>
      <c r="B56" s="56" t="s">
        <v>1522</v>
      </c>
      <c r="C56" s="60" t="s">
        <v>2978</v>
      </c>
      <c r="D56" s="60" t="s">
        <v>2237</v>
      </c>
      <c r="E56" s="55">
        <v>1</v>
      </c>
      <c r="F56" s="55" t="s">
        <v>2240</v>
      </c>
      <c r="G56" s="56" t="s">
        <v>2240</v>
      </c>
      <c r="H56" s="60"/>
      <c r="I56" s="60"/>
      <c r="J56" s="60"/>
      <c r="K56" s="60">
        <v>1</v>
      </c>
      <c r="L56" s="60">
        <v>1</v>
      </c>
      <c r="M56" s="60">
        <v>1</v>
      </c>
      <c r="N56" s="60">
        <v>1</v>
      </c>
      <c r="O56" s="60">
        <v>1</v>
      </c>
      <c r="P56" s="60">
        <v>1</v>
      </c>
      <c r="Q56" s="60">
        <v>1</v>
      </c>
      <c r="R56" s="60">
        <v>1</v>
      </c>
      <c r="S56" s="60">
        <v>1</v>
      </c>
      <c r="T56" s="192"/>
      <c r="U56" s="192"/>
      <c r="V56" s="192"/>
      <c r="W56" s="192" t="s">
        <v>979</v>
      </c>
      <c r="X56" s="192" t="s">
        <v>979</v>
      </c>
      <c r="Y56" s="192" t="s">
        <v>979</v>
      </c>
      <c r="Z56" s="192" t="s">
        <v>979</v>
      </c>
      <c r="AA56" s="192" t="s">
        <v>979</v>
      </c>
      <c r="AB56" s="192" t="s">
        <v>979</v>
      </c>
      <c r="AC56" s="192" t="s">
        <v>979</v>
      </c>
      <c r="AD56" s="192" t="s">
        <v>979</v>
      </c>
      <c r="AE56" s="192" t="s">
        <v>979</v>
      </c>
      <c r="AF56" s="36">
        <f t="shared" si="38"/>
        <v>0</v>
      </c>
      <c r="AG56" s="193" t="s">
        <v>1743</v>
      </c>
      <c r="AH56" s="193" t="str">
        <f t="shared" ref="AH56:AS56" si="52">IF(T56="Y",$AG56,"")</f>
        <v/>
      </c>
      <c r="AI56" s="193" t="str">
        <f t="shared" si="52"/>
        <v/>
      </c>
      <c r="AJ56" s="193" t="str">
        <f t="shared" si="52"/>
        <v/>
      </c>
      <c r="AK56" s="193" t="str">
        <f t="shared" si="52"/>
        <v>Reserve</v>
      </c>
      <c r="AL56" s="193" t="str">
        <f t="shared" si="52"/>
        <v>Reserve</v>
      </c>
      <c r="AM56" s="193" t="str">
        <f t="shared" si="52"/>
        <v>Reserve</v>
      </c>
      <c r="AN56" s="193" t="str">
        <f t="shared" si="52"/>
        <v>Reserve</v>
      </c>
      <c r="AO56" s="193" t="str">
        <f t="shared" si="52"/>
        <v>Reserve</v>
      </c>
      <c r="AP56" s="193" t="str">
        <f t="shared" si="52"/>
        <v>Reserve</v>
      </c>
      <c r="AQ56" s="193" t="str">
        <f t="shared" si="52"/>
        <v>Reserve</v>
      </c>
      <c r="AR56" s="193" t="str">
        <f t="shared" si="52"/>
        <v>Reserve</v>
      </c>
      <c r="AS56" s="193" t="str">
        <f t="shared" si="52"/>
        <v>Reserve</v>
      </c>
      <c r="AT56" s="67"/>
      <c r="AU56" s="67"/>
      <c r="AV56" s="67"/>
      <c r="AW56" s="67"/>
      <c r="AX56" s="67"/>
      <c r="AY56" s="67"/>
    </row>
    <row r="57" spans="1:51" ht="14.4">
      <c r="A57" s="56" t="s">
        <v>2262</v>
      </c>
      <c r="B57" s="56" t="s">
        <v>1522</v>
      </c>
      <c r="C57" s="60" t="s">
        <v>2715</v>
      </c>
      <c r="D57" s="60" t="s">
        <v>2237</v>
      </c>
      <c r="E57" s="55">
        <v>1</v>
      </c>
      <c r="F57" s="55" t="s">
        <v>2240</v>
      </c>
      <c r="G57" s="56" t="s">
        <v>2240</v>
      </c>
      <c r="H57" s="60"/>
      <c r="I57" s="60"/>
      <c r="J57" s="60"/>
      <c r="K57" s="60">
        <v>1</v>
      </c>
      <c r="L57" s="60">
        <v>1</v>
      </c>
      <c r="M57" s="60">
        <v>1</v>
      </c>
      <c r="N57" s="60">
        <v>1</v>
      </c>
      <c r="O57" s="60">
        <v>1</v>
      </c>
      <c r="P57" s="60">
        <v>1</v>
      </c>
      <c r="Q57" s="60">
        <v>1</v>
      </c>
      <c r="R57" s="60">
        <v>1</v>
      </c>
      <c r="S57" s="60">
        <v>1</v>
      </c>
      <c r="T57" s="192"/>
      <c r="U57" s="192"/>
      <c r="V57" s="192"/>
      <c r="W57" s="192" t="s">
        <v>979</v>
      </c>
      <c r="X57" s="192" t="s">
        <v>979</v>
      </c>
      <c r="Y57" s="192" t="s">
        <v>979</v>
      </c>
      <c r="Z57" s="192" t="s">
        <v>979</v>
      </c>
      <c r="AA57" s="192" t="s">
        <v>979</v>
      </c>
      <c r="AB57" s="192" t="s">
        <v>979</v>
      </c>
      <c r="AC57" s="192" t="s">
        <v>979</v>
      </c>
      <c r="AD57" s="192" t="s">
        <v>979</v>
      </c>
      <c r="AE57" s="192" t="s">
        <v>979</v>
      </c>
      <c r="AF57" s="36">
        <f t="shared" si="38"/>
        <v>0</v>
      </c>
      <c r="AG57" s="193" t="s">
        <v>1743</v>
      </c>
      <c r="AH57" s="193" t="str">
        <f t="shared" ref="AH57:AS57" si="53">IF(T57="Y",$AG57,"")</f>
        <v/>
      </c>
      <c r="AI57" s="193" t="str">
        <f t="shared" si="53"/>
        <v/>
      </c>
      <c r="AJ57" s="193" t="str">
        <f t="shared" si="53"/>
        <v/>
      </c>
      <c r="AK57" s="193" t="str">
        <f t="shared" si="53"/>
        <v>Reserve</v>
      </c>
      <c r="AL57" s="193" t="str">
        <f t="shared" si="53"/>
        <v>Reserve</v>
      </c>
      <c r="AM57" s="193" t="str">
        <f t="shared" si="53"/>
        <v>Reserve</v>
      </c>
      <c r="AN57" s="193" t="str">
        <f t="shared" si="53"/>
        <v>Reserve</v>
      </c>
      <c r="AO57" s="193" t="str">
        <f t="shared" si="53"/>
        <v>Reserve</v>
      </c>
      <c r="AP57" s="193" t="str">
        <f t="shared" si="53"/>
        <v>Reserve</v>
      </c>
      <c r="AQ57" s="193" t="str">
        <f t="shared" si="53"/>
        <v>Reserve</v>
      </c>
      <c r="AR57" s="193" t="str">
        <f t="shared" si="53"/>
        <v>Reserve</v>
      </c>
      <c r="AS57" s="193" t="str">
        <f t="shared" si="53"/>
        <v>Reserve</v>
      </c>
      <c r="AT57" s="67"/>
      <c r="AU57" s="67"/>
      <c r="AV57" s="67"/>
      <c r="AW57" s="67"/>
      <c r="AX57" s="67"/>
      <c r="AY57" s="67"/>
    </row>
    <row r="58" spans="1:51" ht="14.4">
      <c r="A58" s="56" t="s">
        <v>2266</v>
      </c>
      <c r="B58" s="56" t="s">
        <v>200</v>
      </c>
      <c r="C58" s="60" t="s">
        <v>3123</v>
      </c>
      <c r="D58" s="60" t="s">
        <v>2237</v>
      </c>
      <c r="E58" s="55">
        <v>1</v>
      </c>
      <c r="F58" s="55">
        <v>2149078552</v>
      </c>
      <c r="G58" s="85" t="s">
        <v>198</v>
      </c>
      <c r="H58" s="60"/>
      <c r="I58" s="60"/>
      <c r="J58" s="60"/>
      <c r="K58" s="60"/>
      <c r="L58" s="60"/>
      <c r="M58" s="60"/>
      <c r="N58" s="60"/>
      <c r="O58" s="60"/>
      <c r="P58" s="60"/>
      <c r="Q58" s="60">
        <v>1</v>
      </c>
      <c r="R58" s="60">
        <v>1</v>
      </c>
      <c r="S58" s="60">
        <v>1</v>
      </c>
      <c r="T58" s="192"/>
      <c r="U58" s="192"/>
      <c r="V58" s="192"/>
      <c r="W58" s="192"/>
      <c r="X58" s="192"/>
      <c r="Y58" s="192"/>
      <c r="Z58" s="192"/>
      <c r="AA58" s="192"/>
      <c r="AB58" s="192"/>
      <c r="AC58" s="192" t="s">
        <v>979</v>
      </c>
      <c r="AD58" s="192" t="s">
        <v>979</v>
      </c>
      <c r="AE58" s="192" t="s">
        <v>979</v>
      </c>
      <c r="AF58" s="36">
        <f t="shared" si="38"/>
        <v>0</v>
      </c>
      <c r="AG58" s="193" t="s">
        <v>1739</v>
      </c>
      <c r="AH58" s="193" t="str">
        <f t="shared" ref="AH58:AS58" si="54">IF(T58="Y",$AG58,"")</f>
        <v/>
      </c>
      <c r="AI58" s="193" t="str">
        <f t="shared" si="54"/>
        <v/>
      </c>
      <c r="AJ58" s="193" t="str">
        <f t="shared" si="54"/>
        <v/>
      </c>
      <c r="AK58" s="193" t="str">
        <f t="shared" si="54"/>
        <v/>
      </c>
      <c r="AL58" s="193" t="str">
        <f t="shared" si="54"/>
        <v/>
      </c>
      <c r="AM58" s="193" t="str">
        <f t="shared" si="54"/>
        <v/>
      </c>
      <c r="AN58" s="193" t="str">
        <f t="shared" si="54"/>
        <v/>
      </c>
      <c r="AO58" s="193" t="str">
        <f t="shared" si="54"/>
        <v/>
      </c>
      <c r="AP58" s="193" t="str">
        <f t="shared" si="54"/>
        <v/>
      </c>
      <c r="AQ58" s="193" t="str">
        <f t="shared" si="54"/>
        <v>Youth Mobile</v>
      </c>
      <c r="AR58" s="193" t="str">
        <f t="shared" si="54"/>
        <v>Youth Mobile</v>
      </c>
      <c r="AS58" s="193" t="str">
        <f t="shared" si="54"/>
        <v>Youth Mobile</v>
      </c>
      <c r="AT58" s="67"/>
      <c r="AU58" s="67"/>
      <c r="AV58" s="67"/>
      <c r="AW58" s="67"/>
      <c r="AX58" s="67"/>
      <c r="AY58" s="67"/>
    </row>
    <row r="59" spans="1:51" ht="14.4">
      <c r="A59" s="56" t="s">
        <v>1105</v>
      </c>
      <c r="B59" s="56" t="s">
        <v>200</v>
      </c>
      <c r="C59" s="60" t="s">
        <v>3018</v>
      </c>
      <c r="D59" s="60" t="s">
        <v>2237</v>
      </c>
      <c r="E59" s="55">
        <v>1</v>
      </c>
      <c r="F59" s="55">
        <v>2149078552</v>
      </c>
      <c r="G59" s="85" t="s">
        <v>198</v>
      </c>
      <c r="H59" s="60"/>
      <c r="I59" s="60"/>
      <c r="J59" s="60"/>
      <c r="K59" s="60"/>
      <c r="L59" s="60"/>
      <c r="M59" s="60"/>
      <c r="N59" s="60"/>
      <c r="O59" s="60"/>
      <c r="P59" s="60"/>
      <c r="Q59" s="60">
        <v>1</v>
      </c>
      <c r="R59" s="60">
        <v>1</v>
      </c>
      <c r="S59" s="60">
        <v>1</v>
      </c>
      <c r="T59" s="192"/>
      <c r="U59" s="192"/>
      <c r="V59" s="192"/>
      <c r="W59" s="192"/>
      <c r="X59" s="192"/>
      <c r="Y59" s="192"/>
      <c r="Z59" s="192"/>
      <c r="AA59" s="192"/>
      <c r="AB59" s="192"/>
      <c r="AC59" s="192" t="s">
        <v>979</v>
      </c>
      <c r="AD59" s="192" t="s">
        <v>979</v>
      </c>
      <c r="AE59" s="192" t="s">
        <v>979</v>
      </c>
      <c r="AF59" s="36">
        <f t="shared" si="38"/>
        <v>0</v>
      </c>
      <c r="AG59" s="193" t="s">
        <v>1764</v>
      </c>
      <c r="AH59" s="193" t="str">
        <f t="shared" ref="AH59:AS59" si="55">IF(T59="Y",$AG59,"")</f>
        <v/>
      </c>
      <c r="AI59" s="193" t="str">
        <f t="shared" si="55"/>
        <v/>
      </c>
      <c r="AJ59" s="193" t="str">
        <f t="shared" si="55"/>
        <v/>
      </c>
      <c r="AK59" s="193" t="str">
        <f t="shared" si="55"/>
        <v/>
      </c>
      <c r="AL59" s="193" t="str">
        <f t="shared" si="55"/>
        <v/>
      </c>
      <c r="AM59" s="193" t="str">
        <f t="shared" si="55"/>
        <v/>
      </c>
      <c r="AN59" s="193" t="str">
        <f t="shared" si="55"/>
        <v/>
      </c>
      <c r="AO59" s="193" t="str">
        <f t="shared" si="55"/>
        <v/>
      </c>
      <c r="AP59" s="193" t="str">
        <f t="shared" si="55"/>
        <v/>
      </c>
      <c r="AQ59" s="193" t="str">
        <f t="shared" si="55"/>
        <v>Cultural</v>
      </c>
      <c r="AR59" s="193" t="str">
        <f t="shared" si="55"/>
        <v>Cultural</v>
      </c>
      <c r="AS59" s="193" t="str">
        <f t="shared" si="55"/>
        <v>Cultural</v>
      </c>
      <c r="AT59" s="67"/>
      <c r="AU59" s="67"/>
      <c r="AV59" s="67"/>
      <c r="AW59" s="67"/>
      <c r="AX59" s="67"/>
      <c r="AY59" s="67"/>
    </row>
    <row r="60" spans="1:51" ht="14.4">
      <c r="A60" s="56" t="s">
        <v>1242</v>
      </c>
      <c r="B60" s="56" t="s">
        <v>200</v>
      </c>
      <c r="C60" s="60" t="s">
        <v>2698</v>
      </c>
      <c r="D60" s="60" t="s">
        <v>2237</v>
      </c>
      <c r="E60" s="55">
        <v>1</v>
      </c>
      <c r="F60" s="55">
        <v>2149078552</v>
      </c>
      <c r="G60" s="85" t="s">
        <v>198</v>
      </c>
      <c r="H60" s="60"/>
      <c r="I60" s="60"/>
      <c r="J60" s="60"/>
      <c r="K60" s="60"/>
      <c r="L60" s="60"/>
      <c r="M60" s="60"/>
      <c r="N60" s="60"/>
      <c r="O60" s="60"/>
      <c r="P60" s="60"/>
      <c r="Q60" s="60">
        <v>1</v>
      </c>
      <c r="R60" s="60">
        <v>1</v>
      </c>
      <c r="S60" s="60">
        <v>1</v>
      </c>
      <c r="T60" s="192"/>
      <c r="U60" s="192"/>
      <c r="V60" s="192"/>
      <c r="W60" s="192"/>
      <c r="X60" s="192"/>
      <c r="Y60" s="192"/>
      <c r="Z60" s="192"/>
      <c r="AA60" s="192"/>
      <c r="AB60" s="192"/>
      <c r="AC60" s="192" t="s">
        <v>979</v>
      </c>
      <c r="AD60" s="192" t="s">
        <v>979</v>
      </c>
      <c r="AE60" s="192" t="s">
        <v>979</v>
      </c>
      <c r="AF60" s="36">
        <f t="shared" si="38"/>
        <v>0</v>
      </c>
      <c r="AG60" s="193" t="s">
        <v>1751</v>
      </c>
      <c r="AH60" s="193" t="str">
        <f t="shared" ref="AH60:AS60" si="56">IF(T60="Y",$AG60,"")</f>
        <v/>
      </c>
      <c r="AI60" s="193" t="str">
        <f t="shared" si="56"/>
        <v/>
      </c>
      <c r="AJ60" s="193" t="str">
        <f t="shared" si="56"/>
        <v/>
      </c>
      <c r="AK60" s="193" t="str">
        <f t="shared" si="56"/>
        <v/>
      </c>
      <c r="AL60" s="193" t="str">
        <f t="shared" si="56"/>
        <v/>
      </c>
      <c r="AM60" s="193" t="str">
        <f t="shared" si="56"/>
        <v/>
      </c>
      <c r="AN60" s="193" t="str">
        <f t="shared" si="56"/>
        <v/>
      </c>
      <c r="AO60" s="193" t="str">
        <f t="shared" si="56"/>
        <v/>
      </c>
      <c r="AP60" s="193" t="str">
        <f t="shared" si="56"/>
        <v/>
      </c>
      <c r="AQ60" s="193" t="str">
        <f t="shared" si="56"/>
        <v>Audio</v>
      </c>
      <c r="AR60" s="193" t="str">
        <f t="shared" si="56"/>
        <v>Audio</v>
      </c>
      <c r="AS60" s="193" t="str">
        <f t="shared" si="56"/>
        <v>Audio</v>
      </c>
      <c r="AT60" s="67"/>
      <c r="AU60" s="67"/>
      <c r="AV60" s="67"/>
      <c r="AW60" s="67"/>
      <c r="AX60" s="67"/>
      <c r="AY60" s="67"/>
    </row>
    <row r="61" spans="1:51" ht="14.4">
      <c r="A61" s="56" t="s">
        <v>2267</v>
      </c>
      <c r="B61" s="56" t="s">
        <v>2269</v>
      </c>
      <c r="C61" s="60" t="s">
        <v>3125</v>
      </c>
      <c r="D61" s="60" t="s">
        <v>2237</v>
      </c>
      <c r="E61" s="55">
        <v>1</v>
      </c>
      <c r="F61" s="55" t="s">
        <v>2240</v>
      </c>
      <c r="G61" s="56" t="s">
        <v>2240</v>
      </c>
      <c r="H61" s="60"/>
      <c r="I61" s="60"/>
      <c r="J61" s="60"/>
      <c r="K61" s="60"/>
      <c r="L61" s="60"/>
      <c r="M61" s="60"/>
      <c r="N61" s="60"/>
      <c r="O61" s="60"/>
      <c r="P61" s="60"/>
      <c r="Q61" s="60"/>
      <c r="R61" s="60"/>
      <c r="S61" s="60">
        <v>1</v>
      </c>
      <c r="T61" s="192"/>
      <c r="U61" s="192"/>
      <c r="V61" s="192"/>
      <c r="W61" s="192"/>
      <c r="X61" s="192"/>
      <c r="Y61" s="192"/>
      <c r="Z61" s="192"/>
      <c r="AA61" s="192"/>
      <c r="AB61" s="192"/>
      <c r="AC61" s="192"/>
      <c r="AD61" s="192"/>
      <c r="AE61" s="192" t="s">
        <v>979</v>
      </c>
      <c r="AF61" s="36">
        <f t="shared" si="38"/>
        <v>0</v>
      </c>
      <c r="AG61" s="193" t="s">
        <v>1743</v>
      </c>
      <c r="AH61" s="193" t="str">
        <f t="shared" ref="AH61:AS61" si="57">IF(T61="Y",$AG61,"")</f>
        <v/>
      </c>
      <c r="AI61" s="193" t="str">
        <f t="shared" si="57"/>
        <v/>
      </c>
      <c r="AJ61" s="193" t="str">
        <f t="shared" si="57"/>
        <v/>
      </c>
      <c r="AK61" s="193" t="str">
        <f t="shared" si="57"/>
        <v/>
      </c>
      <c r="AL61" s="193" t="str">
        <f t="shared" si="57"/>
        <v/>
      </c>
      <c r="AM61" s="193" t="str">
        <f t="shared" si="57"/>
        <v/>
      </c>
      <c r="AN61" s="193" t="str">
        <f t="shared" si="57"/>
        <v/>
      </c>
      <c r="AO61" s="193" t="str">
        <f t="shared" si="57"/>
        <v/>
      </c>
      <c r="AP61" s="193" t="str">
        <f t="shared" si="57"/>
        <v/>
      </c>
      <c r="AQ61" s="193" t="str">
        <f t="shared" si="57"/>
        <v/>
      </c>
      <c r="AR61" s="193" t="str">
        <f t="shared" si="57"/>
        <v/>
      </c>
      <c r="AS61" s="193" t="str">
        <f t="shared" si="57"/>
        <v>Reserve</v>
      </c>
      <c r="AT61" s="67"/>
      <c r="AU61" s="67"/>
      <c r="AV61" s="67"/>
      <c r="AW61" s="67"/>
      <c r="AX61" s="67"/>
      <c r="AY61" s="67"/>
    </row>
    <row r="62" spans="1:51" ht="14.4">
      <c r="A62" s="56" t="s">
        <v>1019</v>
      </c>
      <c r="B62" s="56" t="s">
        <v>2269</v>
      </c>
      <c r="C62" s="60" t="s">
        <v>2922</v>
      </c>
      <c r="D62" s="60" t="s">
        <v>2237</v>
      </c>
      <c r="E62" s="55">
        <v>1</v>
      </c>
      <c r="F62" s="55" t="s">
        <v>2240</v>
      </c>
      <c r="G62" s="56" t="s">
        <v>2240</v>
      </c>
      <c r="H62" s="60"/>
      <c r="I62" s="60"/>
      <c r="J62" s="60"/>
      <c r="K62" s="60"/>
      <c r="L62" s="60"/>
      <c r="M62" s="60"/>
      <c r="N62" s="60"/>
      <c r="O62" s="60"/>
      <c r="P62" s="60"/>
      <c r="Q62" s="60"/>
      <c r="R62" s="60"/>
      <c r="S62" s="60">
        <v>1</v>
      </c>
      <c r="T62" s="192"/>
      <c r="U62" s="192"/>
      <c r="V62" s="192"/>
      <c r="W62" s="192"/>
      <c r="X62" s="192"/>
      <c r="Y62" s="192"/>
      <c r="Z62" s="192"/>
      <c r="AA62" s="192"/>
      <c r="AB62" s="192"/>
      <c r="AC62" s="192"/>
      <c r="AD62" s="192"/>
      <c r="AE62" s="192" t="s">
        <v>979</v>
      </c>
      <c r="AF62" s="36">
        <f t="shared" si="38"/>
        <v>0</v>
      </c>
      <c r="AG62" s="193" t="s">
        <v>1765</v>
      </c>
      <c r="AH62" s="193" t="str">
        <f t="shared" ref="AH62:AS62" si="58">IF(T62="Y",$AG62,"")</f>
        <v/>
      </c>
      <c r="AI62" s="193" t="str">
        <f t="shared" si="58"/>
        <v/>
      </c>
      <c r="AJ62" s="193" t="str">
        <f t="shared" si="58"/>
        <v/>
      </c>
      <c r="AK62" s="193" t="str">
        <f t="shared" si="58"/>
        <v/>
      </c>
      <c r="AL62" s="193" t="str">
        <f t="shared" si="58"/>
        <v/>
      </c>
      <c r="AM62" s="193" t="str">
        <f t="shared" si="58"/>
        <v/>
      </c>
      <c r="AN62" s="193" t="str">
        <f t="shared" si="58"/>
        <v/>
      </c>
      <c r="AO62" s="193" t="str">
        <f t="shared" si="58"/>
        <v/>
      </c>
      <c r="AP62" s="193" t="str">
        <f t="shared" si="58"/>
        <v/>
      </c>
      <c r="AQ62" s="193" t="str">
        <f t="shared" si="58"/>
        <v/>
      </c>
      <c r="AR62" s="193" t="str">
        <f t="shared" si="58"/>
        <v/>
      </c>
      <c r="AS62" s="193" t="str">
        <f t="shared" si="58"/>
        <v>Health</v>
      </c>
      <c r="AT62" s="67"/>
      <c r="AU62" s="67"/>
      <c r="AV62" s="67"/>
      <c r="AW62" s="67"/>
      <c r="AX62" s="67"/>
      <c r="AY62" s="67"/>
    </row>
    <row r="63" spans="1:51" ht="14.4">
      <c r="A63" s="56" t="s">
        <v>338</v>
      </c>
      <c r="B63" s="56" t="s">
        <v>224</v>
      </c>
      <c r="C63" s="60" t="s">
        <v>3179</v>
      </c>
      <c r="D63" s="60" t="s">
        <v>2237</v>
      </c>
      <c r="E63" s="55">
        <v>1</v>
      </c>
      <c r="F63" s="86">
        <v>4408320769</v>
      </c>
      <c r="G63" s="85" t="s">
        <v>228</v>
      </c>
      <c r="H63" s="60"/>
      <c r="I63" s="60"/>
      <c r="J63" s="60"/>
      <c r="K63" s="60"/>
      <c r="L63" s="60"/>
      <c r="M63" s="60"/>
      <c r="N63" s="60"/>
      <c r="O63" s="60"/>
      <c r="P63" s="60"/>
      <c r="Q63" s="60">
        <v>1</v>
      </c>
      <c r="R63" s="60">
        <v>1</v>
      </c>
      <c r="S63" s="60">
        <v>1</v>
      </c>
      <c r="T63" s="192"/>
      <c r="U63" s="192"/>
      <c r="V63" s="192"/>
      <c r="W63" s="192"/>
      <c r="X63" s="192"/>
      <c r="Y63" s="192"/>
      <c r="Z63" s="192"/>
      <c r="AA63" s="192"/>
      <c r="AB63" s="192"/>
      <c r="AC63" s="192" t="s">
        <v>979</v>
      </c>
      <c r="AD63" s="192" t="s">
        <v>979</v>
      </c>
      <c r="AE63" s="192" t="s">
        <v>979</v>
      </c>
      <c r="AF63" s="36">
        <f t="shared" si="38"/>
        <v>0</v>
      </c>
      <c r="AG63" s="193" t="s">
        <v>1752</v>
      </c>
      <c r="AH63" s="193" t="str">
        <f t="shared" ref="AH63:AS63" si="59">IF(T63="Y",$AG63,"")</f>
        <v/>
      </c>
      <c r="AI63" s="193" t="str">
        <f t="shared" si="59"/>
        <v/>
      </c>
      <c r="AJ63" s="193" t="str">
        <f t="shared" si="59"/>
        <v/>
      </c>
      <c r="AK63" s="193" t="str">
        <f t="shared" si="59"/>
        <v/>
      </c>
      <c r="AL63" s="193" t="str">
        <f t="shared" si="59"/>
        <v/>
      </c>
      <c r="AM63" s="193" t="str">
        <f t="shared" si="59"/>
        <v/>
      </c>
      <c r="AN63" s="193" t="str">
        <f t="shared" si="59"/>
        <v/>
      </c>
      <c r="AO63" s="193" t="str">
        <f t="shared" si="59"/>
        <v/>
      </c>
      <c r="AP63" s="193" t="str">
        <f t="shared" si="59"/>
        <v/>
      </c>
      <c r="AQ63" s="193" t="str">
        <f t="shared" si="59"/>
        <v>Helpdesk</v>
      </c>
      <c r="AR63" s="193" t="str">
        <f t="shared" si="59"/>
        <v>Helpdesk</v>
      </c>
      <c r="AS63" s="193" t="str">
        <f t="shared" si="59"/>
        <v>Helpdesk</v>
      </c>
      <c r="AT63" s="67"/>
      <c r="AU63" s="67"/>
      <c r="AV63" s="67"/>
      <c r="AW63" s="67"/>
      <c r="AX63" s="67"/>
      <c r="AY63" s="67"/>
    </row>
    <row r="64" spans="1:51" ht="14.4">
      <c r="A64" s="56" t="s">
        <v>568</v>
      </c>
      <c r="B64" s="56" t="s">
        <v>224</v>
      </c>
      <c r="C64" s="60" t="s">
        <v>2599</v>
      </c>
      <c r="D64" s="60" t="s">
        <v>2237</v>
      </c>
      <c r="E64" s="55">
        <v>1</v>
      </c>
      <c r="F64" s="86">
        <v>4408320769</v>
      </c>
      <c r="G64" s="85" t="s">
        <v>228</v>
      </c>
      <c r="H64" s="60"/>
      <c r="I64" s="60"/>
      <c r="J64" s="60"/>
      <c r="K64" s="60"/>
      <c r="L64" s="60"/>
      <c r="M64" s="60"/>
      <c r="N64" s="60"/>
      <c r="O64" s="60"/>
      <c r="P64" s="60"/>
      <c r="Q64" s="60">
        <v>1</v>
      </c>
      <c r="R64" s="60">
        <v>1</v>
      </c>
      <c r="S64" s="60">
        <v>1</v>
      </c>
      <c r="T64" s="192"/>
      <c r="U64" s="192"/>
      <c r="V64" s="192"/>
      <c r="W64" s="192"/>
      <c r="X64" s="192"/>
      <c r="Y64" s="192"/>
      <c r="Z64" s="192"/>
      <c r="AA64" s="192"/>
      <c r="AB64" s="192"/>
      <c r="AC64" s="192" t="s">
        <v>979</v>
      </c>
      <c r="AD64" s="192" t="s">
        <v>979</v>
      </c>
      <c r="AE64" s="192" t="s">
        <v>979</v>
      </c>
      <c r="AF64" s="36">
        <f t="shared" si="38"/>
        <v>0</v>
      </c>
      <c r="AG64" s="193" t="s">
        <v>1752</v>
      </c>
      <c r="AH64" s="193" t="str">
        <f t="shared" ref="AH64:AS64" si="60">IF(T64="Y",$AG64,"")</f>
        <v/>
      </c>
      <c r="AI64" s="193" t="str">
        <f t="shared" si="60"/>
        <v/>
      </c>
      <c r="AJ64" s="193" t="str">
        <f t="shared" si="60"/>
        <v/>
      </c>
      <c r="AK64" s="193" t="str">
        <f t="shared" si="60"/>
        <v/>
      </c>
      <c r="AL64" s="193" t="str">
        <f t="shared" si="60"/>
        <v/>
      </c>
      <c r="AM64" s="193" t="str">
        <f t="shared" si="60"/>
        <v/>
      </c>
      <c r="AN64" s="193" t="str">
        <f t="shared" si="60"/>
        <v/>
      </c>
      <c r="AO64" s="193" t="str">
        <f t="shared" si="60"/>
        <v/>
      </c>
      <c r="AP64" s="193" t="str">
        <f t="shared" si="60"/>
        <v/>
      </c>
      <c r="AQ64" s="193" t="str">
        <f t="shared" si="60"/>
        <v>Helpdesk</v>
      </c>
      <c r="AR64" s="193" t="str">
        <f t="shared" si="60"/>
        <v>Helpdesk</v>
      </c>
      <c r="AS64" s="193" t="str">
        <f t="shared" si="60"/>
        <v>Helpdesk</v>
      </c>
      <c r="AT64" s="67"/>
      <c r="AU64" s="67"/>
      <c r="AV64" s="67"/>
      <c r="AW64" s="67"/>
      <c r="AX64" s="67"/>
      <c r="AY64" s="67"/>
    </row>
    <row r="65" spans="1:51" ht="14.4">
      <c r="A65" s="56" t="s">
        <v>568</v>
      </c>
      <c r="B65" s="56" t="s">
        <v>224</v>
      </c>
      <c r="C65" s="60" t="s">
        <v>2599</v>
      </c>
      <c r="D65" s="60" t="s">
        <v>2237</v>
      </c>
      <c r="E65" s="55">
        <v>1</v>
      </c>
      <c r="F65" s="86">
        <v>4408320769</v>
      </c>
      <c r="G65" s="85" t="s">
        <v>228</v>
      </c>
      <c r="H65" s="60"/>
      <c r="I65" s="60"/>
      <c r="J65" s="60"/>
      <c r="K65" s="60"/>
      <c r="L65" s="60"/>
      <c r="M65" s="60"/>
      <c r="N65" s="60"/>
      <c r="O65" s="60"/>
      <c r="P65" s="60"/>
      <c r="Q65" s="60">
        <v>1</v>
      </c>
      <c r="R65" s="60">
        <v>1</v>
      </c>
      <c r="S65" s="60">
        <v>1</v>
      </c>
      <c r="T65" s="192"/>
      <c r="U65" s="192"/>
      <c r="V65" s="192"/>
      <c r="W65" s="192"/>
      <c r="X65" s="192"/>
      <c r="Y65" s="192"/>
      <c r="Z65" s="192"/>
      <c r="AA65" s="192"/>
      <c r="AB65" s="192"/>
      <c r="AC65" s="192" t="s">
        <v>979</v>
      </c>
      <c r="AD65" s="192" t="s">
        <v>979</v>
      </c>
      <c r="AE65" s="192" t="s">
        <v>979</v>
      </c>
      <c r="AF65" s="36">
        <f t="shared" si="38"/>
        <v>0</v>
      </c>
      <c r="AG65" s="193" t="s">
        <v>1752</v>
      </c>
      <c r="AH65" s="193" t="str">
        <f t="shared" ref="AH65:AS65" si="61">IF(T65="Y",$AG65,"")</f>
        <v/>
      </c>
      <c r="AI65" s="193" t="str">
        <f t="shared" si="61"/>
        <v/>
      </c>
      <c r="AJ65" s="193" t="str">
        <f t="shared" si="61"/>
        <v/>
      </c>
      <c r="AK65" s="193" t="str">
        <f t="shared" si="61"/>
        <v/>
      </c>
      <c r="AL65" s="193" t="str">
        <f t="shared" si="61"/>
        <v/>
      </c>
      <c r="AM65" s="193" t="str">
        <f t="shared" si="61"/>
        <v/>
      </c>
      <c r="AN65" s="193" t="str">
        <f t="shared" si="61"/>
        <v/>
      </c>
      <c r="AO65" s="193" t="str">
        <f t="shared" si="61"/>
        <v/>
      </c>
      <c r="AP65" s="193" t="str">
        <f t="shared" si="61"/>
        <v/>
      </c>
      <c r="AQ65" s="193" t="str">
        <f t="shared" si="61"/>
        <v>Helpdesk</v>
      </c>
      <c r="AR65" s="193" t="str">
        <f t="shared" si="61"/>
        <v>Helpdesk</v>
      </c>
      <c r="AS65" s="193" t="str">
        <f t="shared" si="61"/>
        <v>Helpdesk</v>
      </c>
      <c r="AT65" s="67"/>
      <c r="AU65" s="67"/>
      <c r="AV65" s="67"/>
      <c r="AW65" s="67"/>
      <c r="AX65" s="67"/>
      <c r="AY65" s="67"/>
    </row>
    <row r="66" spans="1:51" ht="14.4">
      <c r="A66" s="56" t="s">
        <v>568</v>
      </c>
      <c r="B66" s="56" t="s">
        <v>224</v>
      </c>
      <c r="C66" s="60" t="s">
        <v>2599</v>
      </c>
      <c r="D66" s="60" t="s">
        <v>2237</v>
      </c>
      <c r="E66" s="55">
        <v>1</v>
      </c>
      <c r="F66" s="86">
        <v>4408320769</v>
      </c>
      <c r="G66" s="85" t="s">
        <v>228</v>
      </c>
      <c r="H66" s="60"/>
      <c r="I66" s="60"/>
      <c r="J66" s="60"/>
      <c r="K66" s="60"/>
      <c r="L66" s="60"/>
      <c r="M66" s="60"/>
      <c r="N66" s="60"/>
      <c r="O66" s="60"/>
      <c r="P66" s="60"/>
      <c r="Q66" s="60">
        <v>1</v>
      </c>
      <c r="R66" s="60">
        <v>1</v>
      </c>
      <c r="S66" s="60">
        <v>1</v>
      </c>
      <c r="T66" s="192"/>
      <c r="U66" s="192"/>
      <c r="V66" s="192"/>
      <c r="W66" s="192"/>
      <c r="X66" s="192"/>
      <c r="Y66" s="192"/>
      <c r="Z66" s="192"/>
      <c r="AA66" s="192"/>
      <c r="AB66" s="192"/>
      <c r="AC66" s="192" t="s">
        <v>979</v>
      </c>
      <c r="AD66" s="192" t="s">
        <v>979</v>
      </c>
      <c r="AE66" s="192" t="s">
        <v>979</v>
      </c>
      <c r="AF66" s="36">
        <f t="shared" si="38"/>
        <v>0</v>
      </c>
      <c r="AG66" s="193" t="s">
        <v>1752</v>
      </c>
      <c r="AH66" s="193" t="str">
        <f t="shared" ref="AH66:AS66" si="62">IF(T66="Y",$AG66,"")</f>
        <v/>
      </c>
      <c r="AI66" s="193" t="str">
        <f t="shared" si="62"/>
        <v/>
      </c>
      <c r="AJ66" s="193" t="str">
        <f t="shared" si="62"/>
        <v/>
      </c>
      <c r="AK66" s="193" t="str">
        <f t="shared" si="62"/>
        <v/>
      </c>
      <c r="AL66" s="193" t="str">
        <f t="shared" si="62"/>
        <v/>
      </c>
      <c r="AM66" s="193" t="str">
        <f t="shared" si="62"/>
        <v/>
      </c>
      <c r="AN66" s="193" t="str">
        <f t="shared" si="62"/>
        <v/>
      </c>
      <c r="AO66" s="193" t="str">
        <f t="shared" si="62"/>
        <v/>
      </c>
      <c r="AP66" s="193" t="str">
        <f t="shared" si="62"/>
        <v/>
      </c>
      <c r="AQ66" s="193" t="str">
        <f t="shared" si="62"/>
        <v>Helpdesk</v>
      </c>
      <c r="AR66" s="193" t="str">
        <f t="shared" si="62"/>
        <v>Helpdesk</v>
      </c>
      <c r="AS66" s="193" t="str">
        <f t="shared" si="62"/>
        <v>Helpdesk</v>
      </c>
      <c r="AT66" s="67"/>
      <c r="AU66" s="67"/>
      <c r="AV66" s="67"/>
      <c r="AW66" s="67"/>
      <c r="AX66" s="67"/>
      <c r="AY66" s="67"/>
    </row>
    <row r="67" spans="1:51" ht="14.4">
      <c r="A67" s="56" t="s">
        <v>3359</v>
      </c>
      <c r="B67" s="56" t="s">
        <v>475</v>
      </c>
      <c r="C67" s="60" t="s">
        <v>2598</v>
      </c>
      <c r="D67" s="60" t="s">
        <v>2237</v>
      </c>
      <c r="E67" s="55">
        <v>1</v>
      </c>
      <c r="F67" s="55">
        <v>9492029692</v>
      </c>
      <c r="G67" s="56" t="s">
        <v>530</v>
      </c>
      <c r="H67" s="60"/>
      <c r="I67" s="60">
        <v>1</v>
      </c>
      <c r="J67" s="60">
        <v>1</v>
      </c>
      <c r="K67" s="60">
        <v>1</v>
      </c>
      <c r="L67" s="60">
        <v>1</v>
      </c>
      <c r="M67" s="60">
        <v>1</v>
      </c>
      <c r="N67" s="60">
        <v>1</v>
      </c>
      <c r="O67" s="60">
        <v>1</v>
      </c>
      <c r="P67" s="60">
        <v>1</v>
      </c>
      <c r="Q67" s="60">
        <v>1</v>
      </c>
      <c r="R67" s="60">
        <v>1</v>
      </c>
      <c r="S67" s="60">
        <v>1</v>
      </c>
      <c r="T67" s="192"/>
      <c r="U67" s="192" t="s">
        <v>979</v>
      </c>
      <c r="V67" s="192" t="s">
        <v>979</v>
      </c>
      <c r="W67" s="192" t="s">
        <v>979</v>
      </c>
      <c r="X67" s="192" t="s">
        <v>979</v>
      </c>
      <c r="Y67" s="192" t="s">
        <v>979</v>
      </c>
      <c r="Z67" s="192" t="s">
        <v>979</v>
      </c>
      <c r="AA67" s="192" t="s">
        <v>979</v>
      </c>
      <c r="AB67" s="192" t="s">
        <v>979</v>
      </c>
      <c r="AC67" s="192" t="s">
        <v>979</v>
      </c>
      <c r="AD67" s="192" t="s">
        <v>979</v>
      </c>
      <c r="AE67" s="192" t="s">
        <v>979</v>
      </c>
      <c r="AF67" s="36">
        <f t="shared" si="38"/>
        <v>0</v>
      </c>
      <c r="AG67" s="193" t="s">
        <v>1752</v>
      </c>
      <c r="AH67" s="193" t="str">
        <f t="shared" ref="AH67:AS67" si="63">IF(T67="Y",$AG67,"")</f>
        <v/>
      </c>
      <c r="AI67" s="193" t="str">
        <f t="shared" si="63"/>
        <v>Helpdesk</v>
      </c>
      <c r="AJ67" s="193" t="str">
        <f t="shared" si="63"/>
        <v>Helpdesk</v>
      </c>
      <c r="AK67" s="193" t="str">
        <f t="shared" si="63"/>
        <v>Helpdesk</v>
      </c>
      <c r="AL67" s="193" t="str">
        <f t="shared" si="63"/>
        <v>Helpdesk</v>
      </c>
      <c r="AM67" s="193" t="str">
        <f t="shared" si="63"/>
        <v>Helpdesk</v>
      </c>
      <c r="AN67" s="193" t="str">
        <f t="shared" si="63"/>
        <v>Helpdesk</v>
      </c>
      <c r="AO67" s="193" t="str">
        <f t="shared" si="63"/>
        <v>Helpdesk</v>
      </c>
      <c r="AP67" s="193" t="str">
        <f t="shared" si="63"/>
        <v>Helpdesk</v>
      </c>
      <c r="AQ67" s="193" t="str">
        <f t="shared" si="63"/>
        <v>Helpdesk</v>
      </c>
      <c r="AR67" s="193" t="str">
        <f t="shared" si="63"/>
        <v>Helpdesk</v>
      </c>
      <c r="AS67" s="193" t="str">
        <f t="shared" si="63"/>
        <v>Helpdesk</v>
      </c>
      <c r="AT67" s="67"/>
      <c r="AU67" s="67"/>
      <c r="AV67" s="67"/>
      <c r="AW67" s="67"/>
      <c r="AX67" s="67"/>
      <c r="AY67" s="67"/>
    </row>
    <row r="68" spans="1:51" ht="14.4">
      <c r="A68" s="56" t="s">
        <v>3360</v>
      </c>
      <c r="B68" s="56" t="s">
        <v>475</v>
      </c>
      <c r="C68" s="60" t="s">
        <v>2598</v>
      </c>
      <c r="D68" s="60" t="s">
        <v>2237</v>
      </c>
      <c r="E68" s="55">
        <v>1</v>
      </c>
      <c r="F68" s="55">
        <v>9492029692</v>
      </c>
      <c r="G68" s="56" t="s">
        <v>530</v>
      </c>
      <c r="H68" s="60"/>
      <c r="I68" s="60">
        <v>1</v>
      </c>
      <c r="J68" s="60">
        <v>1</v>
      </c>
      <c r="K68" s="60">
        <v>1</v>
      </c>
      <c r="L68" s="60">
        <v>1</v>
      </c>
      <c r="M68" s="60">
        <v>1</v>
      </c>
      <c r="N68" s="60">
        <v>1</v>
      </c>
      <c r="O68" s="60">
        <v>1</v>
      </c>
      <c r="P68" s="60">
        <v>1</v>
      </c>
      <c r="Q68" s="60">
        <v>1</v>
      </c>
      <c r="R68" s="60">
        <v>1</v>
      </c>
      <c r="S68" s="60">
        <v>1</v>
      </c>
      <c r="T68" s="192"/>
      <c r="U68" s="192" t="s">
        <v>979</v>
      </c>
      <c r="V68" s="192" t="s">
        <v>979</v>
      </c>
      <c r="W68" s="192" t="s">
        <v>979</v>
      </c>
      <c r="X68" s="192" t="s">
        <v>979</v>
      </c>
      <c r="Y68" s="192" t="s">
        <v>979</v>
      </c>
      <c r="Z68" s="192" t="s">
        <v>979</v>
      </c>
      <c r="AA68" s="192" t="s">
        <v>979</v>
      </c>
      <c r="AB68" s="192" t="s">
        <v>979</v>
      </c>
      <c r="AC68" s="192" t="s">
        <v>979</v>
      </c>
      <c r="AD68" s="192" t="s">
        <v>979</v>
      </c>
      <c r="AE68" s="192" t="s">
        <v>979</v>
      </c>
      <c r="AF68" s="36">
        <v>11</v>
      </c>
      <c r="AG68" s="193"/>
      <c r="AH68" s="193"/>
      <c r="AI68" s="193"/>
      <c r="AJ68" s="193"/>
      <c r="AK68" s="193"/>
      <c r="AL68" s="193"/>
      <c r="AM68" s="193"/>
      <c r="AN68" s="193"/>
      <c r="AO68" s="193"/>
      <c r="AP68" s="193"/>
      <c r="AQ68" s="193"/>
      <c r="AR68" s="193"/>
      <c r="AS68" s="193"/>
      <c r="AT68" s="67"/>
      <c r="AU68" s="67"/>
      <c r="AV68" s="67"/>
      <c r="AW68" s="67"/>
      <c r="AX68" s="67"/>
      <c r="AY68" s="67"/>
    </row>
    <row r="69" spans="1:51" ht="14.4">
      <c r="A69" s="56" t="s">
        <v>2270</v>
      </c>
      <c r="B69" s="56" t="s">
        <v>2260</v>
      </c>
      <c r="C69" s="60" t="s">
        <v>2270</v>
      </c>
      <c r="D69" s="60" t="s">
        <v>2237</v>
      </c>
      <c r="E69" s="55">
        <v>1</v>
      </c>
      <c r="F69" s="55" t="s">
        <v>2240</v>
      </c>
      <c r="G69" s="56" t="s">
        <v>2240</v>
      </c>
      <c r="H69" s="60"/>
      <c r="I69" s="60">
        <v>1</v>
      </c>
      <c r="J69" s="60">
        <v>1</v>
      </c>
      <c r="K69" s="60">
        <v>1</v>
      </c>
      <c r="L69" s="60">
        <v>1</v>
      </c>
      <c r="M69" s="60">
        <v>1</v>
      </c>
      <c r="N69" s="60">
        <v>1</v>
      </c>
      <c r="O69" s="60">
        <v>1</v>
      </c>
      <c r="P69" s="60">
        <v>1</v>
      </c>
      <c r="Q69" s="60">
        <v>1</v>
      </c>
      <c r="R69" s="60">
        <v>1</v>
      </c>
      <c r="S69" s="60">
        <v>1</v>
      </c>
      <c r="T69" s="192"/>
      <c r="U69" s="192" t="s">
        <v>979</v>
      </c>
      <c r="V69" s="192" t="s">
        <v>979</v>
      </c>
      <c r="W69" s="192" t="s">
        <v>979</v>
      </c>
      <c r="X69" s="192" t="s">
        <v>979</v>
      </c>
      <c r="Y69" s="192" t="s">
        <v>979</v>
      </c>
      <c r="Z69" s="192" t="s">
        <v>979</v>
      </c>
      <c r="AA69" s="192" t="s">
        <v>979</v>
      </c>
      <c r="AB69" s="192" t="s">
        <v>979</v>
      </c>
      <c r="AC69" s="192" t="s">
        <v>979</v>
      </c>
      <c r="AD69" s="192" t="s">
        <v>979</v>
      </c>
      <c r="AE69" s="192" t="s">
        <v>979</v>
      </c>
      <c r="AF69" s="36">
        <f t="shared" ref="AF69:AF90" si="64">SUMPRODUCT((ISNUMBER(FIND("Y",T69:AE69))))</f>
        <v>0</v>
      </c>
      <c r="AG69" s="193" t="s">
        <v>1779</v>
      </c>
      <c r="AH69" s="193" t="str">
        <f t="shared" ref="AH69:AS69" si="65">IF(T69="Y",$AG69,"")</f>
        <v/>
      </c>
      <c r="AI69" s="193" t="str">
        <f t="shared" si="65"/>
        <v>Hospitality</v>
      </c>
      <c r="AJ69" s="193" t="str">
        <f t="shared" si="65"/>
        <v>Hospitality</v>
      </c>
      <c r="AK69" s="193" t="str">
        <f t="shared" si="65"/>
        <v>Hospitality</v>
      </c>
      <c r="AL69" s="193" t="str">
        <f t="shared" si="65"/>
        <v>Hospitality</v>
      </c>
      <c r="AM69" s="193" t="str">
        <f t="shared" si="65"/>
        <v>Hospitality</v>
      </c>
      <c r="AN69" s="193" t="str">
        <f t="shared" si="65"/>
        <v>Hospitality</v>
      </c>
      <c r="AO69" s="193" t="str">
        <f t="shared" si="65"/>
        <v>Hospitality</v>
      </c>
      <c r="AP69" s="193" t="str">
        <f t="shared" si="65"/>
        <v>Hospitality</v>
      </c>
      <c r="AQ69" s="193" t="str">
        <f t="shared" si="65"/>
        <v>Hospitality</v>
      </c>
      <c r="AR69" s="193" t="str">
        <f t="shared" si="65"/>
        <v>Hospitality</v>
      </c>
      <c r="AS69" s="193" t="str">
        <f t="shared" si="65"/>
        <v>Hospitality</v>
      </c>
      <c r="AT69" s="67"/>
      <c r="AU69" s="67"/>
      <c r="AV69" s="67"/>
      <c r="AW69" s="67"/>
      <c r="AX69" s="67"/>
      <c r="AY69" s="67"/>
    </row>
    <row r="70" spans="1:51" ht="14.4">
      <c r="A70" s="56" t="s">
        <v>3361</v>
      </c>
      <c r="B70" s="56" t="s">
        <v>2260</v>
      </c>
      <c r="C70" s="60" t="s">
        <v>2835</v>
      </c>
      <c r="D70" s="60" t="s">
        <v>2237</v>
      </c>
      <c r="E70" s="55">
        <v>1</v>
      </c>
      <c r="F70" s="55">
        <v>6502246121</v>
      </c>
      <c r="G70" s="56" t="s">
        <v>96</v>
      </c>
      <c r="H70" s="60"/>
      <c r="I70" s="60"/>
      <c r="J70" s="60"/>
      <c r="K70" s="60"/>
      <c r="L70" s="60"/>
      <c r="M70" s="60"/>
      <c r="N70" s="60"/>
      <c r="O70" s="60"/>
      <c r="P70" s="60"/>
      <c r="Q70" s="60">
        <v>1</v>
      </c>
      <c r="R70" s="60">
        <v>1</v>
      </c>
      <c r="S70" s="60">
        <v>1</v>
      </c>
      <c r="T70" s="192"/>
      <c r="U70" s="192"/>
      <c r="V70" s="192"/>
      <c r="W70" s="192"/>
      <c r="X70" s="192"/>
      <c r="Y70" s="192"/>
      <c r="Z70" s="192"/>
      <c r="AA70" s="192"/>
      <c r="AB70" s="192"/>
      <c r="AC70" s="192" t="s">
        <v>979</v>
      </c>
      <c r="AD70" s="192" t="s">
        <v>979</v>
      </c>
      <c r="AE70" s="192" t="s">
        <v>979</v>
      </c>
      <c r="AF70" s="36">
        <f t="shared" si="64"/>
        <v>0</v>
      </c>
      <c r="AG70" s="193" t="s">
        <v>1757</v>
      </c>
      <c r="AH70" s="193" t="str">
        <f t="shared" ref="AH70:AS70" si="66">IF(T70="Y",$AG70,"")</f>
        <v/>
      </c>
      <c r="AI70" s="193" t="str">
        <f t="shared" si="66"/>
        <v/>
      </c>
      <c r="AJ70" s="193" t="str">
        <f t="shared" si="66"/>
        <v/>
      </c>
      <c r="AK70" s="193" t="str">
        <f t="shared" si="66"/>
        <v/>
      </c>
      <c r="AL70" s="193" t="str">
        <f t="shared" si="66"/>
        <v/>
      </c>
      <c r="AM70" s="193" t="str">
        <f t="shared" si="66"/>
        <v/>
      </c>
      <c r="AN70" s="193" t="str">
        <f t="shared" si="66"/>
        <v/>
      </c>
      <c r="AO70" s="193" t="str">
        <f t="shared" si="66"/>
        <v/>
      </c>
      <c r="AP70" s="193" t="str">
        <f t="shared" si="66"/>
        <v/>
      </c>
      <c r="AQ70" s="193" t="str">
        <f t="shared" si="66"/>
        <v>Bookstall</v>
      </c>
      <c r="AR70" s="193" t="str">
        <f t="shared" si="66"/>
        <v>Bookstall</v>
      </c>
      <c r="AS70" s="193" t="str">
        <f t="shared" si="66"/>
        <v>Bookstall</v>
      </c>
      <c r="AT70" s="67"/>
      <c r="AU70" s="67"/>
      <c r="AV70" s="67"/>
      <c r="AW70" s="67"/>
      <c r="AX70" s="67"/>
      <c r="AY70" s="67"/>
    </row>
    <row r="71" spans="1:51" ht="14.4">
      <c r="A71" s="56" t="s">
        <v>3362</v>
      </c>
      <c r="B71" s="56"/>
      <c r="C71" s="60" t="s">
        <v>2835</v>
      </c>
      <c r="D71" s="60" t="s">
        <v>2237</v>
      </c>
      <c r="E71" s="55">
        <v>1</v>
      </c>
      <c r="F71" s="55">
        <v>6502246121</v>
      </c>
      <c r="G71" s="56" t="s">
        <v>96</v>
      </c>
      <c r="H71" s="60"/>
      <c r="I71" s="60"/>
      <c r="J71" s="60"/>
      <c r="K71" s="60"/>
      <c r="L71" s="60"/>
      <c r="M71" s="60"/>
      <c r="N71" s="60"/>
      <c r="O71" s="60"/>
      <c r="P71" s="60"/>
      <c r="Q71" s="60">
        <v>1</v>
      </c>
      <c r="R71" s="60">
        <v>1</v>
      </c>
      <c r="S71" s="60">
        <v>1</v>
      </c>
      <c r="T71" s="192"/>
      <c r="U71" s="192"/>
      <c r="V71" s="192"/>
      <c r="W71" s="192"/>
      <c r="X71" s="192"/>
      <c r="Y71" s="192"/>
      <c r="Z71" s="192"/>
      <c r="AA71" s="192"/>
      <c r="AB71" s="192"/>
      <c r="AC71" s="192" t="s">
        <v>979</v>
      </c>
      <c r="AD71" s="192" t="s">
        <v>979</v>
      </c>
      <c r="AE71" s="192" t="s">
        <v>979</v>
      </c>
      <c r="AF71" s="36">
        <f t="shared" si="64"/>
        <v>0</v>
      </c>
      <c r="AG71" s="193"/>
      <c r="AH71" s="193" t="str">
        <f t="shared" ref="AH71:AS71" si="67">IF(T71="Y",$AG71,"")</f>
        <v/>
      </c>
      <c r="AI71" s="193" t="str">
        <f t="shared" si="67"/>
        <v/>
      </c>
      <c r="AJ71" s="193" t="str">
        <f t="shared" si="67"/>
        <v/>
      </c>
      <c r="AK71" s="193" t="str">
        <f t="shared" si="67"/>
        <v/>
      </c>
      <c r="AL71" s="193" t="str">
        <f t="shared" si="67"/>
        <v/>
      </c>
      <c r="AM71" s="193" t="str">
        <f t="shared" si="67"/>
        <v/>
      </c>
      <c r="AN71" s="193" t="str">
        <f t="shared" si="67"/>
        <v/>
      </c>
      <c r="AO71" s="193" t="str">
        <f t="shared" si="67"/>
        <v/>
      </c>
      <c r="AP71" s="193" t="str">
        <f t="shared" si="67"/>
        <v/>
      </c>
      <c r="AQ71" s="193">
        <f t="shared" si="67"/>
        <v>0</v>
      </c>
      <c r="AR71" s="193">
        <f t="shared" si="67"/>
        <v>0</v>
      </c>
      <c r="AS71" s="193">
        <f t="shared" si="67"/>
        <v>0</v>
      </c>
      <c r="AT71" s="67"/>
      <c r="AU71" s="67"/>
      <c r="AV71" s="67"/>
      <c r="AW71" s="67"/>
      <c r="AX71" s="67"/>
      <c r="AY71" s="67"/>
    </row>
    <row r="72" spans="1:51" ht="14.4">
      <c r="A72" s="56" t="s">
        <v>3363</v>
      </c>
      <c r="B72" s="56"/>
      <c r="C72" s="60" t="s">
        <v>2835</v>
      </c>
      <c r="D72" s="60" t="s">
        <v>2237</v>
      </c>
      <c r="E72" s="55">
        <v>1</v>
      </c>
      <c r="F72" s="55">
        <v>6502246121</v>
      </c>
      <c r="G72" s="56" t="s">
        <v>96</v>
      </c>
      <c r="H72" s="60"/>
      <c r="I72" s="60"/>
      <c r="J72" s="60"/>
      <c r="K72" s="60"/>
      <c r="L72" s="60"/>
      <c r="M72" s="60"/>
      <c r="N72" s="60"/>
      <c r="O72" s="60"/>
      <c r="P72" s="60"/>
      <c r="Q72" s="60">
        <v>1</v>
      </c>
      <c r="R72" s="60">
        <v>1</v>
      </c>
      <c r="S72" s="60">
        <v>1</v>
      </c>
      <c r="T72" s="192"/>
      <c r="U72" s="192"/>
      <c r="V72" s="192"/>
      <c r="W72" s="192"/>
      <c r="X72" s="192"/>
      <c r="Y72" s="192"/>
      <c r="Z72" s="192"/>
      <c r="AA72" s="192"/>
      <c r="AB72" s="192"/>
      <c r="AC72" s="192" t="s">
        <v>979</v>
      </c>
      <c r="AD72" s="192" t="s">
        <v>979</v>
      </c>
      <c r="AE72" s="192" t="s">
        <v>979</v>
      </c>
      <c r="AF72" s="36">
        <f t="shared" si="64"/>
        <v>0</v>
      </c>
      <c r="AG72" s="193"/>
      <c r="AH72" s="193" t="str">
        <f t="shared" ref="AH72:AS72" si="68">IF(T72="Y",$AG72,"")</f>
        <v/>
      </c>
      <c r="AI72" s="193" t="str">
        <f t="shared" si="68"/>
        <v/>
      </c>
      <c r="AJ72" s="193" t="str">
        <f t="shared" si="68"/>
        <v/>
      </c>
      <c r="AK72" s="193" t="str">
        <f t="shared" si="68"/>
        <v/>
      </c>
      <c r="AL72" s="193" t="str">
        <f t="shared" si="68"/>
        <v/>
      </c>
      <c r="AM72" s="193" t="str">
        <f t="shared" si="68"/>
        <v/>
      </c>
      <c r="AN72" s="193" t="str">
        <f t="shared" si="68"/>
        <v/>
      </c>
      <c r="AO72" s="193" t="str">
        <f t="shared" si="68"/>
        <v/>
      </c>
      <c r="AP72" s="193" t="str">
        <f t="shared" si="68"/>
        <v/>
      </c>
      <c r="AQ72" s="193">
        <f t="shared" si="68"/>
        <v>0</v>
      </c>
      <c r="AR72" s="193">
        <f t="shared" si="68"/>
        <v>0</v>
      </c>
      <c r="AS72" s="193">
        <f t="shared" si="68"/>
        <v>0</v>
      </c>
      <c r="AT72" s="67"/>
      <c r="AU72" s="67"/>
      <c r="AV72" s="67"/>
      <c r="AW72" s="67"/>
      <c r="AX72" s="67"/>
      <c r="AY72" s="67"/>
    </row>
    <row r="73" spans="1:51" ht="14.4">
      <c r="A73" s="56" t="s">
        <v>3364</v>
      </c>
      <c r="B73" s="56" t="s">
        <v>3365</v>
      </c>
      <c r="C73" s="60" t="s">
        <v>3126</v>
      </c>
      <c r="D73" s="60" t="s">
        <v>2237</v>
      </c>
      <c r="E73" s="55">
        <v>1</v>
      </c>
      <c r="F73" s="55" t="s">
        <v>2240</v>
      </c>
      <c r="G73" s="56" t="s">
        <v>2240</v>
      </c>
      <c r="H73" s="60"/>
      <c r="I73" s="60">
        <v>1</v>
      </c>
      <c r="J73" s="60">
        <v>1</v>
      </c>
      <c r="K73" s="60">
        <v>1</v>
      </c>
      <c r="L73" s="60">
        <v>1</v>
      </c>
      <c r="M73" s="60">
        <v>1</v>
      </c>
      <c r="N73" s="60">
        <v>1</v>
      </c>
      <c r="O73" s="60">
        <v>1</v>
      </c>
      <c r="P73" s="60">
        <v>1</v>
      </c>
      <c r="Q73" s="60">
        <v>1</v>
      </c>
      <c r="R73" s="60">
        <v>1</v>
      </c>
      <c r="S73" s="60">
        <v>1</v>
      </c>
      <c r="T73" s="192"/>
      <c r="U73" s="192" t="s">
        <v>979</v>
      </c>
      <c r="V73" s="192" t="s">
        <v>979</v>
      </c>
      <c r="W73" s="192" t="s">
        <v>979</v>
      </c>
      <c r="X73" s="192" t="s">
        <v>979</v>
      </c>
      <c r="Y73" s="192" t="s">
        <v>979</v>
      </c>
      <c r="Z73" s="192" t="s">
        <v>979</v>
      </c>
      <c r="AA73" s="192" t="s">
        <v>979</v>
      </c>
      <c r="AB73" s="192" t="s">
        <v>979</v>
      </c>
      <c r="AC73" s="192" t="s">
        <v>979</v>
      </c>
      <c r="AD73" s="192" t="s">
        <v>979</v>
      </c>
      <c r="AE73" s="192" t="s">
        <v>979</v>
      </c>
      <c r="AF73" s="36">
        <f t="shared" si="64"/>
        <v>0</v>
      </c>
      <c r="AG73" s="193" t="s">
        <v>1743</v>
      </c>
      <c r="AH73" s="193" t="str">
        <f t="shared" ref="AH73:AS73" si="69">IF(T73="Y",$AG73,"")</f>
        <v/>
      </c>
      <c r="AI73" s="193" t="str">
        <f t="shared" si="69"/>
        <v>Reserve</v>
      </c>
      <c r="AJ73" s="193" t="str">
        <f t="shared" si="69"/>
        <v>Reserve</v>
      </c>
      <c r="AK73" s="193" t="str">
        <f t="shared" si="69"/>
        <v>Reserve</v>
      </c>
      <c r="AL73" s="193" t="str">
        <f t="shared" si="69"/>
        <v>Reserve</v>
      </c>
      <c r="AM73" s="193" t="str">
        <f t="shared" si="69"/>
        <v>Reserve</v>
      </c>
      <c r="AN73" s="193" t="str">
        <f t="shared" si="69"/>
        <v>Reserve</v>
      </c>
      <c r="AO73" s="193" t="str">
        <f t="shared" si="69"/>
        <v>Reserve</v>
      </c>
      <c r="AP73" s="193" t="str">
        <f t="shared" si="69"/>
        <v>Reserve</v>
      </c>
      <c r="AQ73" s="193" t="str">
        <f t="shared" si="69"/>
        <v>Reserve</v>
      </c>
      <c r="AR73" s="193" t="str">
        <f t="shared" si="69"/>
        <v>Reserve</v>
      </c>
      <c r="AS73" s="193" t="str">
        <f t="shared" si="69"/>
        <v>Reserve</v>
      </c>
      <c r="AT73" s="67"/>
      <c r="AU73" s="67"/>
      <c r="AV73" s="67"/>
      <c r="AW73" s="67"/>
      <c r="AX73" s="67"/>
      <c r="AY73" s="67"/>
    </row>
    <row r="74" spans="1:51" ht="14.4">
      <c r="A74" s="56" t="s">
        <v>3366</v>
      </c>
      <c r="B74" s="56" t="s">
        <v>3365</v>
      </c>
      <c r="C74" s="60" t="s">
        <v>3126</v>
      </c>
      <c r="D74" s="60" t="s">
        <v>2237</v>
      </c>
      <c r="E74" s="55">
        <v>1</v>
      </c>
      <c r="F74" s="55" t="s">
        <v>2240</v>
      </c>
      <c r="G74" s="56" t="s">
        <v>2240</v>
      </c>
      <c r="H74" s="60"/>
      <c r="I74" s="60">
        <v>1</v>
      </c>
      <c r="J74" s="60">
        <v>1</v>
      </c>
      <c r="K74" s="60">
        <v>1</v>
      </c>
      <c r="L74" s="60">
        <v>1</v>
      </c>
      <c r="M74" s="60">
        <v>1</v>
      </c>
      <c r="N74" s="60">
        <v>1</v>
      </c>
      <c r="O74" s="60">
        <v>1</v>
      </c>
      <c r="P74" s="60">
        <v>1</v>
      </c>
      <c r="Q74" s="60">
        <v>1</v>
      </c>
      <c r="R74" s="60">
        <v>1</v>
      </c>
      <c r="S74" s="60">
        <v>1</v>
      </c>
      <c r="T74" s="192"/>
      <c r="U74" s="192" t="s">
        <v>979</v>
      </c>
      <c r="V74" s="192" t="s">
        <v>979</v>
      </c>
      <c r="W74" s="192" t="s">
        <v>979</v>
      </c>
      <c r="X74" s="192" t="s">
        <v>979</v>
      </c>
      <c r="Y74" s="192" t="s">
        <v>979</v>
      </c>
      <c r="Z74" s="192" t="s">
        <v>979</v>
      </c>
      <c r="AA74" s="192" t="s">
        <v>979</v>
      </c>
      <c r="AB74" s="192" t="s">
        <v>979</v>
      </c>
      <c r="AC74" s="192" t="s">
        <v>979</v>
      </c>
      <c r="AD74" s="192" t="s">
        <v>979</v>
      </c>
      <c r="AE74" s="192" t="s">
        <v>979</v>
      </c>
      <c r="AF74" s="36">
        <f t="shared" si="64"/>
        <v>0</v>
      </c>
      <c r="AG74" s="193"/>
      <c r="AH74" s="193"/>
      <c r="AI74" s="193"/>
      <c r="AJ74" s="193"/>
      <c r="AK74" s="193"/>
      <c r="AL74" s="193"/>
      <c r="AM74" s="193"/>
      <c r="AN74" s="193"/>
      <c r="AO74" s="193"/>
      <c r="AP74" s="193"/>
      <c r="AQ74" s="193"/>
      <c r="AR74" s="193"/>
      <c r="AS74" s="193"/>
      <c r="AT74" s="67"/>
      <c r="AU74" s="67"/>
      <c r="AV74" s="67"/>
      <c r="AW74" s="67"/>
      <c r="AX74" s="67"/>
      <c r="AY74" s="67"/>
    </row>
    <row r="75" spans="1:51" ht="14.4">
      <c r="A75" s="56" t="s">
        <v>3367</v>
      </c>
      <c r="B75" s="56" t="s">
        <v>3365</v>
      </c>
      <c r="C75" s="60" t="s">
        <v>3126</v>
      </c>
      <c r="D75" s="60" t="s">
        <v>2237</v>
      </c>
      <c r="E75" s="55">
        <v>1</v>
      </c>
      <c r="F75" s="55" t="s">
        <v>2240</v>
      </c>
      <c r="G75" s="56" t="s">
        <v>2240</v>
      </c>
      <c r="H75" s="60"/>
      <c r="I75" s="60">
        <v>1</v>
      </c>
      <c r="J75" s="60">
        <v>1</v>
      </c>
      <c r="K75" s="60">
        <v>1</v>
      </c>
      <c r="L75" s="60">
        <v>1</v>
      </c>
      <c r="M75" s="60">
        <v>1</v>
      </c>
      <c r="N75" s="60">
        <v>1</v>
      </c>
      <c r="O75" s="60">
        <v>1</v>
      </c>
      <c r="P75" s="60">
        <v>1</v>
      </c>
      <c r="Q75" s="60">
        <v>1</v>
      </c>
      <c r="R75" s="60">
        <v>1</v>
      </c>
      <c r="S75" s="60">
        <v>1</v>
      </c>
      <c r="T75" s="192"/>
      <c r="U75" s="192" t="s">
        <v>979</v>
      </c>
      <c r="V75" s="192" t="s">
        <v>979</v>
      </c>
      <c r="W75" s="192" t="s">
        <v>979</v>
      </c>
      <c r="X75" s="192" t="s">
        <v>979</v>
      </c>
      <c r="Y75" s="192" t="s">
        <v>979</v>
      </c>
      <c r="Z75" s="192" t="s">
        <v>979</v>
      </c>
      <c r="AA75" s="192" t="s">
        <v>979</v>
      </c>
      <c r="AB75" s="192" t="s">
        <v>979</v>
      </c>
      <c r="AC75" s="192" t="s">
        <v>979</v>
      </c>
      <c r="AD75" s="192" t="s">
        <v>979</v>
      </c>
      <c r="AE75" s="192" t="s">
        <v>979</v>
      </c>
      <c r="AF75" s="36">
        <f t="shared" si="64"/>
        <v>0</v>
      </c>
      <c r="AG75" s="193"/>
      <c r="AH75" s="193"/>
      <c r="AI75" s="193"/>
      <c r="AJ75" s="193"/>
      <c r="AK75" s="193"/>
      <c r="AL75" s="193"/>
      <c r="AM75" s="193"/>
      <c r="AN75" s="193"/>
      <c r="AO75" s="193"/>
      <c r="AP75" s="193"/>
      <c r="AQ75" s="193"/>
      <c r="AR75" s="193"/>
      <c r="AS75" s="193"/>
      <c r="AT75" s="67"/>
      <c r="AU75" s="67"/>
      <c r="AV75" s="67"/>
      <c r="AW75" s="67"/>
      <c r="AX75" s="67"/>
      <c r="AY75" s="67"/>
    </row>
    <row r="76" spans="1:51" ht="14.4">
      <c r="A76" s="56" t="s">
        <v>3368</v>
      </c>
      <c r="B76" s="56" t="s">
        <v>3365</v>
      </c>
      <c r="C76" s="60" t="s">
        <v>3126</v>
      </c>
      <c r="D76" s="60" t="s">
        <v>2237</v>
      </c>
      <c r="E76" s="55">
        <v>1</v>
      </c>
      <c r="F76" s="55" t="s">
        <v>2240</v>
      </c>
      <c r="G76" s="56" t="s">
        <v>2240</v>
      </c>
      <c r="H76" s="60"/>
      <c r="I76" s="60">
        <v>1</v>
      </c>
      <c r="J76" s="60">
        <v>1</v>
      </c>
      <c r="K76" s="60">
        <v>1</v>
      </c>
      <c r="L76" s="60">
        <v>1</v>
      </c>
      <c r="M76" s="60">
        <v>1</v>
      </c>
      <c r="N76" s="60">
        <v>1</v>
      </c>
      <c r="O76" s="60">
        <v>1</v>
      </c>
      <c r="P76" s="60">
        <v>1</v>
      </c>
      <c r="Q76" s="60">
        <v>1</v>
      </c>
      <c r="R76" s="60">
        <v>1</v>
      </c>
      <c r="S76" s="60">
        <v>1</v>
      </c>
      <c r="T76" s="192"/>
      <c r="U76" s="192" t="s">
        <v>979</v>
      </c>
      <c r="V76" s="192" t="s">
        <v>979</v>
      </c>
      <c r="W76" s="192" t="s">
        <v>979</v>
      </c>
      <c r="X76" s="192" t="s">
        <v>979</v>
      </c>
      <c r="Y76" s="192" t="s">
        <v>979</v>
      </c>
      <c r="Z76" s="192" t="s">
        <v>979</v>
      </c>
      <c r="AA76" s="192" t="s">
        <v>979</v>
      </c>
      <c r="AB76" s="192" t="s">
        <v>979</v>
      </c>
      <c r="AC76" s="192" t="s">
        <v>979</v>
      </c>
      <c r="AD76" s="192" t="s">
        <v>979</v>
      </c>
      <c r="AE76" s="192" t="s">
        <v>979</v>
      </c>
      <c r="AF76" s="36">
        <f t="shared" si="64"/>
        <v>0</v>
      </c>
      <c r="AG76" s="193"/>
      <c r="AH76" s="193"/>
      <c r="AI76" s="193"/>
      <c r="AJ76" s="193"/>
      <c r="AK76" s="193"/>
      <c r="AL76" s="193"/>
      <c r="AM76" s="193"/>
      <c r="AN76" s="193"/>
      <c r="AO76" s="193"/>
      <c r="AP76" s="193"/>
      <c r="AQ76" s="193"/>
      <c r="AR76" s="193"/>
      <c r="AS76" s="193"/>
      <c r="AT76" s="67"/>
      <c r="AU76" s="67"/>
      <c r="AV76" s="67"/>
      <c r="AW76" s="67"/>
      <c r="AX76" s="67"/>
      <c r="AY76" s="67"/>
    </row>
    <row r="77" spans="1:51" ht="14.4">
      <c r="A77" s="56" t="s">
        <v>474</v>
      </c>
      <c r="B77" s="56" t="s">
        <v>208</v>
      </c>
      <c r="C77" s="60" t="s">
        <v>3030</v>
      </c>
      <c r="D77" s="60" t="s">
        <v>2237</v>
      </c>
      <c r="E77" s="55">
        <v>1</v>
      </c>
      <c r="F77" s="55">
        <v>5083802142</v>
      </c>
      <c r="G77" s="85" t="s">
        <v>206</v>
      </c>
      <c r="H77" s="60"/>
      <c r="I77" s="60"/>
      <c r="J77" s="60"/>
      <c r="K77" s="60"/>
      <c r="L77" s="60"/>
      <c r="M77" s="60"/>
      <c r="N77" s="60"/>
      <c r="O77" s="60"/>
      <c r="P77" s="60"/>
      <c r="Q77" s="60">
        <v>1</v>
      </c>
      <c r="R77" s="60">
        <v>1</v>
      </c>
      <c r="S77" s="60">
        <v>1</v>
      </c>
      <c r="T77" s="192"/>
      <c r="U77" s="192"/>
      <c r="V77" s="192"/>
      <c r="W77" s="192"/>
      <c r="X77" s="192"/>
      <c r="Y77" s="192"/>
      <c r="Z77" s="192"/>
      <c r="AA77" s="192"/>
      <c r="AB77" s="192"/>
      <c r="AC77" s="192" t="s">
        <v>979</v>
      </c>
      <c r="AD77" s="192" t="s">
        <v>979</v>
      </c>
      <c r="AE77" s="192" t="s">
        <v>979</v>
      </c>
      <c r="AF77" s="36">
        <f t="shared" si="64"/>
        <v>0</v>
      </c>
      <c r="AG77" s="193" t="s">
        <v>1747</v>
      </c>
      <c r="AH77" s="193" t="str">
        <f t="shared" ref="AH77:AS77" si="70">IF(T77="Y",$AG77,"")</f>
        <v/>
      </c>
      <c r="AI77" s="193" t="str">
        <f t="shared" si="70"/>
        <v/>
      </c>
      <c r="AJ77" s="193" t="str">
        <f t="shared" si="70"/>
        <v/>
      </c>
      <c r="AK77" s="193" t="str">
        <f t="shared" si="70"/>
        <v/>
      </c>
      <c r="AL77" s="193" t="str">
        <f t="shared" si="70"/>
        <v/>
      </c>
      <c r="AM77" s="193" t="str">
        <f t="shared" si="70"/>
        <v/>
      </c>
      <c r="AN77" s="193" t="str">
        <f t="shared" si="70"/>
        <v/>
      </c>
      <c r="AO77" s="193" t="str">
        <f t="shared" si="70"/>
        <v/>
      </c>
      <c r="AP77" s="193" t="str">
        <f t="shared" si="70"/>
        <v/>
      </c>
      <c r="AQ77" s="193" t="str">
        <f t="shared" si="70"/>
        <v>Tickets</v>
      </c>
      <c r="AR77" s="193" t="str">
        <f t="shared" si="70"/>
        <v>Tickets</v>
      </c>
      <c r="AS77" s="193" t="str">
        <f t="shared" si="70"/>
        <v>Tickets</v>
      </c>
      <c r="AT77" s="67"/>
      <c r="AU77" s="67"/>
      <c r="AV77" s="67"/>
      <c r="AW77" s="67"/>
      <c r="AX77" s="67"/>
      <c r="AY77" s="67"/>
    </row>
    <row r="78" spans="1:51" ht="14.4">
      <c r="A78" s="56" t="s">
        <v>474</v>
      </c>
      <c r="B78" s="56" t="s">
        <v>208</v>
      </c>
      <c r="C78" s="60" t="s">
        <v>3030</v>
      </c>
      <c r="D78" s="60" t="s">
        <v>2237</v>
      </c>
      <c r="E78" s="55">
        <v>1</v>
      </c>
      <c r="F78" s="55">
        <v>5083802142</v>
      </c>
      <c r="G78" s="85" t="s">
        <v>206</v>
      </c>
      <c r="H78" s="60"/>
      <c r="I78" s="60"/>
      <c r="J78" s="60"/>
      <c r="K78" s="60"/>
      <c r="L78" s="60"/>
      <c r="M78" s="60"/>
      <c r="N78" s="60"/>
      <c r="O78" s="60"/>
      <c r="P78" s="60"/>
      <c r="Q78" s="60">
        <v>1</v>
      </c>
      <c r="R78" s="60">
        <v>1</v>
      </c>
      <c r="S78" s="60">
        <v>1</v>
      </c>
      <c r="T78" s="192"/>
      <c r="U78" s="192"/>
      <c r="V78" s="192"/>
      <c r="W78" s="192"/>
      <c r="X78" s="192"/>
      <c r="Y78" s="192"/>
      <c r="Z78" s="192"/>
      <c r="AA78" s="192"/>
      <c r="AB78" s="192"/>
      <c r="AC78" s="192" t="s">
        <v>979</v>
      </c>
      <c r="AD78" s="192" t="s">
        <v>979</v>
      </c>
      <c r="AE78" s="192" t="s">
        <v>979</v>
      </c>
      <c r="AF78" s="36">
        <f t="shared" si="64"/>
        <v>0</v>
      </c>
      <c r="AG78" s="193" t="s">
        <v>1739</v>
      </c>
      <c r="AH78" s="193" t="str">
        <f t="shared" ref="AH78:AS78" si="71">IF(T78="Y",$AG78,"")</f>
        <v/>
      </c>
      <c r="AI78" s="193" t="str">
        <f t="shared" si="71"/>
        <v/>
      </c>
      <c r="AJ78" s="193" t="str">
        <f t="shared" si="71"/>
        <v/>
      </c>
      <c r="AK78" s="193" t="str">
        <f t="shared" si="71"/>
        <v/>
      </c>
      <c r="AL78" s="193" t="str">
        <f t="shared" si="71"/>
        <v/>
      </c>
      <c r="AM78" s="193" t="str">
        <f t="shared" si="71"/>
        <v/>
      </c>
      <c r="AN78" s="193" t="str">
        <f t="shared" si="71"/>
        <v/>
      </c>
      <c r="AO78" s="193" t="str">
        <f t="shared" si="71"/>
        <v/>
      </c>
      <c r="AP78" s="193" t="str">
        <f t="shared" si="71"/>
        <v/>
      </c>
      <c r="AQ78" s="193" t="str">
        <f t="shared" si="71"/>
        <v>Youth Mobile</v>
      </c>
      <c r="AR78" s="193" t="str">
        <f t="shared" si="71"/>
        <v>Youth Mobile</v>
      </c>
      <c r="AS78" s="193" t="str">
        <f t="shared" si="71"/>
        <v>Youth Mobile</v>
      </c>
      <c r="AT78" s="67"/>
      <c r="AU78" s="67"/>
      <c r="AV78" s="67"/>
      <c r="AW78" s="67"/>
      <c r="AX78" s="67"/>
      <c r="AY78" s="67"/>
    </row>
    <row r="79" spans="1:51" ht="14.4">
      <c r="A79" s="56" t="s">
        <v>474</v>
      </c>
      <c r="B79" s="56" t="s">
        <v>208</v>
      </c>
      <c r="C79" s="60" t="s">
        <v>3030</v>
      </c>
      <c r="D79" s="60" t="s">
        <v>2237</v>
      </c>
      <c r="E79" s="55">
        <v>1</v>
      </c>
      <c r="F79" s="55">
        <v>5083802142</v>
      </c>
      <c r="G79" s="85" t="s">
        <v>206</v>
      </c>
      <c r="H79" s="60"/>
      <c r="I79" s="60"/>
      <c r="J79" s="60"/>
      <c r="K79" s="60"/>
      <c r="L79" s="60"/>
      <c r="M79" s="60"/>
      <c r="N79" s="60"/>
      <c r="O79" s="60"/>
      <c r="P79" s="60"/>
      <c r="Q79" s="60">
        <v>1</v>
      </c>
      <c r="R79" s="60">
        <v>1</v>
      </c>
      <c r="S79" s="60">
        <v>1</v>
      </c>
      <c r="T79" s="192"/>
      <c r="U79" s="192"/>
      <c r="V79" s="192"/>
      <c r="W79" s="192"/>
      <c r="X79" s="192"/>
      <c r="Y79" s="192"/>
      <c r="Z79" s="192"/>
      <c r="AA79" s="192"/>
      <c r="AB79" s="192"/>
      <c r="AC79" s="192" t="s">
        <v>979</v>
      </c>
      <c r="AD79" s="192" t="s">
        <v>979</v>
      </c>
      <c r="AE79" s="192" t="s">
        <v>979</v>
      </c>
      <c r="AF79" s="36">
        <f t="shared" si="64"/>
        <v>0</v>
      </c>
      <c r="AG79" s="193" t="s">
        <v>1739</v>
      </c>
      <c r="AH79" s="193" t="str">
        <f t="shared" ref="AH79:AS79" si="72">IF(T79="Y",$AG79,"")</f>
        <v/>
      </c>
      <c r="AI79" s="193" t="str">
        <f t="shared" si="72"/>
        <v/>
      </c>
      <c r="AJ79" s="193" t="str">
        <f t="shared" si="72"/>
        <v/>
      </c>
      <c r="AK79" s="193" t="str">
        <f t="shared" si="72"/>
        <v/>
      </c>
      <c r="AL79" s="193" t="str">
        <f t="shared" si="72"/>
        <v/>
      </c>
      <c r="AM79" s="193" t="str">
        <f t="shared" si="72"/>
        <v/>
      </c>
      <c r="AN79" s="193" t="str">
        <f t="shared" si="72"/>
        <v/>
      </c>
      <c r="AO79" s="193" t="str">
        <f t="shared" si="72"/>
        <v/>
      </c>
      <c r="AP79" s="193" t="str">
        <f t="shared" si="72"/>
        <v/>
      </c>
      <c r="AQ79" s="193" t="str">
        <f t="shared" si="72"/>
        <v>Youth Mobile</v>
      </c>
      <c r="AR79" s="193" t="str">
        <f t="shared" si="72"/>
        <v>Youth Mobile</v>
      </c>
      <c r="AS79" s="193" t="str">
        <f t="shared" si="72"/>
        <v>Youth Mobile</v>
      </c>
      <c r="AT79" s="67"/>
      <c r="AU79" s="67"/>
      <c r="AV79" s="67"/>
      <c r="AW79" s="67"/>
      <c r="AX79" s="67"/>
      <c r="AY79" s="67"/>
    </row>
    <row r="80" spans="1:51" ht="14.4">
      <c r="A80" s="56" t="s">
        <v>474</v>
      </c>
      <c r="B80" s="56" t="s">
        <v>208</v>
      </c>
      <c r="C80" s="60" t="s">
        <v>3030</v>
      </c>
      <c r="D80" s="60" t="s">
        <v>2237</v>
      </c>
      <c r="E80" s="55">
        <v>1</v>
      </c>
      <c r="F80" s="55">
        <v>5083802142</v>
      </c>
      <c r="G80" s="85" t="s">
        <v>206</v>
      </c>
      <c r="H80" s="60"/>
      <c r="I80" s="60"/>
      <c r="J80" s="60"/>
      <c r="K80" s="60"/>
      <c r="L80" s="60"/>
      <c r="M80" s="60"/>
      <c r="N80" s="60"/>
      <c r="O80" s="60"/>
      <c r="P80" s="60"/>
      <c r="Q80" s="60">
        <v>1</v>
      </c>
      <c r="R80" s="60">
        <v>1</v>
      </c>
      <c r="S80" s="60">
        <v>1</v>
      </c>
      <c r="T80" s="192"/>
      <c r="U80" s="192"/>
      <c r="V80" s="192"/>
      <c r="W80" s="192"/>
      <c r="X80" s="192"/>
      <c r="Y80" s="192"/>
      <c r="Z80" s="192"/>
      <c r="AA80" s="192"/>
      <c r="AB80" s="192"/>
      <c r="AC80" s="192" t="s">
        <v>979</v>
      </c>
      <c r="AD80" s="192" t="s">
        <v>979</v>
      </c>
      <c r="AE80" s="192" t="s">
        <v>979</v>
      </c>
      <c r="AF80" s="36">
        <f t="shared" si="64"/>
        <v>0</v>
      </c>
      <c r="AG80" s="193" t="s">
        <v>1732</v>
      </c>
      <c r="AH80" s="193" t="str">
        <f t="shared" ref="AH80:AQ80" si="73">IF(T80="Y",$AG80,"")</f>
        <v/>
      </c>
      <c r="AI80" s="193" t="str">
        <f t="shared" si="73"/>
        <v/>
      </c>
      <c r="AJ80" s="193" t="str">
        <f t="shared" si="73"/>
        <v/>
      </c>
      <c r="AK80" s="193" t="str">
        <f t="shared" si="73"/>
        <v/>
      </c>
      <c r="AL80" s="193" t="str">
        <f t="shared" si="73"/>
        <v/>
      </c>
      <c r="AM80" s="193" t="str">
        <f t="shared" si="73"/>
        <v/>
      </c>
      <c r="AN80" s="193" t="str">
        <f t="shared" si="73"/>
        <v/>
      </c>
      <c r="AO80" s="193" t="str">
        <f t="shared" si="73"/>
        <v/>
      </c>
      <c r="AP80" s="193" t="str">
        <f t="shared" si="73"/>
        <v/>
      </c>
      <c r="AQ80" s="193" t="str">
        <f t="shared" si="73"/>
        <v>Maha Prasad</v>
      </c>
      <c r="AR80" s="193" t="str">
        <f>IF(AD80="Y","Maha Prasad Jain","")</f>
        <v>Maha Prasad Jain</v>
      </c>
      <c r="AS80" s="193" t="str">
        <f>IF(AE80="Y",$AG80,"")</f>
        <v>Maha Prasad</v>
      </c>
      <c r="AT80" s="67"/>
      <c r="AU80" s="67"/>
      <c r="AV80" s="67"/>
      <c r="AW80" s="67"/>
      <c r="AX80" s="67"/>
      <c r="AY80" s="67"/>
    </row>
    <row r="81" spans="1:51" ht="14.4">
      <c r="A81" s="56" t="s">
        <v>3369</v>
      </c>
      <c r="B81" s="56" t="s">
        <v>2272</v>
      </c>
      <c r="C81" s="60" t="s">
        <v>2838</v>
      </c>
      <c r="D81" s="60" t="s">
        <v>2237</v>
      </c>
      <c r="E81" s="55">
        <v>1</v>
      </c>
      <c r="F81" s="55" t="s">
        <v>2273</v>
      </c>
      <c r="G81" s="56" t="s">
        <v>2240</v>
      </c>
      <c r="H81" s="60"/>
      <c r="I81" s="60"/>
      <c r="J81" s="60"/>
      <c r="K81" s="60"/>
      <c r="L81" s="60"/>
      <c r="M81" s="60"/>
      <c r="N81" s="60"/>
      <c r="O81" s="60"/>
      <c r="P81" s="60"/>
      <c r="Q81" s="60"/>
      <c r="R81" s="60"/>
      <c r="S81" s="60">
        <v>1</v>
      </c>
      <c r="T81" s="192"/>
      <c r="U81" s="192"/>
      <c r="V81" s="192"/>
      <c r="W81" s="192"/>
      <c r="X81" s="192"/>
      <c r="Y81" s="192"/>
      <c r="Z81" s="192"/>
      <c r="AA81" s="192"/>
      <c r="AB81" s="192"/>
      <c r="AC81" s="192"/>
      <c r="AD81" s="192"/>
      <c r="AE81" s="192" t="s">
        <v>979</v>
      </c>
      <c r="AF81" s="36">
        <f t="shared" si="64"/>
        <v>0</v>
      </c>
      <c r="AG81" s="193" t="s">
        <v>1739</v>
      </c>
      <c r="AH81" s="193" t="str">
        <f t="shared" ref="AH81:AS81" si="74">IF(T81="Y",$AG81,"")</f>
        <v/>
      </c>
      <c r="AI81" s="193" t="str">
        <f t="shared" si="74"/>
        <v/>
      </c>
      <c r="AJ81" s="193" t="str">
        <f t="shared" si="74"/>
        <v/>
      </c>
      <c r="AK81" s="193" t="str">
        <f t="shared" si="74"/>
        <v/>
      </c>
      <c r="AL81" s="193" t="str">
        <f t="shared" si="74"/>
        <v/>
      </c>
      <c r="AM81" s="193" t="str">
        <f t="shared" si="74"/>
        <v/>
      </c>
      <c r="AN81" s="193" t="str">
        <f t="shared" si="74"/>
        <v/>
      </c>
      <c r="AO81" s="193" t="str">
        <f t="shared" si="74"/>
        <v/>
      </c>
      <c r="AP81" s="193" t="str">
        <f t="shared" si="74"/>
        <v/>
      </c>
      <c r="AQ81" s="193" t="str">
        <f t="shared" si="74"/>
        <v/>
      </c>
      <c r="AR81" s="193" t="str">
        <f t="shared" si="74"/>
        <v/>
      </c>
      <c r="AS81" s="193" t="str">
        <f t="shared" si="74"/>
        <v>Youth Mobile</v>
      </c>
      <c r="AT81" s="67"/>
      <c r="AU81" s="67"/>
      <c r="AV81" s="67"/>
      <c r="AW81" s="67"/>
      <c r="AX81" s="67"/>
      <c r="AY81" s="67"/>
    </row>
    <row r="82" spans="1:51" ht="14.4">
      <c r="A82" s="56" t="s">
        <v>3370</v>
      </c>
      <c r="B82" s="56" t="s">
        <v>2272</v>
      </c>
      <c r="C82" s="60" t="s">
        <v>3213</v>
      </c>
      <c r="D82" s="60" t="s">
        <v>2237</v>
      </c>
      <c r="E82" s="55">
        <v>1</v>
      </c>
      <c r="F82" s="55" t="s">
        <v>2273</v>
      </c>
      <c r="G82" s="56" t="s">
        <v>2240</v>
      </c>
      <c r="H82" s="60"/>
      <c r="I82" s="60"/>
      <c r="J82" s="60"/>
      <c r="K82" s="60"/>
      <c r="L82" s="60"/>
      <c r="M82" s="60"/>
      <c r="N82" s="60"/>
      <c r="O82" s="60"/>
      <c r="P82" s="60"/>
      <c r="Q82" s="60"/>
      <c r="R82" s="60"/>
      <c r="S82" s="60">
        <v>1</v>
      </c>
      <c r="T82" s="192"/>
      <c r="U82" s="192"/>
      <c r="V82" s="192"/>
      <c r="W82" s="192"/>
      <c r="X82" s="192"/>
      <c r="Y82" s="192"/>
      <c r="Z82" s="192"/>
      <c r="AA82" s="192"/>
      <c r="AB82" s="192"/>
      <c r="AC82" s="192"/>
      <c r="AD82" s="192"/>
      <c r="AE82" s="192" t="s">
        <v>979</v>
      </c>
      <c r="AF82" s="36">
        <f t="shared" si="64"/>
        <v>0</v>
      </c>
      <c r="AG82" s="193" t="s">
        <v>1732</v>
      </c>
      <c r="AH82" s="193" t="str">
        <f t="shared" ref="AH82:AS82" si="75">IF(T82="Y",$AG82,"")</f>
        <v/>
      </c>
      <c r="AI82" s="193" t="str">
        <f t="shared" si="75"/>
        <v/>
      </c>
      <c r="AJ82" s="193" t="str">
        <f t="shared" si="75"/>
        <v/>
      </c>
      <c r="AK82" s="193" t="str">
        <f t="shared" si="75"/>
        <v/>
      </c>
      <c r="AL82" s="193" t="str">
        <f t="shared" si="75"/>
        <v/>
      </c>
      <c r="AM82" s="193" t="str">
        <f t="shared" si="75"/>
        <v/>
      </c>
      <c r="AN82" s="193" t="str">
        <f t="shared" si="75"/>
        <v/>
      </c>
      <c r="AO82" s="193" t="str">
        <f t="shared" si="75"/>
        <v/>
      </c>
      <c r="AP82" s="193" t="str">
        <f t="shared" si="75"/>
        <v/>
      </c>
      <c r="AQ82" s="193" t="str">
        <f t="shared" si="75"/>
        <v/>
      </c>
      <c r="AR82" s="193" t="str">
        <f t="shared" si="75"/>
        <v/>
      </c>
      <c r="AS82" s="193" t="str">
        <f t="shared" si="75"/>
        <v>Maha Prasad</v>
      </c>
      <c r="AT82" s="67"/>
      <c r="AU82" s="67"/>
      <c r="AV82" s="67"/>
      <c r="AW82" s="67"/>
      <c r="AX82" s="67"/>
      <c r="AY82" s="67"/>
    </row>
    <row r="83" spans="1:51" ht="14.4">
      <c r="A83" s="56" t="s">
        <v>2271</v>
      </c>
      <c r="B83" s="56" t="s">
        <v>2272</v>
      </c>
      <c r="C83" s="60" t="s">
        <v>3292</v>
      </c>
      <c r="D83" s="60" t="s">
        <v>2237</v>
      </c>
      <c r="E83" s="55">
        <v>1</v>
      </c>
      <c r="F83" s="55" t="s">
        <v>2273</v>
      </c>
      <c r="G83" s="56" t="s">
        <v>2240</v>
      </c>
      <c r="H83" s="60"/>
      <c r="I83" s="60"/>
      <c r="J83" s="60"/>
      <c r="K83" s="60"/>
      <c r="L83" s="60"/>
      <c r="M83" s="60"/>
      <c r="N83" s="60"/>
      <c r="O83" s="60"/>
      <c r="P83" s="60"/>
      <c r="Q83" s="60"/>
      <c r="R83" s="60"/>
      <c r="S83" s="60">
        <v>1</v>
      </c>
      <c r="T83" s="192"/>
      <c r="U83" s="192"/>
      <c r="V83" s="192"/>
      <c r="W83" s="192"/>
      <c r="X83" s="192"/>
      <c r="Y83" s="192"/>
      <c r="Z83" s="192"/>
      <c r="AA83" s="192"/>
      <c r="AB83" s="192"/>
      <c r="AC83" s="192"/>
      <c r="AD83" s="192"/>
      <c r="AE83" s="192" t="s">
        <v>979</v>
      </c>
      <c r="AF83" s="36">
        <f t="shared" si="64"/>
        <v>0</v>
      </c>
      <c r="AG83" s="193" t="s">
        <v>1757</v>
      </c>
      <c r="AH83" s="193" t="str">
        <f t="shared" ref="AH83:AS83" si="76">IF(T83="Y",$AG83,"")</f>
        <v/>
      </c>
      <c r="AI83" s="193" t="str">
        <f t="shared" si="76"/>
        <v/>
      </c>
      <c r="AJ83" s="193" t="str">
        <f t="shared" si="76"/>
        <v/>
      </c>
      <c r="AK83" s="193" t="str">
        <f t="shared" si="76"/>
        <v/>
      </c>
      <c r="AL83" s="193" t="str">
        <f t="shared" si="76"/>
        <v/>
      </c>
      <c r="AM83" s="193" t="str">
        <f t="shared" si="76"/>
        <v/>
      </c>
      <c r="AN83" s="193" t="str">
        <f t="shared" si="76"/>
        <v/>
      </c>
      <c r="AO83" s="193" t="str">
        <f t="shared" si="76"/>
        <v/>
      </c>
      <c r="AP83" s="193" t="str">
        <f t="shared" si="76"/>
        <v/>
      </c>
      <c r="AQ83" s="193" t="str">
        <f t="shared" si="76"/>
        <v/>
      </c>
      <c r="AR83" s="193" t="str">
        <f t="shared" si="76"/>
        <v/>
      </c>
      <c r="AS83" s="193" t="str">
        <f t="shared" si="76"/>
        <v>Bookstall</v>
      </c>
      <c r="AT83" s="67"/>
      <c r="AU83" s="67"/>
      <c r="AV83" s="67"/>
      <c r="AW83" s="67"/>
      <c r="AX83" s="67"/>
      <c r="AY83" s="67"/>
    </row>
    <row r="84" spans="1:51" ht="14.4">
      <c r="A84" s="56" t="s">
        <v>2274</v>
      </c>
      <c r="B84" s="56" t="s">
        <v>2275</v>
      </c>
      <c r="C84" s="60" t="s">
        <v>3142</v>
      </c>
      <c r="D84" s="60" t="s">
        <v>2237</v>
      </c>
      <c r="E84" s="55">
        <v>1</v>
      </c>
      <c r="F84" s="55" t="s">
        <v>2240</v>
      </c>
      <c r="G84" s="56" t="s">
        <v>2240</v>
      </c>
      <c r="H84" s="60"/>
      <c r="I84" s="60"/>
      <c r="J84" s="60"/>
      <c r="K84" s="60"/>
      <c r="L84" s="60"/>
      <c r="M84" s="60"/>
      <c r="N84" s="60"/>
      <c r="O84" s="60"/>
      <c r="P84" s="60"/>
      <c r="Q84" s="60"/>
      <c r="R84" s="60"/>
      <c r="S84" s="60"/>
      <c r="T84" s="192"/>
      <c r="U84" s="192"/>
      <c r="V84" s="192"/>
      <c r="W84" s="192"/>
      <c r="X84" s="192"/>
      <c r="Y84" s="192"/>
      <c r="Z84" s="192"/>
      <c r="AA84" s="192"/>
      <c r="AB84" s="192"/>
      <c r="AC84" s="192"/>
      <c r="AD84" s="192"/>
      <c r="AE84" s="192"/>
      <c r="AF84" s="36">
        <f t="shared" si="64"/>
        <v>0</v>
      </c>
      <c r="AG84" s="193" t="s">
        <v>1772</v>
      </c>
      <c r="AH84" s="193" t="str">
        <f t="shared" ref="AH84:AS84" si="77">IF(T84="Y",$AG84,"")</f>
        <v/>
      </c>
      <c r="AI84" s="193" t="str">
        <f t="shared" si="77"/>
        <v/>
      </c>
      <c r="AJ84" s="193" t="str">
        <f t="shared" si="77"/>
        <v/>
      </c>
      <c r="AK84" s="193" t="str">
        <f t="shared" si="77"/>
        <v/>
      </c>
      <c r="AL84" s="193" t="str">
        <f t="shared" si="77"/>
        <v/>
      </c>
      <c r="AM84" s="193" t="str">
        <f t="shared" si="77"/>
        <v/>
      </c>
      <c r="AN84" s="193" t="str">
        <f t="shared" si="77"/>
        <v/>
      </c>
      <c r="AO84" s="193" t="str">
        <f t="shared" si="77"/>
        <v/>
      </c>
      <c r="AP84" s="193" t="str">
        <f t="shared" si="77"/>
        <v/>
      </c>
      <c r="AQ84" s="193" t="str">
        <f t="shared" si="77"/>
        <v/>
      </c>
      <c r="AR84" s="193" t="str">
        <f t="shared" si="77"/>
        <v/>
      </c>
      <c r="AS84" s="193" t="str">
        <f t="shared" si="77"/>
        <v/>
      </c>
      <c r="AT84" s="67"/>
      <c r="AU84" s="67"/>
      <c r="AV84" s="67"/>
      <c r="AW84" s="67"/>
      <c r="AX84" s="67"/>
      <c r="AY84" s="67"/>
    </row>
    <row r="85" spans="1:51" ht="14.4">
      <c r="A85" s="56" t="s">
        <v>2276</v>
      </c>
      <c r="B85" s="56" t="s">
        <v>2277</v>
      </c>
      <c r="C85" s="60" t="s">
        <v>2603</v>
      </c>
      <c r="D85" s="60" t="s">
        <v>2237</v>
      </c>
      <c r="E85" s="55">
        <v>1</v>
      </c>
      <c r="F85" s="55" t="s">
        <v>2278</v>
      </c>
      <c r="G85" s="56" t="s">
        <v>2240</v>
      </c>
      <c r="H85" s="60"/>
      <c r="I85" s="60"/>
      <c r="J85" s="60"/>
      <c r="K85" s="60"/>
      <c r="L85" s="60"/>
      <c r="M85" s="60"/>
      <c r="N85" s="60"/>
      <c r="O85" s="60"/>
      <c r="P85" s="60"/>
      <c r="Q85" s="60">
        <v>1</v>
      </c>
      <c r="R85" s="60">
        <v>1</v>
      </c>
      <c r="S85" s="60">
        <v>1</v>
      </c>
      <c r="T85" s="192"/>
      <c r="U85" s="192"/>
      <c r="V85" s="192"/>
      <c r="W85" s="192"/>
      <c r="X85" s="192"/>
      <c r="Y85" s="192"/>
      <c r="Z85" s="192"/>
      <c r="AA85" s="192"/>
      <c r="AB85" s="192"/>
      <c r="AC85" s="192" t="s">
        <v>979</v>
      </c>
      <c r="AD85" s="192" t="s">
        <v>979</v>
      </c>
      <c r="AE85" s="192" t="s">
        <v>979</v>
      </c>
      <c r="AF85" s="36">
        <f t="shared" si="64"/>
        <v>0</v>
      </c>
      <c r="AG85" s="193" t="s">
        <v>1732</v>
      </c>
      <c r="AH85" s="193" t="str">
        <f t="shared" ref="AH85:AQ85" si="78">IF(T85="Y",$AG85,"")</f>
        <v/>
      </c>
      <c r="AI85" s="193" t="str">
        <f t="shared" si="78"/>
        <v/>
      </c>
      <c r="AJ85" s="193" t="str">
        <f t="shared" si="78"/>
        <v/>
      </c>
      <c r="AK85" s="193" t="str">
        <f t="shared" si="78"/>
        <v/>
      </c>
      <c r="AL85" s="193" t="str">
        <f t="shared" si="78"/>
        <v/>
      </c>
      <c r="AM85" s="193" t="str">
        <f t="shared" si="78"/>
        <v/>
      </c>
      <c r="AN85" s="193" t="str">
        <f t="shared" si="78"/>
        <v/>
      </c>
      <c r="AO85" s="193" t="str">
        <f t="shared" si="78"/>
        <v/>
      </c>
      <c r="AP85" s="193" t="str">
        <f t="shared" si="78"/>
        <v/>
      </c>
      <c r="AQ85" s="193" t="str">
        <f t="shared" si="78"/>
        <v>Maha Prasad</v>
      </c>
      <c r="AR85" s="193" t="str">
        <f>IF(AD85="Y","Maha Prasad Jain","")</f>
        <v>Maha Prasad Jain</v>
      </c>
      <c r="AS85" s="193" t="str">
        <f>IF(AE85="Y",$AG85,"")</f>
        <v>Maha Prasad</v>
      </c>
      <c r="AT85" s="67"/>
      <c r="AU85" s="67"/>
      <c r="AV85" s="67"/>
      <c r="AW85" s="67"/>
      <c r="AX85" s="67"/>
      <c r="AY85" s="67"/>
    </row>
    <row r="86" spans="1:51" ht="14.4">
      <c r="A86" s="56" t="s">
        <v>937</v>
      </c>
      <c r="B86" s="56" t="s">
        <v>3371</v>
      </c>
      <c r="C86" s="60" t="s">
        <v>3372</v>
      </c>
      <c r="D86" s="60" t="s">
        <v>2237</v>
      </c>
      <c r="E86" s="55">
        <v>1</v>
      </c>
      <c r="F86" s="55" t="s">
        <v>2278</v>
      </c>
      <c r="G86" s="56" t="s">
        <v>936</v>
      </c>
      <c r="H86" s="60"/>
      <c r="I86" s="60"/>
      <c r="J86" s="60"/>
      <c r="K86" s="60"/>
      <c r="L86" s="60"/>
      <c r="M86" s="60"/>
      <c r="N86" s="60"/>
      <c r="O86" s="60"/>
      <c r="P86" s="60"/>
      <c r="Q86" s="60">
        <v>1</v>
      </c>
      <c r="R86" s="60">
        <v>1</v>
      </c>
      <c r="S86" s="60">
        <v>1</v>
      </c>
      <c r="T86" s="192"/>
      <c r="U86" s="192"/>
      <c r="V86" s="192"/>
      <c r="W86" s="192"/>
      <c r="X86" s="192"/>
      <c r="Y86" s="192"/>
      <c r="Z86" s="192"/>
      <c r="AA86" s="192"/>
      <c r="AB86" s="192"/>
      <c r="AC86" s="192" t="s">
        <v>979</v>
      </c>
      <c r="AD86" s="192" t="s">
        <v>979</v>
      </c>
      <c r="AE86" s="192" t="s">
        <v>979</v>
      </c>
      <c r="AF86" s="36">
        <f t="shared" si="64"/>
        <v>0</v>
      </c>
      <c r="AG86" s="193" t="s">
        <v>1732</v>
      </c>
      <c r="AH86" s="193"/>
      <c r="AI86" s="193"/>
      <c r="AJ86" s="193"/>
      <c r="AK86" s="193"/>
      <c r="AL86" s="193"/>
      <c r="AM86" s="193"/>
      <c r="AN86" s="193"/>
      <c r="AO86" s="193"/>
      <c r="AP86" s="193"/>
      <c r="AQ86" s="193"/>
      <c r="AR86" s="193"/>
      <c r="AS86" s="193"/>
      <c r="AT86" s="67"/>
      <c r="AU86" s="67"/>
      <c r="AV86" s="67"/>
      <c r="AW86" s="67"/>
      <c r="AX86" s="67"/>
      <c r="AY86" s="67"/>
    </row>
    <row r="87" spans="1:51" ht="14.4">
      <c r="A87" s="56" t="s">
        <v>3373</v>
      </c>
      <c r="B87" s="56" t="s">
        <v>3374</v>
      </c>
      <c r="C87" s="60" t="s">
        <v>3192</v>
      </c>
      <c r="D87" s="60" t="s">
        <v>2237</v>
      </c>
      <c r="E87" s="55">
        <v>1</v>
      </c>
      <c r="F87" s="55" t="s">
        <v>3193</v>
      </c>
      <c r="G87" s="56" t="s">
        <v>2240</v>
      </c>
      <c r="H87" s="60"/>
      <c r="I87" s="60"/>
      <c r="J87" s="60"/>
      <c r="K87" s="60"/>
      <c r="L87" s="60"/>
      <c r="M87" s="60"/>
      <c r="N87" s="60"/>
      <c r="O87" s="60"/>
      <c r="P87" s="60"/>
      <c r="Q87" s="60"/>
      <c r="R87" s="60"/>
      <c r="S87" s="60">
        <v>1</v>
      </c>
      <c r="T87" s="192"/>
      <c r="U87" s="192"/>
      <c r="V87" s="192"/>
      <c r="W87" s="192"/>
      <c r="X87" s="192"/>
      <c r="Y87" s="192"/>
      <c r="Z87" s="192"/>
      <c r="AA87" s="192"/>
      <c r="AB87" s="192"/>
      <c r="AC87" s="192"/>
      <c r="AD87" s="192"/>
      <c r="AE87" s="192" t="s">
        <v>979</v>
      </c>
      <c r="AF87" s="36">
        <f t="shared" si="64"/>
        <v>0</v>
      </c>
      <c r="AG87" s="193" t="s">
        <v>1736</v>
      </c>
      <c r="AH87" s="193" t="str">
        <f t="shared" ref="AH87:AS87" si="79">IF(T87="Y",$AG87,"")</f>
        <v/>
      </c>
      <c r="AI87" s="193" t="str">
        <f t="shared" si="79"/>
        <v/>
      </c>
      <c r="AJ87" s="193" t="str">
        <f t="shared" si="79"/>
        <v/>
      </c>
      <c r="AK87" s="193" t="str">
        <f t="shared" si="79"/>
        <v/>
      </c>
      <c r="AL87" s="193" t="str">
        <f t="shared" si="79"/>
        <v/>
      </c>
      <c r="AM87" s="193" t="str">
        <f t="shared" si="79"/>
        <v/>
      </c>
      <c r="AN87" s="193" t="str">
        <f t="shared" si="79"/>
        <v/>
      </c>
      <c r="AO87" s="193" t="str">
        <f t="shared" si="79"/>
        <v/>
      </c>
      <c r="AP87" s="193" t="str">
        <f t="shared" si="79"/>
        <v/>
      </c>
      <c r="AQ87" s="193" t="str">
        <f t="shared" si="79"/>
        <v/>
      </c>
      <c r="AR87" s="193" t="str">
        <f t="shared" si="79"/>
        <v/>
      </c>
      <c r="AS87" s="193" t="str">
        <f t="shared" si="79"/>
        <v>Volunteer Desk</v>
      </c>
      <c r="AT87" s="67"/>
      <c r="AU87" s="67"/>
      <c r="AV87" s="67"/>
      <c r="AW87" s="67"/>
      <c r="AX87" s="67"/>
      <c r="AY87" s="67"/>
    </row>
    <row r="88" spans="1:51" ht="14.4">
      <c r="A88" s="56" t="s">
        <v>1453</v>
      </c>
      <c r="B88" s="56" t="s">
        <v>1275</v>
      </c>
      <c r="C88" s="60" t="s">
        <v>3220</v>
      </c>
      <c r="D88" s="60" t="s">
        <v>2237</v>
      </c>
      <c r="E88" s="55">
        <v>1</v>
      </c>
      <c r="F88" s="55" t="s">
        <v>2279</v>
      </c>
      <c r="G88" s="56" t="s">
        <v>2240</v>
      </c>
      <c r="H88" s="60"/>
      <c r="I88" s="60"/>
      <c r="J88" s="60"/>
      <c r="K88" s="60"/>
      <c r="L88" s="60"/>
      <c r="M88" s="60"/>
      <c r="N88" s="60"/>
      <c r="O88" s="60"/>
      <c r="P88" s="60"/>
      <c r="Q88" s="60"/>
      <c r="R88" s="60"/>
      <c r="S88" s="60"/>
      <c r="T88" s="192"/>
      <c r="U88" s="192"/>
      <c r="V88" s="192"/>
      <c r="W88" s="192"/>
      <c r="X88" s="192"/>
      <c r="Y88" s="192"/>
      <c r="Z88" s="192"/>
      <c r="AA88" s="192"/>
      <c r="AB88" s="192"/>
      <c r="AC88" s="192"/>
      <c r="AD88" s="192"/>
      <c r="AE88" s="192"/>
      <c r="AF88" s="36">
        <f t="shared" si="64"/>
        <v>0</v>
      </c>
      <c r="AG88" s="193" t="s">
        <v>1743</v>
      </c>
      <c r="AH88" s="193" t="str">
        <f t="shared" ref="AH88:AS88" si="80">IF(T88="Y",$AG88,"")</f>
        <v/>
      </c>
      <c r="AI88" s="193" t="str">
        <f t="shared" si="80"/>
        <v/>
      </c>
      <c r="AJ88" s="193" t="str">
        <f t="shared" si="80"/>
        <v/>
      </c>
      <c r="AK88" s="193" t="str">
        <f t="shared" si="80"/>
        <v/>
      </c>
      <c r="AL88" s="193" t="str">
        <f t="shared" si="80"/>
        <v/>
      </c>
      <c r="AM88" s="193" t="str">
        <f t="shared" si="80"/>
        <v/>
      </c>
      <c r="AN88" s="193" t="str">
        <f t="shared" si="80"/>
        <v/>
      </c>
      <c r="AO88" s="193" t="str">
        <f t="shared" si="80"/>
        <v/>
      </c>
      <c r="AP88" s="193" t="str">
        <f t="shared" si="80"/>
        <v/>
      </c>
      <c r="AQ88" s="193" t="str">
        <f t="shared" si="80"/>
        <v/>
      </c>
      <c r="AR88" s="193" t="str">
        <f t="shared" si="80"/>
        <v/>
      </c>
      <c r="AS88" s="193" t="str">
        <f t="shared" si="80"/>
        <v/>
      </c>
      <c r="AT88" s="67"/>
      <c r="AU88" s="67"/>
      <c r="AV88" s="67"/>
      <c r="AW88" s="67"/>
      <c r="AX88" s="67"/>
      <c r="AY88" s="67"/>
    </row>
    <row r="89" spans="1:51" ht="14.4">
      <c r="A89" s="56" t="s">
        <v>2280</v>
      </c>
      <c r="B89" s="56" t="s">
        <v>2260</v>
      </c>
      <c r="C89" s="60" t="s">
        <v>2280</v>
      </c>
      <c r="D89" s="60" t="s">
        <v>2237</v>
      </c>
      <c r="E89" s="55">
        <v>1</v>
      </c>
      <c r="F89" s="55">
        <v>5624727371</v>
      </c>
      <c r="G89" s="56" t="s">
        <v>43</v>
      </c>
      <c r="H89" s="60"/>
      <c r="I89" s="60"/>
      <c r="J89" s="60"/>
      <c r="K89" s="60">
        <v>1</v>
      </c>
      <c r="L89" s="60">
        <v>1</v>
      </c>
      <c r="M89" s="60">
        <v>1</v>
      </c>
      <c r="N89" s="60">
        <v>1</v>
      </c>
      <c r="O89" s="60">
        <v>1</v>
      </c>
      <c r="P89" s="60">
        <v>1</v>
      </c>
      <c r="Q89" s="60">
        <v>1</v>
      </c>
      <c r="R89" s="60">
        <v>1</v>
      </c>
      <c r="S89" s="60">
        <v>1</v>
      </c>
      <c r="T89" s="192"/>
      <c r="U89" s="192"/>
      <c r="V89" s="192"/>
      <c r="W89" s="192" t="s">
        <v>979</v>
      </c>
      <c r="X89" s="192" t="s">
        <v>979</v>
      </c>
      <c r="Y89" s="192" t="s">
        <v>979</v>
      </c>
      <c r="Z89" s="192" t="s">
        <v>979</v>
      </c>
      <c r="AA89" s="192" t="s">
        <v>979</v>
      </c>
      <c r="AB89" s="192" t="s">
        <v>979</v>
      </c>
      <c r="AC89" s="192" t="s">
        <v>979</v>
      </c>
      <c r="AD89" s="192" t="s">
        <v>979</v>
      </c>
      <c r="AE89" s="192" t="s">
        <v>979</v>
      </c>
      <c r="AF89" s="36">
        <f t="shared" si="64"/>
        <v>0</v>
      </c>
      <c r="AG89" s="193" t="s">
        <v>1736</v>
      </c>
      <c r="AH89" s="193" t="str">
        <f t="shared" ref="AH89:AQ89" si="81">IF(T89="Y",$AG89,"")</f>
        <v/>
      </c>
      <c r="AI89" s="193" t="str">
        <f t="shared" si="81"/>
        <v/>
      </c>
      <c r="AJ89" s="193" t="str">
        <f t="shared" si="81"/>
        <v/>
      </c>
      <c r="AK89" s="193" t="str">
        <f t="shared" si="81"/>
        <v>Volunteer Desk</v>
      </c>
      <c r="AL89" s="193" t="str">
        <f t="shared" si="81"/>
        <v>Volunteer Desk</v>
      </c>
      <c r="AM89" s="193" t="str">
        <f t="shared" si="81"/>
        <v>Volunteer Desk</v>
      </c>
      <c r="AN89" s="193" t="str">
        <f t="shared" si="81"/>
        <v>Volunteer Desk</v>
      </c>
      <c r="AO89" s="193" t="str">
        <f t="shared" si="81"/>
        <v>Volunteer Desk</v>
      </c>
      <c r="AP89" s="193" t="str">
        <f t="shared" si="81"/>
        <v>Volunteer Desk</v>
      </c>
      <c r="AQ89" s="193" t="str">
        <f t="shared" si="81"/>
        <v>Volunteer Desk</v>
      </c>
      <c r="AR89" s="193" t="s">
        <v>1746</v>
      </c>
      <c r="AS89" s="193" t="str">
        <f t="shared" ref="AS89:AS90" si="82">IF(AE89="Y",$AG89,"")</f>
        <v>Volunteer Desk</v>
      </c>
      <c r="AT89" s="67"/>
      <c r="AU89" s="67"/>
      <c r="AV89" s="67"/>
      <c r="AW89" s="67"/>
      <c r="AX89" s="67"/>
      <c r="AY89" s="67"/>
    </row>
    <row r="90" spans="1:51" ht="14.4">
      <c r="A90" s="56" t="s">
        <v>2160</v>
      </c>
      <c r="B90" s="56" t="s">
        <v>1205</v>
      </c>
      <c r="C90" s="60" t="s">
        <v>3151</v>
      </c>
      <c r="D90" s="60" t="s">
        <v>2237</v>
      </c>
      <c r="E90" s="55">
        <v>1</v>
      </c>
      <c r="F90" s="55" t="s">
        <v>2240</v>
      </c>
      <c r="G90" s="56" t="s">
        <v>2240</v>
      </c>
      <c r="H90" s="60"/>
      <c r="I90" s="60"/>
      <c r="J90" s="60"/>
      <c r="K90" s="60"/>
      <c r="L90" s="60"/>
      <c r="M90" s="60"/>
      <c r="N90" s="60"/>
      <c r="O90" s="60">
        <v>1</v>
      </c>
      <c r="P90" s="60">
        <v>1</v>
      </c>
      <c r="Q90" s="60">
        <v>1</v>
      </c>
      <c r="R90" s="60">
        <v>1</v>
      </c>
      <c r="S90" s="60">
        <v>1</v>
      </c>
      <c r="T90" s="192"/>
      <c r="U90" s="192"/>
      <c r="V90" s="192"/>
      <c r="W90" s="192"/>
      <c r="X90" s="192"/>
      <c r="Y90" s="192"/>
      <c r="Z90" s="192"/>
      <c r="AA90" s="192" t="s">
        <v>979</v>
      </c>
      <c r="AB90" s="192" t="s">
        <v>979</v>
      </c>
      <c r="AC90" s="192" t="s">
        <v>979</v>
      </c>
      <c r="AD90" s="192" t="s">
        <v>979</v>
      </c>
      <c r="AE90" s="192" t="s">
        <v>979</v>
      </c>
      <c r="AF90" s="36">
        <f t="shared" si="64"/>
        <v>0</v>
      </c>
      <c r="AG90" s="193" t="s">
        <v>1732</v>
      </c>
      <c r="AH90" s="193" t="str">
        <f t="shared" ref="AH90:AQ90" si="83">IF(T90="Y",$AG90,"")</f>
        <v/>
      </c>
      <c r="AI90" s="193" t="str">
        <f t="shared" si="83"/>
        <v/>
      </c>
      <c r="AJ90" s="193" t="str">
        <f t="shared" si="83"/>
        <v/>
      </c>
      <c r="AK90" s="193" t="str">
        <f t="shared" si="83"/>
        <v/>
      </c>
      <c r="AL90" s="193" t="str">
        <f t="shared" si="83"/>
        <v/>
      </c>
      <c r="AM90" s="193" t="str">
        <f t="shared" si="83"/>
        <v/>
      </c>
      <c r="AN90" s="193" t="str">
        <f t="shared" si="83"/>
        <v/>
      </c>
      <c r="AO90" s="193" t="str">
        <f t="shared" si="83"/>
        <v>Maha Prasad</v>
      </c>
      <c r="AP90" s="193" t="str">
        <f t="shared" si="83"/>
        <v>Maha Prasad</v>
      </c>
      <c r="AQ90" s="193" t="str">
        <f t="shared" si="83"/>
        <v>Maha Prasad</v>
      </c>
      <c r="AR90" s="193" t="str">
        <f>IF(AD90="Y","Maha Prasad Jain","")</f>
        <v>Maha Prasad Jain</v>
      </c>
      <c r="AS90" s="193" t="str">
        <f t="shared" si="82"/>
        <v>Maha Prasad</v>
      </c>
      <c r="AT90" s="67"/>
      <c r="AU90" s="67"/>
      <c r="AV90" s="67"/>
      <c r="AW90" s="67"/>
      <c r="AX90" s="67"/>
      <c r="AY90" s="67"/>
    </row>
    <row r="91" spans="1:51" ht="14.4">
      <c r="A91" s="56" t="s">
        <v>3375</v>
      </c>
      <c r="B91" s="56" t="s">
        <v>3376</v>
      </c>
      <c r="C91" s="60" t="s">
        <v>3045</v>
      </c>
      <c r="D91" s="60" t="s">
        <v>2237</v>
      </c>
      <c r="E91" s="55">
        <v>1</v>
      </c>
      <c r="F91" s="55">
        <v>9088424078</v>
      </c>
      <c r="G91" s="56"/>
      <c r="H91" s="60"/>
      <c r="I91" s="60"/>
      <c r="J91" s="60"/>
      <c r="K91" s="60"/>
      <c r="L91" s="60"/>
      <c r="M91" s="60"/>
      <c r="N91" s="60"/>
      <c r="O91" s="60"/>
      <c r="P91" s="60"/>
      <c r="Q91" s="60"/>
      <c r="R91" s="60">
        <v>1</v>
      </c>
      <c r="S91" s="60"/>
      <c r="T91" s="197"/>
      <c r="U91" s="197"/>
      <c r="V91" s="197"/>
      <c r="W91" s="197"/>
      <c r="X91" s="197"/>
      <c r="Y91" s="197"/>
      <c r="Z91" s="197"/>
      <c r="AA91" s="197"/>
      <c r="AB91" s="197"/>
      <c r="AC91" s="192"/>
      <c r="AD91" s="192"/>
      <c r="AE91" s="192"/>
      <c r="AF91" s="198"/>
      <c r="AG91" s="60" t="s">
        <v>1743</v>
      </c>
      <c r="AH91" s="198"/>
      <c r="AI91" s="198"/>
      <c r="AJ91" s="198"/>
      <c r="AK91" s="198"/>
      <c r="AL91" s="198"/>
      <c r="AM91" s="198"/>
      <c r="AN91" s="198"/>
      <c r="AO91" s="198"/>
      <c r="AP91" s="198"/>
      <c r="AQ91" s="198"/>
      <c r="AR91" s="198"/>
      <c r="AS91" s="198"/>
      <c r="AT91" s="198"/>
      <c r="AU91" s="198"/>
      <c r="AV91" s="198"/>
      <c r="AW91" s="198"/>
      <c r="AX91" s="198"/>
      <c r="AY91" s="198"/>
    </row>
    <row r="92" spans="1:51" ht="14.4">
      <c r="A92" s="56" t="s">
        <v>635</v>
      </c>
      <c r="B92" s="56" t="s">
        <v>636</v>
      </c>
      <c r="C92" s="60" t="s">
        <v>3120</v>
      </c>
      <c r="D92" s="60" t="s">
        <v>2237</v>
      </c>
      <c r="E92" s="55">
        <v>1</v>
      </c>
      <c r="F92" s="55">
        <v>2403885481</v>
      </c>
      <c r="G92" s="56"/>
      <c r="H92" s="60"/>
      <c r="I92" s="60"/>
      <c r="J92" s="60"/>
      <c r="K92" s="60"/>
      <c r="L92" s="60"/>
      <c r="M92" s="60"/>
      <c r="N92" s="60"/>
      <c r="O92" s="60"/>
      <c r="P92" s="60"/>
      <c r="Q92" s="60"/>
      <c r="R92" s="60">
        <v>1</v>
      </c>
      <c r="S92" s="60">
        <v>1</v>
      </c>
      <c r="T92" s="197"/>
      <c r="U92" s="197"/>
      <c r="V92" s="197"/>
      <c r="W92" s="197"/>
      <c r="X92" s="197"/>
      <c r="Y92" s="197"/>
      <c r="Z92" s="197"/>
      <c r="AA92" s="197"/>
      <c r="AB92" s="197"/>
      <c r="AC92" s="192"/>
      <c r="AD92" s="192"/>
      <c r="AE92" s="192"/>
      <c r="AF92" s="198"/>
      <c r="AG92" s="60" t="s">
        <v>1743</v>
      </c>
      <c r="AH92" s="198"/>
      <c r="AI92" s="198"/>
      <c r="AJ92" s="198"/>
      <c r="AK92" s="198"/>
      <c r="AL92" s="198"/>
      <c r="AM92" s="198"/>
      <c r="AN92" s="198"/>
      <c r="AO92" s="198"/>
      <c r="AP92" s="198"/>
      <c r="AQ92" s="198"/>
      <c r="AR92" s="198"/>
      <c r="AS92" s="198"/>
      <c r="AT92" s="198"/>
      <c r="AU92" s="198"/>
      <c r="AV92" s="198"/>
      <c r="AW92" s="198"/>
      <c r="AX92" s="198"/>
      <c r="AY92" s="198"/>
    </row>
    <row r="93" spans="1:51" ht="14.4">
      <c r="A93" s="56" t="s">
        <v>2238</v>
      </c>
      <c r="B93" s="56" t="s">
        <v>2281</v>
      </c>
      <c r="C93" s="60" t="s">
        <v>2863</v>
      </c>
      <c r="D93" s="60" t="s">
        <v>2237</v>
      </c>
      <c r="E93" s="55">
        <v>1</v>
      </c>
      <c r="F93" s="55" t="s">
        <v>2282</v>
      </c>
      <c r="G93" s="56" t="s">
        <v>480</v>
      </c>
      <c r="H93" s="60"/>
      <c r="I93" s="60"/>
      <c r="J93" s="60"/>
      <c r="K93" s="60"/>
      <c r="L93" s="60"/>
      <c r="M93" s="60"/>
      <c r="N93" s="60"/>
      <c r="O93" s="60"/>
      <c r="P93" s="60"/>
      <c r="Q93" s="60">
        <v>1</v>
      </c>
      <c r="R93" s="60">
        <v>1</v>
      </c>
      <c r="S93" s="60">
        <v>1</v>
      </c>
      <c r="T93" s="197"/>
      <c r="U93" s="197"/>
      <c r="V93" s="197"/>
      <c r="W93" s="197"/>
      <c r="X93" s="197"/>
      <c r="Y93" s="197"/>
      <c r="Z93" s="197"/>
      <c r="AA93" s="197"/>
      <c r="AB93" s="197"/>
      <c r="AC93" s="192" t="s">
        <v>979</v>
      </c>
      <c r="AD93" s="192" t="s">
        <v>979</v>
      </c>
      <c r="AE93" s="192" t="s">
        <v>979</v>
      </c>
      <c r="AF93" s="198">
        <f t="shared" ref="AF93:AF95" si="84">SUMPRODUCT((ISNUMBER(FIND("Y",T93:AE93))))</f>
        <v>0</v>
      </c>
      <c r="AG93" s="60" t="s">
        <v>1732</v>
      </c>
      <c r="AH93" s="198" t="str">
        <f t="shared" ref="AH93:AQ93" si="85">IF(T93="Y",$AG93,"")</f>
        <v/>
      </c>
      <c r="AI93" s="198" t="str">
        <f t="shared" si="85"/>
        <v/>
      </c>
      <c r="AJ93" s="198" t="str">
        <f t="shared" si="85"/>
        <v/>
      </c>
      <c r="AK93" s="198" t="str">
        <f t="shared" si="85"/>
        <v/>
      </c>
      <c r="AL93" s="198" t="str">
        <f t="shared" si="85"/>
        <v/>
      </c>
      <c r="AM93" s="198" t="str">
        <f t="shared" si="85"/>
        <v/>
      </c>
      <c r="AN93" s="198" t="str">
        <f t="shared" si="85"/>
        <v/>
      </c>
      <c r="AO93" s="198" t="str">
        <f t="shared" si="85"/>
        <v/>
      </c>
      <c r="AP93" s="198" t="str">
        <f t="shared" si="85"/>
        <v/>
      </c>
      <c r="AQ93" s="198" t="str">
        <f t="shared" si="85"/>
        <v>Maha Prasad</v>
      </c>
      <c r="AR93" s="198" t="str">
        <f>IF(AD93="Y","Maha Prasad Jain","")</f>
        <v>Maha Prasad Jain</v>
      </c>
      <c r="AS93" s="198" t="str">
        <f>IF(AE93="Y",$AG93,"")</f>
        <v>Maha Prasad</v>
      </c>
      <c r="AT93" s="198"/>
      <c r="AU93" s="67"/>
      <c r="AV93" s="198"/>
      <c r="AW93" s="198"/>
      <c r="AX93" s="198"/>
      <c r="AY93" s="198"/>
    </row>
    <row r="94" spans="1:51" ht="14.4">
      <c r="A94" s="56" t="s">
        <v>2283</v>
      </c>
      <c r="B94" s="56" t="s">
        <v>482</v>
      </c>
      <c r="C94" s="60" t="s">
        <v>2281</v>
      </c>
      <c r="D94" s="60" t="s">
        <v>2237</v>
      </c>
      <c r="E94" s="55">
        <v>1</v>
      </c>
      <c r="F94" s="55" t="s">
        <v>2282</v>
      </c>
      <c r="G94" s="56" t="s">
        <v>2240</v>
      </c>
      <c r="H94" s="60"/>
      <c r="I94" s="60"/>
      <c r="J94" s="60"/>
      <c r="K94" s="60"/>
      <c r="L94" s="60"/>
      <c r="M94" s="60"/>
      <c r="N94" s="60"/>
      <c r="O94" s="60"/>
      <c r="P94" s="60"/>
      <c r="Q94" s="60">
        <v>1</v>
      </c>
      <c r="R94" s="60">
        <v>1</v>
      </c>
      <c r="S94" s="60">
        <v>1</v>
      </c>
      <c r="T94" s="192"/>
      <c r="U94" s="192"/>
      <c r="V94" s="192"/>
      <c r="W94" s="192"/>
      <c r="X94" s="192"/>
      <c r="Y94" s="192"/>
      <c r="Z94" s="192"/>
      <c r="AA94" s="192"/>
      <c r="AB94" s="192"/>
      <c r="AC94" s="192" t="s">
        <v>979</v>
      </c>
      <c r="AD94" s="192" t="s">
        <v>979</v>
      </c>
      <c r="AE94" s="192" t="s">
        <v>979</v>
      </c>
      <c r="AF94" s="36">
        <f t="shared" si="84"/>
        <v>0</v>
      </c>
      <c r="AG94" s="193" t="s">
        <v>1736</v>
      </c>
      <c r="AH94" s="193" t="str">
        <f t="shared" ref="AH94:AS94" si="86">IF(T94="Y",$AG94,"")</f>
        <v/>
      </c>
      <c r="AI94" s="193" t="str">
        <f t="shared" si="86"/>
        <v/>
      </c>
      <c r="AJ94" s="193" t="str">
        <f t="shared" si="86"/>
        <v/>
      </c>
      <c r="AK94" s="193" t="str">
        <f t="shared" si="86"/>
        <v/>
      </c>
      <c r="AL94" s="193" t="str">
        <f t="shared" si="86"/>
        <v/>
      </c>
      <c r="AM94" s="193" t="str">
        <f t="shared" si="86"/>
        <v/>
      </c>
      <c r="AN94" s="193" t="str">
        <f t="shared" si="86"/>
        <v/>
      </c>
      <c r="AO94" s="193" t="str">
        <f t="shared" si="86"/>
        <v/>
      </c>
      <c r="AP94" s="193" t="str">
        <f t="shared" si="86"/>
        <v/>
      </c>
      <c r="AQ94" s="193" t="str">
        <f t="shared" si="86"/>
        <v>Volunteer Desk</v>
      </c>
      <c r="AR94" s="193" t="str">
        <f t="shared" si="86"/>
        <v>Volunteer Desk</v>
      </c>
      <c r="AS94" s="193" t="str">
        <f t="shared" si="86"/>
        <v>Volunteer Desk</v>
      </c>
      <c r="AT94" s="67"/>
      <c r="AU94" s="67"/>
      <c r="AV94" s="67"/>
      <c r="AW94" s="67"/>
      <c r="AX94" s="67"/>
      <c r="AY94" s="67"/>
    </row>
    <row r="95" spans="1:51" ht="14.4">
      <c r="A95" s="56" t="s">
        <v>604</v>
      </c>
      <c r="B95" s="56" t="s">
        <v>2285</v>
      </c>
      <c r="C95" s="60" t="s">
        <v>2928</v>
      </c>
      <c r="D95" s="60" t="s">
        <v>2768</v>
      </c>
      <c r="E95" s="55">
        <v>1</v>
      </c>
      <c r="F95" s="55" t="s">
        <v>2286</v>
      </c>
      <c r="G95" s="56" t="s">
        <v>2284</v>
      </c>
      <c r="H95" s="60">
        <v>1</v>
      </c>
      <c r="I95" s="60">
        <v>1</v>
      </c>
      <c r="J95" s="60">
        <v>1</v>
      </c>
      <c r="K95" s="60">
        <v>1</v>
      </c>
      <c r="L95" s="60">
        <v>1</v>
      </c>
      <c r="M95" s="60">
        <v>1</v>
      </c>
      <c r="N95" s="60">
        <v>1</v>
      </c>
      <c r="O95" s="60">
        <v>1</v>
      </c>
      <c r="P95" s="60">
        <v>1</v>
      </c>
      <c r="Q95" s="60">
        <v>1</v>
      </c>
      <c r="R95" s="60">
        <v>1</v>
      </c>
      <c r="S95" s="60">
        <v>1</v>
      </c>
      <c r="T95" s="192" t="s">
        <v>979</v>
      </c>
      <c r="U95" s="192" t="s">
        <v>979</v>
      </c>
      <c r="V95" s="192" t="s">
        <v>979</v>
      </c>
      <c r="W95" s="192" t="s">
        <v>979</v>
      </c>
      <c r="X95" s="192" t="s">
        <v>979</v>
      </c>
      <c r="Y95" s="192" t="s">
        <v>979</v>
      </c>
      <c r="Z95" s="192" t="s">
        <v>979</v>
      </c>
      <c r="AA95" s="192" t="s">
        <v>979</v>
      </c>
      <c r="AB95" s="192" t="s">
        <v>979</v>
      </c>
      <c r="AC95" s="192" t="s">
        <v>979</v>
      </c>
      <c r="AD95" s="192" t="s">
        <v>979</v>
      </c>
      <c r="AE95" s="192" t="s">
        <v>979</v>
      </c>
      <c r="AF95" s="36">
        <f t="shared" si="84"/>
        <v>0</v>
      </c>
      <c r="AG95" s="193" t="s">
        <v>1763</v>
      </c>
      <c r="AH95" s="193" t="str">
        <f t="shared" ref="AH95:AS95" si="87">IF(T95="Y",$AG95,"")</f>
        <v>Decoration</v>
      </c>
      <c r="AI95" s="193" t="str">
        <f t="shared" si="87"/>
        <v>Decoration</v>
      </c>
      <c r="AJ95" s="193" t="str">
        <f t="shared" si="87"/>
        <v>Decoration</v>
      </c>
      <c r="AK95" s="193" t="str">
        <f t="shared" si="87"/>
        <v>Decoration</v>
      </c>
      <c r="AL95" s="193" t="str">
        <f t="shared" si="87"/>
        <v>Decoration</v>
      </c>
      <c r="AM95" s="193" t="str">
        <f t="shared" si="87"/>
        <v>Decoration</v>
      </c>
      <c r="AN95" s="193" t="str">
        <f t="shared" si="87"/>
        <v>Decoration</v>
      </c>
      <c r="AO95" s="193" t="str">
        <f t="shared" si="87"/>
        <v>Decoration</v>
      </c>
      <c r="AP95" s="193" t="str">
        <f t="shared" si="87"/>
        <v>Decoration</v>
      </c>
      <c r="AQ95" s="193" t="str">
        <f t="shared" si="87"/>
        <v>Decoration</v>
      </c>
      <c r="AR95" s="193" t="str">
        <f t="shared" si="87"/>
        <v>Decoration</v>
      </c>
      <c r="AS95" s="193" t="str">
        <f t="shared" si="87"/>
        <v>Decoration</v>
      </c>
      <c r="AT95" s="67"/>
      <c r="AU95" s="67"/>
      <c r="AV95" s="67"/>
      <c r="AW95" s="67"/>
      <c r="AX95" s="67"/>
      <c r="AY95" s="67"/>
    </row>
    <row r="96" spans="1:51" ht="14.4">
      <c r="A96" s="56" t="s">
        <v>600</v>
      </c>
      <c r="B96" s="56" t="s">
        <v>3377</v>
      </c>
      <c r="C96" s="60" t="s">
        <v>2806</v>
      </c>
      <c r="D96" s="60" t="s">
        <v>2768</v>
      </c>
      <c r="E96" s="55">
        <v>1</v>
      </c>
      <c r="F96" s="55">
        <v>2172208765</v>
      </c>
      <c r="G96" s="56" t="s">
        <v>2807</v>
      </c>
      <c r="H96" s="60"/>
      <c r="I96" s="60"/>
      <c r="J96" s="60"/>
      <c r="K96" s="60"/>
      <c r="L96" s="60"/>
      <c r="M96" s="60">
        <v>1</v>
      </c>
      <c r="N96" s="60"/>
      <c r="O96" s="60">
        <v>1</v>
      </c>
      <c r="P96" s="60"/>
      <c r="Q96" s="60">
        <v>1</v>
      </c>
      <c r="R96" s="60"/>
      <c r="S96" s="60">
        <v>1</v>
      </c>
      <c r="T96" s="192"/>
      <c r="U96" s="192"/>
      <c r="V96" s="192"/>
      <c r="W96" s="192"/>
      <c r="X96" s="192"/>
      <c r="Y96" s="192" t="s">
        <v>979</v>
      </c>
      <c r="Z96" s="192"/>
      <c r="AA96" s="192" t="s">
        <v>979</v>
      </c>
      <c r="AB96" s="192"/>
      <c r="AC96" s="192" t="s">
        <v>979</v>
      </c>
      <c r="AD96" s="192"/>
      <c r="AE96" s="192" t="s">
        <v>979</v>
      </c>
      <c r="AF96" s="36">
        <v>4</v>
      </c>
      <c r="AG96" s="193" t="s">
        <v>1732</v>
      </c>
      <c r="AH96" s="193" t="str">
        <f t="shared" ref="AH96:AS96" si="88">IF(T96="Y",$AG96,"")</f>
        <v/>
      </c>
      <c r="AI96" s="193" t="str">
        <f t="shared" si="88"/>
        <v/>
      </c>
      <c r="AJ96" s="193" t="str">
        <f t="shared" si="88"/>
        <v/>
      </c>
      <c r="AK96" s="193" t="str">
        <f t="shared" si="88"/>
        <v/>
      </c>
      <c r="AL96" s="193" t="str">
        <f t="shared" si="88"/>
        <v/>
      </c>
      <c r="AM96" s="193" t="str">
        <f t="shared" si="88"/>
        <v>Maha Prasad</v>
      </c>
      <c r="AN96" s="193" t="str">
        <f t="shared" si="88"/>
        <v/>
      </c>
      <c r="AO96" s="193" t="str">
        <f t="shared" si="88"/>
        <v>Maha Prasad</v>
      </c>
      <c r="AP96" s="193" t="str">
        <f t="shared" si="88"/>
        <v/>
      </c>
      <c r="AQ96" s="193" t="str">
        <f t="shared" si="88"/>
        <v>Maha Prasad</v>
      </c>
      <c r="AR96" s="193" t="str">
        <f t="shared" si="88"/>
        <v/>
      </c>
      <c r="AS96" s="193" t="str">
        <f t="shared" si="88"/>
        <v>Maha Prasad</v>
      </c>
      <c r="AT96" s="67"/>
      <c r="AU96" s="67"/>
      <c r="AV96" s="67"/>
      <c r="AW96" s="67"/>
      <c r="AX96" s="67"/>
      <c r="AY96" s="67"/>
    </row>
    <row r="97" spans="1:51" ht="14.4">
      <c r="A97" s="56" t="s">
        <v>338</v>
      </c>
      <c r="B97" s="56" t="s">
        <v>3378</v>
      </c>
      <c r="C97" s="60" t="s">
        <v>3176</v>
      </c>
      <c r="D97" s="60" t="s">
        <v>2768</v>
      </c>
      <c r="E97" s="55">
        <v>1</v>
      </c>
      <c r="F97" s="55">
        <v>6304323134</v>
      </c>
      <c r="G97" s="56" t="s">
        <v>3379</v>
      </c>
      <c r="H97" s="60"/>
      <c r="I97" s="60"/>
      <c r="J97" s="60"/>
      <c r="K97" s="60"/>
      <c r="L97" s="60"/>
      <c r="M97" s="60"/>
      <c r="N97" s="60"/>
      <c r="O97" s="60"/>
      <c r="P97" s="60"/>
      <c r="Q97" s="60"/>
      <c r="R97" s="60"/>
      <c r="S97" s="60"/>
      <c r="T97" s="192" t="s">
        <v>979</v>
      </c>
      <c r="U97" s="192" t="s">
        <v>979</v>
      </c>
      <c r="V97" s="192" t="s">
        <v>979</v>
      </c>
      <c r="W97" s="192" t="s">
        <v>979</v>
      </c>
      <c r="X97" s="192" t="s">
        <v>979</v>
      </c>
      <c r="Y97" s="192" t="s">
        <v>979</v>
      </c>
      <c r="Z97" s="192" t="s">
        <v>979</v>
      </c>
      <c r="AA97" s="192" t="s">
        <v>979</v>
      </c>
      <c r="AB97" s="192" t="s">
        <v>979</v>
      </c>
      <c r="AC97" s="192" t="s">
        <v>979</v>
      </c>
      <c r="AD97" s="192" t="s">
        <v>979</v>
      </c>
      <c r="AE97" s="192" t="s">
        <v>979</v>
      </c>
      <c r="AF97" s="36">
        <v>12</v>
      </c>
      <c r="AG97" s="193" t="s">
        <v>1741</v>
      </c>
      <c r="AH97" s="193" t="str">
        <f t="shared" ref="AH97:AS97" si="89">IF(T97="Y",$AG97,"")</f>
        <v>Crowd Mgmt</v>
      </c>
      <c r="AI97" s="193" t="str">
        <f t="shared" si="89"/>
        <v>Crowd Mgmt</v>
      </c>
      <c r="AJ97" s="193" t="str">
        <f t="shared" si="89"/>
        <v>Crowd Mgmt</v>
      </c>
      <c r="AK97" s="193" t="str">
        <f t="shared" si="89"/>
        <v>Crowd Mgmt</v>
      </c>
      <c r="AL97" s="193" t="str">
        <f t="shared" si="89"/>
        <v>Crowd Mgmt</v>
      </c>
      <c r="AM97" s="193" t="str">
        <f t="shared" si="89"/>
        <v>Crowd Mgmt</v>
      </c>
      <c r="AN97" s="193" t="str">
        <f t="shared" si="89"/>
        <v>Crowd Mgmt</v>
      </c>
      <c r="AO97" s="193" t="str">
        <f t="shared" si="89"/>
        <v>Crowd Mgmt</v>
      </c>
      <c r="AP97" s="193" t="str">
        <f t="shared" si="89"/>
        <v>Crowd Mgmt</v>
      </c>
      <c r="AQ97" s="193" t="str">
        <f t="shared" si="89"/>
        <v>Crowd Mgmt</v>
      </c>
      <c r="AR97" s="193" t="str">
        <f t="shared" si="89"/>
        <v>Crowd Mgmt</v>
      </c>
      <c r="AS97" s="193" t="str">
        <f t="shared" si="89"/>
        <v>Crowd Mgmt</v>
      </c>
      <c r="AT97" s="67"/>
      <c r="AU97" s="67"/>
      <c r="AV97" s="67"/>
      <c r="AW97" s="67"/>
      <c r="AX97" s="67"/>
      <c r="AY97" s="67"/>
    </row>
    <row r="98" spans="1:51" ht="14.4">
      <c r="A98" s="56" t="s">
        <v>604</v>
      </c>
      <c r="B98" s="56" t="s">
        <v>2288</v>
      </c>
      <c r="C98" s="60" t="s">
        <v>2929</v>
      </c>
      <c r="D98" s="60" t="s">
        <v>2768</v>
      </c>
      <c r="E98" s="55">
        <v>1</v>
      </c>
      <c r="F98" s="55">
        <v>8475325094</v>
      </c>
      <c r="G98" s="56" t="s">
        <v>2287</v>
      </c>
      <c r="H98" s="60"/>
      <c r="I98" s="60"/>
      <c r="J98" s="60"/>
      <c r="K98" s="60"/>
      <c r="L98" s="60"/>
      <c r="M98" s="60"/>
      <c r="N98" s="60"/>
      <c r="O98" s="60"/>
      <c r="P98" s="60"/>
      <c r="Q98" s="60"/>
      <c r="R98" s="60"/>
      <c r="S98" s="60"/>
      <c r="T98" s="192"/>
      <c r="U98" s="192"/>
      <c r="V98" s="192"/>
      <c r="W98" s="192"/>
      <c r="X98" s="192"/>
      <c r="Y98" s="192"/>
      <c r="Z98" s="192"/>
      <c r="AA98" s="192"/>
      <c r="AB98" s="192"/>
      <c r="AC98" s="192"/>
      <c r="AD98" s="192"/>
      <c r="AE98" s="192"/>
      <c r="AF98" s="36">
        <f t="shared" ref="AF98:AF157" si="90">SUMPRODUCT((ISNUMBER(FIND("Y",T98:AE98))))</f>
        <v>0</v>
      </c>
      <c r="AG98" s="193" t="s">
        <v>1743</v>
      </c>
      <c r="AH98" s="193" t="str">
        <f t="shared" ref="AH98:AS98" si="91">IF(T98="Y",$AG98,"")</f>
        <v/>
      </c>
      <c r="AI98" s="193" t="str">
        <f t="shared" si="91"/>
        <v/>
      </c>
      <c r="AJ98" s="193" t="str">
        <f t="shared" si="91"/>
        <v/>
      </c>
      <c r="AK98" s="193" t="str">
        <f t="shared" si="91"/>
        <v/>
      </c>
      <c r="AL98" s="193" t="str">
        <f t="shared" si="91"/>
        <v/>
      </c>
      <c r="AM98" s="193" t="str">
        <f t="shared" si="91"/>
        <v/>
      </c>
      <c r="AN98" s="193" t="str">
        <f t="shared" si="91"/>
        <v/>
      </c>
      <c r="AO98" s="193" t="str">
        <f t="shared" si="91"/>
        <v/>
      </c>
      <c r="AP98" s="193" t="str">
        <f t="shared" si="91"/>
        <v/>
      </c>
      <c r="AQ98" s="193" t="str">
        <f t="shared" si="91"/>
        <v/>
      </c>
      <c r="AR98" s="193" t="str">
        <f t="shared" si="91"/>
        <v/>
      </c>
      <c r="AS98" s="193" t="str">
        <f t="shared" si="91"/>
        <v/>
      </c>
      <c r="AT98" s="67"/>
      <c r="AU98" s="67"/>
      <c r="AV98" s="67"/>
      <c r="AW98" s="67"/>
      <c r="AX98" s="67"/>
      <c r="AY98" s="67"/>
    </row>
    <row r="99" spans="1:51" ht="14.4">
      <c r="A99" s="56" t="s">
        <v>1046</v>
      </c>
      <c r="B99" s="56" t="s">
        <v>3380</v>
      </c>
      <c r="C99" s="60" t="s">
        <v>3117</v>
      </c>
      <c r="D99" s="60" t="s">
        <v>2768</v>
      </c>
      <c r="E99" s="55">
        <v>1</v>
      </c>
      <c r="F99" s="55">
        <v>6469324656</v>
      </c>
      <c r="G99" s="56" t="s">
        <v>3118</v>
      </c>
      <c r="H99" s="60">
        <v>1</v>
      </c>
      <c r="I99" s="60">
        <v>1</v>
      </c>
      <c r="J99" s="60">
        <v>1</v>
      </c>
      <c r="K99" s="60">
        <v>1</v>
      </c>
      <c r="L99" s="60">
        <v>1</v>
      </c>
      <c r="M99" s="60">
        <v>1</v>
      </c>
      <c r="N99" s="60">
        <v>1</v>
      </c>
      <c r="O99" s="60">
        <v>1</v>
      </c>
      <c r="P99" s="60">
        <v>1</v>
      </c>
      <c r="Q99" s="60">
        <v>1</v>
      </c>
      <c r="R99" s="60">
        <v>1</v>
      </c>
      <c r="S99" s="60">
        <v>1</v>
      </c>
      <c r="T99" s="192" t="s">
        <v>979</v>
      </c>
      <c r="U99" s="192" t="s">
        <v>979</v>
      </c>
      <c r="V99" s="192" t="s">
        <v>979</v>
      </c>
      <c r="W99" s="192" t="s">
        <v>979</v>
      </c>
      <c r="X99" s="192" t="s">
        <v>979</v>
      </c>
      <c r="Y99" s="192" t="s">
        <v>979</v>
      </c>
      <c r="Z99" s="192" t="s">
        <v>979</v>
      </c>
      <c r="AA99" s="192" t="s">
        <v>979</v>
      </c>
      <c r="AB99" s="192" t="s">
        <v>979</v>
      </c>
      <c r="AC99" s="192" t="s">
        <v>979</v>
      </c>
      <c r="AD99" s="192" t="s">
        <v>979</v>
      </c>
      <c r="AE99" s="192" t="s">
        <v>979</v>
      </c>
      <c r="AF99" s="36">
        <f t="shared" si="90"/>
        <v>0</v>
      </c>
      <c r="AG99" s="193" t="s">
        <v>1751</v>
      </c>
      <c r="AH99" s="193" t="str">
        <f t="shared" ref="AH99:AS99" si="92">IF(T99="Y",$AG99,"")</f>
        <v>Audio</v>
      </c>
      <c r="AI99" s="193" t="str">
        <f t="shared" si="92"/>
        <v>Audio</v>
      </c>
      <c r="AJ99" s="193" t="str">
        <f t="shared" si="92"/>
        <v>Audio</v>
      </c>
      <c r="AK99" s="193" t="str">
        <f t="shared" si="92"/>
        <v>Audio</v>
      </c>
      <c r="AL99" s="193" t="str">
        <f t="shared" si="92"/>
        <v>Audio</v>
      </c>
      <c r="AM99" s="193" t="str">
        <f t="shared" si="92"/>
        <v>Audio</v>
      </c>
      <c r="AN99" s="193" t="str">
        <f t="shared" si="92"/>
        <v>Audio</v>
      </c>
      <c r="AO99" s="193" t="str">
        <f t="shared" si="92"/>
        <v>Audio</v>
      </c>
      <c r="AP99" s="193" t="str">
        <f t="shared" si="92"/>
        <v>Audio</v>
      </c>
      <c r="AQ99" s="193" t="str">
        <f t="shared" si="92"/>
        <v>Audio</v>
      </c>
      <c r="AR99" s="193" t="str">
        <f t="shared" si="92"/>
        <v>Audio</v>
      </c>
      <c r="AS99" s="193" t="str">
        <f t="shared" si="92"/>
        <v>Audio</v>
      </c>
      <c r="AT99" s="67"/>
      <c r="AU99" s="67"/>
      <c r="AV99" s="67"/>
      <c r="AW99" s="67"/>
      <c r="AX99" s="67"/>
      <c r="AY99" s="67"/>
    </row>
    <row r="100" spans="1:51" ht="14.4">
      <c r="A100" s="56" t="s">
        <v>2290</v>
      </c>
      <c r="B100" s="56" t="s">
        <v>2291</v>
      </c>
      <c r="C100" s="60" t="s">
        <v>2955</v>
      </c>
      <c r="D100" s="60" t="s">
        <v>2768</v>
      </c>
      <c r="E100" s="55">
        <v>1</v>
      </c>
      <c r="F100" s="55">
        <v>8478020406</v>
      </c>
      <c r="G100" s="56" t="s">
        <v>2289</v>
      </c>
      <c r="H100" s="60">
        <v>1</v>
      </c>
      <c r="I100" s="60">
        <v>1</v>
      </c>
      <c r="J100" s="60">
        <v>1</v>
      </c>
      <c r="K100" s="60">
        <v>1</v>
      </c>
      <c r="L100" s="60"/>
      <c r="M100" s="60">
        <v>1</v>
      </c>
      <c r="N100" s="60"/>
      <c r="O100" s="60">
        <v>1</v>
      </c>
      <c r="P100" s="60"/>
      <c r="Q100" s="60">
        <v>1</v>
      </c>
      <c r="R100" s="60"/>
      <c r="S100" s="60">
        <v>1</v>
      </c>
      <c r="T100" s="192" t="s">
        <v>979</v>
      </c>
      <c r="U100" s="192" t="s">
        <v>979</v>
      </c>
      <c r="V100" s="192" t="s">
        <v>979</v>
      </c>
      <c r="W100" s="192" t="s">
        <v>979</v>
      </c>
      <c r="X100" s="192"/>
      <c r="Y100" s="192" t="s">
        <v>979</v>
      </c>
      <c r="Z100" s="192"/>
      <c r="AA100" s="192" t="s">
        <v>979</v>
      </c>
      <c r="AB100" s="192"/>
      <c r="AC100" s="192" t="s">
        <v>979</v>
      </c>
      <c r="AD100" s="192"/>
      <c r="AE100" s="192" t="s">
        <v>979</v>
      </c>
      <c r="AF100" s="36">
        <f t="shared" si="90"/>
        <v>0</v>
      </c>
      <c r="AG100" s="193" t="s">
        <v>1732</v>
      </c>
      <c r="AH100" s="193" t="str">
        <f t="shared" ref="AH100:AS100" si="93">IF(T100="Y",$AG100,"")</f>
        <v>Maha Prasad</v>
      </c>
      <c r="AI100" s="193" t="str">
        <f t="shared" si="93"/>
        <v>Maha Prasad</v>
      </c>
      <c r="AJ100" s="193" t="str">
        <f t="shared" si="93"/>
        <v>Maha Prasad</v>
      </c>
      <c r="AK100" s="193" t="str">
        <f t="shared" si="93"/>
        <v>Maha Prasad</v>
      </c>
      <c r="AL100" s="193" t="str">
        <f t="shared" si="93"/>
        <v/>
      </c>
      <c r="AM100" s="193" t="str">
        <f t="shared" si="93"/>
        <v>Maha Prasad</v>
      </c>
      <c r="AN100" s="193" t="str">
        <f t="shared" si="93"/>
        <v/>
      </c>
      <c r="AO100" s="193" t="str">
        <f t="shared" si="93"/>
        <v>Maha Prasad</v>
      </c>
      <c r="AP100" s="193" t="str">
        <f t="shared" si="93"/>
        <v/>
      </c>
      <c r="AQ100" s="193" t="str">
        <f t="shared" si="93"/>
        <v>Maha Prasad</v>
      </c>
      <c r="AR100" s="193" t="str">
        <f t="shared" si="93"/>
        <v/>
      </c>
      <c r="AS100" s="193" t="str">
        <f t="shared" si="93"/>
        <v>Maha Prasad</v>
      </c>
      <c r="AT100" s="67"/>
      <c r="AU100" s="67"/>
      <c r="AV100" s="67"/>
      <c r="AW100" s="67"/>
      <c r="AX100" s="67"/>
      <c r="AY100" s="67"/>
    </row>
    <row r="101" spans="1:51" ht="14.4">
      <c r="A101" s="56" t="s">
        <v>2293</v>
      </c>
      <c r="B101" s="56" t="s">
        <v>3381</v>
      </c>
      <c r="C101" s="60" t="s">
        <v>3382</v>
      </c>
      <c r="D101" s="60" t="s">
        <v>2768</v>
      </c>
      <c r="E101" s="55">
        <v>1</v>
      </c>
      <c r="F101" s="55" t="s">
        <v>2295</v>
      </c>
      <c r="G101" s="56" t="s">
        <v>3383</v>
      </c>
      <c r="H101" s="60">
        <v>1</v>
      </c>
      <c r="I101" s="60">
        <v>1</v>
      </c>
      <c r="J101" s="60">
        <v>1</v>
      </c>
      <c r="K101" s="60">
        <v>1</v>
      </c>
      <c r="L101" s="60"/>
      <c r="M101" s="60">
        <v>1</v>
      </c>
      <c r="N101" s="60"/>
      <c r="O101" s="60">
        <v>1</v>
      </c>
      <c r="P101" s="60"/>
      <c r="Q101" s="60">
        <v>1</v>
      </c>
      <c r="R101" s="60"/>
      <c r="S101" s="60">
        <v>1</v>
      </c>
      <c r="T101" s="192" t="s">
        <v>979</v>
      </c>
      <c r="U101" s="192" t="s">
        <v>979</v>
      </c>
      <c r="V101" s="192" t="s">
        <v>979</v>
      </c>
      <c r="W101" s="192" t="s">
        <v>979</v>
      </c>
      <c r="X101" s="192"/>
      <c r="Y101" s="192" t="s">
        <v>979</v>
      </c>
      <c r="Z101" s="192"/>
      <c r="AA101" s="192" t="s">
        <v>979</v>
      </c>
      <c r="AB101" s="192"/>
      <c r="AC101" s="192" t="s">
        <v>979</v>
      </c>
      <c r="AD101" s="192"/>
      <c r="AE101" s="192" t="s">
        <v>979</v>
      </c>
      <c r="AF101" s="36">
        <f t="shared" si="90"/>
        <v>0</v>
      </c>
      <c r="AG101" s="193" t="s">
        <v>1732</v>
      </c>
      <c r="AH101" s="193" t="str">
        <f t="shared" ref="AH101:AS101" si="94">IF(T101="Y",$AG101,"")</f>
        <v>Maha Prasad</v>
      </c>
      <c r="AI101" s="193" t="str">
        <f t="shared" si="94"/>
        <v>Maha Prasad</v>
      </c>
      <c r="AJ101" s="193" t="str">
        <f t="shared" si="94"/>
        <v>Maha Prasad</v>
      </c>
      <c r="AK101" s="193" t="str">
        <f t="shared" si="94"/>
        <v>Maha Prasad</v>
      </c>
      <c r="AL101" s="193" t="str">
        <f t="shared" si="94"/>
        <v/>
      </c>
      <c r="AM101" s="193" t="str">
        <f t="shared" si="94"/>
        <v>Maha Prasad</v>
      </c>
      <c r="AN101" s="193" t="str">
        <f t="shared" si="94"/>
        <v/>
      </c>
      <c r="AO101" s="193" t="str">
        <f t="shared" si="94"/>
        <v>Maha Prasad</v>
      </c>
      <c r="AP101" s="193" t="str">
        <f t="shared" si="94"/>
        <v/>
      </c>
      <c r="AQ101" s="193" t="str">
        <f t="shared" si="94"/>
        <v>Maha Prasad</v>
      </c>
      <c r="AR101" s="193" t="str">
        <f t="shared" si="94"/>
        <v/>
      </c>
      <c r="AS101" s="193" t="str">
        <f t="shared" si="94"/>
        <v>Maha Prasad</v>
      </c>
      <c r="AT101" s="67"/>
      <c r="AU101" s="67"/>
      <c r="AV101" s="67"/>
      <c r="AW101" s="67"/>
      <c r="AX101" s="67"/>
      <c r="AY101" s="67"/>
    </row>
    <row r="102" spans="1:51" ht="14.4">
      <c r="A102" s="56" t="s">
        <v>2298</v>
      </c>
      <c r="B102" s="56" t="s">
        <v>2299</v>
      </c>
      <c r="C102" s="60" t="s">
        <v>2962</v>
      </c>
      <c r="D102" s="60" t="s">
        <v>2768</v>
      </c>
      <c r="E102" s="55">
        <v>1</v>
      </c>
      <c r="F102" s="55">
        <v>2482387202</v>
      </c>
      <c r="G102" s="56" t="s">
        <v>2297</v>
      </c>
      <c r="H102" s="60"/>
      <c r="I102" s="60"/>
      <c r="J102" s="60"/>
      <c r="K102" s="60"/>
      <c r="L102" s="60"/>
      <c r="M102" s="60"/>
      <c r="N102" s="60"/>
      <c r="O102" s="60"/>
      <c r="P102" s="60"/>
      <c r="Q102" s="60"/>
      <c r="R102" s="60"/>
      <c r="S102" s="60"/>
      <c r="T102" s="192"/>
      <c r="U102" s="192"/>
      <c r="V102" s="192"/>
      <c r="W102" s="192"/>
      <c r="X102" s="192"/>
      <c r="Y102" s="192"/>
      <c r="Z102" s="192"/>
      <c r="AA102" s="192"/>
      <c r="AB102" s="192"/>
      <c r="AC102" s="192"/>
      <c r="AD102" s="192"/>
      <c r="AE102" s="192"/>
      <c r="AF102" s="36">
        <f t="shared" si="90"/>
        <v>0</v>
      </c>
      <c r="AG102" s="193" t="s">
        <v>1743</v>
      </c>
      <c r="AH102" s="193" t="str">
        <f t="shared" ref="AH102:AS102" si="95">IF(T102="Y",$AG102,"")</f>
        <v/>
      </c>
      <c r="AI102" s="193" t="str">
        <f t="shared" si="95"/>
        <v/>
      </c>
      <c r="AJ102" s="193" t="str">
        <f t="shared" si="95"/>
        <v/>
      </c>
      <c r="AK102" s="193" t="str">
        <f t="shared" si="95"/>
        <v/>
      </c>
      <c r="AL102" s="193" t="str">
        <f t="shared" si="95"/>
        <v/>
      </c>
      <c r="AM102" s="193" t="str">
        <f t="shared" si="95"/>
        <v/>
      </c>
      <c r="AN102" s="193" t="str">
        <f t="shared" si="95"/>
        <v/>
      </c>
      <c r="AO102" s="193" t="str">
        <f t="shared" si="95"/>
        <v/>
      </c>
      <c r="AP102" s="193" t="str">
        <f t="shared" si="95"/>
        <v/>
      </c>
      <c r="AQ102" s="193" t="str">
        <f t="shared" si="95"/>
        <v/>
      </c>
      <c r="AR102" s="193" t="str">
        <f t="shared" si="95"/>
        <v/>
      </c>
      <c r="AS102" s="193" t="str">
        <f t="shared" si="95"/>
        <v/>
      </c>
      <c r="AT102" s="67"/>
      <c r="AU102" s="67"/>
      <c r="AV102" s="67"/>
      <c r="AW102" s="67"/>
      <c r="AX102" s="67"/>
      <c r="AY102" s="67"/>
    </row>
    <row r="103" spans="1:51" ht="14.4">
      <c r="A103" s="56" t="s">
        <v>353</v>
      </c>
      <c r="B103" s="56" t="s">
        <v>1316</v>
      </c>
      <c r="C103" s="60" t="s">
        <v>2795</v>
      </c>
      <c r="D103" s="60" t="s">
        <v>2768</v>
      </c>
      <c r="E103" s="55">
        <v>1</v>
      </c>
      <c r="F103" s="55">
        <v>13129339730</v>
      </c>
      <c r="G103" s="56" t="s">
        <v>906</v>
      </c>
      <c r="H103" s="60">
        <v>1</v>
      </c>
      <c r="I103" s="60">
        <v>1</v>
      </c>
      <c r="J103" s="60">
        <v>1</v>
      </c>
      <c r="K103" s="60">
        <v>1</v>
      </c>
      <c r="L103" s="60"/>
      <c r="M103" s="60">
        <v>1</v>
      </c>
      <c r="N103" s="60"/>
      <c r="O103" s="60">
        <v>1</v>
      </c>
      <c r="P103" s="60"/>
      <c r="Q103" s="60">
        <v>1</v>
      </c>
      <c r="R103" s="60"/>
      <c r="S103" s="60">
        <v>1</v>
      </c>
      <c r="T103" s="192" t="s">
        <v>979</v>
      </c>
      <c r="U103" s="192" t="s">
        <v>979</v>
      </c>
      <c r="V103" s="192" t="s">
        <v>979</v>
      </c>
      <c r="W103" s="192" t="s">
        <v>979</v>
      </c>
      <c r="X103" s="192"/>
      <c r="Y103" s="192" t="s">
        <v>979</v>
      </c>
      <c r="Z103" s="192"/>
      <c r="AA103" s="192" t="s">
        <v>979</v>
      </c>
      <c r="AB103" s="192"/>
      <c r="AC103" s="192" t="s">
        <v>979</v>
      </c>
      <c r="AD103" s="192"/>
      <c r="AE103" s="192" t="s">
        <v>979</v>
      </c>
      <c r="AF103" s="36">
        <f t="shared" si="90"/>
        <v>0</v>
      </c>
      <c r="AG103" s="193" t="s">
        <v>1732</v>
      </c>
      <c r="AH103" s="193" t="str">
        <f t="shared" ref="AH103:AS103" si="96">IF(T103="Y",$AG103,"")</f>
        <v>Maha Prasad</v>
      </c>
      <c r="AI103" s="193" t="str">
        <f t="shared" si="96"/>
        <v>Maha Prasad</v>
      </c>
      <c r="AJ103" s="193" t="str">
        <f t="shared" si="96"/>
        <v>Maha Prasad</v>
      </c>
      <c r="AK103" s="193" t="str">
        <f t="shared" si="96"/>
        <v>Maha Prasad</v>
      </c>
      <c r="AL103" s="193" t="str">
        <f t="shared" si="96"/>
        <v/>
      </c>
      <c r="AM103" s="193" t="str">
        <f t="shared" si="96"/>
        <v>Maha Prasad</v>
      </c>
      <c r="AN103" s="193" t="str">
        <f t="shared" si="96"/>
        <v/>
      </c>
      <c r="AO103" s="193" t="str">
        <f t="shared" si="96"/>
        <v>Maha Prasad</v>
      </c>
      <c r="AP103" s="193" t="str">
        <f t="shared" si="96"/>
        <v/>
      </c>
      <c r="AQ103" s="193" t="str">
        <f t="shared" si="96"/>
        <v>Maha Prasad</v>
      </c>
      <c r="AR103" s="193" t="str">
        <f t="shared" si="96"/>
        <v/>
      </c>
      <c r="AS103" s="193" t="str">
        <f t="shared" si="96"/>
        <v>Maha Prasad</v>
      </c>
      <c r="AT103" s="67"/>
      <c r="AU103" s="67"/>
      <c r="AV103" s="67"/>
      <c r="AW103" s="67"/>
      <c r="AX103" s="67"/>
      <c r="AY103" s="67"/>
    </row>
    <row r="104" spans="1:51" ht="14.4">
      <c r="A104" s="56" t="s">
        <v>2301</v>
      </c>
      <c r="B104" s="56" t="s">
        <v>2302</v>
      </c>
      <c r="C104" s="60" t="s">
        <v>2856</v>
      </c>
      <c r="D104" s="60" t="s">
        <v>2768</v>
      </c>
      <c r="E104" s="55">
        <v>1</v>
      </c>
      <c r="F104" s="55">
        <v>3232469694</v>
      </c>
      <c r="G104" s="56" t="s">
        <v>2300</v>
      </c>
      <c r="H104" s="60">
        <v>1</v>
      </c>
      <c r="I104" s="60">
        <v>1</v>
      </c>
      <c r="J104" s="60">
        <v>1</v>
      </c>
      <c r="K104" s="60">
        <v>1</v>
      </c>
      <c r="L104" s="60">
        <v>1</v>
      </c>
      <c r="M104" s="60">
        <v>1</v>
      </c>
      <c r="N104" s="60">
        <v>1</v>
      </c>
      <c r="O104" s="60">
        <v>1</v>
      </c>
      <c r="P104" s="60">
        <v>1</v>
      </c>
      <c r="Q104" s="60">
        <v>1</v>
      </c>
      <c r="R104" s="60">
        <v>1</v>
      </c>
      <c r="S104" s="60">
        <v>1</v>
      </c>
      <c r="T104" s="192" t="s">
        <v>979</v>
      </c>
      <c r="U104" s="192" t="s">
        <v>979</v>
      </c>
      <c r="V104" s="192" t="s">
        <v>979</v>
      </c>
      <c r="W104" s="192" t="s">
        <v>979</v>
      </c>
      <c r="X104" s="192" t="s">
        <v>979</v>
      </c>
      <c r="Y104" s="192" t="s">
        <v>979</v>
      </c>
      <c r="Z104" s="192" t="s">
        <v>979</v>
      </c>
      <c r="AA104" s="192" t="s">
        <v>979</v>
      </c>
      <c r="AB104" s="192" t="s">
        <v>979</v>
      </c>
      <c r="AC104" s="192" t="s">
        <v>979</v>
      </c>
      <c r="AD104" s="192" t="s">
        <v>979</v>
      </c>
      <c r="AE104" s="192" t="s">
        <v>979</v>
      </c>
      <c r="AF104" s="36">
        <f t="shared" si="90"/>
        <v>0</v>
      </c>
      <c r="AG104" s="193" t="s">
        <v>1757</v>
      </c>
      <c r="AH104" s="193" t="str">
        <f t="shared" ref="AH104:AS104" si="97">IF(T104="Y",$AG104,"")</f>
        <v>Bookstall</v>
      </c>
      <c r="AI104" s="193" t="str">
        <f t="shared" si="97"/>
        <v>Bookstall</v>
      </c>
      <c r="AJ104" s="193" t="str">
        <f t="shared" si="97"/>
        <v>Bookstall</v>
      </c>
      <c r="AK104" s="193" t="str">
        <f t="shared" si="97"/>
        <v>Bookstall</v>
      </c>
      <c r="AL104" s="193" t="str">
        <f t="shared" si="97"/>
        <v>Bookstall</v>
      </c>
      <c r="AM104" s="193" t="str">
        <f t="shared" si="97"/>
        <v>Bookstall</v>
      </c>
      <c r="AN104" s="193" t="str">
        <f t="shared" si="97"/>
        <v>Bookstall</v>
      </c>
      <c r="AO104" s="193" t="str">
        <f t="shared" si="97"/>
        <v>Bookstall</v>
      </c>
      <c r="AP104" s="193" t="str">
        <f t="shared" si="97"/>
        <v>Bookstall</v>
      </c>
      <c r="AQ104" s="193" t="str">
        <f t="shared" si="97"/>
        <v>Bookstall</v>
      </c>
      <c r="AR104" s="193" t="str">
        <f t="shared" si="97"/>
        <v>Bookstall</v>
      </c>
      <c r="AS104" s="193" t="str">
        <f t="shared" si="97"/>
        <v>Bookstall</v>
      </c>
      <c r="AT104" s="67"/>
      <c r="AU104" s="67"/>
      <c r="AV104" s="67"/>
      <c r="AW104" s="67"/>
      <c r="AX104" s="67"/>
      <c r="AY104" s="67"/>
    </row>
    <row r="105" spans="1:51" ht="14.4">
      <c r="A105" s="56" t="s">
        <v>989</v>
      </c>
      <c r="B105" s="56" t="s">
        <v>990</v>
      </c>
      <c r="C105" s="60" t="s">
        <v>991</v>
      </c>
      <c r="D105" s="60" t="s">
        <v>2768</v>
      </c>
      <c r="E105" s="55">
        <v>1</v>
      </c>
      <c r="F105" s="55">
        <v>8472713360</v>
      </c>
      <c r="G105" s="56" t="s">
        <v>2871</v>
      </c>
      <c r="H105" s="60"/>
      <c r="I105" s="60"/>
      <c r="J105" s="60"/>
      <c r="K105" s="60"/>
      <c r="L105" s="60"/>
      <c r="M105" s="60"/>
      <c r="N105" s="60"/>
      <c r="O105" s="60"/>
      <c r="P105" s="60"/>
      <c r="Q105" s="60"/>
      <c r="R105" s="60"/>
      <c r="S105" s="60"/>
      <c r="T105" s="192" t="s">
        <v>979</v>
      </c>
      <c r="U105" s="192" t="s">
        <v>979</v>
      </c>
      <c r="V105" s="192" t="s">
        <v>979</v>
      </c>
      <c r="W105" s="192" t="s">
        <v>979</v>
      </c>
      <c r="X105" s="192" t="s">
        <v>979</v>
      </c>
      <c r="Y105" s="192" t="s">
        <v>979</v>
      </c>
      <c r="Z105" s="192" t="s">
        <v>979</v>
      </c>
      <c r="AA105" s="192" t="s">
        <v>979</v>
      </c>
      <c r="AB105" s="192" t="s">
        <v>979</v>
      </c>
      <c r="AC105" s="192" t="s">
        <v>979</v>
      </c>
      <c r="AD105" s="192" t="s">
        <v>979</v>
      </c>
      <c r="AE105" s="192" t="s">
        <v>979</v>
      </c>
      <c r="AF105" s="36">
        <f t="shared" si="90"/>
        <v>0</v>
      </c>
      <c r="AG105" s="193" t="s">
        <v>1732</v>
      </c>
      <c r="AH105" s="193" t="str">
        <f t="shared" ref="AH105:AQ105" si="98">IF(T105="Y",$AG105,"")</f>
        <v>Maha Prasad</v>
      </c>
      <c r="AI105" s="193" t="str">
        <f t="shared" si="98"/>
        <v>Maha Prasad</v>
      </c>
      <c r="AJ105" s="193" t="str">
        <f t="shared" si="98"/>
        <v>Maha Prasad</v>
      </c>
      <c r="AK105" s="193" t="str">
        <f t="shared" si="98"/>
        <v>Maha Prasad</v>
      </c>
      <c r="AL105" s="193" t="str">
        <f t="shared" si="98"/>
        <v>Maha Prasad</v>
      </c>
      <c r="AM105" s="193" t="str">
        <f t="shared" si="98"/>
        <v>Maha Prasad</v>
      </c>
      <c r="AN105" s="193" t="str">
        <f t="shared" si="98"/>
        <v>Maha Prasad</v>
      </c>
      <c r="AO105" s="193" t="str">
        <f t="shared" si="98"/>
        <v>Maha Prasad</v>
      </c>
      <c r="AP105" s="193" t="str">
        <f t="shared" si="98"/>
        <v>Maha Prasad</v>
      </c>
      <c r="AQ105" s="193" t="str">
        <f t="shared" si="98"/>
        <v>Maha Prasad</v>
      </c>
      <c r="AR105" s="193" t="str">
        <f t="shared" ref="AR105:AR108" si="99">IF(AD105="Y","Maha Prasad KDHT","")</f>
        <v>Maha Prasad KDHT</v>
      </c>
      <c r="AS105" s="193" t="str">
        <f t="shared" ref="AS105:AS108" si="100">IF(AE105="Y",$AG105,"")</f>
        <v>Maha Prasad</v>
      </c>
      <c r="AT105" s="67"/>
      <c r="AU105" s="67"/>
      <c r="AV105" s="67"/>
      <c r="AW105" s="67"/>
      <c r="AX105" s="67"/>
      <c r="AY105" s="67"/>
    </row>
    <row r="106" spans="1:51" ht="14.4">
      <c r="A106" s="56" t="s">
        <v>875</v>
      </c>
      <c r="B106" s="56" t="s">
        <v>876</v>
      </c>
      <c r="C106" s="60" t="s">
        <v>3384</v>
      </c>
      <c r="D106" s="60" t="s">
        <v>2768</v>
      </c>
      <c r="E106" s="55">
        <v>1</v>
      </c>
      <c r="F106" s="55">
        <v>8192634983</v>
      </c>
      <c r="G106" s="56" t="s">
        <v>3289</v>
      </c>
      <c r="H106" s="60">
        <v>1</v>
      </c>
      <c r="I106" s="60">
        <v>1</v>
      </c>
      <c r="J106" s="60">
        <v>1</v>
      </c>
      <c r="K106" s="60">
        <v>1</v>
      </c>
      <c r="L106" s="60">
        <v>1</v>
      </c>
      <c r="M106" s="60">
        <v>1</v>
      </c>
      <c r="N106" s="60">
        <v>1</v>
      </c>
      <c r="O106" s="60">
        <v>1</v>
      </c>
      <c r="P106" s="60">
        <v>1</v>
      </c>
      <c r="Q106" s="60">
        <v>1</v>
      </c>
      <c r="R106" s="60">
        <v>1</v>
      </c>
      <c r="S106" s="60">
        <v>1</v>
      </c>
      <c r="T106" s="192" t="s">
        <v>979</v>
      </c>
      <c r="U106" s="192" t="s">
        <v>979</v>
      </c>
      <c r="V106" s="192" t="s">
        <v>979</v>
      </c>
      <c r="W106" s="192" t="s">
        <v>979</v>
      </c>
      <c r="X106" s="192" t="s">
        <v>979</v>
      </c>
      <c r="Y106" s="192" t="s">
        <v>979</v>
      </c>
      <c r="Z106" s="192" t="s">
        <v>979</v>
      </c>
      <c r="AA106" s="192" t="s">
        <v>979</v>
      </c>
      <c r="AB106" s="192" t="s">
        <v>979</v>
      </c>
      <c r="AC106" s="192" t="s">
        <v>979</v>
      </c>
      <c r="AD106" s="192" t="s">
        <v>979</v>
      </c>
      <c r="AE106" s="192" t="s">
        <v>979</v>
      </c>
      <c r="AF106" s="36">
        <f t="shared" si="90"/>
        <v>0</v>
      </c>
      <c r="AG106" s="193" t="s">
        <v>1732</v>
      </c>
      <c r="AH106" s="193" t="str">
        <f t="shared" ref="AH106:AQ106" si="101">IF(T106="Y",$AG106,"")</f>
        <v>Maha Prasad</v>
      </c>
      <c r="AI106" s="193" t="str">
        <f t="shared" si="101"/>
        <v>Maha Prasad</v>
      </c>
      <c r="AJ106" s="193" t="str">
        <f t="shared" si="101"/>
        <v>Maha Prasad</v>
      </c>
      <c r="AK106" s="193" t="str">
        <f t="shared" si="101"/>
        <v>Maha Prasad</v>
      </c>
      <c r="AL106" s="193" t="str">
        <f t="shared" si="101"/>
        <v>Maha Prasad</v>
      </c>
      <c r="AM106" s="193" t="str">
        <f t="shared" si="101"/>
        <v>Maha Prasad</v>
      </c>
      <c r="AN106" s="193" t="str">
        <f t="shared" si="101"/>
        <v>Maha Prasad</v>
      </c>
      <c r="AO106" s="193" t="str">
        <f t="shared" si="101"/>
        <v>Maha Prasad</v>
      </c>
      <c r="AP106" s="193" t="str">
        <f t="shared" si="101"/>
        <v>Maha Prasad</v>
      </c>
      <c r="AQ106" s="193" t="str">
        <f t="shared" si="101"/>
        <v>Maha Prasad</v>
      </c>
      <c r="AR106" s="193" t="str">
        <f t="shared" si="99"/>
        <v>Maha Prasad KDHT</v>
      </c>
      <c r="AS106" s="193" t="str">
        <f t="shared" si="100"/>
        <v>Maha Prasad</v>
      </c>
      <c r="AT106" s="67"/>
      <c r="AU106" s="67"/>
      <c r="AV106" s="67"/>
      <c r="AW106" s="67"/>
      <c r="AX106" s="67"/>
      <c r="AY106" s="67"/>
    </row>
    <row r="107" spans="1:51" ht="14.4">
      <c r="A107" s="56" t="s">
        <v>1985</v>
      </c>
      <c r="B107" s="56" t="s">
        <v>2304</v>
      </c>
      <c r="C107" s="60" t="s">
        <v>3131</v>
      </c>
      <c r="D107" s="60" t="s">
        <v>2768</v>
      </c>
      <c r="E107" s="55">
        <v>1</v>
      </c>
      <c r="F107" s="55">
        <v>6305424560</v>
      </c>
      <c r="G107" s="56" t="s">
        <v>2303</v>
      </c>
      <c r="H107" s="60">
        <v>1</v>
      </c>
      <c r="I107" s="60">
        <v>1</v>
      </c>
      <c r="J107" s="60">
        <v>1</v>
      </c>
      <c r="K107" s="60">
        <v>1</v>
      </c>
      <c r="L107" s="60">
        <v>1</v>
      </c>
      <c r="M107" s="60">
        <v>1</v>
      </c>
      <c r="N107" s="60">
        <v>1</v>
      </c>
      <c r="O107" s="60">
        <v>1</v>
      </c>
      <c r="P107" s="60">
        <v>1</v>
      </c>
      <c r="Q107" s="60">
        <v>1</v>
      </c>
      <c r="R107" s="60">
        <v>1</v>
      </c>
      <c r="S107" s="60">
        <v>1</v>
      </c>
      <c r="T107" s="192" t="s">
        <v>979</v>
      </c>
      <c r="U107" s="192" t="s">
        <v>979</v>
      </c>
      <c r="V107" s="192" t="s">
        <v>979</v>
      </c>
      <c r="W107" s="192" t="s">
        <v>979</v>
      </c>
      <c r="X107" s="192" t="s">
        <v>979</v>
      </c>
      <c r="Y107" s="192" t="s">
        <v>979</v>
      </c>
      <c r="Z107" s="192" t="s">
        <v>979</v>
      </c>
      <c r="AA107" s="192" t="s">
        <v>979</v>
      </c>
      <c r="AB107" s="192" t="s">
        <v>979</v>
      </c>
      <c r="AC107" s="192" t="s">
        <v>979</v>
      </c>
      <c r="AD107" s="192" t="s">
        <v>979</v>
      </c>
      <c r="AE107" s="192" t="s">
        <v>979</v>
      </c>
      <c r="AF107" s="36">
        <f t="shared" si="90"/>
        <v>0</v>
      </c>
      <c r="AG107" s="193" t="s">
        <v>1763</v>
      </c>
      <c r="AH107" s="193" t="str">
        <f t="shared" ref="AH107:AQ107" si="102">IF(T107="Y",$AG107,"")</f>
        <v>Decoration</v>
      </c>
      <c r="AI107" s="193" t="str">
        <f t="shared" si="102"/>
        <v>Decoration</v>
      </c>
      <c r="AJ107" s="193" t="str">
        <f t="shared" si="102"/>
        <v>Decoration</v>
      </c>
      <c r="AK107" s="193" t="str">
        <f t="shared" si="102"/>
        <v>Decoration</v>
      </c>
      <c r="AL107" s="193" t="str">
        <f t="shared" si="102"/>
        <v>Decoration</v>
      </c>
      <c r="AM107" s="193" t="str">
        <f t="shared" si="102"/>
        <v>Decoration</v>
      </c>
      <c r="AN107" s="193" t="str">
        <f t="shared" si="102"/>
        <v>Decoration</v>
      </c>
      <c r="AO107" s="193" t="str">
        <f t="shared" si="102"/>
        <v>Decoration</v>
      </c>
      <c r="AP107" s="193" t="str">
        <f t="shared" si="102"/>
        <v>Decoration</v>
      </c>
      <c r="AQ107" s="193" t="str">
        <f t="shared" si="102"/>
        <v>Decoration</v>
      </c>
      <c r="AR107" s="193" t="str">
        <f t="shared" si="99"/>
        <v>Maha Prasad KDHT</v>
      </c>
      <c r="AS107" s="193" t="str">
        <f t="shared" si="100"/>
        <v>Decoration</v>
      </c>
      <c r="AT107" s="67"/>
      <c r="AU107" s="67"/>
      <c r="AV107" s="67"/>
      <c r="AW107" s="67"/>
      <c r="AX107" s="67"/>
      <c r="AY107" s="67"/>
    </row>
    <row r="108" spans="1:51" ht="14.4">
      <c r="A108" s="56" t="s">
        <v>2306</v>
      </c>
      <c r="B108" s="56" t="s">
        <v>776</v>
      </c>
      <c r="C108" s="60" t="s">
        <v>2604</v>
      </c>
      <c r="D108" s="60" t="s">
        <v>2768</v>
      </c>
      <c r="E108" s="55">
        <v>1</v>
      </c>
      <c r="F108" s="55">
        <v>8476443533</v>
      </c>
      <c r="G108" s="56" t="s">
        <v>2305</v>
      </c>
      <c r="H108" s="60">
        <v>1</v>
      </c>
      <c r="I108" s="60">
        <v>1</v>
      </c>
      <c r="J108" s="60">
        <v>1</v>
      </c>
      <c r="K108" s="60">
        <v>1</v>
      </c>
      <c r="L108" s="60">
        <v>1</v>
      </c>
      <c r="M108" s="60">
        <v>1</v>
      </c>
      <c r="N108" s="60">
        <v>1</v>
      </c>
      <c r="O108" s="60">
        <v>1</v>
      </c>
      <c r="P108" s="60">
        <v>1</v>
      </c>
      <c r="Q108" s="60">
        <v>1</v>
      </c>
      <c r="R108" s="60">
        <v>1</v>
      </c>
      <c r="S108" s="60">
        <v>1</v>
      </c>
      <c r="T108" s="192" t="s">
        <v>979</v>
      </c>
      <c r="U108" s="192" t="s">
        <v>979</v>
      </c>
      <c r="V108" s="192" t="s">
        <v>979</v>
      </c>
      <c r="W108" s="192" t="s">
        <v>979</v>
      </c>
      <c r="X108" s="192" t="s">
        <v>979</v>
      </c>
      <c r="Y108" s="192" t="s">
        <v>979</v>
      </c>
      <c r="Z108" s="192" t="s">
        <v>979</v>
      </c>
      <c r="AA108" s="192" t="s">
        <v>979</v>
      </c>
      <c r="AB108" s="192" t="s">
        <v>979</v>
      </c>
      <c r="AC108" s="192" t="s">
        <v>979</v>
      </c>
      <c r="AD108" s="192" t="s">
        <v>979</v>
      </c>
      <c r="AE108" s="192" t="s">
        <v>979</v>
      </c>
      <c r="AF108" s="36">
        <f t="shared" si="90"/>
        <v>0</v>
      </c>
      <c r="AG108" s="193" t="s">
        <v>1732</v>
      </c>
      <c r="AH108" s="193" t="str">
        <f t="shared" ref="AH108:AQ108" si="103">IF(T108="Y",$AG108,"")</f>
        <v>Maha Prasad</v>
      </c>
      <c r="AI108" s="193" t="str">
        <f t="shared" si="103"/>
        <v>Maha Prasad</v>
      </c>
      <c r="AJ108" s="193" t="str">
        <f t="shared" si="103"/>
        <v>Maha Prasad</v>
      </c>
      <c r="AK108" s="193" t="str">
        <f t="shared" si="103"/>
        <v>Maha Prasad</v>
      </c>
      <c r="AL108" s="193" t="str">
        <f t="shared" si="103"/>
        <v>Maha Prasad</v>
      </c>
      <c r="AM108" s="193" t="str">
        <f t="shared" si="103"/>
        <v>Maha Prasad</v>
      </c>
      <c r="AN108" s="193" t="str">
        <f t="shared" si="103"/>
        <v>Maha Prasad</v>
      </c>
      <c r="AO108" s="193" t="str">
        <f t="shared" si="103"/>
        <v>Maha Prasad</v>
      </c>
      <c r="AP108" s="193" t="str">
        <f t="shared" si="103"/>
        <v>Maha Prasad</v>
      </c>
      <c r="AQ108" s="193" t="str">
        <f t="shared" si="103"/>
        <v>Maha Prasad</v>
      </c>
      <c r="AR108" s="193" t="str">
        <f t="shared" si="99"/>
        <v>Maha Prasad KDHT</v>
      </c>
      <c r="AS108" s="193" t="str">
        <f t="shared" si="100"/>
        <v>Maha Prasad</v>
      </c>
      <c r="AT108" s="67"/>
      <c r="AU108" s="67"/>
      <c r="AV108" s="67"/>
      <c r="AW108" s="67"/>
      <c r="AX108" s="67"/>
      <c r="AY108" s="67"/>
    </row>
    <row r="109" spans="1:51" ht="14.4">
      <c r="A109" s="56" t="s">
        <v>2140</v>
      </c>
      <c r="B109" s="56" t="s">
        <v>3385</v>
      </c>
      <c r="C109" s="60" t="s">
        <v>3386</v>
      </c>
      <c r="D109" s="60" t="s">
        <v>2768</v>
      </c>
      <c r="E109" s="55">
        <v>1</v>
      </c>
      <c r="F109" s="55">
        <v>9035179464</v>
      </c>
      <c r="G109" s="56" t="s">
        <v>2307</v>
      </c>
      <c r="H109" s="60"/>
      <c r="I109" s="60"/>
      <c r="J109" s="60"/>
      <c r="K109" s="60"/>
      <c r="L109" s="60"/>
      <c r="M109" s="60"/>
      <c r="N109" s="60"/>
      <c r="O109" s="60"/>
      <c r="P109" s="60"/>
      <c r="Q109" s="60"/>
      <c r="R109" s="60"/>
      <c r="S109" s="60"/>
      <c r="T109" s="192"/>
      <c r="U109" s="192"/>
      <c r="V109" s="192"/>
      <c r="W109" s="192"/>
      <c r="X109" s="192"/>
      <c r="Y109" s="192"/>
      <c r="Z109" s="192"/>
      <c r="AA109" s="192"/>
      <c r="AB109" s="192"/>
      <c r="AC109" s="192"/>
      <c r="AD109" s="192"/>
      <c r="AE109" s="192"/>
      <c r="AF109" s="36">
        <f t="shared" si="90"/>
        <v>0</v>
      </c>
      <c r="AG109" s="193" t="s">
        <v>1763</v>
      </c>
      <c r="AH109" s="193" t="str">
        <f t="shared" ref="AH109:AS109" si="104">IF(T109="Y",$AG109,"")</f>
        <v/>
      </c>
      <c r="AI109" s="193" t="str">
        <f t="shared" si="104"/>
        <v/>
      </c>
      <c r="AJ109" s="193" t="str">
        <f t="shared" si="104"/>
        <v/>
      </c>
      <c r="AK109" s="193" t="str">
        <f t="shared" si="104"/>
        <v/>
      </c>
      <c r="AL109" s="193" t="str">
        <f t="shared" si="104"/>
        <v/>
      </c>
      <c r="AM109" s="193" t="str">
        <f t="shared" si="104"/>
        <v/>
      </c>
      <c r="AN109" s="193" t="str">
        <f t="shared" si="104"/>
        <v/>
      </c>
      <c r="AO109" s="193" t="str">
        <f t="shared" si="104"/>
        <v/>
      </c>
      <c r="AP109" s="193" t="str">
        <f t="shared" si="104"/>
        <v/>
      </c>
      <c r="AQ109" s="193" t="str">
        <f t="shared" si="104"/>
        <v/>
      </c>
      <c r="AR109" s="193" t="str">
        <f t="shared" si="104"/>
        <v/>
      </c>
      <c r="AS109" s="193" t="str">
        <f t="shared" si="104"/>
        <v/>
      </c>
      <c r="AT109" s="67"/>
      <c r="AU109" s="67"/>
      <c r="AV109" s="67"/>
      <c r="AW109" s="67"/>
      <c r="AX109" s="67"/>
      <c r="AY109" s="67"/>
    </row>
    <row r="110" spans="1:51" ht="14.4">
      <c r="A110" s="56" t="s">
        <v>795</v>
      </c>
      <c r="B110" s="56" t="s">
        <v>2309</v>
      </c>
      <c r="C110" s="60" t="s">
        <v>3235</v>
      </c>
      <c r="D110" s="60" t="s">
        <v>2768</v>
      </c>
      <c r="E110" s="55">
        <v>1</v>
      </c>
      <c r="F110" s="55">
        <v>3312036032</v>
      </c>
      <c r="G110" s="56" t="s">
        <v>881</v>
      </c>
      <c r="H110" s="60"/>
      <c r="I110" s="60">
        <v>1</v>
      </c>
      <c r="J110" s="60"/>
      <c r="K110" s="60">
        <v>1</v>
      </c>
      <c r="L110" s="60"/>
      <c r="M110" s="60">
        <v>1</v>
      </c>
      <c r="N110" s="60"/>
      <c r="O110" s="60">
        <v>1</v>
      </c>
      <c r="P110" s="60"/>
      <c r="Q110" s="60">
        <v>1</v>
      </c>
      <c r="R110" s="60"/>
      <c r="S110" s="60">
        <v>1</v>
      </c>
      <c r="T110" s="192"/>
      <c r="U110" s="192" t="s">
        <v>979</v>
      </c>
      <c r="V110" s="192"/>
      <c r="W110" s="192" t="s">
        <v>979</v>
      </c>
      <c r="X110" s="192"/>
      <c r="Y110" s="192" t="s">
        <v>979</v>
      </c>
      <c r="Z110" s="192"/>
      <c r="AA110" s="192" t="s">
        <v>979</v>
      </c>
      <c r="AB110" s="192"/>
      <c r="AC110" s="192" t="s">
        <v>979</v>
      </c>
      <c r="AD110" s="192"/>
      <c r="AE110" s="192" t="s">
        <v>979</v>
      </c>
      <c r="AF110" s="36">
        <f t="shared" si="90"/>
        <v>0</v>
      </c>
      <c r="AG110" s="193" t="s">
        <v>1732</v>
      </c>
      <c r="AH110" s="193" t="str">
        <f t="shared" ref="AH110:AS110" si="105">IF(T110="Y",$AG110,"")</f>
        <v/>
      </c>
      <c r="AI110" s="193" t="str">
        <f t="shared" si="105"/>
        <v>Maha Prasad</v>
      </c>
      <c r="AJ110" s="193" t="str">
        <f t="shared" si="105"/>
        <v/>
      </c>
      <c r="AK110" s="193" t="str">
        <f t="shared" si="105"/>
        <v>Maha Prasad</v>
      </c>
      <c r="AL110" s="193" t="str">
        <f t="shared" si="105"/>
        <v/>
      </c>
      <c r="AM110" s="193" t="str">
        <f t="shared" si="105"/>
        <v>Maha Prasad</v>
      </c>
      <c r="AN110" s="193" t="str">
        <f t="shared" si="105"/>
        <v/>
      </c>
      <c r="AO110" s="193" t="str">
        <f t="shared" si="105"/>
        <v>Maha Prasad</v>
      </c>
      <c r="AP110" s="193" t="str">
        <f t="shared" si="105"/>
        <v/>
      </c>
      <c r="AQ110" s="193" t="str">
        <f t="shared" si="105"/>
        <v>Maha Prasad</v>
      </c>
      <c r="AR110" s="193" t="str">
        <f t="shared" si="105"/>
        <v/>
      </c>
      <c r="AS110" s="193" t="str">
        <f t="shared" si="105"/>
        <v>Maha Prasad</v>
      </c>
      <c r="AT110" s="67"/>
      <c r="AU110" s="67"/>
      <c r="AV110" s="67"/>
      <c r="AW110" s="67"/>
      <c r="AX110" s="67"/>
      <c r="AY110" s="67"/>
    </row>
    <row r="111" spans="1:51" ht="14.4">
      <c r="A111" s="56" t="s">
        <v>576</v>
      </c>
      <c r="B111" s="56" t="s">
        <v>1065</v>
      </c>
      <c r="C111" s="60" t="s">
        <v>3263</v>
      </c>
      <c r="D111" s="60" t="s">
        <v>2768</v>
      </c>
      <c r="E111" s="55">
        <v>1</v>
      </c>
      <c r="F111" s="55">
        <v>8472087856</v>
      </c>
      <c r="G111" s="56" t="s">
        <v>2310</v>
      </c>
      <c r="H111" s="60">
        <v>1</v>
      </c>
      <c r="I111" s="60">
        <v>1</v>
      </c>
      <c r="J111" s="60">
        <v>1</v>
      </c>
      <c r="K111" s="60">
        <v>1</v>
      </c>
      <c r="L111" s="60">
        <v>1</v>
      </c>
      <c r="M111" s="60">
        <v>1</v>
      </c>
      <c r="N111" s="60">
        <v>1</v>
      </c>
      <c r="O111" s="60">
        <v>1</v>
      </c>
      <c r="P111" s="60">
        <v>1</v>
      </c>
      <c r="Q111" s="60">
        <v>1</v>
      </c>
      <c r="R111" s="60">
        <v>1</v>
      </c>
      <c r="S111" s="60">
        <v>1</v>
      </c>
      <c r="T111" s="192" t="s">
        <v>979</v>
      </c>
      <c r="U111" s="192" t="s">
        <v>979</v>
      </c>
      <c r="V111" s="192" t="s">
        <v>979</v>
      </c>
      <c r="W111" s="192" t="s">
        <v>979</v>
      </c>
      <c r="X111" s="192" t="s">
        <v>979</v>
      </c>
      <c r="Y111" s="192" t="s">
        <v>979</v>
      </c>
      <c r="Z111" s="192" t="s">
        <v>979</v>
      </c>
      <c r="AA111" s="192" t="s">
        <v>979</v>
      </c>
      <c r="AB111" s="192" t="s">
        <v>979</v>
      </c>
      <c r="AC111" s="192" t="s">
        <v>979</v>
      </c>
      <c r="AD111" s="192" t="s">
        <v>979</v>
      </c>
      <c r="AE111" s="192" t="s">
        <v>979</v>
      </c>
      <c r="AF111" s="36">
        <f t="shared" si="90"/>
        <v>0</v>
      </c>
      <c r="AG111" s="193" t="s">
        <v>1732</v>
      </c>
      <c r="AH111" s="193" t="str">
        <f t="shared" ref="AH111:AQ111" si="106">IF(T111="Y",$AG111,"")</f>
        <v>Maha Prasad</v>
      </c>
      <c r="AI111" s="193" t="str">
        <f t="shared" si="106"/>
        <v>Maha Prasad</v>
      </c>
      <c r="AJ111" s="193" t="str">
        <f t="shared" si="106"/>
        <v>Maha Prasad</v>
      </c>
      <c r="AK111" s="193" t="str">
        <f t="shared" si="106"/>
        <v>Maha Prasad</v>
      </c>
      <c r="AL111" s="193" t="str">
        <f t="shared" si="106"/>
        <v>Maha Prasad</v>
      </c>
      <c r="AM111" s="193" t="str">
        <f t="shared" si="106"/>
        <v>Maha Prasad</v>
      </c>
      <c r="AN111" s="193" t="str">
        <f t="shared" si="106"/>
        <v>Maha Prasad</v>
      </c>
      <c r="AO111" s="193" t="str">
        <f t="shared" si="106"/>
        <v>Maha Prasad</v>
      </c>
      <c r="AP111" s="193" t="str">
        <f t="shared" si="106"/>
        <v>Maha Prasad</v>
      </c>
      <c r="AQ111" s="193" t="str">
        <f t="shared" si="106"/>
        <v>Maha Prasad</v>
      </c>
      <c r="AR111" s="193" t="str">
        <f t="shared" ref="AR111:AR112" si="107">IF(AD111="Y","Maha Prasad KDHT","")</f>
        <v>Maha Prasad KDHT</v>
      </c>
      <c r="AS111" s="193" t="str">
        <f t="shared" ref="AS111:AS112" si="108">IF(AE111="Y",$AG111,"")</f>
        <v>Maha Prasad</v>
      </c>
      <c r="AT111" s="67"/>
      <c r="AU111" s="67"/>
      <c r="AV111" s="67"/>
      <c r="AW111" s="67"/>
      <c r="AX111" s="67"/>
      <c r="AY111" s="67"/>
    </row>
    <row r="112" spans="1:51" ht="14.4">
      <c r="A112" s="56" t="s">
        <v>859</v>
      </c>
      <c r="B112" s="56" t="s">
        <v>860</v>
      </c>
      <c r="C112" s="60" t="s">
        <v>3026</v>
      </c>
      <c r="D112" s="60" t="s">
        <v>2768</v>
      </c>
      <c r="E112" s="55">
        <v>1</v>
      </c>
      <c r="F112" s="55">
        <v>5132972967</v>
      </c>
      <c r="G112" s="56" t="s">
        <v>858</v>
      </c>
      <c r="H112" s="60">
        <v>1</v>
      </c>
      <c r="I112" s="60">
        <v>1</v>
      </c>
      <c r="J112" s="60">
        <v>1</v>
      </c>
      <c r="K112" s="60">
        <v>1</v>
      </c>
      <c r="L112" s="60">
        <v>1</v>
      </c>
      <c r="M112" s="60">
        <v>1</v>
      </c>
      <c r="N112" s="60">
        <v>1</v>
      </c>
      <c r="O112" s="60">
        <v>1</v>
      </c>
      <c r="P112" s="60">
        <v>1</v>
      </c>
      <c r="Q112" s="60">
        <v>1</v>
      </c>
      <c r="R112" s="60">
        <v>1</v>
      </c>
      <c r="S112" s="60">
        <v>1</v>
      </c>
      <c r="T112" s="192" t="s">
        <v>979</v>
      </c>
      <c r="U112" s="192" t="s">
        <v>979</v>
      </c>
      <c r="V112" s="192" t="s">
        <v>979</v>
      </c>
      <c r="W112" s="192" t="s">
        <v>979</v>
      </c>
      <c r="X112" s="192" t="s">
        <v>979</v>
      </c>
      <c r="Y112" s="192" t="s">
        <v>979</v>
      </c>
      <c r="Z112" s="192" t="s">
        <v>979</v>
      </c>
      <c r="AA112" s="192" t="s">
        <v>979</v>
      </c>
      <c r="AB112" s="192" t="s">
        <v>979</v>
      </c>
      <c r="AC112" s="192" t="s">
        <v>979</v>
      </c>
      <c r="AD112" s="192" t="s">
        <v>979</v>
      </c>
      <c r="AE112" s="192" t="s">
        <v>979</v>
      </c>
      <c r="AF112" s="36">
        <f t="shared" si="90"/>
        <v>0</v>
      </c>
      <c r="AG112" s="193" t="s">
        <v>1732</v>
      </c>
      <c r="AH112" s="193" t="str">
        <f t="shared" ref="AH112:AQ112" si="109">IF(T112="Y",$AG112,"")</f>
        <v>Maha Prasad</v>
      </c>
      <c r="AI112" s="193" t="str">
        <f t="shared" si="109"/>
        <v>Maha Prasad</v>
      </c>
      <c r="AJ112" s="193" t="str">
        <f t="shared" si="109"/>
        <v>Maha Prasad</v>
      </c>
      <c r="AK112" s="193" t="str">
        <f t="shared" si="109"/>
        <v>Maha Prasad</v>
      </c>
      <c r="AL112" s="193" t="str">
        <f t="shared" si="109"/>
        <v>Maha Prasad</v>
      </c>
      <c r="AM112" s="193" t="str">
        <f t="shared" si="109"/>
        <v>Maha Prasad</v>
      </c>
      <c r="AN112" s="193" t="str">
        <f t="shared" si="109"/>
        <v>Maha Prasad</v>
      </c>
      <c r="AO112" s="193" t="str">
        <f t="shared" si="109"/>
        <v>Maha Prasad</v>
      </c>
      <c r="AP112" s="193" t="str">
        <f t="shared" si="109"/>
        <v>Maha Prasad</v>
      </c>
      <c r="AQ112" s="193" t="str">
        <f t="shared" si="109"/>
        <v>Maha Prasad</v>
      </c>
      <c r="AR112" s="193" t="str">
        <f t="shared" si="107"/>
        <v>Maha Prasad KDHT</v>
      </c>
      <c r="AS112" s="193" t="str">
        <f t="shared" si="108"/>
        <v>Maha Prasad</v>
      </c>
      <c r="AT112" s="67"/>
      <c r="AU112" s="67"/>
      <c r="AV112" s="67"/>
      <c r="AW112" s="67"/>
      <c r="AX112" s="67"/>
      <c r="AY112" s="67"/>
    </row>
    <row r="113" spans="1:51" ht="14.4">
      <c r="A113" s="56" t="s">
        <v>722</v>
      </c>
      <c r="B113" s="56" t="s">
        <v>3387</v>
      </c>
      <c r="C113" s="60" t="s">
        <v>2935</v>
      </c>
      <c r="D113" s="60" t="s">
        <v>2768</v>
      </c>
      <c r="E113" s="55">
        <v>1</v>
      </c>
      <c r="F113" s="55">
        <v>2244329092</v>
      </c>
      <c r="G113" s="56" t="s">
        <v>2401</v>
      </c>
      <c r="H113" s="60"/>
      <c r="I113" s="60"/>
      <c r="J113" s="60"/>
      <c r="K113" s="60"/>
      <c r="L113" s="60"/>
      <c r="M113" s="60"/>
      <c r="N113" s="60"/>
      <c r="O113" s="60"/>
      <c r="P113" s="60"/>
      <c r="Q113" s="60"/>
      <c r="R113" s="60"/>
      <c r="S113" s="60"/>
      <c r="T113" s="192"/>
      <c r="U113" s="192"/>
      <c r="V113" s="192"/>
      <c r="W113" s="192"/>
      <c r="X113" s="192"/>
      <c r="Y113" s="192"/>
      <c r="Z113" s="192"/>
      <c r="AA113" s="192"/>
      <c r="AB113" s="192"/>
      <c r="AC113" s="192"/>
      <c r="AD113" s="192"/>
      <c r="AE113" s="192"/>
      <c r="AF113" s="36">
        <f t="shared" si="90"/>
        <v>0</v>
      </c>
      <c r="AG113" s="193" t="s">
        <v>1763</v>
      </c>
      <c r="AH113" s="193" t="str">
        <f t="shared" ref="AH113:AS113" si="110">IF(T113="Y",$AG113,"")</f>
        <v/>
      </c>
      <c r="AI113" s="193" t="str">
        <f t="shared" si="110"/>
        <v/>
      </c>
      <c r="AJ113" s="193" t="str">
        <f t="shared" si="110"/>
        <v/>
      </c>
      <c r="AK113" s="193" t="str">
        <f t="shared" si="110"/>
        <v/>
      </c>
      <c r="AL113" s="193" t="str">
        <f t="shared" si="110"/>
        <v/>
      </c>
      <c r="AM113" s="193" t="str">
        <f t="shared" si="110"/>
        <v/>
      </c>
      <c r="AN113" s="193" t="str">
        <f t="shared" si="110"/>
        <v/>
      </c>
      <c r="AO113" s="193" t="str">
        <f t="shared" si="110"/>
        <v/>
      </c>
      <c r="AP113" s="193" t="str">
        <f t="shared" si="110"/>
        <v/>
      </c>
      <c r="AQ113" s="193" t="str">
        <f t="shared" si="110"/>
        <v/>
      </c>
      <c r="AR113" s="193" t="str">
        <f t="shared" si="110"/>
        <v/>
      </c>
      <c r="AS113" s="193" t="str">
        <f t="shared" si="110"/>
        <v/>
      </c>
      <c r="AT113" s="67"/>
      <c r="AU113" s="67"/>
      <c r="AV113" s="67"/>
      <c r="AW113" s="67"/>
      <c r="AX113" s="67"/>
      <c r="AY113" s="67"/>
    </row>
    <row r="114" spans="1:51" ht="14.4">
      <c r="A114" s="56" t="s">
        <v>2312</v>
      </c>
      <c r="B114" s="56" t="s">
        <v>2313</v>
      </c>
      <c r="C114" s="60" t="s">
        <v>3159</v>
      </c>
      <c r="D114" s="60" t="s">
        <v>2768</v>
      </c>
      <c r="E114" s="55">
        <v>1</v>
      </c>
      <c r="F114" s="55">
        <v>9892930804</v>
      </c>
      <c r="G114" s="56" t="s">
        <v>2311</v>
      </c>
      <c r="H114" s="60"/>
      <c r="I114" s="60"/>
      <c r="J114" s="60"/>
      <c r="K114" s="60"/>
      <c r="L114" s="60"/>
      <c r="M114" s="60"/>
      <c r="N114" s="60"/>
      <c r="O114" s="60"/>
      <c r="P114" s="60"/>
      <c r="Q114" s="60"/>
      <c r="R114" s="60"/>
      <c r="S114" s="60"/>
      <c r="T114" s="192"/>
      <c r="U114" s="192"/>
      <c r="V114" s="192"/>
      <c r="W114" s="192"/>
      <c r="X114" s="192"/>
      <c r="Y114" s="192"/>
      <c r="Z114" s="192"/>
      <c r="AA114" s="192"/>
      <c r="AB114" s="192"/>
      <c r="AC114" s="192"/>
      <c r="AD114" s="192"/>
      <c r="AE114" s="192"/>
      <c r="AF114" s="36">
        <f t="shared" si="90"/>
        <v>0</v>
      </c>
      <c r="AG114" s="193" t="s">
        <v>1743</v>
      </c>
      <c r="AH114" s="193" t="str">
        <f t="shared" ref="AH114:AS114" si="111">IF(T114="Y",$AG114,"")</f>
        <v/>
      </c>
      <c r="AI114" s="193" t="str">
        <f t="shared" si="111"/>
        <v/>
      </c>
      <c r="AJ114" s="193" t="str">
        <f t="shared" si="111"/>
        <v/>
      </c>
      <c r="AK114" s="193" t="str">
        <f t="shared" si="111"/>
        <v/>
      </c>
      <c r="AL114" s="193" t="str">
        <f t="shared" si="111"/>
        <v/>
      </c>
      <c r="AM114" s="193" t="str">
        <f t="shared" si="111"/>
        <v/>
      </c>
      <c r="AN114" s="193" t="str">
        <f t="shared" si="111"/>
        <v/>
      </c>
      <c r="AO114" s="193" t="str">
        <f t="shared" si="111"/>
        <v/>
      </c>
      <c r="AP114" s="193" t="str">
        <f t="shared" si="111"/>
        <v/>
      </c>
      <c r="AQ114" s="193" t="str">
        <f t="shared" si="111"/>
        <v/>
      </c>
      <c r="AR114" s="193" t="str">
        <f t="shared" si="111"/>
        <v/>
      </c>
      <c r="AS114" s="193" t="str">
        <f t="shared" si="111"/>
        <v/>
      </c>
      <c r="AT114" s="67"/>
      <c r="AU114" s="67"/>
      <c r="AV114" s="67"/>
      <c r="AW114" s="67"/>
      <c r="AX114" s="67"/>
      <c r="AY114" s="67"/>
    </row>
    <row r="115" spans="1:51" ht="14.4">
      <c r="A115" s="56" t="s">
        <v>1888</v>
      </c>
      <c r="B115" s="56" t="s">
        <v>1727</v>
      </c>
      <c r="C115" s="60" t="s">
        <v>3008</v>
      </c>
      <c r="D115" s="60" t="s">
        <v>2768</v>
      </c>
      <c r="E115" s="55">
        <v>1</v>
      </c>
      <c r="F115" s="55">
        <v>2244360175</v>
      </c>
      <c r="G115" s="56" t="s">
        <v>2314</v>
      </c>
      <c r="H115" s="60">
        <v>1</v>
      </c>
      <c r="I115" s="60">
        <v>1</v>
      </c>
      <c r="J115" s="60">
        <v>1</v>
      </c>
      <c r="K115" s="60">
        <v>1</v>
      </c>
      <c r="L115" s="60">
        <v>1</v>
      </c>
      <c r="M115" s="60">
        <v>1</v>
      </c>
      <c r="N115" s="60">
        <v>1</v>
      </c>
      <c r="O115" s="60">
        <v>1</v>
      </c>
      <c r="P115" s="60">
        <v>1</v>
      </c>
      <c r="Q115" s="60">
        <v>1</v>
      </c>
      <c r="R115" s="60">
        <v>1</v>
      </c>
      <c r="S115" s="60">
        <v>1</v>
      </c>
      <c r="T115" s="192" t="s">
        <v>979</v>
      </c>
      <c r="U115" s="192" t="s">
        <v>979</v>
      </c>
      <c r="V115" s="192" t="s">
        <v>979</v>
      </c>
      <c r="W115" s="192" t="s">
        <v>979</v>
      </c>
      <c r="X115" s="192" t="s">
        <v>979</v>
      </c>
      <c r="Y115" s="192" t="s">
        <v>979</v>
      </c>
      <c r="Z115" s="192" t="s">
        <v>979</v>
      </c>
      <c r="AA115" s="192" t="s">
        <v>979</v>
      </c>
      <c r="AB115" s="192" t="s">
        <v>979</v>
      </c>
      <c r="AC115" s="192" t="s">
        <v>979</v>
      </c>
      <c r="AD115" s="192" t="s">
        <v>979</v>
      </c>
      <c r="AE115" s="192" t="s">
        <v>979</v>
      </c>
      <c r="AF115" s="36">
        <f t="shared" si="90"/>
        <v>0</v>
      </c>
      <c r="AG115" s="193" t="s">
        <v>1766</v>
      </c>
      <c r="AH115" s="193" t="str">
        <f t="shared" ref="AH115:AS115" si="112">IF(T115="Y",$AG115,"")</f>
        <v>KDHT</v>
      </c>
      <c r="AI115" s="193" t="str">
        <f t="shared" si="112"/>
        <v>KDHT</v>
      </c>
      <c r="AJ115" s="193" t="str">
        <f t="shared" si="112"/>
        <v>KDHT</v>
      </c>
      <c r="AK115" s="193" t="str">
        <f t="shared" si="112"/>
        <v>KDHT</v>
      </c>
      <c r="AL115" s="193" t="str">
        <f t="shared" si="112"/>
        <v>KDHT</v>
      </c>
      <c r="AM115" s="193" t="str">
        <f t="shared" si="112"/>
        <v>KDHT</v>
      </c>
      <c r="AN115" s="193" t="str">
        <f t="shared" si="112"/>
        <v>KDHT</v>
      </c>
      <c r="AO115" s="193" t="str">
        <f t="shared" si="112"/>
        <v>KDHT</v>
      </c>
      <c r="AP115" s="193" t="str">
        <f t="shared" si="112"/>
        <v>KDHT</v>
      </c>
      <c r="AQ115" s="193" t="str">
        <f t="shared" si="112"/>
        <v>KDHT</v>
      </c>
      <c r="AR115" s="193" t="str">
        <f t="shared" si="112"/>
        <v>KDHT</v>
      </c>
      <c r="AS115" s="193" t="str">
        <f t="shared" si="112"/>
        <v>KDHT</v>
      </c>
      <c r="AT115" s="67"/>
      <c r="AU115" s="67"/>
      <c r="AV115" s="67"/>
      <c r="AW115" s="67"/>
      <c r="AX115" s="67"/>
      <c r="AY115" s="67"/>
    </row>
    <row r="116" spans="1:51" ht="14.4">
      <c r="A116" s="56" t="s">
        <v>1784</v>
      </c>
      <c r="B116" s="56" t="s">
        <v>2316</v>
      </c>
      <c r="C116" s="60" t="s">
        <v>3087</v>
      </c>
      <c r="D116" s="60" t="s">
        <v>2768</v>
      </c>
      <c r="E116" s="55">
        <v>1</v>
      </c>
      <c r="F116" s="55">
        <v>8472083502</v>
      </c>
      <c r="G116" s="56" t="s">
        <v>2315</v>
      </c>
      <c r="H116" s="60"/>
      <c r="I116" s="60">
        <v>1</v>
      </c>
      <c r="J116" s="60"/>
      <c r="K116" s="60">
        <v>1</v>
      </c>
      <c r="L116" s="60"/>
      <c r="M116" s="60">
        <v>1</v>
      </c>
      <c r="N116" s="60"/>
      <c r="O116" s="60">
        <v>1</v>
      </c>
      <c r="P116" s="60"/>
      <c r="Q116" s="60">
        <v>1</v>
      </c>
      <c r="R116" s="60"/>
      <c r="S116" s="60">
        <v>1</v>
      </c>
      <c r="T116" s="192"/>
      <c r="U116" s="192" t="s">
        <v>979</v>
      </c>
      <c r="V116" s="192"/>
      <c r="W116" s="192" t="s">
        <v>979</v>
      </c>
      <c r="X116" s="192"/>
      <c r="Y116" s="192" t="s">
        <v>979</v>
      </c>
      <c r="Z116" s="192"/>
      <c r="AA116" s="192" t="s">
        <v>979</v>
      </c>
      <c r="AB116" s="192"/>
      <c r="AC116" s="192" t="s">
        <v>979</v>
      </c>
      <c r="AD116" s="192"/>
      <c r="AE116" s="192" t="s">
        <v>979</v>
      </c>
      <c r="AF116" s="36">
        <f t="shared" si="90"/>
        <v>0</v>
      </c>
      <c r="AG116" s="193" t="s">
        <v>1763</v>
      </c>
      <c r="AH116" s="193" t="str">
        <f t="shared" ref="AH116:AS116" si="113">IF(T116="Y",$AG116,"")</f>
        <v/>
      </c>
      <c r="AI116" s="193" t="str">
        <f t="shared" si="113"/>
        <v>Decoration</v>
      </c>
      <c r="AJ116" s="193" t="str">
        <f t="shared" si="113"/>
        <v/>
      </c>
      <c r="AK116" s="193" t="str">
        <f t="shared" si="113"/>
        <v>Decoration</v>
      </c>
      <c r="AL116" s="193" t="str">
        <f t="shared" si="113"/>
        <v/>
      </c>
      <c r="AM116" s="193" t="str">
        <f t="shared" si="113"/>
        <v>Decoration</v>
      </c>
      <c r="AN116" s="193" t="str">
        <f t="shared" si="113"/>
        <v/>
      </c>
      <c r="AO116" s="193" t="str">
        <f t="shared" si="113"/>
        <v>Decoration</v>
      </c>
      <c r="AP116" s="193" t="str">
        <f t="shared" si="113"/>
        <v/>
      </c>
      <c r="AQ116" s="193" t="str">
        <f t="shared" si="113"/>
        <v>Decoration</v>
      </c>
      <c r="AR116" s="193" t="str">
        <f t="shared" si="113"/>
        <v/>
      </c>
      <c r="AS116" s="193" t="str">
        <f t="shared" si="113"/>
        <v>Decoration</v>
      </c>
      <c r="AT116" s="67"/>
      <c r="AU116" s="67"/>
      <c r="AV116" s="67"/>
      <c r="AW116" s="67"/>
      <c r="AX116" s="67"/>
      <c r="AY116" s="67"/>
    </row>
    <row r="117" spans="1:51" ht="14.4">
      <c r="A117" s="56" t="s">
        <v>2318</v>
      </c>
      <c r="B117" s="56" t="s">
        <v>2319</v>
      </c>
      <c r="C117" s="60" t="s">
        <v>2673</v>
      </c>
      <c r="D117" s="60" t="s">
        <v>2768</v>
      </c>
      <c r="E117" s="55">
        <v>1</v>
      </c>
      <c r="F117" s="55">
        <v>8479128910</v>
      </c>
      <c r="G117" s="56" t="s">
        <v>2317</v>
      </c>
      <c r="H117" s="60">
        <v>1</v>
      </c>
      <c r="I117" s="60">
        <v>1</v>
      </c>
      <c r="J117" s="60">
        <v>1</v>
      </c>
      <c r="K117" s="60">
        <v>1</v>
      </c>
      <c r="L117" s="60">
        <v>1</v>
      </c>
      <c r="M117" s="60">
        <v>1</v>
      </c>
      <c r="N117" s="60">
        <v>1</v>
      </c>
      <c r="O117" s="60">
        <v>1</v>
      </c>
      <c r="P117" s="60">
        <v>1</v>
      </c>
      <c r="Q117" s="60">
        <v>1</v>
      </c>
      <c r="R117" s="60">
        <v>1</v>
      </c>
      <c r="S117" s="60">
        <v>1</v>
      </c>
      <c r="T117" s="192" t="s">
        <v>979</v>
      </c>
      <c r="U117" s="192" t="s">
        <v>979</v>
      </c>
      <c r="V117" s="192" t="s">
        <v>979</v>
      </c>
      <c r="W117" s="192" t="s">
        <v>979</v>
      </c>
      <c r="X117" s="192" t="s">
        <v>979</v>
      </c>
      <c r="Y117" s="192" t="s">
        <v>979</v>
      </c>
      <c r="Z117" s="192" t="s">
        <v>979</v>
      </c>
      <c r="AA117" s="192" t="s">
        <v>979</v>
      </c>
      <c r="AB117" s="192" t="s">
        <v>979</v>
      </c>
      <c r="AC117" s="192" t="s">
        <v>979</v>
      </c>
      <c r="AD117" s="192" t="s">
        <v>979</v>
      </c>
      <c r="AE117" s="192" t="s">
        <v>979</v>
      </c>
      <c r="AF117" s="36">
        <f t="shared" si="90"/>
        <v>0</v>
      </c>
      <c r="AG117" s="193" t="s">
        <v>1763</v>
      </c>
      <c r="AH117" s="193" t="str">
        <f t="shared" ref="AH117:AS117" si="114">IF(T117="Y",$AG117,"")</f>
        <v>Decoration</v>
      </c>
      <c r="AI117" s="193" t="str">
        <f t="shared" si="114"/>
        <v>Decoration</v>
      </c>
      <c r="AJ117" s="193" t="str">
        <f t="shared" si="114"/>
        <v>Decoration</v>
      </c>
      <c r="AK117" s="193" t="str">
        <f t="shared" si="114"/>
        <v>Decoration</v>
      </c>
      <c r="AL117" s="193" t="str">
        <f t="shared" si="114"/>
        <v>Decoration</v>
      </c>
      <c r="AM117" s="193" t="str">
        <f t="shared" si="114"/>
        <v>Decoration</v>
      </c>
      <c r="AN117" s="193" t="str">
        <f t="shared" si="114"/>
        <v>Decoration</v>
      </c>
      <c r="AO117" s="193" t="str">
        <f t="shared" si="114"/>
        <v>Decoration</v>
      </c>
      <c r="AP117" s="193" t="str">
        <f t="shared" si="114"/>
        <v>Decoration</v>
      </c>
      <c r="AQ117" s="193" t="str">
        <f t="shared" si="114"/>
        <v>Decoration</v>
      </c>
      <c r="AR117" s="193" t="str">
        <f t="shared" si="114"/>
        <v>Decoration</v>
      </c>
      <c r="AS117" s="193" t="str">
        <f t="shared" si="114"/>
        <v>Decoration</v>
      </c>
      <c r="AT117" s="67"/>
      <c r="AU117" s="67"/>
      <c r="AV117" s="67"/>
      <c r="AW117" s="67"/>
      <c r="AX117" s="67"/>
      <c r="AY117" s="67"/>
    </row>
    <row r="118" spans="1:51" ht="14.4">
      <c r="A118" s="56" t="s">
        <v>722</v>
      </c>
      <c r="B118" s="56" t="s">
        <v>3388</v>
      </c>
      <c r="C118" s="60" t="s">
        <v>3389</v>
      </c>
      <c r="D118" s="60" t="s">
        <v>2768</v>
      </c>
      <c r="E118" s="55">
        <v>1</v>
      </c>
      <c r="F118" s="55" t="s">
        <v>3390</v>
      </c>
      <c r="G118" s="56" t="s">
        <v>1514</v>
      </c>
      <c r="H118" s="60"/>
      <c r="I118" s="60"/>
      <c r="J118" s="60"/>
      <c r="K118" s="60"/>
      <c r="L118" s="60"/>
      <c r="M118" s="60"/>
      <c r="N118" s="60"/>
      <c r="O118" s="60"/>
      <c r="P118" s="60"/>
      <c r="Q118" s="60"/>
      <c r="R118" s="60"/>
      <c r="S118" s="60"/>
      <c r="T118" s="192"/>
      <c r="U118" s="192"/>
      <c r="V118" s="192"/>
      <c r="W118" s="192"/>
      <c r="X118" s="192"/>
      <c r="Y118" s="192"/>
      <c r="Z118" s="192"/>
      <c r="AA118" s="192"/>
      <c r="AB118" s="192"/>
      <c r="AC118" s="192"/>
      <c r="AD118" s="192"/>
      <c r="AE118" s="192"/>
      <c r="AF118" s="36">
        <f t="shared" si="90"/>
        <v>0</v>
      </c>
      <c r="AG118" s="193" t="s">
        <v>1743</v>
      </c>
      <c r="AH118" s="193" t="str">
        <f t="shared" ref="AH118:AS118" si="115">IF(T118="Y",$AG118,"")</f>
        <v/>
      </c>
      <c r="AI118" s="193" t="str">
        <f t="shared" si="115"/>
        <v/>
      </c>
      <c r="AJ118" s="193" t="str">
        <f t="shared" si="115"/>
        <v/>
      </c>
      <c r="AK118" s="193" t="str">
        <f t="shared" si="115"/>
        <v/>
      </c>
      <c r="AL118" s="193" t="str">
        <f t="shared" si="115"/>
        <v/>
      </c>
      <c r="AM118" s="193" t="str">
        <f t="shared" si="115"/>
        <v/>
      </c>
      <c r="AN118" s="193" t="str">
        <f t="shared" si="115"/>
        <v/>
      </c>
      <c r="AO118" s="193" t="str">
        <f t="shared" si="115"/>
        <v/>
      </c>
      <c r="AP118" s="193" t="str">
        <f t="shared" si="115"/>
        <v/>
      </c>
      <c r="AQ118" s="193" t="str">
        <f t="shared" si="115"/>
        <v/>
      </c>
      <c r="AR118" s="193" t="str">
        <f t="shared" si="115"/>
        <v/>
      </c>
      <c r="AS118" s="193" t="str">
        <f t="shared" si="115"/>
        <v/>
      </c>
      <c r="AT118" s="67"/>
      <c r="AU118" s="67"/>
      <c r="AV118" s="67"/>
      <c r="AW118" s="67"/>
      <c r="AX118" s="67"/>
      <c r="AY118" s="67"/>
    </row>
    <row r="119" spans="1:51" ht="14.4">
      <c r="A119" s="56" t="s">
        <v>1093</v>
      </c>
      <c r="B119" s="56" t="s">
        <v>2321</v>
      </c>
      <c r="C119" s="60" t="s">
        <v>2700</v>
      </c>
      <c r="D119" s="60" t="s">
        <v>2768</v>
      </c>
      <c r="E119" s="55">
        <v>1</v>
      </c>
      <c r="F119" s="55">
        <v>8479174166</v>
      </c>
      <c r="G119" s="56" t="s">
        <v>2320</v>
      </c>
      <c r="H119" s="60">
        <v>1</v>
      </c>
      <c r="I119" s="60">
        <v>1</v>
      </c>
      <c r="J119" s="60">
        <v>1</v>
      </c>
      <c r="K119" s="60">
        <v>1</v>
      </c>
      <c r="L119" s="60">
        <v>1</v>
      </c>
      <c r="M119" s="60">
        <v>1</v>
      </c>
      <c r="N119" s="60">
        <v>1</v>
      </c>
      <c r="O119" s="60">
        <v>1</v>
      </c>
      <c r="P119" s="60">
        <v>1</v>
      </c>
      <c r="Q119" s="60">
        <v>1</v>
      </c>
      <c r="R119" s="60">
        <v>1</v>
      </c>
      <c r="S119" s="60">
        <v>1</v>
      </c>
      <c r="T119" s="192" t="s">
        <v>979</v>
      </c>
      <c r="U119" s="192" t="s">
        <v>979</v>
      </c>
      <c r="V119" s="192" t="s">
        <v>979</v>
      </c>
      <c r="W119" s="192" t="s">
        <v>979</v>
      </c>
      <c r="X119" s="192" t="s">
        <v>979</v>
      </c>
      <c r="Y119" s="192" t="s">
        <v>979</v>
      </c>
      <c r="Z119" s="192" t="s">
        <v>979</v>
      </c>
      <c r="AA119" s="192" t="s">
        <v>979</v>
      </c>
      <c r="AB119" s="192" t="s">
        <v>979</v>
      </c>
      <c r="AC119" s="192" t="s">
        <v>979</v>
      </c>
      <c r="AD119" s="192" t="s">
        <v>979</v>
      </c>
      <c r="AE119" s="192" t="s">
        <v>979</v>
      </c>
      <c r="AF119" s="36">
        <f t="shared" si="90"/>
        <v>0</v>
      </c>
      <c r="AG119" s="193" t="s">
        <v>1751</v>
      </c>
      <c r="AH119" s="193" t="str">
        <f t="shared" ref="AH119:AS119" si="116">IF(T119="Y",$AG119,"")</f>
        <v>Audio</v>
      </c>
      <c r="AI119" s="193" t="str">
        <f t="shared" si="116"/>
        <v>Audio</v>
      </c>
      <c r="AJ119" s="193" t="str">
        <f t="shared" si="116"/>
        <v>Audio</v>
      </c>
      <c r="AK119" s="193" t="str">
        <f t="shared" si="116"/>
        <v>Audio</v>
      </c>
      <c r="AL119" s="193" t="str">
        <f t="shared" si="116"/>
        <v>Audio</v>
      </c>
      <c r="AM119" s="193" t="str">
        <f t="shared" si="116"/>
        <v>Audio</v>
      </c>
      <c r="AN119" s="193" t="str">
        <f t="shared" si="116"/>
        <v>Audio</v>
      </c>
      <c r="AO119" s="193" t="str">
        <f t="shared" si="116"/>
        <v>Audio</v>
      </c>
      <c r="AP119" s="193" t="str">
        <f t="shared" si="116"/>
        <v>Audio</v>
      </c>
      <c r="AQ119" s="193" t="str">
        <f t="shared" si="116"/>
        <v>Audio</v>
      </c>
      <c r="AR119" s="193" t="str">
        <f t="shared" si="116"/>
        <v>Audio</v>
      </c>
      <c r="AS119" s="193" t="str">
        <f t="shared" si="116"/>
        <v>Audio</v>
      </c>
      <c r="AT119" s="67"/>
      <c r="AU119" s="67"/>
      <c r="AV119" s="67"/>
      <c r="AW119" s="67"/>
      <c r="AX119" s="67"/>
      <c r="AY119" s="67"/>
    </row>
    <row r="120" spans="1:51" ht="14.4">
      <c r="A120" s="56" t="s">
        <v>745</v>
      </c>
      <c r="B120" s="56" t="s">
        <v>3391</v>
      </c>
      <c r="C120" s="60" t="s">
        <v>3392</v>
      </c>
      <c r="D120" s="60" t="s">
        <v>2768</v>
      </c>
      <c r="E120" s="55">
        <v>1</v>
      </c>
      <c r="F120" s="55">
        <v>7342620376</v>
      </c>
      <c r="G120" s="56" t="s">
        <v>744</v>
      </c>
      <c r="H120" s="60"/>
      <c r="I120" s="60"/>
      <c r="J120" s="60"/>
      <c r="K120" s="60"/>
      <c r="L120" s="60"/>
      <c r="M120" s="60"/>
      <c r="N120" s="60"/>
      <c r="O120" s="60"/>
      <c r="P120" s="60"/>
      <c r="Q120" s="60"/>
      <c r="R120" s="60"/>
      <c r="S120" s="60"/>
      <c r="T120" s="192"/>
      <c r="U120" s="192"/>
      <c r="V120" s="192"/>
      <c r="W120" s="192"/>
      <c r="X120" s="192"/>
      <c r="Y120" s="192"/>
      <c r="Z120" s="192"/>
      <c r="AA120" s="192"/>
      <c r="AB120" s="192"/>
      <c r="AC120" s="192"/>
      <c r="AD120" s="192"/>
      <c r="AE120" s="192"/>
      <c r="AF120" s="36">
        <f t="shared" si="90"/>
        <v>0</v>
      </c>
      <c r="AG120" s="193" t="s">
        <v>1732</v>
      </c>
      <c r="AH120" s="193" t="str">
        <f t="shared" ref="AH120:AS120" si="117">IF(T120="Y",$AG120,"")</f>
        <v/>
      </c>
      <c r="AI120" s="193" t="str">
        <f t="shared" si="117"/>
        <v/>
      </c>
      <c r="AJ120" s="193" t="str">
        <f t="shared" si="117"/>
        <v/>
      </c>
      <c r="AK120" s="193" t="str">
        <f t="shared" si="117"/>
        <v/>
      </c>
      <c r="AL120" s="193" t="str">
        <f t="shared" si="117"/>
        <v/>
      </c>
      <c r="AM120" s="193" t="str">
        <f t="shared" si="117"/>
        <v/>
      </c>
      <c r="AN120" s="193" t="str">
        <f t="shared" si="117"/>
        <v/>
      </c>
      <c r="AO120" s="193" t="str">
        <f t="shared" si="117"/>
        <v/>
      </c>
      <c r="AP120" s="193" t="str">
        <f t="shared" si="117"/>
        <v/>
      </c>
      <c r="AQ120" s="193" t="str">
        <f t="shared" si="117"/>
        <v/>
      </c>
      <c r="AR120" s="193" t="str">
        <f t="shared" si="117"/>
        <v/>
      </c>
      <c r="AS120" s="193" t="str">
        <f t="shared" si="117"/>
        <v/>
      </c>
      <c r="AT120" s="67"/>
      <c r="AU120" s="67"/>
      <c r="AV120" s="67"/>
      <c r="AW120" s="67"/>
      <c r="AX120" s="67"/>
      <c r="AY120" s="67"/>
    </row>
    <row r="121" spans="1:51" ht="14.4">
      <c r="A121" s="56" t="s">
        <v>2323</v>
      </c>
      <c r="B121" s="56" t="s">
        <v>1539</v>
      </c>
      <c r="C121" s="60" t="s">
        <v>3393</v>
      </c>
      <c r="D121" s="60" t="s">
        <v>2768</v>
      </c>
      <c r="E121" s="55">
        <v>1</v>
      </c>
      <c r="F121" s="55">
        <v>7752750619</v>
      </c>
      <c r="G121" s="56" t="s">
        <v>2322</v>
      </c>
      <c r="H121" s="60"/>
      <c r="I121" s="60"/>
      <c r="J121" s="60"/>
      <c r="K121" s="60"/>
      <c r="L121" s="60"/>
      <c r="M121" s="60"/>
      <c r="N121" s="60"/>
      <c r="O121" s="60"/>
      <c r="P121" s="60"/>
      <c r="Q121" s="60"/>
      <c r="R121" s="60"/>
      <c r="S121" s="60"/>
      <c r="T121" s="192"/>
      <c r="U121" s="192"/>
      <c r="V121" s="192"/>
      <c r="W121" s="192"/>
      <c r="X121" s="192"/>
      <c r="Y121" s="192"/>
      <c r="Z121" s="192"/>
      <c r="AA121" s="192"/>
      <c r="AB121" s="192"/>
      <c r="AC121" s="192"/>
      <c r="AD121" s="192"/>
      <c r="AE121" s="192"/>
      <c r="AF121" s="36">
        <f t="shared" si="90"/>
        <v>0</v>
      </c>
      <c r="AG121" s="193" t="s">
        <v>1732</v>
      </c>
      <c r="AH121" s="193" t="str">
        <f t="shared" ref="AH121:AS121" si="118">IF(T121="Y",$AG121,"")</f>
        <v/>
      </c>
      <c r="AI121" s="193" t="str">
        <f t="shared" si="118"/>
        <v/>
      </c>
      <c r="AJ121" s="193" t="str">
        <f t="shared" si="118"/>
        <v/>
      </c>
      <c r="AK121" s="193" t="str">
        <f t="shared" si="118"/>
        <v/>
      </c>
      <c r="AL121" s="193" t="str">
        <f t="shared" si="118"/>
        <v/>
      </c>
      <c r="AM121" s="193" t="str">
        <f t="shared" si="118"/>
        <v/>
      </c>
      <c r="AN121" s="193" t="str">
        <f t="shared" si="118"/>
        <v/>
      </c>
      <c r="AO121" s="193" t="str">
        <f t="shared" si="118"/>
        <v/>
      </c>
      <c r="AP121" s="193" t="str">
        <f t="shared" si="118"/>
        <v/>
      </c>
      <c r="AQ121" s="193" t="str">
        <f t="shared" si="118"/>
        <v/>
      </c>
      <c r="AR121" s="193" t="str">
        <f t="shared" si="118"/>
        <v/>
      </c>
      <c r="AS121" s="193" t="str">
        <f t="shared" si="118"/>
        <v/>
      </c>
      <c r="AT121" s="67"/>
      <c r="AU121" s="67"/>
      <c r="AV121" s="67"/>
      <c r="AW121" s="67"/>
      <c r="AX121" s="67"/>
      <c r="AY121" s="67"/>
    </row>
    <row r="122" spans="1:51" ht="14.4">
      <c r="A122" s="56" t="s">
        <v>814</v>
      </c>
      <c r="B122" s="56" t="s">
        <v>3394</v>
      </c>
      <c r="C122" s="60" t="s">
        <v>3395</v>
      </c>
      <c r="D122" s="60" t="s">
        <v>2768</v>
      </c>
      <c r="E122" s="55">
        <v>1</v>
      </c>
      <c r="F122" s="55">
        <v>2245956601</v>
      </c>
      <c r="G122" s="56" t="s">
        <v>2325</v>
      </c>
      <c r="H122" s="60"/>
      <c r="I122" s="60"/>
      <c r="J122" s="60"/>
      <c r="K122" s="60"/>
      <c r="L122" s="60"/>
      <c r="M122" s="60"/>
      <c r="N122" s="60"/>
      <c r="O122" s="60"/>
      <c r="P122" s="60"/>
      <c r="Q122" s="60"/>
      <c r="R122" s="60"/>
      <c r="S122" s="60"/>
      <c r="T122" s="192"/>
      <c r="U122" s="192"/>
      <c r="V122" s="192"/>
      <c r="W122" s="192"/>
      <c r="X122" s="192"/>
      <c r="Y122" s="192"/>
      <c r="Z122" s="192"/>
      <c r="AA122" s="192"/>
      <c r="AB122" s="192"/>
      <c r="AC122" s="192"/>
      <c r="AD122" s="192"/>
      <c r="AE122" s="192"/>
      <c r="AF122" s="36">
        <f t="shared" si="90"/>
        <v>0</v>
      </c>
      <c r="AG122" s="193" t="s">
        <v>1732</v>
      </c>
      <c r="AH122" s="193" t="str">
        <f t="shared" ref="AH122:AS122" si="119">IF(T122="Y",$AG122,"")</f>
        <v/>
      </c>
      <c r="AI122" s="193" t="str">
        <f t="shared" si="119"/>
        <v/>
      </c>
      <c r="AJ122" s="193" t="str">
        <f t="shared" si="119"/>
        <v/>
      </c>
      <c r="AK122" s="193" t="str">
        <f t="shared" si="119"/>
        <v/>
      </c>
      <c r="AL122" s="193" t="str">
        <f t="shared" si="119"/>
        <v/>
      </c>
      <c r="AM122" s="193" t="str">
        <f t="shared" si="119"/>
        <v/>
      </c>
      <c r="AN122" s="193" t="str">
        <f t="shared" si="119"/>
        <v/>
      </c>
      <c r="AO122" s="193" t="str">
        <f t="shared" si="119"/>
        <v/>
      </c>
      <c r="AP122" s="193" t="str">
        <f t="shared" si="119"/>
        <v/>
      </c>
      <c r="AQ122" s="193" t="str">
        <f t="shared" si="119"/>
        <v/>
      </c>
      <c r="AR122" s="193" t="str">
        <f t="shared" si="119"/>
        <v/>
      </c>
      <c r="AS122" s="193" t="str">
        <f t="shared" si="119"/>
        <v/>
      </c>
      <c r="AT122" s="67"/>
      <c r="AU122" s="67"/>
      <c r="AV122" s="67"/>
      <c r="AW122" s="67"/>
      <c r="AX122" s="67"/>
      <c r="AY122" s="67"/>
    </row>
    <row r="123" spans="1:51" ht="14.4">
      <c r="A123" s="56" t="s">
        <v>1853</v>
      </c>
      <c r="B123" s="56" t="s">
        <v>2328</v>
      </c>
      <c r="C123" s="60" t="s">
        <v>2862</v>
      </c>
      <c r="D123" s="60" t="s">
        <v>2768</v>
      </c>
      <c r="E123" s="55">
        <v>1</v>
      </c>
      <c r="F123" s="55" t="s">
        <v>2329</v>
      </c>
      <c r="G123" s="56" t="s">
        <v>2327</v>
      </c>
      <c r="H123" s="60"/>
      <c r="I123" s="60"/>
      <c r="J123" s="60"/>
      <c r="K123" s="60"/>
      <c r="L123" s="60"/>
      <c r="M123" s="60"/>
      <c r="N123" s="60"/>
      <c r="O123" s="60"/>
      <c r="P123" s="60"/>
      <c r="Q123" s="60"/>
      <c r="R123" s="60"/>
      <c r="S123" s="60"/>
      <c r="T123" s="192"/>
      <c r="U123" s="192"/>
      <c r="V123" s="192"/>
      <c r="W123" s="192"/>
      <c r="X123" s="192"/>
      <c r="Y123" s="192"/>
      <c r="Z123" s="192"/>
      <c r="AA123" s="192"/>
      <c r="AB123" s="192"/>
      <c r="AC123" s="192"/>
      <c r="AD123" s="192"/>
      <c r="AE123" s="192"/>
      <c r="AF123" s="36">
        <f t="shared" si="90"/>
        <v>0</v>
      </c>
      <c r="AG123" s="193" t="s">
        <v>1743</v>
      </c>
      <c r="AH123" s="193" t="str">
        <f t="shared" ref="AH123:AS123" si="120">IF(T123="Y",$AG123,"")</f>
        <v/>
      </c>
      <c r="AI123" s="193" t="str">
        <f t="shared" si="120"/>
        <v/>
      </c>
      <c r="AJ123" s="193" t="str">
        <f t="shared" si="120"/>
        <v/>
      </c>
      <c r="AK123" s="193" t="str">
        <f t="shared" si="120"/>
        <v/>
      </c>
      <c r="AL123" s="193" t="str">
        <f t="shared" si="120"/>
        <v/>
      </c>
      <c r="AM123" s="193" t="str">
        <f t="shared" si="120"/>
        <v/>
      </c>
      <c r="AN123" s="193" t="str">
        <f t="shared" si="120"/>
        <v/>
      </c>
      <c r="AO123" s="193" t="str">
        <f t="shared" si="120"/>
        <v/>
      </c>
      <c r="AP123" s="193" t="str">
        <f t="shared" si="120"/>
        <v/>
      </c>
      <c r="AQ123" s="193" t="str">
        <f t="shared" si="120"/>
        <v/>
      </c>
      <c r="AR123" s="193" t="str">
        <f t="shared" si="120"/>
        <v/>
      </c>
      <c r="AS123" s="193" t="str">
        <f t="shared" si="120"/>
        <v/>
      </c>
      <c r="AT123" s="67"/>
      <c r="AU123" s="67"/>
      <c r="AV123" s="67"/>
      <c r="AW123" s="67"/>
      <c r="AX123" s="67"/>
      <c r="AY123" s="67"/>
    </row>
    <row r="124" spans="1:51" ht="14.4">
      <c r="A124" s="56" t="s">
        <v>2331</v>
      </c>
      <c r="B124" s="56" t="s">
        <v>2332</v>
      </c>
      <c r="C124" s="60" t="s">
        <v>2974</v>
      </c>
      <c r="D124" s="60" t="s">
        <v>2768</v>
      </c>
      <c r="E124" s="55">
        <v>1</v>
      </c>
      <c r="F124" s="55">
        <v>8475084816</v>
      </c>
      <c r="G124" s="56" t="s">
        <v>2330</v>
      </c>
      <c r="H124" s="60">
        <v>1</v>
      </c>
      <c r="I124" s="60">
        <v>1</v>
      </c>
      <c r="J124" s="60">
        <v>1</v>
      </c>
      <c r="K124" s="60">
        <v>1</v>
      </c>
      <c r="L124" s="60">
        <v>1</v>
      </c>
      <c r="M124" s="60">
        <v>1</v>
      </c>
      <c r="N124" s="60">
        <v>1</v>
      </c>
      <c r="O124" s="60">
        <v>1</v>
      </c>
      <c r="P124" s="60">
        <v>1</v>
      </c>
      <c r="Q124" s="60">
        <v>1</v>
      </c>
      <c r="R124" s="60">
        <v>1</v>
      </c>
      <c r="S124" s="60">
        <v>1</v>
      </c>
      <c r="T124" s="192" t="s">
        <v>979</v>
      </c>
      <c r="U124" s="192" t="s">
        <v>979</v>
      </c>
      <c r="V124" s="192" t="s">
        <v>979</v>
      </c>
      <c r="W124" s="192" t="s">
        <v>979</v>
      </c>
      <c r="X124" s="192" t="s">
        <v>979</v>
      </c>
      <c r="Y124" s="192" t="s">
        <v>979</v>
      </c>
      <c r="Z124" s="192" t="s">
        <v>979</v>
      </c>
      <c r="AA124" s="192" t="s">
        <v>979</v>
      </c>
      <c r="AB124" s="192" t="s">
        <v>979</v>
      </c>
      <c r="AC124" s="192" t="s">
        <v>979</v>
      </c>
      <c r="AD124" s="192" t="s">
        <v>979</v>
      </c>
      <c r="AE124" s="192" t="s">
        <v>979</v>
      </c>
      <c r="AF124" s="36">
        <f t="shared" si="90"/>
        <v>0</v>
      </c>
      <c r="AG124" s="193" t="s">
        <v>1732</v>
      </c>
      <c r="AH124" s="193" t="str">
        <f t="shared" ref="AH124:AQ124" si="121">IF(T124="Y",$AG124,"")</f>
        <v>Maha Prasad</v>
      </c>
      <c r="AI124" s="193" t="str">
        <f t="shared" si="121"/>
        <v>Maha Prasad</v>
      </c>
      <c r="AJ124" s="193" t="str">
        <f t="shared" si="121"/>
        <v>Maha Prasad</v>
      </c>
      <c r="AK124" s="193" t="str">
        <f t="shared" si="121"/>
        <v>Maha Prasad</v>
      </c>
      <c r="AL124" s="193" t="str">
        <f t="shared" si="121"/>
        <v>Maha Prasad</v>
      </c>
      <c r="AM124" s="193" t="str">
        <f t="shared" si="121"/>
        <v>Maha Prasad</v>
      </c>
      <c r="AN124" s="193" t="str">
        <f t="shared" si="121"/>
        <v>Maha Prasad</v>
      </c>
      <c r="AO124" s="193" t="str">
        <f t="shared" si="121"/>
        <v>Maha Prasad</v>
      </c>
      <c r="AP124" s="193" t="str">
        <f t="shared" si="121"/>
        <v>Maha Prasad</v>
      </c>
      <c r="AQ124" s="193" t="str">
        <f t="shared" si="121"/>
        <v>Maha Prasad</v>
      </c>
      <c r="AR124" s="193" t="str">
        <f>IF(AD124="Y","Maha Prasad KDHT","")</f>
        <v>Maha Prasad KDHT</v>
      </c>
      <c r="AS124" s="193" t="str">
        <f>IF(AE124="Y",$AG124,"")</f>
        <v>Maha Prasad</v>
      </c>
      <c r="AT124" s="67"/>
      <c r="AU124" s="67"/>
      <c r="AV124" s="67"/>
      <c r="AW124" s="67"/>
      <c r="AX124" s="67"/>
      <c r="AY124" s="67"/>
    </row>
    <row r="125" spans="1:51" ht="14.4">
      <c r="A125" s="56" t="s">
        <v>1140</v>
      </c>
      <c r="B125" s="56" t="s">
        <v>3396</v>
      </c>
      <c r="C125" s="60" t="s">
        <v>3032</v>
      </c>
      <c r="D125" s="60" t="s">
        <v>2768</v>
      </c>
      <c r="E125" s="55">
        <v>1</v>
      </c>
      <c r="F125" s="55">
        <v>8474712853</v>
      </c>
      <c r="G125" s="56" t="s">
        <v>3397</v>
      </c>
      <c r="H125" s="60"/>
      <c r="I125" s="60"/>
      <c r="J125" s="60"/>
      <c r="K125" s="60"/>
      <c r="L125" s="60"/>
      <c r="M125" s="60"/>
      <c r="N125" s="60"/>
      <c r="O125" s="60"/>
      <c r="P125" s="60"/>
      <c r="Q125" s="60"/>
      <c r="R125" s="60"/>
      <c r="S125" s="60"/>
      <c r="T125" s="192"/>
      <c r="U125" s="192"/>
      <c r="V125" s="192"/>
      <c r="W125" s="192"/>
      <c r="X125" s="192"/>
      <c r="Y125" s="192"/>
      <c r="Z125" s="192"/>
      <c r="AA125" s="192"/>
      <c r="AB125" s="192"/>
      <c r="AC125" s="192"/>
      <c r="AD125" s="192"/>
      <c r="AE125" s="192"/>
      <c r="AF125" s="36">
        <f t="shared" si="90"/>
        <v>0</v>
      </c>
      <c r="AG125" s="193" t="s">
        <v>1743</v>
      </c>
      <c r="AH125" s="193" t="str">
        <f t="shared" ref="AH125:AS125" si="122">IF(T125="Y",$AG125,"")</f>
        <v/>
      </c>
      <c r="AI125" s="193" t="str">
        <f t="shared" si="122"/>
        <v/>
      </c>
      <c r="AJ125" s="193" t="str">
        <f t="shared" si="122"/>
        <v/>
      </c>
      <c r="AK125" s="193" t="str">
        <f t="shared" si="122"/>
        <v/>
      </c>
      <c r="AL125" s="193" t="str">
        <f t="shared" si="122"/>
        <v/>
      </c>
      <c r="AM125" s="193" t="str">
        <f t="shared" si="122"/>
        <v/>
      </c>
      <c r="AN125" s="193" t="str">
        <f t="shared" si="122"/>
        <v/>
      </c>
      <c r="AO125" s="193" t="str">
        <f t="shared" si="122"/>
        <v/>
      </c>
      <c r="AP125" s="193" t="str">
        <f t="shared" si="122"/>
        <v/>
      </c>
      <c r="AQ125" s="193" t="str">
        <f t="shared" si="122"/>
        <v/>
      </c>
      <c r="AR125" s="193" t="str">
        <f t="shared" si="122"/>
        <v/>
      </c>
      <c r="AS125" s="193" t="str">
        <f t="shared" si="122"/>
        <v/>
      </c>
      <c r="AT125" s="67"/>
      <c r="AU125" s="67"/>
      <c r="AV125" s="67"/>
      <c r="AW125" s="67"/>
      <c r="AX125" s="67"/>
      <c r="AY125" s="67"/>
    </row>
    <row r="126" spans="1:51" ht="14.4">
      <c r="A126" s="56" t="s">
        <v>475</v>
      </c>
      <c r="B126" s="56" t="s">
        <v>2334</v>
      </c>
      <c r="C126" s="60" t="s">
        <v>2883</v>
      </c>
      <c r="D126" s="60" t="s">
        <v>2768</v>
      </c>
      <c r="E126" s="55">
        <v>1</v>
      </c>
      <c r="F126" s="55">
        <v>6309232731</v>
      </c>
      <c r="G126" s="56" t="s">
        <v>2333</v>
      </c>
      <c r="H126" s="60">
        <v>1</v>
      </c>
      <c r="I126" s="60">
        <v>1</v>
      </c>
      <c r="J126" s="60">
        <v>1</v>
      </c>
      <c r="K126" s="60">
        <v>1</v>
      </c>
      <c r="L126" s="60">
        <v>1</v>
      </c>
      <c r="M126" s="60">
        <v>1</v>
      </c>
      <c r="N126" s="60">
        <v>1</v>
      </c>
      <c r="O126" s="60">
        <v>1</v>
      </c>
      <c r="P126" s="60">
        <v>1</v>
      </c>
      <c r="Q126" s="60">
        <v>1</v>
      </c>
      <c r="R126" s="60">
        <v>1</v>
      </c>
      <c r="S126" s="60">
        <v>1</v>
      </c>
      <c r="T126" s="192" t="s">
        <v>979</v>
      </c>
      <c r="U126" s="192" t="s">
        <v>979</v>
      </c>
      <c r="V126" s="192" t="s">
        <v>979</v>
      </c>
      <c r="W126" s="192" t="s">
        <v>979</v>
      </c>
      <c r="X126" s="192" t="s">
        <v>979</v>
      </c>
      <c r="Y126" s="192" t="s">
        <v>979</v>
      </c>
      <c r="Z126" s="192" t="s">
        <v>979</v>
      </c>
      <c r="AA126" s="192" t="s">
        <v>979</v>
      </c>
      <c r="AB126" s="192" t="s">
        <v>979</v>
      </c>
      <c r="AC126" s="192" t="s">
        <v>979</v>
      </c>
      <c r="AD126" s="192" t="s">
        <v>979</v>
      </c>
      <c r="AE126" s="192" t="s">
        <v>979</v>
      </c>
      <c r="AF126" s="36">
        <f t="shared" si="90"/>
        <v>0</v>
      </c>
      <c r="AG126" s="193" t="s">
        <v>2335</v>
      </c>
      <c r="AH126" s="193" t="str">
        <f t="shared" ref="AH126:AS126" si="123">IF(T126="Y",$AG126,"")</f>
        <v>Venue Maintenance</v>
      </c>
      <c r="AI126" s="193" t="str">
        <f t="shared" si="123"/>
        <v>Venue Maintenance</v>
      </c>
      <c r="AJ126" s="193" t="str">
        <f t="shared" si="123"/>
        <v>Venue Maintenance</v>
      </c>
      <c r="AK126" s="193" t="str">
        <f t="shared" si="123"/>
        <v>Venue Maintenance</v>
      </c>
      <c r="AL126" s="193" t="str">
        <f t="shared" si="123"/>
        <v>Venue Maintenance</v>
      </c>
      <c r="AM126" s="193" t="str">
        <f t="shared" si="123"/>
        <v>Venue Maintenance</v>
      </c>
      <c r="AN126" s="193" t="str">
        <f t="shared" si="123"/>
        <v>Venue Maintenance</v>
      </c>
      <c r="AO126" s="193" t="str">
        <f t="shared" si="123"/>
        <v>Venue Maintenance</v>
      </c>
      <c r="AP126" s="193" t="str">
        <f t="shared" si="123"/>
        <v>Venue Maintenance</v>
      </c>
      <c r="AQ126" s="193" t="str">
        <f t="shared" si="123"/>
        <v>Venue Maintenance</v>
      </c>
      <c r="AR126" s="193" t="str">
        <f t="shared" si="123"/>
        <v>Venue Maintenance</v>
      </c>
      <c r="AS126" s="193" t="str">
        <f t="shared" si="123"/>
        <v>Venue Maintenance</v>
      </c>
      <c r="AT126" s="67"/>
      <c r="AU126" s="67"/>
      <c r="AV126" s="67"/>
      <c r="AW126" s="67"/>
      <c r="AX126" s="67"/>
      <c r="AY126" s="67"/>
    </row>
    <row r="127" spans="1:51" ht="14.4">
      <c r="A127" s="56" t="s">
        <v>1044</v>
      </c>
      <c r="B127" s="56" t="s">
        <v>702</v>
      </c>
      <c r="C127" s="60" t="s">
        <v>3206</v>
      </c>
      <c r="D127" s="60" t="s">
        <v>2768</v>
      </c>
      <c r="E127" s="55">
        <v>1</v>
      </c>
      <c r="F127" s="55">
        <v>6305064846</v>
      </c>
      <c r="G127" s="56" t="s">
        <v>3207</v>
      </c>
      <c r="H127" s="60">
        <v>1</v>
      </c>
      <c r="I127" s="60">
        <v>1</v>
      </c>
      <c r="J127" s="60">
        <v>1</v>
      </c>
      <c r="K127" s="60">
        <v>1</v>
      </c>
      <c r="L127" s="60">
        <v>1</v>
      </c>
      <c r="M127" s="60">
        <v>1</v>
      </c>
      <c r="N127" s="60">
        <v>1</v>
      </c>
      <c r="O127" s="60">
        <v>1</v>
      </c>
      <c r="P127" s="60">
        <v>1</v>
      </c>
      <c r="Q127" s="60">
        <v>1</v>
      </c>
      <c r="R127" s="60">
        <v>1</v>
      </c>
      <c r="S127" s="60">
        <v>1</v>
      </c>
      <c r="T127" s="192" t="s">
        <v>979</v>
      </c>
      <c r="U127" s="192" t="s">
        <v>979</v>
      </c>
      <c r="V127" s="192" t="s">
        <v>979</v>
      </c>
      <c r="W127" s="192" t="s">
        <v>979</v>
      </c>
      <c r="X127" s="192" t="s">
        <v>979</v>
      </c>
      <c r="Y127" s="192" t="s">
        <v>979</v>
      </c>
      <c r="Z127" s="192" t="s">
        <v>979</v>
      </c>
      <c r="AA127" s="192" t="s">
        <v>979</v>
      </c>
      <c r="AB127" s="192" t="s">
        <v>979</v>
      </c>
      <c r="AC127" s="192" t="s">
        <v>979</v>
      </c>
      <c r="AD127" s="192" t="s">
        <v>979</v>
      </c>
      <c r="AE127" s="192" t="s">
        <v>979</v>
      </c>
      <c r="AF127" s="36">
        <f t="shared" si="90"/>
        <v>0</v>
      </c>
      <c r="AG127" s="193" t="s">
        <v>1772</v>
      </c>
      <c r="AH127" s="193" t="str">
        <f t="shared" ref="AH127:AS127" si="124">IF(T127="Y",$AG127,"")</f>
        <v>Puja/Homa</v>
      </c>
      <c r="AI127" s="193" t="str">
        <f t="shared" si="124"/>
        <v>Puja/Homa</v>
      </c>
      <c r="AJ127" s="193" t="str">
        <f t="shared" si="124"/>
        <v>Puja/Homa</v>
      </c>
      <c r="AK127" s="193" t="str">
        <f t="shared" si="124"/>
        <v>Puja/Homa</v>
      </c>
      <c r="AL127" s="193" t="str">
        <f t="shared" si="124"/>
        <v>Puja/Homa</v>
      </c>
      <c r="AM127" s="193" t="str">
        <f t="shared" si="124"/>
        <v>Puja/Homa</v>
      </c>
      <c r="AN127" s="193" t="str">
        <f t="shared" si="124"/>
        <v>Puja/Homa</v>
      </c>
      <c r="AO127" s="193" t="str">
        <f t="shared" si="124"/>
        <v>Puja/Homa</v>
      </c>
      <c r="AP127" s="193" t="str">
        <f t="shared" si="124"/>
        <v>Puja/Homa</v>
      </c>
      <c r="AQ127" s="193" t="str">
        <f t="shared" si="124"/>
        <v>Puja/Homa</v>
      </c>
      <c r="AR127" s="193" t="str">
        <f t="shared" si="124"/>
        <v>Puja/Homa</v>
      </c>
      <c r="AS127" s="193" t="str">
        <f t="shared" si="124"/>
        <v>Puja/Homa</v>
      </c>
      <c r="AT127" s="67"/>
      <c r="AU127" s="67"/>
      <c r="AV127" s="67"/>
      <c r="AW127" s="67"/>
      <c r="AX127" s="67"/>
      <c r="AY127" s="67"/>
    </row>
    <row r="128" spans="1:51" ht="14.4">
      <c r="A128" s="56" t="s">
        <v>518</v>
      </c>
      <c r="B128" s="56" t="s">
        <v>921</v>
      </c>
      <c r="C128" s="60" t="s">
        <v>922</v>
      </c>
      <c r="D128" s="60" t="s">
        <v>2768</v>
      </c>
      <c r="E128" s="55">
        <v>1</v>
      </c>
      <c r="F128" s="55">
        <v>8593967437</v>
      </c>
      <c r="G128" s="56" t="s">
        <v>920</v>
      </c>
      <c r="H128" s="60"/>
      <c r="I128" s="60"/>
      <c r="J128" s="60"/>
      <c r="K128" s="60"/>
      <c r="L128" s="60"/>
      <c r="M128" s="60"/>
      <c r="N128" s="60"/>
      <c r="O128" s="60"/>
      <c r="P128" s="60"/>
      <c r="Q128" s="60"/>
      <c r="R128" s="60"/>
      <c r="S128" s="60"/>
      <c r="T128" s="192"/>
      <c r="U128" s="192"/>
      <c r="V128" s="192"/>
      <c r="W128" s="192"/>
      <c r="X128" s="192"/>
      <c r="Y128" s="192"/>
      <c r="Z128" s="192"/>
      <c r="AA128" s="192"/>
      <c r="AB128" s="192"/>
      <c r="AC128" s="192"/>
      <c r="AD128" s="192"/>
      <c r="AE128" s="192"/>
      <c r="AF128" s="36">
        <f t="shared" si="90"/>
        <v>0</v>
      </c>
      <c r="AG128" s="193" t="s">
        <v>1743</v>
      </c>
      <c r="AH128" s="193" t="str">
        <f t="shared" ref="AH128:AS128" si="125">IF(T128="Y",$AG128,"")</f>
        <v/>
      </c>
      <c r="AI128" s="193" t="str">
        <f t="shared" si="125"/>
        <v/>
      </c>
      <c r="AJ128" s="193" t="str">
        <f t="shared" si="125"/>
        <v/>
      </c>
      <c r="AK128" s="193" t="str">
        <f t="shared" si="125"/>
        <v/>
      </c>
      <c r="AL128" s="193" t="str">
        <f t="shared" si="125"/>
        <v/>
      </c>
      <c r="AM128" s="193" t="str">
        <f t="shared" si="125"/>
        <v/>
      </c>
      <c r="AN128" s="193" t="str">
        <f t="shared" si="125"/>
        <v/>
      </c>
      <c r="AO128" s="193" t="str">
        <f t="shared" si="125"/>
        <v/>
      </c>
      <c r="AP128" s="193" t="str">
        <f t="shared" si="125"/>
        <v/>
      </c>
      <c r="AQ128" s="193" t="str">
        <f t="shared" si="125"/>
        <v/>
      </c>
      <c r="AR128" s="193" t="str">
        <f t="shared" si="125"/>
        <v/>
      </c>
      <c r="AS128" s="193" t="str">
        <f t="shared" si="125"/>
        <v/>
      </c>
      <c r="AT128" s="67"/>
      <c r="AU128" s="67"/>
      <c r="AV128" s="67"/>
      <c r="AW128" s="67"/>
      <c r="AX128" s="67"/>
      <c r="AY128" s="67"/>
    </row>
    <row r="129" spans="1:51" ht="14.4">
      <c r="A129" s="56" t="s">
        <v>702</v>
      </c>
      <c r="B129" s="56" t="s">
        <v>2337</v>
      </c>
      <c r="C129" s="60" t="s">
        <v>2963</v>
      </c>
      <c r="D129" s="60" t="s">
        <v>2768</v>
      </c>
      <c r="E129" s="55">
        <v>1</v>
      </c>
      <c r="F129" s="55">
        <v>6307201149</v>
      </c>
      <c r="G129" s="56" t="s">
        <v>2336</v>
      </c>
      <c r="H129" s="60">
        <v>1</v>
      </c>
      <c r="I129" s="60">
        <v>1</v>
      </c>
      <c r="J129" s="60">
        <v>1</v>
      </c>
      <c r="K129" s="60">
        <v>1</v>
      </c>
      <c r="L129" s="60">
        <v>1</v>
      </c>
      <c r="M129" s="60">
        <v>1</v>
      </c>
      <c r="N129" s="60">
        <v>1</v>
      </c>
      <c r="O129" s="60">
        <v>1</v>
      </c>
      <c r="P129" s="60">
        <v>1</v>
      </c>
      <c r="Q129" s="60">
        <v>1</v>
      </c>
      <c r="R129" s="60">
        <v>1</v>
      </c>
      <c r="S129" s="60">
        <v>1</v>
      </c>
      <c r="T129" s="192" t="s">
        <v>979</v>
      </c>
      <c r="U129" s="192" t="s">
        <v>979</v>
      </c>
      <c r="V129" s="192" t="s">
        <v>979</v>
      </c>
      <c r="W129" s="192" t="s">
        <v>979</v>
      </c>
      <c r="X129" s="192" t="s">
        <v>979</v>
      </c>
      <c r="Y129" s="192" t="s">
        <v>979</v>
      </c>
      <c r="Z129" s="192" t="s">
        <v>979</v>
      </c>
      <c r="AA129" s="192" t="s">
        <v>979</v>
      </c>
      <c r="AB129" s="192" t="s">
        <v>979</v>
      </c>
      <c r="AC129" s="192" t="s">
        <v>979</v>
      </c>
      <c r="AD129" s="192" t="s">
        <v>979</v>
      </c>
      <c r="AE129" s="192" t="s">
        <v>979</v>
      </c>
      <c r="AF129" s="36">
        <f t="shared" si="90"/>
        <v>0</v>
      </c>
      <c r="AG129" s="193" t="s">
        <v>1772</v>
      </c>
      <c r="AH129" s="193" t="str">
        <f t="shared" ref="AH129:AS129" si="126">IF(T129="Y",$AG129,"")</f>
        <v>Puja/Homa</v>
      </c>
      <c r="AI129" s="193" t="str">
        <f t="shared" si="126"/>
        <v>Puja/Homa</v>
      </c>
      <c r="AJ129" s="193" t="str">
        <f t="shared" si="126"/>
        <v>Puja/Homa</v>
      </c>
      <c r="AK129" s="193" t="str">
        <f t="shared" si="126"/>
        <v>Puja/Homa</v>
      </c>
      <c r="AL129" s="193" t="str">
        <f t="shared" si="126"/>
        <v>Puja/Homa</v>
      </c>
      <c r="AM129" s="193" t="str">
        <f t="shared" si="126"/>
        <v>Puja/Homa</v>
      </c>
      <c r="AN129" s="193" t="str">
        <f t="shared" si="126"/>
        <v>Puja/Homa</v>
      </c>
      <c r="AO129" s="193" t="str">
        <f t="shared" si="126"/>
        <v>Puja/Homa</v>
      </c>
      <c r="AP129" s="193" t="str">
        <f t="shared" si="126"/>
        <v>Puja/Homa</v>
      </c>
      <c r="AQ129" s="193" t="str">
        <f t="shared" si="126"/>
        <v>Puja/Homa</v>
      </c>
      <c r="AR129" s="193" t="str">
        <f t="shared" si="126"/>
        <v>Puja/Homa</v>
      </c>
      <c r="AS129" s="193" t="str">
        <f t="shared" si="126"/>
        <v>Puja/Homa</v>
      </c>
      <c r="AT129" s="67"/>
      <c r="AU129" s="67"/>
      <c r="AV129" s="67"/>
      <c r="AW129" s="67"/>
      <c r="AX129" s="67"/>
      <c r="AY129" s="67"/>
    </row>
    <row r="130" spans="1:51" ht="14.4">
      <c r="A130" s="56" t="s">
        <v>286</v>
      </c>
      <c r="B130" s="56" t="s">
        <v>3398</v>
      </c>
      <c r="C130" s="60" t="s">
        <v>3399</v>
      </c>
      <c r="D130" s="60" t="s">
        <v>2768</v>
      </c>
      <c r="E130" s="55">
        <v>1</v>
      </c>
      <c r="F130" s="55">
        <v>2245789306</v>
      </c>
      <c r="G130" s="56" t="s">
        <v>705</v>
      </c>
      <c r="H130" s="60">
        <v>1</v>
      </c>
      <c r="I130" s="60">
        <v>1</v>
      </c>
      <c r="J130" s="60">
        <v>1</v>
      </c>
      <c r="K130" s="60">
        <v>1</v>
      </c>
      <c r="L130" s="60"/>
      <c r="M130" s="60">
        <v>1</v>
      </c>
      <c r="N130" s="60"/>
      <c r="O130" s="60">
        <v>1</v>
      </c>
      <c r="P130" s="60">
        <v>1</v>
      </c>
      <c r="Q130" s="60">
        <v>1</v>
      </c>
      <c r="R130" s="60">
        <v>1</v>
      </c>
      <c r="S130" s="60">
        <v>1</v>
      </c>
      <c r="T130" s="192" t="s">
        <v>979</v>
      </c>
      <c r="U130" s="192" t="s">
        <v>979</v>
      </c>
      <c r="V130" s="192" t="s">
        <v>979</v>
      </c>
      <c r="W130" s="192" t="s">
        <v>979</v>
      </c>
      <c r="X130" s="192"/>
      <c r="Y130" s="192" t="s">
        <v>979</v>
      </c>
      <c r="Z130" s="192"/>
      <c r="AA130" s="192" t="s">
        <v>979</v>
      </c>
      <c r="AB130" s="192" t="s">
        <v>979</v>
      </c>
      <c r="AC130" s="192" t="s">
        <v>979</v>
      </c>
      <c r="AD130" s="192" t="s">
        <v>979</v>
      </c>
      <c r="AE130" s="192" t="s">
        <v>979</v>
      </c>
      <c r="AF130" s="36">
        <f t="shared" si="90"/>
        <v>0</v>
      </c>
      <c r="AG130" s="193" t="s">
        <v>1732</v>
      </c>
      <c r="AH130" s="193" t="str">
        <f t="shared" ref="AH130:AQ130" si="127">IF(T130="Y",$AG130,"")</f>
        <v>Maha Prasad</v>
      </c>
      <c r="AI130" s="193" t="str">
        <f t="shared" si="127"/>
        <v>Maha Prasad</v>
      </c>
      <c r="AJ130" s="193" t="str">
        <f t="shared" si="127"/>
        <v>Maha Prasad</v>
      </c>
      <c r="AK130" s="193" t="str">
        <f t="shared" si="127"/>
        <v>Maha Prasad</v>
      </c>
      <c r="AL130" s="193" t="str">
        <f t="shared" si="127"/>
        <v/>
      </c>
      <c r="AM130" s="193" t="str">
        <f t="shared" si="127"/>
        <v>Maha Prasad</v>
      </c>
      <c r="AN130" s="193" t="str">
        <f t="shared" si="127"/>
        <v/>
      </c>
      <c r="AO130" s="193" t="str">
        <f t="shared" si="127"/>
        <v>Maha Prasad</v>
      </c>
      <c r="AP130" s="193" t="str">
        <f t="shared" si="127"/>
        <v>Maha Prasad</v>
      </c>
      <c r="AQ130" s="193" t="str">
        <f t="shared" si="127"/>
        <v>Maha Prasad</v>
      </c>
      <c r="AR130" s="193" t="str">
        <f>IF(AD130="Y","Maha Prasad KDHT","")</f>
        <v>Maha Prasad KDHT</v>
      </c>
      <c r="AS130" s="193" t="str">
        <f>IF(AE130="Y",$AG130,"")</f>
        <v>Maha Prasad</v>
      </c>
      <c r="AT130" s="67"/>
      <c r="AU130" s="67"/>
      <c r="AV130" s="67"/>
      <c r="AW130" s="67"/>
      <c r="AX130" s="67"/>
      <c r="AY130" s="67"/>
    </row>
    <row r="131" spans="1:51" ht="14.4">
      <c r="A131" s="56" t="s">
        <v>864</v>
      </c>
      <c r="B131" s="56" t="s">
        <v>865</v>
      </c>
      <c r="C131" s="60" t="s">
        <v>3202</v>
      </c>
      <c r="D131" s="60" t="s">
        <v>2768</v>
      </c>
      <c r="E131" s="55">
        <v>1</v>
      </c>
      <c r="F131" s="55">
        <v>9728041996</v>
      </c>
      <c r="G131" s="56" t="s">
        <v>863</v>
      </c>
      <c r="H131" s="60">
        <v>1</v>
      </c>
      <c r="I131" s="60">
        <v>1</v>
      </c>
      <c r="J131" s="60">
        <v>1</v>
      </c>
      <c r="K131" s="60">
        <v>1</v>
      </c>
      <c r="L131" s="60"/>
      <c r="M131" s="60">
        <v>1</v>
      </c>
      <c r="N131" s="60"/>
      <c r="O131" s="60">
        <v>1</v>
      </c>
      <c r="P131" s="60"/>
      <c r="Q131" s="60">
        <v>1</v>
      </c>
      <c r="R131" s="60"/>
      <c r="S131" s="60">
        <v>1</v>
      </c>
      <c r="T131" s="192" t="s">
        <v>979</v>
      </c>
      <c r="U131" s="192" t="s">
        <v>979</v>
      </c>
      <c r="V131" s="192" t="s">
        <v>979</v>
      </c>
      <c r="W131" s="192" t="s">
        <v>979</v>
      </c>
      <c r="X131" s="192"/>
      <c r="Y131" s="192" t="s">
        <v>979</v>
      </c>
      <c r="Z131" s="192"/>
      <c r="AA131" s="192" t="s">
        <v>979</v>
      </c>
      <c r="AB131" s="192"/>
      <c r="AC131" s="192" t="s">
        <v>979</v>
      </c>
      <c r="AD131" s="192"/>
      <c r="AE131" s="192" t="s">
        <v>979</v>
      </c>
      <c r="AF131" s="36">
        <f t="shared" si="90"/>
        <v>0</v>
      </c>
      <c r="AG131" s="193" t="s">
        <v>1732</v>
      </c>
      <c r="AH131" s="193" t="str">
        <f t="shared" ref="AH131:AS131" si="128">IF(T131="Y",$AG131,"")</f>
        <v>Maha Prasad</v>
      </c>
      <c r="AI131" s="193" t="str">
        <f t="shared" si="128"/>
        <v>Maha Prasad</v>
      </c>
      <c r="AJ131" s="193" t="str">
        <f t="shared" si="128"/>
        <v>Maha Prasad</v>
      </c>
      <c r="AK131" s="193" t="str">
        <f t="shared" si="128"/>
        <v>Maha Prasad</v>
      </c>
      <c r="AL131" s="193" t="str">
        <f t="shared" si="128"/>
        <v/>
      </c>
      <c r="AM131" s="193" t="str">
        <f t="shared" si="128"/>
        <v>Maha Prasad</v>
      </c>
      <c r="AN131" s="193" t="str">
        <f t="shared" si="128"/>
        <v/>
      </c>
      <c r="AO131" s="193" t="str">
        <f t="shared" si="128"/>
        <v>Maha Prasad</v>
      </c>
      <c r="AP131" s="193" t="str">
        <f t="shared" si="128"/>
        <v/>
      </c>
      <c r="AQ131" s="193" t="str">
        <f t="shared" si="128"/>
        <v>Maha Prasad</v>
      </c>
      <c r="AR131" s="193" t="str">
        <f t="shared" si="128"/>
        <v/>
      </c>
      <c r="AS131" s="193" t="str">
        <f t="shared" si="128"/>
        <v>Maha Prasad</v>
      </c>
      <c r="AT131" s="67"/>
      <c r="AU131" s="67"/>
      <c r="AV131" s="67"/>
      <c r="AW131" s="67"/>
      <c r="AX131" s="67"/>
      <c r="AY131" s="67"/>
    </row>
    <row r="132" spans="1:51" ht="14.4">
      <c r="A132" s="56" t="s">
        <v>1618</v>
      </c>
      <c r="B132" s="56" t="s">
        <v>3400</v>
      </c>
      <c r="C132" s="60" t="s">
        <v>3401</v>
      </c>
      <c r="D132" s="60" t="s">
        <v>2768</v>
      </c>
      <c r="E132" s="55">
        <v>1</v>
      </c>
      <c r="F132" s="55">
        <v>8646439084</v>
      </c>
      <c r="G132" s="56" t="s">
        <v>2338</v>
      </c>
      <c r="H132" s="60">
        <v>1</v>
      </c>
      <c r="I132" s="60">
        <v>1</v>
      </c>
      <c r="J132" s="60">
        <v>1</v>
      </c>
      <c r="K132" s="60">
        <v>1</v>
      </c>
      <c r="L132" s="60"/>
      <c r="M132" s="60">
        <v>1</v>
      </c>
      <c r="N132" s="60"/>
      <c r="O132" s="60">
        <v>1</v>
      </c>
      <c r="P132" s="60"/>
      <c r="Q132" s="60">
        <v>1</v>
      </c>
      <c r="R132" s="60"/>
      <c r="S132" s="60">
        <v>1</v>
      </c>
      <c r="T132" s="192" t="s">
        <v>979</v>
      </c>
      <c r="U132" s="192" t="s">
        <v>979</v>
      </c>
      <c r="V132" s="192" t="s">
        <v>979</v>
      </c>
      <c r="W132" s="192" t="s">
        <v>979</v>
      </c>
      <c r="X132" s="192"/>
      <c r="Y132" s="192" t="s">
        <v>979</v>
      </c>
      <c r="Z132" s="192"/>
      <c r="AA132" s="192" t="s">
        <v>979</v>
      </c>
      <c r="AB132" s="192"/>
      <c r="AC132" s="192" t="s">
        <v>979</v>
      </c>
      <c r="AD132" s="192"/>
      <c r="AE132" s="192" t="s">
        <v>979</v>
      </c>
      <c r="AF132" s="36">
        <f t="shared" si="90"/>
        <v>0</v>
      </c>
      <c r="AG132" s="193" t="s">
        <v>2335</v>
      </c>
      <c r="AH132" s="193" t="str">
        <f t="shared" ref="AH132:AS132" si="129">IF(T132="Y",$AG132,"")</f>
        <v>Venue Maintenance</v>
      </c>
      <c r="AI132" s="193" t="str">
        <f t="shared" si="129"/>
        <v>Venue Maintenance</v>
      </c>
      <c r="AJ132" s="193" t="str">
        <f t="shared" si="129"/>
        <v>Venue Maintenance</v>
      </c>
      <c r="AK132" s="193" t="str">
        <f t="shared" si="129"/>
        <v>Venue Maintenance</v>
      </c>
      <c r="AL132" s="193" t="str">
        <f t="shared" si="129"/>
        <v/>
      </c>
      <c r="AM132" s="193" t="str">
        <f t="shared" si="129"/>
        <v>Venue Maintenance</v>
      </c>
      <c r="AN132" s="193" t="str">
        <f t="shared" si="129"/>
        <v/>
      </c>
      <c r="AO132" s="193" t="str">
        <f t="shared" si="129"/>
        <v>Venue Maintenance</v>
      </c>
      <c r="AP132" s="193" t="str">
        <f t="shared" si="129"/>
        <v/>
      </c>
      <c r="AQ132" s="193" t="str">
        <f t="shared" si="129"/>
        <v>Venue Maintenance</v>
      </c>
      <c r="AR132" s="193" t="str">
        <f t="shared" si="129"/>
        <v/>
      </c>
      <c r="AS132" s="193" t="str">
        <f t="shared" si="129"/>
        <v>Venue Maintenance</v>
      </c>
      <c r="AT132" s="67"/>
      <c r="AU132" s="67"/>
      <c r="AV132" s="67"/>
      <c r="AW132" s="67"/>
      <c r="AX132" s="67"/>
      <c r="AY132" s="67"/>
    </row>
    <row r="133" spans="1:51" ht="14.4">
      <c r="A133" s="56" t="s">
        <v>185</v>
      </c>
      <c r="B133" s="56" t="s">
        <v>2340</v>
      </c>
      <c r="C133" s="60" t="s">
        <v>2973</v>
      </c>
      <c r="D133" s="60" t="s">
        <v>2768</v>
      </c>
      <c r="E133" s="55">
        <v>1</v>
      </c>
      <c r="F133" s="55">
        <v>2178281143</v>
      </c>
      <c r="G133" s="56" t="s">
        <v>2339</v>
      </c>
      <c r="H133" s="60"/>
      <c r="I133" s="60"/>
      <c r="J133" s="60"/>
      <c r="K133" s="60"/>
      <c r="L133" s="60"/>
      <c r="M133" s="60"/>
      <c r="N133" s="60"/>
      <c r="O133" s="60"/>
      <c r="P133" s="60"/>
      <c r="Q133" s="60"/>
      <c r="R133" s="60"/>
      <c r="S133" s="60"/>
      <c r="T133" s="192"/>
      <c r="U133" s="192"/>
      <c r="V133" s="192"/>
      <c r="W133" s="192"/>
      <c r="X133" s="192"/>
      <c r="Y133" s="192"/>
      <c r="Z133" s="192"/>
      <c r="AA133" s="192"/>
      <c r="AB133" s="192"/>
      <c r="AC133" s="192"/>
      <c r="AD133" s="192"/>
      <c r="AE133" s="192"/>
      <c r="AF133" s="36">
        <f t="shared" si="90"/>
        <v>0</v>
      </c>
      <c r="AG133" s="193" t="s">
        <v>1743</v>
      </c>
      <c r="AH133" s="193" t="str">
        <f t="shared" ref="AH133:AS133" si="130">IF(T133="Y",$AG133,"")</f>
        <v/>
      </c>
      <c r="AI133" s="193" t="str">
        <f t="shared" si="130"/>
        <v/>
      </c>
      <c r="AJ133" s="193" t="str">
        <f t="shared" si="130"/>
        <v/>
      </c>
      <c r="AK133" s="193" t="str">
        <f t="shared" si="130"/>
        <v/>
      </c>
      <c r="AL133" s="193" t="str">
        <f t="shared" si="130"/>
        <v/>
      </c>
      <c r="AM133" s="193" t="str">
        <f t="shared" si="130"/>
        <v/>
      </c>
      <c r="AN133" s="193" t="str">
        <f t="shared" si="130"/>
        <v/>
      </c>
      <c r="AO133" s="193" t="str">
        <f t="shared" si="130"/>
        <v/>
      </c>
      <c r="AP133" s="193" t="str">
        <f t="shared" si="130"/>
        <v/>
      </c>
      <c r="AQ133" s="193" t="str">
        <f t="shared" si="130"/>
        <v/>
      </c>
      <c r="AR133" s="193" t="str">
        <f t="shared" si="130"/>
        <v/>
      </c>
      <c r="AS133" s="193" t="str">
        <f t="shared" si="130"/>
        <v/>
      </c>
      <c r="AT133" s="67"/>
      <c r="AU133" s="67"/>
      <c r="AV133" s="67"/>
      <c r="AW133" s="67"/>
      <c r="AX133" s="67"/>
      <c r="AY133" s="67"/>
    </row>
    <row r="134" spans="1:51" ht="14.4">
      <c r="A134" s="56" t="s">
        <v>688</v>
      </c>
      <c r="B134" s="56" t="s">
        <v>3402</v>
      </c>
      <c r="C134" s="60" t="s">
        <v>3403</v>
      </c>
      <c r="D134" s="60" t="s">
        <v>2768</v>
      </c>
      <c r="E134" s="55">
        <v>1</v>
      </c>
      <c r="F134" s="55">
        <v>6097213407</v>
      </c>
      <c r="G134" s="56" t="s">
        <v>2341</v>
      </c>
      <c r="H134" s="60">
        <v>1</v>
      </c>
      <c r="I134" s="60">
        <v>1</v>
      </c>
      <c r="J134" s="60">
        <v>1</v>
      </c>
      <c r="K134" s="60">
        <v>1</v>
      </c>
      <c r="L134" s="60">
        <v>1</v>
      </c>
      <c r="M134" s="60">
        <v>1</v>
      </c>
      <c r="N134" s="60">
        <v>1</v>
      </c>
      <c r="O134" s="60">
        <v>1</v>
      </c>
      <c r="P134" s="60">
        <v>1</v>
      </c>
      <c r="Q134" s="60">
        <v>1</v>
      </c>
      <c r="R134" s="60">
        <v>1</v>
      </c>
      <c r="S134" s="60">
        <v>1</v>
      </c>
      <c r="T134" s="192" t="s">
        <v>979</v>
      </c>
      <c r="U134" s="192" t="s">
        <v>979</v>
      </c>
      <c r="V134" s="192" t="s">
        <v>979</v>
      </c>
      <c r="W134" s="192" t="s">
        <v>979</v>
      </c>
      <c r="X134" s="192" t="s">
        <v>979</v>
      </c>
      <c r="Y134" s="192" t="s">
        <v>979</v>
      </c>
      <c r="Z134" s="192" t="s">
        <v>979</v>
      </c>
      <c r="AA134" s="192" t="s">
        <v>979</v>
      </c>
      <c r="AB134" s="192" t="s">
        <v>979</v>
      </c>
      <c r="AC134" s="192" t="s">
        <v>979</v>
      </c>
      <c r="AD134" s="192" t="s">
        <v>979</v>
      </c>
      <c r="AE134" s="192" t="s">
        <v>979</v>
      </c>
      <c r="AF134" s="36">
        <f t="shared" si="90"/>
        <v>0</v>
      </c>
      <c r="AG134" s="193" t="s">
        <v>1741</v>
      </c>
      <c r="AH134" s="193" t="str">
        <f t="shared" ref="AH134:AS134" si="131">IF(T134="Y",$AG134,"")</f>
        <v>Crowd Mgmt</v>
      </c>
      <c r="AI134" s="193" t="str">
        <f t="shared" si="131"/>
        <v>Crowd Mgmt</v>
      </c>
      <c r="AJ134" s="193" t="str">
        <f t="shared" si="131"/>
        <v>Crowd Mgmt</v>
      </c>
      <c r="AK134" s="193" t="str">
        <f t="shared" si="131"/>
        <v>Crowd Mgmt</v>
      </c>
      <c r="AL134" s="193" t="str">
        <f t="shared" si="131"/>
        <v>Crowd Mgmt</v>
      </c>
      <c r="AM134" s="193" t="str">
        <f t="shared" si="131"/>
        <v>Crowd Mgmt</v>
      </c>
      <c r="AN134" s="193" t="str">
        <f t="shared" si="131"/>
        <v>Crowd Mgmt</v>
      </c>
      <c r="AO134" s="193" t="str">
        <f t="shared" si="131"/>
        <v>Crowd Mgmt</v>
      </c>
      <c r="AP134" s="193" t="str">
        <f t="shared" si="131"/>
        <v>Crowd Mgmt</v>
      </c>
      <c r="AQ134" s="193" t="str">
        <f t="shared" si="131"/>
        <v>Crowd Mgmt</v>
      </c>
      <c r="AR134" s="193" t="str">
        <f t="shared" si="131"/>
        <v>Crowd Mgmt</v>
      </c>
      <c r="AS134" s="193" t="str">
        <f t="shared" si="131"/>
        <v>Crowd Mgmt</v>
      </c>
      <c r="AT134" s="67"/>
      <c r="AU134" s="67"/>
      <c r="AV134" s="67"/>
      <c r="AW134" s="67"/>
      <c r="AX134" s="67"/>
      <c r="AY134" s="67"/>
    </row>
    <row r="135" spans="1:51" ht="14.4">
      <c r="A135" s="56" t="s">
        <v>2344</v>
      </c>
      <c r="B135" s="56" t="s">
        <v>2345</v>
      </c>
      <c r="C135" s="60" t="s">
        <v>3302</v>
      </c>
      <c r="D135" s="60" t="s">
        <v>2768</v>
      </c>
      <c r="E135" s="55">
        <v>1</v>
      </c>
      <c r="F135" s="55">
        <v>6304879710</v>
      </c>
      <c r="G135" s="56" t="s">
        <v>2343</v>
      </c>
      <c r="H135" s="60">
        <v>1</v>
      </c>
      <c r="I135" s="60">
        <v>1</v>
      </c>
      <c r="J135" s="60">
        <v>1</v>
      </c>
      <c r="K135" s="60">
        <v>1</v>
      </c>
      <c r="L135" s="60">
        <v>1</v>
      </c>
      <c r="M135" s="60">
        <v>1</v>
      </c>
      <c r="N135" s="60">
        <v>1</v>
      </c>
      <c r="O135" s="60">
        <v>1</v>
      </c>
      <c r="P135" s="60">
        <v>1</v>
      </c>
      <c r="Q135" s="60">
        <v>1</v>
      </c>
      <c r="R135" s="60">
        <v>1</v>
      </c>
      <c r="S135" s="60">
        <v>1</v>
      </c>
      <c r="T135" s="192" t="s">
        <v>979</v>
      </c>
      <c r="U135" s="192" t="s">
        <v>979</v>
      </c>
      <c r="V135" s="192" t="s">
        <v>979</v>
      </c>
      <c r="W135" s="192" t="s">
        <v>979</v>
      </c>
      <c r="X135" s="192" t="s">
        <v>979</v>
      </c>
      <c r="Y135" s="192" t="s">
        <v>979</v>
      </c>
      <c r="Z135" s="192" t="s">
        <v>979</v>
      </c>
      <c r="AA135" s="192" t="s">
        <v>979</v>
      </c>
      <c r="AB135" s="192" t="s">
        <v>979</v>
      </c>
      <c r="AC135" s="192" t="s">
        <v>979</v>
      </c>
      <c r="AD135" s="192" t="s">
        <v>979</v>
      </c>
      <c r="AE135" s="192" t="s">
        <v>979</v>
      </c>
      <c r="AF135" s="36">
        <f t="shared" si="90"/>
        <v>0</v>
      </c>
      <c r="AG135" s="193" t="s">
        <v>1766</v>
      </c>
      <c r="AH135" s="193" t="str">
        <f t="shared" ref="AH135:AS135" si="132">IF(T135="Y",$AG135,"")</f>
        <v>KDHT</v>
      </c>
      <c r="AI135" s="193" t="str">
        <f t="shared" si="132"/>
        <v>KDHT</v>
      </c>
      <c r="AJ135" s="193" t="str">
        <f t="shared" si="132"/>
        <v>KDHT</v>
      </c>
      <c r="AK135" s="193" t="str">
        <f t="shared" si="132"/>
        <v>KDHT</v>
      </c>
      <c r="AL135" s="193" t="str">
        <f t="shared" si="132"/>
        <v>KDHT</v>
      </c>
      <c r="AM135" s="193" t="str">
        <f t="shared" si="132"/>
        <v>KDHT</v>
      </c>
      <c r="AN135" s="193" t="str">
        <f t="shared" si="132"/>
        <v>KDHT</v>
      </c>
      <c r="AO135" s="193" t="str">
        <f t="shared" si="132"/>
        <v>KDHT</v>
      </c>
      <c r="AP135" s="193" t="str">
        <f t="shared" si="132"/>
        <v>KDHT</v>
      </c>
      <c r="AQ135" s="193" t="str">
        <f t="shared" si="132"/>
        <v>KDHT</v>
      </c>
      <c r="AR135" s="193" t="str">
        <f t="shared" si="132"/>
        <v>KDHT</v>
      </c>
      <c r="AS135" s="193" t="str">
        <f t="shared" si="132"/>
        <v>KDHT</v>
      </c>
      <c r="AT135" s="67"/>
      <c r="AU135" s="67"/>
      <c r="AV135" s="67"/>
      <c r="AW135" s="67"/>
      <c r="AX135" s="67"/>
      <c r="AY135" s="67"/>
    </row>
    <row r="136" spans="1:51" ht="14.4">
      <c r="A136" s="56" t="s">
        <v>2347</v>
      </c>
      <c r="B136" s="56" t="s">
        <v>776</v>
      </c>
      <c r="C136" s="60" t="s">
        <v>2879</v>
      </c>
      <c r="D136" s="60" t="s">
        <v>2768</v>
      </c>
      <c r="E136" s="55">
        <v>1</v>
      </c>
      <c r="F136" s="55">
        <v>7733970451</v>
      </c>
      <c r="G136" s="56" t="s">
        <v>2346</v>
      </c>
      <c r="H136" s="60">
        <v>1</v>
      </c>
      <c r="I136" s="60">
        <v>1</v>
      </c>
      <c r="J136" s="60">
        <v>1</v>
      </c>
      <c r="K136" s="60">
        <v>1</v>
      </c>
      <c r="L136" s="60">
        <v>1</v>
      </c>
      <c r="M136" s="60">
        <v>1</v>
      </c>
      <c r="N136" s="60">
        <v>1</v>
      </c>
      <c r="O136" s="60">
        <v>1</v>
      </c>
      <c r="P136" s="60">
        <v>1</v>
      </c>
      <c r="Q136" s="60">
        <v>1</v>
      </c>
      <c r="R136" s="60">
        <v>1</v>
      </c>
      <c r="S136" s="60">
        <v>1</v>
      </c>
      <c r="T136" s="192" t="s">
        <v>979</v>
      </c>
      <c r="U136" s="192" t="s">
        <v>979</v>
      </c>
      <c r="V136" s="192" t="s">
        <v>979</v>
      </c>
      <c r="W136" s="192" t="s">
        <v>979</v>
      </c>
      <c r="X136" s="192" t="s">
        <v>979</v>
      </c>
      <c r="Y136" s="192" t="s">
        <v>979</v>
      </c>
      <c r="Z136" s="192" t="s">
        <v>979</v>
      </c>
      <c r="AA136" s="192" t="s">
        <v>979</v>
      </c>
      <c r="AB136" s="192" t="s">
        <v>979</v>
      </c>
      <c r="AC136" s="192" t="s">
        <v>979</v>
      </c>
      <c r="AD136" s="192" t="s">
        <v>979</v>
      </c>
      <c r="AE136" s="192" t="s">
        <v>979</v>
      </c>
      <c r="AF136" s="36">
        <f t="shared" si="90"/>
        <v>0</v>
      </c>
      <c r="AG136" s="193" t="s">
        <v>1766</v>
      </c>
      <c r="AH136" s="193" t="str">
        <f t="shared" ref="AH136:AS136" si="133">IF(T136="Y",$AG136,"")</f>
        <v>KDHT</v>
      </c>
      <c r="AI136" s="193" t="str">
        <f t="shared" si="133"/>
        <v>KDHT</v>
      </c>
      <c r="AJ136" s="193" t="str">
        <f t="shared" si="133"/>
        <v>KDHT</v>
      </c>
      <c r="AK136" s="193" t="str">
        <f t="shared" si="133"/>
        <v>KDHT</v>
      </c>
      <c r="AL136" s="193" t="str">
        <f t="shared" si="133"/>
        <v>KDHT</v>
      </c>
      <c r="AM136" s="193" t="str">
        <f t="shared" si="133"/>
        <v>KDHT</v>
      </c>
      <c r="AN136" s="193" t="str">
        <f t="shared" si="133"/>
        <v>KDHT</v>
      </c>
      <c r="AO136" s="193" t="str">
        <f t="shared" si="133"/>
        <v>KDHT</v>
      </c>
      <c r="AP136" s="193" t="str">
        <f t="shared" si="133"/>
        <v>KDHT</v>
      </c>
      <c r="AQ136" s="193" t="str">
        <f t="shared" si="133"/>
        <v>KDHT</v>
      </c>
      <c r="AR136" s="193" t="str">
        <f t="shared" si="133"/>
        <v>KDHT</v>
      </c>
      <c r="AS136" s="193" t="str">
        <f t="shared" si="133"/>
        <v>KDHT</v>
      </c>
      <c r="AT136" s="67"/>
      <c r="AU136" s="67"/>
      <c r="AV136" s="67"/>
      <c r="AW136" s="67"/>
      <c r="AX136" s="67"/>
      <c r="AY136" s="67"/>
    </row>
    <row r="137" spans="1:51" ht="14.4">
      <c r="A137" s="56" t="s">
        <v>2349</v>
      </c>
      <c r="B137" s="56" t="s">
        <v>2350</v>
      </c>
      <c r="C137" s="60" t="s">
        <v>2994</v>
      </c>
      <c r="D137" s="60" t="s">
        <v>2768</v>
      </c>
      <c r="E137" s="55">
        <v>1</v>
      </c>
      <c r="F137" s="55">
        <v>9014967821</v>
      </c>
      <c r="G137" s="56" t="s">
        <v>2348</v>
      </c>
      <c r="H137" s="60">
        <v>1</v>
      </c>
      <c r="I137" s="60">
        <v>1</v>
      </c>
      <c r="J137" s="60">
        <v>1</v>
      </c>
      <c r="K137" s="60">
        <v>1</v>
      </c>
      <c r="L137" s="60">
        <v>1</v>
      </c>
      <c r="M137" s="60">
        <v>1</v>
      </c>
      <c r="N137" s="60">
        <v>1</v>
      </c>
      <c r="O137" s="60">
        <v>1</v>
      </c>
      <c r="P137" s="60">
        <v>1</v>
      </c>
      <c r="Q137" s="60">
        <v>1</v>
      </c>
      <c r="R137" s="60">
        <v>1</v>
      </c>
      <c r="S137" s="60">
        <v>1</v>
      </c>
      <c r="T137" s="192" t="s">
        <v>979</v>
      </c>
      <c r="U137" s="192" t="s">
        <v>979</v>
      </c>
      <c r="V137" s="192" t="s">
        <v>979</v>
      </c>
      <c r="W137" s="192" t="s">
        <v>979</v>
      </c>
      <c r="X137" s="192" t="s">
        <v>979</v>
      </c>
      <c r="Y137" s="192" t="s">
        <v>979</v>
      </c>
      <c r="Z137" s="192" t="s">
        <v>979</v>
      </c>
      <c r="AA137" s="192" t="s">
        <v>979</v>
      </c>
      <c r="AB137" s="192" t="s">
        <v>979</v>
      </c>
      <c r="AC137" s="192" t="s">
        <v>979</v>
      </c>
      <c r="AD137" s="192" t="s">
        <v>979</v>
      </c>
      <c r="AE137" s="192" t="s">
        <v>979</v>
      </c>
      <c r="AF137" s="36">
        <f t="shared" si="90"/>
        <v>0</v>
      </c>
      <c r="AG137" s="193" t="s">
        <v>1732</v>
      </c>
      <c r="AH137" s="193" t="str">
        <f t="shared" ref="AH137:AQ137" si="134">IF(T137="Y",$AG137,"")</f>
        <v>Maha Prasad</v>
      </c>
      <c r="AI137" s="193" t="str">
        <f t="shared" si="134"/>
        <v>Maha Prasad</v>
      </c>
      <c r="AJ137" s="193" t="str">
        <f t="shared" si="134"/>
        <v>Maha Prasad</v>
      </c>
      <c r="AK137" s="193" t="str">
        <f t="shared" si="134"/>
        <v>Maha Prasad</v>
      </c>
      <c r="AL137" s="193" t="str">
        <f t="shared" si="134"/>
        <v>Maha Prasad</v>
      </c>
      <c r="AM137" s="193" t="str">
        <f t="shared" si="134"/>
        <v>Maha Prasad</v>
      </c>
      <c r="AN137" s="193" t="str">
        <f t="shared" si="134"/>
        <v>Maha Prasad</v>
      </c>
      <c r="AO137" s="193" t="str">
        <f t="shared" si="134"/>
        <v>Maha Prasad</v>
      </c>
      <c r="AP137" s="193" t="str">
        <f t="shared" si="134"/>
        <v>Maha Prasad</v>
      </c>
      <c r="AQ137" s="193" t="str">
        <f t="shared" si="134"/>
        <v>Maha Prasad</v>
      </c>
      <c r="AR137" s="193" t="str">
        <f>IF(AD137="Y","Maha Prasad KDHT","")</f>
        <v>Maha Prasad KDHT</v>
      </c>
      <c r="AS137" s="193" t="str">
        <f>IF(AE137="Y",$AG137,"")</f>
        <v>Maha Prasad</v>
      </c>
      <c r="AT137" s="67"/>
      <c r="AU137" s="67"/>
      <c r="AV137" s="67"/>
      <c r="AW137" s="67"/>
      <c r="AX137" s="67"/>
      <c r="AY137" s="67"/>
    </row>
    <row r="138" spans="1:51" ht="14.4">
      <c r="A138" s="56" t="s">
        <v>279</v>
      </c>
      <c r="B138" s="56" t="s">
        <v>873</v>
      </c>
      <c r="C138" s="60" t="s">
        <v>3200</v>
      </c>
      <c r="D138" s="60" t="s">
        <v>2768</v>
      </c>
      <c r="E138" s="55">
        <v>1</v>
      </c>
      <c r="F138" s="55">
        <v>6514919151</v>
      </c>
      <c r="G138" s="56" t="s">
        <v>872</v>
      </c>
      <c r="H138" s="60"/>
      <c r="I138" s="60"/>
      <c r="J138" s="60"/>
      <c r="K138" s="60"/>
      <c r="L138" s="60"/>
      <c r="M138" s="60"/>
      <c r="N138" s="60"/>
      <c r="O138" s="60"/>
      <c r="P138" s="60"/>
      <c r="Q138" s="60"/>
      <c r="R138" s="60"/>
      <c r="S138" s="60"/>
      <c r="T138" s="192"/>
      <c r="U138" s="192"/>
      <c r="V138" s="192"/>
      <c r="W138" s="192"/>
      <c r="X138" s="192"/>
      <c r="Y138" s="192"/>
      <c r="Z138" s="192"/>
      <c r="AA138" s="192"/>
      <c r="AB138" s="192"/>
      <c r="AC138" s="192"/>
      <c r="AD138" s="192"/>
      <c r="AE138" s="192"/>
      <c r="AF138" s="36">
        <f t="shared" si="90"/>
        <v>0</v>
      </c>
      <c r="AG138" s="193" t="s">
        <v>1743</v>
      </c>
      <c r="AH138" s="193" t="str">
        <f t="shared" ref="AH138:AS138" si="135">IF(T138="Y",$AG138,"")</f>
        <v/>
      </c>
      <c r="AI138" s="193" t="str">
        <f t="shared" si="135"/>
        <v/>
      </c>
      <c r="AJ138" s="193" t="str">
        <f t="shared" si="135"/>
        <v/>
      </c>
      <c r="AK138" s="193" t="str">
        <f t="shared" si="135"/>
        <v/>
      </c>
      <c r="AL138" s="193" t="str">
        <f t="shared" si="135"/>
        <v/>
      </c>
      <c r="AM138" s="193" t="str">
        <f t="shared" si="135"/>
        <v/>
      </c>
      <c r="AN138" s="193" t="str">
        <f t="shared" si="135"/>
        <v/>
      </c>
      <c r="AO138" s="193" t="str">
        <f t="shared" si="135"/>
        <v/>
      </c>
      <c r="AP138" s="193" t="str">
        <f t="shared" si="135"/>
        <v/>
      </c>
      <c r="AQ138" s="193" t="str">
        <f t="shared" si="135"/>
        <v/>
      </c>
      <c r="AR138" s="193" t="str">
        <f t="shared" si="135"/>
        <v/>
      </c>
      <c r="AS138" s="193" t="str">
        <f t="shared" si="135"/>
        <v/>
      </c>
      <c r="AT138" s="67"/>
      <c r="AU138" s="67"/>
      <c r="AV138" s="67"/>
      <c r="AW138" s="67"/>
      <c r="AX138" s="67"/>
      <c r="AY138" s="67"/>
    </row>
    <row r="139" spans="1:51" ht="14.4">
      <c r="A139" s="56" t="s">
        <v>2352</v>
      </c>
      <c r="B139" s="56" t="s">
        <v>2353</v>
      </c>
      <c r="C139" s="60" t="s">
        <v>3141</v>
      </c>
      <c r="D139" s="60" t="s">
        <v>2768</v>
      </c>
      <c r="E139" s="55">
        <v>1</v>
      </c>
      <c r="F139" s="55">
        <v>6514919151</v>
      </c>
      <c r="G139" s="56" t="s">
        <v>2351</v>
      </c>
      <c r="H139" s="60"/>
      <c r="I139" s="60"/>
      <c r="J139" s="60"/>
      <c r="K139" s="60"/>
      <c r="L139" s="60"/>
      <c r="M139" s="60"/>
      <c r="N139" s="60"/>
      <c r="O139" s="60"/>
      <c r="P139" s="60"/>
      <c r="Q139" s="60"/>
      <c r="R139" s="60"/>
      <c r="S139" s="60"/>
      <c r="T139" s="192"/>
      <c r="U139" s="192"/>
      <c r="V139" s="192"/>
      <c r="W139" s="192"/>
      <c r="X139" s="192"/>
      <c r="Y139" s="192"/>
      <c r="Z139" s="192"/>
      <c r="AA139" s="192"/>
      <c r="AB139" s="192"/>
      <c r="AC139" s="192"/>
      <c r="AD139" s="192"/>
      <c r="AE139" s="192"/>
      <c r="AF139" s="36">
        <f t="shared" si="90"/>
        <v>0</v>
      </c>
      <c r="AG139" s="193" t="s">
        <v>1732</v>
      </c>
      <c r="AH139" s="193" t="str">
        <f t="shared" ref="AH139:AS139" si="136">IF(T139="Y",$AG139,"")</f>
        <v/>
      </c>
      <c r="AI139" s="193" t="str">
        <f t="shared" si="136"/>
        <v/>
      </c>
      <c r="AJ139" s="193" t="str">
        <f t="shared" si="136"/>
        <v/>
      </c>
      <c r="AK139" s="193" t="str">
        <f t="shared" si="136"/>
        <v/>
      </c>
      <c r="AL139" s="193" t="str">
        <f t="shared" si="136"/>
        <v/>
      </c>
      <c r="AM139" s="193" t="str">
        <f t="shared" si="136"/>
        <v/>
      </c>
      <c r="AN139" s="193" t="str">
        <f t="shared" si="136"/>
        <v/>
      </c>
      <c r="AO139" s="193" t="str">
        <f t="shared" si="136"/>
        <v/>
      </c>
      <c r="AP139" s="193" t="str">
        <f t="shared" si="136"/>
        <v/>
      </c>
      <c r="AQ139" s="193" t="str">
        <f t="shared" si="136"/>
        <v/>
      </c>
      <c r="AR139" s="193" t="str">
        <f t="shared" si="136"/>
        <v/>
      </c>
      <c r="AS139" s="193" t="str">
        <f t="shared" si="136"/>
        <v/>
      </c>
      <c r="AT139" s="67"/>
      <c r="AU139" s="67"/>
      <c r="AV139" s="67"/>
      <c r="AW139" s="67"/>
      <c r="AX139" s="67"/>
      <c r="AY139" s="67"/>
    </row>
    <row r="140" spans="1:51" ht="14.4">
      <c r="A140" s="56" t="s">
        <v>158</v>
      </c>
      <c r="B140" s="56" t="s">
        <v>159</v>
      </c>
      <c r="C140" s="60" t="s">
        <v>3104</v>
      </c>
      <c r="D140" s="60" t="s">
        <v>2768</v>
      </c>
      <c r="E140" s="55">
        <v>1</v>
      </c>
      <c r="F140" s="55">
        <v>5138007838</v>
      </c>
      <c r="G140" s="56" t="s">
        <v>2370</v>
      </c>
      <c r="H140" s="60">
        <v>1</v>
      </c>
      <c r="I140" s="60">
        <v>1</v>
      </c>
      <c r="J140" s="60">
        <v>1</v>
      </c>
      <c r="K140" s="60">
        <v>1</v>
      </c>
      <c r="L140" s="60"/>
      <c r="M140" s="60">
        <v>1</v>
      </c>
      <c r="N140" s="60"/>
      <c r="O140" s="60">
        <v>1</v>
      </c>
      <c r="P140" s="60"/>
      <c r="Q140" s="60">
        <v>1</v>
      </c>
      <c r="R140" s="60"/>
      <c r="S140" s="60">
        <v>1</v>
      </c>
      <c r="T140" s="192" t="s">
        <v>979</v>
      </c>
      <c r="U140" s="192" t="s">
        <v>979</v>
      </c>
      <c r="V140" s="192" t="s">
        <v>979</v>
      </c>
      <c r="W140" s="192" t="s">
        <v>979</v>
      </c>
      <c r="X140" s="192"/>
      <c r="Y140" s="192" t="s">
        <v>979</v>
      </c>
      <c r="Z140" s="192"/>
      <c r="AA140" s="192" t="s">
        <v>979</v>
      </c>
      <c r="AB140" s="192"/>
      <c r="AC140" s="192" t="s">
        <v>979</v>
      </c>
      <c r="AD140" s="192"/>
      <c r="AE140" s="192" t="s">
        <v>979</v>
      </c>
      <c r="AF140" s="36">
        <f t="shared" si="90"/>
        <v>0</v>
      </c>
      <c r="AG140" s="193" t="s">
        <v>1741</v>
      </c>
      <c r="AH140" s="193" t="str">
        <f t="shared" ref="AH140:AS140" si="137">IF(T140="Y",$AG140,"")</f>
        <v>Crowd Mgmt</v>
      </c>
      <c r="AI140" s="193" t="str">
        <f t="shared" si="137"/>
        <v>Crowd Mgmt</v>
      </c>
      <c r="AJ140" s="193" t="str">
        <f t="shared" si="137"/>
        <v>Crowd Mgmt</v>
      </c>
      <c r="AK140" s="193" t="str">
        <f t="shared" si="137"/>
        <v>Crowd Mgmt</v>
      </c>
      <c r="AL140" s="193" t="str">
        <f t="shared" si="137"/>
        <v/>
      </c>
      <c r="AM140" s="193" t="str">
        <f t="shared" si="137"/>
        <v>Crowd Mgmt</v>
      </c>
      <c r="AN140" s="193" t="str">
        <f t="shared" si="137"/>
        <v/>
      </c>
      <c r="AO140" s="193" t="str">
        <f t="shared" si="137"/>
        <v>Crowd Mgmt</v>
      </c>
      <c r="AP140" s="193" t="str">
        <f t="shared" si="137"/>
        <v/>
      </c>
      <c r="AQ140" s="193" t="str">
        <f t="shared" si="137"/>
        <v>Crowd Mgmt</v>
      </c>
      <c r="AR140" s="193" t="str">
        <f t="shared" si="137"/>
        <v/>
      </c>
      <c r="AS140" s="193" t="str">
        <f t="shared" si="137"/>
        <v>Crowd Mgmt</v>
      </c>
      <c r="AT140" s="67"/>
      <c r="AU140" s="67"/>
      <c r="AV140" s="67"/>
      <c r="AW140" s="67"/>
      <c r="AX140" s="67"/>
      <c r="AY140" s="67"/>
    </row>
    <row r="141" spans="1:51" ht="14.4">
      <c r="A141" s="56" t="s">
        <v>2271</v>
      </c>
      <c r="B141" s="56" t="s">
        <v>3404</v>
      </c>
      <c r="C141" s="60" t="s">
        <v>3405</v>
      </c>
      <c r="D141" s="60" t="s">
        <v>2768</v>
      </c>
      <c r="E141" s="55">
        <v>1</v>
      </c>
      <c r="F141" s="55">
        <v>8473380967</v>
      </c>
      <c r="G141" s="56" t="s">
        <v>2354</v>
      </c>
      <c r="H141" s="60"/>
      <c r="I141" s="60"/>
      <c r="J141" s="60"/>
      <c r="K141" s="60"/>
      <c r="L141" s="60"/>
      <c r="M141" s="60"/>
      <c r="N141" s="60"/>
      <c r="O141" s="60"/>
      <c r="P141" s="60"/>
      <c r="Q141" s="60"/>
      <c r="R141" s="60"/>
      <c r="S141" s="60"/>
      <c r="T141" s="192"/>
      <c r="U141" s="192"/>
      <c r="V141" s="192"/>
      <c r="W141" s="192"/>
      <c r="X141" s="192"/>
      <c r="Y141" s="192"/>
      <c r="Z141" s="192"/>
      <c r="AA141" s="192"/>
      <c r="AB141" s="192"/>
      <c r="AC141" s="192"/>
      <c r="AD141" s="192"/>
      <c r="AE141" s="192"/>
      <c r="AF141" s="36">
        <f t="shared" si="90"/>
        <v>0</v>
      </c>
      <c r="AG141" s="193" t="s">
        <v>1743</v>
      </c>
      <c r="AH141" s="193" t="str">
        <f t="shared" ref="AH141:AS141" si="138">IF(T141="Y",$AG141,"")</f>
        <v/>
      </c>
      <c r="AI141" s="193" t="str">
        <f t="shared" si="138"/>
        <v/>
      </c>
      <c r="AJ141" s="193" t="str">
        <f t="shared" si="138"/>
        <v/>
      </c>
      <c r="AK141" s="193" t="str">
        <f t="shared" si="138"/>
        <v/>
      </c>
      <c r="AL141" s="193" t="str">
        <f t="shared" si="138"/>
        <v/>
      </c>
      <c r="AM141" s="193" t="str">
        <f t="shared" si="138"/>
        <v/>
      </c>
      <c r="AN141" s="193" t="str">
        <f t="shared" si="138"/>
        <v/>
      </c>
      <c r="AO141" s="193" t="str">
        <f t="shared" si="138"/>
        <v/>
      </c>
      <c r="AP141" s="193" t="str">
        <f t="shared" si="138"/>
        <v/>
      </c>
      <c r="AQ141" s="193" t="str">
        <f t="shared" si="138"/>
        <v/>
      </c>
      <c r="AR141" s="193" t="str">
        <f t="shared" si="138"/>
        <v/>
      </c>
      <c r="AS141" s="193" t="str">
        <f t="shared" si="138"/>
        <v/>
      </c>
      <c r="AT141" s="67"/>
      <c r="AU141" s="67"/>
      <c r="AV141" s="67"/>
      <c r="AW141" s="67"/>
      <c r="AX141" s="67"/>
      <c r="AY141" s="67"/>
    </row>
    <row r="142" spans="1:51" ht="14.4">
      <c r="A142" s="56" t="s">
        <v>2356</v>
      </c>
      <c r="B142" s="56" t="s">
        <v>3406</v>
      </c>
      <c r="C142" s="60" t="s">
        <v>3407</v>
      </c>
      <c r="D142" s="60" t="s">
        <v>2768</v>
      </c>
      <c r="E142" s="55">
        <v>1</v>
      </c>
      <c r="F142" s="55">
        <v>7734194003</v>
      </c>
      <c r="G142" s="56" t="s">
        <v>2354</v>
      </c>
      <c r="H142" s="60"/>
      <c r="I142" s="60"/>
      <c r="J142" s="60"/>
      <c r="K142" s="60"/>
      <c r="L142" s="60"/>
      <c r="M142" s="60"/>
      <c r="N142" s="60"/>
      <c r="O142" s="60"/>
      <c r="P142" s="60"/>
      <c r="Q142" s="60"/>
      <c r="R142" s="60"/>
      <c r="S142" s="60"/>
      <c r="T142" s="192"/>
      <c r="U142" s="192"/>
      <c r="V142" s="192"/>
      <c r="W142" s="192"/>
      <c r="X142" s="192"/>
      <c r="Y142" s="192"/>
      <c r="Z142" s="192"/>
      <c r="AA142" s="192"/>
      <c r="AB142" s="192"/>
      <c r="AC142" s="192"/>
      <c r="AD142" s="192"/>
      <c r="AE142" s="192"/>
      <c r="AF142" s="36">
        <f t="shared" si="90"/>
        <v>0</v>
      </c>
      <c r="AG142" s="193" t="s">
        <v>1743</v>
      </c>
      <c r="AH142" s="193" t="str">
        <f t="shared" ref="AH142:AS142" si="139">IF(T142="Y",$AG142,"")</f>
        <v/>
      </c>
      <c r="AI142" s="193" t="str">
        <f t="shared" si="139"/>
        <v/>
      </c>
      <c r="AJ142" s="193" t="str">
        <f t="shared" si="139"/>
        <v/>
      </c>
      <c r="AK142" s="193" t="str">
        <f t="shared" si="139"/>
        <v/>
      </c>
      <c r="AL142" s="193" t="str">
        <f t="shared" si="139"/>
        <v/>
      </c>
      <c r="AM142" s="193" t="str">
        <f t="shared" si="139"/>
        <v/>
      </c>
      <c r="AN142" s="193" t="str">
        <f t="shared" si="139"/>
        <v/>
      </c>
      <c r="AO142" s="193" t="str">
        <f t="shared" si="139"/>
        <v/>
      </c>
      <c r="AP142" s="193" t="str">
        <f t="shared" si="139"/>
        <v/>
      </c>
      <c r="AQ142" s="193" t="str">
        <f t="shared" si="139"/>
        <v/>
      </c>
      <c r="AR142" s="193" t="str">
        <f t="shared" si="139"/>
        <v/>
      </c>
      <c r="AS142" s="193" t="str">
        <f t="shared" si="139"/>
        <v/>
      </c>
      <c r="AT142" s="67"/>
      <c r="AU142" s="67"/>
      <c r="AV142" s="67"/>
      <c r="AW142" s="67"/>
      <c r="AX142" s="67"/>
      <c r="AY142" s="67"/>
    </row>
    <row r="143" spans="1:51" ht="14.4">
      <c r="A143" s="56" t="s">
        <v>2359</v>
      </c>
      <c r="B143" s="56" t="s">
        <v>2360</v>
      </c>
      <c r="C143" s="60" t="s">
        <v>2954</v>
      </c>
      <c r="D143" s="60" t="s">
        <v>2768</v>
      </c>
      <c r="E143" s="55">
        <v>1</v>
      </c>
      <c r="F143" s="55">
        <v>7044517941</v>
      </c>
      <c r="G143" s="56" t="s">
        <v>2358</v>
      </c>
      <c r="H143" s="60">
        <v>1</v>
      </c>
      <c r="I143" s="60">
        <v>1</v>
      </c>
      <c r="J143" s="60">
        <v>1</v>
      </c>
      <c r="K143" s="60">
        <v>1</v>
      </c>
      <c r="L143" s="60"/>
      <c r="M143" s="60">
        <v>1</v>
      </c>
      <c r="N143" s="60"/>
      <c r="O143" s="60">
        <v>1</v>
      </c>
      <c r="P143" s="60"/>
      <c r="Q143" s="60">
        <v>1</v>
      </c>
      <c r="R143" s="60"/>
      <c r="S143" s="60">
        <v>1</v>
      </c>
      <c r="T143" s="192" t="s">
        <v>979</v>
      </c>
      <c r="U143" s="192" t="s">
        <v>979</v>
      </c>
      <c r="V143" s="192" t="s">
        <v>979</v>
      </c>
      <c r="W143" s="192" t="s">
        <v>979</v>
      </c>
      <c r="X143" s="192"/>
      <c r="Y143" s="192" t="s">
        <v>979</v>
      </c>
      <c r="Z143" s="192"/>
      <c r="AA143" s="192" t="s">
        <v>979</v>
      </c>
      <c r="AB143" s="192"/>
      <c r="AC143" s="192" t="s">
        <v>979</v>
      </c>
      <c r="AD143" s="192"/>
      <c r="AE143" s="192" t="s">
        <v>979</v>
      </c>
      <c r="AF143" s="36">
        <f t="shared" si="90"/>
        <v>0</v>
      </c>
      <c r="AG143" s="193" t="s">
        <v>1732</v>
      </c>
      <c r="AH143" s="193" t="str">
        <f t="shared" ref="AH143:AS143" si="140">IF(T143="Y",$AG143,"")</f>
        <v>Maha Prasad</v>
      </c>
      <c r="AI143" s="193" t="str">
        <f t="shared" si="140"/>
        <v>Maha Prasad</v>
      </c>
      <c r="AJ143" s="193" t="str">
        <f t="shared" si="140"/>
        <v>Maha Prasad</v>
      </c>
      <c r="AK143" s="193" t="str">
        <f t="shared" si="140"/>
        <v>Maha Prasad</v>
      </c>
      <c r="AL143" s="193" t="str">
        <f t="shared" si="140"/>
        <v/>
      </c>
      <c r="AM143" s="193" t="str">
        <f t="shared" si="140"/>
        <v>Maha Prasad</v>
      </c>
      <c r="AN143" s="193" t="str">
        <f t="shared" si="140"/>
        <v/>
      </c>
      <c r="AO143" s="193" t="str">
        <f t="shared" si="140"/>
        <v>Maha Prasad</v>
      </c>
      <c r="AP143" s="193" t="str">
        <f t="shared" si="140"/>
        <v/>
      </c>
      <c r="AQ143" s="193" t="str">
        <f t="shared" si="140"/>
        <v>Maha Prasad</v>
      </c>
      <c r="AR143" s="193" t="str">
        <f t="shared" si="140"/>
        <v/>
      </c>
      <c r="AS143" s="193" t="str">
        <f t="shared" si="140"/>
        <v>Maha Prasad</v>
      </c>
      <c r="AT143" s="67"/>
      <c r="AU143" s="67"/>
      <c r="AV143" s="67"/>
      <c r="AW143" s="67"/>
      <c r="AX143" s="67"/>
      <c r="AY143" s="67"/>
    </row>
    <row r="144" spans="1:51" ht="14.4">
      <c r="A144" s="56" t="s">
        <v>683</v>
      </c>
      <c r="B144" s="56" t="s">
        <v>894</v>
      </c>
      <c r="C144" s="60" t="s">
        <v>3281</v>
      </c>
      <c r="D144" s="60" t="s">
        <v>2768</v>
      </c>
      <c r="E144" s="55">
        <v>1</v>
      </c>
      <c r="F144" s="55" t="s">
        <v>2361</v>
      </c>
      <c r="G144" s="56" t="s">
        <v>892</v>
      </c>
      <c r="H144" s="60">
        <v>1</v>
      </c>
      <c r="I144" s="60">
        <v>1</v>
      </c>
      <c r="J144" s="60">
        <v>1</v>
      </c>
      <c r="K144" s="60">
        <v>1</v>
      </c>
      <c r="L144" s="60">
        <v>1</v>
      </c>
      <c r="M144" s="60">
        <v>1</v>
      </c>
      <c r="N144" s="60">
        <v>1</v>
      </c>
      <c r="O144" s="60">
        <v>1</v>
      </c>
      <c r="P144" s="60">
        <v>1</v>
      </c>
      <c r="Q144" s="60">
        <v>1</v>
      </c>
      <c r="R144" s="60">
        <v>1</v>
      </c>
      <c r="S144" s="60">
        <v>1</v>
      </c>
      <c r="T144" s="192" t="s">
        <v>979</v>
      </c>
      <c r="U144" s="192" t="s">
        <v>979</v>
      </c>
      <c r="V144" s="192" t="s">
        <v>979</v>
      </c>
      <c r="W144" s="192" t="s">
        <v>979</v>
      </c>
      <c r="X144" s="192" t="s">
        <v>979</v>
      </c>
      <c r="Y144" s="192" t="s">
        <v>979</v>
      </c>
      <c r="Z144" s="192" t="s">
        <v>979</v>
      </c>
      <c r="AA144" s="192" t="s">
        <v>979</v>
      </c>
      <c r="AB144" s="192" t="s">
        <v>979</v>
      </c>
      <c r="AC144" s="192" t="s">
        <v>979</v>
      </c>
      <c r="AD144" s="192" t="s">
        <v>979</v>
      </c>
      <c r="AE144" s="192" t="s">
        <v>979</v>
      </c>
      <c r="AF144" s="36">
        <f t="shared" si="90"/>
        <v>0</v>
      </c>
      <c r="AG144" s="193" t="s">
        <v>1732</v>
      </c>
      <c r="AH144" s="193" t="str">
        <f t="shared" ref="AH144:AQ144" si="141">IF(T144="Y",$AG144,"")</f>
        <v>Maha Prasad</v>
      </c>
      <c r="AI144" s="193" t="str">
        <f t="shared" si="141"/>
        <v>Maha Prasad</v>
      </c>
      <c r="AJ144" s="193" t="str">
        <f t="shared" si="141"/>
        <v>Maha Prasad</v>
      </c>
      <c r="AK144" s="193" t="str">
        <f t="shared" si="141"/>
        <v>Maha Prasad</v>
      </c>
      <c r="AL144" s="193" t="str">
        <f t="shared" si="141"/>
        <v>Maha Prasad</v>
      </c>
      <c r="AM144" s="193" t="str">
        <f t="shared" si="141"/>
        <v>Maha Prasad</v>
      </c>
      <c r="AN144" s="193" t="str">
        <f t="shared" si="141"/>
        <v>Maha Prasad</v>
      </c>
      <c r="AO144" s="193" t="str">
        <f t="shared" si="141"/>
        <v>Maha Prasad</v>
      </c>
      <c r="AP144" s="193" t="str">
        <f t="shared" si="141"/>
        <v>Maha Prasad</v>
      </c>
      <c r="AQ144" s="193" t="str">
        <f t="shared" si="141"/>
        <v>Maha Prasad</v>
      </c>
      <c r="AR144" s="193" t="str">
        <f t="shared" ref="AR144:AR145" si="142">IF(AD144="Y","Maha Prasad KDHT","")</f>
        <v>Maha Prasad KDHT</v>
      </c>
      <c r="AS144" s="193" t="str">
        <f t="shared" ref="AS144:AS145" si="143">IF(AE144="Y",$AG144,"")</f>
        <v>Maha Prasad</v>
      </c>
      <c r="AT144" s="67"/>
      <c r="AU144" s="67"/>
      <c r="AV144" s="67"/>
      <c r="AW144" s="67"/>
      <c r="AX144" s="67"/>
      <c r="AY144" s="67"/>
    </row>
    <row r="145" spans="1:51" ht="14.4">
      <c r="A145" s="56" t="s">
        <v>1049</v>
      </c>
      <c r="B145" s="56" t="s">
        <v>3408</v>
      </c>
      <c r="C145" s="60" t="s">
        <v>3409</v>
      </c>
      <c r="D145" s="60" t="s">
        <v>2768</v>
      </c>
      <c r="E145" s="55">
        <v>1</v>
      </c>
      <c r="F145" s="55">
        <v>6303622712</v>
      </c>
      <c r="G145" s="56" t="s">
        <v>1048</v>
      </c>
      <c r="H145" s="60">
        <v>1</v>
      </c>
      <c r="I145" s="60">
        <v>1</v>
      </c>
      <c r="J145" s="60">
        <v>1</v>
      </c>
      <c r="K145" s="60">
        <v>1</v>
      </c>
      <c r="L145" s="60">
        <v>1</v>
      </c>
      <c r="M145" s="60">
        <v>1</v>
      </c>
      <c r="N145" s="60">
        <v>1</v>
      </c>
      <c r="O145" s="60">
        <v>1</v>
      </c>
      <c r="P145" s="60">
        <v>1</v>
      </c>
      <c r="Q145" s="60">
        <v>1</v>
      </c>
      <c r="R145" s="60">
        <v>1</v>
      </c>
      <c r="S145" s="60">
        <v>1</v>
      </c>
      <c r="T145" s="192" t="s">
        <v>979</v>
      </c>
      <c r="U145" s="192" t="s">
        <v>979</v>
      </c>
      <c r="V145" s="192" t="s">
        <v>979</v>
      </c>
      <c r="W145" s="192" t="s">
        <v>979</v>
      </c>
      <c r="X145" s="192" t="s">
        <v>979</v>
      </c>
      <c r="Y145" s="192" t="s">
        <v>979</v>
      </c>
      <c r="Z145" s="192" t="s">
        <v>979</v>
      </c>
      <c r="AA145" s="192" t="s">
        <v>979</v>
      </c>
      <c r="AB145" s="192" t="s">
        <v>979</v>
      </c>
      <c r="AC145" s="192" t="s">
        <v>979</v>
      </c>
      <c r="AD145" s="192" t="s">
        <v>979</v>
      </c>
      <c r="AE145" s="192" t="s">
        <v>979</v>
      </c>
      <c r="AF145" s="36">
        <f t="shared" si="90"/>
        <v>0</v>
      </c>
      <c r="AG145" s="193" t="s">
        <v>1732</v>
      </c>
      <c r="AH145" s="193" t="str">
        <f t="shared" ref="AH145:AQ145" si="144">IF(T145="Y",$AG145,"")</f>
        <v>Maha Prasad</v>
      </c>
      <c r="AI145" s="193" t="str">
        <f t="shared" si="144"/>
        <v>Maha Prasad</v>
      </c>
      <c r="AJ145" s="193" t="str">
        <f t="shared" si="144"/>
        <v>Maha Prasad</v>
      </c>
      <c r="AK145" s="193" t="str">
        <f t="shared" si="144"/>
        <v>Maha Prasad</v>
      </c>
      <c r="AL145" s="193" t="str">
        <f t="shared" si="144"/>
        <v>Maha Prasad</v>
      </c>
      <c r="AM145" s="193" t="str">
        <f t="shared" si="144"/>
        <v>Maha Prasad</v>
      </c>
      <c r="AN145" s="193" t="str">
        <f t="shared" si="144"/>
        <v>Maha Prasad</v>
      </c>
      <c r="AO145" s="193" t="str">
        <f t="shared" si="144"/>
        <v>Maha Prasad</v>
      </c>
      <c r="AP145" s="193" t="str">
        <f t="shared" si="144"/>
        <v>Maha Prasad</v>
      </c>
      <c r="AQ145" s="193" t="str">
        <f t="shared" si="144"/>
        <v>Maha Prasad</v>
      </c>
      <c r="AR145" s="193" t="str">
        <f t="shared" si="142"/>
        <v>Maha Prasad KDHT</v>
      </c>
      <c r="AS145" s="193" t="str">
        <f t="shared" si="143"/>
        <v>Maha Prasad</v>
      </c>
      <c r="AT145" s="67"/>
      <c r="AU145" s="67"/>
      <c r="AV145" s="67"/>
      <c r="AW145" s="67"/>
      <c r="AX145" s="67"/>
      <c r="AY145" s="67"/>
    </row>
    <row r="146" spans="1:51" ht="14.4">
      <c r="A146" s="56" t="s">
        <v>2363</v>
      </c>
      <c r="B146" s="56" t="s">
        <v>2364</v>
      </c>
      <c r="C146" s="60" t="s">
        <v>2880</v>
      </c>
      <c r="D146" s="60" t="s">
        <v>2768</v>
      </c>
      <c r="E146" s="55">
        <v>1</v>
      </c>
      <c r="F146" s="55">
        <v>3128041393</v>
      </c>
      <c r="G146" s="56" t="s">
        <v>2362</v>
      </c>
      <c r="H146" s="60"/>
      <c r="I146" s="60"/>
      <c r="J146" s="60"/>
      <c r="K146" s="60"/>
      <c r="L146" s="60"/>
      <c r="M146" s="60"/>
      <c r="N146" s="60"/>
      <c r="O146" s="60"/>
      <c r="P146" s="60"/>
      <c r="Q146" s="60"/>
      <c r="R146" s="60"/>
      <c r="S146" s="60"/>
      <c r="T146" s="192"/>
      <c r="U146" s="192"/>
      <c r="V146" s="192"/>
      <c r="W146" s="192"/>
      <c r="X146" s="192"/>
      <c r="Y146" s="192"/>
      <c r="Z146" s="192"/>
      <c r="AA146" s="192"/>
      <c r="AB146" s="192"/>
      <c r="AC146" s="192"/>
      <c r="AD146" s="192"/>
      <c r="AE146" s="192"/>
      <c r="AF146" s="36">
        <f t="shared" si="90"/>
        <v>0</v>
      </c>
      <c r="AG146" s="193" t="s">
        <v>1732</v>
      </c>
      <c r="AH146" s="193" t="str">
        <f t="shared" ref="AH146:AS146" si="145">IF(T146="Y",$AG146,"")</f>
        <v/>
      </c>
      <c r="AI146" s="193" t="str">
        <f t="shared" si="145"/>
        <v/>
      </c>
      <c r="AJ146" s="193" t="str">
        <f t="shared" si="145"/>
        <v/>
      </c>
      <c r="AK146" s="193" t="str">
        <f t="shared" si="145"/>
        <v/>
      </c>
      <c r="AL146" s="193" t="str">
        <f t="shared" si="145"/>
        <v/>
      </c>
      <c r="AM146" s="193" t="str">
        <f t="shared" si="145"/>
        <v/>
      </c>
      <c r="AN146" s="193" t="str">
        <f t="shared" si="145"/>
        <v/>
      </c>
      <c r="AO146" s="193" t="str">
        <f t="shared" si="145"/>
        <v/>
      </c>
      <c r="AP146" s="193" t="str">
        <f t="shared" si="145"/>
        <v/>
      </c>
      <c r="AQ146" s="193" t="str">
        <f t="shared" si="145"/>
        <v/>
      </c>
      <c r="AR146" s="193" t="str">
        <f t="shared" si="145"/>
        <v/>
      </c>
      <c r="AS146" s="193" t="str">
        <f t="shared" si="145"/>
        <v/>
      </c>
      <c r="AT146" s="67"/>
      <c r="AU146" s="67"/>
      <c r="AV146" s="67"/>
      <c r="AW146" s="67"/>
      <c r="AX146" s="67"/>
      <c r="AY146" s="67"/>
    </row>
    <row r="147" spans="1:51" ht="14.4">
      <c r="A147" s="56" t="s">
        <v>2025</v>
      </c>
      <c r="B147" s="56" t="s">
        <v>918</v>
      </c>
      <c r="C147" s="60" t="s">
        <v>3254</v>
      </c>
      <c r="D147" s="60" t="s">
        <v>2768</v>
      </c>
      <c r="E147" s="55">
        <v>1</v>
      </c>
      <c r="F147" s="55">
        <v>6304978246</v>
      </c>
      <c r="G147" s="56" t="s">
        <v>2365</v>
      </c>
      <c r="H147" s="60">
        <v>1</v>
      </c>
      <c r="I147" s="60">
        <v>1</v>
      </c>
      <c r="J147" s="60">
        <v>1</v>
      </c>
      <c r="K147" s="60">
        <v>1</v>
      </c>
      <c r="L147" s="60">
        <v>1</v>
      </c>
      <c r="M147" s="60">
        <v>1</v>
      </c>
      <c r="N147" s="60">
        <v>1</v>
      </c>
      <c r="O147" s="60">
        <v>1</v>
      </c>
      <c r="P147" s="60">
        <v>1</v>
      </c>
      <c r="Q147" s="60">
        <v>1</v>
      </c>
      <c r="R147" s="60">
        <v>1</v>
      </c>
      <c r="S147" s="60">
        <v>1</v>
      </c>
      <c r="T147" s="192" t="s">
        <v>979</v>
      </c>
      <c r="U147" s="192" t="s">
        <v>979</v>
      </c>
      <c r="V147" s="192" t="s">
        <v>979</v>
      </c>
      <c r="W147" s="192" t="s">
        <v>979</v>
      </c>
      <c r="X147" s="192" t="s">
        <v>979</v>
      </c>
      <c r="Y147" s="192" t="s">
        <v>979</v>
      </c>
      <c r="Z147" s="192" t="s">
        <v>979</v>
      </c>
      <c r="AA147" s="192" t="s">
        <v>979</v>
      </c>
      <c r="AB147" s="192" t="s">
        <v>979</v>
      </c>
      <c r="AC147" s="192" t="s">
        <v>979</v>
      </c>
      <c r="AD147" s="192" t="s">
        <v>979</v>
      </c>
      <c r="AE147" s="192" t="s">
        <v>979</v>
      </c>
      <c r="AF147" s="36">
        <f t="shared" si="90"/>
        <v>0</v>
      </c>
      <c r="AG147" s="193" t="s">
        <v>3255</v>
      </c>
      <c r="AH147" s="193" t="str">
        <f t="shared" ref="AH147:AS147" si="146">IF(T147="Y",$AG147,"")</f>
        <v>Transport</v>
      </c>
      <c r="AI147" s="193" t="str">
        <f t="shared" si="146"/>
        <v>Transport</v>
      </c>
      <c r="AJ147" s="193" t="str">
        <f t="shared" si="146"/>
        <v>Transport</v>
      </c>
      <c r="AK147" s="193" t="str">
        <f t="shared" si="146"/>
        <v>Transport</v>
      </c>
      <c r="AL147" s="193" t="str">
        <f t="shared" si="146"/>
        <v>Transport</v>
      </c>
      <c r="AM147" s="193" t="str">
        <f t="shared" si="146"/>
        <v>Transport</v>
      </c>
      <c r="AN147" s="193" t="str">
        <f t="shared" si="146"/>
        <v>Transport</v>
      </c>
      <c r="AO147" s="193" t="str">
        <f t="shared" si="146"/>
        <v>Transport</v>
      </c>
      <c r="AP147" s="193" t="str">
        <f t="shared" si="146"/>
        <v>Transport</v>
      </c>
      <c r="AQ147" s="193" t="str">
        <f t="shared" si="146"/>
        <v>Transport</v>
      </c>
      <c r="AR147" s="193" t="str">
        <f t="shared" si="146"/>
        <v>Transport</v>
      </c>
      <c r="AS147" s="193" t="str">
        <f t="shared" si="146"/>
        <v>Transport</v>
      </c>
      <c r="AT147" s="67"/>
      <c r="AU147" s="67"/>
      <c r="AV147" s="67"/>
      <c r="AW147" s="67"/>
      <c r="AX147" s="67"/>
      <c r="AY147" s="67"/>
    </row>
    <row r="148" spans="1:51" ht="14.4">
      <c r="A148" s="56" t="s">
        <v>917</v>
      </c>
      <c r="B148" s="56" t="s">
        <v>918</v>
      </c>
      <c r="C148" s="60" t="s">
        <v>2789</v>
      </c>
      <c r="D148" s="60" t="s">
        <v>2768</v>
      </c>
      <c r="E148" s="55">
        <v>1</v>
      </c>
      <c r="F148" s="55" t="s">
        <v>2452</v>
      </c>
      <c r="G148" s="56" t="s">
        <v>916</v>
      </c>
      <c r="H148" s="60">
        <v>1</v>
      </c>
      <c r="I148" s="60">
        <v>1</v>
      </c>
      <c r="J148" s="60">
        <v>1</v>
      </c>
      <c r="K148" s="60">
        <v>1</v>
      </c>
      <c r="L148" s="60">
        <v>1</v>
      </c>
      <c r="M148" s="60">
        <v>1</v>
      </c>
      <c r="N148" s="60">
        <v>1</v>
      </c>
      <c r="O148" s="60">
        <v>1</v>
      </c>
      <c r="P148" s="60">
        <v>1</v>
      </c>
      <c r="Q148" s="60">
        <v>1</v>
      </c>
      <c r="R148" s="60">
        <v>1</v>
      </c>
      <c r="S148" s="60">
        <v>1</v>
      </c>
      <c r="T148" s="192" t="s">
        <v>979</v>
      </c>
      <c r="U148" s="192" t="s">
        <v>979</v>
      </c>
      <c r="V148" s="192" t="s">
        <v>979</v>
      </c>
      <c r="W148" s="192" t="s">
        <v>979</v>
      </c>
      <c r="X148" s="192" t="s">
        <v>979</v>
      </c>
      <c r="Y148" s="192" t="s">
        <v>979</v>
      </c>
      <c r="Z148" s="192" t="s">
        <v>979</v>
      </c>
      <c r="AA148" s="192" t="s">
        <v>979</v>
      </c>
      <c r="AB148" s="192" t="s">
        <v>979</v>
      </c>
      <c r="AC148" s="192" t="s">
        <v>979</v>
      </c>
      <c r="AD148" s="192" t="s">
        <v>979</v>
      </c>
      <c r="AE148" s="192" t="s">
        <v>979</v>
      </c>
      <c r="AF148" s="36">
        <f t="shared" si="90"/>
        <v>0</v>
      </c>
      <c r="AG148" s="193" t="s">
        <v>1732</v>
      </c>
      <c r="AH148" s="193" t="str">
        <f t="shared" ref="AH148:AQ148" si="147">IF(T148="Y",$AG148,"")</f>
        <v>Maha Prasad</v>
      </c>
      <c r="AI148" s="193" t="str">
        <f t="shared" si="147"/>
        <v>Maha Prasad</v>
      </c>
      <c r="AJ148" s="193" t="str">
        <f t="shared" si="147"/>
        <v>Maha Prasad</v>
      </c>
      <c r="AK148" s="193" t="str">
        <f t="shared" si="147"/>
        <v>Maha Prasad</v>
      </c>
      <c r="AL148" s="193" t="str">
        <f t="shared" si="147"/>
        <v>Maha Prasad</v>
      </c>
      <c r="AM148" s="193" t="str">
        <f t="shared" si="147"/>
        <v>Maha Prasad</v>
      </c>
      <c r="AN148" s="193" t="str">
        <f t="shared" si="147"/>
        <v>Maha Prasad</v>
      </c>
      <c r="AO148" s="193" t="str">
        <f t="shared" si="147"/>
        <v>Maha Prasad</v>
      </c>
      <c r="AP148" s="193" t="str">
        <f t="shared" si="147"/>
        <v>Maha Prasad</v>
      </c>
      <c r="AQ148" s="193" t="str">
        <f t="shared" si="147"/>
        <v>Maha Prasad</v>
      </c>
      <c r="AR148" s="193" t="str">
        <f>IF(AD148="Y","Maha Prasad KDHT","")</f>
        <v>Maha Prasad KDHT</v>
      </c>
      <c r="AS148" s="193" t="str">
        <f>IF(AE148="Y",$AG148,"")</f>
        <v>Maha Prasad</v>
      </c>
      <c r="AT148" s="67"/>
      <c r="AU148" s="67"/>
      <c r="AV148" s="67"/>
      <c r="AW148" s="67"/>
      <c r="AX148" s="67"/>
      <c r="AY148" s="67"/>
    </row>
    <row r="149" spans="1:51" ht="14.4">
      <c r="A149" s="56" t="s">
        <v>878</v>
      </c>
      <c r="B149" s="56" t="s">
        <v>879</v>
      </c>
      <c r="C149" s="60" t="s">
        <v>3095</v>
      </c>
      <c r="D149" s="60" t="s">
        <v>2768</v>
      </c>
      <c r="E149" s="55">
        <v>1</v>
      </c>
      <c r="F149" s="55">
        <v>8478409730</v>
      </c>
      <c r="G149" s="56" t="s">
        <v>877</v>
      </c>
      <c r="H149" s="60">
        <v>1</v>
      </c>
      <c r="I149" s="60">
        <v>1</v>
      </c>
      <c r="J149" s="60">
        <v>1</v>
      </c>
      <c r="K149" s="60">
        <v>1</v>
      </c>
      <c r="L149" s="60"/>
      <c r="M149" s="60">
        <v>1</v>
      </c>
      <c r="N149" s="60"/>
      <c r="O149" s="60">
        <v>1</v>
      </c>
      <c r="P149" s="60"/>
      <c r="Q149" s="60">
        <v>1</v>
      </c>
      <c r="R149" s="60"/>
      <c r="S149" s="60">
        <v>1</v>
      </c>
      <c r="T149" s="192" t="s">
        <v>979</v>
      </c>
      <c r="U149" s="192" t="s">
        <v>979</v>
      </c>
      <c r="V149" s="192" t="s">
        <v>979</v>
      </c>
      <c r="W149" s="192" t="s">
        <v>979</v>
      </c>
      <c r="X149" s="192"/>
      <c r="Y149" s="192" t="s">
        <v>979</v>
      </c>
      <c r="Z149" s="192"/>
      <c r="AA149" s="192" t="s">
        <v>979</v>
      </c>
      <c r="AB149" s="192"/>
      <c r="AC149" s="192" t="s">
        <v>979</v>
      </c>
      <c r="AD149" s="192"/>
      <c r="AE149" s="192" t="s">
        <v>979</v>
      </c>
      <c r="AF149" s="36">
        <f t="shared" si="90"/>
        <v>0</v>
      </c>
      <c r="AG149" s="193" t="s">
        <v>1732</v>
      </c>
      <c r="AH149" s="193" t="str">
        <f t="shared" ref="AH149:AS149" si="148">IF(T149="Y",$AG149,"")</f>
        <v>Maha Prasad</v>
      </c>
      <c r="AI149" s="193" t="str">
        <f t="shared" si="148"/>
        <v>Maha Prasad</v>
      </c>
      <c r="AJ149" s="193" t="str">
        <f t="shared" si="148"/>
        <v>Maha Prasad</v>
      </c>
      <c r="AK149" s="193" t="str">
        <f t="shared" si="148"/>
        <v>Maha Prasad</v>
      </c>
      <c r="AL149" s="193" t="str">
        <f t="shared" si="148"/>
        <v/>
      </c>
      <c r="AM149" s="193" t="str">
        <f t="shared" si="148"/>
        <v>Maha Prasad</v>
      </c>
      <c r="AN149" s="193" t="str">
        <f t="shared" si="148"/>
        <v/>
      </c>
      <c r="AO149" s="193" t="str">
        <f t="shared" si="148"/>
        <v>Maha Prasad</v>
      </c>
      <c r="AP149" s="193" t="str">
        <f t="shared" si="148"/>
        <v/>
      </c>
      <c r="AQ149" s="193" t="str">
        <f t="shared" si="148"/>
        <v>Maha Prasad</v>
      </c>
      <c r="AR149" s="193" t="str">
        <f t="shared" si="148"/>
        <v/>
      </c>
      <c r="AS149" s="193" t="str">
        <f t="shared" si="148"/>
        <v>Maha Prasad</v>
      </c>
      <c r="AT149" s="67"/>
      <c r="AU149" s="67"/>
      <c r="AV149" s="67"/>
      <c r="AW149" s="67"/>
      <c r="AX149" s="67"/>
      <c r="AY149" s="67"/>
    </row>
    <row r="150" spans="1:51" ht="14.4">
      <c r="A150" s="56" t="s">
        <v>2366</v>
      </c>
      <c r="B150" s="56" t="s">
        <v>879</v>
      </c>
      <c r="C150" s="60" t="s">
        <v>2793</v>
      </c>
      <c r="D150" s="60" t="s">
        <v>2768</v>
      </c>
      <c r="E150" s="55">
        <v>1</v>
      </c>
      <c r="F150" s="55">
        <v>8478409730</v>
      </c>
      <c r="G150" s="56" t="s">
        <v>877</v>
      </c>
      <c r="H150" s="60">
        <v>1</v>
      </c>
      <c r="I150" s="60">
        <v>1</v>
      </c>
      <c r="J150" s="60">
        <v>1</v>
      </c>
      <c r="K150" s="60">
        <v>1</v>
      </c>
      <c r="L150" s="60"/>
      <c r="M150" s="60">
        <v>1</v>
      </c>
      <c r="N150" s="60"/>
      <c r="O150" s="60">
        <v>1</v>
      </c>
      <c r="P150" s="60"/>
      <c r="Q150" s="60">
        <v>1</v>
      </c>
      <c r="R150" s="60"/>
      <c r="S150" s="60">
        <v>1</v>
      </c>
      <c r="T150" s="192" t="s">
        <v>979</v>
      </c>
      <c r="U150" s="192" t="s">
        <v>979</v>
      </c>
      <c r="V150" s="192" t="s">
        <v>979</v>
      </c>
      <c r="W150" s="192" t="s">
        <v>979</v>
      </c>
      <c r="X150" s="192"/>
      <c r="Y150" s="192" t="s">
        <v>979</v>
      </c>
      <c r="Z150" s="192"/>
      <c r="AA150" s="192" t="s">
        <v>979</v>
      </c>
      <c r="AB150" s="192"/>
      <c r="AC150" s="192" t="s">
        <v>979</v>
      </c>
      <c r="AD150" s="192"/>
      <c r="AE150" s="192" t="s">
        <v>979</v>
      </c>
      <c r="AF150" s="36">
        <f t="shared" si="90"/>
        <v>0</v>
      </c>
      <c r="AG150" s="193" t="s">
        <v>1732</v>
      </c>
      <c r="AH150" s="193" t="str">
        <f t="shared" ref="AH150:AS150" si="149">IF(T150="Y",$AG150,"")</f>
        <v>Maha Prasad</v>
      </c>
      <c r="AI150" s="193" t="str">
        <f t="shared" si="149"/>
        <v>Maha Prasad</v>
      </c>
      <c r="AJ150" s="193" t="str">
        <f t="shared" si="149"/>
        <v>Maha Prasad</v>
      </c>
      <c r="AK150" s="193" t="str">
        <f t="shared" si="149"/>
        <v>Maha Prasad</v>
      </c>
      <c r="AL150" s="193" t="str">
        <f t="shared" si="149"/>
        <v/>
      </c>
      <c r="AM150" s="193" t="str">
        <f t="shared" si="149"/>
        <v>Maha Prasad</v>
      </c>
      <c r="AN150" s="193" t="str">
        <f t="shared" si="149"/>
        <v/>
      </c>
      <c r="AO150" s="193" t="str">
        <f t="shared" si="149"/>
        <v>Maha Prasad</v>
      </c>
      <c r="AP150" s="193" t="str">
        <f t="shared" si="149"/>
        <v/>
      </c>
      <c r="AQ150" s="193" t="str">
        <f t="shared" si="149"/>
        <v>Maha Prasad</v>
      </c>
      <c r="AR150" s="193" t="str">
        <f t="shared" si="149"/>
        <v/>
      </c>
      <c r="AS150" s="193" t="str">
        <f t="shared" si="149"/>
        <v>Maha Prasad</v>
      </c>
      <c r="AT150" s="67"/>
      <c r="AU150" s="67"/>
      <c r="AV150" s="67"/>
      <c r="AW150" s="67"/>
      <c r="AX150" s="67"/>
      <c r="AY150" s="67"/>
    </row>
    <row r="151" spans="1:51" ht="14.4">
      <c r="A151" s="56" t="s">
        <v>2367</v>
      </c>
      <c r="B151" s="56" t="s">
        <v>879</v>
      </c>
      <c r="C151" s="60" t="s">
        <v>2832</v>
      </c>
      <c r="D151" s="60" t="s">
        <v>2768</v>
      </c>
      <c r="E151" s="55">
        <v>1</v>
      </c>
      <c r="F151" s="55">
        <v>8478409730</v>
      </c>
      <c r="G151" s="56" t="s">
        <v>877</v>
      </c>
      <c r="H151" s="60">
        <v>1</v>
      </c>
      <c r="I151" s="60">
        <v>1</v>
      </c>
      <c r="J151" s="60">
        <v>1</v>
      </c>
      <c r="K151" s="60">
        <v>1</v>
      </c>
      <c r="L151" s="60"/>
      <c r="M151" s="60">
        <v>1</v>
      </c>
      <c r="N151" s="60"/>
      <c r="O151" s="60">
        <v>1</v>
      </c>
      <c r="P151" s="60"/>
      <c r="Q151" s="60">
        <v>1</v>
      </c>
      <c r="R151" s="60"/>
      <c r="S151" s="60">
        <v>1</v>
      </c>
      <c r="T151" s="192" t="s">
        <v>979</v>
      </c>
      <c r="U151" s="192" t="s">
        <v>979</v>
      </c>
      <c r="V151" s="192" t="s">
        <v>979</v>
      </c>
      <c r="W151" s="192" t="s">
        <v>979</v>
      </c>
      <c r="X151" s="192"/>
      <c r="Y151" s="192" t="s">
        <v>979</v>
      </c>
      <c r="Z151" s="192"/>
      <c r="AA151" s="192" t="s">
        <v>979</v>
      </c>
      <c r="AB151" s="192"/>
      <c r="AC151" s="192" t="s">
        <v>979</v>
      </c>
      <c r="AD151" s="192"/>
      <c r="AE151" s="192" t="s">
        <v>979</v>
      </c>
      <c r="AF151" s="36">
        <f t="shared" si="90"/>
        <v>0</v>
      </c>
      <c r="AG151" s="193" t="s">
        <v>1732</v>
      </c>
      <c r="AH151" s="193" t="str">
        <f t="shared" ref="AH151:AS151" si="150">IF(T151="Y",$AG151,"")</f>
        <v>Maha Prasad</v>
      </c>
      <c r="AI151" s="193" t="str">
        <f t="shared" si="150"/>
        <v>Maha Prasad</v>
      </c>
      <c r="AJ151" s="193" t="str">
        <f t="shared" si="150"/>
        <v>Maha Prasad</v>
      </c>
      <c r="AK151" s="193" t="str">
        <f t="shared" si="150"/>
        <v>Maha Prasad</v>
      </c>
      <c r="AL151" s="193" t="str">
        <f t="shared" si="150"/>
        <v/>
      </c>
      <c r="AM151" s="193" t="str">
        <f t="shared" si="150"/>
        <v>Maha Prasad</v>
      </c>
      <c r="AN151" s="193" t="str">
        <f t="shared" si="150"/>
        <v/>
      </c>
      <c r="AO151" s="193" t="str">
        <f t="shared" si="150"/>
        <v>Maha Prasad</v>
      </c>
      <c r="AP151" s="193" t="str">
        <f t="shared" si="150"/>
        <v/>
      </c>
      <c r="AQ151" s="193" t="str">
        <f t="shared" si="150"/>
        <v>Maha Prasad</v>
      </c>
      <c r="AR151" s="193" t="str">
        <f t="shared" si="150"/>
        <v/>
      </c>
      <c r="AS151" s="193" t="str">
        <f t="shared" si="150"/>
        <v>Maha Prasad</v>
      </c>
      <c r="AT151" s="67"/>
      <c r="AU151" s="67"/>
      <c r="AV151" s="67"/>
      <c r="AW151" s="67"/>
      <c r="AX151" s="67"/>
      <c r="AY151" s="67"/>
    </row>
    <row r="152" spans="1:51" ht="14.4">
      <c r="A152" s="56" t="s">
        <v>3410</v>
      </c>
      <c r="B152" s="56" t="s">
        <v>3411</v>
      </c>
      <c r="C152" s="60" t="s">
        <v>3012</v>
      </c>
      <c r="D152" s="60" t="s">
        <v>2768</v>
      </c>
      <c r="E152" s="55">
        <v>1</v>
      </c>
      <c r="F152" s="55">
        <v>6124126351</v>
      </c>
      <c r="G152" s="56" t="s">
        <v>3013</v>
      </c>
      <c r="H152" s="60">
        <v>1</v>
      </c>
      <c r="I152" s="60">
        <v>1</v>
      </c>
      <c r="J152" s="60">
        <v>1</v>
      </c>
      <c r="K152" s="60">
        <v>1</v>
      </c>
      <c r="L152" s="60"/>
      <c r="M152" s="60">
        <v>1</v>
      </c>
      <c r="N152" s="60"/>
      <c r="O152" s="60">
        <v>1</v>
      </c>
      <c r="P152" s="60"/>
      <c r="Q152" s="60">
        <v>1</v>
      </c>
      <c r="R152" s="60"/>
      <c r="S152" s="60">
        <v>1</v>
      </c>
      <c r="T152" s="192" t="s">
        <v>979</v>
      </c>
      <c r="U152" s="192" t="s">
        <v>979</v>
      </c>
      <c r="V152" s="192" t="s">
        <v>979</v>
      </c>
      <c r="W152" s="192" t="s">
        <v>979</v>
      </c>
      <c r="X152" s="192"/>
      <c r="Y152" s="192" t="s">
        <v>979</v>
      </c>
      <c r="Z152" s="192"/>
      <c r="AA152" s="192" t="s">
        <v>979</v>
      </c>
      <c r="AB152" s="192"/>
      <c r="AC152" s="192" t="s">
        <v>979</v>
      </c>
      <c r="AD152" s="192"/>
      <c r="AE152" s="192" t="s">
        <v>979</v>
      </c>
      <c r="AF152" s="36">
        <f t="shared" si="90"/>
        <v>0</v>
      </c>
      <c r="AG152" s="193" t="s">
        <v>1732</v>
      </c>
      <c r="AH152" s="193" t="str">
        <f t="shared" ref="AH152:AS152" si="151">IF(T152="Y",$AG152,"")</f>
        <v>Maha Prasad</v>
      </c>
      <c r="AI152" s="193" t="str">
        <f t="shared" si="151"/>
        <v>Maha Prasad</v>
      </c>
      <c r="AJ152" s="193" t="str">
        <f t="shared" si="151"/>
        <v>Maha Prasad</v>
      </c>
      <c r="AK152" s="193" t="str">
        <f t="shared" si="151"/>
        <v>Maha Prasad</v>
      </c>
      <c r="AL152" s="193" t="str">
        <f t="shared" si="151"/>
        <v/>
      </c>
      <c r="AM152" s="193" t="str">
        <f t="shared" si="151"/>
        <v>Maha Prasad</v>
      </c>
      <c r="AN152" s="193" t="str">
        <f t="shared" si="151"/>
        <v/>
      </c>
      <c r="AO152" s="193" t="str">
        <f t="shared" si="151"/>
        <v>Maha Prasad</v>
      </c>
      <c r="AP152" s="193" t="str">
        <f t="shared" si="151"/>
        <v/>
      </c>
      <c r="AQ152" s="193" t="str">
        <f t="shared" si="151"/>
        <v>Maha Prasad</v>
      </c>
      <c r="AR152" s="193" t="str">
        <f t="shared" si="151"/>
        <v/>
      </c>
      <c r="AS152" s="193" t="str">
        <f t="shared" si="151"/>
        <v>Maha Prasad</v>
      </c>
      <c r="AT152" s="67"/>
      <c r="AU152" s="67"/>
      <c r="AV152" s="67"/>
      <c r="AW152" s="67"/>
      <c r="AX152" s="67"/>
      <c r="AY152" s="67"/>
    </row>
    <row r="153" spans="1:51" ht="14.4">
      <c r="A153" s="56" t="s">
        <v>2369</v>
      </c>
      <c r="B153" s="56" t="s">
        <v>3412</v>
      </c>
      <c r="C153" s="60" t="s">
        <v>3413</v>
      </c>
      <c r="D153" s="60" t="s">
        <v>2768</v>
      </c>
      <c r="E153" s="55">
        <v>1</v>
      </c>
      <c r="F153" s="55">
        <v>6307797099</v>
      </c>
      <c r="G153" s="56" t="s">
        <v>2368</v>
      </c>
      <c r="H153" s="60">
        <v>1</v>
      </c>
      <c r="I153" s="60">
        <v>1</v>
      </c>
      <c r="J153" s="60">
        <v>1</v>
      </c>
      <c r="K153" s="60">
        <v>1</v>
      </c>
      <c r="L153" s="60"/>
      <c r="M153" s="60">
        <v>1</v>
      </c>
      <c r="N153" s="60"/>
      <c r="O153" s="60">
        <v>1</v>
      </c>
      <c r="P153" s="60"/>
      <c r="Q153" s="60">
        <v>1</v>
      </c>
      <c r="R153" s="60"/>
      <c r="S153" s="60">
        <v>1</v>
      </c>
      <c r="T153" s="192" t="s">
        <v>979</v>
      </c>
      <c r="U153" s="192" t="s">
        <v>979</v>
      </c>
      <c r="V153" s="192" t="s">
        <v>979</v>
      </c>
      <c r="W153" s="192" t="s">
        <v>979</v>
      </c>
      <c r="X153" s="192"/>
      <c r="Y153" s="192" t="s">
        <v>979</v>
      </c>
      <c r="Z153" s="192"/>
      <c r="AA153" s="192" t="s">
        <v>979</v>
      </c>
      <c r="AB153" s="192"/>
      <c r="AC153" s="192" t="s">
        <v>979</v>
      </c>
      <c r="AD153" s="192"/>
      <c r="AE153" s="192" t="s">
        <v>979</v>
      </c>
      <c r="AF153" s="36">
        <f t="shared" si="90"/>
        <v>0</v>
      </c>
      <c r="AG153" s="193" t="s">
        <v>1732</v>
      </c>
      <c r="AH153" s="193" t="str">
        <f t="shared" ref="AH153:AS153" si="152">IF(T153="Y",$AG153,"")</f>
        <v>Maha Prasad</v>
      </c>
      <c r="AI153" s="193" t="str">
        <f t="shared" si="152"/>
        <v>Maha Prasad</v>
      </c>
      <c r="AJ153" s="193" t="str">
        <f t="shared" si="152"/>
        <v>Maha Prasad</v>
      </c>
      <c r="AK153" s="193" t="str">
        <f t="shared" si="152"/>
        <v>Maha Prasad</v>
      </c>
      <c r="AL153" s="193" t="str">
        <f t="shared" si="152"/>
        <v/>
      </c>
      <c r="AM153" s="193" t="str">
        <f t="shared" si="152"/>
        <v>Maha Prasad</v>
      </c>
      <c r="AN153" s="193" t="str">
        <f t="shared" si="152"/>
        <v/>
      </c>
      <c r="AO153" s="193" t="str">
        <f t="shared" si="152"/>
        <v>Maha Prasad</v>
      </c>
      <c r="AP153" s="193" t="str">
        <f t="shared" si="152"/>
        <v/>
      </c>
      <c r="AQ153" s="193" t="str">
        <f t="shared" si="152"/>
        <v>Maha Prasad</v>
      </c>
      <c r="AR153" s="193" t="str">
        <f t="shared" si="152"/>
        <v/>
      </c>
      <c r="AS153" s="193" t="str">
        <f t="shared" si="152"/>
        <v>Maha Prasad</v>
      </c>
      <c r="AT153" s="67"/>
      <c r="AU153" s="67"/>
      <c r="AV153" s="67"/>
      <c r="AW153" s="67"/>
      <c r="AX153" s="67"/>
      <c r="AY153" s="67"/>
    </row>
    <row r="154" spans="1:51" ht="14.4">
      <c r="A154" s="56" t="s">
        <v>3414</v>
      </c>
      <c r="B154" s="56" t="s">
        <v>3415</v>
      </c>
      <c r="C154" s="60" t="s">
        <v>3416</v>
      </c>
      <c r="D154" s="60" t="s">
        <v>2768</v>
      </c>
      <c r="E154" s="55">
        <v>1</v>
      </c>
      <c r="F154" s="55">
        <v>8646439084</v>
      </c>
      <c r="G154" s="56" t="s">
        <v>2338</v>
      </c>
      <c r="H154" s="60">
        <v>1</v>
      </c>
      <c r="I154" s="60">
        <v>1</v>
      </c>
      <c r="J154" s="60">
        <v>1</v>
      </c>
      <c r="K154" s="60">
        <v>1</v>
      </c>
      <c r="L154" s="60"/>
      <c r="M154" s="60">
        <v>1</v>
      </c>
      <c r="N154" s="60"/>
      <c r="O154" s="60">
        <v>1</v>
      </c>
      <c r="P154" s="60"/>
      <c r="Q154" s="60">
        <v>1</v>
      </c>
      <c r="R154" s="60"/>
      <c r="S154" s="60">
        <v>1</v>
      </c>
      <c r="T154" s="192" t="s">
        <v>979</v>
      </c>
      <c r="U154" s="192" t="s">
        <v>979</v>
      </c>
      <c r="V154" s="192" t="s">
        <v>979</v>
      </c>
      <c r="W154" s="192" t="s">
        <v>979</v>
      </c>
      <c r="X154" s="192"/>
      <c r="Y154" s="192" t="s">
        <v>979</v>
      </c>
      <c r="Z154" s="192"/>
      <c r="AA154" s="192" t="s">
        <v>979</v>
      </c>
      <c r="AB154" s="192"/>
      <c r="AC154" s="192" t="s">
        <v>979</v>
      </c>
      <c r="AD154" s="192"/>
      <c r="AE154" s="192" t="s">
        <v>979</v>
      </c>
      <c r="AF154" s="36">
        <f t="shared" si="90"/>
        <v>0</v>
      </c>
      <c r="AG154" s="193" t="s">
        <v>1732</v>
      </c>
      <c r="AH154" s="193" t="str">
        <f t="shared" ref="AH154:AS154" si="153">IF(T154="Y",$AG154,"")</f>
        <v>Maha Prasad</v>
      </c>
      <c r="AI154" s="193" t="str">
        <f t="shared" si="153"/>
        <v>Maha Prasad</v>
      </c>
      <c r="AJ154" s="193" t="str">
        <f t="shared" si="153"/>
        <v>Maha Prasad</v>
      </c>
      <c r="AK154" s="193" t="str">
        <f t="shared" si="153"/>
        <v>Maha Prasad</v>
      </c>
      <c r="AL154" s="193" t="str">
        <f t="shared" si="153"/>
        <v/>
      </c>
      <c r="AM154" s="193" t="str">
        <f t="shared" si="153"/>
        <v>Maha Prasad</v>
      </c>
      <c r="AN154" s="193" t="str">
        <f t="shared" si="153"/>
        <v/>
      </c>
      <c r="AO154" s="193" t="str">
        <f t="shared" si="153"/>
        <v>Maha Prasad</v>
      </c>
      <c r="AP154" s="193" t="str">
        <f t="shared" si="153"/>
        <v/>
      </c>
      <c r="AQ154" s="193" t="str">
        <f t="shared" si="153"/>
        <v>Maha Prasad</v>
      </c>
      <c r="AR154" s="193" t="str">
        <f t="shared" si="153"/>
        <v/>
      </c>
      <c r="AS154" s="193" t="str">
        <f t="shared" si="153"/>
        <v>Maha Prasad</v>
      </c>
      <c r="AT154" s="67"/>
      <c r="AU154" s="67"/>
      <c r="AV154" s="67"/>
      <c r="AW154" s="67"/>
      <c r="AX154" s="67"/>
      <c r="AY154" s="67"/>
    </row>
    <row r="155" spans="1:51" ht="14.4">
      <c r="A155" s="56" t="s">
        <v>948</v>
      </c>
      <c r="B155" s="56" t="s">
        <v>3417</v>
      </c>
      <c r="C155" s="60" t="s">
        <v>3418</v>
      </c>
      <c r="D155" s="60" t="s">
        <v>2768</v>
      </c>
      <c r="E155" s="55">
        <v>1</v>
      </c>
      <c r="F155" s="55">
        <v>2247277987</v>
      </c>
      <c r="G155" s="56" t="s">
        <v>2370</v>
      </c>
      <c r="H155" s="60">
        <v>1</v>
      </c>
      <c r="I155" s="60">
        <v>1</v>
      </c>
      <c r="J155" s="60">
        <v>1</v>
      </c>
      <c r="K155" s="60">
        <v>1</v>
      </c>
      <c r="L155" s="60"/>
      <c r="M155" s="60">
        <v>1</v>
      </c>
      <c r="N155" s="60"/>
      <c r="O155" s="60">
        <v>1</v>
      </c>
      <c r="P155" s="60"/>
      <c r="Q155" s="60">
        <v>1</v>
      </c>
      <c r="R155" s="60"/>
      <c r="S155" s="60">
        <v>1</v>
      </c>
      <c r="T155" s="192" t="s">
        <v>979</v>
      </c>
      <c r="U155" s="192" t="s">
        <v>979</v>
      </c>
      <c r="V155" s="192" t="s">
        <v>979</v>
      </c>
      <c r="W155" s="192" t="s">
        <v>979</v>
      </c>
      <c r="X155" s="192"/>
      <c r="Y155" s="192" t="s">
        <v>979</v>
      </c>
      <c r="Z155" s="192"/>
      <c r="AA155" s="192" t="s">
        <v>979</v>
      </c>
      <c r="AB155" s="192"/>
      <c r="AC155" s="192" t="s">
        <v>979</v>
      </c>
      <c r="AD155" s="192"/>
      <c r="AE155" s="192" t="s">
        <v>979</v>
      </c>
      <c r="AF155" s="36">
        <f t="shared" si="90"/>
        <v>0</v>
      </c>
      <c r="AG155" s="193" t="s">
        <v>1732</v>
      </c>
      <c r="AH155" s="193" t="str">
        <f t="shared" ref="AH155:AS155" si="154">IF(T155="Y",$AG155,"")</f>
        <v>Maha Prasad</v>
      </c>
      <c r="AI155" s="193" t="str">
        <f t="shared" si="154"/>
        <v>Maha Prasad</v>
      </c>
      <c r="AJ155" s="193" t="str">
        <f t="shared" si="154"/>
        <v>Maha Prasad</v>
      </c>
      <c r="AK155" s="193" t="str">
        <f t="shared" si="154"/>
        <v>Maha Prasad</v>
      </c>
      <c r="AL155" s="193" t="str">
        <f t="shared" si="154"/>
        <v/>
      </c>
      <c r="AM155" s="193" t="str">
        <f t="shared" si="154"/>
        <v>Maha Prasad</v>
      </c>
      <c r="AN155" s="193" t="str">
        <f t="shared" si="154"/>
        <v/>
      </c>
      <c r="AO155" s="193" t="str">
        <f t="shared" si="154"/>
        <v>Maha Prasad</v>
      </c>
      <c r="AP155" s="193" t="str">
        <f t="shared" si="154"/>
        <v/>
      </c>
      <c r="AQ155" s="193" t="str">
        <f t="shared" si="154"/>
        <v>Maha Prasad</v>
      </c>
      <c r="AR155" s="193" t="str">
        <f t="shared" si="154"/>
        <v/>
      </c>
      <c r="AS155" s="193" t="str">
        <f t="shared" si="154"/>
        <v>Maha Prasad</v>
      </c>
      <c r="AT155" s="67"/>
      <c r="AU155" s="67"/>
      <c r="AV155" s="67"/>
      <c r="AW155" s="67"/>
      <c r="AX155" s="67"/>
      <c r="AY155" s="67"/>
    </row>
    <row r="156" spans="1:51" ht="14.4">
      <c r="A156" s="56" t="s">
        <v>461</v>
      </c>
      <c r="B156" s="56" t="s">
        <v>3419</v>
      </c>
      <c r="C156" s="60" t="s">
        <v>3420</v>
      </c>
      <c r="D156" s="60" t="s">
        <v>2768</v>
      </c>
      <c r="E156" s="55">
        <v>1</v>
      </c>
      <c r="F156" s="55">
        <v>8474712853</v>
      </c>
      <c r="G156" s="56" t="s">
        <v>3397</v>
      </c>
      <c r="H156" s="60">
        <v>1</v>
      </c>
      <c r="I156" s="60">
        <v>1</v>
      </c>
      <c r="J156" s="60">
        <v>1</v>
      </c>
      <c r="K156" s="60">
        <v>1</v>
      </c>
      <c r="L156" s="60"/>
      <c r="M156" s="60">
        <v>1</v>
      </c>
      <c r="N156" s="60"/>
      <c r="O156" s="60">
        <v>1</v>
      </c>
      <c r="P156" s="60"/>
      <c r="Q156" s="60">
        <v>1</v>
      </c>
      <c r="R156" s="60"/>
      <c r="S156" s="60">
        <v>1</v>
      </c>
      <c r="T156" s="192" t="s">
        <v>979</v>
      </c>
      <c r="U156" s="192" t="s">
        <v>979</v>
      </c>
      <c r="V156" s="192" t="s">
        <v>979</v>
      </c>
      <c r="W156" s="192" t="s">
        <v>979</v>
      </c>
      <c r="X156" s="192"/>
      <c r="Y156" s="192" t="s">
        <v>979</v>
      </c>
      <c r="Z156" s="192"/>
      <c r="AA156" s="192" t="s">
        <v>979</v>
      </c>
      <c r="AB156" s="192"/>
      <c r="AC156" s="192" t="s">
        <v>979</v>
      </c>
      <c r="AD156" s="192"/>
      <c r="AE156" s="192" t="s">
        <v>979</v>
      </c>
      <c r="AF156" s="36">
        <f t="shared" si="90"/>
        <v>0</v>
      </c>
      <c r="AG156" s="193" t="s">
        <v>1741</v>
      </c>
      <c r="AH156" s="193" t="str">
        <f t="shared" ref="AH156:AS156" si="155">IF(T156="Y",$AG156,"")</f>
        <v>Crowd Mgmt</v>
      </c>
      <c r="AI156" s="193" t="str">
        <f t="shared" si="155"/>
        <v>Crowd Mgmt</v>
      </c>
      <c r="AJ156" s="193" t="str">
        <f t="shared" si="155"/>
        <v>Crowd Mgmt</v>
      </c>
      <c r="AK156" s="193" t="str">
        <f t="shared" si="155"/>
        <v>Crowd Mgmt</v>
      </c>
      <c r="AL156" s="193" t="str">
        <f t="shared" si="155"/>
        <v/>
      </c>
      <c r="AM156" s="193" t="str">
        <f t="shared" si="155"/>
        <v>Crowd Mgmt</v>
      </c>
      <c r="AN156" s="193" t="str">
        <f t="shared" si="155"/>
        <v/>
      </c>
      <c r="AO156" s="193" t="str">
        <f t="shared" si="155"/>
        <v>Crowd Mgmt</v>
      </c>
      <c r="AP156" s="193" t="str">
        <f t="shared" si="155"/>
        <v/>
      </c>
      <c r="AQ156" s="193" t="str">
        <f t="shared" si="155"/>
        <v>Crowd Mgmt</v>
      </c>
      <c r="AR156" s="193" t="str">
        <f t="shared" si="155"/>
        <v/>
      </c>
      <c r="AS156" s="193" t="str">
        <f t="shared" si="155"/>
        <v>Crowd Mgmt</v>
      </c>
      <c r="AT156" s="67"/>
      <c r="AU156" s="67"/>
      <c r="AV156" s="67"/>
      <c r="AW156" s="67"/>
      <c r="AX156" s="67"/>
      <c r="AY156" s="67"/>
    </row>
    <row r="157" spans="1:51" ht="14.4">
      <c r="A157" s="56" t="s">
        <v>1832</v>
      </c>
      <c r="B157" s="56" t="s">
        <v>1833</v>
      </c>
      <c r="C157" s="60" t="s">
        <v>3011</v>
      </c>
      <c r="D157" s="60" t="s">
        <v>3421</v>
      </c>
      <c r="E157" s="55">
        <v>1</v>
      </c>
      <c r="F157" s="55">
        <v>9193451500</v>
      </c>
      <c r="G157" s="56" t="s">
        <v>1831</v>
      </c>
      <c r="H157" s="60"/>
      <c r="I157" s="60"/>
      <c r="J157" s="60"/>
      <c r="K157" s="60"/>
      <c r="L157" s="60"/>
      <c r="M157" s="60"/>
      <c r="N157" s="60"/>
      <c r="O157" s="60"/>
      <c r="P157" s="60"/>
      <c r="Q157" s="60"/>
      <c r="R157" s="60"/>
      <c r="S157" s="60"/>
      <c r="T157" s="192"/>
      <c r="U157" s="192"/>
      <c r="V157" s="192"/>
      <c r="W157" s="192"/>
      <c r="X157" s="192"/>
      <c r="Y157" s="192"/>
      <c r="Z157" s="192"/>
      <c r="AA157" s="192"/>
      <c r="AB157" s="192"/>
      <c r="AC157" s="192"/>
      <c r="AD157" s="192"/>
      <c r="AE157" s="192"/>
      <c r="AF157" s="36">
        <f t="shared" si="90"/>
        <v>0</v>
      </c>
      <c r="AG157" s="193" t="s">
        <v>1743</v>
      </c>
      <c r="AH157" s="193" t="str">
        <f t="shared" ref="AH157:AS157" si="156">IF(T157="Y",$AG157,"")</f>
        <v/>
      </c>
      <c r="AI157" s="193" t="str">
        <f t="shared" si="156"/>
        <v/>
      </c>
      <c r="AJ157" s="193" t="str">
        <f t="shared" si="156"/>
        <v/>
      </c>
      <c r="AK157" s="193" t="str">
        <f t="shared" si="156"/>
        <v/>
      </c>
      <c r="AL157" s="193" t="str">
        <f t="shared" si="156"/>
        <v/>
      </c>
      <c r="AM157" s="193" t="str">
        <f t="shared" si="156"/>
        <v/>
      </c>
      <c r="AN157" s="193" t="str">
        <f t="shared" si="156"/>
        <v/>
      </c>
      <c r="AO157" s="193" t="str">
        <f t="shared" si="156"/>
        <v/>
      </c>
      <c r="AP157" s="193" t="str">
        <f t="shared" si="156"/>
        <v/>
      </c>
      <c r="AQ157" s="193" t="str">
        <f t="shared" si="156"/>
        <v/>
      </c>
      <c r="AR157" s="193" t="str">
        <f t="shared" si="156"/>
        <v/>
      </c>
      <c r="AS157" s="193" t="str">
        <f t="shared" si="156"/>
        <v/>
      </c>
      <c r="AT157" s="67"/>
      <c r="AU157" s="67"/>
      <c r="AV157" s="67"/>
      <c r="AW157" s="67"/>
      <c r="AX157" s="67"/>
      <c r="AY157" s="67"/>
    </row>
    <row r="158" spans="1:51" ht="14.4">
      <c r="A158" s="56" t="s">
        <v>1789</v>
      </c>
      <c r="B158" s="56" t="s">
        <v>1790</v>
      </c>
      <c r="C158" s="60" t="s">
        <v>2916</v>
      </c>
      <c r="D158" s="60" t="s">
        <v>1782</v>
      </c>
      <c r="E158" s="55">
        <v>1</v>
      </c>
      <c r="F158" s="55">
        <v>9084207986</v>
      </c>
      <c r="G158" s="56" t="s">
        <v>1788</v>
      </c>
      <c r="H158" s="60"/>
      <c r="I158" s="60"/>
      <c r="J158" s="60"/>
      <c r="K158" s="60"/>
      <c r="L158" s="60"/>
      <c r="M158" s="60"/>
      <c r="N158" s="60"/>
      <c r="O158" s="60"/>
      <c r="P158" s="60"/>
      <c r="Q158" s="60"/>
      <c r="R158" s="60"/>
      <c r="S158" s="60"/>
      <c r="T158" s="192"/>
      <c r="U158" s="192"/>
      <c r="V158" s="192"/>
      <c r="W158" s="192"/>
      <c r="X158" s="192"/>
      <c r="Y158" s="192"/>
      <c r="Z158" s="192"/>
      <c r="AA158" s="192"/>
      <c r="AB158" s="192"/>
      <c r="AC158" s="192"/>
      <c r="AD158" s="192"/>
      <c r="AE158" s="192"/>
      <c r="AF158" s="67"/>
      <c r="AG158" s="193" t="s">
        <v>1732</v>
      </c>
      <c r="AH158" s="193" t="str">
        <f t="shared" ref="AH158:AS158" si="157">IF(T158="Y",$AG158,"")</f>
        <v/>
      </c>
      <c r="AI158" s="193" t="str">
        <f t="shared" si="157"/>
        <v/>
      </c>
      <c r="AJ158" s="193" t="str">
        <f t="shared" si="157"/>
        <v/>
      </c>
      <c r="AK158" s="193" t="str">
        <f t="shared" si="157"/>
        <v/>
      </c>
      <c r="AL158" s="193" t="str">
        <f t="shared" si="157"/>
        <v/>
      </c>
      <c r="AM158" s="193" t="str">
        <f t="shared" si="157"/>
        <v/>
      </c>
      <c r="AN158" s="193" t="str">
        <f t="shared" si="157"/>
        <v/>
      </c>
      <c r="AO158" s="193" t="str">
        <f t="shared" si="157"/>
        <v/>
      </c>
      <c r="AP158" s="193" t="str">
        <f t="shared" si="157"/>
        <v/>
      </c>
      <c r="AQ158" s="193" t="str">
        <f t="shared" si="157"/>
        <v/>
      </c>
      <c r="AR158" s="193" t="str">
        <f t="shared" si="157"/>
        <v/>
      </c>
      <c r="AS158" s="193" t="str">
        <f t="shared" si="157"/>
        <v/>
      </c>
      <c r="AT158" s="67"/>
      <c r="AU158" s="67"/>
      <c r="AV158" s="67"/>
      <c r="AW158" s="67"/>
      <c r="AX158" s="67"/>
      <c r="AY158" s="67"/>
    </row>
    <row r="159" spans="1:51" ht="14.4">
      <c r="A159" s="56" t="s">
        <v>1792</v>
      </c>
      <c r="B159" s="56" t="s">
        <v>1793</v>
      </c>
      <c r="C159" s="60" t="s">
        <v>2980</v>
      </c>
      <c r="D159" s="60" t="s">
        <v>1782</v>
      </c>
      <c r="E159" s="55">
        <v>1</v>
      </c>
      <c r="F159" s="55">
        <v>6466325422</v>
      </c>
      <c r="G159" s="56" t="s">
        <v>1791</v>
      </c>
      <c r="H159" s="60"/>
      <c r="I159" s="60"/>
      <c r="J159" s="60"/>
      <c r="K159" s="60"/>
      <c r="L159" s="60"/>
      <c r="M159" s="60"/>
      <c r="N159" s="60"/>
      <c r="O159" s="60"/>
      <c r="P159" s="60"/>
      <c r="Q159" s="60"/>
      <c r="R159" s="60"/>
      <c r="S159" s="60"/>
      <c r="T159" s="192"/>
      <c r="U159" s="192"/>
      <c r="V159" s="192"/>
      <c r="W159" s="192"/>
      <c r="X159" s="192"/>
      <c r="Y159" s="192"/>
      <c r="Z159" s="192"/>
      <c r="AA159" s="192"/>
      <c r="AB159" s="192"/>
      <c r="AC159" s="192"/>
      <c r="AD159" s="192"/>
      <c r="AE159" s="192"/>
      <c r="AF159" s="67"/>
      <c r="AG159" s="193" t="s">
        <v>1743</v>
      </c>
      <c r="AH159" s="193" t="str">
        <f t="shared" ref="AH159:AS159" si="158">IF(T159="Y",$AG159,"")</f>
        <v/>
      </c>
      <c r="AI159" s="193" t="str">
        <f t="shared" si="158"/>
        <v/>
      </c>
      <c r="AJ159" s="193" t="str">
        <f t="shared" si="158"/>
        <v/>
      </c>
      <c r="AK159" s="193" t="str">
        <f t="shared" si="158"/>
        <v/>
      </c>
      <c r="AL159" s="193" t="str">
        <f t="shared" si="158"/>
        <v/>
      </c>
      <c r="AM159" s="193" t="str">
        <f t="shared" si="158"/>
        <v/>
      </c>
      <c r="AN159" s="193" t="str">
        <f t="shared" si="158"/>
        <v/>
      </c>
      <c r="AO159" s="193" t="str">
        <f t="shared" si="158"/>
        <v/>
      </c>
      <c r="AP159" s="193" t="str">
        <f t="shared" si="158"/>
        <v/>
      </c>
      <c r="AQ159" s="193" t="str">
        <f t="shared" si="158"/>
        <v/>
      </c>
      <c r="AR159" s="193" t="str">
        <f t="shared" si="158"/>
        <v/>
      </c>
      <c r="AS159" s="193" t="str">
        <f t="shared" si="158"/>
        <v/>
      </c>
      <c r="AT159" s="67"/>
      <c r="AU159" s="67"/>
      <c r="AV159" s="67"/>
      <c r="AW159" s="67"/>
      <c r="AX159" s="67"/>
      <c r="AY159" s="67"/>
    </row>
    <row r="160" spans="1:51" ht="14.4">
      <c r="A160" s="56" t="s">
        <v>1398</v>
      </c>
      <c r="B160" s="56" t="s">
        <v>1797</v>
      </c>
      <c r="C160" s="60" t="s">
        <v>2799</v>
      </c>
      <c r="D160" s="60" t="s">
        <v>1782</v>
      </c>
      <c r="E160" s="55">
        <v>1</v>
      </c>
      <c r="F160" s="55">
        <v>6092130748</v>
      </c>
      <c r="G160" s="56" t="s">
        <v>1796</v>
      </c>
      <c r="H160" s="60"/>
      <c r="I160" s="60"/>
      <c r="J160" s="60"/>
      <c r="K160" s="60"/>
      <c r="L160" s="60"/>
      <c r="M160" s="60"/>
      <c r="N160" s="60"/>
      <c r="O160" s="60"/>
      <c r="P160" s="60"/>
      <c r="Q160" s="60"/>
      <c r="R160" s="60"/>
      <c r="S160" s="60"/>
      <c r="T160" s="192"/>
      <c r="U160" s="192"/>
      <c r="V160" s="192"/>
      <c r="W160" s="192"/>
      <c r="X160" s="192"/>
      <c r="Y160" s="192"/>
      <c r="Z160" s="192"/>
      <c r="AA160" s="192"/>
      <c r="AB160" s="192"/>
      <c r="AC160" s="192"/>
      <c r="AD160" s="192"/>
      <c r="AE160" s="192"/>
      <c r="AF160" s="67"/>
      <c r="AG160" s="193" t="s">
        <v>1743</v>
      </c>
      <c r="AH160" s="193" t="str">
        <f t="shared" ref="AH160:AS160" si="159">IF(T160="Y",$AG160,"")</f>
        <v/>
      </c>
      <c r="AI160" s="193" t="str">
        <f t="shared" si="159"/>
        <v/>
      </c>
      <c r="AJ160" s="193" t="str">
        <f t="shared" si="159"/>
        <v/>
      </c>
      <c r="AK160" s="193" t="str">
        <f t="shared" si="159"/>
        <v/>
      </c>
      <c r="AL160" s="193" t="str">
        <f t="shared" si="159"/>
        <v/>
      </c>
      <c r="AM160" s="193" t="str">
        <f t="shared" si="159"/>
        <v/>
      </c>
      <c r="AN160" s="193" t="str">
        <f t="shared" si="159"/>
        <v/>
      </c>
      <c r="AO160" s="193" t="str">
        <f t="shared" si="159"/>
        <v/>
      </c>
      <c r="AP160" s="193" t="str">
        <f t="shared" si="159"/>
        <v/>
      </c>
      <c r="AQ160" s="193" t="str">
        <f t="shared" si="159"/>
        <v/>
      </c>
      <c r="AR160" s="193" t="str">
        <f t="shared" si="159"/>
        <v/>
      </c>
      <c r="AS160" s="193" t="str">
        <f t="shared" si="159"/>
        <v/>
      </c>
      <c r="AT160" s="67"/>
      <c r="AU160" s="67"/>
      <c r="AV160" s="67"/>
      <c r="AW160" s="67"/>
      <c r="AX160" s="67"/>
      <c r="AY160" s="67"/>
    </row>
    <row r="161" spans="1:51" ht="14.4">
      <c r="A161" s="56" t="s">
        <v>600</v>
      </c>
      <c r="B161" s="56" t="s">
        <v>1797</v>
      </c>
      <c r="C161" s="60" t="s">
        <v>2808</v>
      </c>
      <c r="D161" s="60" t="s">
        <v>1782</v>
      </c>
      <c r="E161" s="55">
        <v>1</v>
      </c>
      <c r="F161" s="55">
        <v>6092130735</v>
      </c>
      <c r="G161" s="56" t="s">
        <v>1798</v>
      </c>
      <c r="H161" s="60"/>
      <c r="I161" s="60"/>
      <c r="J161" s="60"/>
      <c r="K161" s="60"/>
      <c r="L161" s="60"/>
      <c r="M161" s="60"/>
      <c r="N161" s="60"/>
      <c r="O161" s="60"/>
      <c r="P161" s="60"/>
      <c r="Q161" s="60"/>
      <c r="R161" s="60"/>
      <c r="S161" s="60"/>
      <c r="T161" s="192"/>
      <c r="U161" s="192"/>
      <c r="V161" s="192"/>
      <c r="W161" s="192"/>
      <c r="X161" s="192"/>
      <c r="Y161" s="192"/>
      <c r="Z161" s="192"/>
      <c r="AA161" s="192"/>
      <c r="AB161" s="192"/>
      <c r="AC161" s="192"/>
      <c r="AD161" s="192"/>
      <c r="AE161" s="192"/>
      <c r="AF161" s="67"/>
      <c r="AG161" s="193" t="s">
        <v>1743</v>
      </c>
      <c r="AH161" s="193" t="str">
        <f t="shared" ref="AH161:AS161" si="160">IF(T161="Y",$AG161,"")</f>
        <v/>
      </c>
      <c r="AI161" s="193" t="str">
        <f t="shared" si="160"/>
        <v/>
      </c>
      <c r="AJ161" s="193" t="str">
        <f t="shared" si="160"/>
        <v/>
      </c>
      <c r="AK161" s="193" t="str">
        <f t="shared" si="160"/>
        <v/>
      </c>
      <c r="AL161" s="193" t="str">
        <f t="shared" si="160"/>
        <v/>
      </c>
      <c r="AM161" s="193" t="str">
        <f t="shared" si="160"/>
        <v/>
      </c>
      <c r="AN161" s="193" t="str">
        <f t="shared" si="160"/>
        <v/>
      </c>
      <c r="AO161" s="193" t="str">
        <f t="shared" si="160"/>
        <v/>
      </c>
      <c r="AP161" s="193" t="str">
        <f t="shared" si="160"/>
        <v/>
      </c>
      <c r="AQ161" s="193" t="str">
        <f t="shared" si="160"/>
        <v/>
      </c>
      <c r="AR161" s="193" t="str">
        <f t="shared" si="160"/>
        <v/>
      </c>
      <c r="AS161" s="193" t="str">
        <f t="shared" si="160"/>
        <v/>
      </c>
      <c r="AT161" s="67"/>
      <c r="AU161" s="67"/>
      <c r="AV161" s="67"/>
      <c r="AW161" s="67"/>
      <c r="AX161" s="67"/>
      <c r="AY161" s="67"/>
    </row>
    <row r="162" spans="1:51" ht="14.4">
      <c r="A162" s="56" t="s">
        <v>1800</v>
      </c>
      <c r="B162" s="56" t="s">
        <v>3422</v>
      </c>
      <c r="C162" s="60" t="s">
        <v>3423</v>
      </c>
      <c r="D162" s="60" t="s">
        <v>1782</v>
      </c>
      <c r="E162" s="55">
        <v>1</v>
      </c>
      <c r="F162" s="55">
        <v>6097514007</v>
      </c>
      <c r="G162" s="56" t="s">
        <v>1799</v>
      </c>
      <c r="H162" s="60">
        <v>1</v>
      </c>
      <c r="I162" s="60">
        <v>1</v>
      </c>
      <c r="J162" s="60">
        <v>1</v>
      </c>
      <c r="K162" s="60">
        <v>1</v>
      </c>
      <c r="L162" s="60">
        <v>1</v>
      </c>
      <c r="M162" s="60">
        <v>1</v>
      </c>
      <c r="N162" s="60">
        <v>1</v>
      </c>
      <c r="O162" s="60">
        <v>1</v>
      </c>
      <c r="P162" s="60">
        <v>1</v>
      </c>
      <c r="Q162" s="60">
        <v>1</v>
      </c>
      <c r="R162" s="60">
        <v>1</v>
      </c>
      <c r="S162" s="60">
        <v>1</v>
      </c>
      <c r="T162" s="192"/>
      <c r="U162" s="192"/>
      <c r="V162" s="192"/>
      <c r="W162" s="192"/>
      <c r="X162" s="192"/>
      <c r="Y162" s="192"/>
      <c r="Z162" s="192"/>
      <c r="AA162" s="192"/>
      <c r="AB162" s="192"/>
      <c r="AC162" s="192"/>
      <c r="AD162" s="192"/>
      <c r="AE162" s="192"/>
      <c r="AF162" s="67"/>
      <c r="AG162" s="193" t="s">
        <v>1743</v>
      </c>
      <c r="AH162" s="193" t="str">
        <f t="shared" ref="AH162:AS162" si="161">IF(T162="Y",$AG162,"")</f>
        <v/>
      </c>
      <c r="AI162" s="193" t="str">
        <f t="shared" si="161"/>
        <v/>
      </c>
      <c r="AJ162" s="193" t="str">
        <f t="shared" si="161"/>
        <v/>
      </c>
      <c r="AK162" s="193" t="str">
        <f t="shared" si="161"/>
        <v/>
      </c>
      <c r="AL162" s="193" t="str">
        <f t="shared" si="161"/>
        <v/>
      </c>
      <c r="AM162" s="193" t="str">
        <f t="shared" si="161"/>
        <v/>
      </c>
      <c r="AN162" s="193" t="str">
        <f t="shared" si="161"/>
        <v/>
      </c>
      <c r="AO162" s="193" t="str">
        <f t="shared" si="161"/>
        <v/>
      </c>
      <c r="AP162" s="193" t="str">
        <f t="shared" si="161"/>
        <v/>
      </c>
      <c r="AQ162" s="193" t="str">
        <f t="shared" si="161"/>
        <v/>
      </c>
      <c r="AR162" s="193" t="str">
        <f t="shared" si="161"/>
        <v/>
      </c>
      <c r="AS162" s="193" t="str">
        <f t="shared" si="161"/>
        <v/>
      </c>
      <c r="AT162" s="67"/>
      <c r="AU162" s="67"/>
      <c r="AV162" s="67"/>
      <c r="AW162" s="67"/>
      <c r="AX162" s="67"/>
      <c r="AY162" s="67"/>
    </row>
    <row r="163" spans="1:51" ht="14.4">
      <c r="A163" s="199" t="s">
        <v>1140</v>
      </c>
      <c r="B163" s="199" t="s">
        <v>1592</v>
      </c>
      <c r="C163" s="200" t="s">
        <v>3033</v>
      </c>
      <c r="D163" s="196" t="s">
        <v>1782</v>
      </c>
      <c r="E163" s="201">
        <v>1</v>
      </c>
      <c r="F163" s="201">
        <v>6097514006</v>
      </c>
      <c r="G163" s="195" t="s">
        <v>1799</v>
      </c>
      <c r="H163" s="196">
        <v>1</v>
      </c>
      <c r="I163" s="196">
        <v>1</v>
      </c>
      <c r="J163" s="196">
        <v>1</v>
      </c>
      <c r="K163" s="196">
        <v>1</v>
      </c>
      <c r="L163" s="196">
        <v>1</v>
      </c>
      <c r="M163" s="196">
        <v>1</v>
      </c>
      <c r="N163" s="196">
        <v>1</v>
      </c>
      <c r="O163" s="196">
        <v>1</v>
      </c>
      <c r="P163" s="196">
        <v>1</v>
      </c>
      <c r="Q163" s="196">
        <v>1</v>
      </c>
      <c r="R163" s="196">
        <v>1</v>
      </c>
      <c r="S163" s="196">
        <v>1</v>
      </c>
      <c r="T163" s="201"/>
      <c r="U163" s="201"/>
      <c r="V163" s="201"/>
      <c r="W163" s="201"/>
      <c r="X163" s="201"/>
      <c r="Y163" s="201"/>
      <c r="Z163" s="201"/>
      <c r="AA163" s="201"/>
      <c r="AB163" s="201"/>
      <c r="AC163" s="201"/>
      <c r="AD163" s="201"/>
      <c r="AE163" s="201"/>
      <c r="AF163" s="201"/>
      <c r="AG163" s="202" t="s">
        <v>1745</v>
      </c>
      <c r="AH163" s="202" t="str">
        <f t="shared" ref="AH163:AS163" si="162">IF(T163="Y",$AG163,"")</f>
        <v/>
      </c>
      <c r="AI163" s="202" t="str">
        <f t="shared" si="162"/>
        <v/>
      </c>
      <c r="AJ163" s="202" t="str">
        <f t="shared" si="162"/>
        <v/>
      </c>
      <c r="AK163" s="202" t="str">
        <f t="shared" si="162"/>
        <v/>
      </c>
      <c r="AL163" s="202" t="str">
        <f t="shared" si="162"/>
        <v/>
      </c>
      <c r="AM163" s="202" t="str">
        <f t="shared" si="162"/>
        <v/>
      </c>
      <c r="AN163" s="202" t="str">
        <f t="shared" si="162"/>
        <v/>
      </c>
      <c r="AO163" s="202" t="str">
        <f t="shared" si="162"/>
        <v/>
      </c>
      <c r="AP163" s="202" t="str">
        <f t="shared" si="162"/>
        <v/>
      </c>
      <c r="AQ163" s="202" t="str">
        <f t="shared" si="162"/>
        <v/>
      </c>
      <c r="AR163" s="202" t="str">
        <f t="shared" si="162"/>
        <v/>
      </c>
      <c r="AS163" s="202" t="str">
        <f t="shared" si="162"/>
        <v/>
      </c>
      <c r="AT163" s="201"/>
      <c r="AU163" s="201"/>
      <c r="AV163" s="201"/>
      <c r="AW163" s="201"/>
      <c r="AX163" s="201"/>
      <c r="AY163" s="201"/>
    </row>
    <row r="164" spans="1:51" ht="14.4">
      <c r="A164" s="56" t="s">
        <v>1801</v>
      </c>
      <c r="B164" s="56" t="s">
        <v>1592</v>
      </c>
      <c r="C164" s="60" t="s">
        <v>1593</v>
      </c>
      <c r="D164" s="60" t="s">
        <v>1782</v>
      </c>
      <c r="E164" s="55">
        <v>1</v>
      </c>
      <c r="F164" s="55">
        <v>6098744957</v>
      </c>
      <c r="G164" s="56" t="s">
        <v>1799</v>
      </c>
      <c r="H164" s="60">
        <v>1</v>
      </c>
      <c r="I164" s="60">
        <v>1</v>
      </c>
      <c r="J164" s="60">
        <v>1</v>
      </c>
      <c r="K164" s="60">
        <v>1</v>
      </c>
      <c r="L164" s="60">
        <v>1</v>
      </c>
      <c r="M164" s="60">
        <v>1</v>
      </c>
      <c r="N164" s="60">
        <v>1</v>
      </c>
      <c r="O164" s="60">
        <v>1</v>
      </c>
      <c r="P164" s="60">
        <v>1</v>
      </c>
      <c r="Q164" s="60">
        <v>1</v>
      </c>
      <c r="R164" s="60">
        <v>1</v>
      </c>
      <c r="S164" s="60">
        <v>1</v>
      </c>
      <c r="T164" s="192"/>
      <c r="U164" s="192"/>
      <c r="V164" s="192"/>
      <c r="W164" s="192"/>
      <c r="X164" s="192"/>
      <c r="Y164" s="192"/>
      <c r="Z164" s="192"/>
      <c r="AA164" s="192"/>
      <c r="AB164" s="192"/>
      <c r="AC164" s="192"/>
      <c r="AD164" s="192"/>
      <c r="AE164" s="192"/>
      <c r="AF164" s="67"/>
      <c r="AG164" s="193" t="s">
        <v>1732</v>
      </c>
      <c r="AH164" s="193" t="str">
        <f t="shared" ref="AH164:AS164" si="163">IF(T164="Y",$AG164,"")</f>
        <v/>
      </c>
      <c r="AI164" s="193" t="str">
        <f t="shared" si="163"/>
        <v/>
      </c>
      <c r="AJ164" s="193" t="str">
        <f t="shared" si="163"/>
        <v/>
      </c>
      <c r="AK164" s="193" t="str">
        <f t="shared" si="163"/>
        <v/>
      </c>
      <c r="AL164" s="193" t="str">
        <f t="shared" si="163"/>
        <v/>
      </c>
      <c r="AM164" s="193" t="str">
        <f t="shared" si="163"/>
        <v/>
      </c>
      <c r="AN164" s="193" t="str">
        <f t="shared" si="163"/>
        <v/>
      </c>
      <c r="AO164" s="193" t="str">
        <f t="shared" si="163"/>
        <v/>
      </c>
      <c r="AP164" s="193" t="str">
        <f t="shared" si="163"/>
        <v/>
      </c>
      <c r="AQ164" s="193" t="str">
        <f t="shared" si="163"/>
        <v/>
      </c>
      <c r="AR164" s="193" t="str">
        <f t="shared" si="163"/>
        <v/>
      </c>
      <c r="AS164" s="193" t="str">
        <f t="shared" si="163"/>
        <v/>
      </c>
      <c r="AT164" s="67"/>
      <c r="AU164" s="67"/>
      <c r="AV164" s="67"/>
      <c r="AW164" s="67"/>
      <c r="AX164" s="67"/>
      <c r="AY164" s="67"/>
    </row>
    <row r="165" spans="1:51" ht="14.4">
      <c r="A165" s="56" t="s">
        <v>1802</v>
      </c>
      <c r="B165" s="56" t="s">
        <v>1592</v>
      </c>
      <c r="C165" s="60" t="s">
        <v>3284</v>
      </c>
      <c r="D165" s="60" t="s">
        <v>1782</v>
      </c>
      <c r="E165" s="55">
        <v>1</v>
      </c>
      <c r="F165" s="55">
        <v>6095585274</v>
      </c>
      <c r="G165" s="56" t="s">
        <v>1799</v>
      </c>
      <c r="H165" s="60">
        <v>1</v>
      </c>
      <c r="I165" s="60">
        <v>1</v>
      </c>
      <c r="J165" s="60">
        <v>1</v>
      </c>
      <c r="K165" s="60">
        <v>1</v>
      </c>
      <c r="L165" s="60">
        <v>1</v>
      </c>
      <c r="M165" s="60">
        <v>1</v>
      </c>
      <c r="N165" s="60">
        <v>1</v>
      </c>
      <c r="O165" s="60">
        <v>1</v>
      </c>
      <c r="P165" s="60">
        <v>1</v>
      </c>
      <c r="Q165" s="60">
        <v>1</v>
      </c>
      <c r="R165" s="60">
        <v>1</v>
      </c>
      <c r="S165" s="60">
        <v>1</v>
      </c>
      <c r="T165" s="192"/>
      <c r="U165" s="192"/>
      <c r="V165" s="192"/>
      <c r="W165" s="192"/>
      <c r="X165" s="192"/>
      <c r="Y165" s="192"/>
      <c r="Z165" s="192"/>
      <c r="AA165" s="192"/>
      <c r="AB165" s="192"/>
      <c r="AC165" s="192"/>
      <c r="AD165" s="192"/>
      <c r="AE165" s="192"/>
      <c r="AF165" s="67"/>
      <c r="AG165" s="193" t="s">
        <v>1732</v>
      </c>
      <c r="AH165" s="193" t="str">
        <f t="shared" ref="AH165:AS165" si="164">IF(T165="Y",$AG165,"")</f>
        <v/>
      </c>
      <c r="AI165" s="193" t="str">
        <f t="shared" si="164"/>
        <v/>
      </c>
      <c r="AJ165" s="193" t="str">
        <f t="shared" si="164"/>
        <v/>
      </c>
      <c r="AK165" s="193" t="str">
        <f t="shared" si="164"/>
        <v/>
      </c>
      <c r="AL165" s="193" t="str">
        <f t="shared" si="164"/>
        <v/>
      </c>
      <c r="AM165" s="193" t="str">
        <f t="shared" si="164"/>
        <v/>
      </c>
      <c r="AN165" s="193" t="str">
        <f t="shared" si="164"/>
        <v/>
      </c>
      <c r="AO165" s="193" t="str">
        <f t="shared" si="164"/>
        <v/>
      </c>
      <c r="AP165" s="193" t="str">
        <f t="shared" si="164"/>
        <v/>
      </c>
      <c r="AQ165" s="193" t="str">
        <f t="shared" si="164"/>
        <v/>
      </c>
      <c r="AR165" s="193" t="str">
        <f t="shared" si="164"/>
        <v/>
      </c>
      <c r="AS165" s="193" t="str">
        <f t="shared" si="164"/>
        <v/>
      </c>
      <c r="AT165" s="67"/>
      <c r="AU165" s="67"/>
      <c r="AV165" s="67"/>
      <c r="AW165" s="67"/>
      <c r="AX165" s="67"/>
      <c r="AY165" s="67"/>
    </row>
    <row r="166" spans="1:51" ht="14.4">
      <c r="A166" s="56" t="s">
        <v>3424</v>
      </c>
      <c r="B166" s="56" t="s">
        <v>3425</v>
      </c>
      <c r="C166" s="60" t="s">
        <v>3426</v>
      </c>
      <c r="D166" s="60" t="s">
        <v>1782</v>
      </c>
      <c r="E166" s="55">
        <v>1</v>
      </c>
      <c r="F166" s="55">
        <v>9083356244</v>
      </c>
      <c r="G166" s="56" t="s">
        <v>1805</v>
      </c>
      <c r="H166" s="60"/>
      <c r="I166" s="60"/>
      <c r="J166" s="60"/>
      <c r="K166" s="60"/>
      <c r="L166" s="60"/>
      <c r="M166" s="60"/>
      <c r="N166" s="60"/>
      <c r="O166" s="60"/>
      <c r="P166" s="60"/>
      <c r="Q166" s="60"/>
      <c r="R166" s="60"/>
      <c r="S166" s="60"/>
      <c r="T166" s="192"/>
      <c r="U166" s="192"/>
      <c r="V166" s="192"/>
      <c r="W166" s="192"/>
      <c r="X166" s="192"/>
      <c r="Y166" s="192"/>
      <c r="Z166" s="192"/>
      <c r="AA166" s="192"/>
      <c r="AB166" s="192"/>
      <c r="AC166" s="192"/>
      <c r="AD166" s="192"/>
      <c r="AE166" s="192"/>
      <c r="AF166" s="67"/>
      <c r="AG166" s="193" t="s">
        <v>1743</v>
      </c>
      <c r="AH166" s="193" t="str">
        <f t="shared" ref="AH166:AS166" si="165">IF(T166="Y",$AG166,"")</f>
        <v/>
      </c>
      <c r="AI166" s="193" t="str">
        <f t="shared" si="165"/>
        <v/>
      </c>
      <c r="AJ166" s="193" t="str">
        <f t="shared" si="165"/>
        <v/>
      </c>
      <c r="AK166" s="193" t="str">
        <f t="shared" si="165"/>
        <v/>
      </c>
      <c r="AL166" s="193" t="str">
        <f t="shared" si="165"/>
        <v/>
      </c>
      <c r="AM166" s="193" t="str">
        <f t="shared" si="165"/>
        <v/>
      </c>
      <c r="AN166" s="193" t="str">
        <f t="shared" si="165"/>
        <v/>
      </c>
      <c r="AO166" s="193" t="str">
        <f t="shared" si="165"/>
        <v/>
      </c>
      <c r="AP166" s="193" t="str">
        <f t="shared" si="165"/>
        <v/>
      </c>
      <c r="AQ166" s="193" t="str">
        <f t="shared" si="165"/>
        <v/>
      </c>
      <c r="AR166" s="193" t="str">
        <f t="shared" si="165"/>
        <v/>
      </c>
      <c r="AS166" s="193" t="str">
        <f t="shared" si="165"/>
        <v/>
      </c>
      <c r="AT166" s="67"/>
      <c r="AU166" s="67"/>
      <c r="AV166" s="67"/>
      <c r="AW166" s="67"/>
      <c r="AX166" s="67"/>
      <c r="AY166" s="67"/>
    </row>
    <row r="167" spans="1:51" ht="14.4">
      <c r="A167" s="56" t="s">
        <v>25</v>
      </c>
      <c r="B167" s="56" t="s">
        <v>3427</v>
      </c>
      <c r="C167" s="60" t="s">
        <v>3428</v>
      </c>
      <c r="D167" s="60" t="s">
        <v>1782</v>
      </c>
      <c r="E167" s="55">
        <v>1</v>
      </c>
      <c r="F167" s="55">
        <v>4084209552</v>
      </c>
      <c r="G167" s="56" t="s">
        <v>1808</v>
      </c>
      <c r="H167" s="60"/>
      <c r="I167" s="60"/>
      <c r="J167" s="60"/>
      <c r="K167" s="60"/>
      <c r="L167" s="60"/>
      <c r="M167" s="60"/>
      <c r="N167" s="60"/>
      <c r="O167" s="60"/>
      <c r="P167" s="60"/>
      <c r="Q167" s="60"/>
      <c r="R167" s="60"/>
      <c r="S167" s="60"/>
      <c r="T167" s="192"/>
      <c r="U167" s="192"/>
      <c r="V167" s="192"/>
      <c r="W167" s="192"/>
      <c r="X167" s="192"/>
      <c r="Y167" s="192"/>
      <c r="Z167" s="192"/>
      <c r="AA167" s="192"/>
      <c r="AB167" s="192"/>
      <c r="AC167" s="192"/>
      <c r="AD167" s="192"/>
      <c r="AE167" s="192"/>
      <c r="AF167" s="67"/>
      <c r="AG167" s="193" t="s">
        <v>1732</v>
      </c>
      <c r="AH167" s="193" t="str">
        <f t="shared" ref="AH167:AS167" si="166">IF(T167="Y",$AG167,"")</f>
        <v/>
      </c>
      <c r="AI167" s="193" t="str">
        <f t="shared" si="166"/>
        <v/>
      </c>
      <c r="AJ167" s="193" t="str">
        <f t="shared" si="166"/>
        <v/>
      </c>
      <c r="AK167" s="193" t="str">
        <f t="shared" si="166"/>
        <v/>
      </c>
      <c r="AL167" s="193" t="str">
        <f t="shared" si="166"/>
        <v/>
      </c>
      <c r="AM167" s="193" t="str">
        <f t="shared" si="166"/>
        <v/>
      </c>
      <c r="AN167" s="193" t="str">
        <f t="shared" si="166"/>
        <v/>
      </c>
      <c r="AO167" s="193" t="str">
        <f t="shared" si="166"/>
        <v/>
      </c>
      <c r="AP167" s="193" t="str">
        <f t="shared" si="166"/>
        <v/>
      </c>
      <c r="AQ167" s="193" t="str">
        <f t="shared" si="166"/>
        <v/>
      </c>
      <c r="AR167" s="193" t="str">
        <f t="shared" si="166"/>
        <v/>
      </c>
      <c r="AS167" s="193" t="str">
        <f t="shared" si="166"/>
        <v/>
      </c>
      <c r="AT167" s="67"/>
      <c r="AU167" s="67"/>
      <c r="AV167" s="67"/>
      <c r="AW167" s="67"/>
      <c r="AX167" s="67"/>
      <c r="AY167" s="67"/>
    </row>
    <row r="168" spans="1:51" ht="14.4">
      <c r="A168" s="56" t="s">
        <v>254</v>
      </c>
      <c r="B168" s="56" t="s">
        <v>3429</v>
      </c>
      <c r="C168" s="60" t="s">
        <v>3430</v>
      </c>
      <c r="D168" s="60" t="s">
        <v>3421</v>
      </c>
      <c r="E168" s="55">
        <v>1</v>
      </c>
      <c r="F168" s="55">
        <v>2017907895</v>
      </c>
      <c r="G168" s="56" t="s">
        <v>1813</v>
      </c>
      <c r="H168" s="60"/>
      <c r="I168" s="60"/>
      <c r="J168" s="60"/>
      <c r="K168" s="60"/>
      <c r="L168" s="60"/>
      <c r="M168" s="60"/>
      <c r="N168" s="60"/>
      <c r="O168" s="60"/>
      <c r="P168" s="60"/>
      <c r="Q168" s="60"/>
      <c r="R168" s="60"/>
      <c r="S168" s="60"/>
      <c r="T168" s="192"/>
      <c r="U168" s="192"/>
      <c r="V168" s="192"/>
      <c r="W168" s="192"/>
      <c r="X168" s="192"/>
      <c r="Y168" s="192"/>
      <c r="Z168" s="192"/>
      <c r="AA168" s="192"/>
      <c r="AB168" s="192"/>
      <c r="AC168" s="192"/>
      <c r="AD168" s="192"/>
      <c r="AE168" s="192"/>
      <c r="AF168" s="67"/>
      <c r="AG168" s="193" t="s">
        <v>1743</v>
      </c>
      <c r="AH168" s="193" t="str">
        <f t="shared" ref="AH168:AS168" si="167">IF(T168="Y",$AG168,"")</f>
        <v/>
      </c>
      <c r="AI168" s="193" t="str">
        <f t="shared" si="167"/>
        <v/>
      </c>
      <c r="AJ168" s="193" t="str">
        <f t="shared" si="167"/>
        <v/>
      </c>
      <c r="AK168" s="193" t="str">
        <f t="shared" si="167"/>
        <v/>
      </c>
      <c r="AL168" s="193" t="str">
        <f t="shared" si="167"/>
        <v/>
      </c>
      <c r="AM168" s="193" t="str">
        <f t="shared" si="167"/>
        <v/>
      </c>
      <c r="AN168" s="193" t="str">
        <f t="shared" si="167"/>
        <v/>
      </c>
      <c r="AO168" s="193" t="str">
        <f t="shared" si="167"/>
        <v/>
      </c>
      <c r="AP168" s="193" t="str">
        <f t="shared" si="167"/>
        <v/>
      </c>
      <c r="AQ168" s="193" t="str">
        <f t="shared" si="167"/>
        <v/>
      </c>
      <c r="AR168" s="193" t="str">
        <f t="shared" si="167"/>
        <v/>
      </c>
      <c r="AS168" s="193" t="str">
        <f t="shared" si="167"/>
        <v/>
      </c>
      <c r="AT168" s="67"/>
      <c r="AU168" s="67"/>
      <c r="AV168" s="67"/>
      <c r="AW168" s="67"/>
      <c r="AX168" s="67"/>
      <c r="AY168" s="67"/>
    </row>
    <row r="169" spans="1:51" ht="14.4">
      <c r="A169" s="56" t="s">
        <v>1817</v>
      </c>
      <c r="B169" s="56" t="s">
        <v>1818</v>
      </c>
      <c r="C169" s="60" t="s">
        <v>2968</v>
      </c>
      <c r="D169" s="60" t="s">
        <v>1819</v>
      </c>
      <c r="E169" s="55">
        <v>1</v>
      </c>
      <c r="F169" s="55">
        <v>7326099669</v>
      </c>
      <c r="G169" s="56" t="s">
        <v>1816</v>
      </c>
      <c r="H169" s="60"/>
      <c r="I169" s="60"/>
      <c r="J169" s="60"/>
      <c r="K169" s="60"/>
      <c r="L169" s="60"/>
      <c r="M169" s="60"/>
      <c r="N169" s="60"/>
      <c r="O169" s="60"/>
      <c r="P169" s="60"/>
      <c r="Q169" s="60"/>
      <c r="R169" s="60"/>
      <c r="S169" s="60"/>
      <c r="T169" s="192"/>
      <c r="U169" s="192"/>
      <c r="V169" s="192"/>
      <c r="W169" s="192"/>
      <c r="X169" s="192"/>
      <c r="Y169" s="192"/>
      <c r="Z169" s="192"/>
      <c r="AA169" s="192"/>
      <c r="AB169" s="192"/>
      <c r="AC169" s="192"/>
      <c r="AD169" s="192"/>
      <c r="AE169" s="192"/>
      <c r="AF169" s="67"/>
      <c r="AG169" s="193" t="s">
        <v>1743</v>
      </c>
      <c r="AH169" s="193" t="str">
        <f t="shared" ref="AH169:AS169" si="168">IF(T169="Y",$AG169,"")</f>
        <v/>
      </c>
      <c r="AI169" s="193" t="str">
        <f t="shared" si="168"/>
        <v/>
      </c>
      <c r="AJ169" s="193" t="str">
        <f t="shared" si="168"/>
        <v/>
      </c>
      <c r="AK169" s="193" t="str">
        <f t="shared" si="168"/>
        <v/>
      </c>
      <c r="AL169" s="193" t="str">
        <f t="shared" si="168"/>
        <v/>
      </c>
      <c r="AM169" s="193" t="str">
        <f t="shared" si="168"/>
        <v/>
      </c>
      <c r="AN169" s="193" t="str">
        <f t="shared" si="168"/>
        <v/>
      </c>
      <c r="AO169" s="193" t="str">
        <f t="shared" si="168"/>
        <v/>
      </c>
      <c r="AP169" s="193" t="str">
        <f t="shared" si="168"/>
        <v/>
      </c>
      <c r="AQ169" s="193" t="str">
        <f t="shared" si="168"/>
        <v/>
      </c>
      <c r="AR169" s="193" t="str">
        <f t="shared" si="168"/>
        <v/>
      </c>
      <c r="AS169" s="193" t="str">
        <f t="shared" si="168"/>
        <v/>
      </c>
      <c r="AT169" s="67"/>
      <c r="AU169" s="67"/>
      <c r="AV169" s="67"/>
      <c r="AW169" s="67"/>
      <c r="AX169" s="67"/>
      <c r="AY169" s="67"/>
    </row>
    <row r="170" spans="1:51" ht="14.4">
      <c r="A170" s="56" t="s">
        <v>1242</v>
      </c>
      <c r="B170" s="56" t="s">
        <v>1851</v>
      </c>
      <c r="C170" s="60" t="s">
        <v>3166</v>
      </c>
      <c r="D170" s="60" t="s">
        <v>1819</v>
      </c>
      <c r="E170" s="55">
        <v>1</v>
      </c>
      <c r="F170" s="55">
        <v>8594758949</v>
      </c>
      <c r="G170" s="56" t="s">
        <v>1850</v>
      </c>
      <c r="H170" s="60"/>
      <c r="I170" s="60"/>
      <c r="J170" s="60"/>
      <c r="K170" s="60"/>
      <c r="L170" s="60"/>
      <c r="M170" s="60"/>
      <c r="N170" s="60"/>
      <c r="O170" s="60"/>
      <c r="P170" s="60"/>
      <c r="Q170" s="60"/>
      <c r="R170" s="60"/>
      <c r="S170" s="60"/>
      <c r="T170" s="192"/>
      <c r="U170" s="192"/>
      <c r="V170" s="192"/>
      <c r="W170" s="192"/>
      <c r="X170" s="192"/>
      <c r="Y170" s="192"/>
      <c r="Z170" s="192"/>
      <c r="AA170" s="192"/>
      <c r="AB170" s="192"/>
      <c r="AC170" s="192"/>
      <c r="AD170" s="192"/>
      <c r="AE170" s="192"/>
      <c r="AF170" s="67"/>
      <c r="AG170" s="193" t="s">
        <v>1743</v>
      </c>
      <c r="AH170" s="193" t="str">
        <f t="shared" ref="AH170:AS170" si="169">IF(T170="Y",$AG170,"")</f>
        <v/>
      </c>
      <c r="AI170" s="193" t="str">
        <f t="shared" si="169"/>
        <v/>
      </c>
      <c r="AJ170" s="193" t="str">
        <f t="shared" si="169"/>
        <v/>
      </c>
      <c r="AK170" s="193" t="str">
        <f t="shared" si="169"/>
        <v/>
      </c>
      <c r="AL170" s="193" t="str">
        <f t="shared" si="169"/>
        <v/>
      </c>
      <c r="AM170" s="193" t="str">
        <f t="shared" si="169"/>
        <v/>
      </c>
      <c r="AN170" s="193" t="str">
        <f t="shared" si="169"/>
        <v/>
      </c>
      <c r="AO170" s="193" t="str">
        <f t="shared" si="169"/>
        <v/>
      </c>
      <c r="AP170" s="193" t="str">
        <f t="shared" si="169"/>
        <v/>
      </c>
      <c r="AQ170" s="193" t="str">
        <f t="shared" si="169"/>
        <v/>
      </c>
      <c r="AR170" s="193" t="str">
        <f t="shared" si="169"/>
        <v/>
      </c>
      <c r="AS170" s="193" t="str">
        <f t="shared" si="169"/>
        <v/>
      </c>
      <c r="AT170" s="67"/>
      <c r="AU170" s="67"/>
      <c r="AV170" s="67"/>
      <c r="AW170" s="67"/>
      <c r="AX170" s="67"/>
      <c r="AY170" s="67"/>
    </row>
    <row r="171" spans="1:51" ht="14.4">
      <c r="A171" s="56" t="s">
        <v>1826</v>
      </c>
      <c r="B171" s="56" t="s">
        <v>1827</v>
      </c>
      <c r="C171" s="60" t="s">
        <v>3238</v>
      </c>
      <c r="D171" s="60" t="s">
        <v>1787</v>
      </c>
      <c r="E171" s="55">
        <v>1</v>
      </c>
      <c r="F171" s="55">
        <v>2487667835</v>
      </c>
      <c r="G171" s="56" t="s">
        <v>1825</v>
      </c>
      <c r="H171" s="60"/>
      <c r="I171" s="60"/>
      <c r="J171" s="60"/>
      <c r="K171" s="60"/>
      <c r="L171" s="60"/>
      <c r="M171" s="60"/>
      <c r="N171" s="60"/>
      <c r="O171" s="60"/>
      <c r="P171" s="60"/>
      <c r="Q171" s="60"/>
      <c r="R171" s="60"/>
      <c r="S171" s="60"/>
      <c r="T171" s="192"/>
      <c r="U171" s="192"/>
      <c r="V171" s="192"/>
      <c r="W171" s="192"/>
      <c r="X171" s="192"/>
      <c r="Y171" s="192"/>
      <c r="Z171" s="192"/>
      <c r="AA171" s="192"/>
      <c r="AB171" s="192"/>
      <c r="AC171" s="192"/>
      <c r="AD171" s="192"/>
      <c r="AE171" s="192"/>
      <c r="AF171" s="67"/>
      <c r="AG171" s="193" t="s">
        <v>1743</v>
      </c>
      <c r="AH171" s="193" t="str">
        <f t="shared" ref="AH171:AS171" si="170">IF(T171="Y",$AG171,"")</f>
        <v/>
      </c>
      <c r="AI171" s="193" t="str">
        <f t="shared" si="170"/>
        <v/>
      </c>
      <c r="AJ171" s="193" t="str">
        <f t="shared" si="170"/>
        <v/>
      </c>
      <c r="AK171" s="193" t="str">
        <f t="shared" si="170"/>
        <v/>
      </c>
      <c r="AL171" s="193" t="str">
        <f t="shared" si="170"/>
        <v/>
      </c>
      <c r="AM171" s="193" t="str">
        <f t="shared" si="170"/>
        <v/>
      </c>
      <c r="AN171" s="193" t="str">
        <f t="shared" si="170"/>
        <v/>
      </c>
      <c r="AO171" s="193" t="str">
        <f t="shared" si="170"/>
        <v/>
      </c>
      <c r="AP171" s="193" t="str">
        <f t="shared" si="170"/>
        <v/>
      </c>
      <c r="AQ171" s="193" t="str">
        <f t="shared" si="170"/>
        <v/>
      </c>
      <c r="AR171" s="193" t="str">
        <f t="shared" si="170"/>
        <v/>
      </c>
      <c r="AS171" s="193" t="str">
        <f t="shared" si="170"/>
        <v/>
      </c>
      <c r="AT171" s="67"/>
      <c r="AU171" s="67"/>
      <c r="AV171" s="67"/>
      <c r="AW171" s="67"/>
      <c r="AX171" s="67"/>
      <c r="AY171" s="67"/>
    </row>
    <row r="172" spans="1:51" ht="14.4">
      <c r="A172" s="56" t="s">
        <v>1829</v>
      </c>
      <c r="B172" s="56" t="s">
        <v>1830</v>
      </c>
      <c r="C172" s="60" t="s">
        <v>3100</v>
      </c>
      <c r="D172" s="60" t="s">
        <v>1787</v>
      </c>
      <c r="E172" s="55">
        <v>1</v>
      </c>
      <c r="F172" s="55">
        <v>6103223181</v>
      </c>
      <c r="G172" s="56" t="s">
        <v>1828</v>
      </c>
      <c r="H172" s="60"/>
      <c r="I172" s="60"/>
      <c r="J172" s="60"/>
      <c r="K172" s="60"/>
      <c r="L172" s="60"/>
      <c r="M172" s="60"/>
      <c r="N172" s="60"/>
      <c r="O172" s="60"/>
      <c r="P172" s="60"/>
      <c r="Q172" s="60"/>
      <c r="R172" s="60"/>
      <c r="S172" s="60"/>
      <c r="T172" s="192"/>
      <c r="U172" s="192"/>
      <c r="V172" s="192"/>
      <c r="W172" s="192"/>
      <c r="X172" s="192"/>
      <c r="Y172" s="192"/>
      <c r="Z172" s="192"/>
      <c r="AA172" s="192"/>
      <c r="AB172" s="192"/>
      <c r="AC172" s="192"/>
      <c r="AD172" s="192"/>
      <c r="AE172" s="192"/>
      <c r="AF172" s="67"/>
      <c r="AG172" s="193" t="s">
        <v>1743</v>
      </c>
      <c r="AH172" s="193" t="str">
        <f t="shared" ref="AH172:AS172" si="171">IF(T172="Y",$AG172,"")</f>
        <v/>
      </c>
      <c r="AI172" s="193" t="str">
        <f t="shared" si="171"/>
        <v/>
      </c>
      <c r="AJ172" s="193" t="str">
        <f t="shared" si="171"/>
        <v/>
      </c>
      <c r="AK172" s="193" t="str">
        <f t="shared" si="171"/>
        <v/>
      </c>
      <c r="AL172" s="193" t="str">
        <f t="shared" si="171"/>
        <v/>
      </c>
      <c r="AM172" s="193" t="str">
        <f t="shared" si="171"/>
        <v/>
      </c>
      <c r="AN172" s="193" t="str">
        <f t="shared" si="171"/>
        <v/>
      </c>
      <c r="AO172" s="193" t="str">
        <f t="shared" si="171"/>
        <v/>
      </c>
      <c r="AP172" s="193" t="str">
        <f t="shared" si="171"/>
        <v/>
      </c>
      <c r="AQ172" s="193" t="str">
        <f t="shared" si="171"/>
        <v/>
      </c>
      <c r="AR172" s="193" t="str">
        <f t="shared" si="171"/>
        <v/>
      </c>
      <c r="AS172" s="193" t="str">
        <f t="shared" si="171"/>
        <v/>
      </c>
      <c r="AT172" s="67"/>
      <c r="AU172" s="67"/>
      <c r="AV172" s="67"/>
      <c r="AW172" s="67"/>
      <c r="AX172" s="67"/>
      <c r="AY172" s="67"/>
    </row>
    <row r="173" spans="1:51" ht="14.4">
      <c r="A173" s="56" t="s">
        <v>1832</v>
      </c>
      <c r="B173" s="56" t="s">
        <v>1833</v>
      </c>
      <c r="C173" s="60" t="s">
        <v>3011</v>
      </c>
      <c r="D173" s="60" t="s">
        <v>3421</v>
      </c>
      <c r="E173" s="55">
        <v>1</v>
      </c>
      <c r="F173" s="55">
        <v>9193451500</v>
      </c>
      <c r="G173" s="56" t="s">
        <v>1831</v>
      </c>
      <c r="H173" s="60"/>
      <c r="I173" s="60"/>
      <c r="J173" s="60"/>
      <c r="K173" s="60"/>
      <c r="L173" s="60"/>
      <c r="M173" s="60"/>
      <c r="N173" s="60"/>
      <c r="O173" s="60"/>
      <c r="P173" s="60"/>
      <c r="Q173" s="60"/>
      <c r="R173" s="60"/>
      <c r="S173" s="60"/>
      <c r="T173" s="192"/>
      <c r="U173" s="192"/>
      <c r="V173" s="192"/>
      <c r="W173" s="192"/>
      <c r="X173" s="192"/>
      <c r="Y173" s="192"/>
      <c r="Z173" s="192"/>
      <c r="AA173" s="192"/>
      <c r="AB173" s="192"/>
      <c r="AC173" s="192"/>
      <c r="AD173" s="192"/>
      <c r="AE173" s="192"/>
      <c r="AF173" s="67"/>
      <c r="AG173" s="193" t="s">
        <v>1743</v>
      </c>
      <c r="AH173" s="193" t="str">
        <f t="shared" ref="AH173:AS173" si="172">IF(T173="Y",$AG173,"")</f>
        <v/>
      </c>
      <c r="AI173" s="193" t="str">
        <f t="shared" si="172"/>
        <v/>
      </c>
      <c r="AJ173" s="193" t="str">
        <f t="shared" si="172"/>
        <v/>
      </c>
      <c r="AK173" s="193" t="str">
        <f t="shared" si="172"/>
        <v/>
      </c>
      <c r="AL173" s="193" t="str">
        <f t="shared" si="172"/>
        <v/>
      </c>
      <c r="AM173" s="193" t="str">
        <f t="shared" si="172"/>
        <v/>
      </c>
      <c r="AN173" s="193" t="str">
        <f t="shared" si="172"/>
        <v/>
      </c>
      <c r="AO173" s="193" t="str">
        <f t="shared" si="172"/>
        <v/>
      </c>
      <c r="AP173" s="193" t="str">
        <f t="shared" si="172"/>
        <v/>
      </c>
      <c r="AQ173" s="193" t="str">
        <f t="shared" si="172"/>
        <v/>
      </c>
      <c r="AR173" s="193" t="str">
        <f t="shared" si="172"/>
        <v/>
      </c>
      <c r="AS173" s="193" t="str">
        <f t="shared" si="172"/>
        <v/>
      </c>
      <c r="AT173" s="67"/>
      <c r="AU173" s="67"/>
      <c r="AV173" s="67"/>
      <c r="AW173" s="67"/>
      <c r="AX173" s="67"/>
      <c r="AY173" s="67"/>
    </row>
    <row r="174" spans="1:51" ht="14.4">
      <c r="A174" s="56" t="s">
        <v>1843</v>
      </c>
      <c r="B174" s="56" t="s">
        <v>1838</v>
      </c>
      <c r="C174" s="60" t="s">
        <v>2976</v>
      </c>
      <c r="D174" s="60" t="s">
        <v>1844</v>
      </c>
      <c r="E174" s="55">
        <v>1</v>
      </c>
      <c r="F174" s="55" t="s">
        <v>3431</v>
      </c>
      <c r="G174" s="56" t="s">
        <v>1842</v>
      </c>
      <c r="H174" s="60"/>
      <c r="I174" s="60"/>
      <c r="J174" s="60"/>
      <c r="K174" s="60"/>
      <c r="L174" s="60"/>
      <c r="M174" s="60"/>
      <c r="N174" s="60"/>
      <c r="O174" s="60"/>
      <c r="P174" s="60"/>
      <c r="Q174" s="60"/>
      <c r="R174" s="60"/>
      <c r="S174" s="60"/>
      <c r="T174" s="192"/>
      <c r="U174" s="192"/>
      <c r="V174" s="192"/>
      <c r="W174" s="192"/>
      <c r="X174" s="192"/>
      <c r="Y174" s="192"/>
      <c r="Z174" s="192"/>
      <c r="AA174" s="192"/>
      <c r="AB174" s="192"/>
      <c r="AC174" s="192"/>
      <c r="AD174" s="192"/>
      <c r="AE174" s="192"/>
      <c r="AF174" s="67"/>
      <c r="AG174" s="193" t="s">
        <v>1743</v>
      </c>
      <c r="AH174" s="193" t="str">
        <f t="shared" ref="AH174:AS174" si="173">IF(T174="Y",$AG174,"")</f>
        <v/>
      </c>
      <c r="AI174" s="193" t="str">
        <f t="shared" si="173"/>
        <v/>
      </c>
      <c r="AJ174" s="193" t="str">
        <f t="shared" si="173"/>
        <v/>
      </c>
      <c r="AK174" s="193" t="str">
        <f t="shared" si="173"/>
        <v/>
      </c>
      <c r="AL174" s="193" t="str">
        <f t="shared" si="173"/>
        <v/>
      </c>
      <c r="AM174" s="193" t="str">
        <f t="shared" si="173"/>
        <v/>
      </c>
      <c r="AN174" s="193" t="str">
        <f t="shared" si="173"/>
        <v/>
      </c>
      <c r="AO174" s="193" t="str">
        <f t="shared" si="173"/>
        <v/>
      </c>
      <c r="AP174" s="193" t="str">
        <f t="shared" si="173"/>
        <v/>
      </c>
      <c r="AQ174" s="193" t="str">
        <f t="shared" si="173"/>
        <v/>
      </c>
      <c r="AR174" s="193" t="str">
        <f t="shared" si="173"/>
        <v/>
      </c>
      <c r="AS174" s="193" t="str">
        <f t="shared" si="173"/>
        <v/>
      </c>
      <c r="AT174" s="67"/>
      <c r="AU174" s="67"/>
      <c r="AV174" s="67"/>
      <c r="AW174" s="67"/>
      <c r="AX174" s="67"/>
      <c r="AY174" s="67"/>
    </row>
    <row r="175" spans="1:51" ht="14.4">
      <c r="A175" s="56" t="s">
        <v>1605</v>
      </c>
      <c r="B175" s="56" t="s">
        <v>3432</v>
      </c>
      <c r="C175" s="60" t="s">
        <v>3433</v>
      </c>
      <c r="D175" s="60" t="s">
        <v>2398</v>
      </c>
      <c r="E175" s="55">
        <v>1</v>
      </c>
      <c r="F175" s="55" t="s">
        <v>1847</v>
      </c>
      <c r="G175" s="56" t="s">
        <v>3434</v>
      </c>
      <c r="H175" s="60"/>
      <c r="I175" s="60"/>
      <c r="J175" s="60"/>
      <c r="K175" s="60"/>
      <c r="L175" s="60"/>
      <c r="M175" s="60"/>
      <c r="N175" s="60"/>
      <c r="O175" s="60"/>
      <c r="P175" s="60"/>
      <c r="Q175" s="60"/>
      <c r="R175" s="60"/>
      <c r="S175" s="60"/>
      <c r="T175" s="192"/>
      <c r="U175" s="192"/>
      <c r="V175" s="192"/>
      <c r="W175" s="192"/>
      <c r="X175" s="192"/>
      <c r="Y175" s="192"/>
      <c r="Z175" s="192"/>
      <c r="AA175" s="192"/>
      <c r="AB175" s="192"/>
      <c r="AC175" s="192"/>
      <c r="AD175" s="192"/>
      <c r="AE175" s="192"/>
      <c r="AF175" s="67"/>
      <c r="AG175" s="193" t="s">
        <v>1743</v>
      </c>
      <c r="AH175" s="193" t="str">
        <f t="shared" ref="AH175:AS175" si="174">IF(T175="Y",$AG175,"")</f>
        <v/>
      </c>
      <c r="AI175" s="193" t="str">
        <f t="shared" si="174"/>
        <v/>
      </c>
      <c r="AJ175" s="193" t="str">
        <f t="shared" si="174"/>
        <v/>
      </c>
      <c r="AK175" s="193" t="str">
        <f t="shared" si="174"/>
        <v/>
      </c>
      <c r="AL175" s="193" t="str">
        <f t="shared" si="174"/>
        <v/>
      </c>
      <c r="AM175" s="193" t="str">
        <f t="shared" si="174"/>
        <v/>
      </c>
      <c r="AN175" s="193" t="str">
        <f t="shared" si="174"/>
        <v/>
      </c>
      <c r="AO175" s="193" t="str">
        <f t="shared" si="174"/>
        <v/>
      </c>
      <c r="AP175" s="193" t="str">
        <f t="shared" si="174"/>
        <v/>
      </c>
      <c r="AQ175" s="193" t="str">
        <f t="shared" si="174"/>
        <v/>
      </c>
      <c r="AR175" s="193" t="str">
        <f t="shared" si="174"/>
        <v/>
      </c>
      <c r="AS175" s="193" t="str">
        <f t="shared" si="174"/>
        <v/>
      </c>
      <c r="AT175" s="67"/>
      <c r="AU175" s="67"/>
      <c r="AV175" s="67"/>
      <c r="AW175" s="67"/>
      <c r="AX175" s="67"/>
      <c r="AY175" s="67"/>
    </row>
    <row r="176" spans="1:51" ht="14.4">
      <c r="A176" s="56" t="s">
        <v>413</v>
      </c>
      <c r="B176" s="56" t="s">
        <v>2083</v>
      </c>
      <c r="C176" s="60" t="s">
        <v>2887</v>
      </c>
      <c r="D176" s="60" t="s">
        <v>2043</v>
      </c>
      <c r="E176" s="55">
        <v>1</v>
      </c>
      <c r="F176" s="55">
        <v>5312105467</v>
      </c>
      <c r="G176" s="203" t="s">
        <v>2082</v>
      </c>
      <c r="H176" s="60"/>
      <c r="I176" s="60"/>
      <c r="J176" s="60"/>
      <c r="K176" s="60"/>
      <c r="L176" s="60"/>
      <c r="M176" s="60"/>
      <c r="N176" s="60"/>
      <c r="O176" s="60"/>
      <c r="P176" s="60"/>
      <c r="Q176" s="60"/>
      <c r="R176" s="60"/>
      <c r="S176" s="60"/>
      <c r="T176" s="192"/>
      <c r="U176" s="192"/>
      <c r="V176" s="192"/>
      <c r="W176" s="192"/>
      <c r="X176" s="192"/>
      <c r="Y176" s="192"/>
      <c r="Z176" s="192"/>
      <c r="AA176" s="192"/>
      <c r="AB176" s="192"/>
      <c r="AC176" s="192"/>
      <c r="AD176" s="192"/>
      <c r="AE176" s="192"/>
      <c r="AF176" s="67"/>
      <c r="AG176" s="193" t="s">
        <v>1743</v>
      </c>
      <c r="AH176" s="193" t="str">
        <f t="shared" ref="AH176:AS176" si="175">IF(T176="Y",$AG176,"")</f>
        <v/>
      </c>
      <c r="AI176" s="193" t="str">
        <f t="shared" si="175"/>
        <v/>
      </c>
      <c r="AJ176" s="193" t="str">
        <f t="shared" si="175"/>
        <v/>
      </c>
      <c r="AK176" s="193" t="str">
        <f t="shared" si="175"/>
        <v/>
      </c>
      <c r="AL176" s="193" t="str">
        <f t="shared" si="175"/>
        <v/>
      </c>
      <c r="AM176" s="193" t="str">
        <f t="shared" si="175"/>
        <v/>
      </c>
      <c r="AN176" s="193" t="str">
        <f t="shared" si="175"/>
        <v/>
      </c>
      <c r="AO176" s="193" t="str">
        <f t="shared" si="175"/>
        <v/>
      </c>
      <c r="AP176" s="193" t="str">
        <f t="shared" si="175"/>
        <v/>
      </c>
      <c r="AQ176" s="193" t="str">
        <f t="shared" si="175"/>
        <v/>
      </c>
      <c r="AR176" s="193" t="str">
        <f t="shared" si="175"/>
        <v/>
      </c>
      <c r="AS176" s="193" t="str">
        <f t="shared" si="175"/>
        <v/>
      </c>
      <c r="AT176" s="67"/>
      <c r="AU176" s="67"/>
      <c r="AV176" s="67"/>
      <c r="AW176" s="67"/>
      <c r="AX176" s="67"/>
      <c r="AY176" s="67"/>
    </row>
    <row r="177" spans="1:51" ht="14.4">
      <c r="A177" s="56" t="s">
        <v>2084</v>
      </c>
      <c r="B177" s="56" t="s">
        <v>2083</v>
      </c>
      <c r="C177" s="60" t="s">
        <v>2912</v>
      </c>
      <c r="D177" s="196"/>
      <c r="E177" s="55">
        <v>1</v>
      </c>
      <c r="F177" s="55">
        <v>4023214730</v>
      </c>
      <c r="G177" s="203" t="s">
        <v>2082</v>
      </c>
      <c r="H177" s="60"/>
      <c r="I177" s="60"/>
      <c r="J177" s="60"/>
      <c r="K177" s="60"/>
      <c r="L177" s="60"/>
      <c r="M177" s="60"/>
      <c r="N177" s="60"/>
      <c r="O177" s="60"/>
      <c r="P177" s="60"/>
      <c r="Q177" s="60"/>
      <c r="R177" s="60"/>
      <c r="S177" s="60"/>
      <c r="T177" s="192"/>
      <c r="U177" s="192"/>
      <c r="V177" s="192"/>
      <c r="W177" s="192"/>
      <c r="X177" s="192"/>
      <c r="Y177" s="192"/>
      <c r="Z177" s="192"/>
      <c r="AA177" s="192"/>
      <c r="AB177" s="192"/>
      <c r="AC177" s="192"/>
      <c r="AD177" s="192"/>
      <c r="AE177" s="192"/>
      <c r="AF177" s="67"/>
      <c r="AG177" s="193" t="s">
        <v>1743</v>
      </c>
      <c r="AH177" s="193" t="str">
        <f t="shared" ref="AH177:AS177" si="176">IF(T177="Y",$AG177,"")</f>
        <v/>
      </c>
      <c r="AI177" s="193" t="str">
        <f t="shared" si="176"/>
        <v/>
      </c>
      <c r="AJ177" s="193" t="str">
        <f t="shared" si="176"/>
        <v/>
      </c>
      <c r="AK177" s="193" t="str">
        <f t="shared" si="176"/>
        <v/>
      </c>
      <c r="AL177" s="193" t="str">
        <f t="shared" si="176"/>
        <v/>
      </c>
      <c r="AM177" s="193" t="str">
        <f t="shared" si="176"/>
        <v/>
      </c>
      <c r="AN177" s="193" t="str">
        <f t="shared" si="176"/>
        <v/>
      </c>
      <c r="AO177" s="193" t="str">
        <f t="shared" si="176"/>
        <v/>
      </c>
      <c r="AP177" s="193" t="str">
        <f t="shared" si="176"/>
        <v/>
      </c>
      <c r="AQ177" s="193" t="str">
        <f t="shared" si="176"/>
        <v/>
      </c>
      <c r="AR177" s="193" t="str">
        <f t="shared" si="176"/>
        <v/>
      </c>
      <c r="AS177" s="193" t="str">
        <f t="shared" si="176"/>
        <v/>
      </c>
      <c r="AT177" s="67"/>
      <c r="AU177" s="67"/>
      <c r="AV177" s="67"/>
      <c r="AW177" s="67"/>
      <c r="AX177" s="67"/>
      <c r="AY177" s="67"/>
    </row>
    <row r="178" spans="1:51" ht="14.4">
      <c r="A178" s="56" t="s">
        <v>313</v>
      </c>
      <c r="B178" s="56" t="s">
        <v>314</v>
      </c>
      <c r="C178" s="60" t="s">
        <v>317</v>
      </c>
      <c r="D178" s="60" t="s">
        <v>316</v>
      </c>
      <c r="E178" s="55">
        <v>1</v>
      </c>
      <c r="F178" s="55"/>
      <c r="G178" s="56"/>
      <c r="H178" s="60"/>
      <c r="I178" s="60"/>
      <c r="J178" s="60"/>
      <c r="K178" s="60"/>
      <c r="L178" s="60"/>
      <c r="M178" s="60"/>
      <c r="N178" s="60"/>
      <c r="O178" s="60"/>
      <c r="P178" s="60"/>
      <c r="Q178" s="60"/>
      <c r="R178" s="60"/>
      <c r="S178" s="60"/>
      <c r="T178" s="192"/>
      <c r="U178" s="192"/>
      <c r="V178" s="192"/>
      <c r="W178" s="192"/>
      <c r="X178" s="192"/>
      <c r="Y178" s="192"/>
      <c r="Z178" s="192"/>
      <c r="AA178" s="192"/>
      <c r="AB178" s="192"/>
      <c r="AC178" s="192"/>
      <c r="AD178" s="192"/>
      <c r="AE178" s="192"/>
      <c r="AF178" s="67"/>
      <c r="AG178" s="193" t="s">
        <v>1746</v>
      </c>
      <c r="AH178" s="193" t="str">
        <f t="shared" ref="AH178:AS178" si="177">IF(T178="Y",$AG178,"")</f>
        <v/>
      </c>
      <c r="AI178" s="193" t="str">
        <f t="shared" si="177"/>
        <v/>
      </c>
      <c r="AJ178" s="193" t="str">
        <f t="shared" si="177"/>
        <v/>
      </c>
      <c r="AK178" s="193" t="str">
        <f t="shared" si="177"/>
        <v/>
      </c>
      <c r="AL178" s="193" t="str">
        <f t="shared" si="177"/>
        <v/>
      </c>
      <c r="AM178" s="193" t="str">
        <f t="shared" si="177"/>
        <v/>
      </c>
      <c r="AN178" s="193" t="str">
        <f t="shared" si="177"/>
        <v/>
      </c>
      <c r="AO178" s="193" t="str">
        <f t="shared" si="177"/>
        <v/>
      </c>
      <c r="AP178" s="193" t="str">
        <f t="shared" si="177"/>
        <v/>
      </c>
      <c r="AQ178" s="193" t="str">
        <f t="shared" si="177"/>
        <v/>
      </c>
      <c r="AR178" s="193" t="str">
        <f t="shared" si="177"/>
        <v/>
      </c>
      <c r="AS178" s="193" t="str">
        <f t="shared" si="177"/>
        <v/>
      </c>
      <c r="AT178" s="67"/>
      <c r="AU178" s="67"/>
      <c r="AV178" s="67"/>
      <c r="AW178" s="67"/>
      <c r="AX178" s="67"/>
      <c r="AY178" s="67"/>
    </row>
    <row r="179" spans="1:51" ht="14.4">
      <c r="A179" s="56" t="s">
        <v>3435</v>
      </c>
      <c r="B179" s="56" t="s">
        <v>3436</v>
      </c>
      <c r="C179" s="60" t="s">
        <v>2827</v>
      </c>
      <c r="D179" s="60" t="s">
        <v>18</v>
      </c>
      <c r="E179" s="55">
        <v>1</v>
      </c>
      <c r="F179" s="55">
        <v>4253815106</v>
      </c>
      <c r="G179" s="56"/>
      <c r="H179" s="60"/>
      <c r="I179" s="60"/>
      <c r="J179" s="60"/>
      <c r="K179" s="60"/>
      <c r="L179" s="60"/>
      <c r="M179" s="60"/>
      <c r="N179" s="60"/>
      <c r="O179" s="60"/>
      <c r="P179" s="60"/>
      <c r="Q179" s="60"/>
      <c r="R179" s="60">
        <v>1</v>
      </c>
      <c r="S179" s="60"/>
      <c r="T179" s="192"/>
      <c r="U179" s="192"/>
      <c r="V179" s="192"/>
      <c r="W179" s="192"/>
      <c r="X179" s="192"/>
      <c r="Y179" s="192"/>
      <c r="Z179" s="192"/>
      <c r="AA179" s="192"/>
      <c r="AB179" s="192"/>
      <c r="AC179" s="192"/>
      <c r="AD179" s="192" t="s">
        <v>979</v>
      </c>
      <c r="AE179" s="192"/>
      <c r="AF179" s="67"/>
      <c r="AG179" s="193" t="s">
        <v>1743</v>
      </c>
      <c r="AH179" s="193" t="str">
        <f t="shared" ref="AH179:AS179" si="178">IF(T179="Y",$AG179,"")</f>
        <v/>
      </c>
      <c r="AI179" s="193" t="str">
        <f t="shared" si="178"/>
        <v/>
      </c>
      <c r="AJ179" s="193" t="str">
        <f t="shared" si="178"/>
        <v/>
      </c>
      <c r="AK179" s="193" t="str">
        <f t="shared" si="178"/>
        <v/>
      </c>
      <c r="AL179" s="193" t="str">
        <f t="shared" si="178"/>
        <v/>
      </c>
      <c r="AM179" s="193" t="str">
        <f t="shared" si="178"/>
        <v/>
      </c>
      <c r="AN179" s="193" t="str">
        <f t="shared" si="178"/>
        <v/>
      </c>
      <c r="AO179" s="193" t="str">
        <f t="shared" si="178"/>
        <v/>
      </c>
      <c r="AP179" s="193" t="str">
        <f t="shared" si="178"/>
        <v/>
      </c>
      <c r="AQ179" s="193" t="str">
        <f t="shared" si="178"/>
        <v/>
      </c>
      <c r="AR179" s="193" t="str">
        <f t="shared" si="178"/>
        <v>Reserve</v>
      </c>
      <c r="AS179" s="193" t="str">
        <f t="shared" si="178"/>
        <v/>
      </c>
      <c r="AT179" s="67"/>
      <c r="AU179" s="67"/>
      <c r="AV179" s="67"/>
      <c r="AW179" s="67"/>
      <c r="AX179" s="67"/>
      <c r="AY179" s="67"/>
    </row>
    <row r="180" spans="1:51" ht="14.4">
      <c r="A180" s="56" t="s">
        <v>21</v>
      </c>
      <c r="B180" s="56" t="s">
        <v>3437</v>
      </c>
      <c r="C180" s="60" t="s">
        <v>3133</v>
      </c>
      <c r="D180" s="60" t="s">
        <v>18</v>
      </c>
      <c r="E180" s="55">
        <v>1</v>
      </c>
      <c r="F180" s="55">
        <v>2035249552</v>
      </c>
      <c r="G180" s="204" t="s">
        <v>14</v>
      </c>
      <c r="H180" s="60"/>
      <c r="I180" s="60"/>
      <c r="J180" s="60"/>
      <c r="K180" s="60"/>
      <c r="L180" s="60"/>
      <c r="M180" s="60"/>
      <c r="N180" s="60"/>
      <c r="O180" s="60"/>
      <c r="P180" s="60"/>
      <c r="Q180" s="60"/>
      <c r="R180" s="60">
        <v>1</v>
      </c>
      <c r="S180" s="60"/>
      <c r="T180" s="192"/>
      <c r="U180" s="192"/>
      <c r="V180" s="192"/>
      <c r="W180" s="192"/>
      <c r="X180" s="192"/>
      <c r="Y180" s="192"/>
      <c r="Z180" s="192"/>
      <c r="AA180" s="192"/>
      <c r="AB180" s="192"/>
      <c r="AC180" s="192"/>
      <c r="AD180" s="192" t="s">
        <v>979</v>
      </c>
      <c r="AE180" s="192"/>
      <c r="AF180" s="67"/>
      <c r="AG180" s="193" t="s">
        <v>1743</v>
      </c>
      <c r="AH180" s="193" t="str">
        <f t="shared" ref="AH180:AS180" si="179">IF(T180="Y",$AG180,"")</f>
        <v/>
      </c>
      <c r="AI180" s="193" t="str">
        <f t="shared" si="179"/>
        <v/>
      </c>
      <c r="AJ180" s="193" t="str">
        <f t="shared" si="179"/>
        <v/>
      </c>
      <c r="AK180" s="193" t="str">
        <f t="shared" si="179"/>
        <v/>
      </c>
      <c r="AL180" s="193" t="str">
        <f t="shared" si="179"/>
        <v/>
      </c>
      <c r="AM180" s="193" t="str">
        <f t="shared" si="179"/>
        <v/>
      </c>
      <c r="AN180" s="193" t="str">
        <f t="shared" si="179"/>
        <v/>
      </c>
      <c r="AO180" s="193" t="str">
        <f t="shared" si="179"/>
        <v/>
      </c>
      <c r="AP180" s="193" t="str">
        <f t="shared" si="179"/>
        <v/>
      </c>
      <c r="AQ180" s="193" t="str">
        <f t="shared" si="179"/>
        <v/>
      </c>
      <c r="AR180" s="193" t="str">
        <f t="shared" si="179"/>
        <v>Reserve</v>
      </c>
      <c r="AS180" s="193" t="str">
        <f t="shared" si="179"/>
        <v/>
      </c>
      <c r="AT180" s="67"/>
      <c r="AU180" s="67"/>
      <c r="AV180" s="67"/>
      <c r="AW180" s="67"/>
      <c r="AX180" s="67"/>
      <c r="AY180" s="67"/>
    </row>
    <row r="181" spans="1:51" ht="14.4">
      <c r="A181" s="56" t="s">
        <v>3438</v>
      </c>
      <c r="B181" s="56" t="s">
        <v>475</v>
      </c>
      <c r="C181" s="60" t="s">
        <v>476</v>
      </c>
      <c r="D181" s="60" t="s">
        <v>18</v>
      </c>
      <c r="E181" s="55">
        <v>1</v>
      </c>
      <c r="F181" s="55">
        <v>9728143543</v>
      </c>
      <c r="G181" s="56" t="s">
        <v>473</v>
      </c>
      <c r="H181" s="60"/>
      <c r="I181" s="60"/>
      <c r="J181" s="60"/>
      <c r="K181" s="60"/>
      <c r="L181" s="60"/>
      <c r="M181" s="60"/>
      <c r="N181" s="60"/>
      <c r="O181" s="60"/>
      <c r="P181" s="60"/>
      <c r="Q181" s="60"/>
      <c r="R181" s="60">
        <v>1</v>
      </c>
      <c r="S181" s="60"/>
      <c r="T181" s="192"/>
      <c r="U181" s="192"/>
      <c r="V181" s="192"/>
      <c r="W181" s="192"/>
      <c r="X181" s="192"/>
      <c r="Y181" s="192"/>
      <c r="Z181" s="192"/>
      <c r="AA181" s="192"/>
      <c r="AB181" s="192"/>
      <c r="AC181" s="192"/>
      <c r="AD181" s="192" t="s">
        <v>979</v>
      </c>
      <c r="AE181" s="192"/>
      <c r="AF181" s="67"/>
      <c r="AG181" s="193" t="s">
        <v>1743</v>
      </c>
      <c r="AH181" s="193" t="str">
        <f t="shared" ref="AH181:AS181" si="180">IF(T181="Y",$AG181,"")</f>
        <v/>
      </c>
      <c r="AI181" s="193" t="str">
        <f t="shared" si="180"/>
        <v/>
      </c>
      <c r="AJ181" s="193" t="str">
        <f t="shared" si="180"/>
        <v/>
      </c>
      <c r="AK181" s="193" t="str">
        <f t="shared" si="180"/>
        <v/>
      </c>
      <c r="AL181" s="193" t="str">
        <f t="shared" si="180"/>
        <v/>
      </c>
      <c r="AM181" s="193" t="str">
        <f t="shared" si="180"/>
        <v/>
      </c>
      <c r="AN181" s="193" t="str">
        <f t="shared" si="180"/>
        <v/>
      </c>
      <c r="AO181" s="193" t="str">
        <f t="shared" si="180"/>
        <v/>
      </c>
      <c r="AP181" s="193" t="str">
        <f t="shared" si="180"/>
        <v/>
      </c>
      <c r="AQ181" s="193" t="str">
        <f t="shared" si="180"/>
        <v/>
      </c>
      <c r="AR181" s="193" t="str">
        <f t="shared" si="180"/>
        <v>Reserve</v>
      </c>
      <c r="AS181" s="193" t="str">
        <f t="shared" si="180"/>
        <v/>
      </c>
      <c r="AT181" s="67"/>
      <c r="AU181" s="67"/>
      <c r="AV181" s="67"/>
      <c r="AW181" s="67"/>
      <c r="AX181" s="67"/>
      <c r="AY181" s="67"/>
    </row>
    <row r="182" spans="1:51" ht="14.4">
      <c r="A182" s="56" t="s">
        <v>3439</v>
      </c>
      <c r="B182" s="56" t="s">
        <v>3440</v>
      </c>
      <c r="C182" s="60" t="s">
        <v>3441</v>
      </c>
      <c r="D182" s="60" t="s">
        <v>18</v>
      </c>
      <c r="E182" s="55">
        <v>1</v>
      </c>
      <c r="F182" s="55" t="s">
        <v>953</v>
      </c>
      <c r="G182" s="56" t="s">
        <v>951</v>
      </c>
      <c r="H182" s="60"/>
      <c r="I182" s="60"/>
      <c r="J182" s="60"/>
      <c r="K182" s="60"/>
      <c r="L182" s="60"/>
      <c r="M182" s="60"/>
      <c r="N182" s="60"/>
      <c r="O182" s="60"/>
      <c r="P182" s="60"/>
      <c r="Q182" s="60"/>
      <c r="R182" s="60">
        <v>1</v>
      </c>
      <c r="S182" s="60"/>
      <c r="T182" s="192"/>
      <c r="U182" s="192"/>
      <c r="V182" s="192"/>
      <c r="W182" s="192"/>
      <c r="X182" s="192"/>
      <c r="Y182" s="192"/>
      <c r="Z182" s="192"/>
      <c r="AA182" s="192"/>
      <c r="AB182" s="192"/>
      <c r="AC182" s="192"/>
      <c r="AD182" s="192" t="s">
        <v>979</v>
      </c>
      <c r="AE182" s="192"/>
      <c r="AF182" s="67"/>
      <c r="AG182" s="193" t="s">
        <v>1743</v>
      </c>
      <c r="AH182" s="193" t="str">
        <f t="shared" ref="AH182:AS182" si="181">IF(T182="Y",$AG182,"")</f>
        <v/>
      </c>
      <c r="AI182" s="193" t="str">
        <f t="shared" si="181"/>
        <v/>
      </c>
      <c r="AJ182" s="193" t="str">
        <f t="shared" si="181"/>
        <v/>
      </c>
      <c r="AK182" s="193" t="str">
        <f t="shared" si="181"/>
        <v/>
      </c>
      <c r="AL182" s="193" t="str">
        <f t="shared" si="181"/>
        <v/>
      </c>
      <c r="AM182" s="193" t="str">
        <f t="shared" si="181"/>
        <v/>
      </c>
      <c r="AN182" s="193" t="str">
        <f t="shared" si="181"/>
        <v/>
      </c>
      <c r="AO182" s="193" t="str">
        <f t="shared" si="181"/>
        <v/>
      </c>
      <c r="AP182" s="193" t="str">
        <f t="shared" si="181"/>
        <v/>
      </c>
      <c r="AQ182" s="193" t="str">
        <f t="shared" si="181"/>
        <v/>
      </c>
      <c r="AR182" s="193" t="str">
        <f t="shared" si="181"/>
        <v>Reserve</v>
      </c>
      <c r="AS182" s="193" t="str">
        <f t="shared" si="181"/>
        <v/>
      </c>
      <c r="AT182" s="67"/>
      <c r="AU182" s="67"/>
      <c r="AV182" s="67"/>
      <c r="AW182" s="67"/>
      <c r="AX182" s="67"/>
      <c r="AY182" s="67"/>
    </row>
    <row r="183" spans="1:51" ht="14.4">
      <c r="A183" s="56" t="s">
        <v>3442</v>
      </c>
      <c r="B183" s="56" t="s">
        <v>3443</v>
      </c>
      <c r="C183" s="60" t="s">
        <v>3444</v>
      </c>
      <c r="D183" s="60" t="s">
        <v>18</v>
      </c>
      <c r="E183" s="55">
        <v>1</v>
      </c>
      <c r="F183" s="55">
        <v>2488170000</v>
      </c>
      <c r="G183" s="56" t="s">
        <v>827</v>
      </c>
      <c r="H183" s="60"/>
      <c r="I183" s="60"/>
      <c r="J183" s="60"/>
      <c r="K183" s="60"/>
      <c r="L183" s="60"/>
      <c r="M183" s="60"/>
      <c r="N183" s="60"/>
      <c r="O183" s="60"/>
      <c r="P183" s="60"/>
      <c r="Q183" s="60"/>
      <c r="R183" s="60">
        <v>1</v>
      </c>
      <c r="S183" s="60"/>
      <c r="T183" s="192"/>
      <c r="U183" s="192"/>
      <c r="V183" s="192"/>
      <c r="W183" s="192"/>
      <c r="X183" s="192"/>
      <c r="Y183" s="192"/>
      <c r="Z183" s="192"/>
      <c r="AA183" s="192"/>
      <c r="AB183" s="192"/>
      <c r="AC183" s="192"/>
      <c r="AD183" s="192" t="s">
        <v>979</v>
      </c>
      <c r="AE183" s="192"/>
      <c r="AF183" s="67"/>
      <c r="AG183" s="193" t="s">
        <v>1743</v>
      </c>
      <c r="AH183" s="193" t="str">
        <f t="shared" ref="AH183:AS183" si="182">IF(T183="Y",$AG183,"")</f>
        <v/>
      </c>
      <c r="AI183" s="193" t="str">
        <f t="shared" si="182"/>
        <v/>
      </c>
      <c r="AJ183" s="193" t="str">
        <f t="shared" si="182"/>
        <v/>
      </c>
      <c r="AK183" s="193" t="str">
        <f t="shared" si="182"/>
        <v/>
      </c>
      <c r="AL183" s="193" t="str">
        <f t="shared" si="182"/>
        <v/>
      </c>
      <c r="AM183" s="193" t="str">
        <f t="shared" si="182"/>
        <v/>
      </c>
      <c r="AN183" s="193" t="str">
        <f t="shared" si="182"/>
        <v/>
      </c>
      <c r="AO183" s="193" t="str">
        <f t="shared" si="182"/>
        <v/>
      </c>
      <c r="AP183" s="193" t="str">
        <f t="shared" si="182"/>
        <v/>
      </c>
      <c r="AQ183" s="193" t="str">
        <f t="shared" si="182"/>
        <v/>
      </c>
      <c r="AR183" s="193" t="str">
        <f t="shared" si="182"/>
        <v>Reserve</v>
      </c>
      <c r="AS183" s="193" t="str">
        <f t="shared" si="182"/>
        <v/>
      </c>
      <c r="AT183" s="67"/>
      <c r="AU183" s="67"/>
      <c r="AV183" s="67"/>
      <c r="AW183" s="67"/>
      <c r="AX183" s="67"/>
      <c r="AY183" s="67"/>
    </row>
    <row r="184" spans="1:51" ht="14.4">
      <c r="A184" s="56" t="s">
        <v>3445</v>
      </c>
      <c r="B184" s="56" t="s">
        <v>3446</v>
      </c>
      <c r="C184" s="60" t="s">
        <v>3447</v>
      </c>
      <c r="D184" s="60" t="s">
        <v>18</v>
      </c>
      <c r="E184" s="55">
        <v>4</v>
      </c>
      <c r="F184" s="55">
        <v>4692692588</v>
      </c>
      <c r="G184" s="56" t="s">
        <v>144</v>
      </c>
      <c r="H184" s="60"/>
      <c r="I184" s="60"/>
      <c r="J184" s="60"/>
      <c r="K184" s="60"/>
      <c r="L184" s="60"/>
      <c r="M184" s="60"/>
      <c r="N184" s="60"/>
      <c r="O184" s="60"/>
      <c r="P184" s="60"/>
      <c r="Q184" s="60"/>
      <c r="R184" s="60">
        <v>1</v>
      </c>
      <c r="S184" s="60"/>
      <c r="T184" s="192"/>
      <c r="U184" s="192"/>
      <c r="V184" s="192"/>
      <c r="W184" s="192"/>
      <c r="X184" s="192"/>
      <c r="Y184" s="192"/>
      <c r="Z184" s="192"/>
      <c r="AA184" s="192"/>
      <c r="AB184" s="192"/>
      <c r="AC184" s="192"/>
      <c r="AD184" s="192" t="s">
        <v>979</v>
      </c>
      <c r="AE184" s="192"/>
      <c r="AF184" s="67"/>
      <c r="AG184" s="193" t="s">
        <v>1743</v>
      </c>
      <c r="AH184" s="193" t="str">
        <f t="shared" ref="AH184:AS184" si="183">IF(T184="Y",$AG184,"")</f>
        <v/>
      </c>
      <c r="AI184" s="193" t="str">
        <f t="shared" si="183"/>
        <v/>
      </c>
      <c r="AJ184" s="193" t="str">
        <f t="shared" si="183"/>
        <v/>
      </c>
      <c r="AK184" s="193" t="str">
        <f t="shared" si="183"/>
        <v/>
      </c>
      <c r="AL184" s="193" t="str">
        <f t="shared" si="183"/>
        <v/>
      </c>
      <c r="AM184" s="193" t="str">
        <f t="shared" si="183"/>
        <v/>
      </c>
      <c r="AN184" s="193" t="str">
        <f t="shared" si="183"/>
        <v/>
      </c>
      <c r="AO184" s="193" t="str">
        <f t="shared" si="183"/>
        <v/>
      </c>
      <c r="AP184" s="193" t="str">
        <f t="shared" si="183"/>
        <v/>
      </c>
      <c r="AQ184" s="193" t="str">
        <f t="shared" si="183"/>
        <v/>
      </c>
      <c r="AR184" s="193" t="str">
        <f t="shared" si="183"/>
        <v>Reserve</v>
      </c>
      <c r="AS184" s="193" t="str">
        <f t="shared" si="183"/>
        <v/>
      </c>
      <c r="AT184" s="67"/>
      <c r="AU184" s="67"/>
      <c r="AV184" s="67"/>
      <c r="AW184" s="67"/>
      <c r="AX184" s="67"/>
      <c r="AY184" s="67"/>
    </row>
    <row r="185" spans="1:51" ht="14.4">
      <c r="A185" s="56" t="s">
        <v>3448</v>
      </c>
      <c r="B185" s="56" t="s">
        <v>3449</v>
      </c>
      <c r="C185" s="60" t="s">
        <v>3450</v>
      </c>
      <c r="D185" s="60" t="s">
        <v>18</v>
      </c>
      <c r="E185" s="55">
        <v>2</v>
      </c>
      <c r="F185" s="55">
        <v>9726035536</v>
      </c>
      <c r="G185" s="56" t="s">
        <v>588</v>
      </c>
      <c r="H185" s="60"/>
      <c r="I185" s="60"/>
      <c r="J185" s="60"/>
      <c r="K185" s="60"/>
      <c r="L185" s="60"/>
      <c r="M185" s="60"/>
      <c r="N185" s="60"/>
      <c r="O185" s="60"/>
      <c r="P185" s="60"/>
      <c r="Q185" s="60"/>
      <c r="R185" s="60">
        <v>1</v>
      </c>
      <c r="S185" s="60"/>
      <c r="T185" s="192"/>
      <c r="U185" s="192"/>
      <c r="V185" s="192"/>
      <c r="W185" s="192"/>
      <c r="X185" s="192"/>
      <c r="Y185" s="192"/>
      <c r="Z185" s="192"/>
      <c r="AA185" s="192"/>
      <c r="AB185" s="192"/>
      <c r="AC185" s="192"/>
      <c r="AD185" s="192" t="s">
        <v>979</v>
      </c>
      <c r="AE185" s="192"/>
      <c r="AF185" s="67"/>
      <c r="AG185" s="193" t="s">
        <v>1743</v>
      </c>
      <c r="AH185" s="193" t="str">
        <f t="shared" ref="AH185:AS185" si="184">IF(T185="Y",$AG185,"")</f>
        <v/>
      </c>
      <c r="AI185" s="193" t="str">
        <f t="shared" si="184"/>
        <v/>
      </c>
      <c r="AJ185" s="193" t="str">
        <f t="shared" si="184"/>
        <v/>
      </c>
      <c r="AK185" s="193" t="str">
        <f t="shared" si="184"/>
        <v/>
      </c>
      <c r="AL185" s="193" t="str">
        <f t="shared" si="184"/>
        <v/>
      </c>
      <c r="AM185" s="193" t="str">
        <f t="shared" si="184"/>
        <v/>
      </c>
      <c r="AN185" s="193" t="str">
        <f t="shared" si="184"/>
        <v/>
      </c>
      <c r="AO185" s="193" t="str">
        <f t="shared" si="184"/>
        <v/>
      </c>
      <c r="AP185" s="193" t="str">
        <f t="shared" si="184"/>
        <v/>
      </c>
      <c r="AQ185" s="193" t="str">
        <f t="shared" si="184"/>
        <v/>
      </c>
      <c r="AR185" s="193" t="str">
        <f t="shared" si="184"/>
        <v>Reserve</v>
      </c>
      <c r="AS185" s="193" t="str">
        <f t="shared" si="184"/>
        <v/>
      </c>
      <c r="AT185" s="67"/>
      <c r="AU185" s="67"/>
      <c r="AV185" s="67"/>
      <c r="AW185" s="67"/>
      <c r="AX185" s="67"/>
      <c r="AY185" s="67"/>
    </row>
    <row r="186" spans="1:51" ht="14.4">
      <c r="A186" s="56" t="s">
        <v>3451</v>
      </c>
      <c r="B186" s="56" t="s">
        <v>3452</v>
      </c>
      <c r="C186" s="60" t="s">
        <v>3453</v>
      </c>
      <c r="D186" s="60" t="s">
        <v>18</v>
      </c>
      <c r="E186" s="55">
        <v>1</v>
      </c>
      <c r="F186" s="55">
        <v>2018842716</v>
      </c>
      <c r="G186" s="56" t="s">
        <v>480</v>
      </c>
      <c r="H186" s="60"/>
      <c r="I186" s="60"/>
      <c r="J186" s="60"/>
      <c r="K186" s="60"/>
      <c r="L186" s="60"/>
      <c r="M186" s="60"/>
      <c r="N186" s="60"/>
      <c r="O186" s="60"/>
      <c r="P186" s="60"/>
      <c r="Q186" s="60"/>
      <c r="R186" s="60">
        <v>1</v>
      </c>
      <c r="S186" s="60"/>
      <c r="T186" s="192"/>
      <c r="U186" s="192"/>
      <c r="V186" s="192"/>
      <c r="W186" s="192"/>
      <c r="X186" s="192"/>
      <c r="Y186" s="192"/>
      <c r="Z186" s="192"/>
      <c r="AA186" s="192"/>
      <c r="AB186" s="192"/>
      <c r="AC186" s="192"/>
      <c r="AD186" s="192" t="s">
        <v>979</v>
      </c>
      <c r="AE186" s="192"/>
      <c r="AF186" s="67"/>
      <c r="AG186" s="193" t="s">
        <v>1743</v>
      </c>
      <c r="AH186" s="193" t="str">
        <f t="shared" ref="AH186:AS186" si="185">IF(T186="Y",$AG186,"")</f>
        <v/>
      </c>
      <c r="AI186" s="193" t="str">
        <f t="shared" si="185"/>
        <v/>
      </c>
      <c r="AJ186" s="193" t="str">
        <f t="shared" si="185"/>
        <v/>
      </c>
      <c r="AK186" s="193" t="str">
        <f t="shared" si="185"/>
        <v/>
      </c>
      <c r="AL186" s="193" t="str">
        <f t="shared" si="185"/>
        <v/>
      </c>
      <c r="AM186" s="193" t="str">
        <f t="shared" si="185"/>
        <v/>
      </c>
      <c r="AN186" s="193" t="str">
        <f t="shared" si="185"/>
        <v/>
      </c>
      <c r="AO186" s="193" t="str">
        <f t="shared" si="185"/>
        <v/>
      </c>
      <c r="AP186" s="193" t="str">
        <f t="shared" si="185"/>
        <v/>
      </c>
      <c r="AQ186" s="193" t="str">
        <f t="shared" si="185"/>
        <v/>
      </c>
      <c r="AR186" s="193" t="str">
        <f t="shared" si="185"/>
        <v>Reserve</v>
      </c>
      <c r="AS186" s="193" t="str">
        <f t="shared" si="185"/>
        <v/>
      </c>
      <c r="AT186" s="67"/>
      <c r="AU186" s="67"/>
      <c r="AV186" s="67"/>
      <c r="AW186" s="67"/>
      <c r="AX186" s="67"/>
      <c r="AY186" s="67"/>
    </row>
    <row r="187" spans="1:51" ht="14.4">
      <c r="A187" s="56" t="s">
        <v>3454</v>
      </c>
      <c r="B187" s="56" t="s">
        <v>3455</v>
      </c>
      <c r="C187" s="60" t="s">
        <v>3456</v>
      </c>
      <c r="D187" s="60" t="s">
        <v>18</v>
      </c>
      <c r="E187" s="55">
        <v>1</v>
      </c>
      <c r="F187" s="55">
        <v>5105054060</v>
      </c>
      <c r="G187" s="56" t="s">
        <v>1203</v>
      </c>
      <c r="H187" s="60"/>
      <c r="I187" s="60"/>
      <c r="J187" s="60"/>
      <c r="K187" s="60"/>
      <c r="L187" s="60"/>
      <c r="M187" s="60"/>
      <c r="N187" s="60"/>
      <c r="O187" s="60"/>
      <c r="P187" s="60"/>
      <c r="Q187" s="60"/>
      <c r="R187" s="60">
        <v>1</v>
      </c>
      <c r="S187" s="60"/>
      <c r="T187" s="192"/>
      <c r="U187" s="192"/>
      <c r="V187" s="192"/>
      <c r="W187" s="192"/>
      <c r="X187" s="192"/>
      <c r="Y187" s="192"/>
      <c r="Z187" s="192"/>
      <c r="AA187" s="192"/>
      <c r="AB187" s="192"/>
      <c r="AC187" s="192"/>
      <c r="AD187" s="192" t="s">
        <v>979</v>
      </c>
      <c r="AE187" s="192"/>
      <c r="AF187" s="67"/>
      <c r="AG187" s="193" t="s">
        <v>1743</v>
      </c>
      <c r="AH187" s="193" t="str">
        <f t="shared" ref="AH187:AS187" si="186">IF(T187="Y",$AG187,"")</f>
        <v/>
      </c>
      <c r="AI187" s="193" t="str">
        <f t="shared" si="186"/>
        <v/>
      </c>
      <c r="AJ187" s="193" t="str">
        <f t="shared" si="186"/>
        <v/>
      </c>
      <c r="AK187" s="193" t="str">
        <f t="shared" si="186"/>
        <v/>
      </c>
      <c r="AL187" s="193" t="str">
        <f t="shared" si="186"/>
        <v/>
      </c>
      <c r="AM187" s="193" t="str">
        <f t="shared" si="186"/>
        <v/>
      </c>
      <c r="AN187" s="193" t="str">
        <f t="shared" si="186"/>
        <v/>
      </c>
      <c r="AO187" s="193" t="str">
        <f t="shared" si="186"/>
        <v/>
      </c>
      <c r="AP187" s="193" t="str">
        <f t="shared" si="186"/>
        <v/>
      </c>
      <c r="AQ187" s="193" t="str">
        <f t="shared" si="186"/>
        <v/>
      </c>
      <c r="AR187" s="193" t="str">
        <f t="shared" si="186"/>
        <v>Reserve</v>
      </c>
      <c r="AS187" s="193" t="str">
        <f t="shared" si="186"/>
        <v/>
      </c>
      <c r="AT187" s="67"/>
      <c r="AU187" s="67"/>
      <c r="AV187" s="67"/>
      <c r="AW187" s="67"/>
      <c r="AX187" s="67"/>
      <c r="AY187" s="67"/>
    </row>
    <row r="188" spans="1:51" ht="14.4">
      <c r="A188" s="56" t="s">
        <v>3457</v>
      </c>
      <c r="B188" s="56" t="s">
        <v>3455</v>
      </c>
      <c r="C188" s="60" t="s">
        <v>2844</v>
      </c>
      <c r="D188" s="60" t="s">
        <v>18</v>
      </c>
      <c r="E188" s="55">
        <v>1</v>
      </c>
      <c r="F188" s="55">
        <v>5105054060</v>
      </c>
      <c r="G188" s="56" t="s">
        <v>1203</v>
      </c>
      <c r="H188" s="60"/>
      <c r="I188" s="60"/>
      <c r="J188" s="60"/>
      <c r="K188" s="60"/>
      <c r="L188" s="60"/>
      <c r="M188" s="60"/>
      <c r="N188" s="60"/>
      <c r="O188" s="60"/>
      <c r="P188" s="60"/>
      <c r="Q188" s="60"/>
      <c r="R188" s="60">
        <v>1</v>
      </c>
      <c r="S188" s="60"/>
      <c r="T188" s="192"/>
      <c r="U188" s="192"/>
      <c r="V188" s="192"/>
      <c r="W188" s="192"/>
      <c r="X188" s="192"/>
      <c r="Y188" s="192"/>
      <c r="Z188" s="192"/>
      <c r="AA188" s="192"/>
      <c r="AB188" s="192"/>
      <c r="AC188" s="192"/>
      <c r="AD188" s="192" t="s">
        <v>979</v>
      </c>
      <c r="AE188" s="192"/>
      <c r="AF188" s="67"/>
      <c r="AG188" s="193" t="s">
        <v>1743</v>
      </c>
      <c r="AH188" s="193" t="str">
        <f t="shared" ref="AH188:AS188" si="187">IF(T188="Y",$AG188,"")</f>
        <v/>
      </c>
      <c r="AI188" s="193" t="str">
        <f t="shared" si="187"/>
        <v/>
      </c>
      <c r="AJ188" s="193" t="str">
        <f t="shared" si="187"/>
        <v/>
      </c>
      <c r="AK188" s="193" t="str">
        <f t="shared" si="187"/>
        <v/>
      </c>
      <c r="AL188" s="193" t="str">
        <f t="shared" si="187"/>
        <v/>
      </c>
      <c r="AM188" s="193" t="str">
        <f t="shared" si="187"/>
        <v/>
      </c>
      <c r="AN188" s="193" t="str">
        <f t="shared" si="187"/>
        <v/>
      </c>
      <c r="AO188" s="193" t="str">
        <f t="shared" si="187"/>
        <v/>
      </c>
      <c r="AP188" s="193" t="str">
        <f t="shared" si="187"/>
        <v/>
      </c>
      <c r="AQ188" s="193" t="str">
        <f t="shared" si="187"/>
        <v/>
      </c>
      <c r="AR188" s="193" t="str">
        <f t="shared" si="187"/>
        <v>Reserve</v>
      </c>
      <c r="AS188" s="193" t="str">
        <f t="shared" si="187"/>
        <v/>
      </c>
      <c r="AT188" s="67"/>
      <c r="AU188" s="67"/>
      <c r="AV188" s="67"/>
      <c r="AW188" s="67"/>
      <c r="AX188" s="67"/>
      <c r="AY188" s="67"/>
    </row>
    <row r="189" spans="1:51" ht="14.4">
      <c r="A189" s="56" t="s">
        <v>839</v>
      </c>
      <c r="B189" s="56" t="s">
        <v>3458</v>
      </c>
      <c r="C189" s="60" t="s">
        <v>3062</v>
      </c>
      <c r="D189" s="60" t="s">
        <v>18</v>
      </c>
      <c r="E189" s="55">
        <v>1</v>
      </c>
      <c r="F189" s="55">
        <v>4698358003</v>
      </c>
      <c r="G189" s="56"/>
      <c r="H189" s="60"/>
      <c r="I189" s="60"/>
      <c r="J189" s="60"/>
      <c r="K189" s="60"/>
      <c r="L189" s="60"/>
      <c r="M189" s="60"/>
      <c r="N189" s="60"/>
      <c r="O189" s="60"/>
      <c r="P189" s="60"/>
      <c r="Q189" s="60"/>
      <c r="R189" s="60">
        <v>1</v>
      </c>
      <c r="S189" s="60"/>
      <c r="T189" s="192"/>
      <c r="U189" s="192"/>
      <c r="V189" s="192"/>
      <c r="W189" s="192"/>
      <c r="X189" s="192"/>
      <c r="Y189" s="192"/>
      <c r="Z189" s="192"/>
      <c r="AA189" s="192"/>
      <c r="AB189" s="192"/>
      <c r="AC189" s="192"/>
      <c r="AD189" s="192" t="s">
        <v>979</v>
      </c>
      <c r="AE189" s="192"/>
      <c r="AF189" s="67"/>
      <c r="AG189" s="193" t="s">
        <v>1743</v>
      </c>
      <c r="AH189" s="193" t="str">
        <f t="shared" ref="AH189:AS189" si="188">IF(T189="Y",$AG189,"")</f>
        <v/>
      </c>
      <c r="AI189" s="193" t="str">
        <f t="shared" si="188"/>
        <v/>
      </c>
      <c r="AJ189" s="193" t="str">
        <f t="shared" si="188"/>
        <v/>
      </c>
      <c r="AK189" s="193" t="str">
        <f t="shared" si="188"/>
        <v/>
      </c>
      <c r="AL189" s="193" t="str">
        <f t="shared" si="188"/>
        <v/>
      </c>
      <c r="AM189" s="193" t="str">
        <f t="shared" si="188"/>
        <v/>
      </c>
      <c r="AN189" s="193" t="str">
        <f t="shared" si="188"/>
        <v/>
      </c>
      <c r="AO189" s="193" t="str">
        <f t="shared" si="188"/>
        <v/>
      </c>
      <c r="AP189" s="193" t="str">
        <f t="shared" si="188"/>
        <v/>
      </c>
      <c r="AQ189" s="193" t="str">
        <f t="shared" si="188"/>
        <v/>
      </c>
      <c r="AR189" s="193" t="str">
        <f t="shared" si="188"/>
        <v>Reserve</v>
      </c>
      <c r="AS189" s="193" t="str">
        <f t="shared" si="188"/>
        <v/>
      </c>
      <c r="AT189" s="67"/>
      <c r="AU189" s="67"/>
      <c r="AV189" s="67"/>
      <c r="AW189" s="67"/>
      <c r="AX189" s="67"/>
      <c r="AY189" s="67"/>
    </row>
    <row r="190" spans="1:51" ht="14.4">
      <c r="A190" s="1" t="s">
        <v>2371</v>
      </c>
      <c r="B190" s="56" t="s">
        <v>2372</v>
      </c>
      <c r="C190" s="60" t="s">
        <v>2775</v>
      </c>
      <c r="D190" s="60" t="s">
        <v>18</v>
      </c>
      <c r="E190" s="67">
        <v>1</v>
      </c>
      <c r="F190" s="67">
        <v>5188981842</v>
      </c>
      <c r="G190" s="56" t="s">
        <v>31</v>
      </c>
      <c r="H190" s="60"/>
      <c r="I190" s="60"/>
      <c r="J190" s="60"/>
      <c r="K190" s="60"/>
      <c r="L190" s="60"/>
      <c r="M190" s="60"/>
      <c r="N190" s="60"/>
      <c r="O190" s="60"/>
      <c r="P190" s="60"/>
      <c r="Q190" s="60"/>
      <c r="R190" s="60"/>
      <c r="S190" s="60"/>
      <c r="T190" s="192"/>
      <c r="U190" s="192"/>
      <c r="V190" s="192"/>
      <c r="W190" s="192"/>
      <c r="X190" s="192"/>
      <c r="Y190" s="192"/>
      <c r="Z190" s="192"/>
      <c r="AA190" s="192"/>
      <c r="AB190" s="192"/>
      <c r="AC190" s="192"/>
      <c r="AD190" s="192"/>
      <c r="AE190" s="192"/>
      <c r="AF190" s="67"/>
      <c r="AG190" s="193" t="s">
        <v>1743</v>
      </c>
      <c r="AH190" s="193" t="str">
        <f t="shared" ref="AH190:AS190" si="189">IF(T190="Y",$AG190,"")</f>
        <v/>
      </c>
      <c r="AI190" s="193" t="str">
        <f t="shared" si="189"/>
        <v/>
      </c>
      <c r="AJ190" s="193" t="str">
        <f t="shared" si="189"/>
        <v/>
      </c>
      <c r="AK190" s="193" t="str">
        <f t="shared" si="189"/>
        <v/>
      </c>
      <c r="AL190" s="193" t="str">
        <f t="shared" si="189"/>
        <v/>
      </c>
      <c r="AM190" s="193" t="str">
        <f t="shared" si="189"/>
        <v/>
      </c>
      <c r="AN190" s="193" t="str">
        <f t="shared" si="189"/>
        <v/>
      </c>
      <c r="AO190" s="193" t="str">
        <f t="shared" si="189"/>
        <v/>
      </c>
      <c r="AP190" s="193" t="str">
        <f t="shared" si="189"/>
        <v/>
      </c>
      <c r="AQ190" s="193" t="str">
        <f t="shared" si="189"/>
        <v/>
      </c>
      <c r="AR190" s="193" t="str">
        <f t="shared" si="189"/>
        <v/>
      </c>
      <c r="AS190" s="193" t="str">
        <f t="shared" si="189"/>
        <v/>
      </c>
      <c r="AT190" s="67"/>
      <c r="AU190" s="67"/>
      <c r="AV190" s="67"/>
      <c r="AW190" s="67"/>
      <c r="AX190" s="67"/>
      <c r="AY190" s="67"/>
    </row>
    <row r="191" spans="1:51" ht="14.4">
      <c r="A191" s="56" t="s">
        <v>1156</v>
      </c>
      <c r="B191" s="56" t="s">
        <v>1157</v>
      </c>
      <c r="C191" s="60" t="s">
        <v>1159</v>
      </c>
      <c r="D191" s="60" t="s">
        <v>2768</v>
      </c>
      <c r="E191" s="55">
        <v>1</v>
      </c>
      <c r="F191" s="55"/>
      <c r="G191" s="56" t="s">
        <v>1570</v>
      </c>
      <c r="H191" s="60">
        <v>1</v>
      </c>
      <c r="I191" s="60">
        <v>1</v>
      </c>
      <c r="J191" s="60">
        <v>1</v>
      </c>
      <c r="K191" s="60">
        <v>1</v>
      </c>
      <c r="L191" s="60">
        <v>1</v>
      </c>
      <c r="M191" s="60">
        <v>1</v>
      </c>
      <c r="N191" s="60">
        <v>1</v>
      </c>
      <c r="O191" s="60">
        <v>1</v>
      </c>
      <c r="P191" s="60">
        <v>1</v>
      </c>
      <c r="Q191" s="60">
        <v>1</v>
      </c>
      <c r="R191" s="60">
        <v>1</v>
      </c>
      <c r="S191" s="60">
        <v>1</v>
      </c>
      <c r="T191" s="192" t="s">
        <v>979</v>
      </c>
      <c r="U191" s="192" t="s">
        <v>979</v>
      </c>
      <c r="V191" s="192" t="s">
        <v>979</v>
      </c>
      <c r="W191" s="192" t="s">
        <v>979</v>
      </c>
      <c r="X191" s="192" t="s">
        <v>979</v>
      </c>
      <c r="Y191" s="192" t="s">
        <v>979</v>
      </c>
      <c r="Z191" s="192" t="s">
        <v>979</v>
      </c>
      <c r="AA191" s="192" t="s">
        <v>979</v>
      </c>
      <c r="AB191" s="192" t="s">
        <v>979</v>
      </c>
      <c r="AC191" s="192" t="s">
        <v>979</v>
      </c>
      <c r="AD191" s="192" t="s">
        <v>979</v>
      </c>
      <c r="AE191" s="192" t="s">
        <v>979</v>
      </c>
      <c r="AF191" s="67"/>
      <c r="AG191" s="193" t="s">
        <v>1746</v>
      </c>
      <c r="AH191" s="193" t="str">
        <f t="shared" ref="AH191:AS191" si="190">IF(T191="Y",$AG191,"")</f>
        <v>Parking</v>
      </c>
      <c r="AI191" s="193" t="str">
        <f t="shared" si="190"/>
        <v>Parking</v>
      </c>
      <c r="AJ191" s="193" t="str">
        <f t="shared" si="190"/>
        <v>Parking</v>
      </c>
      <c r="AK191" s="193" t="str">
        <f t="shared" si="190"/>
        <v>Parking</v>
      </c>
      <c r="AL191" s="193" t="str">
        <f t="shared" si="190"/>
        <v>Parking</v>
      </c>
      <c r="AM191" s="193" t="str">
        <f t="shared" si="190"/>
        <v>Parking</v>
      </c>
      <c r="AN191" s="193" t="str">
        <f t="shared" si="190"/>
        <v>Parking</v>
      </c>
      <c r="AO191" s="193" t="str">
        <f t="shared" si="190"/>
        <v>Parking</v>
      </c>
      <c r="AP191" s="193" t="str">
        <f t="shared" si="190"/>
        <v>Parking</v>
      </c>
      <c r="AQ191" s="193" t="str">
        <f t="shared" si="190"/>
        <v>Parking</v>
      </c>
      <c r="AR191" s="193" t="str">
        <f t="shared" si="190"/>
        <v>Parking</v>
      </c>
      <c r="AS191" s="193" t="str">
        <f t="shared" si="190"/>
        <v>Parking</v>
      </c>
      <c r="AT191" s="67"/>
      <c r="AU191" s="67"/>
      <c r="AV191" s="67"/>
      <c r="AW191" s="67"/>
      <c r="AX191" s="67"/>
      <c r="AY191" s="67"/>
    </row>
    <row r="192" spans="1:51" ht="14.4">
      <c r="A192" s="56" t="s">
        <v>1577</v>
      </c>
      <c r="B192" s="56" t="s">
        <v>2373</v>
      </c>
      <c r="C192" s="60" t="s">
        <v>3459</v>
      </c>
      <c r="D192" s="60" t="s">
        <v>2768</v>
      </c>
      <c r="E192" s="67">
        <v>1</v>
      </c>
      <c r="F192" s="55"/>
      <c r="G192" s="56" t="s">
        <v>1570</v>
      </c>
      <c r="H192" s="60">
        <v>1</v>
      </c>
      <c r="I192" s="60">
        <v>1</v>
      </c>
      <c r="J192" s="60">
        <v>1</v>
      </c>
      <c r="K192" s="60">
        <v>1</v>
      </c>
      <c r="L192" s="60">
        <v>1</v>
      </c>
      <c r="M192" s="60">
        <v>1</v>
      </c>
      <c r="N192" s="60">
        <v>1</v>
      </c>
      <c r="O192" s="60">
        <v>1</v>
      </c>
      <c r="P192" s="60">
        <v>1</v>
      </c>
      <c r="Q192" s="60">
        <v>1</v>
      </c>
      <c r="R192" s="60">
        <v>1</v>
      </c>
      <c r="S192" s="60">
        <v>1</v>
      </c>
      <c r="T192" s="192" t="s">
        <v>979</v>
      </c>
      <c r="U192" s="192" t="s">
        <v>979</v>
      </c>
      <c r="V192" s="192" t="s">
        <v>979</v>
      </c>
      <c r="W192" s="192" t="s">
        <v>979</v>
      </c>
      <c r="X192" s="192" t="s">
        <v>979</v>
      </c>
      <c r="Y192" s="192" t="s">
        <v>979</v>
      </c>
      <c r="Z192" s="192" t="s">
        <v>979</v>
      </c>
      <c r="AA192" s="192" t="s">
        <v>979</v>
      </c>
      <c r="AB192" s="192" t="s">
        <v>979</v>
      </c>
      <c r="AC192" s="192" t="s">
        <v>979</v>
      </c>
      <c r="AD192" s="192" t="s">
        <v>979</v>
      </c>
      <c r="AE192" s="192" t="s">
        <v>979</v>
      </c>
      <c r="AF192" s="67"/>
      <c r="AG192" s="193" t="s">
        <v>1746</v>
      </c>
      <c r="AH192" s="193" t="str">
        <f t="shared" ref="AH192:AS192" si="191">IF(T192="Y",$AG192,"")</f>
        <v>Parking</v>
      </c>
      <c r="AI192" s="193" t="str">
        <f t="shared" si="191"/>
        <v>Parking</v>
      </c>
      <c r="AJ192" s="193" t="str">
        <f t="shared" si="191"/>
        <v>Parking</v>
      </c>
      <c r="AK192" s="193" t="str">
        <f t="shared" si="191"/>
        <v>Parking</v>
      </c>
      <c r="AL192" s="193" t="str">
        <f t="shared" si="191"/>
        <v>Parking</v>
      </c>
      <c r="AM192" s="193" t="str">
        <f t="shared" si="191"/>
        <v>Parking</v>
      </c>
      <c r="AN192" s="193" t="str">
        <f t="shared" si="191"/>
        <v>Parking</v>
      </c>
      <c r="AO192" s="193" t="str">
        <f t="shared" si="191"/>
        <v>Parking</v>
      </c>
      <c r="AP192" s="193" t="str">
        <f t="shared" si="191"/>
        <v>Parking</v>
      </c>
      <c r="AQ192" s="193" t="str">
        <f t="shared" si="191"/>
        <v>Parking</v>
      </c>
      <c r="AR192" s="193" t="str">
        <f t="shared" si="191"/>
        <v>Parking</v>
      </c>
      <c r="AS192" s="193" t="str">
        <f t="shared" si="191"/>
        <v>Parking</v>
      </c>
      <c r="AT192" s="67"/>
      <c r="AU192" s="67"/>
      <c r="AV192" s="67"/>
      <c r="AW192" s="67"/>
      <c r="AX192" s="67"/>
      <c r="AY192" s="67"/>
    </row>
    <row r="193" spans="1:51" ht="14.4">
      <c r="A193" s="56" t="s">
        <v>2374</v>
      </c>
      <c r="B193" s="56" t="s">
        <v>2375</v>
      </c>
      <c r="C193" s="60" t="s">
        <v>2816</v>
      </c>
      <c r="D193" s="60" t="s">
        <v>18</v>
      </c>
      <c r="E193" s="55">
        <v>1</v>
      </c>
      <c r="F193" s="55"/>
      <c r="G193" s="56"/>
      <c r="H193" s="60"/>
      <c r="I193" s="60"/>
      <c r="J193" s="60"/>
      <c r="K193" s="60"/>
      <c r="L193" s="60"/>
      <c r="M193" s="60"/>
      <c r="N193" s="60"/>
      <c r="O193" s="60"/>
      <c r="P193" s="60"/>
      <c r="Q193" s="60">
        <v>1</v>
      </c>
      <c r="R193" s="60">
        <v>1</v>
      </c>
      <c r="S193" s="60">
        <v>1</v>
      </c>
      <c r="T193" s="192"/>
      <c r="U193" s="192"/>
      <c r="V193" s="192"/>
      <c r="W193" s="192"/>
      <c r="X193" s="192"/>
      <c r="Y193" s="192"/>
      <c r="Z193" s="192"/>
      <c r="AA193" s="192"/>
      <c r="AB193" s="192"/>
      <c r="AC193" s="192" t="s">
        <v>979</v>
      </c>
      <c r="AD193" s="192" t="s">
        <v>979</v>
      </c>
      <c r="AE193" s="192" t="s">
        <v>979</v>
      </c>
      <c r="AF193" s="67"/>
      <c r="AG193" s="193" t="s">
        <v>1743</v>
      </c>
      <c r="AH193" s="193" t="str">
        <f t="shared" ref="AH193:AS193" si="192">IF(T193="Y",$AG193,"")</f>
        <v/>
      </c>
      <c r="AI193" s="193" t="str">
        <f t="shared" si="192"/>
        <v/>
      </c>
      <c r="AJ193" s="193" t="str">
        <f t="shared" si="192"/>
        <v/>
      </c>
      <c r="AK193" s="193" t="str">
        <f t="shared" si="192"/>
        <v/>
      </c>
      <c r="AL193" s="193" t="str">
        <f t="shared" si="192"/>
        <v/>
      </c>
      <c r="AM193" s="193" t="str">
        <f t="shared" si="192"/>
        <v/>
      </c>
      <c r="AN193" s="193" t="str">
        <f t="shared" si="192"/>
        <v/>
      </c>
      <c r="AO193" s="193" t="str">
        <f t="shared" si="192"/>
        <v/>
      </c>
      <c r="AP193" s="193" t="str">
        <f t="shared" si="192"/>
        <v/>
      </c>
      <c r="AQ193" s="193" t="str">
        <f t="shared" si="192"/>
        <v>Reserve</v>
      </c>
      <c r="AR193" s="193" t="str">
        <f t="shared" si="192"/>
        <v>Reserve</v>
      </c>
      <c r="AS193" s="193" t="str">
        <f t="shared" si="192"/>
        <v>Reserve</v>
      </c>
      <c r="AT193" s="67"/>
      <c r="AU193" s="67"/>
      <c r="AV193" s="67"/>
      <c r="AW193" s="67"/>
      <c r="AX193" s="67"/>
      <c r="AY193" s="67"/>
    </row>
    <row r="194" spans="1:51" ht="14.4">
      <c r="A194" s="56" t="s">
        <v>2217</v>
      </c>
      <c r="B194" s="56" t="s">
        <v>2218</v>
      </c>
      <c r="C194" s="60" t="s">
        <v>2812</v>
      </c>
      <c r="D194" s="60" t="s">
        <v>2768</v>
      </c>
      <c r="E194" s="67">
        <v>1</v>
      </c>
      <c r="F194" s="55"/>
      <c r="G194" s="56" t="s">
        <v>1570</v>
      </c>
      <c r="H194" s="60">
        <v>1</v>
      </c>
      <c r="I194" s="60">
        <v>1</v>
      </c>
      <c r="J194" s="60">
        <v>1</v>
      </c>
      <c r="K194" s="60">
        <v>1</v>
      </c>
      <c r="L194" s="60">
        <v>1</v>
      </c>
      <c r="M194" s="60">
        <v>1</v>
      </c>
      <c r="N194" s="60">
        <v>1</v>
      </c>
      <c r="O194" s="60">
        <v>1</v>
      </c>
      <c r="P194" s="60">
        <v>1</v>
      </c>
      <c r="Q194" s="60">
        <v>1</v>
      </c>
      <c r="R194" s="60">
        <v>1</v>
      </c>
      <c r="S194" s="60">
        <v>1</v>
      </c>
      <c r="T194" s="192" t="s">
        <v>979</v>
      </c>
      <c r="U194" s="192" t="s">
        <v>979</v>
      </c>
      <c r="V194" s="192" t="s">
        <v>979</v>
      </c>
      <c r="W194" s="192" t="s">
        <v>979</v>
      </c>
      <c r="X194" s="192" t="s">
        <v>979</v>
      </c>
      <c r="Y194" s="192" t="s">
        <v>979</v>
      </c>
      <c r="Z194" s="192" t="s">
        <v>979</v>
      </c>
      <c r="AA194" s="192" t="s">
        <v>979</v>
      </c>
      <c r="AB194" s="192" t="s">
        <v>979</v>
      </c>
      <c r="AC194" s="192" t="s">
        <v>979</v>
      </c>
      <c r="AD194" s="192" t="s">
        <v>979</v>
      </c>
      <c r="AE194" s="192" t="s">
        <v>979</v>
      </c>
      <c r="AF194" s="67"/>
      <c r="AG194" s="193" t="s">
        <v>1746</v>
      </c>
      <c r="AH194" s="193" t="str">
        <f t="shared" ref="AH194:AS194" si="193">IF(T194="Y",$AG194,"")</f>
        <v>Parking</v>
      </c>
      <c r="AI194" s="193" t="str">
        <f t="shared" si="193"/>
        <v>Parking</v>
      </c>
      <c r="AJ194" s="193" t="str">
        <f t="shared" si="193"/>
        <v>Parking</v>
      </c>
      <c r="AK194" s="193" t="str">
        <f t="shared" si="193"/>
        <v>Parking</v>
      </c>
      <c r="AL194" s="193" t="str">
        <f t="shared" si="193"/>
        <v>Parking</v>
      </c>
      <c r="AM194" s="193" t="str">
        <f t="shared" si="193"/>
        <v>Parking</v>
      </c>
      <c r="AN194" s="193" t="str">
        <f t="shared" si="193"/>
        <v>Parking</v>
      </c>
      <c r="AO194" s="193" t="str">
        <f t="shared" si="193"/>
        <v>Parking</v>
      </c>
      <c r="AP194" s="193" t="str">
        <f t="shared" si="193"/>
        <v>Parking</v>
      </c>
      <c r="AQ194" s="193" t="str">
        <f t="shared" si="193"/>
        <v>Parking</v>
      </c>
      <c r="AR194" s="193" t="str">
        <f t="shared" si="193"/>
        <v>Parking</v>
      </c>
      <c r="AS194" s="193" t="str">
        <f t="shared" si="193"/>
        <v>Parking</v>
      </c>
      <c r="AT194" s="67"/>
      <c r="AU194" s="67"/>
      <c r="AV194" s="67"/>
      <c r="AW194" s="67"/>
      <c r="AX194" s="67"/>
      <c r="AY194" s="67"/>
    </row>
    <row r="195" spans="1:51" ht="14.4">
      <c r="A195" s="56" t="s">
        <v>474</v>
      </c>
      <c r="B195" s="56" t="s">
        <v>1194</v>
      </c>
      <c r="C195" s="60" t="s">
        <v>3028</v>
      </c>
      <c r="D195" s="60" t="s">
        <v>2768</v>
      </c>
      <c r="E195" s="55">
        <v>1</v>
      </c>
      <c r="F195" s="55"/>
      <c r="G195" s="56" t="s">
        <v>1570</v>
      </c>
      <c r="H195" s="60">
        <v>1</v>
      </c>
      <c r="I195" s="60">
        <v>1</v>
      </c>
      <c r="J195" s="60">
        <v>1</v>
      </c>
      <c r="K195" s="60">
        <v>1</v>
      </c>
      <c r="L195" s="60">
        <v>1</v>
      </c>
      <c r="M195" s="60">
        <v>1</v>
      </c>
      <c r="N195" s="60">
        <v>1</v>
      </c>
      <c r="O195" s="60">
        <v>1</v>
      </c>
      <c r="P195" s="60">
        <v>1</v>
      </c>
      <c r="Q195" s="60">
        <v>1</v>
      </c>
      <c r="R195" s="60">
        <v>1</v>
      </c>
      <c r="S195" s="60">
        <v>1</v>
      </c>
      <c r="T195" s="192" t="s">
        <v>979</v>
      </c>
      <c r="U195" s="192" t="s">
        <v>979</v>
      </c>
      <c r="V195" s="192" t="s">
        <v>979</v>
      </c>
      <c r="W195" s="192" t="s">
        <v>979</v>
      </c>
      <c r="X195" s="192" t="s">
        <v>979</v>
      </c>
      <c r="Y195" s="192" t="s">
        <v>979</v>
      </c>
      <c r="Z195" s="192" t="s">
        <v>979</v>
      </c>
      <c r="AA195" s="192" t="s">
        <v>979</v>
      </c>
      <c r="AB195" s="192" t="s">
        <v>979</v>
      </c>
      <c r="AC195" s="192" t="s">
        <v>979</v>
      </c>
      <c r="AD195" s="192" t="s">
        <v>979</v>
      </c>
      <c r="AE195" s="192" t="s">
        <v>979</v>
      </c>
      <c r="AF195" s="67"/>
      <c r="AG195" s="193" t="s">
        <v>1746</v>
      </c>
      <c r="AH195" s="193" t="str">
        <f t="shared" ref="AH195:AS195" si="194">IF(T195="Y",$AG195,"")</f>
        <v>Parking</v>
      </c>
      <c r="AI195" s="193" t="str">
        <f t="shared" si="194"/>
        <v>Parking</v>
      </c>
      <c r="AJ195" s="193" t="str">
        <f t="shared" si="194"/>
        <v>Parking</v>
      </c>
      <c r="AK195" s="193" t="str">
        <f t="shared" si="194"/>
        <v>Parking</v>
      </c>
      <c r="AL195" s="193" t="str">
        <f t="shared" si="194"/>
        <v>Parking</v>
      </c>
      <c r="AM195" s="193" t="str">
        <f t="shared" si="194"/>
        <v>Parking</v>
      </c>
      <c r="AN195" s="193" t="str">
        <f t="shared" si="194"/>
        <v>Parking</v>
      </c>
      <c r="AO195" s="193" t="str">
        <f t="shared" si="194"/>
        <v>Parking</v>
      </c>
      <c r="AP195" s="193" t="str">
        <f t="shared" si="194"/>
        <v>Parking</v>
      </c>
      <c r="AQ195" s="193" t="str">
        <f t="shared" si="194"/>
        <v>Parking</v>
      </c>
      <c r="AR195" s="193" t="str">
        <f t="shared" si="194"/>
        <v>Parking</v>
      </c>
      <c r="AS195" s="193" t="str">
        <f t="shared" si="194"/>
        <v>Parking</v>
      </c>
      <c r="AT195" s="67"/>
      <c r="AU195" s="67"/>
      <c r="AV195" s="67"/>
      <c r="AW195" s="67"/>
      <c r="AX195" s="67"/>
      <c r="AY195" s="67"/>
    </row>
    <row r="196" spans="1:51" ht="14.4">
      <c r="A196" s="56" t="s">
        <v>2221</v>
      </c>
      <c r="B196" s="56" t="s">
        <v>2376</v>
      </c>
      <c r="C196" s="60" t="s">
        <v>3460</v>
      </c>
      <c r="D196" s="60" t="s">
        <v>2768</v>
      </c>
      <c r="E196" s="67">
        <v>1</v>
      </c>
      <c r="F196" s="55"/>
      <c r="G196" s="56" t="s">
        <v>1570</v>
      </c>
      <c r="H196" s="60">
        <v>1</v>
      </c>
      <c r="I196" s="60">
        <v>1</v>
      </c>
      <c r="J196" s="60">
        <v>1</v>
      </c>
      <c r="K196" s="60">
        <v>1</v>
      </c>
      <c r="L196" s="60">
        <v>1</v>
      </c>
      <c r="M196" s="60">
        <v>1</v>
      </c>
      <c r="N196" s="60">
        <v>1</v>
      </c>
      <c r="O196" s="60">
        <v>1</v>
      </c>
      <c r="P196" s="60">
        <v>1</v>
      </c>
      <c r="Q196" s="60">
        <v>1</v>
      </c>
      <c r="R196" s="60">
        <v>1</v>
      </c>
      <c r="S196" s="60">
        <v>1</v>
      </c>
      <c r="T196" s="192" t="s">
        <v>979</v>
      </c>
      <c r="U196" s="192" t="s">
        <v>979</v>
      </c>
      <c r="V196" s="192" t="s">
        <v>979</v>
      </c>
      <c r="W196" s="192" t="s">
        <v>979</v>
      </c>
      <c r="X196" s="192" t="s">
        <v>979</v>
      </c>
      <c r="Y196" s="192" t="s">
        <v>979</v>
      </c>
      <c r="Z196" s="192" t="s">
        <v>979</v>
      </c>
      <c r="AA196" s="192" t="s">
        <v>979</v>
      </c>
      <c r="AB196" s="192" t="s">
        <v>979</v>
      </c>
      <c r="AC196" s="192" t="s">
        <v>979</v>
      </c>
      <c r="AD196" s="192" t="s">
        <v>979</v>
      </c>
      <c r="AE196" s="192" t="s">
        <v>979</v>
      </c>
      <c r="AF196" s="67"/>
      <c r="AG196" s="193" t="s">
        <v>1746</v>
      </c>
      <c r="AH196" s="193" t="str">
        <f t="shared" ref="AH196:AS196" si="195">IF(T196="Y",$AG196,"")</f>
        <v>Parking</v>
      </c>
      <c r="AI196" s="193" t="str">
        <f t="shared" si="195"/>
        <v>Parking</v>
      </c>
      <c r="AJ196" s="193" t="str">
        <f t="shared" si="195"/>
        <v>Parking</v>
      </c>
      <c r="AK196" s="193" t="str">
        <f t="shared" si="195"/>
        <v>Parking</v>
      </c>
      <c r="AL196" s="193" t="str">
        <f t="shared" si="195"/>
        <v>Parking</v>
      </c>
      <c r="AM196" s="193" t="str">
        <f t="shared" si="195"/>
        <v>Parking</v>
      </c>
      <c r="AN196" s="193" t="str">
        <f t="shared" si="195"/>
        <v>Parking</v>
      </c>
      <c r="AO196" s="193" t="str">
        <f t="shared" si="195"/>
        <v>Parking</v>
      </c>
      <c r="AP196" s="193" t="str">
        <f t="shared" si="195"/>
        <v>Parking</v>
      </c>
      <c r="AQ196" s="193" t="str">
        <f t="shared" si="195"/>
        <v>Parking</v>
      </c>
      <c r="AR196" s="193" t="str">
        <f t="shared" si="195"/>
        <v>Parking</v>
      </c>
      <c r="AS196" s="193" t="str">
        <f t="shared" si="195"/>
        <v>Parking</v>
      </c>
      <c r="AT196" s="67"/>
      <c r="AU196" s="67"/>
      <c r="AV196" s="67"/>
      <c r="AW196" s="67"/>
      <c r="AX196" s="67"/>
      <c r="AY196" s="67"/>
    </row>
    <row r="197" spans="1:51" ht="14.4">
      <c r="A197" s="56" t="s">
        <v>1981</v>
      </c>
      <c r="B197" s="56" t="s">
        <v>3461</v>
      </c>
      <c r="C197" s="60" t="s">
        <v>3243</v>
      </c>
      <c r="D197" s="60" t="s">
        <v>2768</v>
      </c>
      <c r="E197" s="55">
        <v>1</v>
      </c>
      <c r="F197" s="55"/>
      <c r="G197" s="56" t="s">
        <v>1570</v>
      </c>
      <c r="H197" s="60">
        <v>1</v>
      </c>
      <c r="I197" s="60">
        <v>1</v>
      </c>
      <c r="J197" s="60">
        <v>1</v>
      </c>
      <c r="K197" s="60">
        <v>1</v>
      </c>
      <c r="L197" s="60">
        <v>1</v>
      </c>
      <c r="M197" s="60">
        <v>1</v>
      </c>
      <c r="N197" s="60">
        <v>1</v>
      </c>
      <c r="O197" s="60">
        <v>1</v>
      </c>
      <c r="P197" s="60">
        <v>1</v>
      </c>
      <c r="Q197" s="60">
        <v>1</v>
      </c>
      <c r="R197" s="60">
        <v>1</v>
      </c>
      <c r="S197" s="60">
        <v>1</v>
      </c>
      <c r="T197" s="192" t="s">
        <v>979</v>
      </c>
      <c r="U197" s="192" t="s">
        <v>979</v>
      </c>
      <c r="V197" s="192" t="s">
        <v>979</v>
      </c>
      <c r="W197" s="192" t="s">
        <v>979</v>
      </c>
      <c r="X197" s="192" t="s">
        <v>979</v>
      </c>
      <c r="Y197" s="192" t="s">
        <v>979</v>
      </c>
      <c r="Z197" s="192" t="s">
        <v>979</v>
      </c>
      <c r="AA197" s="192" t="s">
        <v>979</v>
      </c>
      <c r="AB197" s="192" t="s">
        <v>979</v>
      </c>
      <c r="AC197" s="192" t="s">
        <v>979</v>
      </c>
      <c r="AD197" s="192" t="s">
        <v>979</v>
      </c>
      <c r="AE197" s="192" t="s">
        <v>979</v>
      </c>
      <c r="AF197" s="67"/>
      <c r="AG197" s="193" t="s">
        <v>1746</v>
      </c>
      <c r="AH197" s="193" t="str">
        <f t="shared" ref="AH197:AS197" si="196">IF(T197="Y",$AG197,"")</f>
        <v>Parking</v>
      </c>
      <c r="AI197" s="193" t="str">
        <f t="shared" si="196"/>
        <v>Parking</v>
      </c>
      <c r="AJ197" s="193" t="str">
        <f t="shared" si="196"/>
        <v>Parking</v>
      </c>
      <c r="AK197" s="193" t="str">
        <f t="shared" si="196"/>
        <v>Parking</v>
      </c>
      <c r="AL197" s="193" t="str">
        <f t="shared" si="196"/>
        <v>Parking</v>
      </c>
      <c r="AM197" s="193" t="str">
        <f t="shared" si="196"/>
        <v>Parking</v>
      </c>
      <c r="AN197" s="193" t="str">
        <f t="shared" si="196"/>
        <v>Parking</v>
      </c>
      <c r="AO197" s="193" t="str">
        <f t="shared" si="196"/>
        <v>Parking</v>
      </c>
      <c r="AP197" s="193" t="str">
        <f t="shared" si="196"/>
        <v>Parking</v>
      </c>
      <c r="AQ197" s="193" t="str">
        <f t="shared" si="196"/>
        <v>Parking</v>
      </c>
      <c r="AR197" s="193" t="str">
        <f t="shared" si="196"/>
        <v>Parking</v>
      </c>
      <c r="AS197" s="193" t="str">
        <f t="shared" si="196"/>
        <v>Parking</v>
      </c>
      <c r="AT197" s="67"/>
      <c r="AU197" s="67"/>
      <c r="AV197" s="67"/>
      <c r="AW197" s="67"/>
      <c r="AX197" s="67"/>
      <c r="AY197" s="67"/>
    </row>
    <row r="198" spans="1:51" ht="14.4">
      <c r="A198" s="56" t="s">
        <v>2217</v>
      </c>
      <c r="B198" s="56" t="s">
        <v>2227</v>
      </c>
      <c r="C198" s="60" t="s">
        <v>2811</v>
      </c>
      <c r="D198" s="60" t="s">
        <v>2768</v>
      </c>
      <c r="E198" s="67">
        <v>1</v>
      </c>
      <c r="F198" s="55"/>
      <c r="G198" s="56" t="s">
        <v>1570</v>
      </c>
      <c r="H198" s="60">
        <v>1</v>
      </c>
      <c r="I198" s="60">
        <v>1</v>
      </c>
      <c r="J198" s="60">
        <v>1</v>
      </c>
      <c r="K198" s="60">
        <v>1</v>
      </c>
      <c r="L198" s="60">
        <v>1</v>
      </c>
      <c r="M198" s="60">
        <v>1</v>
      </c>
      <c r="N198" s="60">
        <v>1</v>
      </c>
      <c r="O198" s="60">
        <v>1</v>
      </c>
      <c r="P198" s="60">
        <v>1</v>
      </c>
      <c r="Q198" s="60">
        <v>1</v>
      </c>
      <c r="R198" s="60">
        <v>1</v>
      </c>
      <c r="S198" s="60">
        <v>1</v>
      </c>
      <c r="T198" s="192" t="s">
        <v>979</v>
      </c>
      <c r="U198" s="192" t="s">
        <v>979</v>
      </c>
      <c r="V198" s="192" t="s">
        <v>979</v>
      </c>
      <c r="W198" s="192" t="s">
        <v>979</v>
      </c>
      <c r="X198" s="192" t="s">
        <v>979</v>
      </c>
      <c r="Y198" s="192" t="s">
        <v>979</v>
      </c>
      <c r="Z198" s="192" t="s">
        <v>979</v>
      </c>
      <c r="AA198" s="192" t="s">
        <v>979</v>
      </c>
      <c r="AB198" s="192" t="s">
        <v>979</v>
      </c>
      <c r="AC198" s="192" t="s">
        <v>979</v>
      </c>
      <c r="AD198" s="192" t="s">
        <v>979</v>
      </c>
      <c r="AE198" s="192" t="s">
        <v>979</v>
      </c>
      <c r="AF198" s="67"/>
      <c r="AG198" s="193" t="s">
        <v>1746</v>
      </c>
      <c r="AH198" s="193" t="str">
        <f t="shared" ref="AH198:AS198" si="197">IF(T198="Y",$AG198,"")</f>
        <v>Parking</v>
      </c>
      <c r="AI198" s="193" t="str">
        <f t="shared" si="197"/>
        <v>Parking</v>
      </c>
      <c r="AJ198" s="193" t="str">
        <f t="shared" si="197"/>
        <v>Parking</v>
      </c>
      <c r="AK198" s="193" t="str">
        <f t="shared" si="197"/>
        <v>Parking</v>
      </c>
      <c r="AL198" s="193" t="str">
        <f t="shared" si="197"/>
        <v>Parking</v>
      </c>
      <c r="AM198" s="193" t="str">
        <f t="shared" si="197"/>
        <v>Parking</v>
      </c>
      <c r="AN198" s="193" t="str">
        <f t="shared" si="197"/>
        <v>Parking</v>
      </c>
      <c r="AO198" s="193" t="str">
        <f t="shared" si="197"/>
        <v>Parking</v>
      </c>
      <c r="AP198" s="193" t="str">
        <f t="shared" si="197"/>
        <v>Parking</v>
      </c>
      <c r="AQ198" s="193" t="str">
        <f t="shared" si="197"/>
        <v>Parking</v>
      </c>
      <c r="AR198" s="193" t="str">
        <f t="shared" si="197"/>
        <v>Parking</v>
      </c>
      <c r="AS198" s="193" t="str">
        <f t="shared" si="197"/>
        <v>Parking</v>
      </c>
      <c r="AT198" s="67"/>
      <c r="AU198" s="67"/>
      <c r="AV198" s="67"/>
      <c r="AW198" s="67"/>
      <c r="AX198" s="67"/>
      <c r="AY198" s="67"/>
    </row>
    <row r="199" spans="1:51" ht="14.4">
      <c r="A199" s="56" t="s">
        <v>2229</v>
      </c>
      <c r="B199" s="56" t="s">
        <v>1154</v>
      </c>
      <c r="C199" s="60" t="s">
        <v>3158</v>
      </c>
      <c r="D199" s="60" t="s">
        <v>2768</v>
      </c>
      <c r="E199" s="55">
        <v>1</v>
      </c>
      <c r="F199" s="55"/>
      <c r="G199" s="56" t="s">
        <v>1570</v>
      </c>
      <c r="H199" s="60">
        <v>1</v>
      </c>
      <c r="I199" s="60">
        <v>1</v>
      </c>
      <c r="J199" s="60">
        <v>1</v>
      </c>
      <c r="K199" s="60">
        <v>1</v>
      </c>
      <c r="L199" s="60">
        <v>1</v>
      </c>
      <c r="M199" s="60">
        <v>1</v>
      </c>
      <c r="N199" s="60">
        <v>1</v>
      </c>
      <c r="O199" s="60">
        <v>1</v>
      </c>
      <c r="P199" s="60">
        <v>1</v>
      </c>
      <c r="Q199" s="60">
        <v>1</v>
      </c>
      <c r="R199" s="60">
        <v>1</v>
      </c>
      <c r="S199" s="60">
        <v>1</v>
      </c>
      <c r="T199" s="192" t="s">
        <v>979</v>
      </c>
      <c r="U199" s="192" t="s">
        <v>979</v>
      </c>
      <c r="V199" s="192" t="s">
        <v>979</v>
      </c>
      <c r="W199" s="192" t="s">
        <v>979</v>
      </c>
      <c r="X199" s="192" t="s">
        <v>979</v>
      </c>
      <c r="Y199" s="192" t="s">
        <v>979</v>
      </c>
      <c r="Z199" s="192" t="s">
        <v>979</v>
      </c>
      <c r="AA199" s="192" t="s">
        <v>979</v>
      </c>
      <c r="AB199" s="192" t="s">
        <v>979</v>
      </c>
      <c r="AC199" s="192" t="s">
        <v>979</v>
      </c>
      <c r="AD199" s="192" t="s">
        <v>979</v>
      </c>
      <c r="AE199" s="192" t="s">
        <v>979</v>
      </c>
      <c r="AF199" s="67"/>
      <c r="AG199" s="193" t="s">
        <v>1746</v>
      </c>
      <c r="AH199" s="193" t="str">
        <f t="shared" ref="AH199:AS199" si="198">IF(T199="Y",$AG199,"")</f>
        <v>Parking</v>
      </c>
      <c r="AI199" s="193" t="str">
        <f t="shared" si="198"/>
        <v>Parking</v>
      </c>
      <c r="AJ199" s="193" t="str">
        <f t="shared" si="198"/>
        <v>Parking</v>
      </c>
      <c r="AK199" s="193" t="str">
        <f t="shared" si="198"/>
        <v>Parking</v>
      </c>
      <c r="AL199" s="193" t="str">
        <f t="shared" si="198"/>
        <v>Parking</v>
      </c>
      <c r="AM199" s="193" t="str">
        <f t="shared" si="198"/>
        <v>Parking</v>
      </c>
      <c r="AN199" s="193" t="str">
        <f t="shared" si="198"/>
        <v>Parking</v>
      </c>
      <c r="AO199" s="193" t="str">
        <f t="shared" si="198"/>
        <v>Parking</v>
      </c>
      <c r="AP199" s="193" t="str">
        <f t="shared" si="198"/>
        <v>Parking</v>
      </c>
      <c r="AQ199" s="193" t="str">
        <f t="shared" si="198"/>
        <v>Parking</v>
      </c>
      <c r="AR199" s="193" t="str">
        <f t="shared" si="198"/>
        <v>Parking</v>
      </c>
      <c r="AS199" s="193" t="str">
        <f t="shared" si="198"/>
        <v>Parking</v>
      </c>
      <c r="AT199" s="67"/>
      <c r="AU199" s="67"/>
      <c r="AV199" s="67"/>
      <c r="AW199" s="67"/>
      <c r="AX199" s="67"/>
      <c r="AY199" s="67"/>
    </row>
    <row r="200" spans="1:51" ht="14.4">
      <c r="A200" s="56" t="s">
        <v>1171</v>
      </c>
      <c r="B200" s="56" t="s">
        <v>1172</v>
      </c>
      <c r="C200" s="60" t="s">
        <v>2859</v>
      </c>
      <c r="D200" s="60" t="s">
        <v>2768</v>
      </c>
      <c r="E200" s="55">
        <v>1</v>
      </c>
      <c r="F200" s="55"/>
      <c r="G200" s="56" t="s">
        <v>1570</v>
      </c>
      <c r="H200" s="60">
        <v>1</v>
      </c>
      <c r="I200" s="60">
        <v>1</v>
      </c>
      <c r="J200" s="60">
        <v>1</v>
      </c>
      <c r="K200" s="60">
        <v>1</v>
      </c>
      <c r="L200" s="60">
        <v>1</v>
      </c>
      <c r="M200" s="60">
        <v>1</v>
      </c>
      <c r="N200" s="60">
        <v>1</v>
      </c>
      <c r="O200" s="60">
        <v>1</v>
      </c>
      <c r="P200" s="60">
        <v>1</v>
      </c>
      <c r="Q200" s="60">
        <v>1</v>
      </c>
      <c r="R200" s="60">
        <v>1</v>
      </c>
      <c r="S200" s="60">
        <v>1</v>
      </c>
      <c r="T200" s="192" t="s">
        <v>979</v>
      </c>
      <c r="U200" s="192" t="s">
        <v>979</v>
      </c>
      <c r="V200" s="192" t="s">
        <v>979</v>
      </c>
      <c r="W200" s="192" t="s">
        <v>979</v>
      </c>
      <c r="X200" s="192" t="s">
        <v>979</v>
      </c>
      <c r="Y200" s="192" t="s">
        <v>979</v>
      </c>
      <c r="Z200" s="192" t="s">
        <v>979</v>
      </c>
      <c r="AA200" s="192" t="s">
        <v>979</v>
      </c>
      <c r="AB200" s="192" t="s">
        <v>979</v>
      </c>
      <c r="AC200" s="192" t="s">
        <v>979</v>
      </c>
      <c r="AD200" s="192" t="s">
        <v>979</v>
      </c>
      <c r="AE200" s="192" t="s">
        <v>979</v>
      </c>
      <c r="AF200" s="67"/>
      <c r="AG200" s="193" t="s">
        <v>1746</v>
      </c>
      <c r="AH200" s="193" t="str">
        <f t="shared" ref="AH200:AS200" si="199">IF(T200="Y",$AG200,"")</f>
        <v>Parking</v>
      </c>
      <c r="AI200" s="193" t="str">
        <f t="shared" si="199"/>
        <v>Parking</v>
      </c>
      <c r="AJ200" s="193" t="str">
        <f t="shared" si="199"/>
        <v>Parking</v>
      </c>
      <c r="AK200" s="193" t="str">
        <f t="shared" si="199"/>
        <v>Parking</v>
      </c>
      <c r="AL200" s="193" t="str">
        <f t="shared" si="199"/>
        <v>Parking</v>
      </c>
      <c r="AM200" s="193" t="str">
        <f t="shared" si="199"/>
        <v>Parking</v>
      </c>
      <c r="AN200" s="193" t="str">
        <f t="shared" si="199"/>
        <v>Parking</v>
      </c>
      <c r="AO200" s="193" t="str">
        <f t="shared" si="199"/>
        <v>Parking</v>
      </c>
      <c r="AP200" s="193" t="str">
        <f t="shared" si="199"/>
        <v>Parking</v>
      </c>
      <c r="AQ200" s="193" t="str">
        <f t="shared" si="199"/>
        <v>Parking</v>
      </c>
      <c r="AR200" s="193" t="str">
        <f t="shared" si="199"/>
        <v>Parking</v>
      </c>
      <c r="AS200" s="193" t="str">
        <f t="shared" si="199"/>
        <v>Parking</v>
      </c>
      <c r="AT200" s="67"/>
      <c r="AU200" s="67"/>
      <c r="AV200" s="67"/>
      <c r="AW200" s="67"/>
      <c r="AX200" s="67"/>
      <c r="AY200" s="67"/>
    </row>
    <row r="201" spans="1:51" ht="14.4">
      <c r="A201" s="56" t="s">
        <v>2092</v>
      </c>
      <c r="B201" s="56" t="s">
        <v>2233</v>
      </c>
      <c r="C201" s="60" t="s">
        <v>3271</v>
      </c>
      <c r="D201" s="60" t="s">
        <v>2768</v>
      </c>
      <c r="E201" s="67">
        <v>1</v>
      </c>
      <c r="F201" s="55"/>
      <c r="G201" s="56" t="s">
        <v>1570</v>
      </c>
      <c r="H201" s="60">
        <v>1</v>
      </c>
      <c r="I201" s="60">
        <v>1</v>
      </c>
      <c r="J201" s="60">
        <v>1</v>
      </c>
      <c r="K201" s="60">
        <v>1</v>
      </c>
      <c r="L201" s="60">
        <v>1</v>
      </c>
      <c r="M201" s="60">
        <v>1</v>
      </c>
      <c r="N201" s="60">
        <v>1</v>
      </c>
      <c r="O201" s="60">
        <v>1</v>
      </c>
      <c r="P201" s="60">
        <v>1</v>
      </c>
      <c r="Q201" s="60">
        <v>1</v>
      </c>
      <c r="R201" s="60">
        <v>1</v>
      </c>
      <c r="S201" s="60">
        <v>1</v>
      </c>
      <c r="T201" s="192" t="s">
        <v>979</v>
      </c>
      <c r="U201" s="192" t="s">
        <v>979</v>
      </c>
      <c r="V201" s="192" t="s">
        <v>979</v>
      </c>
      <c r="W201" s="192" t="s">
        <v>979</v>
      </c>
      <c r="X201" s="192" t="s">
        <v>979</v>
      </c>
      <c r="Y201" s="192" t="s">
        <v>979</v>
      </c>
      <c r="Z201" s="192" t="s">
        <v>979</v>
      </c>
      <c r="AA201" s="192" t="s">
        <v>979</v>
      </c>
      <c r="AB201" s="192" t="s">
        <v>979</v>
      </c>
      <c r="AC201" s="192" t="s">
        <v>979</v>
      </c>
      <c r="AD201" s="192" t="s">
        <v>979</v>
      </c>
      <c r="AE201" s="192" t="s">
        <v>979</v>
      </c>
      <c r="AF201" s="67"/>
      <c r="AG201" s="193" t="s">
        <v>1746</v>
      </c>
      <c r="AH201" s="193" t="str">
        <f t="shared" ref="AH201:AS201" si="200">IF(T201="Y",$AG201,"")</f>
        <v>Parking</v>
      </c>
      <c r="AI201" s="193" t="str">
        <f t="shared" si="200"/>
        <v>Parking</v>
      </c>
      <c r="AJ201" s="193" t="str">
        <f t="shared" si="200"/>
        <v>Parking</v>
      </c>
      <c r="AK201" s="193" t="str">
        <f t="shared" si="200"/>
        <v>Parking</v>
      </c>
      <c r="AL201" s="193" t="str">
        <f t="shared" si="200"/>
        <v>Parking</v>
      </c>
      <c r="AM201" s="193" t="str">
        <f t="shared" si="200"/>
        <v>Parking</v>
      </c>
      <c r="AN201" s="193" t="str">
        <f t="shared" si="200"/>
        <v>Parking</v>
      </c>
      <c r="AO201" s="193" t="str">
        <f t="shared" si="200"/>
        <v>Parking</v>
      </c>
      <c r="AP201" s="193" t="str">
        <f t="shared" si="200"/>
        <v>Parking</v>
      </c>
      <c r="AQ201" s="193" t="str">
        <f t="shared" si="200"/>
        <v>Parking</v>
      </c>
      <c r="AR201" s="193" t="str">
        <f t="shared" si="200"/>
        <v>Parking</v>
      </c>
      <c r="AS201" s="193" t="str">
        <f t="shared" si="200"/>
        <v>Parking</v>
      </c>
      <c r="AT201" s="67"/>
      <c r="AU201" s="67"/>
      <c r="AV201" s="67"/>
      <c r="AW201" s="67"/>
      <c r="AX201" s="67"/>
      <c r="AY201" s="67"/>
    </row>
    <row r="202" spans="1:51" ht="14.4">
      <c r="A202" s="56" t="s">
        <v>1974</v>
      </c>
      <c r="B202" s="56" t="s">
        <v>1975</v>
      </c>
      <c r="C202" s="60" t="s">
        <v>2857</v>
      </c>
      <c r="D202" s="64" t="s">
        <v>1976</v>
      </c>
      <c r="E202" s="55">
        <v>1</v>
      </c>
      <c r="F202" s="205">
        <v>6235708672</v>
      </c>
      <c r="G202" s="12" t="s">
        <v>1973</v>
      </c>
      <c r="H202" s="60"/>
      <c r="I202" s="60"/>
      <c r="J202" s="60"/>
      <c r="K202" s="60"/>
      <c r="L202" s="60"/>
      <c r="M202" s="60"/>
      <c r="N202" s="60"/>
      <c r="O202" s="60"/>
      <c r="P202" s="60"/>
      <c r="Q202" s="60"/>
      <c r="R202" s="60"/>
      <c r="S202" s="60">
        <v>1</v>
      </c>
      <c r="T202" s="192"/>
      <c r="U202" s="192"/>
      <c r="V202" s="192"/>
      <c r="W202" s="192"/>
      <c r="X202" s="192"/>
      <c r="Y202" s="192"/>
      <c r="Z202" s="192"/>
      <c r="AA202" s="192"/>
      <c r="AB202" s="192"/>
      <c r="AC202" s="192"/>
      <c r="AD202" s="192"/>
      <c r="AE202" s="192" t="s">
        <v>979</v>
      </c>
      <c r="AF202" s="67"/>
      <c r="AG202" s="193" t="s">
        <v>1743</v>
      </c>
      <c r="AH202" s="193" t="str">
        <f t="shared" ref="AH202:AS202" si="201">IF(T202="Y",$AG202,"")</f>
        <v/>
      </c>
      <c r="AI202" s="193" t="str">
        <f t="shared" si="201"/>
        <v/>
      </c>
      <c r="AJ202" s="193" t="str">
        <f t="shared" si="201"/>
        <v/>
      </c>
      <c r="AK202" s="193" t="str">
        <f t="shared" si="201"/>
        <v/>
      </c>
      <c r="AL202" s="193" t="str">
        <f t="shared" si="201"/>
        <v/>
      </c>
      <c r="AM202" s="193" t="str">
        <f t="shared" si="201"/>
        <v/>
      </c>
      <c r="AN202" s="193" t="str">
        <f t="shared" si="201"/>
        <v/>
      </c>
      <c r="AO202" s="193" t="str">
        <f t="shared" si="201"/>
        <v/>
      </c>
      <c r="AP202" s="193" t="str">
        <f t="shared" si="201"/>
        <v/>
      </c>
      <c r="AQ202" s="193" t="str">
        <f t="shared" si="201"/>
        <v/>
      </c>
      <c r="AR202" s="193" t="str">
        <f t="shared" si="201"/>
        <v/>
      </c>
      <c r="AS202" s="193" t="str">
        <f t="shared" si="201"/>
        <v>Reserve</v>
      </c>
      <c r="AT202" s="67"/>
      <c r="AU202" s="67"/>
      <c r="AV202" s="67"/>
      <c r="AW202" s="67"/>
      <c r="AX202" s="67"/>
      <c r="AY202" s="67"/>
    </row>
    <row r="203" spans="1:51" ht="14.4">
      <c r="A203" s="56" t="s">
        <v>3462</v>
      </c>
      <c r="B203" s="56" t="s">
        <v>1979</v>
      </c>
      <c r="C203" s="60" t="s">
        <v>2885</v>
      </c>
      <c r="D203" s="64" t="s">
        <v>1976</v>
      </c>
      <c r="E203" s="67">
        <v>1</v>
      </c>
      <c r="F203" s="47">
        <v>4803904304</v>
      </c>
      <c r="G203" s="12" t="s">
        <v>1977</v>
      </c>
      <c r="H203" s="60"/>
      <c r="I203" s="60"/>
      <c r="J203" s="60"/>
      <c r="K203" s="60"/>
      <c r="L203" s="60"/>
      <c r="M203" s="60"/>
      <c r="N203" s="60"/>
      <c r="O203" s="60"/>
      <c r="P203" s="60"/>
      <c r="Q203" s="60"/>
      <c r="R203" s="60">
        <v>1</v>
      </c>
      <c r="S203" s="60">
        <v>1</v>
      </c>
      <c r="T203" s="192"/>
      <c r="U203" s="192"/>
      <c r="V203" s="192"/>
      <c r="W203" s="192"/>
      <c r="X203" s="192"/>
      <c r="Y203" s="192"/>
      <c r="Z203" s="192"/>
      <c r="AA203" s="192"/>
      <c r="AB203" s="192"/>
      <c r="AC203" s="192"/>
      <c r="AD203" s="192" t="s">
        <v>979</v>
      </c>
      <c r="AE203" s="192" t="s">
        <v>979</v>
      </c>
      <c r="AF203" s="67"/>
      <c r="AG203" s="193" t="s">
        <v>1743</v>
      </c>
      <c r="AH203" s="193" t="str">
        <f t="shared" ref="AH203:AS203" si="202">IF(T203="Y",$AG203,"")</f>
        <v/>
      </c>
      <c r="AI203" s="193" t="str">
        <f t="shared" si="202"/>
        <v/>
      </c>
      <c r="AJ203" s="193" t="str">
        <f t="shared" si="202"/>
        <v/>
      </c>
      <c r="AK203" s="193" t="str">
        <f t="shared" si="202"/>
        <v/>
      </c>
      <c r="AL203" s="193" t="str">
        <f t="shared" si="202"/>
        <v/>
      </c>
      <c r="AM203" s="193" t="str">
        <f t="shared" si="202"/>
        <v/>
      </c>
      <c r="AN203" s="193" t="str">
        <f t="shared" si="202"/>
        <v/>
      </c>
      <c r="AO203" s="193" t="str">
        <f t="shared" si="202"/>
        <v/>
      </c>
      <c r="AP203" s="193" t="str">
        <f t="shared" si="202"/>
        <v/>
      </c>
      <c r="AQ203" s="193" t="str">
        <f t="shared" si="202"/>
        <v/>
      </c>
      <c r="AR203" s="193" t="str">
        <f t="shared" si="202"/>
        <v>Reserve</v>
      </c>
      <c r="AS203" s="193" t="str">
        <f t="shared" si="202"/>
        <v>Reserve</v>
      </c>
      <c r="AT203" s="67"/>
      <c r="AU203" s="67"/>
      <c r="AV203" s="67"/>
      <c r="AW203" s="67"/>
      <c r="AX203" s="67"/>
      <c r="AY203" s="67"/>
    </row>
    <row r="204" spans="1:51" ht="14.4">
      <c r="A204" s="56" t="s">
        <v>1892</v>
      </c>
      <c r="B204" s="56" t="s">
        <v>1889</v>
      </c>
      <c r="C204" s="60" t="s">
        <v>2996</v>
      </c>
      <c r="D204" s="12" t="s">
        <v>1893</v>
      </c>
      <c r="E204" s="55">
        <v>1</v>
      </c>
      <c r="F204" s="205">
        <v>4438963908</v>
      </c>
      <c r="G204" s="12" t="s">
        <v>1891</v>
      </c>
      <c r="H204" s="60"/>
      <c r="I204" s="60"/>
      <c r="J204" s="60"/>
      <c r="K204" s="60"/>
      <c r="L204" s="60"/>
      <c r="M204" s="60"/>
      <c r="N204" s="60"/>
      <c r="O204" s="60"/>
      <c r="P204" s="60"/>
      <c r="Q204" s="60">
        <v>1</v>
      </c>
      <c r="R204" s="60">
        <v>1</v>
      </c>
      <c r="S204" s="60"/>
      <c r="T204" s="192"/>
      <c r="U204" s="192"/>
      <c r="V204" s="192"/>
      <c r="W204" s="192"/>
      <c r="X204" s="192"/>
      <c r="Y204" s="192"/>
      <c r="Z204" s="192"/>
      <c r="AA204" s="192"/>
      <c r="AB204" s="192"/>
      <c r="AC204" s="192" t="s">
        <v>979</v>
      </c>
      <c r="AD204" s="192" t="s">
        <v>979</v>
      </c>
      <c r="AE204" s="192"/>
      <c r="AF204" s="67"/>
      <c r="AG204" s="193" t="s">
        <v>1743</v>
      </c>
      <c r="AH204" s="193" t="str">
        <f t="shared" ref="AH204:AS204" si="203">IF(T204="Y",$AG204,"")</f>
        <v/>
      </c>
      <c r="AI204" s="193" t="str">
        <f t="shared" si="203"/>
        <v/>
      </c>
      <c r="AJ204" s="193" t="str">
        <f t="shared" si="203"/>
        <v/>
      </c>
      <c r="AK204" s="193" t="str">
        <f t="shared" si="203"/>
        <v/>
      </c>
      <c r="AL204" s="193" t="str">
        <f t="shared" si="203"/>
        <v/>
      </c>
      <c r="AM204" s="193" t="str">
        <f t="shared" si="203"/>
        <v/>
      </c>
      <c r="AN204" s="193" t="str">
        <f t="shared" si="203"/>
        <v/>
      </c>
      <c r="AO204" s="193" t="str">
        <f t="shared" si="203"/>
        <v/>
      </c>
      <c r="AP204" s="193" t="str">
        <f t="shared" si="203"/>
        <v/>
      </c>
      <c r="AQ204" s="193" t="str">
        <f t="shared" si="203"/>
        <v>Reserve</v>
      </c>
      <c r="AR204" s="193" t="str">
        <f t="shared" si="203"/>
        <v>Reserve</v>
      </c>
      <c r="AS204" s="193" t="str">
        <f t="shared" si="203"/>
        <v/>
      </c>
      <c r="AT204" s="67"/>
      <c r="AU204" s="67"/>
      <c r="AV204" s="67"/>
      <c r="AW204" s="67"/>
      <c r="AX204" s="67"/>
      <c r="AY204" s="67"/>
    </row>
    <row r="205" spans="1:51" ht="14.4">
      <c r="A205" s="56" t="s">
        <v>461</v>
      </c>
      <c r="B205" s="56" t="s">
        <v>1901</v>
      </c>
      <c r="C205" s="60" t="s">
        <v>3080</v>
      </c>
      <c r="D205" s="12" t="s">
        <v>1893</v>
      </c>
      <c r="E205" s="55">
        <v>1</v>
      </c>
      <c r="F205" s="55">
        <v>9043148795</v>
      </c>
      <c r="G205" s="12" t="s">
        <v>1900</v>
      </c>
      <c r="H205" s="60"/>
      <c r="I205" s="60"/>
      <c r="J205" s="60"/>
      <c r="K205" s="60"/>
      <c r="L205" s="60"/>
      <c r="M205" s="60"/>
      <c r="N205" s="60"/>
      <c r="O205" s="60"/>
      <c r="P205" s="60"/>
      <c r="Q205" s="60">
        <v>1</v>
      </c>
      <c r="R205" s="60"/>
      <c r="S205" s="60"/>
      <c r="T205" s="192"/>
      <c r="U205" s="192"/>
      <c r="V205" s="192"/>
      <c r="W205" s="192"/>
      <c r="X205" s="192"/>
      <c r="Y205" s="192"/>
      <c r="Z205" s="192"/>
      <c r="AA205" s="192"/>
      <c r="AB205" s="192"/>
      <c r="AC205" s="192" t="s">
        <v>979</v>
      </c>
      <c r="AD205" s="192"/>
      <c r="AE205" s="192"/>
      <c r="AF205" s="67"/>
      <c r="AG205" s="193" t="s">
        <v>1743</v>
      </c>
      <c r="AH205" s="193" t="str">
        <f t="shared" ref="AH205:AS205" si="204">IF(T205="Y",$AG205,"")</f>
        <v/>
      </c>
      <c r="AI205" s="193" t="str">
        <f t="shared" si="204"/>
        <v/>
      </c>
      <c r="AJ205" s="193" t="str">
        <f t="shared" si="204"/>
        <v/>
      </c>
      <c r="AK205" s="193" t="str">
        <f t="shared" si="204"/>
        <v/>
      </c>
      <c r="AL205" s="193" t="str">
        <f t="shared" si="204"/>
        <v/>
      </c>
      <c r="AM205" s="193" t="str">
        <f t="shared" si="204"/>
        <v/>
      </c>
      <c r="AN205" s="193" t="str">
        <f t="shared" si="204"/>
        <v/>
      </c>
      <c r="AO205" s="193" t="str">
        <f t="shared" si="204"/>
        <v/>
      </c>
      <c r="AP205" s="193" t="str">
        <f t="shared" si="204"/>
        <v/>
      </c>
      <c r="AQ205" s="193" t="str">
        <f t="shared" si="204"/>
        <v>Reserve</v>
      </c>
      <c r="AR205" s="193" t="str">
        <f t="shared" si="204"/>
        <v/>
      </c>
      <c r="AS205" s="193" t="str">
        <f t="shared" si="204"/>
        <v/>
      </c>
      <c r="AT205" s="67"/>
      <c r="AU205" s="67"/>
      <c r="AV205" s="67"/>
      <c r="AW205" s="67"/>
      <c r="AX205" s="67"/>
      <c r="AY205" s="67"/>
    </row>
    <row r="206" spans="1:51" ht="14.4">
      <c r="A206" s="56" t="s">
        <v>709</v>
      </c>
      <c r="B206" s="56" t="s">
        <v>3463</v>
      </c>
      <c r="C206" s="60" t="s">
        <v>3241</v>
      </c>
      <c r="D206" s="94" t="s">
        <v>1855</v>
      </c>
      <c r="E206" s="55">
        <v>1</v>
      </c>
      <c r="F206" s="61">
        <v>4847441232</v>
      </c>
      <c r="G206" s="94" t="s">
        <v>1903</v>
      </c>
      <c r="H206" s="60"/>
      <c r="I206" s="60"/>
      <c r="J206" s="60"/>
      <c r="K206" s="60"/>
      <c r="L206" s="60"/>
      <c r="M206" s="60"/>
      <c r="N206" s="60"/>
      <c r="O206" s="60"/>
      <c r="P206" s="60"/>
      <c r="Q206" s="60"/>
      <c r="R206" s="60">
        <v>1</v>
      </c>
      <c r="S206" s="60"/>
      <c r="T206" s="192"/>
      <c r="U206" s="192"/>
      <c r="V206" s="192"/>
      <c r="W206" s="192"/>
      <c r="X206" s="192"/>
      <c r="Y206" s="192"/>
      <c r="Z206" s="192"/>
      <c r="AA206" s="192"/>
      <c r="AB206" s="192"/>
      <c r="AC206" s="192"/>
      <c r="AD206" s="192" t="s">
        <v>979</v>
      </c>
      <c r="AE206" s="192"/>
      <c r="AF206" s="67"/>
      <c r="AG206" s="193" t="s">
        <v>1743</v>
      </c>
      <c r="AH206" s="193" t="str">
        <f t="shared" ref="AH206:AS206" si="205">IF(T206="Y",$AG206,"")</f>
        <v/>
      </c>
      <c r="AI206" s="193" t="str">
        <f t="shared" si="205"/>
        <v/>
      </c>
      <c r="AJ206" s="193" t="str">
        <f t="shared" si="205"/>
        <v/>
      </c>
      <c r="AK206" s="193" t="str">
        <f t="shared" si="205"/>
        <v/>
      </c>
      <c r="AL206" s="193" t="str">
        <f t="shared" si="205"/>
        <v/>
      </c>
      <c r="AM206" s="193" t="str">
        <f t="shared" si="205"/>
        <v/>
      </c>
      <c r="AN206" s="193" t="str">
        <f t="shared" si="205"/>
        <v/>
      </c>
      <c r="AO206" s="193" t="str">
        <f t="shared" si="205"/>
        <v/>
      </c>
      <c r="AP206" s="193" t="str">
        <f t="shared" si="205"/>
        <v/>
      </c>
      <c r="AQ206" s="193" t="str">
        <f t="shared" si="205"/>
        <v/>
      </c>
      <c r="AR206" s="193" t="str">
        <f t="shared" si="205"/>
        <v>Reserve</v>
      </c>
      <c r="AS206" s="193" t="str">
        <f t="shared" si="205"/>
        <v/>
      </c>
      <c r="AT206" s="67"/>
      <c r="AU206" s="67"/>
      <c r="AV206" s="67"/>
      <c r="AW206" s="67"/>
      <c r="AX206" s="67"/>
      <c r="AY206" s="67"/>
    </row>
    <row r="207" spans="1:51" ht="14.4">
      <c r="A207" s="56" t="s">
        <v>1800</v>
      </c>
      <c r="B207" s="56" t="s">
        <v>1907</v>
      </c>
      <c r="C207" s="60" t="s">
        <v>2833</v>
      </c>
      <c r="D207" s="94" t="s">
        <v>1855</v>
      </c>
      <c r="E207" s="55">
        <v>1</v>
      </c>
      <c r="F207" s="61">
        <v>7323105032</v>
      </c>
      <c r="G207" s="94" t="s">
        <v>1906</v>
      </c>
      <c r="H207" s="60"/>
      <c r="I207" s="60"/>
      <c r="J207" s="60"/>
      <c r="K207" s="60"/>
      <c r="L207" s="60"/>
      <c r="M207" s="60"/>
      <c r="N207" s="60"/>
      <c r="O207" s="60"/>
      <c r="P207" s="60"/>
      <c r="Q207" s="60"/>
      <c r="R207" s="60">
        <v>1</v>
      </c>
      <c r="S207" s="60"/>
      <c r="T207" s="192"/>
      <c r="U207" s="192"/>
      <c r="V207" s="192"/>
      <c r="W207" s="192"/>
      <c r="X207" s="192"/>
      <c r="Y207" s="192"/>
      <c r="Z207" s="192"/>
      <c r="AA207" s="192"/>
      <c r="AB207" s="192"/>
      <c r="AC207" s="192"/>
      <c r="AD207" s="192" t="s">
        <v>979</v>
      </c>
      <c r="AE207" s="192"/>
      <c r="AF207" s="67"/>
      <c r="AG207" s="193" t="s">
        <v>1743</v>
      </c>
      <c r="AH207" s="193" t="str">
        <f t="shared" ref="AH207:AS207" si="206">IF(T207="Y",$AG207,"")</f>
        <v/>
      </c>
      <c r="AI207" s="193" t="str">
        <f t="shared" si="206"/>
        <v/>
      </c>
      <c r="AJ207" s="193" t="str">
        <f t="shared" si="206"/>
        <v/>
      </c>
      <c r="AK207" s="193" t="str">
        <f t="shared" si="206"/>
        <v/>
      </c>
      <c r="AL207" s="193" t="str">
        <f t="shared" si="206"/>
        <v/>
      </c>
      <c r="AM207" s="193" t="str">
        <f t="shared" si="206"/>
        <v/>
      </c>
      <c r="AN207" s="193" t="str">
        <f t="shared" si="206"/>
        <v/>
      </c>
      <c r="AO207" s="193" t="str">
        <f t="shared" si="206"/>
        <v/>
      </c>
      <c r="AP207" s="193" t="str">
        <f t="shared" si="206"/>
        <v/>
      </c>
      <c r="AQ207" s="193" t="str">
        <f t="shared" si="206"/>
        <v/>
      </c>
      <c r="AR207" s="193" t="str">
        <f t="shared" si="206"/>
        <v>Reserve</v>
      </c>
      <c r="AS207" s="193" t="str">
        <f t="shared" si="206"/>
        <v/>
      </c>
      <c r="AT207" s="67"/>
      <c r="AU207" s="67"/>
      <c r="AV207" s="67"/>
      <c r="AW207" s="67"/>
      <c r="AX207" s="67"/>
      <c r="AY207" s="67"/>
    </row>
    <row r="208" spans="1:51" ht="14.4">
      <c r="A208" s="56" t="s">
        <v>821</v>
      </c>
      <c r="B208" s="56" t="s">
        <v>1118</v>
      </c>
      <c r="C208" s="60" t="s">
        <v>3219</v>
      </c>
      <c r="D208" s="94" t="s">
        <v>1855</v>
      </c>
      <c r="E208" s="55">
        <v>1</v>
      </c>
      <c r="F208" s="61">
        <v>7327638538</v>
      </c>
      <c r="G208" s="94" t="s">
        <v>1910</v>
      </c>
      <c r="H208" s="60"/>
      <c r="I208" s="60"/>
      <c r="J208" s="60"/>
      <c r="K208" s="60"/>
      <c r="L208" s="60"/>
      <c r="M208" s="60"/>
      <c r="N208" s="60"/>
      <c r="O208" s="60"/>
      <c r="P208" s="60"/>
      <c r="Q208" s="60"/>
      <c r="R208" s="60">
        <v>1</v>
      </c>
      <c r="S208" s="60"/>
      <c r="T208" s="192"/>
      <c r="U208" s="192"/>
      <c r="V208" s="192"/>
      <c r="W208" s="192"/>
      <c r="X208" s="192"/>
      <c r="Y208" s="192"/>
      <c r="Z208" s="192"/>
      <c r="AA208" s="192"/>
      <c r="AB208" s="192"/>
      <c r="AC208" s="192"/>
      <c r="AD208" s="192" t="s">
        <v>979</v>
      </c>
      <c r="AE208" s="192"/>
      <c r="AF208" s="67"/>
      <c r="AG208" s="193" t="s">
        <v>1743</v>
      </c>
      <c r="AH208" s="193" t="str">
        <f t="shared" ref="AH208:AS208" si="207">IF(T208="Y",$AG208,"")</f>
        <v/>
      </c>
      <c r="AI208" s="193" t="str">
        <f t="shared" si="207"/>
        <v/>
      </c>
      <c r="AJ208" s="193" t="str">
        <f t="shared" si="207"/>
        <v/>
      </c>
      <c r="AK208" s="193" t="str">
        <f t="shared" si="207"/>
        <v/>
      </c>
      <c r="AL208" s="193" t="str">
        <f t="shared" si="207"/>
        <v/>
      </c>
      <c r="AM208" s="193" t="str">
        <f t="shared" si="207"/>
        <v/>
      </c>
      <c r="AN208" s="193" t="str">
        <f t="shared" si="207"/>
        <v/>
      </c>
      <c r="AO208" s="193" t="str">
        <f t="shared" si="207"/>
        <v/>
      </c>
      <c r="AP208" s="193" t="str">
        <f t="shared" si="207"/>
        <v/>
      </c>
      <c r="AQ208" s="193" t="str">
        <f t="shared" si="207"/>
        <v/>
      </c>
      <c r="AR208" s="193" t="str">
        <f t="shared" si="207"/>
        <v>Reserve</v>
      </c>
      <c r="AS208" s="193" t="str">
        <f t="shared" si="207"/>
        <v/>
      </c>
      <c r="AT208" s="67"/>
      <c r="AU208" s="67"/>
      <c r="AV208" s="67"/>
      <c r="AW208" s="67"/>
      <c r="AX208" s="67"/>
      <c r="AY208" s="67"/>
    </row>
    <row r="209" spans="1:51" ht="14.4">
      <c r="A209" s="206" t="s">
        <v>821</v>
      </c>
      <c r="B209" s="206" t="s">
        <v>2094</v>
      </c>
      <c r="C209" s="206" t="s">
        <v>3218</v>
      </c>
      <c r="D209" s="206" t="s">
        <v>2043</v>
      </c>
      <c r="E209" s="207">
        <v>1</v>
      </c>
      <c r="F209" s="208">
        <v>9194341604</v>
      </c>
      <c r="G209" s="209" t="s">
        <v>2093</v>
      </c>
      <c r="H209" s="206"/>
      <c r="I209" s="206"/>
      <c r="J209" s="206"/>
      <c r="K209" s="206"/>
      <c r="L209" s="206"/>
      <c r="M209" s="206"/>
      <c r="N209" s="206"/>
      <c r="O209" s="206"/>
      <c r="P209" s="206"/>
      <c r="Q209" s="206"/>
      <c r="R209" s="206"/>
      <c r="S209" s="206"/>
      <c r="T209" s="206"/>
      <c r="U209" s="206"/>
      <c r="V209" s="206"/>
      <c r="W209" s="206"/>
      <c r="X209" s="206"/>
      <c r="Y209" s="206"/>
      <c r="Z209" s="206"/>
      <c r="AA209" s="206"/>
      <c r="AB209" s="206"/>
      <c r="AC209" s="210" t="s">
        <v>979</v>
      </c>
      <c r="AD209" s="210" t="s">
        <v>979</v>
      </c>
      <c r="AE209" s="206" t="s">
        <v>979</v>
      </c>
      <c r="AF209" s="206"/>
      <c r="AG209" s="193" t="s">
        <v>1743</v>
      </c>
      <c r="AH209" s="193" t="str">
        <f t="shared" ref="AH209:AS209" si="208">IF(T209="Y",$AG209,"")</f>
        <v/>
      </c>
      <c r="AI209" s="193" t="str">
        <f t="shared" si="208"/>
        <v/>
      </c>
      <c r="AJ209" s="193" t="str">
        <f t="shared" si="208"/>
        <v/>
      </c>
      <c r="AK209" s="193" t="str">
        <f t="shared" si="208"/>
        <v/>
      </c>
      <c r="AL209" s="193" t="str">
        <f t="shared" si="208"/>
        <v/>
      </c>
      <c r="AM209" s="193" t="str">
        <f t="shared" si="208"/>
        <v/>
      </c>
      <c r="AN209" s="193" t="str">
        <f t="shared" si="208"/>
        <v/>
      </c>
      <c r="AO209" s="193" t="str">
        <f t="shared" si="208"/>
        <v/>
      </c>
      <c r="AP209" s="193" t="str">
        <f t="shared" si="208"/>
        <v/>
      </c>
      <c r="AQ209" s="193" t="str">
        <f t="shared" si="208"/>
        <v>Reserve</v>
      </c>
      <c r="AR209" s="193" t="str">
        <f t="shared" si="208"/>
        <v>Reserve</v>
      </c>
      <c r="AS209" s="193" t="str">
        <f t="shared" si="208"/>
        <v>Reserve</v>
      </c>
      <c r="AT209" s="206"/>
      <c r="AU209" s="206"/>
      <c r="AV209" s="206"/>
      <c r="AW209" s="206"/>
      <c r="AX209" s="206"/>
      <c r="AY209" s="206"/>
    </row>
    <row r="210" spans="1:51" ht="14.4">
      <c r="A210" s="206" t="s">
        <v>2081</v>
      </c>
      <c r="B210" s="206" t="s">
        <v>2079</v>
      </c>
      <c r="C210" s="210" t="s">
        <v>3047</v>
      </c>
      <c r="D210" s="210" t="s">
        <v>2043</v>
      </c>
      <c r="E210" s="207">
        <v>1</v>
      </c>
      <c r="F210" s="211">
        <v>9257449284</v>
      </c>
      <c r="G210" s="212" t="s">
        <v>2080</v>
      </c>
      <c r="H210" s="206"/>
      <c r="I210" s="206"/>
      <c r="J210" s="206"/>
      <c r="K210" s="206"/>
      <c r="L210" s="206"/>
      <c r="M210" s="206"/>
      <c r="N210" s="206"/>
      <c r="O210" s="206"/>
      <c r="P210" s="206"/>
      <c r="Q210" s="206"/>
      <c r="R210" s="206"/>
      <c r="S210" s="206"/>
      <c r="T210" s="206"/>
      <c r="U210" s="206"/>
      <c r="V210" s="206"/>
      <c r="W210" s="206"/>
      <c r="X210" s="206"/>
      <c r="Y210" s="206"/>
      <c r="Z210" s="206"/>
      <c r="AA210" s="206"/>
      <c r="AB210" s="206"/>
      <c r="AC210" s="210"/>
      <c r="AD210" s="210" t="s">
        <v>979</v>
      </c>
      <c r="AE210" s="210" t="s">
        <v>979</v>
      </c>
      <c r="AF210" s="206"/>
      <c r="AG210" s="193" t="s">
        <v>1743</v>
      </c>
      <c r="AH210" s="193" t="str">
        <f t="shared" ref="AH210:AS210" si="209">IF(T210="Y",$AG210,"")</f>
        <v/>
      </c>
      <c r="AI210" s="193" t="str">
        <f t="shared" si="209"/>
        <v/>
      </c>
      <c r="AJ210" s="193" t="str">
        <f t="shared" si="209"/>
        <v/>
      </c>
      <c r="AK210" s="193" t="str">
        <f t="shared" si="209"/>
        <v/>
      </c>
      <c r="AL210" s="193" t="str">
        <f t="shared" si="209"/>
        <v/>
      </c>
      <c r="AM210" s="193" t="str">
        <f t="shared" si="209"/>
        <v/>
      </c>
      <c r="AN210" s="193" t="str">
        <f t="shared" si="209"/>
        <v/>
      </c>
      <c r="AO210" s="193" t="str">
        <f t="shared" si="209"/>
        <v/>
      </c>
      <c r="AP210" s="193" t="str">
        <f t="shared" si="209"/>
        <v/>
      </c>
      <c r="AQ210" s="193" t="str">
        <f t="shared" si="209"/>
        <v/>
      </c>
      <c r="AR210" s="193" t="str">
        <f t="shared" si="209"/>
        <v>Reserve</v>
      </c>
      <c r="AS210" s="193" t="str">
        <f t="shared" si="209"/>
        <v>Reserve</v>
      </c>
      <c r="AT210" s="206"/>
      <c r="AU210" s="206"/>
      <c r="AV210" s="206"/>
      <c r="AW210" s="206"/>
      <c r="AX210" s="206"/>
      <c r="AY210" s="206"/>
    </row>
    <row r="211" spans="1:51" ht="14.4">
      <c r="A211" s="206" t="s">
        <v>413</v>
      </c>
      <c r="B211" s="206" t="s">
        <v>2083</v>
      </c>
      <c r="C211" s="210" t="s">
        <v>2887</v>
      </c>
      <c r="D211" s="206" t="s">
        <v>2043</v>
      </c>
      <c r="E211" s="207">
        <v>1</v>
      </c>
      <c r="F211" s="211">
        <v>5312105467</v>
      </c>
      <c r="G211" s="212" t="s">
        <v>2082</v>
      </c>
      <c r="H211" s="206"/>
      <c r="I211" s="206"/>
      <c r="J211" s="206"/>
      <c r="K211" s="206"/>
      <c r="L211" s="206"/>
      <c r="M211" s="206"/>
      <c r="N211" s="206"/>
      <c r="O211" s="206"/>
      <c r="P211" s="206"/>
      <c r="Q211" s="206"/>
      <c r="R211" s="206"/>
      <c r="S211" s="206"/>
      <c r="T211" s="206"/>
      <c r="U211" s="206"/>
      <c r="V211" s="206"/>
      <c r="W211" s="206"/>
      <c r="X211" s="206"/>
      <c r="Y211" s="206"/>
      <c r="Z211" s="206"/>
      <c r="AA211" s="206"/>
      <c r="AB211" s="206"/>
      <c r="AC211" s="210"/>
      <c r="AD211" s="210"/>
      <c r="AE211" s="210" t="s">
        <v>979</v>
      </c>
      <c r="AF211" s="206"/>
      <c r="AG211" s="193" t="s">
        <v>1743</v>
      </c>
      <c r="AH211" s="193" t="str">
        <f t="shared" ref="AH211:AS211" si="210">IF(T211="Y",$AG211,"")</f>
        <v/>
      </c>
      <c r="AI211" s="193" t="str">
        <f t="shared" si="210"/>
        <v/>
      </c>
      <c r="AJ211" s="193" t="str">
        <f t="shared" si="210"/>
        <v/>
      </c>
      <c r="AK211" s="193" t="str">
        <f t="shared" si="210"/>
        <v/>
      </c>
      <c r="AL211" s="193" t="str">
        <f t="shared" si="210"/>
        <v/>
      </c>
      <c r="AM211" s="193" t="str">
        <f t="shared" si="210"/>
        <v/>
      </c>
      <c r="AN211" s="193" t="str">
        <f t="shared" si="210"/>
        <v/>
      </c>
      <c r="AO211" s="193" t="str">
        <f t="shared" si="210"/>
        <v/>
      </c>
      <c r="AP211" s="193" t="str">
        <f t="shared" si="210"/>
        <v/>
      </c>
      <c r="AQ211" s="193" t="str">
        <f t="shared" si="210"/>
        <v/>
      </c>
      <c r="AR211" s="193" t="str">
        <f t="shared" si="210"/>
        <v/>
      </c>
      <c r="AS211" s="193" t="str">
        <f t="shared" si="210"/>
        <v>Reserve</v>
      </c>
      <c r="AT211" s="206"/>
      <c r="AU211" s="206"/>
      <c r="AV211" s="206"/>
      <c r="AW211" s="206"/>
      <c r="AX211" s="206"/>
      <c r="AY211" s="206"/>
    </row>
    <row r="212" spans="1:51" ht="14.4">
      <c r="A212" s="206" t="s">
        <v>2084</v>
      </c>
      <c r="B212" s="206" t="s">
        <v>2083</v>
      </c>
      <c r="C212" s="210" t="s">
        <v>2912</v>
      </c>
      <c r="D212" s="210" t="s">
        <v>2043</v>
      </c>
      <c r="E212" s="207">
        <v>1</v>
      </c>
      <c r="F212" s="213">
        <v>4023214730</v>
      </c>
      <c r="G212" s="214" t="s">
        <v>2082</v>
      </c>
      <c r="H212" s="206"/>
      <c r="I212" s="206"/>
      <c r="J212" s="206"/>
      <c r="K212" s="206"/>
      <c r="L212" s="206"/>
      <c r="M212" s="206"/>
      <c r="N212" s="206"/>
      <c r="O212" s="206"/>
      <c r="P212" s="206"/>
      <c r="Q212" s="206"/>
      <c r="R212" s="206"/>
      <c r="S212" s="206"/>
      <c r="T212" s="206"/>
      <c r="U212" s="206"/>
      <c r="V212" s="206"/>
      <c r="W212" s="206"/>
      <c r="X212" s="206"/>
      <c r="Y212" s="206"/>
      <c r="Z212" s="206"/>
      <c r="AA212" s="206"/>
      <c r="AB212" s="206"/>
      <c r="AC212" s="210"/>
      <c r="AD212" s="210"/>
      <c r="AE212" s="210" t="s">
        <v>979</v>
      </c>
      <c r="AF212" s="206"/>
      <c r="AG212" s="193" t="s">
        <v>1743</v>
      </c>
      <c r="AH212" s="193" t="str">
        <f t="shared" ref="AH212:AS212" si="211">IF(T212="Y",$AG212,"")</f>
        <v/>
      </c>
      <c r="AI212" s="193" t="str">
        <f t="shared" si="211"/>
        <v/>
      </c>
      <c r="AJ212" s="193" t="str">
        <f t="shared" si="211"/>
        <v/>
      </c>
      <c r="AK212" s="193" t="str">
        <f t="shared" si="211"/>
        <v/>
      </c>
      <c r="AL212" s="193" t="str">
        <f t="shared" si="211"/>
        <v/>
      </c>
      <c r="AM212" s="193" t="str">
        <f t="shared" si="211"/>
        <v/>
      </c>
      <c r="AN212" s="193" t="str">
        <f t="shared" si="211"/>
        <v/>
      </c>
      <c r="AO212" s="193" t="str">
        <f t="shared" si="211"/>
        <v/>
      </c>
      <c r="AP212" s="193" t="str">
        <f t="shared" si="211"/>
        <v/>
      </c>
      <c r="AQ212" s="193" t="str">
        <f t="shared" si="211"/>
        <v/>
      </c>
      <c r="AR212" s="193" t="str">
        <f t="shared" si="211"/>
        <v/>
      </c>
      <c r="AS212" s="193" t="str">
        <f t="shared" si="211"/>
        <v>Reserve</v>
      </c>
      <c r="AT212" s="206"/>
      <c r="AU212" s="206"/>
      <c r="AV212" s="206"/>
      <c r="AW212" s="206"/>
      <c r="AX212" s="206"/>
      <c r="AY212" s="206"/>
    </row>
    <row r="213" spans="1:51" ht="14.4">
      <c r="A213" s="206" t="s">
        <v>821</v>
      </c>
      <c r="B213" s="206" t="s">
        <v>2094</v>
      </c>
      <c r="C213" s="215" t="s">
        <v>3218</v>
      </c>
      <c r="D213" s="206" t="s">
        <v>2043</v>
      </c>
      <c r="E213" s="207">
        <v>1</v>
      </c>
      <c r="F213" s="216">
        <v>9194341604</v>
      </c>
      <c r="G213" s="217" t="s">
        <v>2093</v>
      </c>
      <c r="H213" s="206"/>
      <c r="I213" s="206"/>
      <c r="J213" s="206"/>
      <c r="K213" s="206"/>
      <c r="L213" s="206"/>
      <c r="M213" s="206"/>
      <c r="N213" s="206"/>
      <c r="O213" s="206"/>
      <c r="P213" s="206"/>
      <c r="Q213" s="206"/>
      <c r="R213" s="206"/>
      <c r="S213" s="206"/>
      <c r="T213" s="206"/>
      <c r="U213" s="206"/>
      <c r="V213" s="206"/>
      <c r="W213" s="206"/>
      <c r="X213" s="206"/>
      <c r="Y213" s="206"/>
      <c r="Z213" s="206"/>
      <c r="AA213" s="206"/>
      <c r="AB213" s="206"/>
      <c r="AC213" s="210" t="s">
        <v>979</v>
      </c>
      <c r="AD213" s="210" t="s">
        <v>979</v>
      </c>
      <c r="AE213" s="210" t="s">
        <v>979</v>
      </c>
      <c r="AF213" s="206"/>
      <c r="AG213" s="193" t="s">
        <v>1743</v>
      </c>
      <c r="AH213" s="193" t="str">
        <f t="shared" ref="AH213:AS213" si="212">IF(T213="Y",$AG213,"")</f>
        <v/>
      </c>
      <c r="AI213" s="193" t="str">
        <f t="shared" si="212"/>
        <v/>
      </c>
      <c r="AJ213" s="193" t="str">
        <f t="shared" si="212"/>
        <v/>
      </c>
      <c r="AK213" s="193" t="str">
        <f t="shared" si="212"/>
        <v/>
      </c>
      <c r="AL213" s="193" t="str">
        <f t="shared" si="212"/>
        <v/>
      </c>
      <c r="AM213" s="193" t="str">
        <f t="shared" si="212"/>
        <v/>
      </c>
      <c r="AN213" s="193" t="str">
        <f t="shared" si="212"/>
        <v/>
      </c>
      <c r="AO213" s="193" t="str">
        <f t="shared" si="212"/>
        <v/>
      </c>
      <c r="AP213" s="193" t="str">
        <f t="shared" si="212"/>
        <v/>
      </c>
      <c r="AQ213" s="193" t="str">
        <f t="shared" si="212"/>
        <v>Reserve</v>
      </c>
      <c r="AR213" s="193" t="str">
        <f t="shared" si="212"/>
        <v>Reserve</v>
      </c>
      <c r="AS213" s="193" t="str">
        <f t="shared" si="212"/>
        <v>Reserve</v>
      </c>
      <c r="AT213" s="206"/>
      <c r="AU213" s="206"/>
      <c r="AV213" s="206"/>
      <c r="AW213" s="206"/>
      <c r="AX213" s="206"/>
      <c r="AY213" s="206"/>
    </row>
    <row r="214" spans="1:51" ht="15.6">
      <c r="A214" s="206" t="s">
        <v>2098</v>
      </c>
      <c r="B214" s="206" t="s">
        <v>2099</v>
      </c>
      <c r="C214" s="218" t="s">
        <v>3211</v>
      </c>
      <c r="D214" s="210" t="s">
        <v>2043</v>
      </c>
      <c r="E214" s="207">
        <v>1</v>
      </c>
      <c r="F214" s="219">
        <v>4759883722</v>
      </c>
      <c r="G214" s="218" t="s">
        <v>2097</v>
      </c>
      <c r="H214" s="206"/>
      <c r="I214" s="206"/>
      <c r="J214" s="206"/>
      <c r="K214" s="206"/>
      <c r="L214" s="206"/>
      <c r="M214" s="206"/>
      <c r="N214" s="206"/>
      <c r="O214" s="206"/>
      <c r="P214" s="206"/>
      <c r="Q214" s="206"/>
      <c r="R214" s="206"/>
      <c r="S214" s="206"/>
      <c r="T214" s="206"/>
      <c r="U214" s="206"/>
      <c r="V214" s="206"/>
      <c r="W214" s="206"/>
      <c r="X214" s="206"/>
      <c r="Y214" s="206"/>
      <c r="Z214" s="206"/>
      <c r="AA214" s="206"/>
      <c r="AB214" s="206"/>
      <c r="AC214" s="210"/>
      <c r="AD214" s="210"/>
      <c r="AE214" s="210" t="s">
        <v>979</v>
      </c>
      <c r="AF214" s="206"/>
      <c r="AG214" s="193" t="s">
        <v>1743</v>
      </c>
      <c r="AH214" s="193" t="str">
        <f t="shared" ref="AH214:AS214" si="213">IF(T214="Y",$AG214,"")</f>
        <v/>
      </c>
      <c r="AI214" s="193" t="str">
        <f t="shared" si="213"/>
        <v/>
      </c>
      <c r="AJ214" s="193" t="str">
        <f t="shared" si="213"/>
        <v/>
      </c>
      <c r="AK214" s="193" t="str">
        <f t="shared" si="213"/>
        <v/>
      </c>
      <c r="AL214" s="193" t="str">
        <f t="shared" si="213"/>
        <v/>
      </c>
      <c r="AM214" s="193" t="str">
        <f t="shared" si="213"/>
        <v/>
      </c>
      <c r="AN214" s="193" t="str">
        <f t="shared" si="213"/>
        <v/>
      </c>
      <c r="AO214" s="193" t="str">
        <f t="shared" si="213"/>
        <v/>
      </c>
      <c r="AP214" s="193" t="str">
        <f t="shared" si="213"/>
        <v/>
      </c>
      <c r="AQ214" s="193" t="str">
        <f t="shared" si="213"/>
        <v/>
      </c>
      <c r="AR214" s="193" t="str">
        <f t="shared" si="213"/>
        <v/>
      </c>
      <c r="AS214" s="193" t="str">
        <f t="shared" si="213"/>
        <v>Reserve</v>
      </c>
      <c r="AT214" s="206"/>
      <c r="AU214" s="206"/>
      <c r="AV214" s="206"/>
      <c r="AW214" s="206"/>
      <c r="AX214" s="206"/>
      <c r="AY214" s="206"/>
    </row>
    <row r="215" spans="1:51" ht="15.6">
      <c r="A215" s="206" t="s">
        <v>3464</v>
      </c>
      <c r="B215" s="206" t="s">
        <v>3465</v>
      </c>
      <c r="C215" s="218" t="s">
        <v>3114</v>
      </c>
      <c r="D215" s="206" t="s">
        <v>2043</v>
      </c>
      <c r="E215" s="207">
        <v>1</v>
      </c>
      <c r="F215" s="219">
        <v>5135103199</v>
      </c>
      <c r="G215" s="218" t="s">
        <v>2097</v>
      </c>
      <c r="H215" s="206"/>
      <c r="I215" s="206"/>
      <c r="J215" s="206"/>
      <c r="K215" s="206"/>
      <c r="L215" s="206"/>
      <c r="M215" s="206"/>
      <c r="N215" s="206"/>
      <c r="O215" s="206"/>
      <c r="P215" s="206"/>
      <c r="Q215" s="206"/>
      <c r="R215" s="206"/>
      <c r="S215" s="206"/>
      <c r="T215" s="206"/>
      <c r="U215" s="206"/>
      <c r="V215" s="206"/>
      <c r="W215" s="206"/>
      <c r="X215" s="206"/>
      <c r="Y215" s="206"/>
      <c r="Z215" s="206"/>
      <c r="AA215" s="206"/>
      <c r="AB215" s="206"/>
      <c r="AC215" s="210"/>
      <c r="AD215" s="210"/>
      <c r="AE215" s="210" t="s">
        <v>979</v>
      </c>
      <c r="AF215" s="206"/>
      <c r="AG215" s="193" t="s">
        <v>1743</v>
      </c>
      <c r="AH215" s="193" t="str">
        <f t="shared" ref="AH215:AS215" si="214">IF(T215="Y",$AG215,"")</f>
        <v/>
      </c>
      <c r="AI215" s="193" t="str">
        <f t="shared" si="214"/>
        <v/>
      </c>
      <c r="AJ215" s="193" t="str">
        <f t="shared" si="214"/>
        <v/>
      </c>
      <c r="AK215" s="193" t="str">
        <f t="shared" si="214"/>
        <v/>
      </c>
      <c r="AL215" s="193" t="str">
        <f t="shared" si="214"/>
        <v/>
      </c>
      <c r="AM215" s="193" t="str">
        <f t="shared" si="214"/>
        <v/>
      </c>
      <c r="AN215" s="193" t="str">
        <f t="shared" si="214"/>
        <v/>
      </c>
      <c r="AO215" s="193" t="str">
        <f t="shared" si="214"/>
        <v/>
      </c>
      <c r="AP215" s="193" t="str">
        <f t="shared" si="214"/>
        <v/>
      </c>
      <c r="AQ215" s="193" t="str">
        <f t="shared" si="214"/>
        <v/>
      </c>
      <c r="AR215" s="193" t="str">
        <f t="shared" si="214"/>
        <v/>
      </c>
      <c r="AS215" s="193" t="str">
        <f t="shared" si="214"/>
        <v>Reserve</v>
      </c>
      <c r="AT215" s="206"/>
      <c r="AU215" s="206"/>
      <c r="AV215" s="206"/>
      <c r="AW215" s="206"/>
      <c r="AX215" s="206"/>
      <c r="AY215" s="206"/>
    </row>
    <row r="216" spans="1:51" ht="14.4">
      <c r="A216" s="56" t="s">
        <v>1418</v>
      </c>
      <c r="B216" s="56" t="s">
        <v>1548</v>
      </c>
      <c r="C216" s="60" t="s">
        <v>3466</v>
      </c>
      <c r="D216" s="60" t="s">
        <v>18</v>
      </c>
      <c r="E216" s="55">
        <v>1</v>
      </c>
      <c r="F216" s="55" t="s">
        <v>2377</v>
      </c>
      <c r="G216" s="56" t="s">
        <v>2377</v>
      </c>
      <c r="H216" s="60"/>
      <c r="I216" s="60"/>
      <c r="J216" s="60"/>
      <c r="K216" s="60"/>
      <c r="L216" s="60"/>
      <c r="M216" s="60"/>
      <c r="N216" s="60"/>
      <c r="O216" s="60"/>
      <c r="P216" s="60"/>
      <c r="Q216" s="60"/>
      <c r="R216" s="60"/>
      <c r="S216" s="60"/>
      <c r="T216" s="192"/>
      <c r="U216" s="192"/>
      <c r="V216" s="192"/>
      <c r="W216" s="192"/>
      <c r="X216" s="192"/>
      <c r="Y216" s="192"/>
      <c r="Z216" s="192"/>
      <c r="AA216" s="192"/>
      <c r="AB216" s="192"/>
      <c r="AC216" s="192"/>
      <c r="AD216" s="192" t="s">
        <v>979</v>
      </c>
      <c r="AE216" s="192" t="s">
        <v>979</v>
      </c>
      <c r="AF216" s="67"/>
      <c r="AG216" s="193" t="s">
        <v>1743</v>
      </c>
      <c r="AH216" s="193" t="str">
        <f t="shared" ref="AH216:AS216" si="215">IF(T216="Y",$AG216,"")</f>
        <v/>
      </c>
      <c r="AI216" s="193" t="str">
        <f t="shared" si="215"/>
        <v/>
      </c>
      <c r="AJ216" s="193" t="str">
        <f t="shared" si="215"/>
        <v/>
      </c>
      <c r="AK216" s="193" t="str">
        <f t="shared" si="215"/>
        <v/>
      </c>
      <c r="AL216" s="193" t="str">
        <f t="shared" si="215"/>
        <v/>
      </c>
      <c r="AM216" s="193" t="str">
        <f t="shared" si="215"/>
        <v/>
      </c>
      <c r="AN216" s="193" t="str">
        <f t="shared" si="215"/>
        <v/>
      </c>
      <c r="AO216" s="193" t="str">
        <f t="shared" si="215"/>
        <v/>
      </c>
      <c r="AP216" s="193" t="str">
        <f t="shared" si="215"/>
        <v/>
      </c>
      <c r="AQ216" s="193" t="str">
        <f t="shared" si="215"/>
        <v/>
      </c>
      <c r="AR216" s="193" t="str">
        <f t="shared" si="215"/>
        <v>Reserve</v>
      </c>
      <c r="AS216" s="193" t="str">
        <f t="shared" si="215"/>
        <v>Reserve</v>
      </c>
      <c r="AT216" s="67"/>
      <c r="AU216" s="67"/>
      <c r="AV216" s="67"/>
      <c r="AW216" s="67"/>
      <c r="AX216" s="67"/>
      <c r="AY216" s="67"/>
    </row>
    <row r="217" spans="1:51" ht="14.4">
      <c r="A217" s="220" t="s">
        <v>2035</v>
      </c>
      <c r="B217" s="220" t="s">
        <v>2036</v>
      </c>
      <c r="C217" s="60" t="s">
        <v>3467</v>
      </c>
      <c r="D217" s="221" t="s">
        <v>1976</v>
      </c>
      <c r="E217" s="55">
        <v>1</v>
      </c>
      <c r="F217" s="222">
        <v>3129252984</v>
      </c>
      <c r="G217" s="60" t="s">
        <v>1934</v>
      </c>
      <c r="H217" s="60"/>
      <c r="I217" s="60"/>
      <c r="J217" s="60"/>
      <c r="K217" s="60"/>
      <c r="L217" s="60"/>
      <c r="M217" s="60"/>
      <c r="N217" s="60"/>
      <c r="O217" s="60"/>
      <c r="P217" s="60"/>
      <c r="Q217" s="60"/>
      <c r="R217" s="60"/>
      <c r="S217" s="60"/>
      <c r="T217" s="192"/>
      <c r="U217" s="192"/>
      <c r="V217" s="192"/>
      <c r="W217" s="192"/>
      <c r="X217" s="192"/>
      <c r="Y217" s="192"/>
      <c r="Z217" s="192"/>
      <c r="AA217" s="192"/>
      <c r="AB217" s="192"/>
      <c r="AC217" s="192"/>
      <c r="AD217" s="192" t="s">
        <v>979</v>
      </c>
      <c r="AE217" s="192"/>
      <c r="AF217" s="67"/>
      <c r="AG217" s="193" t="s">
        <v>1743</v>
      </c>
      <c r="AH217" s="193" t="str">
        <f t="shared" ref="AH217:AS217" si="216">IF(T217="Y",$AG217,"")</f>
        <v/>
      </c>
      <c r="AI217" s="193" t="str">
        <f t="shared" si="216"/>
        <v/>
      </c>
      <c r="AJ217" s="193" t="str">
        <f t="shared" si="216"/>
        <v/>
      </c>
      <c r="AK217" s="193" t="str">
        <f t="shared" si="216"/>
        <v/>
      </c>
      <c r="AL217" s="193" t="str">
        <f t="shared" si="216"/>
        <v/>
      </c>
      <c r="AM217" s="193" t="str">
        <f t="shared" si="216"/>
        <v/>
      </c>
      <c r="AN217" s="193" t="str">
        <f t="shared" si="216"/>
        <v/>
      </c>
      <c r="AO217" s="193" t="str">
        <f t="shared" si="216"/>
        <v/>
      </c>
      <c r="AP217" s="193" t="str">
        <f t="shared" si="216"/>
        <v/>
      </c>
      <c r="AQ217" s="193" t="str">
        <f t="shared" si="216"/>
        <v/>
      </c>
      <c r="AR217" s="193" t="str">
        <f t="shared" si="216"/>
        <v>Reserve</v>
      </c>
      <c r="AS217" s="193" t="str">
        <f t="shared" si="216"/>
        <v/>
      </c>
      <c r="AT217" s="67"/>
      <c r="AU217" s="67"/>
      <c r="AV217" s="67"/>
      <c r="AW217" s="67"/>
      <c r="AX217" s="67"/>
      <c r="AY217" s="67"/>
    </row>
    <row r="218" spans="1:51" ht="14.4">
      <c r="A218" s="220" t="s">
        <v>2038</v>
      </c>
      <c r="B218" s="220" t="s">
        <v>2039</v>
      </c>
      <c r="C218" s="60" t="s">
        <v>3468</v>
      </c>
      <c r="D218" s="221" t="s">
        <v>1976</v>
      </c>
      <c r="E218" s="55">
        <v>1</v>
      </c>
      <c r="F218" s="222">
        <v>6026282790</v>
      </c>
      <c r="G218" s="223" t="s">
        <v>1936</v>
      </c>
      <c r="H218" s="60"/>
      <c r="I218" s="60"/>
      <c r="J218" s="60"/>
      <c r="K218" s="60"/>
      <c r="L218" s="60"/>
      <c r="M218" s="60"/>
      <c r="N218" s="60"/>
      <c r="O218" s="60"/>
      <c r="P218" s="60"/>
      <c r="Q218" s="60"/>
      <c r="R218" s="60"/>
      <c r="S218" s="60"/>
      <c r="T218" s="192"/>
      <c r="U218" s="192"/>
      <c r="V218" s="192"/>
      <c r="W218" s="192"/>
      <c r="X218" s="192"/>
      <c r="Y218" s="192"/>
      <c r="Z218" s="192"/>
      <c r="AA218" s="192"/>
      <c r="AB218" s="192"/>
      <c r="AC218" s="192"/>
      <c r="AD218" s="192" t="s">
        <v>979</v>
      </c>
      <c r="AE218" s="192"/>
      <c r="AF218" s="67"/>
      <c r="AG218" s="193" t="s">
        <v>1757</v>
      </c>
      <c r="AH218" s="193" t="str">
        <f t="shared" ref="AH218:AQ218" si="217">IF(T218="Y",$AG218,"")</f>
        <v/>
      </c>
      <c r="AI218" s="193" t="str">
        <f t="shared" si="217"/>
        <v/>
      </c>
      <c r="AJ218" s="193" t="str">
        <f t="shared" si="217"/>
        <v/>
      </c>
      <c r="AK218" s="193" t="str">
        <f t="shared" si="217"/>
        <v/>
      </c>
      <c r="AL218" s="193" t="str">
        <f t="shared" si="217"/>
        <v/>
      </c>
      <c r="AM218" s="193" t="str">
        <f t="shared" si="217"/>
        <v/>
      </c>
      <c r="AN218" s="193" t="str">
        <f t="shared" si="217"/>
        <v/>
      </c>
      <c r="AO218" s="193" t="str">
        <f t="shared" si="217"/>
        <v/>
      </c>
      <c r="AP218" s="193" t="str">
        <f t="shared" si="217"/>
        <v/>
      </c>
      <c r="AQ218" s="193" t="str">
        <f t="shared" si="217"/>
        <v/>
      </c>
      <c r="AR218" s="193" t="s">
        <v>1757</v>
      </c>
      <c r="AS218" s="193" t="str">
        <f t="shared" ref="AS218:AS223" si="218">IF(AE218="Y",$AG218,"")</f>
        <v/>
      </c>
      <c r="AT218" s="67"/>
      <c r="AU218" s="67"/>
      <c r="AV218" s="67"/>
      <c r="AW218" s="67"/>
      <c r="AX218" s="67"/>
      <c r="AY218" s="67"/>
    </row>
    <row r="219" spans="1:51" ht="14.4">
      <c r="A219" s="56" t="s">
        <v>338</v>
      </c>
      <c r="B219" s="56" t="s">
        <v>2379</v>
      </c>
      <c r="C219" s="60" t="s">
        <v>3180</v>
      </c>
      <c r="D219" s="60" t="s">
        <v>2043</v>
      </c>
      <c r="E219" s="55">
        <v>1</v>
      </c>
      <c r="F219" s="55"/>
      <c r="G219" s="56"/>
      <c r="H219" s="60"/>
      <c r="I219" s="60"/>
      <c r="J219" s="60"/>
      <c r="K219" s="60"/>
      <c r="L219" s="60"/>
      <c r="M219" s="60"/>
      <c r="N219" s="60"/>
      <c r="O219" s="60"/>
      <c r="P219" s="60"/>
      <c r="Q219" s="60">
        <v>1</v>
      </c>
      <c r="R219" s="60">
        <v>1</v>
      </c>
      <c r="S219" s="60">
        <v>1</v>
      </c>
      <c r="T219" s="192"/>
      <c r="U219" s="192"/>
      <c r="V219" s="192"/>
      <c r="W219" s="192"/>
      <c r="X219" s="192"/>
      <c r="Y219" s="192"/>
      <c r="Z219" s="192"/>
      <c r="AA219" s="192" t="s">
        <v>979</v>
      </c>
      <c r="AB219" s="192" t="s">
        <v>979</v>
      </c>
      <c r="AC219" s="192" t="s">
        <v>979</v>
      </c>
      <c r="AD219" s="192" t="s">
        <v>979</v>
      </c>
      <c r="AE219" s="192" t="s">
        <v>979</v>
      </c>
      <c r="AF219" s="67"/>
      <c r="AG219" s="193" t="s">
        <v>1732</v>
      </c>
      <c r="AH219" s="193" t="str">
        <f t="shared" ref="AH219:AQ219" si="219">IF(T219="Y",$AG219,"")</f>
        <v/>
      </c>
      <c r="AI219" s="193" t="str">
        <f t="shared" si="219"/>
        <v/>
      </c>
      <c r="AJ219" s="193" t="str">
        <f t="shared" si="219"/>
        <v/>
      </c>
      <c r="AK219" s="193" t="str">
        <f t="shared" si="219"/>
        <v/>
      </c>
      <c r="AL219" s="193" t="str">
        <f t="shared" si="219"/>
        <v/>
      </c>
      <c r="AM219" s="193" t="str">
        <f t="shared" si="219"/>
        <v/>
      </c>
      <c r="AN219" s="193" t="str">
        <f t="shared" si="219"/>
        <v/>
      </c>
      <c r="AO219" s="193" t="str">
        <f t="shared" si="219"/>
        <v>Maha Prasad</v>
      </c>
      <c r="AP219" s="193" t="str">
        <f t="shared" si="219"/>
        <v>Maha Prasad</v>
      </c>
      <c r="AQ219" s="193" t="str">
        <f t="shared" si="219"/>
        <v>Maha Prasad</v>
      </c>
      <c r="AR219" s="193" t="str">
        <f t="shared" ref="AR219:AR223" si="220">IF(AD219="Y","Maha Prasad Jain","")</f>
        <v>Maha Prasad Jain</v>
      </c>
      <c r="AS219" s="193" t="str">
        <f t="shared" si="218"/>
        <v>Maha Prasad</v>
      </c>
      <c r="AT219" s="67"/>
      <c r="AU219" s="67"/>
      <c r="AV219" s="67"/>
      <c r="AW219" s="67"/>
      <c r="AX219" s="67"/>
      <c r="AY219" s="67"/>
    </row>
    <row r="220" spans="1:51" ht="14.4">
      <c r="A220" s="56" t="s">
        <v>1784</v>
      </c>
      <c r="B220" s="56" t="s">
        <v>2379</v>
      </c>
      <c r="C220" s="60" t="s">
        <v>3088</v>
      </c>
      <c r="D220" s="60" t="s">
        <v>2043</v>
      </c>
      <c r="E220" s="55">
        <v>1</v>
      </c>
      <c r="F220" s="55"/>
      <c r="G220" s="56"/>
      <c r="H220" s="60"/>
      <c r="I220" s="60"/>
      <c r="J220" s="60"/>
      <c r="K220" s="60"/>
      <c r="L220" s="60"/>
      <c r="M220" s="60"/>
      <c r="N220" s="60"/>
      <c r="O220" s="60"/>
      <c r="P220" s="60"/>
      <c r="Q220" s="60">
        <v>1</v>
      </c>
      <c r="R220" s="60">
        <v>1</v>
      </c>
      <c r="S220" s="60">
        <v>1</v>
      </c>
      <c r="T220" s="192"/>
      <c r="U220" s="192"/>
      <c r="V220" s="192"/>
      <c r="W220" s="192"/>
      <c r="X220" s="192"/>
      <c r="Y220" s="192"/>
      <c r="Z220" s="192"/>
      <c r="AA220" s="192" t="s">
        <v>979</v>
      </c>
      <c r="AB220" s="192" t="s">
        <v>979</v>
      </c>
      <c r="AC220" s="192" t="s">
        <v>979</v>
      </c>
      <c r="AD220" s="192" t="s">
        <v>979</v>
      </c>
      <c r="AE220" s="192" t="s">
        <v>979</v>
      </c>
      <c r="AF220" s="67"/>
      <c r="AG220" s="193" t="s">
        <v>1732</v>
      </c>
      <c r="AH220" s="193" t="str">
        <f t="shared" ref="AH220:AQ220" si="221">IF(T220="Y",$AG220,"")</f>
        <v/>
      </c>
      <c r="AI220" s="193" t="str">
        <f t="shared" si="221"/>
        <v/>
      </c>
      <c r="AJ220" s="193" t="str">
        <f t="shared" si="221"/>
        <v/>
      </c>
      <c r="AK220" s="193" t="str">
        <f t="shared" si="221"/>
        <v/>
      </c>
      <c r="AL220" s="193" t="str">
        <f t="shared" si="221"/>
        <v/>
      </c>
      <c r="AM220" s="193" t="str">
        <f t="shared" si="221"/>
        <v/>
      </c>
      <c r="AN220" s="193" t="str">
        <f t="shared" si="221"/>
        <v/>
      </c>
      <c r="AO220" s="193" t="str">
        <f t="shared" si="221"/>
        <v>Maha Prasad</v>
      </c>
      <c r="AP220" s="193" t="str">
        <f t="shared" si="221"/>
        <v>Maha Prasad</v>
      </c>
      <c r="AQ220" s="193" t="str">
        <f t="shared" si="221"/>
        <v>Maha Prasad</v>
      </c>
      <c r="AR220" s="193" t="str">
        <f t="shared" si="220"/>
        <v>Maha Prasad Jain</v>
      </c>
      <c r="AS220" s="193" t="str">
        <f t="shared" si="218"/>
        <v>Maha Prasad</v>
      </c>
      <c r="AT220" s="67"/>
      <c r="AU220" s="67"/>
      <c r="AV220" s="67"/>
      <c r="AW220" s="67"/>
      <c r="AX220" s="67"/>
      <c r="AY220" s="67"/>
    </row>
    <row r="221" spans="1:51" ht="14.4">
      <c r="A221" s="56" t="s">
        <v>3469</v>
      </c>
      <c r="B221" s="56" t="s">
        <v>2381</v>
      </c>
      <c r="C221" s="60" t="s">
        <v>3296</v>
      </c>
      <c r="D221" s="60" t="s">
        <v>2043</v>
      </c>
      <c r="E221" s="55">
        <v>1</v>
      </c>
      <c r="F221" s="55"/>
      <c r="G221" s="56"/>
      <c r="H221" s="60"/>
      <c r="I221" s="60"/>
      <c r="J221" s="60"/>
      <c r="K221" s="60"/>
      <c r="L221" s="60"/>
      <c r="M221" s="60"/>
      <c r="N221" s="60"/>
      <c r="O221" s="60"/>
      <c r="P221" s="60"/>
      <c r="Q221" s="60">
        <v>1</v>
      </c>
      <c r="R221" s="60">
        <v>1</v>
      </c>
      <c r="S221" s="60">
        <v>1</v>
      </c>
      <c r="T221" s="192"/>
      <c r="U221" s="192"/>
      <c r="V221" s="192"/>
      <c r="W221" s="192"/>
      <c r="X221" s="192"/>
      <c r="Y221" s="192"/>
      <c r="Z221" s="192"/>
      <c r="AA221" s="192" t="s">
        <v>979</v>
      </c>
      <c r="AB221" s="192" t="s">
        <v>979</v>
      </c>
      <c r="AC221" s="192" t="s">
        <v>979</v>
      </c>
      <c r="AD221" s="192" t="s">
        <v>979</v>
      </c>
      <c r="AE221" s="192" t="s">
        <v>979</v>
      </c>
      <c r="AF221" s="67"/>
      <c r="AG221" s="193" t="s">
        <v>1732</v>
      </c>
      <c r="AH221" s="193" t="str">
        <f t="shared" ref="AH221:AQ221" si="222">IF(T221="Y",$AG221,"")</f>
        <v/>
      </c>
      <c r="AI221" s="193" t="str">
        <f t="shared" si="222"/>
        <v/>
      </c>
      <c r="AJ221" s="193" t="str">
        <f t="shared" si="222"/>
        <v/>
      </c>
      <c r="AK221" s="193" t="str">
        <f t="shared" si="222"/>
        <v/>
      </c>
      <c r="AL221" s="193" t="str">
        <f t="shared" si="222"/>
        <v/>
      </c>
      <c r="AM221" s="193" t="str">
        <f t="shared" si="222"/>
        <v/>
      </c>
      <c r="AN221" s="193" t="str">
        <f t="shared" si="222"/>
        <v/>
      </c>
      <c r="AO221" s="193" t="str">
        <f t="shared" si="222"/>
        <v>Maha Prasad</v>
      </c>
      <c r="AP221" s="193" t="str">
        <f t="shared" si="222"/>
        <v>Maha Prasad</v>
      </c>
      <c r="AQ221" s="193" t="str">
        <f t="shared" si="222"/>
        <v>Maha Prasad</v>
      </c>
      <c r="AR221" s="193" t="str">
        <f t="shared" si="220"/>
        <v>Maha Prasad Jain</v>
      </c>
      <c r="AS221" s="193" t="str">
        <f t="shared" si="218"/>
        <v>Maha Prasad</v>
      </c>
      <c r="AT221" s="67"/>
      <c r="AU221" s="67"/>
      <c r="AV221" s="67"/>
      <c r="AW221" s="67"/>
      <c r="AX221" s="67"/>
      <c r="AY221" s="67"/>
    </row>
    <row r="222" spans="1:51" ht="14.4">
      <c r="A222" s="56" t="s">
        <v>338</v>
      </c>
      <c r="B222" s="56" t="s">
        <v>2381</v>
      </c>
      <c r="C222" s="60" t="s">
        <v>3180</v>
      </c>
      <c r="D222" s="60" t="s">
        <v>2043</v>
      </c>
      <c r="E222" s="55">
        <v>1</v>
      </c>
      <c r="F222" s="55"/>
      <c r="G222" s="56"/>
      <c r="H222" s="60"/>
      <c r="I222" s="60"/>
      <c r="J222" s="60"/>
      <c r="K222" s="60"/>
      <c r="L222" s="60"/>
      <c r="M222" s="60"/>
      <c r="N222" s="60"/>
      <c r="O222" s="60"/>
      <c r="P222" s="60"/>
      <c r="Q222" s="60">
        <v>1</v>
      </c>
      <c r="R222" s="60">
        <v>1</v>
      </c>
      <c r="S222" s="60">
        <v>1</v>
      </c>
      <c r="T222" s="192"/>
      <c r="U222" s="192"/>
      <c r="V222" s="192"/>
      <c r="W222" s="192"/>
      <c r="X222" s="192"/>
      <c r="Y222" s="192"/>
      <c r="Z222" s="192"/>
      <c r="AA222" s="192" t="s">
        <v>979</v>
      </c>
      <c r="AB222" s="192" t="s">
        <v>979</v>
      </c>
      <c r="AC222" s="192" t="s">
        <v>979</v>
      </c>
      <c r="AD222" s="192" t="s">
        <v>979</v>
      </c>
      <c r="AE222" s="192" t="s">
        <v>979</v>
      </c>
      <c r="AF222" s="67"/>
      <c r="AG222" s="193" t="s">
        <v>1732</v>
      </c>
      <c r="AH222" s="193" t="str">
        <f t="shared" ref="AH222:AQ222" si="223">IF(T222="Y",$AG222,"")</f>
        <v/>
      </c>
      <c r="AI222" s="193" t="str">
        <f t="shared" si="223"/>
        <v/>
      </c>
      <c r="AJ222" s="193" t="str">
        <f t="shared" si="223"/>
        <v/>
      </c>
      <c r="AK222" s="193" t="str">
        <f t="shared" si="223"/>
        <v/>
      </c>
      <c r="AL222" s="193" t="str">
        <f t="shared" si="223"/>
        <v/>
      </c>
      <c r="AM222" s="193" t="str">
        <f t="shared" si="223"/>
        <v/>
      </c>
      <c r="AN222" s="193" t="str">
        <f t="shared" si="223"/>
        <v/>
      </c>
      <c r="AO222" s="193" t="str">
        <f t="shared" si="223"/>
        <v>Maha Prasad</v>
      </c>
      <c r="AP222" s="193" t="str">
        <f t="shared" si="223"/>
        <v>Maha Prasad</v>
      </c>
      <c r="AQ222" s="193" t="str">
        <f t="shared" si="223"/>
        <v>Maha Prasad</v>
      </c>
      <c r="AR222" s="193" t="str">
        <f t="shared" si="220"/>
        <v>Maha Prasad Jain</v>
      </c>
      <c r="AS222" s="193" t="str">
        <f t="shared" si="218"/>
        <v>Maha Prasad</v>
      </c>
      <c r="AT222" s="67"/>
      <c r="AU222" s="67"/>
      <c r="AV222" s="67"/>
      <c r="AW222" s="67"/>
      <c r="AX222" s="67"/>
      <c r="AY222" s="67"/>
    </row>
    <row r="223" spans="1:51" ht="14.4">
      <c r="A223" s="56" t="s">
        <v>2382</v>
      </c>
      <c r="B223" s="56" t="s">
        <v>2381</v>
      </c>
      <c r="C223" s="60" t="s">
        <v>2959</v>
      </c>
      <c r="D223" s="60" t="s">
        <v>2043</v>
      </c>
      <c r="E223" s="55">
        <v>1</v>
      </c>
      <c r="F223" s="55"/>
      <c r="G223" s="56"/>
      <c r="H223" s="60"/>
      <c r="I223" s="60"/>
      <c r="J223" s="60"/>
      <c r="K223" s="60"/>
      <c r="L223" s="60"/>
      <c r="M223" s="60"/>
      <c r="N223" s="60"/>
      <c r="O223" s="60"/>
      <c r="P223" s="60"/>
      <c r="Q223" s="60">
        <v>1</v>
      </c>
      <c r="R223" s="60">
        <v>1</v>
      </c>
      <c r="S223" s="60">
        <v>1</v>
      </c>
      <c r="T223" s="192"/>
      <c r="U223" s="192"/>
      <c r="V223" s="192"/>
      <c r="W223" s="192"/>
      <c r="X223" s="192"/>
      <c r="Y223" s="192"/>
      <c r="Z223" s="192"/>
      <c r="AA223" s="192" t="s">
        <v>979</v>
      </c>
      <c r="AB223" s="192" t="s">
        <v>979</v>
      </c>
      <c r="AC223" s="192" t="s">
        <v>979</v>
      </c>
      <c r="AD223" s="192" t="s">
        <v>979</v>
      </c>
      <c r="AE223" s="192" t="s">
        <v>979</v>
      </c>
      <c r="AF223" s="67"/>
      <c r="AG223" s="193" t="s">
        <v>1732</v>
      </c>
      <c r="AH223" s="193" t="str">
        <f t="shared" ref="AH223:AQ223" si="224">IF(T223="Y",$AG223,"")</f>
        <v/>
      </c>
      <c r="AI223" s="193" t="str">
        <f t="shared" si="224"/>
        <v/>
      </c>
      <c r="AJ223" s="193" t="str">
        <f t="shared" si="224"/>
        <v/>
      </c>
      <c r="AK223" s="193" t="str">
        <f t="shared" si="224"/>
        <v/>
      </c>
      <c r="AL223" s="193" t="str">
        <f t="shared" si="224"/>
        <v/>
      </c>
      <c r="AM223" s="193" t="str">
        <f t="shared" si="224"/>
        <v/>
      </c>
      <c r="AN223" s="193" t="str">
        <f t="shared" si="224"/>
        <v/>
      </c>
      <c r="AO223" s="193" t="str">
        <f t="shared" si="224"/>
        <v>Maha Prasad</v>
      </c>
      <c r="AP223" s="193" t="str">
        <f t="shared" si="224"/>
        <v>Maha Prasad</v>
      </c>
      <c r="AQ223" s="193" t="str">
        <f t="shared" si="224"/>
        <v>Maha Prasad</v>
      </c>
      <c r="AR223" s="193" t="str">
        <f t="shared" si="220"/>
        <v>Maha Prasad Jain</v>
      </c>
      <c r="AS223" s="193" t="str">
        <f t="shared" si="218"/>
        <v>Maha Prasad</v>
      </c>
      <c r="AT223" s="67"/>
      <c r="AU223" s="67"/>
      <c r="AV223" s="67"/>
      <c r="AW223" s="67"/>
      <c r="AX223" s="67"/>
      <c r="AY223" s="67"/>
    </row>
    <row r="224" spans="1:51" ht="14.4">
      <c r="A224" s="224" t="str">
        <f>'Form Responses 1'!C219</f>
        <v>Vjaya</v>
      </c>
      <c r="B224" s="17" t="str">
        <f>'Form Responses 1'!D219</f>
        <v>Seelam</v>
      </c>
      <c r="C224" s="48"/>
      <c r="D224" s="48" t="s">
        <v>124</v>
      </c>
      <c r="E224" s="55">
        <v>1</v>
      </c>
      <c r="F224" s="56" t="s">
        <v>895</v>
      </c>
      <c r="G224" s="17" t="str">
        <f>'Form Responses 1'!B219</f>
        <v>seelamvijaya15@gmail.com</v>
      </c>
      <c r="H224" s="56"/>
      <c r="I224" s="56"/>
      <c r="J224" s="56"/>
      <c r="K224" s="56"/>
      <c r="L224" s="56"/>
      <c r="M224" s="56"/>
      <c r="N224" s="56"/>
      <c r="O224" s="56">
        <v>1</v>
      </c>
      <c r="P224" s="56">
        <v>1</v>
      </c>
      <c r="Q224" s="56">
        <v>1</v>
      </c>
      <c r="R224" s="56">
        <v>1</v>
      </c>
      <c r="S224" s="56">
        <v>1</v>
      </c>
      <c r="T224" s="225"/>
      <c r="U224" s="225"/>
      <c r="V224" s="225"/>
      <c r="W224" s="225"/>
      <c r="X224" s="225"/>
      <c r="Y224" s="225"/>
      <c r="Z224" s="225"/>
      <c r="AA224" s="225" t="s">
        <v>979</v>
      </c>
      <c r="AB224" s="225" t="s">
        <v>979</v>
      </c>
      <c r="AC224" s="225" t="s">
        <v>979</v>
      </c>
      <c r="AD224" s="225" t="s">
        <v>979</v>
      </c>
      <c r="AE224" s="225" t="s">
        <v>979</v>
      </c>
      <c r="AF224" s="226"/>
      <c r="AG224" s="226" t="s">
        <v>1732</v>
      </c>
      <c r="AH224" s="36" t="str">
        <f t="shared" ref="AH224:AS224" si="225">IF(T224="Y",$AG224,"")</f>
        <v/>
      </c>
      <c r="AI224" s="36" t="str">
        <f t="shared" si="225"/>
        <v/>
      </c>
      <c r="AJ224" s="36" t="str">
        <f t="shared" si="225"/>
        <v/>
      </c>
      <c r="AK224" s="36" t="str">
        <f t="shared" si="225"/>
        <v/>
      </c>
      <c r="AL224" s="36" t="str">
        <f t="shared" si="225"/>
        <v/>
      </c>
      <c r="AM224" s="36" t="str">
        <f t="shared" si="225"/>
        <v/>
      </c>
      <c r="AN224" s="36" t="str">
        <f t="shared" si="225"/>
        <v/>
      </c>
      <c r="AO224" s="36" t="str">
        <f t="shared" si="225"/>
        <v>Maha Prasad</v>
      </c>
      <c r="AP224" s="36" t="str">
        <f t="shared" si="225"/>
        <v>Maha Prasad</v>
      </c>
      <c r="AQ224" s="36" t="str">
        <f t="shared" si="225"/>
        <v>Maha Prasad</v>
      </c>
      <c r="AR224" s="36" t="str">
        <f t="shared" si="225"/>
        <v>Maha Prasad</v>
      </c>
      <c r="AS224" s="36" t="str">
        <f t="shared" si="225"/>
        <v>Maha Prasad</v>
      </c>
      <c r="AT224" s="226"/>
      <c r="AU224" s="226"/>
      <c r="AV224" s="226"/>
      <c r="AW224" s="226"/>
      <c r="AX224" s="226"/>
      <c r="AY224" s="226"/>
    </row>
    <row r="225" spans="1:51" ht="14.4">
      <c r="A225" s="56"/>
      <c r="C225" s="60"/>
      <c r="D225" s="60"/>
      <c r="E225" s="55"/>
      <c r="F225" s="55"/>
      <c r="G225" s="56"/>
      <c r="H225" s="60"/>
      <c r="I225" s="60"/>
      <c r="J225" s="60"/>
      <c r="K225" s="60"/>
      <c r="L225" s="60"/>
      <c r="M225" s="60"/>
      <c r="N225" s="60"/>
      <c r="O225" s="60"/>
      <c r="P225" s="60"/>
      <c r="Q225" s="60"/>
      <c r="R225" s="60"/>
      <c r="S225" s="60"/>
      <c r="T225" s="192"/>
      <c r="U225" s="192"/>
      <c r="V225" s="192"/>
      <c r="W225" s="192"/>
      <c r="X225" s="192"/>
      <c r="Y225" s="192"/>
      <c r="Z225" s="192"/>
      <c r="AA225" s="192"/>
      <c r="AB225" s="192"/>
      <c r="AC225" s="192"/>
      <c r="AD225" s="192"/>
      <c r="AE225" s="192"/>
      <c r="AF225" s="67"/>
      <c r="AG225" s="67"/>
      <c r="AH225" s="193" t="str">
        <f t="shared" ref="AH225:AS225" si="226">IF(T225="Y",$AG225,"")</f>
        <v/>
      </c>
      <c r="AI225" s="193" t="str">
        <f t="shared" si="226"/>
        <v/>
      </c>
      <c r="AJ225" s="193" t="str">
        <f t="shared" si="226"/>
        <v/>
      </c>
      <c r="AK225" s="193" t="str">
        <f t="shared" si="226"/>
        <v/>
      </c>
      <c r="AL225" s="193" t="str">
        <f t="shared" si="226"/>
        <v/>
      </c>
      <c r="AM225" s="193" t="str">
        <f t="shared" si="226"/>
        <v/>
      </c>
      <c r="AN225" s="193" t="str">
        <f t="shared" si="226"/>
        <v/>
      </c>
      <c r="AO225" s="193" t="str">
        <f t="shared" si="226"/>
        <v/>
      </c>
      <c r="AP225" s="193" t="str">
        <f t="shared" si="226"/>
        <v/>
      </c>
      <c r="AQ225" s="193" t="str">
        <f t="shared" si="226"/>
        <v/>
      </c>
      <c r="AR225" s="193" t="str">
        <f t="shared" si="226"/>
        <v/>
      </c>
      <c r="AS225" s="193" t="str">
        <f t="shared" si="226"/>
        <v/>
      </c>
      <c r="AT225" s="67"/>
      <c r="AU225" s="67"/>
      <c r="AV225" s="67"/>
      <c r="AW225" s="67"/>
      <c r="AX225" s="67"/>
      <c r="AY225" s="67"/>
    </row>
    <row r="226" spans="1:51" ht="14.4">
      <c r="A226" s="56"/>
      <c r="B226" s="56"/>
      <c r="C226" s="60"/>
      <c r="D226" s="60"/>
      <c r="E226" s="55"/>
      <c r="F226" s="55"/>
      <c r="G226" s="56"/>
      <c r="H226" s="60"/>
      <c r="I226" s="60"/>
      <c r="J226" s="60"/>
      <c r="K226" s="60"/>
      <c r="L226" s="60"/>
      <c r="M226" s="60"/>
      <c r="N226" s="60"/>
      <c r="O226" s="60"/>
      <c r="P226" s="60"/>
      <c r="Q226" s="60"/>
      <c r="R226" s="60"/>
      <c r="S226" s="60"/>
      <c r="T226" s="192"/>
      <c r="U226" s="192"/>
      <c r="V226" s="192"/>
      <c r="W226" s="192"/>
      <c r="X226" s="192"/>
      <c r="Y226" s="192"/>
      <c r="Z226" s="192"/>
      <c r="AA226" s="192"/>
      <c r="AB226" s="192"/>
      <c r="AC226" s="192"/>
      <c r="AD226" s="192"/>
      <c r="AE226" s="192"/>
      <c r="AF226" s="67"/>
      <c r="AG226" s="67"/>
      <c r="AH226" s="193" t="str">
        <f t="shared" ref="AH226:AS226" si="227">IF(T226="Y",$AG226,"")</f>
        <v/>
      </c>
      <c r="AI226" s="193" t="str">
        <f t="shared" si="227"/>
        <v/>
      </c>
      <c r="AJ226" s="193" t="str">
        <f t="shared" si="227"/>
        <v/>
      </c>
      <c r="AK226" s="193" t="str">
        <f t="shared" si="227"/>
        <v/>
      </c>
      <c r="AL226" s="193" t="str">
        <f t="shared" si="227"/>
        <v/>
      </c>
      <c r="AM226" s="193" t="str">
        <f t="shared" si="227"/>
        <v/>
      </c>
      <c r="AN226" s="193" t="str">
        <f t="shared" si="227"/>
        <v/>
      </c>
      <c r="AO226" s="193" t="str">
        <f t="shared" si="227"/>
        <v/>
      </c>
      <c r="AP226" s="193" t="str">
        <f t="shared" si="227"/>
        <v/>
      </c>
      <c r="AQ226" s="193" t="str">
        <f t="shared" si="227"/>
        <v/>
      </c>
      <c r="AR226" s="193" t="str">
        <f t="shared" si="227"/>
        <v/>
      </c>
      <c r="AS226" s="193" t="str">
        <f t="shared" si="227"/>
        <v/>
      </c>
      <c r="AT226" s="67"/>
      <c r="AU226" s="67"/>
      <c r="AV226" s="67"/>
      <c r="AW226" s="67"/>
      <c r="AX226" s="67"/>
      <c r="AY226" s="67"/>
    </row>
    <row r="227" spans="1:51" ht="13.8">
      <c r="A227" s="227"/>
      <c r="B227" s="227"/>
      <c r="C227" s="228"/>
      <c r="D227" s="228"/>
      <c r="E227" s="229"/>
      <c r="F227" s="229"/>
      <c r="G227" s="227"/>
      <c r="H227" s="228"/>
      <c r="I227" s="228"/>
      <c r="J227" s="228"/>
      <c r="K227" s="228"/>
      <c r="L227" s="228"/>
      <c r="M227" s="228"/>
      <c r="N227" s="228"/>
      <c r="O227" s="228"/>
      <c r="P227" s="228"/>
      <c r="Q227" s="228"/>
      <c r="R227" s="228"/>
      <c r="S227" s="228"/>
      <c r="T227" s="230"/>
      <c r="U227" s="230"/>
      <c r="V227" s="230"/>
      <c r="W227" s="230"/>
      <c r="X227" s="230"/>
      <c r="Y227" s="230"/>
      <c r="Z227" s="230"/>
      <c r="AA227" s="230"/>
      <c r="AB227" s="230"/>
      <c r="AC227" s="230"/>
      <c r="AD227" s="230"/>
      <c r="AE227" s="230"/>
      <c r="AF227" s="231"/>
      <c r="AG227" s="231"/>
      <c r="AH227" s="231"/>
      <c r="AI227" s="231"/>
      <c r="AJ227" s="231"/>
      <c r="AK227" s="231"/>
      <c r="AL227" s="231"/>
      <c r="AM227" s="231"/>
      <c r="AN227" s="231"/>
      <c r="AO227" s="231"/>
      <c r="AP227" s="231"/>
      <c r="AQ227" s="231"/>
      <c r="AR227" s="231"/>
      <c r="AS227" s="231"/>
      <c r="AT227" s="231"/>
      <c r="AU227" s="231"/>
      <c r="AV227" s="231"/>
      <c r="AW227" s="231"/>
      <c r="AX227" s="231"/>
      <c r="AY227" s="231"/>
    </row>
    <row r="228" spans="1:51" ht="13.8">
      <c r="A228" s="227"/>
      <c r="B228" s="227"/>
      <c r="C228" s="228"/>
      <c r="D228" s="228"/>
      <c r="E228" s="229"/>
      <c r="F228" s="229"/>
      <c r="G228" s="227"/>
      <c r="H228" s="228"/>
      <c r="I228" s="228"/>
      <c r="J228" s="228"/>
      <c r="K228" s="228"/>
      <c r="L228" s="228"/>
      <c r="M228" s="228"/>
      <c r="N228" s="228"/>
      <c r="O228" s="228"/>
      <c r="P228" s="228"/>
      <c r="Q228" s="228"/>
      <c r="R228" s="228"/>
      <c r="S228" s="228"/>
      <c r="T228" s="230"/>
      <c r="U228" s="230"/>
      <c r="V228" s="230"/>
      <c r="W228" s="230"/>
      <c r="X228" s="230"/>
      <c r="Y228" s="230"/>
      <c r="Z228" s="230"/>
      <c r="AA228" s="230"/>
      <c r="AB228" s="230"/>
      <c r="AC228" s="230"/>
      <c r="AD228" s="230"/>
      <c r="AE228" s="230"/>
      <c r="AF228" s="231"/>
      <c r="AG228" s="231"/>
      <c r="AH228" s="231"/>
      <c r="AI228" s="231"/>
      <c r="AJ228" s="231"/>
      <c r="AK228" s="231"/>
      <c r="AL228" s="231"/>
      <c r="AM228" s="231"/>
      <c r="AN228" s="231"/>
      <c r="AO228" s="231"/>
      <c r="AP228" s="231"/>
      <c r="AQ228" s="231"/>
      <c r="AR228" s="231"/>
      <c r="AS228" s="231"/>
      <c r="AT228" s="231"/>
      <c r="AU228" s="231"/>
      <c r="AV228" s="231"/>
      <c r="AW228" s="231"/>
      <c r="AX228" s="231"/>
      <c r="AY228" s="231"/>
    </row>
    <row r="229" spans="1:51" ht="13.8">
      <c r="A229" s="227"/>
      <c r="B229" s="227"/>
      <c r="C229" s="228"/>
      <c r="D229" s="228"/>
      <c r="E229" s="229"/>
      <c r="F229" s="229"/>
      <c r="G229" s="227"/>
      <c r="H229" s="228"/>
      <c r="I229" s="228"/>
      <c r="J229" s="228"/>
      <c r="K229" s="228"/>
      <c r="L229" s="228"/>
      <c r="M229" s="228"/>
      <c r="N229" s="228"/>
      <c r="O229" s="228"/>
      <c r="P229" s="228"/>
      <c r="Q229" s="228"/>
      <c r="R229" s="228"/>
      <c r="S229" s="228"/>
      <c r="T229" s="230"/>
      <c r="U229" s="230"/>
      <c r="V229" s="230"/>
      <c r="W229" s="230"/>
      <c r="X229" s="230"/>
      <c r="Y229" s="230"/>
      <c r="Z229" s="230"/>
      <c r="AA229" s="230"/>
      <c r="AB229" s="230"/>
      <c r="AC229" s="230"/>
      <c r="AD229" s="230"/>
      <c r="AE229" s="230"/>
      <c r="AF229" s="231"/>
      <c r="AG229" s="231"/>
      <c r="AH229" s="231"/>
      <c r="AI229" s="231"/>
      <c r="AJ229" s="231"/>
      <c r="AK229" s="231"/>
      <c r="AL229" s="231"/>
      <c r="AM229" s="231"/>
      <c r="AN229" s="231"/>
      <c r="AO229" s="231"/>
      <c r="AP229" s="231"/>
      <c r="AQ229" s="231"/>
      <c r="AR229" s="231"/>
      <c r="AS229" s="231"/>
      <c r="AT229" s="231"/>
      <c r="AU229" s="231"/>
      <c r="AV229" s="231"/>
      <c r="AW229" s="231"/>
      <c r="AX229" s="231"/>
      <c r="AY229" s="231"/>
    </row>
    <row r="230" spans="1:51" ht="13.8">
      <c r="A230" s="227"/>
      <c r="B230" s="227"/>
      <c r="C230" s="228"/>
      <c r="D230" s="228"/>
      <c r="E230" s="229"/>
      <c r="F230" s="229"/>
      <c r="G230" s="227"/>
      <c r="H230" s="228"/>
      <c r="I230" s="228"/>
      <c r="J230" s="228"/>
      <c r="K230" s="228"/>
      <c r="L230" s="228"/>
      <c r="M230" s="228"/>
      <c r="N230" s="228"/>
      <c r="O230" s="228"/>
      <c r="P230" s="228"/>
      <c r="Q230" s="228"/>
      <c r="R230" s="228"/>
      <c r="S230" s="228"/>
      <c r="T230" s="230"/>
      <c r="U230" s="230"/>
      <c r="V230" s="230"/>
      <c r="W230" s="230"/>
      <c r="X230" s="230"/>
      <c r="Y230" s="230"/>
      <c r="Z230" s="230"/>
      <c r="AA230" s="230"/>
      <c r="AB230" s="230"/>
      <c r="AC230" s="230"/>
      <c r="AD230" s="230"/>
      <c r="AE230" s="230"/>
      <c r="AF230" s="231"/>
      <c r="AG230" s="231"/>
      <c r="AH230" s="231"/>
      <c r="AI230" s="231"/>
      <c r="AJ230" s="231"/>
      <c r="AK230" s="231"/>
      <c r="AL230" s="231"/>
      <c r="AM230" s="231"/>
      <c r="AN230" s="231"/>
      <c r="AO230" s="231"/>
      <c r="AP230" s="231"/>
      <c r="AQ230" s="231"/>
      <c r="AR230" s="231"/>
      <c r="AS230" s="231"/>
      <c r="AT230" s="231"/>
      <c r="AU230" s="231"/>
      <c r="AV230" s="231"/>
      <c r="AW230" s="231"/>
      <c r="AX230" s="231"/>
      <c r="AY230" s="231"/>
    </row>
    <row r="231" spans="1:51" ht="13.8">
      <c r="A231" s="227"/>
      <c r="B231" s="227"/>
      <c r="C231" s="228"/>
      <c r="D231" s="228"/>
      <c r="E231" s="229"/>
      <c r="F231" s="229"/>
      <c r="G231" s="227"/>
      <c r="H231" s="228"/>
      <c r="I231" s="228"/>
      <c r="J231" s="228"/>
      <c r="K231" s="228"/>
      <c r="L231" s="228"/>
      <c r="M231" s="228"/>
      <c r="N231" s="228"/>
      <c r="O231" s="228"/>
      <c r="P231" s="228"/>
      <c r="Q231" s="228"/>
      <c r="R231" s="228"/>
      <c r="S231" s="228"/>
      <c r="T231" s="230"/>
      <c r="U231" s="230"/>
      <c r="V231" s="230"/>
      <c r="W231" s="230"/>
      <c r="X231" s="230"/>
      <c r="Y231" s="230"/>
      <c r="Z231" s="230"/>
      <c r="AA231" s="230"/>
      <c r="AB231" s="230"/>
      <c r="AC231" s="230"/>
      <c r="AD231" s="230"/>
      <c r="AE231" s="230"/>
      <c r="AF231" s="231"/>
      <c r="AG231" s="231"/>
      <c r="AH231" s="231"/>
      <c r="AI231" s="231"/>
      <c r="AJ231" s="231"/>
      <c r="AK231" s="231"/>
      <c r="AL231" s="231"/>
      <c r="AM231" s="231"/>
      <c r="AN231" s="231"/>
      <c r="AO231" s="231"/>
      <c r="AP231" s="231"/>
      <c r="AQ231" s="231"/>
      <c r="AR231" s="231"/>
      <c r="AS231" s="231"/>
      <c r="AT231" s="231"/>
      <c r="AU231" s="231"/>
      <c r="AV231" s="231"/>
      <c r="AW231" s="231"/>
      <c r="AX231" s="231"/>
      <c r="AY231" s="231"/>
    </row>
    <row r="232" spans="1:51" ht="13.8">
      <c r="A232" s="227"/>
      <c r="B232" s="227"/>
      <c r="C232" s="228"/>
      <c r="D232" s="228"/>
      <c r="E232" s="229"/>
      <c r="F232" s="229"/>
      <c r="G232" s="227"/>
      <c r="H232" s="228"/>
      <c r="I232" s="228"/>
      <c r="J232" s="228"/>
      <c r="K232" s="228"/>
      <c r="L232" s="228"/>
      <c r="M232" s="228"/>
      <c r="N232" s="228"/>
      <c r="O232" s="228"/>
      <c r="P232" s="228"/>
      <c r="Q232" s="228"/>
      <c r="R232" s="228"/>
      <c r="S232" s="228"/>
      <c r="T232" s="230"/>
      <c r="U232" s="230"/>
      <c r="V232" s="230"/>
      <c r="W232" s="230"/>
      <c r="X232" s="230"/>
      <c r="Y232" s="230"/>
      <c r="Z232" s="230"/>
      <c r="AA232" s="230"/>
      <c r="AB232" s="230"/>
      <c r="AC232" s="230"/>
      <c r="AD232" s="230"/>
      <c r="AE232" s="230"/>
      <c r="AF232" s="231"/>
      <c r="AG232" s="231"/>
      <c r="AH232" s="231"/>
      <c r="AI232" s="231"/>
      <c r="AJ232" s="231"/>
      <c r="AK232" s="231"/>
      <c r="AL232" s="231"/>
      <c r="AM232" s="231"/>
      <c r="AN232" s="231"/>
      <c r="AO232" s="231"/>
      <c r="AP232" s="231"/>
      <c r="AQ232" s="231"/>
      <c r="AR232" s="231"/>
      <c r="AS232" s="231"/>
      <c r="AT232" s="231"/>
      <c r="AU232" s="231"/>
      <c r="AV232" s="231"/>
      <c r="AW232" s="231"/>
      <c r="AX232" s="231"/>
      <c r="AY232" s="231"/>
    </row>
    <row r="233" spans="1:51" ht="13.8">
      <c r="A233" s="227"/>
      <c r="B233" s="227"/>
      <c r="C233" s="228"/>
      <c r="D233" s="228"/>
      <c r="E233" s="229"/>
      <c r="F233" s="229"/>
      <c r="G233" s="227"/>
      <c r="H233" s="228"/>
      <c r="I233" s="228"/>
      <c r="J233" s="228"/>
      <c r="K233" s="228"/>
      <c r="L233" s="228"/>
      <c r="M233" s="228"/>
      <c r="N233" s="228"/>
      <c r="O233" s="228"/>
      <c r="P233" s="228"/>
      <c r="Q233" s="228"/>
      <c r="R233" s="228"/>
      <c r="S233" s="228"/>
      <c r="T233" s="230"/>
      <c r="U233" s="230"/>
      <c r="V233" s="230"/>
      <c r="W233" s="230"/>
      <c r="X233" s="230"/>
      <c r="Y233" s="230"/>
      <c r="Z233" s="230"/>
      <c r="AA233" s="230"/>
      <c r="AB233" s="230"/>
      <c r="AC233" s="230"/>
      <c r="AD233" s="230"/>
      <c r="AE233" s="230"/>
      <c r="AF233" s="231"/>
      <c r="AG233" s="231"/>
      <c r="AH233" s="231"/>
      <c r="AI233" s="231"/>
      <c r="AJ233" s="231"/>
      <c r="AK233" s="231"/>
      <c r="AL233" s="231"/>
      <c r="AM233" s="231"/>
      <c r="AN233" s="231"/>
      <c r="AO233" s="231"/>
      <c r="AP233" s="231"/>
      <c r="AQ233" s="231"/>
      <c r="AR233" s="231"/>
      <c r="AS233" s="231"/>
      <c r="AT233" s="231"/>
      <c r="AU233" s="231"/>
      <c r="AV233" s="231"/>
      <c r="AW233" s="231"/>
      <c r="AX233" s="231"/>
      <c r="AY233" s="231"/>
    </row>
    <row r="234" spans="1:51" ht="13.8">
      <c r="A234" s="227"/>
      <c r="B234" s="227"/>
      <c r="C234" s="228"/>
      <c r="D234" s="228"/>
      <c r="E234" s="229"/>
      <c r="F234" s="229"/>
      <c r="G234" s="227"/>
      <c r="H234" s="228"/>
      <c r="I234" s="228"/>
      <c r="J234" s="228"/>
      <c r="K234" s="228"/>
      <c r="L234" s="228"/>
      <c r="M234" s="228"/>
      <c r="N234" s="228"/>
      <c r="O234" s="228"/>
      <c r="P234" s="228"/>
      <c r="Q234" s="228"/>
      <c r="R234" s="228"/>
      <c r="S234" s="228"/>
      <c r="T234" s="230"/>
      <c r="U234" s="230"/>
      <c r="V234" s="230"/>
      <c r="W234" s="230"/>
      <c r="X234" s="230"/>
      <c r="Y234" s="230"/>
      <c r="Z234" s="230"/>
      <c r="AA234" s="230"/>
      <c r="AB234" s="230"/>
      <c r="AC234" s="230"/>
      <c r="AD234" s="230"/>
      <c r="AE234" s="230"/>
      <c r="AF234" s="231"/>
      <c r="AG234" s="231"/>
      <c r="AH234" s="231"/>
      <c r="AI234" s="231"/>
      <c r="AJ234" s="231"/>
      <c r="AK234" s="231"/>
      <c r="AL234" s="231"/>
      <c r="AM234" s="231"/>
      <c r="AN234" s="231"/>
      <c r="AO234" s="231"/>
      <c r="AP234" s="231"/>
      <c r="AQ234" s="231"/>
      <c r="AR234" s="231"/>
      <c r="AS234" s="231"/>
      <c r="AT234" s="231"/>
      <c r="AU234" s="231"/>
      <c r="AV234" s="231"/>
      <c r="AW234" s="231"/>
      <c r="AX234" s="231"/>
      <c r="AY234" s="231"/>
    </row>
    <row r="235" spans="1:51" ht="13.8">
      <c r="A235" s="227"/>
      <c r="B235" s="227"/>
      <c r="C235" s="228"/>
      <c r="D235" s="228"/>
      <c r="E235" s="229"/>
      <c r="F235" s="229"/>
      <c r="G235" s="227"/>
      <c r="H235" s="228"/>
      <c r="I235" s="228"/>
      <c r="J235" s="228"/>
      <c r="K235" s="228"/>
      <c r="L235" s="228"/>
      <c r="M235" s="228"/>
      <c r="N235" s="228"/>
      <c r="O235" s="228"/>
      <c r="P235" s="228"/>
      <c r="Q235" s="228"/>
      <c r="R235" s="228"/>
      <c r="S235" s="228"/>
      <c r="T235" s="230"/>
      <c r="U235" s="230"/>
      <c r="V235" s="230"/>
      <c r="W235" s="230"/>
      <c r="X235" s="230"/>
      <c r="Y235" s="230"/>
      <c r="Z235" s="230"/>
      <c r="AA235" s="230"/>
      <c r="AB235" s="230"/>
      <c r="AC235" s="230"/>
      <c r="AD235" s="230"/>
      <c r="AE235" s="230"/>
      <c r="AF235" s="231"/>
      <c r="AG235" s="231"/>
      <c r="AH235" s="231"/>
      <c r="AI235" s="231"/>
      <c r="AJ235" s="231"/>
      <c r="AK235" s="231"/>
      <c r="AL235" s="231"/>
      <c r="AM235" s="231"/>
      <c r="AN235" s="231"/>
      <c r="AO235" s="231"/>
      <c r="AP235" s="231"/>
      <c r="AQ235" s="231"/>
      <c r="AR235" s="231"/>
      <c r="AS235" s="231"/>
      <c r="AT235" s="231"/>
      <c r="AU235" s="231"/>
      <c r="AV235" s="231"/>
      <c r="AW235" s="231"/>
      <c r="AX235" s="231"/>
      <c r="AY235" s="231"/>
    </row>
    <row r="236" spans="1:51" ht="13.8">
      <c r="A236" s="227"/>
      <c r="B236" s="227"/>
      <c r="C236" s="228"/>
      <c r="D236" s="228"/>
      <c r="E236" s="229"/>
      <c r="F236" s="229"/>
      <c r="G236" s="227"/>
      <c r="H236" s="228"/>
      <c r="I236" s="228"/>
      <c r="J236" s="228"/>
      <c r="K236" s="228"/>
      <c r="L236" s="228"/>
      <c r="M236" s="228"/>
      <c r="N236" s="228"/>
      <c r="O236" s="228"/>
      <c r="P236" s="228"/>
      <c r="Q236" s="228"/>
      <c r="R236" s="228"/>
      <c r="S236" s="228"/>
      <c r="T236" s="230"/>
      <c r="U236" s="230"/>
      <c r="V236" s="230"/>
      <c r="W236" s="230"/>
      <c r="X236" s="230"/>
      <c r="Y236" s="230"/>
      <c r="Z236" s="230"/>
      <c r="AA236" s="230"/>
      <c r="AB236" s="230"/>
      <c r="AC236" s="230"/>
      <c r="AD236" s="230"/>
      <c r="AE236" s="230"/>
      <c r="AF236" s="231"/>
      <c r="AG236" s="231"/>
      <c r="AH236" s="231"/>
      <c r="AI236" s="231"/>
      <c r="AJ236" s="231"/>
      <c r="AK236" s="231"/>
      <c r="AL236" s="231"/>
      <c r="AM236" s="231"/>
      <c r="AN236" s="231"/>
      <c r="AO236" s="231"/>
      <c r="AP236" s="231"/>
      <c r="AQ236" s="231"/>
      <c r="AR236" s="231"/>
      <c r="AS236" s="231"/>
      <c r="AT236" s="231"/>
      <c r="AU236" s="231"/>
      <c r="AV236" s="231"/>
      <c r="AW236" s="231"/>
      <c r="AX236" s="231"/>
      <c r="AY236" s="231"/>
    </row>
    <row r="237" spans="1:51" ht="13.8">
      <c r="A237" s="227"/>
      <c r="B237" s="227"/>
      <c r="C237" s="228"/>
      <c r="D237" s="228"/>
      <c r="E237" s="229"/>
      <c r="F237" s="229"/>
      <c r="G237" s="227"/>
      <c r="H237" s="228"/>
      <c r="I237" s="228"/>
      <c r="J237" s="228"/>
      <c r="K237" s="228"/>
      <c r="L237" s="228"/>
      <c r="M237" s="228"/>
      <c r="N237" s="228"/>
      <c r="O237" s="228"/>
      <c r="P237" s="228"/>
      <c r="Q237" s="228"/>
      <c r="R237" s="228"/>
      <c r="S237" s="228"/>
      <c r="T237" s="230"/>
      <c r="U237" s="230"/>
      <c r="V237" s="230"/>
      <c r="W237" s="230"/>
      <c r="X237" s="230"/>
      <c r="Y237" s="230"/>
      <c r="Z237" s="230"/>
      <c r="AA237" s="230"/>
      <c r="AB237" s="230"/>
      <c r="AC237" s="230"/>
      <c r="AD237" s="230"/>
      <c r="AE237" s="230"/>
      <c r="AF237" s="231"/>
      <c r="AG237" s="231"/>
      <c r="AH237" s="231"/>
      <c r="AI237" s="231"/>
      <c r="AJ237" s="231"/>
      <c r="AK237" s="231"/>
      <c r="AL237" s="231"/>
      <c r="AM237" s="231"/>
      <c r="AN237" s="231"/>
      <c r="AO237" s="231"/>
      <c r="AP237" s="231"/>
      <c r="AQ237" s="231"/>
      <c r="AR237" s="231"/>
      <c r="AS237" s="231"/>
      <c r="AT237" s="231"/>
      <c r="AU237" s="231"/>
      <c r="AV237" s="231"/>
      <c r="AW237" s="231"/>
      <c r="AX237" s="231"/>
      <c r="AY237" s="231"/>
    </row>
    <row r="238" spans="1:51" ht="13.8">
      <c r="A238" s="227"/>
      <c r="B238" s="227"/>
      <c r="C238" s="228"/>
      <c r="D238" s="228"/>
      <c r="E238" s="229"/>
      <c r="F238" s="229"/>
      <c r="G238" s="227"/>
      <c r="H238" s="228"/>
      <c r="I238" s="228"/>
      <c r="J238" s="228"/>
      <c r="K238" s="228"/>
      <c r="L238" s="228"/>
      <c r="M238" s="228"/>
      <c r="N238" s="228"/>
      <c r="O238" s="228"/>
      <c r="P238" s="228"/>
      <c r="Q238" s="228"/>
      <c r="R238" s="228"/>
      <c r="S238" s="228"/>
      <c r="T238" s="230"/>
      <c r="U238" s="230"/>
      <c r="V238" s="230"/>
      <c r="W238" s="230"/>
      <c r="X238" s="230"/>
      <c r="Y238" s="230"/>
      <c r="Z238" s="230"/>
      <c r="AA238" s="230"/>
      <c r="AB238" s="230"/>
      <c r="AC238" s="230"/>
      <c r="AD238" s="230"/>
      <c r="AE238" s="230"/>
      <c r="AF238" s="231"/>
      <c r="AG238" s="231"/>
      <c r="AH238" s="231"/>
      <c r="AI238" s="231"/>
      <c r="AJ238" s="231"/>
      <c r="AK238" s="231"/>
      <c r="AL238" s="231"/>
      <c r="AM238" s="231"/>
      <c r="AN238" s="231"/>
      <c r="AO238" s="231"/>
      <c r="AP238" s="231"/>
      <c r="AQ238" s="231"/>
      <c r="AR238" s="231"/>
      <c r="AS238" s="231"/>
      <c r="AT238" s="231"/>
      <c r="AU238" s="231"/>
      <c r="AV238" s="231"/>
      <c r="AW238" s="231"/>
      <c r="AX238" s="231"/>
      <c r="AY238" s="231"/>
    </row>
    <row r="239" spans="1:51" ht="13.8">
      <c r="A239" s="227"/>
      <c r="B239" s="227"/>
      <c r="C239" s="228"/>
      <c r="D239" s="228"/>
      <c r="E239" s="229"/>
      <c r="F239" s="229"/>
      <c r="G239" s="227"/>
      <c r="H239" s="228"/>
      <c r="I239" s="228"/>
      <c r="J239" s="228"/>
      <c r="K239" s="228"/>
      <c r="L239" s="228"/>
      <c r="M239" s="228"/>
      <c r="N239" s="228"/>
      <c r="O239" s="228"/>
      <c r="P239" s="228"/>
      <c r="Q239" s="228"/>
      <c r="R239" s="228"/>
      <c r="S239" s="228"/>
      <c r="T239" s="230"/>
      <c r="U239" s="230"/>
      <c r="V239" s="230"/>
      <c r="W239" s="230"/>
      <c r="X239" s="230"/>
      <c r="Y239" s="230"/>
      <c r="Z239" s="230"/>
      <c r="AA239" s="230"/>
      <c r="AB239" s="230"/>
      <c r="AC239" s="230"/>
      <c r="AD239" s="230"/>
      <c r="AE239" s="230"/>
      <c r="AF239" s="231"/>
      <c r="AG239" s="231"/>
      <c r="AH239" s="231"/>
      <c r="AI239" s="231"/>
      <c r="AJ239" s="231"/>
      <c r="AK239" s="231"/>
      <c r="AL239" s="231"/>
      <c r="AM239" s="231"/>
      <c r="AN239" s="231"/>
      <c r="AO239" s="231"/>
      <c r="AP239" s="231"/>
      <c r="AQ239" s="231"/>
      <c r="AR239" s="231"/>
      <c r="AS239" s="231"/>
      <c r="AT239" s="231"/>
      <c r="AU239" s="231"/>
      <c r="AV239" s="231"/>
      <c r="AW239" s="231"/>
      <c r="AX239" s="231"/>
      <c r="AY239" s="231"/>
    </row>
    <row r="240" spans="1:51" ht="13.8">
      <c r="A240" s="227"/>
      <c r="B240" s="227"/>
      <c r="C240" s="228"/>
      <c r="D240" s="228"/>
      <c r="E240" s="229"/>
      <c r="F240" s="229"/>
      <c r="G240" s="227"/>
      <c r="H240" s="228"/>
      <c r="I240" s="228"/>
      <c r="J240" s="228"/>
      <c r="K240" s="228"/>
      <c r="L240" s="228"/>
      <c r="M240" s="228"/>
      <c r="N240" s="228"/>
      <c r="O240" s="228"/>
      <c r="P240" s="228"/>
      <c r="Q240" s="228"/>
      <c r="R240" s="228"/>
      <c r="S240" s="228"/>
      <c r="T240" s="230"/>
      <c r="U240" s="230"/>
      <c r="V240" s="230"/>
      <c r="W240" s="230"/>
      <c r="X240" s="230"/>
      <c r="Y240" s="230"/>
      <c r="Z240" s="230"/>
      <c r="AA240" s="230"/>
      <c r="AB240" s="230"/>
      <c r="AC240" s="230"/>
      <c r="AD240" s="230"/>
      <c r="AE240" s="230"/>
      <c r="AF240" s="231"/>
      <c r="AG240" s="231"/>
      <c r="AH240" s="231"/>
      <c r="AI240" s="231"/>
      <c r="AJ240" s="231"/>
      <c r="AK240" s="231"/>
      <c r="AL240" s="231"/>
      <c r="AM240" s="231"/>
      <c r="AN240" s="231"/>
      <c r="AO240" s="231"/>
      <c r="AP240" s="231"/>
      <c r="AQ240" s="231"/>
      <c r="AR240" s="231"/>
      <c r="AS240" s="231"/>
      <c r="AT240" s="231"/>
      <c r="AU240" s="231"/>
      <c r="AV240" s="231"/>
      <c r="AW240" s="231"/>
      <c r="AX240" s="231"/>
      <c r="AY240" s="231"/>
    </row>
    <row r="241" spans="1:51" ht="13.8">
      <c r="A241" s="227"/>
      <c r="B241" s="227"/>
      <c r="C241" s="228"/>
      <c r="D241" s="228"/>
      <c r="E241" s="229"/>
      <c r="F241" s="229"/>
      <c r="G241" s="227"/>
      <c r="H241" s="228"/>
      <c r="I241" s="228"/>
      <c r="J241" s="228"/>
      <c r="K241" s="228"/>
      <c r="L241" s="228"/>
      <c r="M241" s="228"/>
      <c r="N241" s="228"/>
      <c r="O241" s="228"/>
      <c r="P241" s="228"/>
      <c r="Q241" s="228"/>
      <c r="R241" s="228"/>
      <c r="S241" s="228"/>
      <c r="T241" s="230"/>
      <c r="U241" s="230"/>
      <c r="V241" s="230"/>
      <c r="W241" s="230"/>
      <c r="X241" s="230"/>
      <c r="Y241" s="230"/>
      <c r="Z241" s="230"/>
      <c r="AA241" s="230"/>
      <c r="AB241" s="230"/>
      <c r="AC241" s="230"/>
      <c r="AD241" s="230"/>
      <c r="AE241" s="230"/>
      <c r="AF241" s="231"/>
      <c r="AG241" s="231"/>
      <c r="AH241" s="231"/>
      <c r="AI241" s="231"/>
      <c r="AJ241" s="231"/>
      <c r="AK241" s="231"/>
      <c r="AL241" s="231"/>
      <c r="AM241" s="231"/>
      <c r="AN241" s="231"/>
      <c r="AO241" s="231"/>
      <c r="AP241" s="231"/>
      <c r="AQ241" s="231"/>
      <c r="AR241" s="231"/>
      <c r="AS241" s="231"/>
      <c r="AT241" s="231"/>
      <c r="AU241" s="231"/>
      <c r="AV241" s="231"/>
      <c r="AW241" s="231"/>
      <c r="AX241" s="231"/>
      <c r="AY241" s="231"/>
    </row>
    <row r="242" spans="1:51" ht="13.8">
      <c r="A242" s="227"/>
      <c r="B242" s="227"/>
      <c r="C242" s="228"/>
      <c r="D242" s="228"/>
      <c r="E242" s="229"/>
      <c r="F242" s="229"/>
      <c r="G242" s="227"/>
      <c r="H242" s="228"/>
      <c r="I242" s="228"/>
      <c r="J242" s="228"/>
      <c r="K242" s="228"/>
      <c r="L242" s="228"/>
      <c r="M242" s="228"/>
      <c r="N242" s="228"/>
      <c r="O242" s="228"/>
      <c r="P242" s="228"/>
      <c r="Q242" s="228"/>
      <c r="R242" s="228"/>
      <c r="S242" s="228"/>
      <c r="T242" s="230"/>
      <c r="U242" s="230"/>
      <c r="V242" s="230"/>
      <c r="W242" s="230"/>
      <c r="X242" s="230"/>
      <c r="Y242" s="230"/>
      <c r="Z242" s="230"/>
      <c r="AA242" s="230"/>
      <c r="AB242" s="230"/>
      <c r="AC242" s="230"/>
      <c r="AD242" s="230"/>
      <c r="AE242" s="230"/>
      <c r="AF242" s="231"/>
      <c r="AG242" s="231"/>
      <c r="AH242" s="231"/>
      <c r="AI242" s="231"/>
      <c r="AJ242" s="231"/>
      <c r="AK242" s="231"/>
      <c r="AL242" s="231"/>
      <c r="AM242" s="231"/>
      <c r="AN242" s="231"/>
      <c r="AO242" s="231"/>
      <c r="AP242" s="231"/>
      <c r="AQ242" s="231"/>
      <c r="AR242" s="231"/>
      <c r="AS242" s="231"/>
      <c r="AT242" s="231"/>
      <c r="AU242" s="231"/>
      <c r="AV242" s="231"/>
      <c r="AW242" s="231"/>
      <c r="AX242" s="231"/>
      <c r="AY242" s="231"/>
    </row>
    <row r="243" spans="1:51" ht="13.8">
      <c r="A243" s="227"/>
      <c r="B243" s="227"/>
      <c r="C243" s="228"/>
      <c r="D243" s="228"/>
      <c r="E243" s="229"/>
      <c r="F243" s="229"/>
      <c r="G243" s="227"/>
      <c r="H243" s="228"/>
      <c r="I243" s="228"/>
      <c r="J243" s="228"/>
      <c r="K243" s="228"/>
      <c r="L243" s="228"/>
      <c r="M243" s="228"/>
      <c r="N243" s="228"/>
      <c r="O243" s="228"/>
      <c r="P243" s="228"/>
      <c r="Q243" s="228"/>
      <c r="R243" s="228"/>
      <c r="S243" s="228"/>
      <c r="T243" s="230"/>
      <c r="U243" s="230"/>
      <c r="V243" s="230"/>
      <c r="W243" s="230"/>
      <c r="X243" s="230"/>
      <c r="Y243" s="230"/>
      <c r="Z243" s="230"/>
      <c r="AA243" s="230"/>
      <c r="AB243" s="230"/>
      <c r="AC243" s="230"/>
      <c r="AD243" s="230"/>
      <c r="AE243" s="230"/>
      <c r="AF243" s="231"/>
      <c r="AG243" s="231"/>
      <c r="AH243" s="231"/>
      <c r="AI243" s="231"/>
      <c r="AJ243" s="231"/>
      <c r="AK243" s="231"/>
      <c r="AL243" s="231"/>
      <c r="AM243" s="231"/>
      <c r="AN243" s="231"/>
      <c r="AO243" s="231"/>
      <c r="AP243" s="231"/>
      <c r="AQ243" s="231"/>
      <c r="AR243" s="231"/>
      <c r="AS243" s="231"/>
      <c r="AT243" s="231"/>
      <c r="AU243" s="231"/>
      <c r="AV243" s="231"/>
      <c r="AW243" s="231"/>
      <c r="AX243" s="231"/>
      <c r="AY243" s="231"/>
    </row>
    <row r="244" spans="1:51" ht="13.8">
      <c r="A244" s="227"/>
      <c r="B244" s="227"/>
      <c r="C244" s="228"/>
      <c r="D244" s="228"/>
      <c r="E244" s="229"/>
      <c r="F244" s="229"/>
      <c r="G244" s="227"/>
      <c r="H244" s="228"/>
      <c r="I244" s="228"/>
      <c r="J244" s="228"/>
      <c r="K244" s="228"/>
      <c r="L244" s="228"/>
      <c r="M244" s="228"/>
      <c r="N244" s="228"/>
      <c r="O244" s="228"/>
      <c r="P244" s="228"/>
      <c r="Q244" s="228"/>
      <c r="R244" s="228"/>
      <c r="S244" s="228"/>
      <c r="T244" s="230"/>
      <c r="U244" s="230"/>
      <c r="V244" s="230"/>
      <c r="W244" s="230"/>
      <c r="X244" s="230"/>
      <c r="Y244" s="230"/>
      <c r="Z244" s="230"/>
      <c r="AA244" s="230"/>
      <c r="AB244" s="230"/>
      <c r="AC244" s="230"/>
      <c r="AD244" s="230"/>
      <c r="AE244" s="230"/>
      <c r="AF244" s="231"/>
      <c r="AG244" s="231"/>
      <c r="AH244" s="231"/>
      <c r="AI244" s="231"/>
      <c r="AJ244" s="231"/>
      <c r="AK244" s="231"/>
      <c r="AL244" s="231"/>
      <c r="AM244" s="231"/>
      <c r="AN244" s="231"/>
      <c r="AO244" s="231"/>
      <c r="AP244" s="231"/>
      <c r="AQ244" s="231"/>
      <c r="AR244" s="231"/>
      <c r="AS244" s="231"/>
      <c r="AT244" s="231"/>
      <c r="AU244" s="231"/>
      <c r="AV244" s="231"/>
      <c r="AW244" s="231"/>
      <c r="AX244" s="231"/>
      <c r="AY244" s="231"/>
    </row>
    <row r="245" spans="1:51" ht="13.8">
      <c r="A245" s="227"/>
      <c r="B245" s="227"/>
      <c r="C245" s="228"/>
      <c r="D245" s="228"/>
      <c r="E245" s="229"/>
      <c r="F245" s="229"/>
      <c r="G245" s="227"/>
      <c r="H245" s="228"/>
      <c r="I245" s="228"/>
      <c r="J245" s="228"/>
      <c r="K245" s="228"/>
      <c r="L245" s="228"/>
      <c r="M245" s="228"/>
      <c r="N245" s="228"/>
      <c r="O245" s="228"/>
      <c r="P245" s="228"/>
      <c r="Q245" s="228"/>
      <c r="R245" s="228"/>
      <c r="S245" s="228"/>
      <c r="T245" s="230"/>
      <c r="U245" s="230"/>
      <c r="V245" s="230"/>
      <c r="W245" s="230"/>
      <c r="X245" s="230"/>
      <c r="Y245" s="230"/>
      <c r="Z245" s="230"/>
      <c r="AA245" s="230"/>
      <c r="AB245" s="230"/>
      <c r="AC245" s="230"/>
      <c r="AD245" s="230"/>
      <c r="AE245" s="230"/>
      <c r="AF245" s="231"/>
      <c r="AG245" s="231"/>
      <c r="AH245" s="231"/>
      <c r="AI245" s="231"/>
      <c r="AJ245" s="231"/>
      <c r="AK245" s="231"/>
      <c r="AL245" s="231"/>
      <c r="AM245" s="231"/>
      <c r="AN245" s="231"/>
      <c r="AO245" s="231"/>
      <c r="AP245" s="231"/>
      <c r="AQ245" s="231"/>
      <c r="AR245" s="231"/>
      <c r="AS245" s="231"/>
      <c r="AT245" s="231"/>
      <c r="AU245" s="231"/>
      <c r="AV245" s="231"/>
      <c r="AW245" s="231"/>
      <c r="AX245" s="231"/>
      <c r="AY245" s="231"/>
    </row>
    <row r="246" spans="1:51" ht="13.8">
      <c r="A246" s="227"/>
      <c r="B246" s="227"/>
      <c r="C246" s="228"/>
      <c r="D246" s="228"/>
      <c r="E246" s="229"/>
      <c r="F246" s="229"/>
      <c r="G246" s="227"/>
      <c r="H246" s="228"/>
      <c r="I246" s="228"/>
      <c r="J246" s="228"/>
      <c r="K246" s="228"/>
      <c r="L246" s="228"/>
      <c r="M246" s="228"/>
      <c r="N246" s="228"/>
      <c r="O246" s="228"/>
      <c r="P246" s="228"/>
      <c r="Q246" s="228"/>
      <c r="R246" s="228"/>
      <c r="S246" s="228"/>
      <c r="T246" s="230"/>
      <c r="U246" s="230"/>
      <c r="V246" s="230"/>
      <c r="W246" s="230"/>
      <c r="X246" s="230"/>
      <c r="Y246" s="230"/>
      <c r="Z246" s="230"/>
      <c r="AA246" s="230"/>
      <c r="AB246" s="230"/>
      <c r="AC246" s="230"/>
      <c r="AD246" s="230"/>
      <c r="AE246" s="230"/>
      <c r="AF246" s="231"/>
      <c r="AG246" s="231"/>
      <c r="AH246" s="231"/>
      <c r="AI246" s="231"/>
      <c r="AJ246" s="231"/>
      <c r="AK246" s="231"/>
      <c r="AL246" s="231"/>
      <c r="AM246" s="231"/>
      <c r="AN246" s="231"/>
      <c r="AO246" s="231"/>
      <c r="AP246" s="231"/>
      <c r="AQ246" s="231"/>
      <c r="AR246" s="231"/>
      <c r="AS246" s="231"/>
      <c r="AT246" s="231"/>
      <c r="AU246" s="231"/>
      <c r="AV246" s="231"/>
      <c r="AW246" s="231"/>
      <c r="AX246" s="231"/>
      <c r="AY246" s="231"/>
    </row>
    <row r="247" spans="1:51" ht="13.8">
      <c r="A247" s="227"/>
      <c r="B247" s="227"/>
      <c r="C247" s="228"/>
      <c r="D247" s="228"/>
      <c r="E247" s="229"/>
      <c r="F247" s="229"/>
      <c r="G247" s="227"/>
      <c r="H247" s="228"/>
      <c r="I247" s="228"/>
      <c r="J247" s="228"/>
      <c r="K247" s="228"/>
      <c r="L247" s="228"/>
      <c r="M247" s="228"/>
      <c r="N247" s="228"/>
      <c r="O247" s="228"/>
      <c r="P247" s="228"/>
      <c r="Q247" s="228"/>
      <c r="R247" s="228"/>
      <c r="S247" s="228"/>
      <c r="T247" s="230"/>
      <c r="U247" s="230"/>
      <c r="V247" s="230"/>
      <c r="W247" s="230"/>
      <c r="X247" s="230"/>
      <c r="Y247" s="230"/>
      <c r="Z247" s="230"/>
      <c r="AA247" s="230"/>
      <c r="AB247" s="230"/>
      <c r="AC247" s="230"/>
      <c r="AD247" s="230"/>
      <c r="AE247" s="230"/>
      <c r="AF247" s="231"/>
      <c r="AG247" s="231"/>
      <c r="AH247" s="231"/>
      <c r="AI247" s="231"/>
      <c r="AJ247" s="231"/>
      <c r="AK247" s="231"/>
      <c r="AL247" s="231"/>
      <c r="AM247" s="231"/>
      <c r="AN247" s="231"/>
      <c r="AO247" s="231"/>
      <c r="AP247" s="231"/>
      <c r="AQ247" s="231"/>
      <c r="AR247" s="231"/>
      <c r="AS247" s="231"/>
      <c r="AT247" s="231"/>
      <c r="AU247" s="231"/>
      <c r="AV247" s="231"/>
      <c r="AW247" s="231"/>
      <c r="AX247" s="231"/>
      <c r="AY247" s="231"/>
    </row>
    <row r="248" spans="1:51" ht="13.8">
      <c r="A248" s="227"/>
      <c r="B248" s="227"/>
      <c r="C248" s="228"/>
      <c r="D248" s="228"/>
      <c r="E248" s="229"/>
      <c r="F248" s="229"/>
      <c r="G248" s="227"/>
      <c r="H248" s="228"/>
      <c r="I248" s="228"/>
      <c r="J248" s="228"/>
      <c r="K248" s="228"/>
      <c r="L248" s="228"/>
      <c r="M248" s="228"/>
      <c r="N248" s="228"/>
      <c r="O248" s="228"/>
      <c r="P248" s="228"/>
      <c r="Q248" s="228"/>
      <c r="R248" s="228"/>
      <c r="S248" s="228"/>
      <c r="T248" s="230"/>
      <c r="U248" s="230"/>
      <c r="V248" s="230"/>
      <c r="W248" s="230"/>
      <c r="X248" s="230"/>
      <c r="Y248" s="230"/>
      <c r="Z248" s="230"/>
      <c r="AA248" s="230"/>
      <c r="AB248" s="230"/>
      <c r="AC248" s="230"/>
      <c r="AD248" s="230"/>
      <c r="AE248" s="230"/>
      <c r="AF248" s="231"/>
      <c r="AG248" s="231"/>
      <c r="AH248" s="231"/>
      <c r="AI248" s="231"/>
      <c r="AJ248" s="231"/>
      <c r="AK248" s="231"/>
      <c r="AL248" s="231"/>
      <c r="AM248" s="231"/>
      <c r="AN248" s="231"/>
      <c r="AO248" s="231"/>
      <c r="AP248" s="231"/>
      <c r="AQ248" s="231"/>
      <c r="AR248" s="231"/>
      <c r="AS248" s="231"/>
      <c r="AT248" s="231"/>
      <c r="AU248" s="231"/>
      <c r="AV248" s="231"/>
      <c r="AW248" s="231"/>
      <c r="AX248" s="231"/>
      <c r="AY248" s="231"/>
    </row>
    <row r="249" spans="1:51" ht="13.8">
      <c r="A249" s="227"/>
      <c r="B249" s="227"/>
      <c r="C249" s="228"/>
      <c r="D249" s="228"/>
      <c r="E249" s="229"/>
      <c r="F249" s="229"/>
      <c r="G249" s="227"/>
      <c r="H249" s="228"/>
      <c r="I249" s="228"/>
      <c r="J249" s="228"/>
      <c r="K249" s="228"/>
      <c r="L249" s="228"/>
      <c r="M249" s="228"/>
      <c r="N249" s="228"/>
      <c r="O249" s="228"/>
      <c r="P249" s="228"/>
      <c r="Q249" s="228"/>
      <c r="R249" s="228"/>
      <c r="S249" s="228"/>
      <c r="T249" s="230"/>
      <c r="U249" s="230"/>
      <c r="V249" s="230"/>
      <c r="W249" s="230"/>
      <c r="X249" s="230"/>
      <c r="Y249" s="230"/>
      <c r="Z249" s="230"/>
      <c r="AA249" s="230"/>
      <c r="AB249" s="230"/>
      <c r="AC249" s="230"/>
      <c r="AD249" s="230"/>
      <c r="AE249" s="230"/>
      <c r="AF249" s="231"/>
      <c r="AG249" s="231"/>
      <c r="AH249" s="231"/>
      <c r="AI249" s="231"/>
      <c r="AJ249" s="231"/>
      <c r="AK249" s="231"/>
      <c r="AL249" s="231"/>
      <c r="AM249" s="231"/>
      <c r="AN249" s="231"/>
      <c r="AO249" s="231"/>
      <c r="AP249" s="231"/>
      <c r="AQ249" s="231"/>
      <c r="AR249" s="231"/>
      <c r="AS249" s="231"/>
      <c r="AT249" s="231"/>
      <c r="AU249" s="231"/>
      <c r="AV249" s="231"/>
      <c r="AW249" s="231"/>
      <c r="AX249" s="231"/>
      <c r="AY249" s="231"/>
    </row>
    <row r="250" spans="1:51" ht="13.8">
      <c r="A250" s="227"/>
      <c r="B250" s="227"/>
      <c r="C250" s="228"/>
      <c r="D250" s="228"/>
      <c r="E250" s="229"/>
      <c r="F250" s="229"/>
      <c r="G250" s="227"/>
      <c r="H250" s="228"/>
      <c r="I250" s="228"/>
      <c r="J250" s="228"/>
      <c r="K250" s="228"/>
      <c r="L250" s="228"/>
      <c r="M250" s="228"/>
      <c r="N250" s="228"/>
      <c r="O250" s="228"/>
      <c r="P250" s="228"/>
      <c r="Q250" s="228"/>
      <c r="R250" s="228"/>
      <c r="S250" s="228"/>
      <c r="T250" s="230"/>
      <c r="U250" s="230"/>
      <c r="V250" s="230"/>
      <c r="W250" s="230"/>
      <c r="X250" s="230"/>
      <c r="Y250" s="230"/>
      <c r="Z250" s="230"/>
      <c r="AA250" s="230"/>
      <c r="AB250" s="230"/>
      <c r="AC250" s="230"/>
      <c r="AD250" s="230"/>
      <c r="AE250" s="230"/>
      <c r="AF250" s="231"/>
      <c r="AG250" s="231"/>
      <c r="AH250" s="231"/>
      <c r="AI250" s="231"/>
      <c r="AJ250" s="231"/>
      <c r="AK250" s="231"/>
      <c r="AL250" s="231"/>
      <c r="AM250" s="231"/>
      <c r="AN250" s="231"/>
      <c r="AO250" s="231"/>
      <c r="AP250" s="231"/>
      <c r="AQ250" s="231"/>
      <c r="AR250" s="231"/>
      <c r="AS250" s="231"/>
      <c r="AT250" s="231"/>
      <c r="AU250" s="231"/>
      <c r="AV250" s="231"/>
      <c r="AW250" s="231"/>
      <c r="AX250" s="231"/>
      <c r="AY250" s="231"/>
    </row>
    <row r="251" spans="1:51" ht="13.8">
      <c r="A251" s="227"/>
      <c r="B251" s="227"/>
      <c r="C251" s="228"/>
      <c r="D251" s="228"/>
      <c r="E251" s="229"/>
      <c r="F251" s="229"/>
      <c r="G251" s="227"/>
      <c r="H251" s="228"/>
      <c r="I251" s="228"/>
      <c r="J251" s="228"/>
      <c r="K251" s="228"/>
      <c r="L251" s="228"/>
      <c r="M251" s="228"/>
      <c r="N251" s="228"/>
      <c r="O251" s="228"/>
      <c r="P251" s="228"/>
      <c r="Q251" s="228"/>
      <c r="R251" s="228"/>
      <c r="S251" s="228"/>
      <c r="T251" s="230"/>
      <c r="U251" s="230"/>
      <c r="V251" s="230"/>
      <c r="W251" s="230"/>
      <c r="X251" s="230"/>
      <c r="Y251" s="230"/>
      <c r="Z251" s="230"/>
      <c r="AA251" s="230"/>
      <c r="AB251" s="230"/>
      <c r="AC251" s="230"/>
      <c r="AD251" s="230"/>
      <c r="AE251" s="230"/>
      <c r="AF251" s="231"/>
      <c r="AG251" s="231"/>
      <c r="AH251" s="231"/>
      <c r="AI251" s="231"/>
      <c r="AJ251" s="231"/>
      <c r="AK251" s="231"/>
      <c r="AL251" s="231"/>
      <c r="AM251" s="231"/>
      <c r="AN251" s="231"/>
      <c r="AO251" s="231"/>
      <c r="AP251" s="231"/>
      <c r="AQ251" s="231"/>
      <c r="AR251" s="231"/>
      <c r="AS251" s="231"/>
      <c r="AT251" s="231"/>
      <c r="AU251" s="231"/>
      <c r="AV251" s="231"/>
      <c r="AW251" s="231"/>
      <c r="AX251" s="231"/>
      <c r="AY251" s="231"/>
    </row>
    <row r="252" spans="1:51" ht="13.8">
      <c r="A252" s="227"/>
      <c r="B252" s="227"/>
      <c r="C252" s="228"/>
      <c r="D252" s="228"/>
      <c r="E252" s="229"/>
      <c r="F252" s="229"/>
      <c r="G252" s="227"/>
      <c r="H252" s="228"/>
      <c r="I252" s="228"/>
      <c r="J252" s="228"/>
      <c r="K252" s="228"/>
      <c r="L252" s="228"/>
      <c r="M252" s="228"/>
      <c r="N252" s="228"/>
      <c r="O252" s="228"/>
      <c r="P252" s="228"/>
      <c r="Q252" s="228"/>
      <c r="R252" s="228"/>
      <c r="S252" s="228"/>
      <c r="T252" s="230"/>
      <c r="U252" s="230"/>
      <c r="V252" s="230"/>
      <c r="W252" s="230"/>
      <c r="X252" s="230"/>
      <c r="Y252" s="230"/>
      <c r="Z252" s="230"/>
      <c r="AA252" s="230"/>
      <c r="AB252" s="230"/>
      <c r="AC252" s="230"/>
      <c r="AD252" s="230"/>
      <c r="AE252" s="230"/>
      <c r="AF252" s="231"/>
      <c r="AG252" s="231"/>
      <c r="AH252" s="231"/>
      <c r="AI252" s="231"/>
      <c r="AJ252" s="231"/>
      <c r="AK252" s="231"/>
      <c r="AL252" s="231"/>
      <c r="AM252" s="231"/>
      <c r="AN252" s="231"/>
      <c r="AO252" s="231"/>
      <c r="AP252" s="231"/>
      <c r="AQ252" s="231"/>
      <c r="AR252" s="231"/>
      <c r="AS252" s="231"/>
      <c r="AT252" s="231"/>
      <c r="AU252" s="231"/>
      <c r="AV252" s="231"/>
      <c r="AW252" s="231"/>
      <c r="AX252" s="231"/>
      <c r="AY252" s="231"/>
    </row>
    <row r="253" spans="1:51" ht="13.8">
      <c r="A253" s="227"/>
      <c r="B253" s="227"/>
      <c r="C253" s="228"/>
      <c r="D253" s="228"/>
      <c r="E253" s="229"/>
      <c r="F253" s="229"/>
      <c r="G253" s="227"/>
      <c r="H253" s="228"/>
      <c r="I253" s="228"/>
      <c r="J253" s="228"/>
      <c r="K253" s="228"/>
      <c r="L253" s="228"/>
      <c r="M253" s="228"/>
      <c r="N253" s="228"/>
      <c r="O253" s="228"/>
      <c r="P253" s="228"/>
      <c r="Q253" s="228"/>
      <c r="R253" s="228"/>
      <c r="S253" s="228"/>
      <c r="T253" s="230"/>
      <c r="U253" s="230"/>
      <c r="V253" s="230"/>
      <c r="W253" s="230"/>
      <c r="X253" s="230"/>
      <c r="Y253" s="230"/>
      <c r="Z253" s="230"/>
      <c r="AA253" s="230"/>
      <c r="AB253" s="230"/>
      <c r="AC253" s="230"/>
      <c r="AD253" s="230"/>
      <c r="AE253" s="230"/>
      <c r="AF253" s="231"/>
      <c r="AG253" s="231"/>
      <c r="AH253" s="231"/>
      <c r="AI253" s="231"/>
      <c r="AJ253" s="231"/>
      <c r="AK253" s="231"/>
      <c r="AL253" s="231"/>
      <c r="AM253" s="231"/>
      <c r="AN253" s="231"/>
      <c r="AO253" s="231"/>
      <c r="AP253" s="231"/>
      <c r="AQ253" s="231"/>
      <c r="AR253" s="231"/>
      <c r="AS253" s="231"/>
      <c r="AT253" s="231"/>
      <c r="AU253" s="231"/>
      <c r="AV253" s="231"/>
      <c r="AW253" s="231"/>
      <c r="AX253" s="231"/>
      <c r="AY253" s="231"/>
    </row>
    <row r="254" spans="1:51" ht="13.8">
      <c r="A254" s="227"/>
      <c r="B254" s="227"/>
      <c r="C254" s="228"/>
      <c r="D254" s="228"/>
      <c r="E254" s="229"/>
      <c r="F254" s="229"/>
      <c r="G254" s="227"/>
      <c r="H254" s="228"/>
      <c r="I254" s="228"/>
      <c r="J254" s="228"/>
      <c r="K254" s="228"/>
      <c r="L254" s="228"/>
      <c r="M254" s="228"/>
      <c r="N254" s="228"/>
      <c r="O254" s="228"/>
      <c r="P254" s="228"/>
      <c r="Q254" s="228"/>
      <c r="R254" s="228"/>
      <c r="S254" s="228"/>
      <c r="T254" s="230"/>
      <c r="U254" s="230"/>
      <c r="V254" s="230"/>
      <c r="W254" s="230"/>
      <c r="X254" s="230"/>
      <c r="Y254" s="230"/>
      <c r="Z254" s="230"/>
      <c r="AA254" s="230"/>
      <c r="AB254" s="230"/>
      <c r="AC254" s="230"/>
      <c r="AD254" s="230"/>
      <c r="AE254" s="230"/>
      <c r="AF254" s="231"/>
      <c r="AG254" s="231"/>
      <c r="AH254" s="231"/>
      <c r="AI254" s="231"/>
      <c r="AJ254" s="231"/>
      <c r="AK254" s="231"/>
      <c r="AL254" s="231"/>
      <c r="AM254" s="231"/>
      <c r="AN254" s="231"/>
      <c r="AO254" s="231"/>
      <c r="AP254" s="231"/>
      <c r="AQ254" s="231"/>
      <c r="AR254" s="231"/>
      <c r="AS254" s="231"/>
      <c r="AT254" s="231"/>
      <c r="AU254" s="231"/>
      <c r="AV254" s="231"/>
      <c r="AW254" s="231"/>
      <c r="AX254" s="231"/>
      <c r="AY254" s="231"/>
    </row>
    <row r="255" spans="1:51" ht="13.8">
      <c r="A255" s="227"/>
      <c r="B255" s="227"/>
      <c r="C255" s="228"/>
      <c r="D255" s="228"/>
      <c r="E255" s="229"/>
      <c r="F255" s="229"/>
      <c r="G255" s="227"/>
      <c r="H255" s="228"/>
      <c r="I255" s="228"/>
      <c r="J255" s="228"/>
      <c r="K255" s="228"/>
      <c r="L255" s="228"/>
      <c r="M255" s="228"/>
      <c r="N255" s="228"/>
      <c r="O255" s="228"/>
      <c r="P255" s="228"/>
      <c r="Q255" s="228"/>
      <c r="R255" s="228"/>
      <c r="S255" s="228"/>
      <c r="T255" s="230"/>
      <c r="U255" s="230"/>
      <c r="V255" s="230"/>
      <c r="W255" s="230"/>
      <c r="X255" s="230"/>
      <c r="Y255" s="230"/>
      <c r="Z255" s="230"/>
      <c r="AA255" s="230"/>
      <c r="AB255" s="230"/>
      <c r="AC255" s="230"/>
      <c r="AD255" s="230"/>
      <c r="AE255" s="230"/>
      <c r="AF255" s="231"/>
      <c r="AG255" s="231"/>
      <c r="AH255" s="231"/>
      <c r="AI255" s="231"/>
      <c r="AJ255" s="231"/>
      <c r="AK255" s="231"/>
      <c r="AL255" s="231"/>
      <c r="AM255" s="231"/>
      <c r="AN255" s="231"/>
      <c r="AO255" s="231"/>
      <c r="AP255" s="231"/>
      <c r="AQ255" s="231"/>
      <c r="AR255" s="231"/>
      <c r="AS255" s="231"/>
      <c r="AT255" s="231"/>
      <c r="AU255" s="231"/>
      <c r="AV255" s="231"/>
      <c r="AW255" s="231"/>
      <c r="AX255" s="231"/>
      <c r="AY255" s="231"/>
    </row>
    <row r="256" spans="1:51" ht="13.8">
      <c r="A256" s="227"/>
      <c r="B256" s="227"/>
      <c r="C256" s="228"/>
      <c r="D256" s="228"/>
      <c r="E256" s="229"/>
      <c r="F256" s="229"/>
      <c r="G256" s="227"/>
      <c r="H256" s="228"/>
      <c r="I256" s="228"/>
      <c r="J256" s="228"/>
      <c r="K256" s="228"/>
      <c r="L256" s="228"/>
      <c r="M256" s="228"/>
      <c r="N256" s="228"/>
      <c r="O256" s="228"/>
      <c r="P256" s="228"/>
      <c r="Q256" s="228"/>
      <c r="R256" s="228"/>
      <c r="S256" s="228"/>
      <c r="T256" s="230"/>
      <c r="U256" s="230"/>
      <c r="V256" s="230"/>
      <c r="W256" s="230"/>
      <c r="X256" s="230"/>
      <c r="Y256" s="230"/>
      <c r="Z256" s="230"/>
      <c r="AA256" s="230"/>
      <c r="AB256" s="230"/>
      <c r="AC256" s="230"/>
      <c r="AD256" s="230"/>
      <c r="AE256" s="230"/>
      <c r="AF256" s="231"/>
      <c r="AG256" s="231"/>
      <c r="AH256" s="231"/>
      <c r="AI256" s="231"/>
      <c r="AJ256" s="231"/>
      <c r="AK256" s="231"/>
      <c r="AL256" s="231"/>
      <c r="AM256" s="231"/>
      <c r="AN256" s="231"/>
      <c r="AO256" s="231"/>
      <c r="AP256" s="231"/>
      <c r="AQ256" s="231"/>
      <c r="AR256" s="231"/>
      <c r="AS256" s="231"/>
      <c r="AT256" s="231"/>
      <c r="AU256" s="231"/>
      <c r="AV256" s="231"/>
      <c r="AW256" s="231"/>
      <c r="AX256" s="231"/>
      <c r="AY256" s="231"/>
    </row>
    <row r="257" spans="1:51" ht="13.8">
      <c r="A257" s="227"/>
      <c r="B257" s="227"/>
      <c r="C257" s="228"/>
      <c r="D257" s="228"/>
      <c r="E257" s="229"/>
      <c r="F257" s="229"/>
      <c r="G257" s="227"/>
      <c r="H257" s="228"/>
      <c r="I257" s="228"/>
      <c r="J257" s="228"/>
      <c r="K257" s="228"/>
      <c r="L257" s="228"/>
      <c r="M257" s="228"/>
      <c r="N257" s="228"/>
      <c r="O257" s="228"/>
      <c r="P257" s="228"/>
      <c r="Q257" s="228"/>
      <c r="R257" s="228"/>
      <c r="S257" s="228"/>
      <c r="T257" s="230"/>
      <c r="U257" s="230"/>
      <c r="V257" s="230"/>
      <c r="W257" s="230"/>
      <c r="X257" s="230"/>
      <c r="Y257" s="230"/>
      <c r="Z257" s="230"/>
      <c r="AA257" s="230"/>
      <c r="AB257" s="230"/>
      <c r="AC257" s="230"/>
      <c r="AD257" s="230"/>
      <c r="AE257" s="230"/>
      <c r="AF257" s="231"/>
      <c r="AG257" s="231"/>
      <c r="AH257" s="231"/>
      <c r="AI257" s="231"/>
      <c r="AJ257" s="231"/>
      <c r="AK257" s="231"/>
      <c r="AL257" s="231"/>
      <c r="AM257" s="231"/>
      <c r="AN257" s="231"/>
      <c r="AO257" s="231"/>
      <c r="AP257" s="231"/>
      <c r="AQ257" s="231"/>
      <c r="AR257" s="231"/>
      <c r="AS257" s="231"/>
      <c r="AT257" s="231"/>
      <c r="AU257" s="231"/>
      <c r="AV257" s="231"/>
      <c r="AW257" s="231"/>
      <c r="AX257" s="231"/>
      <c r="AY257" s="231"/>
    </row>
    <row r="258" spans="1:51" ht="13.8">
      <c r="A258" s="227"/>
      <c r="B258" s="227"/>
      <c r="C258" s="228"/>
      <c r="D258" s="228"/>
      <c r="E258" s="229"/>
      <c r="F258" s="229"/>
      <c r="G258" s="227"/>
      <c r="H258" s="228"/>
      <c r="I258" s="228"/>
      <c r="J258" s="228"/>
      <c r="K258" s="228"/>
      <c r="L258" s="228"/>
      <c r="M258" s="228"/>
      <c r="N258" s="228"/>
      <c r="O258" s="228"/>
      <c r="P258" s="228"/>
      <c r="Q258" s="228"/>
      <c r="R258" s="228"/>
      <c r="S258" s="228"/>
      <c r="T258" s="230"/>
      <c r="U258" s="230"/>
      <c r="V258" s="230"/>
      <c r="W258" s="230"/>
      <c r="X258" s="230"/>
      <c r="Y258" s="230"/>
      <c r="Z258" s="230"/>
      <c r="AA258" s="230"/>
      <c r="AB258" s="230"/>
      <c r="AC258" s="230"/>
      <c r="AD258" s="230"/>
      <c r="AE258" s="230"/>
      <c r="AF258" s="231"/>
      <c r="AG258" s="231"/>
      <c r="AH258" s="231"/>
      <c r="AI258" s="231"/>
      <c r="AJ258" s="231"/>
      <c r="AK258" s="231"/>
      <c r="AL258" s="231"/>
      <c r="AM258" s="231"/>
      <c r="AN258" s="231"/>
      <c r="AO258" s="231"/>
      <c r="AP258" s="231"/>
      <c r="AQ258" s="231"/>
      <c r="AR258" s="231"/>
      <c r="AS258" s="231"/>
      <c r="AT258" s="231"/>
      <c r="AU258" s="231"/>
      <c r="AV258" s="231"/>
      <c r="AW258" s="231"/>
      <c r="AX258" s="231"/>
      <c r="AY258" s="231"/>
    </row>
    <row r="259" spans="1:51" ht="13.8">
      <c r="A259" s="227"/>
      <c r="B259" s="227"/>
      <c r="C259" s="228"/>
      <c r="D259" s="228"/>
      <c r="E259" s="229"/>
      <c r="F259" s="229"/>
      <c r="G259" s="227"/>
      <c r="H259" s="228"/>
      <c r="I259" s="228"/>
      <c r="J259" s="228"/>
      <c r="K259" s="228"/>
      <c r="L259" s="228"/>
      <c r="M259" s="228"/>
      <c r="N259" s="228"/>
      <c r="O259" s="228"/>
      <c r="P259" s="228"/>
      <c r="Q259" s="228"/>
      <c r="R259" s="228"/>
      <c r="S259" s="228"/>
      <c r="T259" s="230"/>
      <c r="U259" s="230"/>
      <c r="V259" s="230"/>
      <c r="W259" s="230"/>
      <c r="X259" s="230"/>
      <c r="Y259" s="230"/>
      <c r="Z259" s="230"/>
      <c r="AA259" s="230"/>
      <c r="AB259" s="230"/>
      <c r="AC259" s="230"/>
      <c r="AD259" s="230"/>
      <c r="AE259" s="230"/>
      <c r="AF259" s="231"/>
      <c r="AG259" s="231"/>
      <c r="AH259" s="231"/>
      <c r="AI259" s="231"/>
      <c r="AJ259" s="231"/>
      <c r="AK259" s="231"/>
      <c r="AL259" s="231"/>
      <c r="AM259" s="231"/>
      <c r="AN259" s="231"/>
      <c r="AO259" s="231"/>
      <c r="AP259" s="231"/>
      <c r="AQ259" s="231"/>
      <c r="AR259" s="231"/>
      <c r="AS259" s="231"/>
      <c r="AT259" s="231"/>
      <c r="AU259" s="231"/>
      <c r="AV259" s="231"/>
      <c r="AW259" s="231"/>
      <c r="AX259" s="231"/>
      <c r="AY259" s="231"/>
    </row>
    <row r="260" spans="1:51" ht="13.8">
      <c r="A260" s="227"/>
      <c r="B260" s="227"/>
      <c r="C260" s="228"/>
      <c r="D260" s="228"/>
      <c r="E260" s="229"/>
      <c r="F260" s="229"/>
      <c r="G260" s="227"/>
      <c r="H260" s="228"/>
      <c r="I260" s="228"/>
      <c r="J260" s="228"/>
      <c r="K260" s="228"/>
      <c r="L260" s="228"/>
      <c r="M260" s="228"/>
      <c r="N260" s="228"/>
      <c r="O260" s="228"/>
      <c r="P260" s="228"/>
      <c r="Q260" s="228"/>
      <c r="R260" s="228"/>
      <c r="S260" s="228"/>
      <c r="T260" s="230"/>
      <c r="U260" s="230"/>
      <c r="V260" s="230"/>
      <c r="W260" s="230"/>
      <c r="X260" s="230"/>
      <c r="Y260" s="230"/>
      <c r="Z260" s="230"/>
      <c r="AA260" s="230"/>
      <c r="AB260" s="230"/>
      <c r="AC260" s="230"/>
      <c r="AD260" s="230"/>
      <c r="AE260" s="230"/>
      <c r="AF260" s="231"/>
      <c r="AG260" s="231"/>
      <c r="AH260" s="231"/>
      <c r="AI260" s="231"/>
      <c r="AJ260" s="231"/>
      <c r="AK260" s="231"/>
      <c r="AL260" s="231"/>
      <c r="AM260" s="231"/>
      <c r="AN260" s="231"/>
      <c r="AO260" s="231"/>
      <c r="AP260" s="231"/>
      <c r="AQ260" s="231"/>
      <c r="AR260" s="231"/>
      <c r="AS260" s="231"/>
      <c r="AT260" s="231"/>
      <c r="AU260" s="231"/>
      <c r="AV260" s="231"/>
      <c r="AW260" s="231"/>
      <c r="AX260" s="231"/>
      <c r="AY260" s="231"/>
    </row>
    <row r="261" spans="1:51" ht="13.8">
      <c r="A261" s="227"/>
      <c r="B261" s="227"/>
      <c r="C261" s="228"/>
      <c r="D261" s="228"/>
      <c r="E261" s="229"/>
      <c r="F261" s="229"/>
      <c r="G261" s="227"/>
      <c r="H261" s="228"/>
      <c r="I261" s="228"/>
      <c r="J261" s="228"/>
      <c r="K261" s="228"/>
      <c r="L261" s="228"/>
      <c r="M261" s="228"/>
      <c r="N261" s="228"/>
      <c r="O261" s="228"/>
      <c r="P261" s="228"/>
      <c r="Q261" s="228"/>
      <c r="R261" s="228"/>
      <c r="S261" s="228"/>
      <c r="T261" s="230"/>
      <c r="U261" s="230"/>
      <c r="V261" s="230"/>
      <c r="W261" s="230"/>
      <c r="X261" s="230"/>
      <c r="Y261" s="230"/>
      <c r="Z261" s="230"/>
      <c r="AA261" s="230"/>
      <c r="AB261" s="230"/>
      <c r="AC261" s="230"/>
      <c r="AD261" s="230"/>
      <c r="AE261" s="230"/>
      <c r="AF261" s="231"/>
      <c r="AG261" s="231"/>
      <c r="AH261" s="231"/>
      <c r="AI261" s="231"/>
      <c r="AJ261" s="231"/>
      <c r="AK261" s="231"/>
      <c r="AL261" s="231"/>
      <c r="AM261" s="231"/>
      <c r="AN261" s="231"/>
      <c r="AO261" s="231"/>
      <c r="AP261" s="231"/>
      <c r="AQ261" s="231"/>
      <c r="AR261" s="231"/>
      <c r="AS261" s="231"/>
      <c r="AT261" s="231"/>
      <c r="AU261" s="231"/>
      <c r="AV261" s="231"/>
      <c r="AW261" s="231"/>
      <c r="AX261" s="231"/>
      <c r="AY261" s="231"/>
    </row>
    <row r="262" spans="1:51" ht="13.8">
      <c r="A262" s="227"/>
      <c r="B262" s="227"/>
      <c r="C262" s="228"/>
      <c r="D262" s="228"/>
      <c r="E262" s="229"/>
      <c r="F262" s="229"/>
      <c r="G262" s="227"/>
      <c r="H262" s="228"/>
      <c r="I262" s="228"/>
      <c r="J262" s="228"/>
      <c r="K262" s="228"/>
      <c r="L262" s="228"/>
      <c r="M262" s="228"/>
      <c r="N262" s="228"/>
      <c r="O262" s="228"/>
      <c r="P262" s="228"/>
      <c r="Q262" s="228"/>
      <c r="R262" s="228"/>
      <c r="S262" s="228"/>
      <c r="T262" s="230"/>
      <c r="U262" s="230"/>
      <c r="V262" s="230"/>
      <c r="W262" s="230"/>
      <c r="X262" s="230"/>
      <c r="Y262" s="230"/>
      <c r="Z262" s="230"/>
      <c r="AA262" s="230"/>
      <c r="AB262" s="230"/>
      <c r="AC262" s="230"/>
      <c r="AD262" s="230"/>
      <c r="AE262" s="230"/>
      <c r="AF262" s="231"/>
      <c r="AG262" s="231"/>
      <c r="AH262" s="231"/>
      <c r="AI262" s="231"/>
      <c r="AJ262" s="231"/>
      <c r="AK262" s="231"/>
      <c r="AL262" s="231"/>
      <c r="AM262" s="231"/>
      <c r="AN262" s="231"/>
      <c r="AO262" s="231"/>
      <c r="AP262" s="231"/>
      <c r="AQ262" s="231"/>
      <c r="AR262" s="231"/>
      <c r="AS262" s="231"/>
      <c r="AT262" s="231"/>
      <c r="AU262" s="231"/>
      <c r="AV262" s="231"/>
      <c r="AW262" s="231"/>
      <c r="AX262" s="231"/>
      <c r="AY262" s="231"/>
    </row>
    <row r="263" spans="1:51" ht="13.8">
      <c r="A263" s="227"/>
      <c r="B263" s="227"/>
      <c r="C263" s="228"/>
      <c r="D263" s="228"/>
      <c r="E263" s="229"/>
      <c r="F263" s="229"/>
      <c r="G263" s="227"/>
      <c r="H263" s="228"/>
      <c r="I263" s="228"/>
      <c r="J263" s="228"/>
      <c r="K263" s="228"/>
      <c r="L263" s="228"/>
      <c r="M263" s="228"/>
      <c r="N263" s="228"/>
      <c r="O263" s="228"/>
      <c r="P263" s="228"/>
      <c r="Q263" s="228"/>
      <c r="R263" s="228"/>
      <c r="S263" s="228"/>
      <c r="T263" s="230"/>
      <c r="U263" s="230"/>
      <c r="V263" s="230"/>
      <c r="W263" s="230"/>
      <c r="X263" s="230"/>
      <c r="Y263" s="230"/>
      <c r="Z263" s="230"/>
      <c r="AA263" s="230"/>
      <c r="AB263" s="230"/>
      <c r="AC263" s="230"/>
      <c r="AD263" s="230"/>
      <c r="AE263" s="230"/>
      <c r="AF263" s="231"/>
      <c r="AG263" s="231"/>
      <c r="AH263" s="231"/>
      <c r="AI263" s="231"/>
      <c r="AJ263" s="231"/>
      <c r="AK263" s="231"/>
      <c r="AL263" s="231"/>
      <c r="AM263" s="231"/>
      <c r="AN263" s="231"/>
      <c r="AO263" s="231"/>
      <c r="AP263" s="231"/>
      <c r="AQ263" s="231"/>
      <c r="AR263" s="231"/>
      <c r="AS263" s="231"/>
      <c r="AT263" s="231"/>
      <c r="AU263" s="231"/>
      <c r="AV263" s="231"/>
      <c r="AW263" s="231"/>
      <c r="AX263" s="231"/>
      <c r="AY263" s="231"/>
    </row>
    <row r="264" spans="1:51" ht="13.8">
      <c r="A264" s="227"/>
      <c r="B264" s="227"/>
      <c r="C264" s="228"/>
      <c r="D264" s="228"/>
      <c r="E264" s="229"/>
      <c r="F264" s="229"/>
      <c r="G264" s="227"/>
      <c r="H264" s="228"/>
      <c r="I264" s="228"/>
      <c r="J264" s="228"/>
      <c r="K264" s="228"/>
      <c r="L264" s="228"/>
      <c r="M264" s="228"/>
      <c r="N264" s="228"/>
      <c r="O264" s="228"/>
      <c r="P264" s="228"/>
      <c r="Q264" s="228"/>
      <c r="R264" s="228"/>
      <c r="S264" s="228"/>
      <c r="T264" s="230"/>
      <c r="U264" s="230"/>
      <c r="V264" s="230"/>
      <c r="W264" s="230"/>
      <c r="X264" s="230"/>
      <c r="Y264" s="230"/>
      <c r="Z264" s="230"/>
      <c r="AA264" s="230"/>
      <c r="AB264" s="230"/>
      <c r="AC264" s="230"/>
      <c r="AD264" s="230"/>
      <c r="AE264" s="230"/>
      <c r="AF264" s="231"/>
      <c r="AG264" s="231"/>
      <c r="AH264" s="231"/>
      <c r="AI264" s="231"/>
      <c r="AJ264" s="231"/>
      <c r="AK264" s="231"/>
      <c r="AL264" s="231"/>
      <c r="AM264" s="231"/>
      <c r="AN264" s="231"/>
      <c r="AO264" s="231"/>
      <c r="AP264" s="231"/>
      <c r="AQ264" s="231"/>
      <c r="AR264" s="231"/>
      <c r="AS264" s="231"/>
      <c r="AT264" s="231"/>
      <c r="AU264" s="231"/>
      <c r="AV264" s="231"/>
      <c r="AW264" s="231"/>
      <c r="AX264" s="231"/>
      <c r="AY264" s="231"/>
    </row>
    <row r="265" spans="1:51" ht="13.8">
      <c r="A265" s="227"/>
      <c r="B265" s="227"/>
      <c r="C265" s="228"/>
      <c r="D265" s="228"/>
      <c r="E265" s="229"/>
      <c r="F265" s="229"/>
      <c r="G265" s="227"/>
      <c r="H265" s="228"/>
      <c r="I265" s="228"/>
      <c r="J265" s="228"/>
      <c r="K265" s="228"/>
      <c r="L265" s="228"/>
      <c r="M265" s="228"/>
      <c r="N265" s="228"/>
      <c r="O265" s="228"/>
      <c r="P265" s="228"/>
      <c r="Q265" s="228"/>
      <c r="R265" s="228"/>
      <c r="S265" s="228"/>
      <c r="T265" s="230"/>
      <c r="U265" s="230"/>
      <c r="V265" s="230"/>
      <c r="W265" s="230"/>
      <c r="X265" s="230"/>
      <c r="Y265" s="230"/>
      <c r="Z265" s="230"/>
      <c r="AA265" s="230"/>
      <c r="AB265" s="230"/>
      <c r="AC265" s="230"/>
      <c r="AD265" s="230"/>
      <c r="AE265" s="230"/>
      <c r="AF265" s="231"/>
      <c r="AG265" s="231"/>
      <c r="AH265" s="231"/>
      <c r="AI265" s="231"/>
      <c r="AJ265" s="231"/>
      <c r="AK265" s="231"/>
      <c r="AL265" s="231"/>
      <c r="AM265" s="231"/>
      <c r="AN265" s="231"/>
      <c r="AO265" s="231"/>
      <c r="AP265" s="231"/>
      <c r="AQ265" s="231"/>
      <c r="AR265" s="231"/>
      <c r="AS265" s="231"/>
      <c r="AT265" s="231"/>
      <c r="AU265" s="231"/>
      <c r="AV265" s="231"/>
      <c r="AW265" s="231"/>
      <c r="AX265" s="231"/>
      <c r="AY265" s="231"/>
    </row>
    <row r="266" spans="1:51" ht="13.8">
      <c r="A266" s="227"/>
      <c r="B266" s="227"/>
      <c r="C266" s="228"/>
      <c r="D266" s="228"/>
      <c r="E266" s="229"/>
      <c r="F266" s="229"/>
      <c r="G266" s="227"/>
      <c r="H266" s="228"/>
      <c r="I266" s="228"/>
      <c r="J266" s="228"/>
      <c r="K266" s="228"/>
      <c r="L266" s="228"/>
      <c r="M266" s="228"/>
      <c r="N266" s="228"/>
      <c r="O266" s="228"/>
      <c r="P266" s="228"/>
      <c r="Q266" s="228"/>
      <c r="R266" s="228"/>
      <c r="S266" s="228"/>
      <c r="T266" s="230"/>
      <c r="U266" s="230"/>
      <c r="V266" s="230"/>
      <c r="W266" s="230"/>
      <c r="X266" s="230"/>
      <c r="Y266" s="230"/>
      <c r="Z266" s="230"/>
      <c r="AA266" s="230"/>
      <c r="AB266" s="230"/>
      <c r="AC266" s="230"/>
      <c r="AD266" s="230"/>
      <c r="AE266" s="230"/>
      <c r="AF266" s="231"/>
      <c r="AG266" s="231"/>
      <c r="AH266" s="231"/>
      <c r="AI266" s="231"/>
      <c r="AJ266" s="231"/>
      <c r="AK266" s="231"/>
      <c r="AL266" s="231"/>
      <c r="AM266" s="231"/>
      <c r="AN266" s="231"/>
      <c r="AO266" s="231"/>
      <c r="AP266" s="231"/>
      <c r="AQ266" s="231"/>
      <c r="AR266" s="231"/>
      <c r="AS266" s="231"/>
      <c r="AT266" s="231"/>
      <c r="AU266" s="231"/>
      <c r="AV266" s="231"/>
      <c r="AW266" s="231"/>
      <c r="AX266" s="231"/>
      <c r="AY266" s="231"/>
    </row>
    <row r="267" spans="1:51" ht="13.8">
      <c r="A267" s="227"/>
      <c r="B267" s="227"/>
      <c r="C267" s="228"/>
      <c r="D267" s="228"/>
      <c r="E267" s="229"/>
      <c r="F267" s="229"/>
      <c r="G267" s="227"/>
      <c r="H267" s="228"/>
      <c r="I267" s="228"/>
      <c r="J267" s="228"/>
      <c r="K267" s="228"/>
      <c r="L267" s="228"/>
      <c r="M267" s="228"/>
      <c r="N267" s="228"/>
      <c r="O267" s="228"/>
      <c r="P267" s="228"/>
      <c r="Q267" s="228"/>
      <c r="R267" s="228"/>
      <c r="S267" s="228"/>
      <c r="T267" s="230"/>
      <c r="U267" s="230"/>
      <c r="V267" s="230"/>
      <c r="W267" s="230"/>
      <c r="X267" s="230"/>
      <c r="Y267" s="230"/>
      <c r="Z267" s="230"/>
      <c r="AA267" s="230"/>
      <c r="AB267" s="230"/>
      <c r="AC267" s="230"/>
      <c r="AD267" s="230"/>
      <c r="AE267" s="230"/>
      <c r="AF267" s="231"/>
      <c r="AG267" s="231"/>
      <c r="AH267" s="231"/>
      <c r="AI267" s="231"/>
      <c r="AJ267" s="231"/>
      <c r="AK267" s="231"/>
      <c r="AL267" s="231"/>
      <c r="AM267" s="231"/>
      <c r="AN267" s="231"/>
      <c r="AO267" s="231"/>
      <c r="AP267" s="231"/>
      <c r="AQ267" s="231"/>
      <c r="AR267" s="231"/>
      <c r="AS267" s="231"/>
      <c r="AT267" s="231"/>
      <c r="AU267" s="231"/>
      <c r="AV267" s="231"/>
      <c r="AW267" s="231"/>
      <c r="AX267" s="231"/>
      <c r="AY267" s="231"/>
    </row>
    <row r="268" spans="1:51" ht="13.8">
      <c r="A268" s="227"/>
      <c r="B268" s="227"/>
      <c r="C268" s="228"/>
      <c r="D268" s="228"/>
      <c r="E268" s="229"/>
      <c r="F268" s="229"/>
      <c r="G268" s="227"/>
      <c r="H268" s="228"/>
      <c r="I268" s="228"/>
      <c r="J268" s="228"/>
      <c r="K268" s="228"/>
      <c r="L268" s="228"/>
      <c r="M268" s="228"/>
      <c r="N268" s="228"/>
      <c r="O268" s="228"/>
      <c r="P268" s="228"/>
      <c r="Q268" s="228"/>
      <c r="R268" s="228"/>
      <c r="S268" s="228"/>
      <c r="T268" s="230"/>
      <c r="U268" s="230"/>
      <c r="V268" s="230"/>
      <c r="W268" s="230"/>
      <c r="X268" s="230"/>
      <c r="Y268" s="230"/>
      <c r="Z268" s="230"/>
      <c r="AA268" s="230"/>
      <c r="AB268" s="230"/>
      <c r="AC268" s="230"/>
      <c r="AD268" s="230"/>
      <c r="AE268" s="230"/>
      <c r="AF268" s="231"/>
      <c r="AG268" s="231"/>
      <c r="AH268" s="231"/>
      <c r="AI268" s="231"/>
      <c r="AJ268" s="231"/>
      <c r="AK268" s="231"/>
      <c r="AL268" s="231"/>
      <c r="AM268" s="231"/>
      <c r="AN268" s="231"/>
      <c r="AO268" s="231"/>
      <c r="AP268" s="231"/>
      <c r="AQ268" s="231"/>
      <c r="AR268" s="231"/>
      <c r="AS268" s="231"/>
      <c r="AT268" s="231"/>
      <c r="AU268" s="231"/>
      <c r="AV268" s="231"/>
      <c r="AW268" s="231"/>
      <c r="AX268" s="231"/>
      <c r="AY268" s="231"/>
    </row>
    <row r="269" spans="1:51" ht="13.8">
      <c r="A269" s="227"/>
      <c r="B269" s="227"/>
      <c r="C269" s="228"/>
      <c r="D269" s="228"/>
      <c r="E269" s="229"/>
      <c r="F269" s="229"/>
      <c r="G269" s="227"/>
      <c r="H269" s="228"/>
      <c r="I269" s="228"/>
      <c r="J269" s="228"/>
      <c r="K269" s="228"/>
      <c r="L269" s="228"/>
      <c r="M269" s="228"/>
      <c r="N269" s="228"/>
      <c r="O269" s="228"/>
      <c r="P269" s="228"/>
      <c r="Q269" s="228"/>
      <c r="R269" s="228"/>
      <c r="S269" s="228"/>
      <c r="T269" s="230"/>
      <c r="U269" s="230"/>
      <c r="V269" s="230"/>
      <c r="W269" s="230"/>
      <c r="X269" s="230"/>
      <c r="Y269" s="230"/>
      <c r="Z269" s="230"/>
      <c r="AA269" s="230"/>
      <c r="AB269" s="230"/>
      <c r="AC269" s="230"/>
      <c r="AD269" s="230"/>
      <c r="AE269" s="230"/>
      <c r="AF269" s="231"/>
      <c r="AG269" s="231"/>
      <c r="AH269" s="231"/>
      <c r="AI269" s="231"/>
      <c r="AJ269" s="231"/>
      <c r="AK269" s="231"/>
      <c r="AL269" s="231"/>
      <c r="AM269" s="231"/>
      <c r="AN269" s="231"/>
      <c r="AO269" s="231"/>
      <c r="AP269" s="231"/>
      <c r="AQ269" s="231"/>
      <c r="AR269" s="231"/>
      <c r="AS269" s="231"/>
      <c r="AT269" s="231"/>
      <c r="AU269" s="231"/>
      <c r="AV269" s="231"/>
      <c r="AW269" s="231"/>
      <c r="AX269" s="231"/>
      <c r="AY269" s="231"/>
    </row>
    <row r="270" spans="1:51" ht="13.8">
      <c r="A270" s="227"/>
      <c r="B270" s="227"/>
      <c r="C270" s="228"/>
      <c r="D270" s="228"/>
      <c r="E270" s="229"/>
      <c r="F270" s="229"/>
      <c r="G270" s="227"/>
      <c r="H270" s="228"/>
      <c r="I270" s="228"/>
      <c r="J270" s="228"/>
      <c r="K270" s="228"/>
      <c r="L270" s="228"/>
      <c r="M270" s="228"/>
      <c r="N270" s="228"/>
      <c r="O270" s="228"/>
      <c r="P270" s="228"/>
      <c r="Q270" s="228"/>
      <c r="R270" s="228"/>
      <c r="S270" s="228"/>
      <c r="T270" s="230"/>
      <c r="U270" s="230"/>
      <c r="V270" s="230"/>
      <c r="W270" s="230"/>
      <c r="X270" s="230"/>
      <c r="Y270" s="230"/>
      <c r="Z270" s="230"/>
      <c r="AA270" s="230"/>
      <c r="AB270" s="230"/>
      <c r="AC270" s="230"/>
      <c r="AD270" s="230"/>
      <c r="AE270" s="230"/>
      <c r="AF270" s="231"/>
      <c r="AG270" s="231"/>
      <c r="AH270" s="231"/>
      <c r="AI270" s="231"/>
      <c r="AJ270" s="231"/>
      <c r="AK270" s="231"/>
      <c r="AL270" s="231"/>
      <c r="AM270" s="231"/>
      <c r="AN270" s="231"/>
      <c r="AO270" s="231"/>
      <c r="AP270" s="231"/>
      <c r="AQ270" s="231"/>
      <c r="AR270" s="231"/>
      <c r="AS270" s="231"/>
      <c r="AT270" s="231"/>
      <c r="AU270" s="231"/>
      <c r="AV270" s="231"/>
      <c r="AW270" s="231"/>
      <c r="AX270" s="231"/>
      <c r="AY270" s="231"/>
    </row>
    <row r="271" spans="1:51" ht="13.8">
      <c r="A271" s="227"/>
      <c r="B271" s="227"/>
      <c r="C271" s="228"/>
      <c r="D271" s="228"/>
      <c r="E271" s="229"/>
      <c r="F271" s="229"/>
      <c r="G271" s="227"/>
      <c r="H271" s="228"/>
      <c r="I271" s="228"/>
      <c r="J271" s="228"/>
      <c r="K271" s="228"/>
      <c r="L271" s="228"/>
      <c r="M271" s="228"/>
      <c r="N271" s="228"/>
      <c r="O271" s="228"/>
      <c r="P271" s="228"/>
      <c r="Q271" s="228"/>
      <c r="R271" s="228"/>
      <c r="S271" s="228"/>
      <c r="T271" s="230"/>
      <c r="U271" s="230"/>
      <c r="V271" s="230"/>
      <c r="W271" s="230"/>
      <c r="X271" s="230"/>
      <c r="Y271" s="230"/>
      <c r="Z271" s="230"/>
      <c r="AA271" s="230"/>
      <c r="AB271" s="230"/>
      <c r="AC271" s="230"/>
      <c r="AD271" s="230"/>
      <c r="AE271" s="230"/>
      <c r="AF271" s="231"/>
      <c r="AG271" s="231"/>
      <c r="AH271" s="231"/>
      <c r="AI271" s="231"/>
      <c r="AJ271" s="231"/>
      <c r="AK271" s="231"/>
      <c r="AL271" s="231"/>
      <c r="AM271" s="231"/>
      <c r="AN271" s="231"/>
      <c r="AO271" s="231"/>
      <c r="AP271" s="231"/>
      <c r="AQ271" s="231"/>
      <c r="AR271" s="231"/>
      <c r="AS271" s="231"/>
      <c r="AT271" s="231"/>
      <c r="AU271" s="231"/>
      <c r="AV271" s="231"/>
      <c r="AW271" s="231"/>
      <c r="AX271" s="231"/>
      <c r="AY271" s="231"/>
    </row>
    <row r="272" spans="1:51" ht="13.8">
      <c r="A272" s="227"/>
      <c r="B272" s="227"/>
      <c r="C272" s="228"/>
      <c r="D272" s="228"/>
      <c r="E272" s="229"/>
      <c r="F272" s="229"/>
      <c r="G272" s="227"/>
      <c r="H272" s="228"/>
      <c r="I272" s="228"/>
      <c r="J272" s="228"/>
      <c r="K272" s="228"/>
      <c r="L272" s="228"/>
      <c r="M272" s="228"/>
      <c r="N272" s="228"/>
      <c r="O272" s="228"/>
      <c r="P272" s="228"/>
      <c r="Q272" s="228"/>
      <c r="R272" s="228"/>
      <c r="S272" s="228"/>
      <c r="T272" s="230"/>
      <c r="U272" s="230"/>
      <c r="V272" s="230"/>
      <c r="W272" s="230"/>
      <c r="X272" s="230"/>
      <c r="Y272" s="230"/>
      <c r="Z272" s="230"/>
      <c r="AA272" s="230"/>
      <c r="AB272" s="230"/>
      <c r="AC272" s="230"/>
      <c r="AD272" s="230"/>
      <c r="AE272" s="230"/>
      <c r="AF272" s="231"/>
      <c r="AG272" s="231"/>
      <c r="AH272" s="231"/>
      <c r="AI272" s="231"/>
      <c r="AJ272" s="231"/>
      <c r="AK272" s="231"/>
      <c r="AL272" s="231"/>
      <c r="AM272" s="231"/>
      <c r="AN272" s="231"/>
      <c r="AO272" s="231"/>
      <c r="AP272" s="231"/>
      <c r="AQ272" s="231"/>
      <c r="AR272" s="231"/>
      <c r="AS272" s="231"/>
      <c r="AT272" s="231"/>
      <c r="AU272" s="231"/>
      <c r="AV272" s="231"/>
      <c r="AW272" s="231"/>
      <c r="AX272" s="231"/>
      <c r="AY272" s="231"/>
    </row>
    <row r="273" spans="1:51" ht="13.8">
      <c r="A273" s="227"/>
      <c r="B273" s="227"/>
      <c r="C273" s="228"/>
      <c r="D273" s="228"/>
      <c r="E273" s="229"/>
      <c r="F273" s="229"/>
      <c r="G273" s="227"/>
      <c r="H273" s="228"/>
      <c r="I273" s="228"/>
      <c r="J273" s="228"/>
      <c r="K273" s="228"/>
      <c r="L273" s="228"/>
      <c r="M273" s="228"/>
      <c r="N273" s="228"/>
      <c r="O273" s="228"/>
      <c r="P273" s="228"/>
      <c r="Q273" s="228"/>
      <c r="R273" s="228"/>
      <c r="S273" s="228"/>
      <c r="T273" s="230"/>
      <c r="U273" s="230"/>
      <c r="V273" s="230"/>
      <c r="W273" s="230"/>
      <c r="X273" s="230"/>
      <c r="Y273" s="230"/>
      <c r="Z273" s="230"/>
      <c r="AA273" s="230"/>
      <c r="AB273" s="230"/>
      <c r="AC273" s="230"/>
      <c r="AD273" s="230"/>
      <c r="AE273" s="230"/>
      <c r="AF273" s="231"/>
      <c r="AG273" s="231"/>
      <c r="AH273" s="231"/>
      <c r="AI273" s="231"/>
      <c r="AJ273" s="231"/>
      <c r="AK273" s="231"/>
      <c r="AL273" s="231"/>
      <c r="AM273" s="231"/>
      <c r="AN273" s="231"/>
      <c r="AO273" s="231"/>
      <c r="AP273" s="231"/>
      <c r="AQ273" s="231"/>
      <c r="AR273" s="231"/>
      <c r="AS273" s="231"/>
      <c r="AT273" s="231"/>
      <c r="AU273" s="231"/>
      <c r="AV273" s="231"/>
      <c r="AW273" s="231"/>
      <c r="AX273" s="231"/>
      <c r="AY273" s="231"/>
    </row>
    <row r="274" spans="1:51" ht="13.8">
      <c r="A274" s="227"/>
      <c r="B274" s="227"/>
      <c r="C274" s="228"/>
      <c r="D274" s="228"/>
      <c r="E274" s="229"/>
      <c r="F274" s="229"/>
      <c r="G274" s="227"/>
      <c r="H274" s="228"/>
      <c r="I274" s="228"/>
      <c r="J274" s="228"/>
      <c r="K274" s="228"/>
      <c r="L274" s="228"/>
      <c r="M274" s="228"/>
      <c r="N274" s="228"/>
      <c r="O274" s="228"/>
      <c r="P274" s="228"/>
      <c r="Q274" s="228"/>
      <c r="R274" s="228"/>
      <c r="S274" s="228"/>
      <c r="T274" s="230"/>
      <c r="U274" s="230"/>
      <c r="V274" s="230"/>
      <c r="W274" s="230"/>
      <c r="X274" s="230"/>
      <c r="Y274" s="230"/>
      <c r="Z274" s="230"/>
      <c r="AA274" s="230"/>
      <c r="AB274" s="230"/>
      <c r="AC274" s="230"/>
      <c r="AD274" s="230"/>
      <c r="AE274" s="230"/>
      <c r="AF274" s="231"/>
      <c r="AG274" s="231"/>
      <c r="AH274" s="231"/>
      <c r="AI274" s="231"/>
      <c r="AJ274" s="231"/>
      <c r="AK274" s="231"/>
      <c r="AL274" s="231"/>
      <c r="AM274" s="231"/>
      <c r="AN274" s="231"/>
      <c r="AO274" s="231"/>
      <c r="AP274" s="231"/>
      <c r="AQ274" s="231"/>
      <c r="AR274" s="231"/>
      <c r="AS274" s="231"/>
      <c r="AT274" s="231"/>
      <c r="AU274" s="231"/>
      <c r="AV274" s="231"/>
      <c r="AW274" s="231"/>
      <c r="AX274" s="231"/>
      <c r="AY274" s="231"/>
    </row>
    <row r="275" spans="1:51" ht="13.8">
      <c r="A275" s="227"/>
      <c r="B275" s="227"/>
      <c r="C275" s="228"/>
      <c r="D275" s="228"/>
      <c r="E275" s="229"/>
      <c r="F275" s="229"/>
      <c r="G275" s="227"/>
      <c r="H275" s="228"/>
      <c r="I275" s="228"/>
      <c r="J275" s="228"/>
      <c r="K275" s="228"/>
      <c r="L275" s="228"/>
      <c r="M275" s="228"/>
      <c r="N275" s="228"/>
      <c r="O275" s="228"/>
      <c r="P275" s="228"/>
      <c r="Q275" s="228"/>
      <c r="R275" s="228"/>
      <c r="S275" s="228"/>
      <c r="T275" s="230"/>
      <c r="U275" s="230"/>
      <c r="V275" s="230"/>
      <c r="W275" s="230"/>
      <c r="X275" s="230"/>
      <c r="Y275" s="230"/>
      <c r="Z275" s="230"/>
      <c r="AA275" s="230"/>
      <c r="AB275" s="230"/>
      <c r="AC275" s="230"/>
      <c r="AD275" s="230"/>
      <c r="AE275" s="230"/>
      <c r="AF275" s="231"/>
      <c r="AG275" s="231"/>
      <c r="AH275" s="231"/>
      <c r="AI275" s="231"/>
      <c r="AJ275" s="231"/>
      <c r="AK275" s="231"/>
      <c r="AL275" s="231"/>
      <c r="AM275" s="231"/>
      <c r="AN275" s="231"/>
      <c r="AO275" s="231"/>
      <c r="AP275" s="231"/>
      <c r="AQ275" s="231"/>
      <c r="AR275" s="231"/>
      <c r="AS275" s="231"/>
      <c r="AT275" s="231"/>
      <c r="AU275" s="231"/>
      <c r="AV275" s="231"/>
      <c r="AW275" s="231"/>
      <c r="AX275" s="231"/>
      <c r="AY275" s="231"/>
    </row>
    <row r="276" spans="1:51" ht="13.8">
      <c r="A276" s="227"/>
      <c r="B276" s="227"/>
      <c r="C276" s="228"/>
      <c r="D276" s="228"/>
      <c r="E276" s="229"/>
      <c r="F276" s="229"/>
      <c r="G276" s="227"/>
      <c r="H276" s="228"/>
      <c r="I276" s="228"/>
      <c r="J276" s="228"/>
      <c r="K276" s="228"/>
      <c r="L276" s="228"/>
      <c r="M276" s="228"/>
      <c r="N276" s="228"/>
      <c r="O276" s="228"/>
      <c r="P276" s="228"/>
      <c r="Q276" s="228"/>
      <c r="R276" s="228"/>
      <c r="S276" s="228"/>
      <c r="T276" s="230"/>
      <c r="U276" s="230"/>
      <c r="V276" s="230"/>
      <c r="W276" s="230"/>
      <c r="X276" s="230"/>
      <c r="Y276" s="230"/>
      <c r="Z276" s="230"/>
      <c r="AA276" s="230"/>
      <c r="AB276" s="230"/>
      <c r="AC276" s="230"/>
      <c r="AD276" s="230"/>
      <c r="AE276" s="230"/>
      <c r="AF276" s="231"/>
      <c r="AG276" s="231"/>
      <c r="AH276" s="231"/>
      <c r="AI276" s="231"/>
      <c r="AJ276" s="231"/>
      <c r="AK276" s="231"/>
      <c r="AL276" s="231"/>
      <c r="AM276" s="231"/>
      <c r="AN276" s="231"/>
      <c r="AO276" s="231"/>
      <c r="AP276" s="231"/>
      <c r="AQ276" s="231"/>
      <c r="AR276" s="231"/>
      <c r="AS276" s="231"/>
      <c r="AT276" s="231"/>
      <c r="AU276" s="231"/>
      <c r="AV276" s="231"/>
      <c r="AW276" s="231"/>
      <c r="AX276" s="231"/>
      <c r="AY276" s="231"/>
    </row>
    <row r="277" spans="1:51" ht="13.8">
      <c r="A277" s="227"/>
      <c r="B277" s="227"/>
      <c r="C277" s="228"/>
      <c r="D277" s="228"/>
      <c r="E277" s="229"/>
      <c r="F277" s="229"/>
      <c r="G277" s="227"/>
      <c r="H277" s="228"/>
      <c r="I277" s="228"/>
      <c r="J277" s="228"/>
      <c r="K277" s="228"/>
      <c r="L277" s="228"/>
      <c r="M277" s="228"/>
      <c r="N277" s="228"/>
      <c r="O277" s="228"/>
      <c r="P277" s="228"/>
      <c r="Q277" s="228"/>
      <c r="R277" s="228"/>
      <c r="S277" s="228"/>
      <c r="T277" s="230"/>
      <c r="U277" s="230"/>
      <c r="V277" s="230"/>
      <c r="W277" s="230"/>
      <c r="X277" s="230"/>
      <c r="Y277" s="230"/>
      <c r="Z277" s="230"/>
      <c r="AA277" s="230"/>
      <c r="AB277" s="230"/>
      <c r="AC277" s="230"/>
      <c r="AD277" s="230"/>
      <c r="AE277" s="230"/>
      <c r="AF277" s="231"/>
      <c r="AG277" s="231"/>
      <c r="AH277" s="231"/>
      <c r="AI277" s="231"/>
      <c r="AJ277" s="231"/>
      <c r="AK277" s="231"/>
      <c r="AL277" s="231"/>
      <c r="AM277" s="231"/>
      <c r="AN277" s="231"/>
      <c r="AO277" s="231"/>
      <c r="AP277" s="231"/>
      <c r="AQ277" s="231"/>
      <c r="AR277" s="231"/>
      <c r="AS277" s="231"/>
      <c r="AT277" s="231"/>
      <c r="AU277" s="231"/>
      <c r="AV277" s="231"/>
      <c r="AW277" s="231"/>
      <c r="AX277" s="231"/>
      <c r="AY277" s="231"/>
    </row>
    <row r="278" spans="1:51" ht="13.8">
      <c r="A278" s="227"/>
      <c r="B278" s="227"/>
      <c r="C278" s="228"/>
      <c r="D278" s="228"/>
      <c r="E278" s="229"/>
      <c r="F278" s="229"/>
      <c r="G278" s="227"/>
      <c r="H278" s="228"/>
      <c r="I278" s="228"/>
      <c r="J278" s="228"/>
      <c r="K278" s="228"/>
      <c r="L278" s="228"/>
      <c r="M278" s="228"/>
      <c r="N278" s="228"/>
      <c r="O278" s="228"/>
      <c r="P278" s="228"/>
      <c r="Q278" s="228"/>
      <c r="R278" s="228"/>
      <c r="S278" s="228"/>
      <c r="T278" s="230"/>
      <c r="U278" s="230"/>
      <c r="V278" s="230"/>
      <c r="W278" s="230"/>
      <c r="X278" s="230"/>
      <c r="Y278" s="230"/>
      <c r="Z278" s="230"/>
      <c r="AA278" s="230"/>
      <c r="AB278" s="230"/>
      <c r="AC278" s="230"/>
      <c r="AD278" s="230"/>
      <c r="AE278" s="230"/>
      <c r="AF278" s="231"/>
      <c r="AG278" s="231"/>
      <c r="AH278" s="231"/>
      <c r="AI278" s="231"/>
      <c r="AJ278" s="231"/>
      <c r="AK278" s="231"/>
      <c r="AL278" s="231"/>
      <c r="AM278" s="231"/>
      <c r="AN278" s="231"/>
      <c r="AO278" s="231"/>
      <c r="AP278" s="231"/>
      <c r="AQ278" s="231"/>
      <c r="AR278" s="231"/>
      <c r="AS278" s="231"/>
      <c r="AT278" s="231"/>
      <c r="AU278" s="231"/>
      <c r="AV278" s="231"/>
      <c r="AW278" s="231"/>
      <c r="AX278" s="231"/>
      <c r="AY278" s="231"/>
    </row>
    <row r="279" spans="1:51" ht="13.8">
      <c r="A279" s="227"/>
      <c r="B279" s="227"/>
      <c r="C279" s="228"/>
      <c r="D279" s="228"/>
      <c r="E279" s="229"/>
      <c r="F279" s="229"/>
      <c r="G279" s="227"/>
      <c r="H279" s="228"/>
      <c r="I279" s="228"/>
      <c r="J279" s="228"/>
      <c r="K279" s="228"/>
      <c r="L279" s="228"/>
      <c r="M279" s="228"/>
      <c r="N279" s="228"/>
      <c r="O279" s="228"/>
      <c r="P279" s="228"/>
      <c r="Q279" s="228"/>
      <c r="R279" s="228"/>
      <c r="S279" s="228"/>
      <c r="T279" s="230"/>
      <c r="U279" s="230"/>
      <c r="V279" s="230"/>
      <c r="W279" s="230"/>
      <c r="X279" s="230"/>
      <c r="Y279" s="230"/>
      <c r="Z279" s="230"/>
      <c r="AA279" s="230"/>
      <c r="AB279" s="230"/>
      <c r="AC279" s="230"/>
      <c r="AD279" s="230"/>
      <c r="AE279" s="230"/>
      <c r="AF279" s="231"/>
      <c r="AG279" s="231"/>
      <c r="AH279" s="231"/>
      <c r="AI279" s="231"/>
      <c r="AJ279" s="231"/>
      <c r="AK279" s="231"/>
      <c r="AL279" s="231"/>
      <c r="AM279" s="231"/>
      <c r="AN279" s="231"/>
      <c r="AO279" s="231"/>
      <c r="AP279" s="231"/>
      <c r="AQ279" s="231"/>
      <c r="AR279" s="231"/>
      <c r="AS279" s="231"/>
      <c r="AT279" s="231"/>
      <c r="AU279" s="231"/>
      <c r="AV279" s="231"/>
      <c r="AW279" s="231"/>
      <c r="AX279" s="231"/>
      <c r="AY279" s="231"/>
    </row>
    <row r="280" spans="1:51" ht="13.8">
      <c r="A280" s="227"/>
      <c r="B280" s="227"/>
      <c r="C280" s="228"/>
      <c r="D280" s="228"/>
      <c r="E280" s="229"/>
      <c r="F280" s="229"/>
      <c r="G280" s="227"/>
      <c r="H280" s="228"/>
      <c r="I280" s="228"/>
      <c r="J280" s="228"/>
      <c r="K280" s="228"/>
      <c r="L280" s="228"/>
      <c r="M280" s="228"/>
      <c r="N280" s="228"/>
      <c r="O280" s="228"/>
      <c r="P280" s="228"/>
      <c r="Q280" s="228"/>
      <c r="R280" s="228"/>
      <c r="S280" s="228"/>
      <c r="T280" s="230"/>
      <c r="U280" s="230"/>
      <c r="V280" s="230"/>
      <c r="W280" s="230"/>
      <c r="X280" s="230"/>
      <c r="Y280" s="230"/>
      <c r="Z280" s="230"/>
      <c r="AA280" s="230"/>
      <c r="AB280" s="230"/>
      <c r="AC280" s="230"/>
      <c r="AD280" s="230"/>
      <c r="AE280" s="230"/>
      <c r="AF280" s="231"/>
      <c r="AG280" s="231"/>
      <c r="AH280" s="231"/>
      <c r="AI280" s="231"/>
      <c r="AJ280" s="231"/>
      <c r="AK280" s="231"/>
      <c r="AL280" s="231"/>
      <c r="AM280" s="231"/>
      <c r="AN280" s="231"/>
      <c r="AO280" s="231"/>
      <c r="AP280" s="231"/>
      <c r="AQ280" s="231"/>
      <c r="AR280" s="231"/>
      <c r="AS280" s="231"/>
      <c r="AT280" s="231"/>
      <c r="AU280" s="231"/>
      <c r="AV280" s="231"/>
      <c r="AW280" s="231"/>
      <c r="AX280" s="231"/>
      <c r="AY280" s="231"/>
    </row>
    <row r="281" spans="1:51" ht="13.8">
      <c r="A281" s="227"/>
      <c r="B281" s="227"/>
      <c r="C281" s="228"/>
      <c r="D281" s="228"/>
      <c r="E281" s="229"/>
      <c r="F281" s="229"/>
      <c r="G281" s="227"/>
      <c r="H281" s="228"/>
      <c r="I281" s="228"/>
      <c r="J281" s="228"/>
      <c r="K281" s="228"/>
      <c r="L281" s="228"/>
      <c r="M281" s="228"/>
      <c r="N281" s="228"/>
      <c r="O281" s="228"/>
      <c r="P281" s="228"/>
      <c r="Q281" s="228"/>
      <c r="R281" s="228"/>
      <c r="S281" s="228"/>
      <c r="T281" s="230"/>
      <c r="U281" s="230"/>
      <c r="V281" s="230"/>
      <c r="W281" s="230"/>
      <c r="X281" s="230"/>
      <c r="Y281" s="230"/>
      <c r="Z281" s="230"/>
      <c r="AA281" s="230"/>
      <c r="AB281" s="230"/>
      <c r="AC281" s="230"/>
      <c r="AD281" s="230"/>
      <c r="AE281" s="230"/>
      <c r="AF281" s="231"/>
      <c r="AG281" s="231"/>
      <c r="AH281" s="231"/>
      <c r="AI281" s="231"/>
      <c r="AJ281" s="231"/>
      <c r="AK281" s="231"/>
      <c r="AL281" s="231"/>
      <c r="AM281" s="231"/>
      <c r="AN281" s="231"/>
      <c r="AO281" s="231"/>
      <c r="AP281" s="231"/>
      <c r="AQ281" s="231"/>
      <c r="AR281" s="231"/>
      <c r="AS281" s="231"/>
      <c r="AT281" s="231"/>
      <c r="AU281" s="231"/>
      <c r="AV281" s="231"/>
      <c r="AW281" s="231"/>
      <c r="AX281" s="231"/>
      <c r="AY281" s="231"/>
    </row>
    <row r="282" spans="1:51" ht="13.8">
      <c r="A282" s="227"/>
      <c r="B282" s="227"/>
      <c r="C282" s="228"/>
      <c r="D282" s="228"/>
      <c r="E282" s="229"/>
      <c r="F282" s="229"/>
      <c r="G282" s="227"/>
      <c r="H282" s="228"/>
      <c r="I282" s="228"/>
      <c r="J282" s="228"/>
      <c r="K282" s="228"/>
      <c r="L282" s="228"/>
      <c r="M282" s="228"/>
      <c r="N282" s="228"/>
      <c r="O282" s="228"/>
      <c r="P282" s="228"/>
      <c r="Q282" s="228"/>
      <c r="R282" s="228"/>
      <c r="S282" s="228"/>
      <c r="T282" s="230"/>
      <c r="U282" s="230"/>
      <c r="V282" s="230"/>
      <c r="W282" s="230"/>
      <c r="X282" s="230"/>
      <c r="Y282" s="230"/>
      <c r="Z282" s="230"/>
      <c r="AA282" s="230"/>
      <c r="AB282" s="230"/>
      <c r="AC282" s="230"/>
      <c r="AD282" s="230"/>
      <c r="AE282" s="230"/>
      <c r="AF282" s="231"/>
      <c r="AG282" s="231"/>
      <c r="AH282" s="231"/>
      <c r="AI282" s="231"/>
      <c r="AJ282" s="231"/>
      <c r="AK282" s="231"/>
      <c r="AL282" s="231"/>
      <c r="AM282" s="231"/>
      <c r="AN282" s="231"/>
      <c r="AO282" s="231"/>
      <c r="AP282" s="231"/>
      <c r="AQ282" s="231"/>
      <c r="AR282" s="231"/>
      <c r="AS282" s="231"/>
      <c r="AT282" s="231"/>
      <c r="AU282" s="231"/>
      <c r="AV282" s="231"/>
      <c r="AW282" s="231"/>
      <c r="AX282" s="231"/>
      <c r="AY282" s="231"/>
    </row>
    <row r="283" spans="1:51" ht="13.8">
      <c r="A283" s="227"/>
      <c r="B283" s="227"/>
      <c r="C283" s="228"/>
      <c r="D283" s="228"/>
      <c r="E283" s="229"/>
      <c r="F283" s="229"/>
      <c r="G283" s="227"/>
      <c r="H283" s="228"/>
      <c r="I283" s="228"/>
      <c r="J283" s="228"/>
      <c r="K283" s="228"/>
      <c r="L283" s="228"/>
      <c r="M283" s="228"/>
      <c r="N283" s="228"/>
      <c r="O283" s="228"/>
      <c r="P283" s="228"/>
      <c r="Q283" s="228"/>
      <c r="R283" s="228"/>
      <c r="S283" s="228"/>
      <c r="T283" s="230"/>
      <c r="U283" s="230"/>
      <c r="V283" s="230"/>
      <c r="W283" s="230"/>
      <c r="X283" s="230"/>
      <c r="Y283" s="230"/>
      <c r="Z283" s="230"/>
      <c r="AA283" s="230"/>
      <c r="AB283" s="230"/>
      <c r="AC283" s="230"/>
      <c r="AD283" s="230"/>
      <c r="AE283" s="230"/>
      <c r="AF283" s="231"/>
      <c r="AG283" s="231"/>
      <c r="AH283" s="231"/>
      <c r="AI283" s="231"/>
      <c r="AJ283" s="231"/>
      <c r="AK283" s="231"/>
      <c r="AL283" s="231"/>
      <c r="AM283" s="231"/>
      <c r="AN283" s="231"/>
      <c r="AO283" s="231"/>
      <c r="AP283" s="231"/>
      <c r="AQ283" s="231"/>
      <c r="AR283" s="231"/>
      <c r="AS283" s="231"/>
      <c r="AT283" s="231"/>
      <c r="AU283" s="231"/>
      <c r="AV283" s="231"/>
      <c r="AW283" s="231"/>
      <c r="AX283" s="231"/>
      <c r="AY283" s="231"/>
    </row>
    <row r="284" spans="1:51" ht="13.8">
      <c r="A284" s="227"/>
      <c r="B284" s="227"/>
      <c r="C284" s="228"/>
      <c r="D284" s="228"/>
      <c r="E284" s="229"/>
      <c r="F284" s="229"/>
      <c r="G284" s="227"/>
      <c r="H284" s="228"/>
      <c r="I284" s="228"/>
      <c r="J284" s="228"/>
      <c r="K284" s="228"/>
      <c r="L284" s="228"/>
      <c r="M284" s="228"/>
      <c r="N284" s="228"/>
      <c r="O284" s="228"/>
      <c r="P284" s="228"/>
      <c r="Q284" s="228"/>
      <c r="R284" s="228"/>
      <c r="S284" s="228"/>
      <c r="T284" s="230"/>
      <c r="U284" s="230"/>
      <c r="V284" s="230"/>
      <c r="W284" s="230"/>
      <c r="X284" s="230"/>
      <c r="Y284" s="230"/>
      <c r="Z284" s="230"/>
      <c r="AA284" s="230"/>
      <c r="AB284" s="230"/>
      <c r="AC284" s="230"/>
      <c r="AD284" s="230"/>
      <c r="AE284" s="230"/>
      <c r="AF284" s="231"/>
      <c r="AG284" s="231"/>
      <c r="AH284" s="231"/>
      <c r="AI284" s="231"/>
      <c r="AJ284" s="231"/>
      <c r="AK284" s="231"/>
      <c r="AL284" s="231"/>
      <c r="AM284" s="231"/>
      <c r="AN284" s="231"/>
      <c r="AO284" s="231"/>
      <c r="AP284" s="231"/>
      <c r="AQ284" s="231"/>
      <c r="AR284" s="231"/>
      <c r="AS284" s="231"/>
      <c r="AT284" s="231"/>
      <c r="AU284" s="231"/>
      <c r="AV284" s="231"/>
      <c r="AW284" s="231"/>
      <c r="AX284" s="231"/>
      <c r="AY284" s="231"/>
    </row>
    <row r="285" spans="1:51" ht="13.8">
      <c r="A285" s="227"/>
      <c r="B285" s="227"/>
      <c r="C285" s="228"/>
      <c r="D285" s="228"/>
      <c r="E285" s="229"/>
      <c r="F285" s="229"/>
      <c r="G285" s="227"/>
      <c r="H285" s="228"/>
      <c r="I285" s="228"/>
      <c r="J285" s="228"/>
      <c r="K285" s="228"/>
      <c r="L285" s="228"/>
      <c r="M285" s="228"/>
      <c r="N285" s="228"/>
      <c r="O285" s="228"/>
      <c r="P285" s="228"/>
      <c r="Q285" s="228"/>
      <c r="R285" s="228"/>
      <c r="S285" s="228"/>
      <c r="T285" s="230"/>
      <c r="U285" s="230"/>
      <c r="V285" s="230"/>
      <c r="W285" s="230"/>
      <c r="X285" s="230"/>
      <c r="Y285" s="230"/>
      <c r="Z285" s="230"/>
      <c r="AA285" s="230"/>
      <c r="AB285" s="230"/>
      <c r="AC285" s="230"/>
      <c r="AD285" s="230"/>
      <c r="AE285" s="230"/>
      <c r="AF285" s="231"/>
      <c r="AG285" s="231"/>
      <c r="AH285" s="231"/>
      <c r="AI285" s="231"/>
      <c r="AJ285" s="231"/>
      <c r="AK285" s="231"/>
      <c r="AL285" s="231"/>
      <c r="AM285" s="231"/>
      <c r="AN285" s="231"/>
      <c r="AO285" s="231"/>
      <c r="AP285" s="231"/>
      <c r="AQ285" s="231"/>
      <c r="AR285" s="231"/>
      <c r="AS285" s="231"/>
      <c r="AT285" s="231"/>
      <c r="AU285" s="231"/>
      <c r="AV285" s="231"/>
      <c r="AW285" s="231"/>
      <c r="AX285" s="231"/>
      <c r="AY285" s="231"/>
    </row>
    <row r="286" spans="1:51" ht="13.8">
      <c r="A286" s="227"/>
      <c r="B286" s="227"/>
      <c r="C286" s="228"/>
      <c r="D286" s="228"/>
      <c r="E286" s="229"/>
      <c r="F286" s="229"/>
      <c r="G286" s="227"/>
      <c r="H286" s="228"/>
      <c r="I286" s="228"/>
      <c r="J286" s="228"/>
      <c r="K286" s="228"/>
      <c r="L286" s="228"/>
      <c r="M286" s="228"/>
      <c r="N286" s="228"/>
      <c r="O286" s="228"/>
      <c r="P286" s="228"/>
      <c r="Q286" s="228"/>
      <c r="R286" s="228"/>
      <c r="S286" s="228"/>
      <c r="T286" s="230"/>
      <c r="U286" s="230"/>
      <c r="V286" s="230"/>
      <c r="W286" s="230"/>
      <c r="X286" s="230"/>
      <c r="Y286" s="230"/>
      <c r="Z286" s="230"/>
      <c r="AA286" s="230"/>
      <c r="AB286" s="230"/>
      <c r="AC286" s="230"/>
      <c r="AD286" s="230"/>
      <c r="AE286" s="230"/>
      <c r="AF286" s="231"/>
      <c r="AG286" s="231"/>
      <c r="AH286" s="231"/>
      <c r="AI286" s="231"/>
      <c r="AJ286" s="231"/>
      <c r="AK286" s="231"/>
      <c r="AL286" s="231"/>
      <c r="AM286" s="231"/>
      <c r="AN286" s="231"/>
      <c r="AO286" s="231"/>
      <c r="AP286" s="231"/>
      <c r="AQ286" s="231"/>
      <c r="AR286" s="231"/>
      <c r="AS286" s="231"/>
      <c r="AT286" s="231"/>
      <c r="AU286" s="231"/>
      <c r="AV286" s="231"/>
      <c r="AW286" s="231"/>
      <c r="AX286" s="231"/>
      <c r="AY286" s="231"/>
    </row>
    <row r="287" spans="1:51" ht="13.8">
      <c r="A287" s="227"/>
      <c r="B287" s="227"/>
      <c r="C287" s="228"/>
      <c r="D287" s="228"/>
      <c r="E287" s="229"/>
      <c r="F287" s="229"/>
      <c r="G287" s="227"/>
      <c r="H287" s="228"/>
      <c r="I287" s="228"/>
      <c r="J287" s="228"/>
      <c r="K287" s="228"/>
      <c r="L287" s="228"/>
      <c r="M287" s="228"/>
      <c r="N287" s="228"/>
      <c r="O287" s="228"/>
      <c r="P287" s="228"/>
      <c r="Q287" s="228"/>
      <c r="R287" s="228"/>
      <c r="S287" s="228"/>
      <c r="T287" s="230"/>
      <c r="U287" s="230"/>
      <c r="V287" s="230"/>
      <c r="W287" s="230"/>
      <c r="X287" s="230"/>
      <c r="Y287" s="230"/>
      <c r="Z287" s="230"/>
      <c r="AA287" s="230"/>
      <c r="AB287" s="230"/>
      <c r="AC287" s="230"/>
      <c r="AD287" s="230"/>
      <c r="AE287" s="230"/>
      <c r="AF287" s="231"/>
      <c r="AG287" s="231"/>
      <c r="AH287" s="231"/>
      <c r="AI287" s="231"/>
      <c r="AJ287" s="231"/>
      <c r="AK287" s="231"/>
      <c r="AL287" s="231"/>
      <c r="AM287" s="231"/>
      <c r="AN287" s="231"/>
      <c r="AO287" s="231"/>
      <c r="AP287" s="231"/>
      <c r="AQ287" s="231"/>
      <c r="AR287" s="231"/>
      <c r="AS287" s="231"/>
      <c r="AT287" s="231"/>
      <c r="AU287" s="231"/>
      <c r="AV287" s="231"/>
      <c r="AW287" s="231"/>
      <c r="AX287" s="231"/>
      <c r="AY287" s="231"/>
    </row>
    <row r="288" spans="1:51" ht="13.8">
      <c r="A288" s="227"/>
      <c r="B288" s="227"/>
      <c r="C288" s="228"/>
      <c r="D288" s="228"/>
      <c r="E288" s="229"/>
      <c r="F288" s="229"/>
      <c r="G288" s="227"/>
      <c r="H288" s="228"/>
      <c r="I288" s="228"/>
      <c r="J288" s="228"/>
      <c r="K288" s="228"/>
      <c r="L288" s="228"/>
      <c r="M288" s="228"/>
      <c r="N288" s="228"/>
      <c r="O288" s="228"/>
      <c r="P288" s="228"/>
      <c r="Q288" s="228"/>
      <c r="R288" s="228"/>
      <c r="S288" s="228"/>
      <c r="T288" s="230"/>
      <c r="U288" s="230"/>
      <c r="V288" s="230"/>
      <c r="W288" s="230"/>
      <c r="X288" s="230"/>
      <c r="Y288" s="230"/>
      <c r="Z288" s="230"/>
      <c r="AA288" s="230"/>
      <c r="AB288" s="230"/>
      <c r="AC288" s="230"/>
      <c r="AD288" s="230"/>
      <c r="AE288" s="230"/>
      <c r="AF288" s="231"/>
      <c r="AG288" s="231"/>
      <c r="AH288" s="231"/>
      <c r="AI288" s="231"/>
      <c r="AJ288" s="231"/>
      <c r="AK288" s="231"/>
      <c r="AL288" s="231"/>
      <c r="AM288" s="231"/>
      <c r="AN288" s="231"/>
      <c r="AO288" s="231"/>
      <c r="AP288" s="231"/>
      <c r="AQ288" s="231"/>
      <c r="AR288" s="231"/>
      <c r="AS288" s="231"/>
      <c r="AT288" s="231"/>
      <c r="AU288" s="231"/>
      <c r="AV288" s="231"/>
      <c r="AW288" s="231"/>
      <c r="AX288" s="231"/>
      <c r="AY288" s="231"/>
    </row>
    <row r="289" spans="1:51" ht="13.8">
      <c r="A289" s="227"/>
      <c r="B289" s="227"/>
      <c r="C289" s="228"/>
      <c r="D289" s="228"/>
      <c r="E289" s="229"/>
      <c r="F289" s="229"/>
      <c r="G289" s="227"/>
      <c r="H289" s="228"/>
      <c r="I289" s="228"/>
      <c r="J289" s="228"/>
      <c r="K289" s="228"/>
      <c r="L289" s="228"/>
      <c r="M289" s="228"/>
      <c r="N289" s="228"/>
      <c r="O289" s="228"/>
      <c r="P289" s="228"/>
      <c r="Q289" s="228"/>
      <c r="R289" s="228"/>
      <c r="S289" s="228"/>
      <c r="T289" s="230"/>
      <c r="U289" s="230"/>
      <c r="V289" s="230"/>
      <c r="W289" s="230"/>
      <c r="X289" s="230"/>
      <c r="Y289" s="230"/>
      <c r="Z289" s="230"/>
      <c r="AA289" s="230"/>
      <c r="AB289" s="230"/>
      <c r="AC289" s="230"/>
      <c r="AD289" s="230"/>
      <c r="AE289" s="230"/>
      <c r="AF289" s="231"/>
      <c r="AG289" s="231"/>
      <c r="AH289" s="231"/>
      <c r="AI289" s="231"/>
      <c r="AJ289" s="231"/>
      <c r="AK289" s="231"/>
      <c r="AL289" s="231"/>
      <c r="AM289" s="231"/>
      <c r="AN289" s="231"/>
      <c r="AO289" s="231"/>
      <c r="AP289" s="231"/>
      <c r="AQ289" s="231"/>
      <c r="AR289" s="231"/>
      <c r="AS289" s="231"/>
      <c r="AT289" s="231"/>
      <c r="AU289" s="231"/>
      <c r="AV289" s="231"/>
      <c r="AW289" s="231"/>
      <c r="AX289" s="231"/>
      <c r="AY289" s="231"/>
    </row>
    <row r="290" spans="1:51" ht="13.8">
      <c r="A290" s="227"/>
      <c r="B290" s="227"/>
      <c r="C290" s="228"/>
      <c r="D290" s="228"/>
      <c r="E290" s="229"/>
      <c r="F290" s="229"/>
      <c r="G290" s="227"/>
      <c r="H290" s="228"/>
      <c r="I290" s="228"/>
      <c r="J290" s="228"/>
      <c r="K290" s="228"/>
      <c r="L290" s="228"/>
      <c r="M290" s="228"/>
      <c r="N290" s="228"/>
      <c r="O290" s="228"/>
      <c r="P290" s="228"/>
      <c r="Q290" s="228"/>
      <c r="R290" s="228"/>
      <c r="S290" s="228"/>
      <c r="T290" s="230"/>
      <c r="U290" s="230"/>
      <c r="V290" s="230"/>
      <c r="W290" s="230"/>
      <c r="X290" s="230"/>
      <c r="Y290" s="230"/>
      <c r="Z290" s="230"/>
      <c r="AA290" s="230"/>
      <c r="AB290" s="230"/>
      <c r="AC290" s="230"/>
      <c r="AD290" s="230"/>
      <c r="AE290" s="230"/>
      <c r="AF290" s="231"/>
      <c r="AG290" s="231"/>
      <c r="AH290" s="231"/>
      <c r="AI290" s="231"/>
      <c r="AJ290" s="231"/>
      <c r="AK290" s="231"/>
      <c r="AL290" s="231"/>
      <c r="AM290" s="231"/>
      <c r="AN290" s="231"/>
      <c r="AO290" s="231"/>
      <c r="AP290" s="231"/>
      <c r="AQ290" s="231"/>
      <c r="AR290" s="231"/>
      <c r="AS290" s="231"/>
      <c r="AT290" s="231"/>
      <c r="AU290" s="231"/>
      <c r="AV290" s="231"/>
      <c r="AW290" s="231"/>
      <c r="AX290" s="231"/>
      <c r="AY290" s="231"/>
    </row>
    <row r="291" spans="1:51" ht="13.8">
      <c r="A291" s="227"/>
      <c r="B291" s="227"/>
      <c r="C291" s="228"/>
      <c r="D291" s="228"/>
      <c r="E291" s="229"/>
      <c r="F291" s="229"/>
      <c r="G291" s="227"/>
      <c r="H291" s="228"/>
      <c r="I291" s="228"/>
      <c r="J291" s="228"/>
      <c r="K291" s="228"/>
      <c r="L291" s="228"/>
      <c r="M291" s="228"/>
      <c r="N291" s="228"/>
      <c r="O291" s="228"/>
      <c r="P291" s="228"/>
      <c r="Q291" s="228"/>
      <c r="R291" s="228"/>
      <c r="S291" s="228"/>
      <c r="T291" s="230"/>
      <c r="U291" s="230"/>
      <c r="V291" s="230"/>
      <c r="W291" s="230"/>
      <c r="X291" s="230"/>
      <c r="Y291" s="230"/>
      <c r="Z291" s="230"/>
      <c r="AA291" s="230"/>
      <c r="AB291" s="230"/>
      <c r="AC291" s="230"/>
      <c r="AD291" s="230"/>
      <c r="AE291" s="230"/>
      <c r="AF291" s="231"/>
      <c r="AG291" s="231"/>
      <c r="AH291" s="231"/>
      <c r="AI291" s="231"/>
      <c r="AJ291" s="231"/>
      <c r="AK291" s="231"/>
      <c r="AL291" s="231"/>
      <c r="AM291" s="231"/>
      <c r="AN291" s="231"/>
      <c r="AO291" s="231"/>
      <c r="AP291" s="231"/>
      <c r="AQ291" s="231"/>
      <c r="AR291" s="231"/>
      <c r="AS291" s="231"/>
      <c r="AT291" s="231"/>
      <c r="AU291" s="231"/>
      <c r="AV291" s="231"/>
      <c r="AW291" s="231"/>
      <c r="AX291" s="231"/>
      <c r="AY291" s="231"/>
    </row>
    <row r="292" spans="1:51" ht="13.8">
      <c r="A292" s="227"/>
      <c r="B292" s="227"/>
      <c r="C292" s="228"/>
      <c r="D292" s="228"/>
      <c r="E292" s="229"/>
      <c r="F292" s="229"/>
      <c r="G292" s="227"/>
      <c r="H292" s="228"/>
      <c r="I292" s="228"/>
      <c r="J292" s="228"/>
      <c r="K292" s="228"/>
      <c r="L292" s="228"/>
      <c r="M292" s="228"/>
      <c r="N292" s="228"/>
      <c r="O292" s="228"/>
      <c r="P292" s="228"/>
      <c r="Q292" s="228"/>
      <c r="R292" s="228"/>
      <c r="S292" s="228"/>
      <c r="T292" s="230"/>
      <c r="U292" s="230"/>
      <c r="V292" s="230"/>
      <c r="W292" s="230"/>
      <c r="X292" s="230"/>
      <c r="Y292" s="230"/>
      <c r="Z292" s="230"/>
      <c r="AA292" s="230"/>
      <c r="AB292" s="230"/>
      <c r="AC292" s="230"/>
      <c r="AD292" s="230"/>
      <c r="AE292" s="230"/>
      <c r="AF292" s="231"/>
      <c r="AG292" s="231"/>
      <c r="AH292" s="231"/>
      <c r="AI292" s="231"/>
      <c r="AJ292" s="231"/>
      <c r="AK292" s="231"/>
      <c r="AL292" s="231"/>
      <c r="AM292" s="231"/>
      <c r="AN292" s="231"/>
      <c r="AO292" s="231"/>
      <c r="AP292" s="231"/>
      <c r="AQ292" s="231"/>
      <c r="AR292" s="231"/>
      <c r="AS292" s="231"/>
      <c r="AT292" s="231"/>
      <c r="AU292" s="231"/>
      <c r="AV292" s="231"/>
      <c r="AW292" s="231"/>
      <c r="AX292" s="231"/>
      <c r="AY292" s="231"/>
    </row>
    <row r="293" spans="1:51" ht="13.8">
      <c r="A293" s="227"/>
      <c r="B293" s="227"/>
      <c r="C293" s="228"/>
      <c r="D293" s="228"/>
      <c r="E293" s="229"/>
      <c r="F293" s="229"/>
      <c r="G293" s="227"/>
      <c r="H293" s="228"/>
      <c r="I293" s="228"/>
      <c r="J293" s="228"/>
      <c r="K293" s="228"/>
      <c r="L293" s="228"/>
      <c r="M293" s="228"/>
      <c r="N293" s="228"/>
      <c r="O293" s="228"/>
      <c r="P293" s="228"/>
      <c r="Q293" s="228"/>
      <c r="R293" s="228"/>
      <c r="S293" s="228"/>
      <c r="T293" s="230"/>
      <c r="U293" s="230"/>
      <c r="V293" s="230"/>
      <c r="W293" s="230"/>
      <c r="X293" s="230"/>
      <c r="Y293" s="230"/>
      <c r="Z293" s="230"/>
      <c r="AA293" s="230"/>
      <c r="AB293" s="230"/>
      <c r="AC293" s="230"/>
      <c r="AD293" s="230"/>
      <c r="AE293" s="230"/>
      <c r="AF293" s="231"/>
      <c r="AG293" s="231"/>
      <c r="AH293" s="231"/>
      <c r="AI293" s="231"/>
      <c r="AJ293" s="231"/>
      <c r="AK293" s="231"/>
      <c r="AL293" s="231"/>
      <c r="AM293" s="231"/>
      <c r="AN293" s="231"/>
      <c r="AO293" s="231"/>
      <c r="AP293" s="231"/>
      <c r="AQ293" s="231"/>
      <c r="AR293" s="231"/>
      <c r="AS293" s="231"/>
      <c r="AT293" s="231"/>
      <c r="AU293" s="231"/>
      <c r="AV293" s="231"/>
      <c r="AW293" s="231"/>
      <c r="AX293" s="231"/>
      <c r="AY293" s="231"/>
    </row>
    <row r="294" spans="1:51" ht="13.8">
      <c r="A294" s="227"/>
      <c r="B294" s="227"/>
      <c r="C294" s="228"/>
      <c r="D294" s="228"/>
      <c r="E294" s="229"/>
      <c r="F294" s="229"/>
      <c r="G294" s="227"/>
      <c r="H294" s="228"/>
      <c r="I294" s="228"/>
      <c r="J294" s="228"/>
      <c r="K294" s="228"/>
      <c r="L294" s="228"/>
      <c r="M294" s="228"/>
      <c r="N294" s="228"/>
      <c r="O294" s="228"/>
      <c r="P294" s="228"/>
      <c r="Q294" s="228"/>
      <c r="R294" s="228"/>
      <c r="S294" s="228"/>
      <c r="T294" s="230"/>
      <c r="U294" s="230"/>
      <c r="V294" s="230"/>
      <c r="W294" s="230"/>
      <c r="X294" s="230"/>
      <c r="Y294" s="230"/>
      <c r="Z294" s="230"/>
      <c r="AA294" s="230"/>
      <c r="AB294" s="230"/>
      <c r="AC294" s="230"/>
      <c r="AD294" s="230"/>
      <c r="AE294" s="230"/>
      <c r="AF294" s="231"/>
      <c r="AG294" s="231"/>
      <c r="AH294" s="231"/>
      <c r="AI294" s="231"/>
      <c r="AJ294" s="231"/>
      <c r="AK294" s="231"/>
      <c r="AL294" s="231"/>
      <c r="AM294" s="231"/>
      <c r="AN294" s="231"/>
      <c r="AO294" s="231"/>
      <c r="AP294" s="231"/>
      <c r="AQ294" s="231"/>
      <c r="AR294" s="231"/>
      <c r="AS294" s="231"/>
      <c r="AT294" s="231"/>
      <c r="AU294" s="231"/>
      <c r="AV294" s="231"/>
      <c r="AW294" s="231"/>
      <c r="AX294" s="231"/>
      <c r="AY294" s="231"/>
    </row>
    <row r="295" spans="1:51" ht="13.8">
      <c r="A295" s="227"/>
      <c r="B295" s="227"/>
      <c r="C295" s="228"/>
      <c r="D295" s="228"/>
      <c r="E295" s="229"/>
      <c r="F295" s="229"/>
      <c r="G295" s="227"/>
      <c r="H295" s="228"/>
      <c r="I295" s="228"/>
      <c r="J295" s="228"/>
      <c r="K295" s="228"/>
      <c r="L295" s="228"/>
      <c r="M295" s="228"/>
      <c r="N295" s="228"/>
      <c r="O295" s="228"/>
      <c r="P295" s="228"/>
      <c r="Q295" s="228"/>
      <c r="R295" s="228"/>
      <c r="S295" s="228"/>
      <c r="T295" s="230"/>
      <c r="U295" s="230"/>
      <c r="V295" s="230"/>
      <c r="W295" s="230"/>
      <c r="X295" s="230"/>
      <c r="Y295" s="230"/>
      <c r="Z295" s="230"/>
      <c r="AA295" s="230"/>
      <c r="AB295" s="230"/>
      <c r="AC295" s="230"/>
      <c r="AD295" s="230"/>
      <c r="AE295" s="230"/>
      <c r="AF295" s="231"/>
      <c r="AG295" s="231"/>
      <c r="AH295" s="231"/>
      <c r="AI295" s="231"/>
      <c r="AJ295" s="231"/>
      <c r="AK295" s="231"/>
      <c r="AL295" s="231"/>
      <c r="AM295" s="231"/>
      <c r="AN295" s="231"/>
      <c r="AO295" s="231"/>
      <c r="AP295" s="231"/>
      <c r="AQ295" s="231"/>
      <c r="AR295" s="231"/>
      <c r="AS295" s="231"/>
      <c r="AT295" s="231"/>
      <c r="AU295" s="231"/>
      <c r="AV295" s="231"/>
      <c r="AW295" s="231"/>
      <c r="AX295" s="231"/>
      <c r="AY295" s="231"/>
    </row>
    <row r="296" spans="1:51" ht="13.8">
      <c r="A296" s="227"/>
      <c r="B296" s="227"/>
      <c r="C296" s="228"/>
      <c r="D296" s="228"/>
      <c r="E296" s="229"/>
      <c r="F296" s="229"/>
      <c r="G296" s="227"/>
      <c r="H296" s="228"/>
      <c r="I296" s="228"/>
      <c r="J296" s="228"/>
      <c r="K296" s="228"/>
      <c r="L296" s="228"/>
      <c r="M296" s="228"/>
      <c r="N296" s="228"/>
      <c r="O296" s="228"/>
      <c r="P296" s="228"/>
      <c r="Q296" s="228"/>
      <c r="R296" s="228"/>
      <c r="S296" s="228"/>
      <c r="T296" s="230"/>
      <c r="U296" s="230"/>
      <c r="V296" s="230"/>
      <c r="W296" s="230"/>
      <c r="X296" s="230"/>
      <c r="Y296" s="230"/>
      <c r="Z296" s="230"/>
      <c r="AA296" s="230"/>
      <c r="AB296" s="230"/>
      <c r="AC296" s="230"/>
      <c r="AD296" s="230"/>
      <c r="AE296" s="230"/>
      <c r="AF296" s="231"/>
      <c r="AG296" s="231"/>
      <c r="AH296" s="231"/>
      <c r="AI296" s="231"/>
      <c r="AJ296" s="231"/>
      <c r="AK296" s="231"/>
      <c r="AL296" s="231"/>
      <c r="AM296" s="231"/>
      <c r="AN296" s="231"/>
      <c r="AO296" s="231"/>
      <c r="AP296" s="231"/>
      <c r="AQ296" s="231"/>
      <c r="AR296" s="231"/>
      <c r="AS296" s="231"/>
      <c r="AT296" s="231"/>
      <c r="AU296" s="231"/>
      <c r="AV296" s="231"/>
      <c r="AW296" s="231"/>
      <c r="AX296" s="231"/>
      <c r="AY296" s="231"/>
    </row>
    <row r="297" spans="1:51" ht="13.8">
      <c r="A297" s="227"/>
      <c r="B297" s="227"/>
      <c r="C297" s="228"/>
      <c r="D297" s="228"/>
      <c r="E297" s="229"/>
      <c r="F297" s="229"/>
      <c r="G297" s="227"/>
      <c r="H297" s="228"/>
      <c r="I297" s="228"/>
      <c r="J297" s="228"/>
      <c r="K297" s="228"/>
      <c r="L297" s="228"/>
      <c r="M297" s="228"/>
      <c r="N297" s="228"/>
      <c r="O297" s="228"/>
      <c r="P297" s="228"/>
      <c r="Q297" s="228"/>
      <c r="R297" s="228"/>
      <c r="S297" s="228"/>
      <c r="T297" s="230"/>
      <c r="U297" s="230"/>
      <c r="V297" s="230"/>
      <c r="W297" s="230"/>
      <c r="X297" s="230"/>
      <c r="Y297" s="230"/>
      <c r="Z297" s="230"/>
      <c r="AA297" s="230"/>
      <c r="AB297" s="230"/>
      <c r="AC297" s="230"/>
      <c r="AD297" s="230"/>
      <c r="AE297" s="230"/>
      <c r="AF297" s="231"/>
      <c r="AG297" s="231"/>
      <c r="AH297" s="231"/>
      <c r="AI297" s="231"/>
      <c r="AJ297" s="231"/>
      <c r="AK297" s="231"/>
      <c r="AL297" s="231"/>
      <c r="AM297" s="231"/>
      <c r="AN297" s="231"/>
      <c r="AO297" s="231"/>
      <c r="AP297" s="231"/>
      <c r="AQ297" s="231"/>
      <c r="AR297" s="231"/>
      <c r="AS297" s="231"/>
      <c r="AT297" s="231"/>
      <c r="AU297" s="231"/>
      <c r="AV297" s="231"/>
      <c r="AW297" s="231"/>
      <c r="AX297" s="231"/>
      <c r="AY297" s="231"/>
    </row>
    <row r="298" spans="1:51" ht="13.8">
      <c r="A298" s="227"/>
      <c r="B298" s="227"/>
      <c r="C298" s="228"/>
      <c r="D298" s="228"/>
      <c r="E298" s="229"/>
      <c r="F298" s="229"/>
      <c r="G298" s="227"/>
      <c r="H298" s="228"/>
      <c r="I298" s="228"/>
      <c r="J298" s="228"/>
      <c r="K298" s="228"/>
      <c r="L298" s="228"/>
      <c r="M298" s="228"/>
      <c r="N298" s="228"/>
      <c r="O298" s="228"/>
      <c r="P298" s="228"/>
      <c r="Q298" s="228"/>
      <c r="R298" s="228"/>
      <c r="S298" s="228"/>
      <c r="T298" s="230"/>
      <c r="U298" s="230"/>
      <c r="V298" s="230"/>
      <c r="W298" s="230"/>
      <c r="X298" s="230"/>
      <c r="Y298" s="230"/>
      <c r="Z298" s="230"/>
      <c r="AA298" s="230"/>
      <c r="AB298" s="230"/>
      <c r="AC298" s="230"/>
      <c r="AD298" s="230"/>
      <c r="AE298" s="230"/>
      <c r="AF298" s="231"/>
      <c r="AG298" s="231"/>
      <c r="AH298" s="231"/>
      <c r="AI298" s="231"/>
      <c r="AJ298" s="231"/>
      <c r="AK298" s="231"/>
      <c r="AL298" s="231"/>
      <c r="AM298" s="231"/>
      <c r="AN298" s="231"/>
      <c r="AO298" s="231"/>
      <c r="AP298" s="231"/>
      <c r="AQ298" s="231"/>
      <c r="AR298" s="231"/>
      <c r="AS298" s="231"/>
      <c r="AT298" s="231"/>
      <c r="AU298" s="231"/>
      <c r="AV298" s="231"/>
      <c r="AW298" s="231"/>
      <c r="AX298" s="231"/>
      <c r="AY298" s="231"/>
    </row>
    <row r="299" spans="1:51" ht="13.8">
      <c r="A299" s="227"/>
      <c r="B299" s="227"/>
      <c r="C299" s="228"/>
      <c r="D299" s="228"/>
      <c r="E299" s="229"/>
      <c r="F299" s="229"/>
      <c r="G299" s="227"/>
      <c r="H299" s="228"/>
      <c r="I299" s="228"/>
      <c r="J299" s="228"/>
      <c r="K299" s="228"/>
      <c r="L299" s="228"/>
      <c r="M299" s="228"/>
      <c r="N299" s="228"/>
      <c r="O299" s="228"/>
      <c r="P299" s="228"/>
      <c r="Q299" s="228"/>
      <c r="R299" s="228"/>
      <c r="S299" s="228"/>
      <c r="T299" s="230"/>
      <c r="U299" s="230"/>
      <c r="V299" s="230"/>
      <c r="W299" s="230"/>
      <c r="X299" s="230"/>
      <c r="Y299" s="230"/>
      <c r="Z299" s="230"/>
      <c r="AA299" s="230"/>
      <c r="AB299" s="230"/>
      <c r="AC299" s="230"/>
      <c r="AD299" s="230"/>
      <c r="AE299" s="230"/>
      <c r="AF299" s="231"/>
      <c r="AG299" s="231"/>
      <c r="AH299" s="231"/>
      <c r="AI299" s="231"/>
      <c r="AJ299" s="231"/>
      <c r="AK299" s="231"/>
      <c r="AL299" s="231"/>
      <c r="AM299" s="231"/>
      <c r="AN299" s="231"/>
      <c r="AO299" s="231"/>
      <c r="AP299" s="231"/>
      <c r="AQ299" s="231"/>
      <c r="AR299" s="231"/>
      <c r="AS299" s="231"/>
      <c r="AT299" s="231"/>
      <c r="AU299" s="231"/>
      <c r="AV299" s="231"/>
      <c r="AW299" s="231"/>
      <c r="AX299" s="231"/>
      <c r="AY299" s="231"/>
    </row>
    <row r="300" spans="1:51" ht="13.8">
      <c r="A300" s="227"/>
      <c r="B300" s="227"/>
      <c r="C300" s="228"/>
      <c r="D300" s="228"/>
      <c r="E300" s="229"/>
      <c r="F300" s="229"/>
      <c r="G300" s="227"/>
      <c r="H300" s="228"/>
      <c r="I300" s="228"/>
      <c r="J300" s="228"/>
      <c r="K300" s="228"/>
      <c r="L300" s="228"/>
      <c r="M300" s="228"/>
      <c r="N300" s="228"/>
      <c r="O300" s="228"/>
      <c r="P300" s="228"/>
      <c r="Q300" s="228"/>
      <c r="R300" s="228"/>
      <c r="S300" s="228"/>
      <c r="T300" s="230"/>
      <c r="U300" s="230"/>
      <c r="V300" s="230"/>
      <c r="W300" s="230"/>
      <c r="X300" s="230"/>
      <c r="Y300" s="230"/>
      <c r="Z300" s="230"/>
      <c r="AA300" s="230"/>
      <c r="AB300" s="230"/>
      <c r="AC300" s="230"/>
      <c r="AD300" s="230"/>
      <c r="AE300" s="230"/>
      <c r="AF300" s="231"/>
      <c r="AG300" s="231"/>
      <c r="AH300" s="231"/>
      <c r="AI300" s="231"/>
      <c r="AJ300" s="231"/>
      <c r="AK300" s="231"/>
      <c r="AL300" s="231"/>
      <c r="AM300" s="231"/>
      <c r="AN300" s="231"/>
      <c r="AO300" s="231"/>
      <c r="AP300" s="231"/>
      <c r="AQ300" s="231"/>
      <c r="AR300" s="231"/>
      <c r="AS300" s="231"/>
      <c r="AT300" s="231"/>
      <c r="AU300" s="231"/>
      <c r="AV300" s="231"/>
      <c r="AW300" s="231"/>
      <c r="AX300" s="231"/>
      <c r="AY300" s="231"/>
    </row>
    <row r="301" spans="1:51" ht="13.8">
      <c r="A301" s="227"/>
      <c r="B301" s="227"/>
      <c r="C301" s="228"/>
      <c r="D301" s="228"/>
      <c r="E301" s="229"/>
      <c r="F301" s="229"/>
      <c r="G301" s="227"/>
      <c r="H301" s="228"/>
      <c r="I301" s="228"/>
      <c r="J301" s="228"/>
      <c r="K301" s="228"/>
      <c r="L301" s="228"/>
      <c r="M301" s="228"/>
      <c r="N301" s="228"/>
      <c r="O301" s="228"/>
      <c r="P301" s="228"/>
      <c r="Q301" s="228"/>
      <c r="R301" s="228"/>
      <c r="S301" s="228"/>
      <c r="T301" s="230"/>
      <c r="U301" s="230"/>
      <c r="V301" s="230"/>
      <c r="W301" s="230"/>
      <c r="X301" s="230"/>
      <c r="Y301" s="230"/>
      <c r="Z301" s="230"/>
      <c r="AA301" s="230"/>
      <c r="AB301" s="230"/>
      <c r="AC301" s="230"/>
      <c r="AD301" s="230"/>
      <c r="AE301" s="230"/>
      <c r="AF301" s="231"/>
      <c r="AG301" s="231"/>
      <c r="AH301" s="231"/>
      <c r="AI301" s="231"/>
      <c r="AJ301" s="231"/>
      <c r="AK301" s="231"/>
      <c r="AL301" s="231"/>
      <c r="AM301" s="231"/>
      <c r="AN301" s="231"/>
      <c r="AO301" s="231"/>
      <c r="AP301" s="231"/>
      <c r="AQ301" s="231"/>
      <c r="AR301" s="231"/>
      <c r="AS301" s="231"/>
      <c r="AT301" s="231"/>
      <c r="AU301" s="231"/>
      <c r="AV301" s="231"/>
      <c r="AW301" s="231"/>
      <c r="AX301" s="231"/>
      <c r="AY301" s="231"/>
    </row>
    <row r="302" spans="1:51" ht="13.8">
      <c r="A302" s="227"/>
      <c r="B302" s="227"/>
      <c r="C302" s="228"/>
      <c r="D302" s="228"/>
      <c r="E302" s="229"/>
      <c r="F302" s="229"/>
      <c r="G302" s="227"/>
      <c r="H302" s="228"/>
      <c r="I302" s="228"/>
      <c r="J302" s="228"/>
      <c r="K302" s="228"/>
      <c r="L302" s="228"/>
      <c r="M302" s="228"/>
      <c r="N302" s="228"/>
      <c r="O302" s="228"/>
      <c r="P302" s="228"/>
      <c r="Q302" s="228"/>
      <c r="R302" s="228"/>
      <c r="S302" s="228"/>
      <c r="T302" s="230"/>
      <c r="U302" s="230"/>
      <c r="V302" s="230"/>
      <c r="W302" s="230"/>
      <c r="X302" s="230"/>
      <c r="Y302" s="230"/>
      <c r="Z302" s="230"/>
      <c r="AA302" s="230"/>
      <c r="AB302" s="230"/>
      <c r="AC302" s="230"/>
      <c r="AD302" s="230"/>
      <c r="AE302" s="230"/>
      <c r="AF302" s="231"/>
      <c r="AG302" s="231"/>
      <c r="AH302" s="231"/>
      <c r="AI302" s="231"/>
      <c r="AJ302" s="231"/>
      <c r="AK302" s="231"/>
      <c r="AL302" s="231"/>
      <c r="AM302" s="231"/>
      <c r="AN302" s="231"/>
      <c r="AO302" s="231"/>
      <c r="AP302" s="231"/>
      <c r="AQ302" s="231"/>
      <c r="AR302" s="231"/>
      <c r="AS302" s="231"/>
      <c r="AT302" s="231"/>
      <c r="AU302" s="231"/>
      <c r="AV302" s="231"/>
      <c r="AW302" s="231"/>
      <c r="AX302" s="231"/>
      <c r="AY302" s="231"/>
    </row>
    <row r="303" spans="1:51" ht="13.8">
      <c r="A303" s="227"/>
      <c r="B303" s="227"/>
      <c r="C303" s="228"/>
      <c r="D303" s="228"/>
      <c r="E303" s="229"/>
      <c r="F303" s="229"/>
      <c r="G303" s="227"/>
      <c r="H303" s="228"/>
      <c r="I303" s="228"/>
      <c r="J303" s="228"/>
      <c r="K303" s="228"/>
      <c r="L303" s="228"/>
      <c r="M303" s="228"/>
      <c r="N303" s="228"/>
      <c r="O303" s="228"/>
      <c r="P303" s="228"/>
      <c r="Q303" s="228"/>
      <c r="R303" s="228"/>
      <c r="S303" s="228"/>
      <c r="T303" s="230"/>
      <c r="U303" s="230"/>
      <c r="V303" s="230"/>
      <c r="W303" s="230"/>
      <c r="X303" s="230"/>
      <c r="Y303" s="230"/>
      <c r="Z303" s="230"/>
      <c r="AA303" s="230"/>
      <c r="AB303" s="230"/>
      <c r="AC303" s="230"/>
      <c r="AD303" s="230"/>
      <c r="AE303" s="230"/>
      <c r="AF303" s="231"/>
      <c r="AG303" s="231"/>
      <c r="AH303" s="231"/>
      <c r="AI303" s="231"/>
      <c r="AJ303" s="231"/>
      <c r="AK303" s="231"/>
      <c r="AL303" s="231"/>
      <c r="AM303" s="231"/>
      <c r="AN303" s="231"/>
      <c r="AO303" s="231"/>
      <c r="AP303" s="231"/>
      <c r="AQ303" s="231"/>
      <c r="AR303" s="231"/>
      <c r="AS303" s="231"/>
      <c r="AT303" s="231"/>
      <c r="AU303" s="231"/>
      <c r="AV303" s="231"/>
      <c r="AW303" s="231"/>
      <c r="AX303" s="231"/>
      <c r="AY303" s="231"/>
    </row>
    <row r="304" spans="1:51" ht="13.8">
      <c r="A304" s="227"/>
      <c r="B304" s="227"/>
      <c r="C304" s="228"/>
      <c r="D304" s="228"/>
      <c r="E304" s="229"/>
      <c r="F304" s="229"/>
      <c r="G304" s="227"/>
      <c r="H304" s="228"/>
      <c r="I304" s="228"/>
      <c r="J304" s="228"/>
      <c r="K304" s="228"/>
      <c r="L304" s="228"/>
      <c r="M304" s="228"/>
      <c r="N304" s="228"/>
      <c r="O304" s="228"/>
      <c r="P304" s="228"/>
      <c r="Q304" s="228"/>
      <c r="R304" s="228"/>
      <c r="S304" s="228"/>
      <c r="T304" s="230"/>
      <c r="U304" s="230"/>
      <c r="V304" s="230"/>
      <c r="W304" s="230"/>
      <c r="X304" s="230"/>
      <c r="Y304" s="230"/>
      <c r="Z304" s="230"/>
      <c r="AA304" s="230"/>
      <c r="AB304" s="230"/>
      <c r="AC304" s="230"/>
      <c r="AD304" s="230"/>
      <c r="AE304" s="230"/>
      <c r="AF304" s="231"/>
      <c r="AG304" s="231"/>
      <c r="AH304" s="231"/>
      <c r="AI304" s="231"/>
      <c r="AJ304" s="231"/>
      <c r="AK304" s="231"/>
      <c r="AL304" s="231"/>
      <c r="AM304" s="231"/>
      <c r="AN304" s="231"/>
      <c r="AO304" s="231"/>
      <c r="AP304" s="231"/>
      <c r="AQ304" s="231"/>
      <c r="AR304" s="231"/>
      <c r="AS304" s="231"/>
      <c r="AT304" s="231"/>
      <c r="AU304" s="231"/>
      <c r="AV304" s="231"/>
      <c r="AW304" s="231"/>
      <c r="AX304" s="231"/>
      <c r="AY304" s="231"/>
    </row>
    <row r="305" spans="1:51" ht="13.8">
      <c r="A305" s="227"/>
      <c r="B305" s="227"/>
      <c r="C305" s="228"/>
      <c r="D305" s="228"/>
      <c r="E305" s="229"/>
      <c r="F305" s="229"/>
      <c r="G305" s="227"/>
      <c r="H305" s="228"/>
      <c r="I305" s="228"/>
      <c r="J305" s="228"/>
      <c r="K305" s="228"/>
      <c r="L305" s="228"/>
      <c r="M305" s="228"/>
      <c r="N305" s="228"/>
      <c r="O305" s="228"/>
      <c r="P305" s="228"/>
      <c r="Q305" s="228"/>
      <c r="R305" s="228"/>
      <c r="S305" s="228"/>
      <c r="T305" s="230"/>
      <c r="U305" s="230"/>
      <c r="V305" s="230"/>
      <c r="W305" s="230"/>
      <c r="X305" s="230"/>
      <c r="Y305" s="230"/>
      <c r="Z305" s="230"/>
      <c r="AA305" s="230"/>
      <c r="AB305" s="230"/>
      <c r="AC305" s="230"/>
      <c r="AD305" s="230"/>
      <c r="AE305" s="230"/>
      <c r="AF305" s="231"/>
      <c r="AG305" s="231"/>
      <c r="AH305" s="231"/>
      <c r="AI305" s="231"/>
      <c r="AJ305" s="231"/>
      <c r="AK305" s="231"/>
      <c r="AL305" s="231"/>
      <c r="AM305" s="231"/>
      <c r="AN305" s="231"/>
      <c r="AO305" s="231"/>
      <c r="AP305" s="231"/>
      <c r="AQ305" s="231"/>
      <c r="AR305" s="231"/>
      <c r="AS305" s="231"/>
      <c r="AT305" s="231"/>
      <c r="AU305" s="231"/>
      <c r="AV305" s="231"/>
      <c r="AW305" s="231"/>
      <c r="AX305" s="231"/>
      <c r="AY305" s="231"/>
    </row>
    <row r="306" spans="1:51" ht="13.8">
      <c r="A306" s="227"/>
      <c r="B306" s="227"/>
      <c r="C306" s="228"/>
      <c r="D306" s="228"/>
      <c r="E306" s="229"/>
      <c r="F306" s="229"/>
      <c r="G306" s="227"/>
      <c r="H306" s="228"/>
      <c r="I306" s="228"/>
      <c r="J306" s="228"/>
      <c r="K306" s="228"/>
      <c r="L306" s="228"/>
      <c r="M306" s="228"/>
      <c r="N306" s="228"/>
      <c r="O306" s="228"/>
      <c r="P306" s="228"/>
      <c r="Q306" s="228"/>
      <c r="R306" s="228"/>
      <c r="S306" s="228"/>
      <c r="T306" s="230"/>
      <c r="U306" s="230"/>
      <c r="V306" s="230"/>
      <c r="W306" s="230"/>
      <c r="X306" s="230"/>
      <c r="Y306" s="230"/>
      <c r="Z306" s="230"/>
      <c r="AA306" s="230"/>
      <c r="AB306" s="230"/>
      <c r="AC306" s="230"/>
      <c r="AD306" s="230"/>
      <c r="AE306" s="230"/>
      <c r="AF306" s="231"/>
      <c r="AG306" s="231"/>
      <c r="AH306" s="231"/>
      <c r="AI306" s="231"/>
      <c r="AJ306" s="231"/>
      <c r="AK306" s="231"/>
      <c r="AL306" s="231"/>
      <c r="AM306" s="231"/>
      <c r="AN306" s="231"/>
      <c r="AO306" s="231"/>
      <c r="AP306" s="231"/>
      <c r="AQ306" s="231"/>
      <c r="AR306" s="231"/>
      <c r="AS306" s="231"/>
      <c r="AT306" s="231"/>
      <c r="AU306" s="231"/>
      <c r="AV306" s="231"/>
      <c r="AW306" s="231"/>
      <c r="AX306" s="231"/>
      <c r="AY306" s="231"/>
    </row>
    <row r="307" spans="1:51" ht="13.8">
      <c r="A307" s="227"/>
      <c r="B307" s="227"/>
      <c r="C307" s="228"/>
      <c r="D307" s="228"/>
      <c r="E307" s="229"/>
      <c r="F307" s="229"/>
      <c r="G307" s="227"/>
      <c r="H307" s="228"/>
      <c r="I307" s="228"/>
      <c r="J307" s="228"/>
      <c r="K307" s="228"/>
      <c r="L307" s="228"/>
      <c r="M307" s="228"/>
      <c r="N307" s="228"/>
      <c r="O307" s="228"/>
      <c r="P307" s="228"/>
      <c r="Q307" s="228"/>
      <c r="R307" s="228"/>
      <c r="S307" s="228"/>
      <c r="T307" s="230"/>
      <c r="U307" s="230"/>
      <c r="V307" s="230"/>
      <c r="W307" s="230"/>
      <c r="X307" s="230"/>
      <c r="Y307" s="230"/>
      <c r="Z307" s="230"/>
      <c r="AA307" s="230"/>
      <c r="AB307" s="230"/>
      <c r="AC307" s="230"/>
      <c r="AD307" s="230"/>
      <c r="AE307" s="230"/>
      <c r="AF307" s="231"/>
      <c r="AG307" s="231"/>
      <c r="AH307" s="231"/>
      <c r="AI307" s="231"/>
      <c r="AJ307" s="231"/>
      <c r="AK307" s="231"/>
      <c r="AL307" s="231"/>
      <c r="AM307" s="231"/>
      <c r="AN307" s="231"/>
      <c r="AO307" s="231"/>
      <c r="AP307" s="231"/>
      <c r="AQ307" s="231"/>
      <c r="AR307" s="231"/>
      <c r="AS307" s="231"/>
      <c r="AT307" s="231"/>
      <c r="AU307" s="231"/>
      <c r="AV307" s="231"/>
      <c r="AW307" s="231"/>
      <c r="AX307" s="231"/>
      <c r="AY307" s="231"/>
    </row>
    <row r="308" spans="1:51" ht="13.8">
      <c r="A308" s="227"/>
      <c r="B308" s="227"/>
      <c r="C308" s="228"/>
      <c r="D308" s="228"/>
      <c r="E308" s="229"/>
      <c r="F308" s="229"/>
      <c r="G308" s="227"/>
      <c r="H308" s="228"/>
      <c r="I308" s="228"/>
      <c r="J308" s="228"/>
      <c r="K308" s="228"/>
      <c r="L308" s="228"/>
      <c r="M308" s="228"/>
      <c r="N308" s="228"/>
      <c r="O308" s="228"/>
      <c r="P308" s="228"/>
      <c r="Q308" s="228"/>
      <c r="R308" s="228"/>
      <c r="S308" s="228"/>
      <c r="T308" s="230"/>
      <c r="U308" s="230"/>
      <c r="V308" s="230"/>
      <c r="W308" s="230"/>
      <c r="X308" s="230"/>
      <c r="Y308" s="230"/>
      <c r="Z308" s="230"/>
      <c r="AA308" s="230"/>
      <c r="AB308" s="230"/>
      <c r="AC308" s="230"/>
      <c r="AD308" s="230"/>
      <c r="AE308" s="230"/>
      <c r="AF308" s="231"/>
      <c r="AG308" s="231"/>
      <c r="AH308" s="231"/>
      <c r="AI308" s="231"/>
      <c r="AJ308" s="231"/>
      <c r="AK308" s="231"/>
      <c r="AL308" s="231"/>
      <c r="AM308" s="231"/>
      <c r="AN308" s="231"/>
      <c r="AO308" s="231"/>
      <c r="AP308" s="231"/>
      <c r="AQ308" s="231"/>
      <c r="AR308" s="231"/>
      <c r="AS308" s="231"/>
      <c r="AT308" s="231"/>
      <c r="AU308" s="231"/>
      <c r="AV308" s="231"/>
      <c r="AW308" s="231"/>
      <c r="AX308" s="231"/>
      <c r="AY308" s="231"/>
    </row>
    <row r="309" spans="1:51" ht="13.8">
      <c r="A309" s="227"/>
      <c r="B309" s="227"/>
      <c r="C309" s="228"/>
      <c r="D309" s="228"/>
      <c r="E309" s="229"/>
      <c r="F309" s="229"/>
      <c r="G309" s="227"/>
      <c r="H309" s="228"/>
      <c r="I309" s="228"/>
      <c r="J309" s="228"/>
      <c r="K309" s="228"/>
      <c r="L309" s="228"/>
      <c r="M309" s="228"/>
      <c r="N309" s="228"/>
      <c r="O309" s="228"/>
      <c r="P309" s="228"/>
      <c r="Q309" s="228"/>
      <c r="R309" s="228"/>
      <c r="S309" s="228"/>
      <c r="T309" s="230"/>
      <c r="U309" s="230"/>
      <c r="V309" s="230"/>
      <c r="W309" s="230"/>
      <c r="X309" s="230"/>
      <c r="Y309" s="230"/>
      <c r="Z309" s="230"/>
      <c r="AA309" s="230"/>
      <c r="AB309" s="230"/>
      <c r="AC309" s="230"/>
      <c r="AD309" s="230"/>
      <c r="AE309" s="230"/>
      <c r="AF309" s="231"/>
      <c r="AG309" s="231"/>
      <c r="AH309" s="231"/>
      <c r="AI309" s="231"/>
      <c r="AJ309" s="231"/>
      <c r="AK309" s="231"/>
      <c r="AL309" s="231"/>
      <c r="AM309" s="231"/>
      <c r="AN309" s="231"/>
      <c r="AO309" s="231"/>
      <c r="AP309" s="231"/>
      <c r="AQ309" s="231"/>
      <c r="AR309" s="231"/>
      <c r="AS309" s="231"/>
      <c r="AT309" s="231"/>
      <c r="AU309" s="231"/>
      <c r="AV309" s="231"/>
      <c r="AW309" s="231"/>
      <c r="AX309" s="231"/>
      <c r="AY309" s="231"/>
    </row>
    <row r="310" spans="1:51" ht="13.8">
      <c r="A310" s="227"/>
      <c r="B310" s="227"/>
      <c r="C310" s="228"/>
      <c r="D310" s="228"/>
      <c r="E310" s="229"/>
      <c r="F310" s="229"/>
      <c r="G310" s="227"/>
      <c r="H310" s="228"/>
      <c r="I310" s="228"/>
      <c r="J310" s="228"/>
      <c r="K310" s="228"/>
      <c r="L310" s="228"/>
      <c r="M310" s="228"/>
      <c r="N310" s="228"/>
      <c r="O310" s="228"/>
      <c r="P310" s="228"/>
      <c r="Q310" s="228"/>
      <c r="R310" s="228"/>
      <c r="S310" s="228"/>
      <c r="T310" s="230"/>
      <c r="U310" s="230"/>
      <c r="V310" s="230"/>
      <c r="W310" s="230"/>
      <c r="X310" s="230"/>
      <c r="Y310" s="230"/>
      <c r="Z310" s="230"/>
      <c r="AA310" s="230"/>
      <c r="AB310" s="230"/>
      <c r="AC310" s="230"/>
      <c r="AD310" s="230"/>
      <c r="AE310" s="230"/>
      <c r="AF310" s="231"/>
      <c r="AG310" s="231"/>
      <c r="AH310" s="231"/>
      <c r="AI310" s="231"/>
      <c r="AJ310" s="231"/>
      <c r="AK310" s="231"/>
      <c r="AL310" s="231"/>
      <c r="AM310" s="231"/>
      <c r="AN310" s="231"/>
      <c r="AO310" s="231"/>
      <c r="AP310" s="231"/>
      <c r="AQ310" s="231"/>
      <c r="AR310" s="231"/>
      <c r="AS310" s="231"/>
      <c r="AT310" s="231"/>
      <c r="AU310" s="231"/>
      <c r="AV310" s="231"/>
      <c r="AW310" s="231"/>
      <c r="AX310" s="231"/>
      <c r="AY310" s="231"/>
    </row>
    <row r="311" spans="1:51" ht="13.8">
      <c r="A311" s="227"/>
      <c r="B311" s="227"/>
      <c r="C311" s="228"/>
      <c r="D311" s="228"/>
      <c r="E311" s="229"/>
      <c r="F311" s="229"/>
      <c r="G311" s="227"/>
      <c r="H311" s="228"/>
      <c r="I311" s="228"/>
      <c r="J311" s="228"/>
      <c r="K311" s="228"/>
      <c r="L311" s="228"/>
      <c r="M311" s="228"/>
      <c r="N311" s="228"/>
      <c r="O311" s="228"/>
      <c r="P311" s="228"/>
      <c r="Q311" s="228"/>
      <c r="R311" s="228"/>
      <c r="S311" s="228"/>
      <c r="T311" s="230"/>
      <c r="U311" s="230"/>
      <c r="V311" s="230"/>
      <c r="W311" s="230"/>
      <c r="X311" s="230"/>
      <c r="Y311" s="230"/>
      <c r="Z311" s="230"/>
      <c r="AA311" s="230"/>
      <c r="AB311" s="230"/>
      <c r="AC311" s="230"/>
      <c r="AD311" s="230"/>
      <c r="AE311" s="230"/>
      <c r="AF311" s="231"/>
      <c r="AG311" s="231"/>
      <c r="AH311" s="231"/>
      <c r="AI311" s="231"/>
      <c r="AJ311" s="231"/>
      <c r="AK311" s="231"/>
      <c r="AL311" s="231"/>
      <c r="AM311" s="231"/>
      <c r="AN311" s="231"/>
      <c r="AO311" s="231"/>
      <c r="AP311" s="231"/>
      <c r="AQ311" s="231"/>
      <c r="AR311" s="231"/>
      <c r="AS311" s="231"/>
      <c r="AT311" s="231"/>
      <c r="AU311" s="231"/>
      <c r="AV311" s="231"/>
      <c r="AW311" s="231"/>
      <c r="AX311" s="231"/>
      <c r="AY311" s="231"/>
    </row>
    <row r="312" spans="1:51" ht="13.8">
      <c r="A312" s="227"/>
      <c r="B312" s="227"/>
      <c r="C312" s="228"/>
      <c r="D312" s="228"/>
      <c r="E312" s="229"/>
      <c r="F312" s="229"/>
      <c r="G312" s="227"/>
      <c r="H312" s="228"/>
      <c r="I312" s="228"/>
      <c r="J312" s="228"/>
      <c r="K312" s="228"/>
      <c r="L312" s="228"/>
      <c r="M312" s="228"/>
      <c r="N312" s="228"/>
      <c r="O312" s="228"/>
      <c r="P312" s="228"/>
      <c r="Q312" s="228"/>
      <c r="R312" s="228"/>
      <c r="S312" s="228"/>
      <c r="T312" s="230"/>
      <c r="U312" s="230"/>
      <c r="V312" s="230"/>
      <c r="W312" s="230"/>
      <c r="X312" s="230"/>
      <c r="Y312" s="230"/>
      <c r="Z312" s="230"/>
      <c r="AA312" s="230"/>
      <c r="AB312" s="230"/>
      <c r="AC312" s="230"/>
      <c r="AD312" s="230"/>
      <c r="AE312" s="230"/>
      <c r="AF312" s="231"/>
      <c r="AG312" s="231"/>
      <c r="AH312" s="231"/>
      <c r="AI312" s="231"/>
      <c r="AJ312" s="231"/>
      <c r="AK312" s="231"/>
      <c r="AL312" s="231"/>
      <c r="AM312" s="231"/>
      <c r="AN312" s="231"/>
      <c r="AO312" s="231"/>
      <c r="AP312" s="231"/>
      <c r="AQ312" s="231"/>
      <c r="AR312" s="231"/>
      <c r="AS312" s="231"/>
      <c r="AT312" s="231"/>
      <c r="AU312" s="231"/>
      <c r="AV312" s="231"/>
      <c r="AW312" s="231"/>
      <c r="AX312" s="231"/>
      <c r="AY312" s="231"/>
    </row>
    <row r="313" spans="1:51" ht="13.8">
      <c r="A313" s="227"/>
      <c r="B313" s="227"/>
      <c r="C313" s="228"/>
      <c r="D313" s="228"/>
      <c r="E313" s="229"/>
      <c r="F313" s="229"/>
      <c r="G313" s="227"/>
      <c r="H313" s="228"/>
      <c r="I313" s="228"/>
      <c r="J313" s="228"/>
      <c r="K313" s="228"/>
      <c r="L313" s="228"/>
      <c r="M313" s="228"/>
      <c r="N313" s="228"/>
      <c r="O313" s="228"/>
      <c r="P313" s="228"/>
      <c r="Q313" s="228"/>
      <c r="R313" s="228"/>
      <c r="S313" s="228"/>
      <c r="T313" s="230"/>
      <c r="U313" s="230"/>
      <c r="V313" s="230"/>
      <c r="W313" s="230"/>
      <c r="X313" s="230"/>
      <c r="Y313" s="230"/>
      <c r="Z313" s="230"/>
      <c r="AA313" s="230"/>
      <c r="AB313" s="230"/>
      <c r="AC313" s="230"/>
      <c r="AD313" s="230"/>
      <c r="AE313" s="230"/>
      <c r="AF313" s="231"/>
      <c r="AG313" s="231"/>
      <c r="AH313" s="231"/>
      <c r="AI313" s="231"/>
      <c r="AJ313" s="231"/>
      <c r="AK313" s="231"/>
      <c r="AL313" s="231"/>
      <c r="AM313" s="231"/>
      <c r="AN313" s="231"/>
      <c r="AO313" s="231"/>
      <c r="AP313" s="231"/>
      <c r="AQ313" s="231"/>
      <c r="AR313" s="231"/>
      <c r="AS313" s="231"/>
      <c r="AT313" s="231"/>
      <c r="AU313" s="231"/>
      <c r="AV313" s="231"/>
      <c r="AW313" s="231"/>
      <c r="AX313" s="231"/>
      <c r="AY313" s="231"/>
    </row>
    <row r="314" spans="1:51" ht="13.8">
      <c r="A314" s="227"/>
      <c r="B314" s="227"/>
      <c r="C314" s="228"/>
      <c r="D314" s="228"/>
      <c r="E314" s="229"/>
      <c r="F314" s="229"/>
      <c r="G314" s="227"/>
      <c r="H314" s="228"/>
      <c r="I314" s="228"/>
      <c r="J314" s="228"/>
      <c r="K314" s="228"/>
      <c r="L314" s="228"/>
      <c r="M314" s="228"/>
      <c r="N314" s="228"/>
      <c r="O314" s="228"/>
      <c r="P314" s="228"/>
      <c r="Q314" s="228"/>
      <c r="R314" s="228"/>
      <c r="S314" s="228"/>
      <c r="T314" s="230"/>
      <c r="U314" s="230"/>
      <c r="V314" s="230"/>
      <c r="W314" s="230"/>
      <c r="X314" s="230"/>
      <c r="Y314" s="230"/>
      <c r="Z314" s="230"/>
      <c r="AA314" s="230"/>
      <c r="AB314" s="230"/>
      <c r="AC314" s="230"/>
      <c r="AD314" s="230"/>
      <c r="AE314" s="230"/>
      <c r="AF314" s="231"/>
      <c r="AG314" s="231"/>
      <c r="AH314" s="231"/>
      <c r="AI314" s="231"/>
      <c r="AJ314" s="231"/>
      <c r="AK314" s="231"/>
      <c r="AL314" s="231"/>
      <c r="AM314" s="231"/>
      <c r="AN314" s="231"/>
      <c r="AO314" s="231"/>
      <c r="AP314" s="231"/>
      <c r="AQ314" s="231"/>
      <c r="AR314" s="231"/>
      <c r="AS314" s="231"/>
      <c r="AT314" s="231"/>
      <c r="AU314" s="231"/>
      <c r="AV314" s="231"/>
      <c r="AW314" s="231"/>
      <c r="AX314" s="231"/>
      <c r="AY314" s="231"/>
    </row>
    <row r="315" spans="1:51" ht="13.8">
      <c r="A315" s="227"/>
      <c r="B315" s="227"/>
      <c r="C315" s="228"/>
      <c r="D315" s="228"/>
      <c r="E315" s="229"/>
      <c r="F315" s="229"/>
      <c r="G315" s="227"/>
      <c r="H315" s="228"/>
      <c r="I315" s="228"/>
      <c r="J315" s="228"/>
      <c r="K315" s="228"/>
      <c r="L315" s="228"/>
      <c r="M315" s="228"/>
      <c r="N315" s="228"/>
      <c r="O315" s="228"/>
      <c r="P315" s="228"/>
      <c r="Q315" s="228"/>
      <c r="R315" s="228"/>
      <c r="S315" s="228"/>
      <c r="T315" s="230"/>
      <c r="U315" s="230"/>
      <c r="V315" s="230"/>
      <c r="W315" s="230"/>
      <c r="X315" s="230"/>
      <c r="Y315" s="230"/>
      <c r="Z315" s="230"/>
      <c r="AA315" s="230"/>
      <c r="AB315" s="230"/>
      <c r="AC315" s="230"/>
      <c r="AD315" s="230"/>
      <c r="AE315" s="230"/>
      <c r="AF315" s="231"/>
      <c r="AG315" s="231"/>
      <c r="AH315" s="231"/>
      <c r="AI315" s="231"/>
      <c r="AJ315" s="231"/>
      <c r="AK315" s="231"/>
      <c r="AL315" s="231"/>
      <c r="AM315" s="231"/>
      <c r="AN315" s="231"/>
      <c r="AO315" s="231"/>
      <c r="AP315" s="231"/>
      <c r="AQ315" s="231"/>
      <c r="AR315" s="231"/>
      <c r="AS315" s="231"/>
      <c r="AT315" s="231"/>
      <c r="AU315" s="231"/>
      <c r="AV315" s="231"/>
      <c r="AW315" s="231"/>
      <c r="AX315" s="231"/>
      <c r="AY315" s="231"/>
    </row>
    <row r="316" spans="1:51" ht="13.8">
      <c r="A316" s="227"/>
      <c r="B316" s="227"/>
      <c r="C316" s="228"/>
      <c r="D316" s="228"/>
      <c r="E316" s="229"/>
      <c r="F316" s="229"/>
      <c r="G316" s="227"/>
      <c r="H316" s="228"/>
      <c r="I316" s="228"/>
      <c r="J316" s="228"/>
      <c r="K316" s="228"/>
      <c r="L316" s="228"/>
      <c r="M316" s="228"/>
      <c r="N316" s="228"/>
      <c r="O316" s="228"/>
      <c r="P316" s="228"/>
      <c r="Q316" s="228"/>
      <c r="R316" s="228"/>
      <c r="S316" s="228"/>
      <c r="T316" s="230"/>
      <c r="U316" s="230"/>
      <c r="V316" s="230"/>
      <c r="W316" s="230"/>
      <c r="X316" s="230"/>
      <c r="Y316" s="230"/>
      <c r="Z316" s="230"/>
      <c r="AA316" s="230"/>
      <c r="AB316" s="230"/>
      <c r="AC316" s="230"/>
      <c r="AD316" s="230"/>
      <c r="AE316" s="230"/>
      <c r="AF316" s="231"/>
      <c r="AG316" s="231"/>
      <c r="AH316" s="231"/>
      <c r="AI316" s="231"/>
      <c r="AJ316" s="231"/>
      <c r="AK316" s="231"/>
      <c r="AL316" s="231"/>
      <c r="AM316" s="231"/>
      <c r="AN316" s="231"/>
      <c r="AO316" s="231"/>
      <c r="AP316" s="231"/>
      <c r="AQ316" s="231"/>
      <c r="AR316" s="231"/>
      <c r="AS316" s="231"/>
      <c r="AT316" s="231"/>
      <c r="AU316" s="231"/>
      <c r="AV316" s="231"/>
      <c r="AW316" s="231"/>
      <c r="AX316" s="231"/>
      <c r="AY316" s="231"/>
    </row>
    <row r="317" spans="1:51" ht="13.8">
      <c r="A317" s="227"/>
      <c r="B317" s="227"/>
      <c r="C317" s="228"/>
      <c r="D317" s="228"/>
      <c r="E317" s="229"/>
      <c r="F317" s="229"/>
      <c r="G317" s="227"/>
      <c r="H317" s="228"/>
      <c r="I317" s="228"/>
      <c r="J317" s="228"/>
      <c r="K317" s="228"/>
      <c r="L317" s="228"/>
      <c r="M317" s="228"/>
      <c r="N317" s="228"/>
      <c r="O317" s="228"/>
      <c r="P317" s="228"/>
      <c r="Q317" s="228"/>
      <c r="R317" s="228"/>
      <c r="S317" s="228"/>
      <c r="T317" s="230"/>
      <c r="U317" s="230"/>
      <c r="V317" s="230"/>
      <c r="W317" s="230"/>
      <c r="X317" s="230"/>
      <c r="Y317" s="230"/>
      <c r="Z317" s="230"/>
      <c r="AA317" s="230"/>
      <c r="AB317" s="230"/>
      <c r="AC317" s="230"/>
      <c r="AD317" s="230"/>
      <c r="AE317" s="230"/>
      <c r="AF317" s="231"/>
      <c r="AG317" s="231"/>
      <c r="AH317" s="231"/>
      <c r="AI317" s="231"/>
      <c r="AJ317" s="231"/>
      <c r="AK317" s="231"/>
      <c r="AL317" s="231"/>
      <c r="AM317" s="231"/>
      <c r="AN317" s="231"/>
      <c r="AO317" s="231"/>
      <c r="AP317" s="231"/>
      <c r="AQ317" s="231"/>
      <c r="AR317" s="231"/>
      <c r="AS317" s="231"/>
      <c r="AT317" s="231"/>
      <c r="AU317" s="231"/>
      <c r="AV317" s="231"/>
      <c r="AW317" s="231"/>
      <c r="AX317" s="231"/>
      <c r="AY317" s="231"/>
    </row>
    <row r="318" spans="1:51" ht="13.8">
      <c r="A318" s="227"/>
      <c r="B318" s="227"/>
      <c r="C318" s="228"/>
      <c r="D318" s="228"/>
      <c r="E318" s="229"/>
      <c r="F318" s="229"/>
      <c r="G318" s="227"/>
      <c r="H318" s="228"/>
      <c r="I318" s="228"/>
      <c r="J318" s="228"/>
      <c r="K318" s="228"/>
      <c r="L318" s="228"/>
      <c r="M318" s="228"/>
      <c r="N318" s="228"/>
      <c r="O318" s="228"/>
      <c r="P318" s="228"/>
      <c r="Q318" s="228"/>
      <c r="R318" s="228"/>
      <c r="S318" s="228"/>
      <c r="T318" s="230"/>
      <c r="U318" s="230"/>
      <c r="V318" s="230"/>
      <c r="W318" s="230"/>
      <c r="X318" s="230"/>
      <c r="Y318" s="230"/>
      <c r="Z318" s="230"/>
      <c r="AA318" s="230"/>
      <c r="AB318" s="230"/>
      <c r="AC318" s="230"/>
      <c r="AD318" s="230"/>
      <c r="AE318" s="230"/>
      <c r="AF318" s="231"/>
      <c r="AG318" s="231"/>
      <c r="AH318" s="231"/>
      <c r="AI318" s="231"/>
      <c r="AJ318" s="231"/>
      <c r="AK318" s="231"/>
      <c r="AL318" s="231"/>
      <c r="AM318" s="231"/>
      <c r="AN318" s="231"/>
      <c r="AO318" s="231"/>
      <c r="AP318" s="231"/>
      <c r="AQ318" s="231"/>
      <c r="AR318" s="231"/>
      <c r="AS318" s="231"/>
      <c r="AT318" s="231"/>
      <c r="AU318" s="231"/>
      <c r="AV318" s="231"/>
      <c r="AW318" s="231"/>
      <c r="AX318" s="231"/>
      <c r="AY318" s="231"/>
    </row>
    <row r="319" spans="1:51" ht="13.8">
      <c r="A319" s="227"/>
      <c r="B319" s="227"/>
      <c r="C319" s="228"/>
      <c r="D319" s="228"/>
      <c r="E319" s="229"/>
      <c r="F319" s="229"/>
      <c r="G319" s="227"/>
      <c r="H319" s="228"/>
      <c r="I319" s="228"/>
      <c r="J319" s="228"/>
      <c r="K319" s="228"/>
      <c r="L319" s="228"/>
      <c r="M319" s="228"/>
      <c r="N319" s="228"/>
      <c r="O319" s="228"/>
      <c r="P319" s="228"/>
      <c r="Q319" s="228"/>
      <c r="R319" s="228"/>
      <c r="S319" s="228"/>
      <c r="T319" s="230"/>
      <c r="U319" s="230"/>
      <c r="V319" s="230"/>
      <c r="W319" s="230"/>
      <c r="X319" s="230"/>
      <c r="Y319" s="230"/>
      <c r="Z319" s="230"/>
      <c r="AA319" s="230"/>
      <c r="AB319" s="230"/>
      <c r="AC319" s="230"/>
      <c r="AD319" s="230"/>
      <c r="AE319" s="230"/>
      <c r="AF319" s="231"/>
      <c r="AG319" s="231"/>
      <c r="AH319" s="231"/>
      <c r="AI319" s="231"/>
      <c r="AJ319" s="231"/>
      <c r="AK319" s="231"/>
      <c r="AL319" s="231"/>
      <c r="AM319" s="231"/>
      <c r="AN319" s="231"/>
      <c r="AO319" s="231"/>
      <c r="AP319" s="231"/>
      <c r="AQ319" s="231"/>
      <c r="AR319" s="231"/>
      <c r="AS319" s="231"/>
      <c r="AT319" s="231"/>
      <c r="AU319" s="231"/>
      <c r="AV319" s="231"/>
      <c r="AW319" s="231"/>
      <c r="AX319" s="231"/>
      <c r="AY319" s="231"/>
    </row>
    <row r="320" spans="1:51" ht="13.8">
      <c r="A320" s="227"/>
      <c r="B320" s="227"/>
      <c r="C320" s="228"/>
      <c r="D320" s="228"/>
      <c r="E320" s="229"/>
      <c r="F320" s="229"/>
      <c r="G320" s="227"/>
      <c r="H320" s="228"/>
      <c r="I320" s="228"/>
      <c r="J320" s="228"/>
      <c r="K320" s="228"/>
      <c r="L320" s="228"/>
      <c r="M320" s="228"/>
      <c r="N320" s="228"/>
      <c r="O320" s="228"/>
      <c r="P320" s="228"/>
      <c r="Q320" s="228"/>
      <c r="R320" s="228"/>
      <c r="S320" s="228"/>
      <c r="T320" s="230"/>
      <c r="U320" s="230"/>
      <c r="V320" s="230"/>
      <c r="W320" s="230"/>
      <c r="X320" s="230"/>
      <c r="Y320" s="230"/>
      <c r="Z320" s="230"/>
      <c r="AA320" s="230"/>
      <c r="AB320" s="230"/>
      <c r="AC320" s="230"/>
      <c r="AD320" s="230"/>
      <c r="AE320" s="230"/>
      <c r="AF320" s="231"/>
      <c r="AG320" s="231"/>
      <c r="AH320" s="231"/>
      <c r="AI320" s="231"/>
      <c r="AJ320" s="231"/>
      <c r="AK320" s="231"/>
      <c r="AL320" s="231"/>
      <c r="AM320" s="231"/>
      <c r="AN320" s="231"/>
      <c r="AO320" s="231"/>
      <c r="AP320" s="231"/>
      <c r="AQ320" s="231"/>
      <c r="AR320" s="231"/>
      <c r="AS320" s="231"/>
      <c r="AT320" s="231"/>
      <c r="AU320" s="231"/>
      <c r="AV320" s="231"/>
      <c r="AW320" s="231"/>
      <c r="AX320" s="231"/>
      <c r="AY320" s="231"/>
    </row>
    <row r="321" spans="1:51" ht="13.8">
      <c r="A321" s="227"/>
      <c r="B321" s="227"/>
      <c r="C321" s="228"/>
      <c r="D321" s="228"/>
      <c r="E321" s="229"/>
      <c r="F321" s="229"/>
      <c r="G321" s="227"/>
      <c r="H321" s="228"/>
      <c r="I321" s="228"/>
      <c r="J321" s="228"/>
      <c r="K321" s="228"/>
      <c r="L321" s="228"/>
      <c r="M321" s="228"/>
      <c r="N321" s="228"/>
      <c r="O321" s="228"/>
      <c r="P321" s="228"/>
      <c r="Q321" s="228"/>
      <c r="R321" s="228"/>
      <c r="S321" s="228"/>
      <c r="T321" s="230"/>
      <c r="U321" s="230"/>
      <c r="V321" s="230"/>
      <c r="W321" s="230"/>
      <c r="X321" s="230"/>
      <c r="Y321" s="230"/>
      <c r="Z321" s="230"/>
      <c r="AA321" s="230"/>
      <c r="AB321" s="230"/>
      <c r="AC321" s="230"/>
      <c r="AD321" s="230"/>
      <c r="AE321" s="230"/>
      <c r="AF321" s="231"/>
      <c r="AG321" s="231"/>
      <c r="AH321" s="231"/>
      <c r="AI321" s="231"/>
      <c r="AJ321" s="231"/>
      <c r="AK321" s="231"/>
      <c r="AL321" s="231"/>
      <c r="AM321" s="231"/>
      <c r="AN321" s="231"/>
      <c r="AO321" s="231"/>
      <c r="AP321" s="231"/>
      <c r="AQ321" s="231"/>
      <c r="AR321" s="231"/>
      <c r="AS321" s="231"/>
      <c r="AT321" s="231"/>
      <c r="AU321" s="231"/>
      <c r="AV321" s="231"/>
      <c r="AW321" s="231"/>
      <c r="AX321" s="231"/>
      <c r="AY321" s="231"/>
    </row>
    <row r="322" spans="1:51" ht="13.8">
      <c r="A322" s="227"/>
      <c r="B322" s="227"/>
      <c r="C322" s="228"/>
      <c r="D322" s="228"/>
      <c r="E322" s="229"/>
      <c r="F322" s="229"/>
      <c r="G322" s="227"/>
      <c r="H322" s="228"/>
      <c r="I322" s="228"/>
      <c r="J322" s="228"/>
      <c r="K322" s="228"/>
      <c r="L322" s="228"/>
      <c r="M322" s="228"/>
      <c r="N322" s="228"/>
      <c r="O322" s="228"/>
      <c r="P322" s="228"/>
      <c r="Q322" s="228"/>
      <c r="R322" s="228"/>
      <c r="S322" s="228"/>
      <c r="T322" s="230"/>
      <c r="U322" s="230"/>
      <c r="V322" s="230"/>
      <c r="W322" s="230"/>
      <c r="X322" s="230"/>
      <c r="Y322" s="230"/>
      <c r="Z322" s="230"/>
      <c r="AA322" s="230"/>
      <c r="AB322" s="230"/>
      <c r="AC322" s="230"/>
      <c r="AD322" s="230"/>
      <c r="AE322" s="230"/>
      <c r="AF322" s="231"/>
      <c r="AG322" s="231"/>
      <c r="AH322" s="231"/>
      <c r="AI322" s="231"/>
      <c r="AJ322" s="231"/>
      <c r="AK322" s="231"/>
      <c r="AL322" s="231"/>
      <c r="AM322" s="231"/>
      <c r="AN322" s="231"/>
      <c r="AO322" s="231"/>
      <c r="AP322" s="231"/>
      <c r="AQ322" s="231"/>
      <c r="AR322" s="231"/>
      <c r="AS322" s="231"/>
      <c r="AT322" s="231"/>
      <c r="AU322" s="231"/>
      <c r="AV322" s="231"/>
      <c r="AW322" s="231"/>
      <c r="AX322" s="231"/>
      <c r="AY322" s="231"/>
    </row>
    <row r="323" spans="1:51" ht="13.8">
      <c r="A323" s="227"/>
      <c r="B323" s="227"/>
      <c r="C323" s="228"/>
      <c r="D323" s="228"/>
      <c r="E323" s="229"/>
      <c r="F323" s="229"/>
      <c r="G323" s="227"/>
      <c r="H323" s="228"/>
      <c r="I323" s="228"/>
      <c r="J323" s="228"/>
      <c r="K323" s="228"/>
      <c r="L323" s="228"/>
      <c r="M323" s="228"/>
      <c r="N323" s="228"/>
      <c r="O323" s="228"/>
      <c r="P323" s="228"/>
      <c r="Q323" s="228"/>
      <c r="R323" s="228"/>
      <c r="S323" s="228"/>
      <c r="T323" s="230"/>
      <c r="U323" s="230"/>
      <c r="V323" s="230"/>
      <c r="W323" s="230"/>
      <c r="X323" s="230"/>
      <c r="Y323" s="230"/>
      <c r="Z323" s="230"/>
      <c r="AA323" s="230"/>
      <c r="AB323" s="230"/>
      <c r="AC323" s="230"/>
      <c r="AD323" s="230"/>
      <c r="AE323" s="230"/>
      <c r="AF323" s="231"/>
      <c r="AG323" s="231"/>
      <c r="AH323" s="231"/>
      <c r="AI323" s="231"/>
      <c r="AJ323" s="231"/>
      <c r="AK323" s="231"/>
      <c r="AL323" s="231"/>
      <c r="AM323" s="231"/>
      <c r="AN323" s="231"/>
      <c r="AO323" s="231"/>
      <c r="AP323" s="231"/>
      <c r="AQ323" s="231"/>
      <c r="AR323" s="231"/>
      <c r="AS323" s="231"/>
      <c r="AT323" s="231"/>
      <c r="AU323" s="231"/>
      <c r="AV323" s="231"/>
      <c r="AW323" s="231"/>
      <c r="AX323" s="231"/>
      <c r="AY323" s="231"/>
    </row>
    <row r="324" spans="1:51" ht="13.8">
      <c r="A324" s="227"/>
      <c r="B324" s="227"/>
      <c r="C324" s="228"/>
      <c r="D324" s="228"/>
      <c r="E324" s="229"/>
      <c r="F324" s="229"/>
      <c r="G324" s="227"/>
      <c r="H324" s="228"/>
      <c r="I324" s="228"/>
      <c r="J324" s="228"/>
      <c r="K324" s="228"/>
      <c r="L324" s="228"/>
      <c r="M324" s="228"/>
      <c r="N324" s="228"/>
      <c r="O324" s="228"/>
      <c r="P324" s="228"/>
      <c r="Q324" s="228"/>
      <c r="R324" s="228"/>
      <c r="S324" s="228"/>
      <c r="T324" s="230"/>
      <c r="U324" s="230"/>
      <c r="V324" s="230"/>
      <c r="W324" s="230"/>
      <c r="X324" s="230"/>
      <c r="Y324" s="230"/>
      <c r="Z324" s="230"/>
      <c r="AA324" s="230"/>
      <c r="AB324" s="230"/>
      <c r="AC324" s="230"/>
      <c r="AD324" s="230"/>
      <c r="AE324" s="230"/>
      <c r="AF324" s="231"/>
      <c r="AG324" s="231"/>
      <c r="AH324" s="231"/>
      <c r="AI324" s="231"/>
      <c r="AJ324" s="231"/>
      <c r="AK324" s="231"/>
      <c r="AL324" s="231"/>
      <c r="AM324" s="231"/>
      <c r="AN324" s="231"/>
      <c r="AO324" s="231"/>
      <c r="AP324" s="231"/>
      <c r="AQ324" s="231"/>
      <c r="AR324" s="231"/>
      <c r="AS324" s="231"/>
      <c r="AT324" s="231"/>
      <c r="AU324" s="231"/>
      <c r="AV324" s="231"/>
      <c r="AW324" s="231"/>
      <c r="AX324" s="231"/>
      <c r="AY324" s="231"/>
    </row>
    <row r="325" spans="1:51" ht="13.8">
      <c r="A325" s="227"/>
      <c r="B325" s="227"/>
      <c r="C325" s="228"/>
      <c r="D325" s="228"/>
      <c r="E325" s="229"/>
      <c r="F325" s="229"/>
      <c r="G325" s="227"/>
      <c r="H325" s="228"/>
      <c r="I325" s="228"/>
      <c r="J325" s="228"/>
      <c r="K325" s="228"/>
      <c r="L325" s="228"/>
      <c r="M325" s="228"/>
      <c r="N325" s="228"/>
      <c r="O325" s="228"/>
      <c r="P325" s="228"/>
      <c r="Q325" s="228"/>
      <c r="R325" s="228"/>
      <c r="S325" s="228"/>
      <c r="T325" s="230"/>
      <c r="U325" s="230"/>
      <c r="V325" s="230"/>
      <c r="W325" s="230"/>
      <c r="X325" s="230"/>
      <c r="Y325" s="230"/>
      <c r="Z325" s="230"/>
      <c r="AA325" s="230"/>
      <c r="AB325" s="230"/>
      <c r="AC325" s="230"/>
      <c r="AD325" s="230"/>
      <c r="AE325" s="230"/>
      <c r="AF325" s="231"/>
      <c r="AG325" s="231"/>
      <c r="AH325" s="231"/>
      <c r="AI325" s="231"/>
      <c r="AJ325" s="231"/>
      <c r="AK325" s="231"/>
      <c r="AL325" s="231"/>
      <c r="AM325" s="231"/>
      <c r="AN325" s="231"/>
      <c r="AO325" s="231"/>
      <c r="AP325" s="231"/>
      <c r="AQ325" s="231"/>
      <c r="AR325" s="231"/>
      <c r="AS325" s="231"/>
      <c r="AT325" s="231"/>
      <c r="AU325" s="231"/>
      <c r="AV325" s="231"/>
      <c r="AW325" s="231"/>
      <c r="AX325" s="231"/>
      <c r="AY325" s="231"/>
    </row>
    <row r="326" spans="1:51" ht="13.8">
      <c r="A326" s="227"/>
      <c r="B326" s="227"/>
      <c r="C326" s="228"/>
      <c r="D326" s="228"/>
      <c r="E326" s="229"/>
      <c r="F326" s="229"/>
      <c r="G326" s="227"/>
      <c r="H326" s="228"/>
      <c r="I326" s="228"/>
      <c r="J326" s="228"/>
      <c r="K326" s="228"/>
      <c r="L326" s="228"/>
      <c r="M326" s="228"/>
      <c r="N326" s="228"/>
      <c r="O326" s="228"/>
      <c r="P326" s="228"/>
      <c r="Q326" s="228"/>
      <c r="R326" s="228"/>
      <c r="S326" s="228"/>
      <c r="T326" s="230"/>
      <c r="U326" s="230"/>
      <c r="V326" s="230"/>
      <c r="W326" s="230"/>
      <c r="X326" s="230"/>
      <c r="Y326" s="230"/>
      <c r="Z326" s="230"/>
      <c r="AA326" s="230"/>
      <c r="AB326" s="230"/>
      <c r="AC326" s="230"/>
      <c r="AD326" s="230"/>
      <c r="AE326" s="230"/>
      <c r="AF326" s="231"/>
      <c r="AG326" s="231"/>
      <c r="AH326" s="231"/>
      <c r="AI326" s="231"/>
      <c r="AJ326" s="231"/>
      <c r="AK326" s="231"/>
      <c r="AL326" s="231"/>
      <c r="AM326" s="231"/>
      <c r="AN326" s="231"/>
      <c r="AO326" s="231"/>
      <c r="AP326" s="231"/>
      <c r="AQ326" s="231"/>
      <c r="AR326" s="231"/>
      <c r="AS326" s="231"/>
      <c r="AT326" s="231"/>
      <c r="AU326" s="231"/>
      <c r="AV326" s="231"/>
      <c r="AW326" s="231"/>
      <c r="AX326" s="231"/>
      <c r="AY326" s="231"/>
    </row>
    <row r="327" spans="1:51" ht="13.8">
      <c r="A327" s="227"/>
      <c r="B327" s="227"/>
      <c r="C327" s="228"/>
      <c r="D327" s="228"/>
      <c r="E327" s="229"/>
      <c r="F327" s="229"/>
      <c r="G327" s="227"/>
      <c r="H327" s="228"/>
      <c r="I327" s="228"/>
      <c r="J327" s="228"/>
      <c r="K327" s="228"/>
      <c r="L327" s="228"/>
      <c r="M327" s="228"/>
      <c r="N327" s="228"/>
      <c r="O327" s="228"/>
      <c r="P327" s="228"/>
      <c r="Q327" s="228"/>
      <c r="R327" s="228"/>
      <c r="S327" s="228"/>
      <c r="T327" s="230"/>
      <c r="U327" s="230"/>
      <c r="V327" s="230"/>
      <c r="W327" s="230"/>
      <c r="X327" s="230"/>
      <c r="Y327" s="230"/>
      <c r="Z327" s="230"/>
      <c r="AA327" s="230"/>
      <c r="AB327" s="230"/>
      <c r="AC327" s="230"/>
      <c r="AD327" s="230"/>
      <c r="AE327" s="230"/>
      <c r="AF327" s="231"/>
      <c r="AG327" s="231"/>
      <c r="AH327" s="231"/>
      <c r="AI327" s="231"/>
      <c r="AJ327" s="231"/>
      <c r="AK327" s="231"/>
      <c r="AL327" s="231"/>
      <c r="AM327" s="231"/>
      <c r="AN327" s="231"/>
      <c r="AO327" s="231"/>
      <c r="AP327" s="231"/>
      <c r="AQ327" s="231"/>
      <c r="AR327" s="231"/>
      <c r="AS327" s="231"/>
      <c r="AT327" s="231"/>
      <c r="AU327" s="231"/>
      <c r="AV327" s="231"/>
      <c r="AW327" s="231"/>
      <c r="AX327" s="231"/>
      <c r="AY327" s="231"/>
    </row>
    <row r="328" spans="1:51" ht="13.8">
      <c r="A328" s="227"/>
      <c r="B328" s="227"/>
      <c r="C328" s="228"/>
      <c r="D328" s="228"/>
      <c r="E328" s="229"/>
      <c r="F328" s="229"/>
      <c r="G328" s="227"/>
      <c r="H328" s="228"/>
      <c r="I328" s="228"/>
      <c r="J328" s="228"/>
      <c r="K328" s="228"/>
      <c r="L328" s="228"/>
      <c r="M328" s="228"/>
      <c r="N328" s="228"/>
      <c r="O328" s="228"/>
      <c r="P328" s="228"/>
      <c r="Q328" s="228"/>
      <c r="R328" s="228"/>
      <c r="S328" s="228"/>
      <c r="T328" s="230"/>
      <c r="U328" s="230"/>
      <c r="V328" s="230"/>
      <c r="W328" s="230"/>
      <c r="X328" s="230"/>
      <c r="Y328" s="230"/>
      <c r="Z328" s="230"/>
      <c r="AA328" s="230"/>
      <c r="AB328" s="230"/>
      <c r="AC328" s="230"/>
      <c r="AD328" s="230"/>
      <c r="AE328" s="230"/>
      <c r="AF328" s="231"/>
      <c r="AG328" s="231"/>
      <c r="AH328" s="231"/>
      <c r="AI328" s="231"/>
      <c r="AJ328" s="231"/>
      <c r="AK328" s="231"/>
      <c r="AL328" s="231"/>
      <c r="AM328" s="231"/>
      <c r="AN328" s="231"/>
      <c r="AO328" s="231"/>
      <c r="AP328" s="231"/>
      <c r="AQ328" s="231"/>
      <c r="AR328" s="231"/>
      <c r="AS328" s="231"/>
      <c r="AT328" s="231"/>
      <c r="AU328" s="231"/>
      <c r="AV328" s="231"/>
      <c r="AW328" s="231"/>
      <c r="AX328" s="231"/>
      <c r="AY328" s="231"/>
    </row>
    <row r="329" spans="1:51" ht="13.8">
      <c r="A329" s="227"/>
      <c r="B329" s="227"/>
      <c r="C329" s="228"/>
      <c r="D329" s="228"/>
      <c r="E329" s="229"/>
      <c r="F329" s="229"/>
      <c r="G329" s="227"/>
      <c r="H329" s="228"/>
      <c r="I329" s="228"/>
      <c r="J329" s="228"/>
      <c r="K329" s="228"/>
      <c r="L329" s="228"/>
      <c r="M329" s="228"/>
      <c r="N329" s="228"/>
      <c r="O329" s="228"/>
      <c r="P329" s="228"/>
      <c r="Q329" s="228"/>
      <c r="R329" s="228"/>
      <c r="S329" s="228"/>
      <c r="T329" s="230"/>
      <c r="U329" s="230"/>
      <c r="V329" s="230"/>
      <c r="W329" s="230"/>
      <c r="X329" s="230"/>
      <c r="Y329" s="230"/>
      <c r="Z329" s="230"/>
      <c r="AA329" s="230"/>
      <c r="AB329" s="230"/>
      <c r="AC329" s="230"/>
      <c r="AD329" s="230"/>
      <c r="AE329" s="230"/>
      <c r="AF329" s="231"/>
      <c r="AG329" s="231"/>
      <c r="AH329" s="231"/>
      <c r="AI329" s="231"/>
      <c r="AJ329" s="231"/>
      <c r="AK329" s="231"/>
      <c r="AL329" s="231"/>
      <c r="AM329" s="231"/>
      <c r="AN329" s="231"/>
      <c r="AO329" s="231"/>
      <c r="AP329" s="231"/>
      <c r="AQ329" s="231"/>
      <c r="AR329" s="231"/>
      <c r="AS329" s="231"/>
      <c r="AT329" s="231"/>
      <c r="AU329" s="231"/>
      <c r="AV329" s="231"/>
      <c r="AW329" s="231"/>
      <c r="AX329" s="231"/>
      <c r="AY329" s="231"/>
    </row>
    <row r="330" spans="1:51" ht="13.8">
      <c r="A330" s="227"/>
      <c r="B330" s="227"/>
      <c r="C330" s="228"/>
      <c r="D330" s="228"/>
      <c r="E330" s="229"/>
      <c r="F330" s="229"/>
      <c r="G330" s="227"/>
      <c r="H330" s="228"/>
      <c r="I330" s="228"/>
      <c r="J330" s="228"/>
      <c r="K330" s="228"/>
      <c r="L330" s="228"/>
      <c r="M330" s="228"/>
      <c r="N330" s="228"/>
      <c r="O330" s="228"/>
      <c r="P330" s="228"/>
      <c r="Q330" s="228"/>
      <c r="R330" s="228"/>
      <c r="S330" s="228"/>
      <c r="T330" s="230"/>
      <c r="U330" s="230"/>
      <c r="V330" s="230"/>
      <c r="W330" s="230"/>
      <c r="X330" s="230"/>
      <c r="Y330" s="230"/>
      <c r="Z330" s="230"/>
      <c r="AA330" s="230"/>
      <c r="AB330" s="230"/>
      <c r="AC330" s="230"/>
      <c r="AD330" s="230"/>
      <c r="AE330" s="230"/>
      <c r="AF330" s="231"/>
      <c r="AG330" s="231"/>
      <c r="AH330" s="231"/>
      <c r="AI330" s="231"/>
      <c r="AJ330" s="231"/>
      <c r="AK330" s="231"/>
      <c r="AL330" s="231"/>
      <c r="AM330" s="231"/>
      <c r="AN330" s="231"/>
      <c r="AO330" s="231"/>
      <c r="AP330" s="231"/>
      <c r="AQ330" s="231"/>
      <c r="AR330" s="231"/>
      <c r="AS330" s="231"/>
      <c r="AT330" s="231"/>
      <c r="AU330" s="231"/>
      <c r="AV330" s="231"/>
      <c r="AW330" s="231"/>
      <c r="AX330" s="231"/>
      <c r="AY330" s="231"/>
    </row>
    <row r="331" spans="1:51" ht="13.8">
      <c r="A331" s="227"/>
      <c r="B331" s="227"/>
      <c r="C331" s="228"/>
      <c r="D331" s="228"/>
      <c r="E331" s="229"/>
      <c r="F331" s="229"/>
      <c r="G331" s="227"/>
      <c r="H331" s="228"/>
      <c r="I331" s="228"/>
      <c r="J331" s="228"/>
      <c r="K331" s="228"/>
      <c r="L331" s="228"/>
      <c r="M331" s="228"/>
      <c r="N331" s="228"/>
      <c r="O331" s="228"/>
      <c r="P331" s="228"/>
      <c r="Q331" s="228"/>
      <c r="R331" s="228"/>
      <c r="S331" s="228"/>
      <c r="T331" s="230"/>
      <c r="U331" s="230"/>
      <c r="V331" s="230"/>
      <c r="W331" s="230"/>
      <c r="X331" s="230"/>
      <c r="Y331" s="230"/>
      <c r="Z331" s="230"/>
      <c r="AA331" s="230"/>
      <c r="AB331" s="230"/>
      <c r="AC331" s="230"/>
      <c r="AD331" s="230"/>
      <c r="AE331" s="230"/>
      <c r="AF331" s="231"/>
      <c r="AG331" s="231"/>
      <c r="AH331" s="231"/>
      <c r="AI331" s="231"/>
      <c r="AJ331" s="231"/>
      <c r="AK331" s="231"/>
      <c r="AL331" s="231"/>
      <c r="AM331" s="231"/>
      <c r="AN331" s="231"/>
      <c r="AO331" s="231"/>
      <c r="AP331" s="231"/>
      <c r="AQ331" s="231"/>
      <c r="AR331" s="231"/>
      <c r="AS331" s="231"/>
      <c r="AT331" s="231"/>
      <c r="AU331" s="231"/>
      <c r="AV331" s="231"/>
      <c r="AW331" s="231"/>
      <c r="AX331" s="231"/>
      <c r="AY331" s="231"/>
    </row>
    <row r="332" spans="1:51" ht="13.8">
      <c r="A332" s="227"/>
      <c r="B332" s="227"/>
      <c r="C332" s="228"/>
      <c r="D332" s="228"/>
      <c r="E332" s="229"/>
      <c r="F332" s="229"/>
      <c r="G332" s="227"/>
      <c r="H332" s="228"/>
      <c r="I332" s="228"/>
      <c r="J332" s="228"/>
      <c r="K332" s="228"/>
      <c r="L332" s="228"/>
      <c r="M332" s="228"/>
      <c r="N332" s="228"/>
      <c r="O332" s="228"/>
      <c r="P332" s="228"/>
      <c r="Q332" s="228"/>
      <c r="R332" s="228"/>
      <c r="S332" s="228"/>
      <c r="T332" s="230"/>
      <c r="U332" s="230"/>
      <c r="V332" s="230"/>
      <c r="W332" s="230"/>
      <c r="X332" s="230"/>
      <c r="Y332" s="230"/>
      <c r="Z332" s="230"/>
      <c r="AA332" s="230"/>
      <c r="AB332" s="230"/>
      <c r="AC332" s="230"/>
      <c r="AD332" s="230"/>
      <c r="AE332" s="230"/>
      <c r="AF332" s="231"/>
      <c r="AG332" s="231"/>
      <c r="AH332" s="231"/>
      <c r="AI332" s="231"/>
      <c r="AJ332" s="231"/>
      <c r="AK332" s="231"/>
      <c r="AL332" s="231"/>
      <c r="AM332" s="231"/>
      <c r="AN332" s="231"/>
      <c r="AO332" s="231"/>
      <c r="AP332" s="231"/>
      <c r="AQ332" s="231"/>
      <c r="AR332" s="231"/>
      <c r="AS332" s="231"/>
      <c r="AT332" s="231"/>
      <c r="AU332" s="231"/>
      <c r="AV332" s="231"/>
      <c r="AW332" s="231"/>
      <c r="AX332" s="231"/>
      <c r="AY332" s="231"/>
    </row>
    <row r="333" spans="1:51" ht="13.8">
      <c r="A333" s="227"/>
      <c r="B333" s="227"/>
      <c r="C333" s="228"/>
      <c r="D333" s="228"/>
      <c r="E333" s="229"/>
      <c r="F333" s="229"/>
      <c r="G333" s="227"/>
      <c r="H333" s="228"/>
      <c r="I333" s="228"/>
      <c r="J333" s="228"/>
      <c r="K333" s="228"/>
      <c r="L333" s="228"/>
      <c r="M333" s="228"/>
      <c r="N333" s="228"/>
      <c r="O333" s="228"/>
      <c r="P333" s="228"/>
      <c r="Q333" s="228"/>
      <c r="R333" s="228"/>
      <c r="S333" s="228"/>
      <c r="T333" s="230"/>
      <c r="U333" s="230"/>
      <c r="V333" s="230"/>
      <c r="W333" s="230"/>
      <c r="X333" s="230"/>
      <c r="Y333" s="230"/>
      <c r="Z333" s="230"/>
      <c r="AA333" s="230"/>
      <c r="AB333" s="230"/>
      <c r="AC333" s="230"/>
      <c r="AD333" s="230"/>
      <c r="AE333" s="230"/>
      <c r="AF333" s="231"/>
      <c r="AG333" s="231"/>
      <c r="AH333" s="231"/>
      <c r="AI333" s="231"/>
      <c r="AJ333" s="231"/>
      <c r="AK333" s="231"/>
      <c r="AL333" s="231"/>
      <c r="AM333" s="231"/>
      <c r="AN333" s="231"/>
      <c r="AO333" s="231"/>
      <c r="AP333" s="231"/>
      <c r="AQ333" s="231"/>
      <c r="AR333" s="231"/>
      <c r="AS333" s="231"/>
      <c r="AT333" s="231"/>
      <c r="AU333" s="231"/>
      <c r="AV333" s="231"/>
      <c r="AW333" s="231"/>
      <c r="AX333" s="231"/>
      <c r="AY333" s="231"/>
    </row>
    <row r="334" spans="1:51" ht="13.8">
      <c r="A334" s="227"/>
      <c r="B334" s="227"/>
      <c r="C334" s="228"/>
      <c r="D334" s="228"/>
      <c r="E334" s="229"/>
      <c r="F334" s="229"/>
      <c r="G334" s="227"/>
      <c r="H334" s="228"/>
      <c r="I334" s="228"/>
      <c r="J334" s="228"/>
      <c r="K334" s="228"/>
      <c r="L334" s="228"/>
      <c r="M334" s="228"/>
      <c r="N334" s="228"/>
      <c r="O334" s="228"/>
      <c r="P334" s="228"/>
      <c r="Q334" s="228"/>
      <c r="R334" s="228"/>
      <c r="S334" s="228"/>
      <c r="T334" s="230"/>
      <c r="U334" s="230"/>
      <c r="V334" s="230"/>
      <c r="W334" s="230"/>
      <c r="X334" s="230"/>
      <c r="Y334" s="230"/>
      <c r="Z334" s="230"/>
      <c r="AA334" s="230"/>
      <c r="AB334" s="230"/>
      <c r="AC334" s="230"/>
      <c r="AD334" s="230"/>
      <c r="AE334" s="230"/>
      <c r="AF334" s="231"/>
      <c r="AG334" s="231"/>
      <c r="AH334" s="231"/>
      <c r="AI334" s="231"/>
      <c r="AJ334" s="231"/>
      <c r="AK334" s="231"/>
      <c r="AL334" s="231"/>
      <c r="AM334" s="231"/>
      <c r="AN334" s="231"/>
      <c r="AO334" s="231"/>
      <c r="AP334" s="231"/>
      <c r="AQ334" s="231"/>
      <c r="AR334" s="231"/>
      <c r="AS334" s="231"/>
      <c r="AT334" s="231"/>
      <c r="AU334" s="231"/>
      <c r="AV334" s="231"/>
      <c r="AW334" s="231"/>
      <c r="AX334" s="231"/>
      <c r="AY334" s="231"/>
    </row>
    <row r="335" spans="1:51" ht="13.8">
      <c r="A335" s="227"/>
      <c r="B335" s="227"/>
      <c r="C335" s="228"/>
      <c r="D335" s="228"/>
      <c r="E335" s="229"/>
      <c r="F335" s="229"/>
      <c r="G335" s="227"/>
      <c r="H335" s="228"/>
      <c r="I335" s="228"/>
      <c r="J335" s="228"/>
      <c r="K335" s="228"/>
      <c r="L335" s="228"/>
      <c r="M335" s="228"/>
      <c r="N335" s="228"/>
      <c r="O335" s="228"/>
      <c r="P335" s="228"/>
      <c r="Q335" s="228"/>
      <c r="R335" s="228"/>
      <c r="S335" s="228"/>
      <c r="T335" s="230"/>
      <c r="U335" s="230"/>
      <c r="V335" s="230"/>
      <c r="W335" s="230"/>
      <c r="X335" s="230"/>
      <c r="Y335" s="230"/>
      <c r="Z335" s="230"/>
      <c r="AA335" s="230"/>
      <c r="AB335" s="230"/>
      <c r="AC335" s="230"/>
      <c r="AD335" s="230"/>
      <c r="AE335" s="230"/>
      <c r="AF335" s="231"/>
      <c r="AG335" s="231"/>
      <c r="AH335" s="231"/>
      <c r="AI335" s="231"/>
      <c r="AJ335" s="231"/>
      <c r="AK335" s="231"/>
      <c r="AL335" s="231"/>
      <c r="AM335" s="231"/>
      <c r="AN335" s="231"/>
      <c r="AO335" s="231"/>
      <c r="AP335" s="231"/>
      <c r="AQ335" s="231"/>
      <c r="AR335" s="231"/>
      <c r="AS335" s="231"/>
      <c r="AT335" s="231"/>
      <c r="AU335" s="231"/>
      <c r="AV335" s="231"/>
      <c r="AW335" s="231"/>
      <c r="AX335" s="231"/>
      <c r="AY335" s="231"/>
    </row>
    <row r="336" spans="1:51" ht="13.8">
      <c r="A336" s="227"/>
      <c r="B336" s="227"/>
      <c r="C336" s="228"/>
      <c r="D336" s="228"/>
      <c r="E336" s="229"/>
      <c r="F336" s="229"/>
      <c r="G336" s="227"/>
      <c r="H336" s="228"/>
      <c r="I336" s="228"/>
      <c r="J336" s="228"/>
      <c r="K336" s="228"/>
      <c r="L336" s="228"/>
      <c r="M336" s="228"/>
      <c r="N336" s="228"/>
      <c r="O336" s="228"/>
      <c r="P336" s="228"/>
      <c r="Q336" s="228"/>
      <c r="R336" s="228"/>
      <c r="S336" s="228"/>
      <c r="T336" s="230"/>
      <c r="U336" s="230"/>
      <c r="V336" s="230"/>
      <c r="W336" s="230"/>
      <c r="X336" s="230"/>
      <c r="Y336" s="230"/>
      <c r="Z336" s="230"/>
      <c r="AA336" s="230"/>
      <c r="AB336" s="230"/>
      <c r="AC336" s="230"/>
      <c r="AD336" s="230"/>
      <c r="AE336" s="230"/>
      <c r="AF336" s="231"/>
      <c r="AG336" s="231"/>
      <c r="AH336" s="231"/>
      <c r="AI336" s="231"/>
      <c r="AJ336" s="231"/>
      <c r="AK336" s="231"/>
      <c r="AL336" s="231"/>
      <c r="AM336" s="231"/>
      <c r="AN336" s="231"/>
      <c r="AO336" s="231"/>
      <c r="AP336" s="231"/>
      <c r="AQ336" s="231"/>
      <c r="AR336" s="231"/>
      <c r="AS336" s="231"/>
      <c r="AT336" s="231"/>
      <c r="AU336" s="231"/>
      <c r="AV336" s="231"/>
      <c r="AW336" s="231"/>
      <c r="AX336" s="231"/>
      <c r="AY336" s="231"/>
    </row>
    <row r="337" spans="1:51" ht="13.8">
      <c r="A337" s="227"/>
      <c r="B337" s="227"/>
      <c r="C337" s="228"/>
      <c r="D337" s="228"/>
      <c r="E337" s="229"/>
      <c r="F337" s="229"/>
      <c r="G337" s="227"/>
      <c r="H337" s="228"/>
      <c r="I337" s="228"/>
      <c r="J337" s="228"/>
      <c r="K337" s="228"/>
      <c r="L337" s="228"/>
      <c r="M337" s="228"/>
      <c r="N337" s="228"/>
      <c r="O337" s="228"/>
      <c r="P337" s="228"/>
      <c r="Q337" s="228"/>
      <c r="R337" s="228"/>
      <c r="S337" s="228"/>
      <c r="T337" s="230"/>
      <c r="U337" s="230"/>
      <c r="V337" s="230"/>
      <c r="W337" s="230"/>
      <c r="X337" s="230"/>
      <c r="Y337" s="230"/>
      <c r="Z337" s="230"/>
      <c r="AA337" s="230"/>
      <c r="AB337" s="230"/>
      <c r="AC337" s="230"/>
      <c r="AD337" s="230"/>
      <c r="AE337" s="230"/>
      <c r="AF337" s="231"/>
      <c r="AG337" s="231"/>
      <c r="AH337" s="231"/>
      <c r="AI337" s="231"/>
      <c r="AJ337" s="231"/>
      <c r="AK337" s="231"/>
      <c r="AL337" s="231"/>
      <c r="AM337" s="231"/>
      <c r="AN337" s="231"/>
      <c r="AO337" s="231"/>
      <c r="AP337" s="231"/>
      <c r="AQ337" s="231"/>
      <c r="AR337" s="231"/>
      <c r="AS337" s="231"/>
      <c r="AT337" s="231"/>
      <c r="AU337" s="231"/>
      <c r="AV337" s="231"/>
      <c r="AW337" s="231"/>
      <c r="AX337" s="231"/>
      <c r="AY337" s="231"/>
    </row>
    <row r="338" spans="1:51" ht="13.8">
      <c r="A338" s="227"/>
      <c r="B338" s="227"/>
      <c r="C338" s="228"/>
      <c r="D338" s="228"/>
      <c r="E338" s="229"/>
      <c r="F338" s="229"/>
      <c r="G338" s="227"/>
      <c r="H338" s="228"/>
      <c r="I338" s="228"/>
      <c r="J338" s="228"/>
      <c r="K338" s="228"/>
      <c r="L338" s="228"/>
      <c r="M338" s="228"/>
      <c r="N338" s="228"/>
      <c r="O338" s="228"/>
      <c r="P338" s="228"/>
      <c r="Q338" s="228"/>
      <c r="R338" s="228"/>
      <c r="S338" s="228"/>
      <c r="T338" s="230"/>
      <c r="U338" s="230"/>
      <c r="V338" s="230"/>
      <c r="W338" s="230"/>
      <c r="X338" s="230"/>
      <c r="Y338" s="230"/>
      <c r="Z338" s="230"/>
      <c r="AA338" s="230"/>
      <c r="AB338" s="230"/>
      <c r="AC338" s="230"/>
      <c r="AD338" s="230"/>
      <c r="AE338" s="230"/>
      <c r="AF338" s="231"/>
      <c r="AG338" s="231"/>
      <c r="AH338" s="231"/>
      <c r="AI338" s="231"/>
      <c r="AJ338" s="231"/>
      <c r="AK338" s="231"/>
      <c r="AL338" s="231"/>
      <c r="AM338" s="231"/>
      <c r="AN338" s="231"/>
      <c r="AO338" s="231"/>
      <c r="AP338" s="231"/>
      <c r="AQ338" s="231"/>
      <c r="AR338" s="231"/>
      <c r="AS338" s="231"/>
      <c r="AT338" s="231"/>
      <c r="AU338" s="231"/>
      <c r="AV338" s="231"/>
      <c r="AW338" s="231"/>
      <c r="AX338" s="231"/>
      <c r="AY338" s="231"/>
    </row>
    <row r="339" spans="1:51" ht="13.8">
      <c r="A339" s="227"/>
      <c r="B339" s="227"/>
      <c r="C339" s="228"/>
      <c r="D339" s="228"/>
      <c r="E339" s="229"/>
      <c r="F339" s="229"/>
      <c r="G339" s="227"/>
      <c r="H339" s="228"/>
      <c r="I339" s="228"/>
      <c r="J339" s="228"/>
      <c r="K339" s="228"/>
      <c r="L339" s="228"/>
      <c r="M339" s="228"/>
      <c r="N339" s="228"/>
      <c r="O339" s="228"/>
      <c r="P339" s="228"/>
      <c r="Q339" s="228"/>
      <c r="R339" s="228"/>
      <c r="S339" s="228"/>
      <c r="T339" s="230"/>
      <c r="U339" s="230"/>
      <c r="V339" s="230"/>
      <c r="W339" s="230"/>
      <c r="X339" s="230"/>
      <c r="Y339" s="230"/>
      <c r="Z339" s="230"/>
      <c r="AA339" s="230"/>
      <c r="AB339" s="230"/>
      <c r="AC339" s="230"/>
      <c r="AD339" s="230"/>
      <c r="AE339" s="230"/>
      <c r="AF339" s="231"/>
      <c r="AG339" s="231"/>
      <c r="AH339" s="231"/>
      <c r="AI339" s="231"/>
      <c r="AJ339" s="231"/>
      <c r="AK339" s="231"/>
      <c r="AL339" s="231"/>
      <c r="AM339" s="231"/>
      <c r="AN339" s="231"/>
      <c r="AO339" s="231"/>
      <c r="AP339" s="231"/>
      <c r="AQ339" s="231"/>
      <c r="AR339" s="231"/>
      <c r="AS339" s="231"/>
      <c r="AT339" s="231"/>
      <c r="AU339" s="231"/>
      <c r="AV339" s="231"/>
      <c r="AW339" s="231"/>
      <c r="AX339" s="231"/>
      <c r="AY339" s="231"/>
    </row>
    <row r="340" spans="1:51" ht="13.8">
      <c r="A340" s="227"/>
      <c r="B340" s="227"/>
      <c r="C340" s="228"/>
      <c r="D340" s="228"/>
      <c r="E340" s="229"/>
      <c r="F340" s="229"/>
      <c r="G340" s="227"/>
      <c r="H340" s="228"/>
      <c r="I340" s="228"/>
      <c r="J340" s="228"/>
      <c r="K340" s="228"/>
      <c r="L340" s="228"/>
      <c r="M340" s="228"/>
      <c r="N340" s="228"/>
      <c r="O340" s="228"/>
      <c r="P340" s="228"/>
      <c r="Q340" s="228"/>
      <c r="R340" s="228"/>
      <c r="S340" s="228"/>
      <c r="T340" s="230"/>
      <c r="U340" s="230"/>
      <c r="V340" s="230"/>
      <c r="W340" s="230"/>
      <c r="X340" s="230"/>
      <c r="Y340" s="230"/>
      <c r="Z340" s="230"/>
      <c r="AA340" s="230"/>
      <c r="AB340" s="230"/>
      <c r="AC340" s="230"/>
      <c r="AD340" s="230"/>
      <c r="AE340" s="230"/>
      <c r="AF340" s="231"/>
      <c r="AG340" s="231"/>
      <c r="AH340" s="231"/>
      <c r="AI340" s="231"/>
      <c r="AJ340" s="231"/>
      <c r="AK340" s="231"/>
      <c r="AL340" s="231"/>
      <c r="AM340" s="231"/>
      <c r="AN340" s="231"/>
      <c r="AO340" s="231"/>
      <c r="AP340" s="231"/>
      <c r="AQ340" s="231"/>
      <c r="AR340" s="231"/>
      <c r="AS340" s="231"/>
      <c r="AT340" s="231"/>
      <c r="AU340" s="231"/>
      <c r="AV340" s="231"/>
      <c r="AW340" s="231"/>
      <c r="AX340" s="231"/>
      <c r="AY340" s="231"/>
    </row>
    <row r="341" spans="1:51" ht="13.8">
      <c r="A341" s="227"/>
      <c r="B341" s="227"/>
      <c r="C341" s="228"/>
      <c r="D341" s="228"/>
      <c r="E341" s="229"/>
      <c r="F341" s="229"/>
      <c r="G341" s="227"/>
      <c r="H341" s="228"/>
      <c r="I341" s="228"/>
      <c r="J341" s="228"/>
      <c r="K341" s="228"/>
      <c r="L341" s="228"/>
      <c r="M341" s="228"/>
      <c r="N341" s="228"/>
      <c r="O341" s="228"/>
      <c r="P341" s="228"/>
      <c r="Q341" s="228"/>
      <c r="R341" s="228"/>
      <c r="S341" s="228"/>
      <c r="T341" s="230"/>
      <c r="U341" s="230"/>
      <c r="V341" s="230"/>
      <c r="W341" s="230"/>
      <c r="X341" s="230"/>
      <c r="Y341" s="230"/>
      <c r="Z341" s="230"/>
      <c r="AA341" s="230"/>
      <c r="AB341" s="230"/>
      <c r="AC341" s="230"/>
      <c r="AD341" s="230"/>
      <c r="AE341" s="230"/>
      <c r="AF341" s="231"/>
      <c r="AG341" s="231"/>
      <c r="AH341" s="231"/>
      <c r="AI341" s="231"/>
      <c r="AJ341" s="231"/>
      <c r="AK341" s="231"/>
      <c r="AL341" s="231"/>
      <c r="AM341" s="231"/>
      <c r="AN341" s="231"/>
      <c r="AO341" s="231"/>
      <c r="AP341" s="231"/>
      <c r="AQ341" s="231"/>
      <c r="AR341" s="231"/>
      <c r="AS341" s="231"/>
      <c r="AT341" s="231"/>
      <c r="AU341" s="231"/>
      <c r="AV341" s="231"/>
      <c r="AW341" s="231"/>
      <c r="AX341" s="231"/>
      <c r="AY341" s="231"/>
    </row>
    <row r="342" spans="1:51" ht="13.8">
      <c r="A342" s="227"/>
      <c r="B342" s="227"/>
      <c r="C342" s="228"/>
      <c r="D342" s="228"/>
      <c r="E342" s="229"/>
      <c r="F342" s="229"/>
      <c r="G342" s="227"/>
      <c r="H342" s="228"/>
      <c r="I342" s="228"/>
      <c r="J342" s="228"/>
      <c r="K342" s="228"/>
      <c r="L342" s="228"/>
      <c r="M342" s="228"/>
      <c r="N342" s="228"/>
      <c r="O342" s="228"/>
      <c r="P342" s="228"/>
      <c r="Q342" s="228"/>
      <c r="R342" s="228"/>
      <c r="S342" s="228"/>
      <c r="T342" s="230"/>
      <c r="U342" s="230"/>
      <c r="V342" s="230"/>
      <c r="W342" s="230"/>
      <c r="X342" s="230"/>
      <c r="Y342" s="230"/>
      <c r="Z342" s="230"/>
      <c r="AA342" s="230"/>
      <c r="AB342" s="230"/>
      <c r="AC342" s="230"/>
      <c r="AD342" s="230"/>
      <c r="AE342" s="230"/>
      <c r="AF342" s="231"/>
      <c r="AG342" s="231"/>
      <c r="AH342" s="231"/>
      <c r="AI342" s="231"/>
      <c r="AJ342" s="231"/>
      <c r="AK342" s="231"/>
      <c r="AL342" s="231"/>
      <c r="AM342" s="231"/>
      <c r="AN342" s="231"/>
      <c r="AO342" s="231"/>
      <c r="AP342" s="231"/>
      <c r="AQ342" s="231"/>
      <c r="AR342" s="231"/>
      <c r="AS342" s="231"/>
      <c r="AT342" s="231"/>
      <c r="AU342" s="231"/>
      <c r="AV342" s="231"/>
      <c r="AW342" s="231"/>
      <c r="AX342" s="231"/>
      <c r="AY342" s="231"/>
    </row>
    <row r="343" spans="1:51" ht="13.8">
      <c r="A343" s="227"/>
      <c r="B343" s="227"/>
      <c r="C343" s="228"/>
      <c r="D343" s="228"/>
      <c r="E343" s="229"/>
      <c r="F343" s="229"/>
      <c r="G343" s="227"/>
      <c r="H343" s="228"/>
      <c r="I343" s="228"/>
      <c r="J343" s="228"/>
      <c r="K343" s="228"/>
      <c r="L343" s="228"/>
      <c r="M343" s="228"/>
      <c r="N343" s="228"/>
      <c r="O343" s="228"/>
      <c r="P343" s="228"/>
      <c r="Q343" s="228"/>
      <c r="R343" s="228"/>
      <c r="S343" s="228"/>
      <c r="T343" s="230"/>
      <c r="U343" s="230"/>
      <c r="V343" s="230"/>
      <c r="W343" s="230"/>
      <c r="X343" s="230"/>
      <c r="Y343" s="230"/>
      <c r="Z343" s="230"/>
      <c r="AA343" s="230"/>
      <c r="AB343" s="230"/>
      <c r="AC343" s="230"/>
      <c r="AD343" s="230"/>
      <c r="AE343" s="230"/>
      <c r="AF343" s="231"/>
      <c r="AG343" s="231"/>
      <c r="AH343" s="231"/>
      <c r="AI343" s="231"/>
      <c r="AJ343" s="231"/>
      <c r="AK343" s="231"/>
      <c r="AL343" s="231"/>
      <c r="AM343" s="231"/>
      <c r="AN343" s="231"/>
      <c r="AO343" s="231"/>
      <c r="AP343" s="231"/>
      <c r="AQ343" s="231"/>
      <c r="AR343" s="231"/>
      <c r="AS343" s="231"/>
      <c r="AT343" s="231"/>
      <c r="AU343" s="231"/>
      <c r="AV343" s="231"/>
      <c r="AW343" s="231"/>
      <c r="AX343" s="231"/>
      <c r="AY343" s="231"/>
    </row>
    <row r="344" spans="1:51" ht="13.8">
      <c r="A344" s="227"/>
      <c r="B344" s="227"/>
      <c r="C344" s="228"/>
      <c r="D344" s="228"/>
      <c r="E344" s="229"/>
      <c r="F344" s="229"/>
      <c r="G344" s="227"/>
      <c r="H344" s="228"/>
      <c r="I344" s="228"/>
      <c r="J344" s="228"/>
      <c r="K344" s="228"/>
      <c r="L344" s="228"/>
      <c r="M344" s="228"/>
      <c r="N344" s="228"/>
      <c r="O344" s="228"/>
      <c r="P344" s="228"/>
      <c r="Q344" s="228"/>
      <c r="R344" s="228"/>
      <c r="S344" s="228"/>
      <c r="T344" s="230"/>
      <c r="U344" s="230"/>
      <c r="V344" s="230"/>
      <c r="W344" s="230"/>
      <c r="X344" s="230"/>
      <c r="Y344" s="230"/>
      <c r="Z344" s="230"/>
      <c r="AA344" s="230"/>
      <c r="AB344" s="230"/>
      <c r="AC344" s="230"/>
      <c r="AD344" s="230"/>
      <c r="AE344" s="230"/>
      <c r="AF344" s="231"/>
      <c r="AG344" s="231"/>
      <c r="AH344" s="231"/>
      <c r="AI344" s="231"/>
      <c r="AJ344" s="231"/>
      <c r="AK344" s="231"/>
      <c r="AL344" s="231"/>
      <c r="AM344" s="231"/>
      <c r="AN344" s="231"/>
      <c r="AO344" s="231"/>
      <c r="AP344" s="231"/>
      <c r="AQ344" s="231"/>
      <c r="AR344" s="231"/>
      <c r="AS344" s="231"/>
      <c r="AT344" s="231"/>
      <c r="AU344" s="231"/>
      <c r="AV344" s="231"/>
      <c r="AW344" s="231"/>
      <c r="AX344" s="231"/>
      <c r="AY344" s="231"/>
    </row>
    <row r="345" spans="1:51" ht="13.8">
      <c r="A345" s="227"/>
      <c r="B345" s="227"/>
      <c r="C345" s="228"/>
      <c r="D345" s="228"/>
      <c r="E345" s="229"/>
      <c r="F345" s="229"/>
      <c r="G345" s="227"/>
      <c r="H345" s="228"/>
      <c r="I345" s="228"/>
      <c r="J345" s="228"/>
      <c r="K345" s="228"/>
      <c r="L345" s="228"/>
      <c r="M345" s="228"/>
      <c r="N345" s="228"/>
      <c r="O345" s="228"/>
      <c r="P345" s="228"/>
      <c r="Q345" s="228"/>
      <c r="R345" s="228"/>
      <c r="S345" s="228"/>
      <c r="T345" s="230"/>
      <c r="U345" s="230"/>
      <c r="V345" s="230"/>
      <c r="W345" s="230"/>
      <c r="X345" s="230"/>
      <c r="Y345" s="230"/>
      <c r="Z345" s="230"/>
      <c r="AA345" s="230"/>
      <c r="AB345" s="230"/>
      <c r="AC345" s="230"/>
      <c r="AD345" s="230"/>
      <c r="AE345" s="230"/>
      <c r="AF345" s="231"/>
      <c r="AG345" s="231"/>
      <c r="AH345" s="231"/>
      <c r="AI345" s="231"/>
      <c r="AJ345" s="231"/>
      <c r="AK345" s="231"/>
      <c r="AL345" s="231"/>
      <c r="AM345" s="231"/>
      <c r="AN345" s="231"/>
      <c r="AO345" s="231"/>
      <c r="AP345" s="231"/>
      <c r="AQ345" s="231"/>
      <c r="AR345" s="231"/>
      <c r="AS345" s="231"/>
      <c r="AT345" s="231"/>
      <c r="AU345" s="231"/>
      <c r="AV345" s="231"/>
      <c r="AW345" s="231"/>
      <c r="AX345" s="231"/>
      <c r="AY345" s="231"/>
    </row>
    <row r="346" spans="1:51" ht="13.8">
      <c r="A346" s="227"/>
      <c r="B346" s="227"/>
      <c r="C346" s="228"/>
      <c r="D346" s="228"/>
      <c r="E346" s="229"/>
      <c r="F346" s="229"/>
      <c r="G346" s="227"/>
      <c r="H346" s="228"/>
      <c r="I346" s="228"/>
      <c r="J346" s="228"/>
      <c r="K346" s="228"/>
      <c r="L346" s="228"/>
      <c r="M346" s="228"/>
      <c r="N346" s="228"/>
      <c r="O346" s="228"/>
      <c r="P346" s="228"/>
      <c r="Q346" s="228"/>
      <c r="R346" s="228"/>
      <c r="S346" s="228"/>
      <c r="T346" s="230"/>
      <c r="U346" s="230"/>
      <c r="V346" s="230"/>
      <c r="W346" s="230"/>
      <c r="X346" s="230"/>
      <c r="Y346" s="230"/>
      <c r="Z346" s="230"/>
      <c r="AA346" s="230"/>
      <c r="AB346" s="230"/>
      <c r="AC346" s="230"/>
      <c r="AD346" s="230"/>
      <c r="AE346" s="230"/>
      <c r="AF346" s="231"/>
      <c r="AG346" s="231"/>
      <c r="AH346" s="231"/>
      <c r="AI346" s="231"/>
      <c r="AJ346" s="231"/>
      <c r="AK346" s="231"/>
      <c r="AL346" s="231"/>
      <c r="AM346" s="231"/>
      <c r="AN346" s="231"/>
      <c r="AO346" s="231"/>
      <c r="AP346" s="231"/>
      <c r="AQ346" s="231"/>
      <c r="AR346" s="231"/>
      <c r="AS346" s="231"/>
      <c r="AT346" s="231"/>
      <c r="AU346" s="231"/>
      <c r="AV346" s="231"/>
      <c r="AW346" s="231"/>
      <c r="AX346" s="231"/>
      <c r="AY346" s="231"/>
    </row>
    <row r="347" spans="1:51" ht="13.8">
      <c r="A347" s="227"/>
      <c r="B347" s="227"/>
      <c r="C347" s="228"/>
      <c r="D347" s="228"/>
      <c r="E347" s="229"/>
      <c r="F347" s="229"/>
      <c r="G347" s="227"/>
      <c r="H347" s="228"/>
      <c r="I347" s="228"/>
      <c r="J347" s="228"/>
      <c r="K347" s="228"/>
      <c r="L347" s="228"/>
      <c r="M347" s="228"/>
      <c r="N347" s="228"/>
      <c r="O347" s="228"/>
      <c r="P347" s="228"/>
      <c r="Q347" s="228"/>
      <c r="R347" s="228"/>
      <c r="S347" s="228"/>
      <c r="T347" s="230"/>
      <c r="U347" s="230"/>
      <c r="V347" s="230"/>
      <c r="W347" s="230"/>
      <c r="X347" s="230"/>
      <c r="Y347" s="230"/>
      <c r="Z347" s="230"/>
      <c r="AA347" s="230"/>
      <c r="AB347" s="230"/>
      <c r="AC347" s="230"/>
      <c r="AD347" s="230"/>
      <c r="AE347" s="230"/>
      <c r="AF347" s="231"/>
      <c r="AG347" s="231"/>
      <c r="AH347" s="231"/>
      <c r="AI347" s="231"/>
      <c r="AJ347" s="231"/>
      <c r="AK347" s="231"/>
      <c r="AL347" s="231"/>
      <c r="AM347" s="231"/>
      <c r="AN347" s="231"/>
      <c r="AO347" s="231"/>
      <c r="AP347" s="231"/>
      <c r="AQ347" s="231"/>
      <c r="AR347" s="231"/>
      <c r="AS347" s="231"/>
      <c r="AT347" s="231"/>
      <c r="AU347" s="231"/>
      <c r="AV347" s="231"/>
      <c r="AW347" s="231"/>
      <c r="AX347" s="231"/>
      <c r="AY347" s="231"/>
    </row>
    <row r="348" spans="1:51" ht="13.8">
      <c r="A348" s="227"/>
      <c r="B348" s="227"/>
      <c r="C348" s="228"/>
      <c r="D348" s="228"/>
      <c r="E348" s="229"/>
      <c r="F348" s="229"/>
      <c r="G348" s="227"/>
      <c r="H348" s="228"/>
      <c r="I348" s="228"/>
      <c r="J348" s="228"/>
      <c r="K348" s="228"/>
      <c r="L348" s="228"/>
      <c r="M348" s="228"/>
      <c r="N348" s="228"/>
      <c r="O348" s="228"/>
      <c r="P348" s="228"/>
      <c r="Q348" s="228"/>
      <c r="R348" s="228"/>
      <c r="S348" s="228"/>
      <c r="T348" s="230"/>
      <c r="U348" s="230"/>
      <c r="V348" s="230"/>
      <c r="W348" s="230"/>
      <c r="X348" s="230"/>
      <c r="Y348" s="230"/>
      <c r="Z348" s="230"/>
      <c r="AA348" s="230"/>
      <c r="AB348" s="230"/>
      <c r="AC348" s="230"/>
      <c r="AD348" s="230"/>
      <c r="AE348" s="230"/>
      <c r="AF348" s="231"/>
      <c r="AG348" s="231"/>
      <c r="AH348" s="231"/>
      <c r="AI348" s="231"/>
      <c r="AJ348" s="231"/>
      <c r="AK348" s="231"/>
      <c r="AL348" s="231"/>
      <c r="AM348" s="231"/>
      <c r="AN348" s="231"/>
      <c r="AO348" s="231"/>
      <c r="AP348" s="231"/>
      <c r="AQ348" s="231"/>
      <c r="AR348" s="231"/>
      <c r="AS348" s="231"/>
      <c r="AT348" s="231"/>
      <c r="AU348" s="231"/>
      <c r="AV348" s="231"/>
      <c r="AW348" s="231"/>
      <c r="AX348" s="231"/>
      <c r="AY348" s="231"/>
    </row>
    <row r="349" spans="1:51" ht="13.8">
      <c r="A349" s="227"/>
      <c r="B349" s="227"/>
      <c r="C349" s="228"/>
      <c r="D349" s="228"/>
      <c r="E349" s="229"/>
      <c r="F349" s="229"/>
      <c r="G349" s="227"/>
      <c r="H349" s="228"/>
      <c r="I349" s="228"/>
      <c r="J349" s="228"/>
      <c r="K349" s="228"/>
      <c r="L349" s="228"/>
      <c r="M349" s="228"/>
      <c r="N349" s="228"/>
      <c r="O349" s="228"/>
      <c r="P349" s="228"/>
      <c r="Q349" s="228"/>
      <c r="R349" s="228"/>
      <c r="S349" s="228"/>
      <c r="T349" s="230"/>
      <c r="U349" s="230"/>
      <c r="V349" s="230"/>
      <c r="W349" s="230"/>
      <c r="X349" s="230"/>
      <c r="Y349" s="230"/>
      <c r="Z349" s="230"/>
      <c r="AA349" s="230"/>
      <c r="AB349" s="230"/>
      <c r="AC349" s="230"/>
      <c r="AD349" s="230"/>
      <c r="AE349" s="230"/>
      <c r="AF349" s="231"/>
      <c r="AG349" s="231"/>
      <c r="AH349" s="231"/>
      <c r="AI349" s="231"/>
      <c r="AJ349" s="231"/>
      <c r="AK349" s="231"/>
      <c r="AL349" s="231"/>
      <c r="AM349" s="231"/>
      <c r="AN349" s="231"/>
      <c r="AO349" s="231"/>
      <c r="AP349" s="231"/>
      <c r="AQ349" s="231"/>
      <c r="AR349" s="231"/>
      <c r="AS349" s="231"/>
      <c r="AT349" s="231"/>
      <c r="AU349" s="231"/>
      <c r="AV349" s="231"/>
      <c r="AW349" s="231"/>
      <c r="AX349" s="231"/>
      <c r="AY349" s="231"/>
    </row>
    <row r="350" spans="1:51" ht="13.8">
      <c r="A350" s="227"/>
      <c r="B350" s="227"/>
      <c r="C350" s="228"/>
      <c r="D350" s="228"/>
      <c r="E350" s="229"/>
      <c r="F350" s="229"/>
      <c r="G350" s="227"/>
      <c r="H350" s="228"/>
      <c r="I350" s="228"/>
      <c r="J350" s="228"/>
      <c r="K350" s="228"/>
      <c r="L350" s="228"/>
      <c r="M350" s="228"/>
      <c r="N350" s="228"/>
      <c r="O350" s="228"/>
      <c r="P350" s="228"/>
      <c r="Q350" s="228"/>
      <c r="R350" s="228"/>
      <c r="S350" s="228"/>
      <c r="T350" s="230"/>
      <c r="U350" s="230"/>
      <c r="V350" s="230"/>
      <c r="W350" s="230"/>
      <c r="X350" s="230"/>
      <c r="Y350" s="230"/>
      <c r="Z350" s="230"/>
      <c r="AA350" s="230"/>
      <c r="AB350" s="230"/>
      <c r="AC350" s="230"/>
      <c r="AD350" s="230"/>
      <c r="AE350" s="230"/>
      <c r="AF350" s="231"/>
      <c r="AG350" s="231"/>
      <c r="AH350" s="231"/>
      <c r="AI350" s="231"/>
      <c r="AJ350" s="231"/>
      <c r="AK350" s="231"/>
      <c r="AL350" s="231"/>
      <c r="AM350" s="231"/>
      <c r="AN350" s="231"/>
      <c r="AO350" s="231"/>
      <c r="AP350" s="231"/>
      <c r="AQ350" s="231"/>
      <c r="AR350" s="231"/>
      <c r="AS350" s="231"/>
      <c r="AT350" s="231"/>
      <c r="AU350" s="231"/>
      <c r="AV350" s="231"/>
      <c r="AW350" s="231"/>
      <c r="AX350" s="231"/>
      <c r="AY350" s="231"/>
    </row>
    <row r="351" spans="1:51" ht="13.8">
      <c r="A351" s="227"/>
      <c r="B351" s="227"/>
      <c r="C351" s="228"/>
      <c r="D351" s="228"/>
      <c r="E351" s="229"/>
      <c r="F351" s="229"/>
      <c r="G351" s="227"/>
      <c r="H351" s="228"/>
      <c r="I351" s="228"/>
      <c r="J351" s="228"/>
      <c r="K351" s="228"/>
      <c r="L351" s="228"/>
      <c r="M351" s="228"/>
      <c r="N351" s="228"/>
      <c r="O351" s="228"/>
      <c r="P351" s="228"/>
      <c r="Q351" s="228"/>
      <c r="R351" s="228"/>
      <c r="S351" s="228"/>
      <c r="T351" s="230"/>
      <c r="U351" s="230"/>
      <c r="V351" s="230"/>
      <c r="W351" s="230"/>
      <c r="X351" s="230"/>
      <c r="Y351" s="230"/>
      <c r="Z351" s="230"/>
      <c r="AA351" s="230"/>
      <c r="AB351" s="230"/>
      <c r="AC351" s="230"/>
      <c r="AD351" s="230"/>
      <c r="AE351" s="230"/>
      <c r="AF351" s="231"/>
      <c r="AG351" s="231"/>
      <c r="AH351" s="231"/>
      <c r="AI351" s="231"/>
      <c r="AJ351" s="231"/>
      <c r="AK351" s="231"/>
      <c r="AL351" s="231"/>
      <c r="AM351" s="231"/>
      <c r="AN351" s="231"/>
      <c r="AO351" s="231"/>
      <c r="AP351" s="231"/>
      <c r="AQ351" s="231"/>
      <c r="AR351" s="231"/>
      <c r="AS351" s="231"/>
      <c r="AT351" s="231"/>
      <c r="AU351" s="231"/>
      <c r="AV351" s="231"/>
      <c r="AW351" s="231"/>
      <c r="AX351" s="231"/>
      <c r="AY351" s="231"/>
    </row>
    <row r="352" spans="1:51" ht="13.8">
      <c r="A352" s="227"/>
      <c r="B352" s="227"/>
      <c r="C352" s="228"/>
      <c r="D352" s="228"/>
      <c r="E352" s="229"/>
      <c r="F352" s="229"/>
      <c r="G352" s="227"/>
      <c r="H352" s="228"/>
      <c r="I352" s="228"/>
      <c r="J352" s="228"/>
      <c r="K352" s="228"/>
      <c r="L352" s="228"/>
      <c r="M352" s="228"/>
      <c r="N352" s="228"/>
      <c r="O352" s="228"/>
      <c r="P352" s="228"/>
      <c r="Q352" s="228"/>
      <c r="R352" s="228"/>
      <c r="S352" s="228"/>
      <c r="T352" s="230"/>
      <c r="U352" s="230"/>
      <c r="V352" s="230"/>
      <c r="W352" s="230"/>
      <c r="X352" s="230"/>
      <c r="Y352" s="230"/>
      <c r="Z352" s="230"/>
      <c r="AA352" s="230"/>
      <c r="AB352" s="230"/>
      <c r="AC352" s="230"/>
      <c r="AD352" s="230"/>
      <c r="AE352" s="230"/>
      <c r="AF352" s="231"/>
      <c r="AG352" s="231"/>
      <c r="AH352" s="231"/>
      <c r="AI352" s="231"/>
      <c r="AJ352" s="231"/>
      <c r="AK352" s="231"/>
      <c r="AL352" s="231"/>
      <c r="AM352" s="231"/>
      <c r="AN352" s="231"/>
      <c r="AO352" s="231"/>
      <c r="AP352" s="231"/>
      <c r="AQ352" s="231"/>
      <c r="AR352" s="231"/>
      <c r="AS352" s="231"/>
      <c r="AT352" s="231"/>
      <c r="AU352" s="231"/>
      <c r="AV352" s="231"/>
      <c r="AW352" s="231"/>
      <c r="AX352" s="231"/>
      <c r="AY352" s="231"/>
    </row>
    <row r="353" spans="1:51" ht="13.8">
      <c r="A353" s="227"/>
      <c r="B353" s="227"/>
      <c r="C353" s="228"/>
      <c r="D353" s="228"/>
      <c r="E353" s="229"/>
      <c r="F353" s="229"/>
      <c r="G353" s="227"/>
      <c r="H353" s="228"/>
      <c r="I353" s="228"/>
      <c r="J353" s="228"/>
      <c r="K353" s="228"/>
      <c r="L353" s="228"/>
      <c r="M353" s="228"/>
      <c r="N353" s="228"/>
      <c r="O353" s="228"/>
      <c r="P353" s="228"/>
      <c r="Q353" s="228"/>
      <c r="R353" s="228"/>
      <c r="S353" s="228"/>
      <c r="T353" s="230"/>
      <c r="U353" s="230"/>
      <c r="V353" s="230"/>
      <c r="W353" s="230"/>
      <c r="X353" s="230"/>
      <c r="Y353" s="230"/>
      <c r="Z353" s="230"/>
      <c r="AA353" s="230"/>
      <c r="AB353" s="230"/>
      <c r="AC353" s="230"/>
      <c r="AD353" s="230"/>
      <c r="AE353" s="230"/>
      <c r="AF353" s="231"/>
      <c r="AG353" s="231"/>
      <c r="AH353" s="231"/>
      <c r="AI353" s="231"/>
      <c r="AJ353" s="231"/>
      <c r="AK353" s="231"/>
      <c r="AL353" s="231"/>
      <c r="AM353" s="231"/>
      <c r="AN353" s="231"/>
      <c r="AO353" s="231"/>
      <c r="AP353" s="231"/>
      <c r="AQ353" s="231"/>
      <c r="AR353" s="231"/>
      <c r="AS353" s="231"/>
      <c r="AT353" s="231"/>
      <c r="AU353" s="231"/>
      <c r="AV353" s="231"/>
      <c r="AW353" s="231"/>
      <c r="AX353" s="231"/>
      <c r="AY353" s="231"/>
    </row>
    <row r="354" spans="1:51" ht="13.8">
      <c r="A354" s="227"/>
      <c r="B354" s="227"/>
      <c r="C354" s="228"/>
      <c r="D354" s="228"/>
      <c r="E354" s="229"/>
      <c r="F354" s="229"/>
      <c r="G354" s="227"/>
      <c r="H354" s="228"/>
      <c r="I354" s="228"/>
      <c r="J354" s="228"/>
      <c r="K354" s="228"/>
      <c r="L354" s="228"/>
      <c r="M354" s="228"/>
      <c r="N354" s="228"/>
      <c r="O354" s="228"/>
      <c r="P354" s="228"/>
      <c r="Q354" s="228"/>
      <c r="R354" s="228"/>
      <c r="S354" s="228"/>
      <c r="T354" s="230"/>
      <c r="U354" s="230"/>
      <c r="V354" s="230"/>
      <c r="W354" s="230"/>
      <c r="X354" s="230"/>
      <c r="Y354" s="230"/>
      <c r="Z354" s="230"/>
      <c r="AA354" s="230"/>
      <c r="AB354" s="230"/>
      <c r="AC354" s="230"/>
      <c r="AD354" s="230"/>
      <c r="AE354" s="230"/>
      <c r="AF354" s="231"/>
      <c r="AG354" s="231"/>
      <c r="AH354" s="231"/>
      <c r="AI354" s="231"/>
      <c r="AJ354" s="231"/>
      <c r="AK354" s="231"/>
      <c r="AL354" s="231"/>
      <c r="AM354" s="231"/>
      <c r="AN354" s="231"/>
      <c r="AO354" s="231"/>
      <c r="AP354" s="231"/>
      <c r="AQ354" s="231"/>
      <c r="AR354" s="231"/>
      <c r="AS354" s="231"/>
      <c r="AT354" s="231"/>
      <c r="AU354" s="231"/>
      <c r="AV354" s="231"/>
      <c r="AW354" s="231"/>
      <c r="AX354" s="231"/>
      <c r="AY354" s="231"/>
    </row>
    <row r="355" spans="1:51" ht="13.8">
      <c r="A355" s="227"/>
      <c r="B355" s="227"/>
      <c r="C355" s="228"/>
      <c r="D355" s="228"/>
      <c r="E355" s="229"/>
      <c r="F355" s="229"/>
      <c r="G355" s="227"/>
      <c r="H355" s="228"/>
      <c r="I355" s="228"/>
      <c r="J355" s="228"/>
      <c r="K355" s="228"/>
      <c r="L355" s="228"/>
      <c r="M355" s="228"/>
      <c r="N355" s="228"/>
      <c r="O355" s="228"/>
      <c r="P355" s="228"/>
      <c r="Q355" s="228"/>
      <c r="R355" s="228"/>
      <c r="S355" s="228"/>
      <c r="T355" s="230"/>
      <c r="U355" s="230"/>
      <c r="V355" s="230"/>
      <c r="W355" s="230"/>
      <c r="X355" s="230"/>
      <c r="Y355" s="230"/>
      <c r="Z355" s="230"/>
      <c r="AA355" s="230"/>
      <c r="AB355" s="230"/>
      <c r="AC355" s="230"/>
      <c r="AD355" s="230"/>
      <c r="AE355" s="230"/>
      <c r="AF355" s="231"/>
      <c r="AG355" s="231"/>
      <c r="AH355" s="231"/>
      <c r="AI355" s="231"/>
      <c r="AJ355" s="231"/>
      <c r="AK355" s="231"/>
      <c r="AL355" s="231"/>
      <c r="AM355" s="231"/>
      <c r="AN355" s="231"/>
      <c r="AO355" s="231"/>
      <c r="AP355" s="231"/>
      <c r="AQ355" s="231"/>
      <c r="AR355" s="231"/>
      <c r="AS355" s="231"/>
      <c r="AT355" s="231"/>
      <c r="AU355" s="231"/>
      <c r="AV355" s="231"/>
      <c r="AW355" s="231"/>
      <c r="AX355" s="231"/>
      <c r="AY355" s="231"/>
    </row>
    <row r="356" spans="1:51" ht="13.8">
      <c r="A356" s="227"/>
      <c r="B356" s="227"/>
      <c r="C356" s="228"/>
      <c r="D356" s="228"/>
      <c r="E356" s="229"/>
      <c r="F356" s="229"/>
      <c r="G356" s="227"/>
      <c r="H356" s="228"/>
      <c r="I356" s="228"/>
      <c r="J356" s="228"/>
      <c r="K356" s="228"/>
      <c r="L356" s="228"/>
      <c r="M356" s="228"/>
      <c r="N356" s="228"/>
      <c r="O356" s="228"/>
      <c r="P356" s="228"/>
      <c r="Q356" s="228"/>
      <c r="R356" s="228"/>
      <c r="S356" s="228"/>
      <c r="T356" s="230"/>
      <c r="U356" s="230"/>
      <c r="V356" s="230"/>
      <c r="W356" s="230"/>
      <c r="X356" s="230"/>
      <c r="Y356" s="230"/>
      <c r="Z356" s="230"/>
      <c r="AA356" s="230"/>
      <c r="AB356" s="230"/>
      <c r="AC356" s="230"/>
      <c r="AD356" s="230"/>
      <c r="AE356" s="230"/>
      <c r="AF356" s="231"/>
      <c r="AG356" s="231"/>
      <c r="AH356" s="231"/>
      <c r="AI356" s="231"/>
      <c r="AJ356" s="231"/>
      <c r="AK356" s="231"/>
      <c r="AL356" s="231"/>
      <c r="AM356" s="231"/>
      <c r="AN356" s="231"/>
      <c r="AO356" s="231"/>
      <c r="AP356" s="231"/>
      <c r="AQ356" s="231"/>
      <c r="AR356" s="231"/>
      <c r="AS356" s="231"/>
      <c r="AT356" s="231"/>
      <c r="AU356" s="231"/>
      <c r="AV356" s="231"/>
      <c r="AW356" s="231"/>
      <c r="AX356" s="231"/>
      <c r="AY356" s="231"/>
    </row>
    <row r="357" spans="1:51" ht="13.8">
      <c r="A357" s="227"/>
      <c r="B357" s="227"/>
      <c r="C357" s="228"/>
      <c r="D357" s="228"/>
      <c r="E357" s="229"/>
      <c r="F357" s="229"/>
      <c r="G357" s="227"/>
      <c r="H357" s="228"/>
      <c r="I357" s="228"/>
      <c r="J357" s="228"/>
      <c r="K357" s="228"/>
      <c r="L357" s="228"/>
      <c r="M357" s="228"/>
      <c r="N357" s="228"/>
      <c r="O357" s="228"/>
      <c r="P357" s="228"/>
      <c r="Q357" s="228"/>
      <c r="R357" s="228"/>
      <c r="S357" s="228"/>
      <c r="T357" s="230"/>
      <c r="U357" s="230"/>
      <c r="V357" s="230"/>
      <c r="W357" s="230"/>
      <c r="X357" s="230"/>
      <c r="Y357" s="230"/>
      <c r="Z357" s="230"/>
      <c r="AA357" s="230"/>
      <c r="AB357" s="230"/>
      <c r="AC357" s="230"/>
      <c r="AD357" s="230"/>
      <c r="AE357" s="230"/>
      <c r="AF357" s="231"/>
      <c r="AG357" s="231"/>
      <c r="AH357" s="231"/>
      <c r="AI357" s="231"/>
      <c r="AJ357" s="231"/>
      <c r="AK357" s="231"/>
      <c r="AL357" s="231"/>
      <c r="AM357" s="231"/>
      <c r="AN357" s="231"/>
      <c r="AO357" s="231"/>
      <c r="AP357" s="231"/>
      <c r="AQ357" s="231"/>
      <c r="AR357" s="231"/>
      <c r="AS357" s="231"/>
      <c r="AT357" s="231"/>
      <c r="AU357" s="231"/>
      <c r="AV357" s="231"/>
      <c r="AW357" s="231"/>
      <c r="AX357" s="231"/>
      <c r="AY357" s="231"/>
    </row>
    <row r="358" spans="1:51" ht="13.8">
      <c r="A358" s="227"/>
      <c r="B358" s="227"/>
      <c r="C358" s="228"/>
      <c r="D358" s="228"/>
      <c r="E358" s="229"/>
      <c r="F358" s="229"/>
      <c r="G358" s="227"/>
      <c r="H358" s="228"/>
      <c r="I358" s="228"/>
      <c r="J358" s="228"/>
      <c r="K358" s="228"/>
      <c r="L358" s="228"/>
      <c r="M358" s="228"/>
      <c r="N358" s="228"/>
      <c r="O358" s="228"/>
      <c r="P358" s="228"/>
      <c r="Q358" s="228"/>
      <c r="R358" s="228"/>
      <c r="S358" s="228"/>
      <c r="T358" s="230"/>
      <c r="U358" s="230"/>
      <c r="V358" s="230"/>
      <c r="W358" s="230"/>
      <c r="X358" s="230"/>
      <c r="Y358" s="230"/>
      <c r="Z358" s="230"/>
      <c r="AA358" s="230"/>
      <c r="AB358" s="230"/>
      <c r="AC358" s="230"/>
      <c r="AD358" s="230"/>
      <c r="AE358" s="230"/>
      <c r="AF358" s="231"/>
      <c r="AG358" s="231"/>
      <c r="AH358" s="231"/>
      <c r="AI358" s="231"/>
      <c r="AJ358" s="231"/>
      <c r="AK358" s="231"/>
      <c r="AL358" s="231"/>
      <c r="AM358" s="231"/>
      <c r="AN358" s="231"/>
      <c r="AO358" s="231"/>
      <c r="AP358" s="231"/>
      <c r="AQ358" s="231"/>
      <c r="AR358" s="231"/>
      <c r="AS358" s="231"/>
      <c r="AT358" s="231"/>
      <c r="AU358" s="231"/>
      <c r="AV358" s="231"/>
      <c r="AW358" s="231"/>
      <c r="AX358" s="231"/>
      <c r="AY358" s="231"/>
    </row>
    <row r="359" spans="1:51" ht="13.8">
      <c r="A359" s="227"/>
      <c r="B359" s="227"/>
      <c r="C359" s="228"/>
      <c r="D359" s="228"/>
      <c r="E359" s="229"/>
      <c r="F359" s="229"/>
      <c r="G359" s="227"/>
      <c r="H359" s="228"/>
      <c r="I359" s="228"/>
      <c r="J359" s="228"/>
      <c r="K359" s="228"/>
      <c r="L359" s="228"/>
      <c r="M359" s="228"/>
      <c r="N359" s="228"/>
      <c r="O359" s="228"/>
      <c r="P359" s="228"/>
      <c r="Q359" s="228"/>
      <c r="R359" s="228"/>
      <c r="S359" s="228"/>
      <c r="T359" s="230"/>
      <c r="U359" s="230"/>
      <c r="V359" s="230"/>
      <c r="W359" s="230"/>
      <c r="X359" s="230"/>
      <c r="Y359" s="230"/>
      <c r="Z359" s="230"/>
      <c r="AA359" s="230"/>
      <c r="AB359" s="230"/>
      <c r="AC359" s="230"/>
      <c r="AD359" s="230"/>
      <c r="AE359" s="230"/>
      <c r="AF359" s="231"/>
      <c r="AG359" s="231"/>
      <c r="AH359" s="231"/>
      <c r="AI359" s="231"/>
      <c r="AJ359" s="231"/>
      <c r="AK359" s="231"/>
      <c r="AL359" s="231"/>
      <c r="AM359" s="231"/>
      <c r="AN359" s="231"/>
      <c r="AO359" s="231"/>
      <c r="AP359" s="231"/>
      <c r="AQ359" s="231"/>
      <c r="AR359" s="231"/>
      <c r="AS359" s="231"/>
      <c r="AT359" s="231"/>
      <c r="AU359" s="231"/>
      <c r="AV359" s="231"/>
      <c r="AW359" s="231"/>
      <c r="AX359" s="231"/>
      <c r="AY359" s="231"/>
    </row>
    <row r="360" spans="1:51" ht="13.8">
      <c r="A360" s="227"/>
      <c r="B360" s="227"/>
      <c r="C360" s="228"/>
      <c r="D360" s="228"/>
      <c r="E360" s="229"/>
      <c r="F360" s="229"/>
      <c r="G360" s="227"/>
      <c r="H360" s="228"/>
      <c r="I360" s="228"/>
      <c r="J360" s="228"/>
      <c r="K360" s="228"/>
      <c r="L360" s="228"/>
      <c r="M360" s="228"/>
      <c r="N360" s="228"/>
      <c r="O360" s="228"/>
      <c r="P360" s="228"/>
      <c r="Q360" s="228"/>
      <c r="R360" s="228"/>
      <c r="S360" s="228"/>
      <c r="T360" s="230"/>
      <c r="U360" s="230"/>
      <c r="V360" s="230"/>
      <c r="W360" s="230"/>
      <c r="X360" s="230"/>
      <c r="Y360" s="230"/>
      <c r="Z360" s="230"/>
      <c r="AA360" s="230"/>
      <c r="AB360" s="230"/>
      <c r="AC360" s="230"/>
      <c r="AD360" s="230"/>
      <c r="AE360" s="230"/>
      <c r="AF360" s="231"/>
      <c r="AG360" s="231"/>
      <c r="AH360" s="231"/>
      <c r="AI360" s="231"/>
      <c r="AJ360" s="231"/>
      <c r="AK360" s="231"/>
      <c r="AL360" s="231"/>
      <c r="AM360" s="231"/>
      <c r="AN360" s="231"/>
      <c r="AO360" s="231"/>
      <c r="AP360" s="231"/>
      <c r="AQ360" s="231"/>
      <c r="AR360" s="231"/>
      <c r="AS360" s="231"/>
      <c r="AT360" s="231"/>
      <c r="AU360" s="231"/>
      <c r="AV360" s="231"/>
      <c r="AW360" s="231"/>
      <c r="AX360" s="231"/>
      <c r="AY360" s="231"/>
    </row>
    <row r="361" spans="1:51" ht="13.8">
      <c r="A361" s="227"/>
      <c r="B361" s="227"/>
      <c r="C361" s="228"/>
      <c r="D361" s="228"/>
      <c r="E361" s="229"/>
      <c r="F361" s="229"/>
      <c r="G361" s="227"/>
      <c r="H361" s="228"/>
      <c r="I361" s="228"/>
      <c r="J361" s="228"/>
      <c r="K361" s="228"/>
      <c r="L361" s="228"/>
      <c r="M361" s="228"/>
      <c r="N361" s="228"/>
      <c r="O361" s="228"/>
      <c r="P361" s="228"/>
      <c r="Q361" s="228"/>
      <c r="R361" s="228"/>
      <c r="S361" s="228"/>
      <c r="T361" s="230"/>
      <c r="U361" s="230"/>
      <c r="V361" s="230"/>
      <c r="W361" s="230"/>
      <c r="X361" s="230"/>
      <c r="Y361" s="230"/>
      <c r="Z361" s="230"/>
      <c r="AA361" s="230"/>
      <c r="AB361" s="230"/>
      <c r="AC361" s="230"/>
      <c r="AD361" s="230"/>
      <c r="AE361" s="230"/>
      <c r="AF361" s="231"/>
      <c r="AG361" s="231"/>
      <c r="AH361" s="231"/>
      <c r="AI361" s="231"/>
      <c r="AJ361" s="231"/>
      <c r="AK361" s="231"/>
      <c r="AL361" s="231"/>
      <c r="AM361" s="231"/>
      <c r="AN361" s="231"/>
      <c r="AO361" s="231"/>
      <c r="AP361" s="231"/>
      <c r="AQ361" s="231"/>
      <c r="AR361" s="231"/>
      <c r="AS361" s="231"/>
      <c r="AT361" s="231"/>
      <c r="AU361" s="231"/>
      <c r="AV361" s="231"/>
      <c r="AW361" s="231"/>
      <c r="AX361" s="231"/>
      <c r="AY361" s="231"/>
    </row>
    <row r="362" spans="1:51" ht="13.8">
      <c r="A362" s="227"/>
      <c r="B362" s="227"/>
      <c r="C362" s="228"/>
      <c r="D362" s="228"/>
      <c r="E362" s="229"/>
      <c r="F362" s="229"/>
      <c r="G362" s="227"/>
      <c r="H362" s="228"/>
      <c r="I362" s="228"/>
      <c r="J362" s="228"/>
      <c r="K362" s="228"/>
      <c r="L362" s="228"/>
      <c r="M362" s="228"/>
      <c r="N362" s="228"/>
      <c r="O362" s="228"/>
      <c r="P362" s="228"/>
      <c r="Q362" s="228"/>
      <c r="R362" s="228"/>
      <c r="S362" s="228"/>
      <c r="T362" s="230"/>
      <c r="U362" s="230"/>
      <c r="V362" s="230"/>
      <c r="W362" s="230"/>
      <c r="X362" s="230"/>
      <c r="Y362" s="230"/>
      <c r="Z362" s="230"/>
      <c r="AA362" s="230"/>
      <c r="AB362" s="230"/>
      <c r="AC362" s="230"/>
      <c r="AD362" s="230"/>
      <c r="AE362" s="230"/>
      <c r="AF362" s="231"/>
      <c r="AG362" s="231"/>
      <c r="AH362" s="231"/>
      <c r="AI362" s="231"/>
      <c r="AJ362" s="231"/>
      <c r="AK362" s="231"/>
      <c r="AL362" s="231"/>
      <c r="AM362" s="231"/>
      <c r="AN362" s="231"/>
      <c r="AO362" s="231"/>
      <c r="AP362" s="231"/>
      <c r="AQ362" s="231"/>
      <c r="AR362" s="231"/>
      <c r="AS362" s="231"/>
      <c r="AT362" s="231"/>
      <c r="AU362" s="231"/>
      <c r="AV362" s="231"/>
      <c r="AW362" s="231"/>
      <c r="AX362" s="231"/>
      <c r="AY362" s="231"/>
    </row>
    <row r="363" spans="1:51" ht="13.8">
      <c r="A363" s="227"/>
      <c r="B363" s="227"/>
      <c r="C363" s="228"/>
      <c r="D363" s="228"/>
      <c r="E363" s="229"/>
      <c r="F363" s="229"/>
      <c r="G363" s="227"/>
      <c r="H363" s="228"/>
      <c r="I363" s="228"/>
      <c r="J363" s="228"/>
      <c r="K363" s="228"/>
      <c r="L363" s="228"/>
      <c r="M363" s="228"/>
      <c r="N363" s="228"/>
      <c r="O363" s="228"/>
      <c r="P363" s="228"/>
      <c r="Q363" s="228"/>
      <c r="R363" s="228"/>
      <c r="S363" s="228"/>
      <c r="T363" s="230"/>
      <c r="U363" s="230"/>
      <c r="V363" s="230"/>
      <c r="W363" s="230"/>
      <c r="X363" s="230"/>
      <c r="Y363" s="230"/>
      <c r="Z363" s="230"/>
      <c r="AA363" s="230"/>
      <c r="AB363" s="230"/>
      <c r="AC363" s="230"/>
      <c r="AD363" s="230"/>
      <c r="AE363" s="230"/>
      <c r="AF363" s="231"/>
      <c r="AG363" s="231"/>
      <c r="AH363" s="231"/>
      <c r="AI363" s="231"/>
      <c r="AJ363" s="231"/>
      <c r="AK363" s="231"/>
      <c r="AL363" s="231"/>
      <c r="AM363" s="231"/>
      <c r="AN363" s="231"/>
      <c r="AO363" s="231"/>
      <c r="AP363" s="231"/>
      <c r="AQ363" s="231"/>
      <c r="AR363" s="231"/>
      <c r="AS363" s="231"/>
      <c r="AT363" s="231"/>
      <c r="AU363" s="231"/>
      <c r="AV363" s="231"/>
      <c r="AW363" s="231"/>
      <c r="AX363" s="231"/>
      <c r="AY363" s="231"/>
    </row>
    <row r="364" spans="1:51" ht="13.8">
      <c r="A364" s="227"/>
      <c r="B364" s="227"/>
      <c r="C364" s="228"/>
      <c r="D364" s="228"/>
      <c r="E364" s="229"/>
      <c r="F364" s="229"/>
      <c r="G364" s="227"/>
      <c r="H364" s="228"/>
      <c r="I364" s="228"/>
      <c r="J364" s="228"/>
      <c r="K364" s="228"/>
      <c r="L364" s="228"/>
      <c r="M364" s="228"/>
      <c r="N364" s="228"/>
      <c r="O364" s="228"/>
      <c r="P364" s="228"/>
      <c r="Q364" s="228"/>
      <c r="R364" s="228"/>
      <c r="S364" s="228"/>
      <c r="T364" s="230"/>
      <c r="U364" s="230"/>
      <c r="V364" s="230"/>
      <c r="W364" s="230"/>
      <c r="X364" s="230"/>
      <c r="Y364" s="230"/>
      <c r="Z364" s="230"/>
      <c r="AA364" s="230"/>
      <c r="AB364" s="230"/>
      <c r="AC364" s="230"/>
      <c r="AD364" s="230"/>
      <c r="AE364" s="230"/>
      <c r="AF364" s="231"/>
      <c r="AG364" s="231"/>
      <c r="AH364" s="231"/>
      <c r="AI364" s="231"/>
      <c r="AJ364" s="231"/>
      <c r="AK364" s="231"/>
      <c r="AL364" s="231"/>
      <c r="AM364" s="231"/>
      <c r="AN364" s="231"/>
      <c r="AO364" s="231"/>
      <c r="AP364" s="231"/>
      <c r="AQ364" s="231"/>
      <c r="AR364" s="231"/>
      <c r="AS364" s="231"/>
      <c r="AT364" s="231"/>
      <c r="AU364" s="231"/>
      <c r="AV364" s="231"/>
      <c r="AW364" s="231"/>
      <c r="AX364" s="231"/>
      <c r="AY364" s="231"/>
    </row>
    <row r="365" spans="1:51" ht="13.8">
      <c r="A365" s="227"/>
      <c r="B365" s="227"/>
      <c r="C365" s="228"/>
      <c r="D365" s="228"/>
      <c r="E365" s="229"/>
      <c r="F365" s="229"/>
      <c r="G365" s="227"/>
      <c r="H365" s="228"/>
      <c r="I365" s="228"/>
      <c r="J365" s="228"/>
      <c r="K365" s="228"/>
      <c r="L365" s="228"/>
      <c r="M365" s="228"/>
      <c r="N365" s="228"/>
      <c r="O365" s="228"/>
      <c r="P365" s="228"/>
      <c r="Q365" s="228"/>
      <c r="R365" s="228"/>
      <c r="S365" s="228"/>
      <c r="T365" s="230"/>
      <c r="U365" s="230"/>
      <c r="V365" s="230"/>
      <c r="W365" s="230"/>
      <c r="X365" s="230"/>
      <c r="Y365" s="230"/>
      <c r="Z365" s="230"/>
      <c r="AA365" s="230"/>
      <c r="AB365" s="230"/>
      <c r="AC365" s="230"/>
      <c r="AD365" s="230"/>
      <c r="AE365" s="230"/>
      <c r="AF365" s="231"/>
      <c r="AG365" s="231"/>
      <c r="AH365" s="231"/>
      <c r="AI365" s="231"/>
      <c r="AJ365" s="231"/>
      <c r="AK365" s="231"/>
      <c r="AL365" s="231"/>
      <c r="AM365" s="231"/>
      <c r="AN365" s="231"/>
      <c r="AO365" s="231"/>
      <c r="AP365" s="231"/>
      <c r="AQ365" s="231"/>
      <c r="AR365" s="231"/>
      <c r="AS365" s="231"/>
      <c r="AT365" s="231"/>
      <c r="AU365" s="231"/>
      <c r="AV365" s="231"/>
      <c r="AW365" s="231"/>
      <c r="AX365" s="231"/>
      <c r="AY365" s="231"/>
    </row>
    <row r="366" spans="1:51" ht="13.8">
      <c r="A366" s="227"/>
      <c r="B366" s="227"/>
      <c r="C366" s="228"/>
      <c r="D366" s="228"/>
      <c r="E366" s="229"/>
      <c r="F366" s="229"/>
      <c r="G366" s="227"/>
      <c r="H366" s="228"/>
      <c r="I366" s="228"/>
      <c r="J366" s="228"/>
      <c r="K366" s="228"/>
      <c r="L366" s="228"/>
      <c r="M366" s="228"/>
      <c r="N366" s="228"/>
      <c r="O366" s="228"/>
      <c r="P366" s="228"/>
      <c r="Q366" s="228"/>
      <c r="R366" s="228"/>
      <c r="S366" s="228"/>
      <c r="T366" s="230"/>
      <c r="U366" s="230"/>
      <c r="V366" s="230"/>
      <c r="W366" s="230"/>
      <c r="X366" s="230"/>
      <c r="Y366" s="230"/>
      <c r="Z366" s="230"/>
      <c r="AA366" s="230"/>
      <c r="AB366" s="230"/>
      <c r="AC366" s="230"/>
      <c r="AD366" s="230"/>
      <c r="AE366" s="230"/>
      <c r="AF366" s="231"/>
      <c r="AG366" s="231"/>
      <c r="AH366" s="231"/>
      <c r="AI366" s="231"/>
      <c r="AJ366" s="231"/>
      <c r="AK366" s="231"/>
      <c r="AL366" s="231"/>
      <c r="AM366" s="231"/>
      <c r="AN366" s="231"/>
      <c r="AO366" s="231"/>
      <c r="AP366" s="231"/>
      <c r="AQ366" s="231"/>
      <c r="AR366" s="231"/>
      <c r="AS366" s="231"/>
      <c r="AT366" s="231"/>
      <c r="AU366" s="231"/>
      <c r="AV366" s="231"/>
      <c r="AW366" s="231"/>
      <c r="AX366" s="231"/>
      <c r="AY366" s="231"/>
    </row>
    <row r="367" spans="1:51" ht="13.8">
      <c r="A367" s="227"/>
      <c r="B367" s="227"/>
      <c r="C367" s="228"/>
      <c r="D367" s="228"/>
      <c r="E367" s="229"/>
      <c r="F367" s="229"/>
      <c r="G367" s="227"/>
      <c r="H367" s="228"/>
      <c r="I367" s="228"/>
      <c r="J367" s="228"/>
      <c r="K367" s="228"/>
      <c r="L367" s="228"/>
      <c r="M367" s="228"/>
      <c r="N367" s="228"/>
      <c r="O367" s="228"/>
      <c r="P367" s="228"/>
      <c r="Q367" s="228"/>
      <c r="R367" s="228"/>
      <c r="S367" s="228"/>
      <c r="T367" s="230"/>
      <c r="U367" s="230"/>
      <c r="V367" s="230"/>
      <c r="W367" s="230"/>
      <c r="X367" s="230"/>
      <c r="Y367" s="230"/>
      <c r="Z367" s="230"/>
      <c r="AA367" s="230"/>
      <c r="AB367" s="230"/>
      <c r="AC367" s="230"/>
      <c r="AD367" s="230"/>
      <c r="AE367" s="230"/>
      <c r="AF367" s="231"/>
      <c r="AG367" s="231"/>
      <c r="AH367" s="231"/>
      <c r="AI367" s="231"/>
      <c r="AJ367" s="231"/>
      <c r="AK367" s="231"/>
      <c r="AL367" s="231"/>
      <c r="AM367" s="231"/>
      <c r="AN367" s="231"/>
      <c r="AO367" s="231"/>
      <c r="AP367" s="231"/>
      <c r="AQ367" s="231"/>
      <c r="AR367" s="231"/>
      <c r="AS367" s="231"/>
      <c r="AT367" s="231"/>
      <c r="AU367" s="231"/>
      <c r="AV367" s="231"/>
      <c r="AW367" s="231"/>
      <c r="AX367" s="231"/>
      <c r="AY367" s="231"/>
    </row>
    <row r="368" spans="1:51" ht="13.8">
      <c r="A368" s="227"/>
      <c r="B368" s="227"/>
      <c r="C368" s="228"/>
      <c r="D368" s="228"/>
      <c r="E368" s="229"/>
      <c r="F368" s="229"/>
      <c r="G368" s="227"/>
      <c r="H368" s="228"/>
      <c r="I368" s="228"/>
      <c r="J368" s="228"/>
      <c r="K368" s="228"/>
      <c r="L368" s="228"/>
      <c r="M368" s="228"/>
      <c r="N368" s="228"/>
      <c r="O368" s="228"/>
      <c r="P368" s="228"/>
      <c r="Q368" s="228"/>
      <c r="R368" s="228"/>
      <c r="S368" s="228"/>
      <c r="T368" s="230"/>
      <c r="U368" s="230"/>
      <c r="V368" s="230"/>
      <c r="W368" s="230"/>
      <c r="X368" s="230"/>
      <c r="Y368" s="230"/>
      <c r="Z368" s="230"/>
      <c r="AA368" s="230"/>
      <c r="AB368" s="230"/>
      <c r="AC368" s="230"/>
      <c r="AD368" s="230"/>
      <c r="AE368" s="230"/>
      <c r="AF368" s="231"/>
      <c r="AG368" s="231"/>
      <c r="AH368" s="231"/>
      <c r="AI368" s="231"/>
      <c r="AJ368" s="231"/>
      <c r="AK368" s="231"/>
      <c r="AL368" s="231"/>
      <c r="AM368" s="231"/>
      <c r="AN368" s="231"/>
      <c r="AO368" s="231"/>
      <c r="AP368" s="231"/>
      <c r="AQ368" s="231"/>
      <c r="AR368" s="231"/>
      <c r="AS368" s="231"/>
      <c r="AT368" s="231"/>
      <c r="AU368" s="231"/>
      <c r="AV368" s="231"/>
      <c r="AW368" s="231"/>
      <c r="AX368" s="231"/>
      <c r="AY368" s="231"/>
    </row>
    <row r="369" spans="1:51" ht="13.8">
      <c r="A369" s="227"/>
      <c r="B369" s="227"/>
      <c r="C369" s="228"/>
      <c r="D369" s="228"/>
      <c r="E369" s="229"/>
      <c r="F369" s="229"/>
      <c r="G369" s="227"/>
      <c r="H369" s="228"/>
      <c r="I369" s="228"/>
      <c r="J369" s="228"/>
      <c r="K369" s="228"/>
      <c r="L369" s="228"/>
      <c r="M369" s="228"/>
      <c r="N369" s="228"/>
      <c r="O369" s="228"/>
      <c r="P369" s="228"/>
      <c r="Q369" s="228"/>
      <c r="R369" s="228"/>
      <c r="S369" s="228"/>
      <c r="T369" s="230"/>
      <c r="U369" s="230"/>
      <c r="V369" s="230"/>
      <c r="W369" s="230"/>
      <c r="X369" s="230"/>
      <c r="Y369" s="230"/>
      <c r="Z369" s="230"/>
      <c r="AA369" s="230"/>
      <c r="AB369" s="230"/>
      <c r="AC369" s="230"/>
      <c r="AD369" s="230"/>
      <c r="AE369" s="230"/>
      <c r="AF369" s="231"/>
      <c r="AG369" s="231"/>
      <c r="AH369" s="231"/>
      <c r="AI369" s="231"/>
      <c r="AJ369" s="231"/>
      <c r="AK369" s="231"/>
      <c r="AL369" s="231"/>
      <c r="AM369" s="231"/>
      <c r="AN369" s="231"/>
      <c r="AO369" s="231"/>
      <c r="AP369" s="231"/>
      <c r="AQ369" s="231"/>
      <c r="AR369" s="231"/>
      <c r="AS369" s="231"/>
      <c r="AT369" s="231"/>
      <c r="AU369" s="231"/>
      <c r="AV369" s="231"/>
      <c r="AW369" s="231"/>
      <c r="AX369" s="231"/>
      <c r="AY369" s="231"/>
    </row>
    <row r="370" spans="1:51" ht="13.8">
      <c r="A370" s="227"/>
      <c r="B370" s="227"/>
      <c r="C370" s="228"/>
      <c r="D370" s="228"/>
      <c r="E370" s="229"/>
      <c r="F370" s="229"/>
      <c r="G370" s="227"/>
      <c r="H370" s="228"/>
      <c r="I370" s="228"/>
      <c r="J370" s="228"/>
      <c r="K370" s="228"/>
      <c r="L370" s="228"/>
      <c r="M370" s="228"/>
      <c r="N370" s="228"/>
      <c r="O370" s="228"/>
      <c r="P370" s="228"/>
      <c r="Q370" s="228"/>
      <c r="R370" s="228"/>
      <c r="S370" s="228"/>
      <c r="T370" s="230"/>
      <c r="U370" s="230"/>
      <c r="V370" s="230"/>
      <c r="W370" s="230"/>
      <c r="X370" s="230"/>
      <c r="Y370" s="230"/>
      <c r="Z370" s="230"/>
      <c r="AA370" s="230"/>
      <c r="AB370" s="230"/>
      <c r="AC370" s="230"/>
      <c r="AD370" s="230"/>
      <c r="AE370" s="230"/>
      <c r="AF370" s="231"/>
      <c r="AG370" s="231"/>
      <c r="AH370" s="231"/>
      <c r="AI370" s="231"/>
      <c r="AJ370" s="231"/>
      <c r="AK370" s="231"/>
      <c r="AL370" s="231"/>
      <c r="AM370" s="231"/>
      <c r="AN370" s="231"/>
      <c r="AO370" s="231"/>
      <c r="AP370" s="231"/>
      <c r="AQ370" s="231"/>
      <c r="AR370" s="231"/>
      <c r="AS370" s="231"/>
      <c r="AT370" s="231"/>
      <c r="AU370" s="231"/>
      <c r="AV370" s="231"/>
      <c r="AW370" s="231"/>
      <c r="AX370" s="231"/>
      <c r="AY370" s="231"/>
    </row>
    <row r="371" spans="1:51" ht="13.8">
      <c r="A371" s="227"/>
      <c r="B371" s="227"/>
      <c r="C371" s="228"/>
      <c r="D371" s="228"/>
      <c r="E371" s="229"/>
      <c r="F371" s="229"/>
      <c r="G371" s="227"/>
      <c r="H371" s="228"/>
      <c r="I371" s="228"/>
      <c r="J371" s="228"/>
      <c r="K371" s="228"/>
      <c r="L371" s="228"/>
      <c r="M371" s="228"/>
      <c r="N371" s="228"/>
      <c r="O371" s="228"/>
      <c r="P371" s="228"/>
      <c r="Q371" s="228"/>
      <c r="R371" s="228"/>
      <c r="S371" s="228"/>
      <c r="T371" s="230"/>
      <c r="U371" s="230"/>
      <c r="V371" s="230"/>
      <c r="W371" s="230"/>
      <c r="X371" s="230"/>
      <c r="Y371" s="230"/>
      <c r="Z371" s="230"/>
      <c r="AA371" s="230"/>
      <c r="AB371" s="230"/>
      <c r="AC371" s="230"/>
      <c r="AD371" s="230"/>
      <c r="AE371" s="230"/>
      <c r="AF371" s="231"/>
      <c r="AG371" s="231"/>
      <c r="AH371" s="231"/>
      <c r="AI371" s="231"/>
      <c r="AJ371" s="231"/>
      <c r="AK371" s="231"/>
      <c r="AL371" s="231"/>
      <c r="AM371" s="231"/>
      <c r="AN371" s="231"/>
      <c r="AO371" s="231"/>
      <c r="AP371" s="231"/>
      <c r="AQ371" s="231"/>
      <c r="AR371" s="231"/>
      <c r="AS371" s="231"/>
      <c r="AT371" s="231"/>
      <c r="AU371" s="231"/>
      <c r="AV371" s="231"/>
      <c r="AW371" s="231"/>
      <c r="AX371" s="231"/>
      <c r="AY371" s="231"/>
    </row>
    <row r="372" spans="1:51" ht="13.8">
      <c r="A372" s="227"/>
      <c r="B372" s="227"/>
      <c r="C372" s="228"/>
      <c r="D372" s="228"/>
      <c r="E372" s="229"/>
      <c r="F372" s="229"/>
      <c r="G372" s="227"/>
      <c r="H372" s="228"/>
      <c r="I372" s="228"/>
      <c r="J372" s="228"/>
      <c r="K372" s="228"/>
      <c r="L372" s="228"/>
      <c r="M372" s="228"/>
      <c r="N372" s="228"/>
      <c r="O372" s="228"/>
      <c r="P372" s="228"/>
      <c r="Q372" s="228"/>
      <c r="R372" s="228"/>
      <c r="S372" s="228"/>
      <c r="T372" s="230"/>
      <c r="U372" s="230"/>
      <c r="V372" s="230"/>
      <c r="W372" s="230"/>
      <c r="X372" s="230"/>
      <c r="Y372" s="230"/>
      <c r="Z372" s="230"/>
      <c r="AA372" s="230"/>
      <c r="AB372" s="230"/>
      <c r="AC372" s="230"/>
      <c r="AD372" s="230"/>
      <c r="AE372" s="230"/>
      <c r="AF372" s="231"/>
      <c r="AG372" s="231"/>
      <c r="AH372" s="231"/>
      <c r="AI372" s="231"/>
      <c r="AJ372" s="231"/>
      <c r="AK372" s="231"/>
      <c r="AL372" s="231"/>
      <c r="AM372" s="231"/>
      <c r="AN372" s="231"/>
      <c r="AO372" s="231"/>
      <c r="AP372" s="231"/>
      <c r="AQ372" s="231"/>
      <c r="AR372" s="231"/>
      <c r="AS372" s="231"/>
      <c r="AT372" s="231"/>
      <c r="AU372" s="231"/>
      <c r="AV372" s="231"/>
      <c r="AW372" s="231"/>
      <c r="AX372" s="231"/>
      <c r="AY372" s="231"/>
    </row>
    <row r="373" spans="1:51" ht="13.8">
      <c r="A373" s="227"/>
      <c r="B373" s="227"/>
      <c r="C373" s="228"/>
      <c r="D373" s="228"/>
      <c r="E373" s="229"/>
      <c r="F373" s="229"/>
      <c r="G373" s="227"/>
      <c r="H373" s="228"/>
      <c r="I373" s="228"/>
      <c r="J373" s="228"/>
      <c r="K373" s="228"/>
      <c r="L373" s="228"/>
      <c r="M373" s="228"/>
      <c r="N373" s="228"/>
      <c r="O373" s="228"/>
      <c r="P373" s="228"/>
      <c r="Q373" s="228"/>
      <c r="R373" s="228"/>
      <c r="S373" s="228"/>
      <c r="T373" s="230"/>
      <c r="U373" s="230"/>
      <c r="V373" s="230"/>
      <c r="W373" s="230"/>
      <c r="X373" s="230"/>
      <c r="Y373" s="230"/>
      <c r="Z373" s="230"/>
      <c r="AA373" s="230"/>
      <c r="AB373" s="230"/>
      <c r="AC373" s="230"/>
      <c r="AD373" s="230"/>
      <c r="AE373" s="230"/>
      <c r="AF373" s="231"/>
      <c r="AG373" s="231"/>
      <c r="AH373" s="231"/>
      <c r="AI373" s="231"/>
      <c r="AJ373" s="231"/>
      <c r="AK373" s="231"/>
      <c r="AL373" s="231"/>
      <c r="AM373" s="231"/>
      <c r="AN373" s="231"/>
      <c r="AO373" s="231"/>
      <c r="AP373" s="231"/>
      <c r="AQ373" s="231"/>
      <c r="AR373" s="231"/>
      <c r="AS373" s="231"/>
      <c r="AT373" s="231"/>
      <c r="AU373" s="231"/>
      <c r="AV373" s="231"/>
      <c r="AW373" s="231"/>
      <c r="AX373" s="231"/>
      <c r="AY373" s="231"/>
    </row>
    <row r="374" spans="1:51" ht="13.8">
      <c r="A374" s="227"/>
      <c r="B374" s="227"/>
      <c r="C374" s="228"/>
      <c r="D374" s="228"/>
      <c r="E374" s="229"/>
      <c r="F374" s="229"/>
      <c r="G374" s="227"/>
      <c r="H374" s="228"/>
      <c r="I374" s="228"/>
      <c r="J374" s="228"/>
      <c r="K374" s="228"/>
      <c r="L374" s="228"/>
      <c r="M374" s="228"/>
      <c r="N374" s="228"/>
      <c r="O374" s="228"/>
      <c r="P374" s="228"/>
      <c r="Q374" s="228"/>
      <c r="R374" s="228"/>
      <c r="S374" s="228"/>
      <c r="T374" s="230"/>
      <c r="U374" s="230"/>
      <c r="V374" s="230"/>
      <c r="W374" s="230"/>
      <c r="X374" s="230"/>
      <c r="Y374" s="230"/>
      <c r="Z374" s="230"/>
      <c r="AA374" s="230"/>
      <c r="AB374" s="230"/>
      <c r="AC374" s="230"/>
      <c r="AD374" s="230"/>
      <c r="AE374" s="230"/>
      <c r="AF374" s="231"/>
      <c r="AG374" s="231"/>
      <c r="AH374" s="231"/>
      <c r="AI374" s="231"/>
      <c r="AJ374" s="231"/>
      <c r="AK374" s="231"/>
      <c r="AL374" s="231"/>
      <c r="AM374" s="231"/>
      <c r="AN374" s="231"/>
      <c r="AO374" s="231"/>
      <c r="AP374" s="231"/>
      <c r="AQ374" s="231"/>
      <c r="AR374" s="231"/>
      <c r="AS374" s="231"/>
      <c r="AT374" s="231"/>
      <c r="AU374" s="231"/>
      <c r="AV374" s="231"/>
      <c r="AW374" s="231"/>
      <c r="AX374" s="231"/>
      <c r="AY374" s="231"/>
    </row>
    <row r="375" spans="1:51" ht="13.8">
      <c r="A375" s="227"/>
      <c r="B375" s="227"/>
      <c r="C375" s="228"/>
      <c r="D375" s="228"/>
      <c r="E375" s="229"/>
      <c r="F375" s="229"/>
      <c r="G375" s="227"/>
      <c r="H375" s="228"/>
      <c r="I375" s="228"/>
      <c r="J375" s="228"/>
      <c r="K375" s="228"/>
      <c r="L375" s="228"/>
      <c r="M375" s="228"/>
      <c r="N375" s="228"/>
      <c r="O375" s="228"/>
      <c r="P375" s="228"/>
      <c r="Q375" s="228"/>
      <c r="R375" s="228"/>
      <c r="S375" s="228"/>
      <c r="T375" s="230"/>
      <c r="U375" s="230"/>
      <c r="V375" s="230"/>
      <c r="W375" s="230"/>
      <c r="X375" s="230"/>
      <c r="Y375" s="230"/>
      <c r="Z375" s="230"/>
      <c r="AA375" s="230"/>
      <c r="AB375" s="230"/>
      <c r="AC375" s="230"/>
      <c r="AD375" s="230"/>
      <c r="AE375" s="230"/>
      <c r="AF375" s="231"/>
      <c r="AG375" s="231"/>
      <c r="AH375" s="231"/>
      <c r="AI375" s="231"/>
      <c r="AJ375" s="231"/>
      <c r="AK375" s="231"/>
      <c r="AL375" s="231"/>
      <c r="AM375" s="231"/>
      <c r="AN375" s="231"/>
      <c r="AO375" s="231"/>
      <c r="AP375" s="231"/>
      <c r="AQ375" s="231"/>
      <c r="AR375" s="231"/>
      <c r="AS375" s="231"/>
      <c r="AT375" s="231"/>
      <c r="AU375" s="231"/>
      <c r="AV375" s="231"/>
      <c r="AW375" s="231"/>
      <c r="AX375" s="231"/>
      <c r="AY375" s="231"/>
    </row>
    <row r="376" spans="1:51" ht="13.8">
      <c r="A376" s="227"/>
      <c r="B376" s="227"/>
      <c r="C376" s="228"/>
      <c r="D376" s="228"/>
      <c r="E376" s="229"/>
      <c r="F376" s="229"/>
      <c r="G376" s="227"/>
      <c r="H376" s="228"/>
      <c r="I376" s="228"/>
      <c r="J376" s="228"/>
      <c r="K376" s="228"/>
      <c r="L376" s="228"/>
      <c r="M376" s="228"/>
      <c r="N376" s="228"/>
      <c r="O376" s="228"/>
      <c r="P376" s="228"/>
      <c r="Q376" s="228"/>
      <c r="R376" s="228"/>
      <c r="S376" s="228"/>
      <c r="T376" s="230"/>
      <c r="U376" s="230"/>
      <c r="V376" s="230"/>
      <c r="W376" s="230"/>
      <c r="X376" s="230"/>
      <c r="Y376" s="230"/>
      <c r="Z376" s="230"/>
      <c r="AA376" s="230"/>
      <c r="AB376" s="230"/>
      <c r="AC376" s="230"/>
      <c r="AD376" s="230"/>
      <c r="AE376" s="230"/>
      <c r="AF376" s="231"/>
      <c r="AG376" s="231"/>
      <c r="AH376" s="231"/>
      <c r="AI376" s="231"/>
      <c r="AJ376" s="231"/>
      <c r="AK376" s="231"/>
      <c r="AL376" s="231"/>
      <c r="AM376" s="231"/>
      <c r="AN376" s="231"/>
      <c r="AO376" s="231"/>
      <c r="AP376" s="231"/>
      <c r="AQ376" s="231"/>
      <c r="AR376" s="231"/>
      <c r="AS376" s="231"/>
      <c r="AT376" s="231"/>
      <c r="AU376" s="231"/>
      <c r="AV376" s="231"/>
      <c r="AW376" s="231"/>
      <c r="AX376" s="231"/>
      <c r="AY376" s="231"/>
    </row>
    <row r="377" spans="1:51" ht="13.8">
      <c r="A377" s="227"/>
      <c r="B377" s="227"/>
      <c r="C377" s="228"/>
      <c r="D377" s="228"/>
      <c r="E377" s="229"/>
      <c r="F377" s="229"/>
      <c r="G377" s="227"/>
      <c r="H377" s="228"/>
      <c r="I377" s="228"/>
      <c r="J377" s="228"/>
      <c r="K377" s="228"/>
      <c r="L377" s="228"/>
      <c r="M377" s="228"/>
      <c r="N377" s="228"/>
      <c r="O377" s="228"/>
      <c r="P377" s="228"/>
      <c r="Q377" s="228"/>
      <c r="R377" s="228"/>
      <c r="S377" s="228"/>
      <c r="T377" s="230"/>
      <c r="U377" s="230"/>
      <c r="V377" s="230"/>
      <c r="W377" s="230"/>
      <c r="X377" s="230"/>
      <c r="Y377" s="230"/>
      <c r="Z377" s="230"/>
      <c r="AA377" s="230"/>
      <c r="AB377" s="230"/>
      <c r="AC377" s="230"/>
      <c r="AD377" s="230"/>
      <c r="AE377" s="230"/>
      <c r="AF377" s="231"/>
      <c r="AG377" s="231"/>
      <c r="AH377" s="231"/>
      <c r="AI377" s="231"/>
      <c r="AJ377" s="231"/>
      <c r="AK377" s="231"/>
      <c r="AL377" s="231"/>
      <c r="AM377" s="231"/>
      <c r="AN377" s="231"/>
      <c r="AO377" s="231"/>
      <c r="AP377" s="231"/>
      <c r="AQ377" s="231"/>
      <c r="AR377" s="231"/>
      <c r="AS377" s="231"/>
      <c r="AT377" s="231"/>
      <c r="AU377" s="231"/>
      <c r="AV377" s="231"/>
      <c r="AW377" s="231"/>
      <c r="AX377" s="231"/>
      <c r="AY377" s="231"/>
    </row>
    <row r="378" spans="1:51" ht="13.8">
      <c r="A378" s="227"/>
      <c r="B378" s="227"/>
      <c r="C378" s="228"/>
      <c r="D378" s="228"/>
      <c r="E378" s="229"/>
      <c r="F378" s="229"/>
      <c r="G378" s="227"/>
      <c r="H378" s="228"/>
      <c r="I378" s="228"/>
      <c r="J378" s="228"/>
      <c r="K378" s="228"/>
      <c r="L378" s="228"/>
      <c r="M378" s="228"/>
      <c r="N378" s="228"/>
      <c r="O378" s="228"/>
      <c r="P378" s="228"/>
      <c r="Q378" s="228"/>
      <c r="R378" s="228"/>
      <c r="S378" s="228"/>
      <c r="T378" s="230"/>
      <c r="U378" s="230"/>
      <c r="V378" s="230"/>
      <c r="W378" s="230"/>
      <c r="X378" s="230"/>
      <c r="Y378" s="230"/>
      <c r="Z378" s="230"/>
      <c r="AA378" s="230"/>
      <c r="AB378" s="230"/>
      <c r="AC378" s="230"/>
      <c r="AD378" s="230"/>
      <c r="AE378" s="230"/>
      <c r="AF378" s="231"/>
      <c r="AG378" s="231"/>
      <c r="AH378" s="231"/>
      <c r="AI378" s="231"/>
      <c r="AJ378" s="231"/>
      <c r="AK378" s="231"/>
      <c r="AL378" s="231"/>
      <c r="AM378" s="231"/>
      <c r="AN378" s="231"/>
      <c r="AO378" s="231"/>
      <c r="AP378" s="231"/>
      <c r="AQ378" s="231"/>
      <c r="AR378" s="231"/>
      <c r="AS378" s="231"/>
      <c r="AT378" s="231"/>
      <c r="AU378" s="231"/>
      <c r="AV378" s="231"/>
      <c r="AW378" s="231"/>
      <c r="AX378" s="231"/>
      <c r="AY378" s="231"/>
    </row>
    <row r="379" spans="1:51" ht="13.8">
      <c r="A379" s="227"/>
      <c r="B379" s="227"/>
      <c r="C379" s="228"/>
      <c r="D379" s="228"/>
      <c r="E379" s="229"/>
      <c r="F379" s="229"/>
      <c r="G379" s="227"/>
      <c r="H379" s="228"/>
      <c r="I379" s="228"/>
      <c r="J379" s="228"/>
      <c r="K379" s="228"/>
      <c r="L379" s="228"/>
      <c r="M379" s="228"/>
      <c r="N379" s="228"/>
      <c r="O379" s="228"/>
      <c r="P379" s="228"/>
      <c r="Q379" s="228"/>
      <c r="R379" s="228"/>
      <c r="S379" s="228"/>
      <c r="T379" s="230"/>
      <c r="U379" s="230"/>
      <c r="V379" s="230"/>
      <c r="W379" s="230"/>
      <c r="X379" s="230"/>
      <c r="Y379" s="230"/>
      <c r="Z379" s="230"/>
      <c r="AA379" s="230"/>
      <c r="AB379" s="230"/>
      <c r="AC379" s="230"/>
      <c r="AD379" s="230"/>
      <c r="AE379" s="230"/>
      <c r="AF379" s="231"/>
      <c r="AG379" s="231"/>
      <c r="AH379" s="231"/>
      <c r="AI379" s="231"/>
      <c r="AJ379" s="231"/>
      <c r="AK379" s="231"/>
      <c r="AL379" s="231"/>
      <c r="AM379" s="231"/>
      <c r="AN379" s="231"/>
      <c r="AO379" s="231"/>
      <c r="AP379" s="231"/>
      <c r="AQ379" s="231"/>
      <c r="AR379" s="231"/>
      <c r="AS379" s="231"/>
      <c r="AT379" s="231"/>
      <c r="AU379" s="231"/>
      <c r="AV379" s="231"/>
      <c r="AW379" s="231"/>
      <c r="AX379" s="231"/>
      <c r="AY379" s="231"/>
    </row>
    <row r="380" spans="1:51" ht="13.8">
      <c r="A380" s="227"/>
      <c r="B380" s="227"/>
      <c r="C380" s="228"/>
      <c r="D380" s="228"/>
      <c r="E380" s="229"/>
      <c r="F380" s="229"/>
      <c r="G380" s="227"/>
      <c r="H380" s="228"/>
      <c r="I380" s="228"/>
      <c r="J380" s="228"/>
      <c r="K380" s="228"/>
      <c r="L380" s="228"/>
      <c r="M380" s="228"/>
      <c r="N380" s="228"/>
      <c r="O380" s="228"/>
      <c r="P380" s="228"/>
      <c r="Q380" s="228"/>
      <c r="R380" s="228"/>
      <c r="S380" s="228"/>
      <c r="T380" s="230"/>
      <c r="U380" s="230"/>
      <c r="V380" s="230"/>
      <c r="W380" s="230"/>
      <c r="X380" s="230"/>
      <c r="Y380" s="230"/>
      <c r="Z380" s="230"/>
      <c r="AA380" s="230"/>
      <c r="AB380" s="230"/>
      <c r="AC380" s="230"/>
      <c r="AD380" s="230"/>
      <c r="AE380" s="230"/>
      <c r="AF380" s="231"/>
      <c r="AG380" s="231"/>
      <c r="AH380" s="231"/>
      <c r="AI380" s="231"/>
      <c r="AJ380" s="231"/>
      <c r="AK380" s="231"/>
      <c r="AL380" s="231"/>
      <c r="AM380" s="231"/>
      <c r="AN380" s="231"/>
      <c r="AO380" s="231"/>
      <c r="AP380" s="231"/>
      <c r="AQ380" s="231"/>
      <c r="AR380" s="231"/>
      <c r="AS380" s="231"/>
      <c r="AT380" s="231"/>
      <c r="AU380" s="231"/>
      <c r="AV380" s="231"/>
      <c r="AW380" s="231"/>
      <c r="AX380" s="231"/>
      <c r="AY380" s="231"/>
    </row>
    <row r="381" spans="1:51" ht="13.8">
      <c r="A381" s="227"/>
      <c r="B381" s="227"/>
      <c r="C381" s="228"/>
      <c r="D381" s="228"/>
      <c r="E381" s="229"/>
      <c r="F381" s="229"/>
      <c r="G381" s="227"/>
      <c r="H381" s="228"/>
      <c r="I381" s="228"/>
      <c r="J381" s="228"/>
      <c r="K381" s="228"/>
      <c r="L381" s="228"/>
      <c r="M381" s="228"/>
      <c r="N381" s="228"/>
      <c r="O381" s="228"/>
      <c r="P381" s="228"/>
      <c r="Q381" s="228"/>
      <c r="R381" s="228"/>
      <c r="S381" s="228"/>
      <c r="T381" s="230"/>
      <c r="U381" s="230"/>
      <c r="V381" s="230"/>
      <c r="W381" s="230"/>
      <c r="X381" s="230"/>
      <c r="Y381" s="230"/>
      <c r="Z381" s="230"/>
      <c r="AA381" s="230"/>
      <c r="AB381" s="230"/>
      <c r="AC381" s="230"/>
      <c r="AD381" s="230"/>
      <c r="AE381" s="230"/>
      <c r="AF381" s="231"/>
      <c r="AG381" s="231"/>
      <c r="AH381" s="231"/>
      <c r="AI381" s="231"/>
      <c r="AJ381" s="231"/>
      <c r="AK381" s="231"/>
      <c r="AL381" s="231"/>
      <c r="AM381" s="231"/>
      <c r="AN381" s="231"/>
      <c r="AO381" s="231"/>
      <c r="AP381" s="231"/>
      <c r="AQ381" s="231"/>
      <c r="AR381" s="231"/>
      <c r="AS381" s="231"/>
      <c r="AT381" s="231"/>
      <c r="AU381" s="231"/>
      <c r="AV381" s="231"/>
      <c r="AW381" s="231"/>
      <c r="AX381" s="231"/>
      <c r="AY381" s="231"/>
    </row>
    <row r="382" spans="1:51" ht="13.2">
      <c r="A382" s="48"/>
      <c r="B382" s="48"/>
      <c r="E382" s="25"/>
      <c r="F382" s="25"/>
      <c r="G382" s="48"/>
      <c r="T382" s="190"/>
      <c r="U382" s="190"/>
      <c r="V382" s="190"/>
      <c r="W382" s="190"/>
      <c r="X382" s="190"/>
      <c r="Y382" s="190"/>
      <c r="Z382" s="190"/>
      <c r="AA382" s="190"/>
      <c r="AB382" s="190"/>
      <c r="AC382" s="190"/>
      <c r="AD382" s="190"/>
      <c r="AE382" s="190"/>
      <c r="AF382" s="47"/>
      <c r="AG382" s="47"/>
      <c r="AH382" s="47"/>
      <c r="AI382" s="47"/>
      <c r="AJ382" s="47"/>
      <c r="AK382" s="47"/>
      <c r="AL382" s="47"/>
      <c r="AM382" s="47"/>
      <c r="AN382" s="47"/>
      <c r="AO382" s="47"/>
      <c r="AP382" s="47"/>
      <c r="AQ382" s="47"/>
      <c r="AR382" s="47"/>
      <c r="AS382" s="47"/>
      <c r="AT382" s="47"/>
      <c r="AU382" s="47"/>
      <c r="AV382" s="47"/>
      <c r="AW382" s="47"/>
      <c r="AX382" s="47"/>
      <c r="AY382" s="47"/>
    </row>
    <row r="383" spans="1:51" ht="13.2">
      <c r="A383" s="48"/>
      <c r="B383" s="48"/>
      <c r="E383" s="25"/>
      <c r="F383" s="25"/>
      <c r="G383" s="48"/>
      <c r="T383" s="190"/>
      <c r="U383" s="190"/>
      <c r="V383" s="190"/>
      <c r="W383" s="190"/>
      <c r="X383" s="190"/>
      <c r="Y383" s="190"/>
      <c r="Z383" s="190"/>
      <c r="AA383" s="190"/>
      <c r="AB383" s="190"/>
      <c r="AC383" s="190"/>
      <c r="AD383" s="190"/>
      <c r="AE383" s="190"/>
      <c r="AF383" s="47"/>
      <c r="AG383" s="47"/>
      <c r="AH383" s="47"/>
      <c r="AI383" s="47"/>
      <c r="AJ383" s="47"/>
      <c r="AK383" s="47"/>
      <c r="AL383" s="47"/>
      <c r="AM383" s="47"/>
      <c r="AN383" s="47"/>
      <c r="AO383" s="47"/>
      <c r="AP383" s="47"/>
      <c r="AQ383" s="47"/>
      <c r="AR383" s="47"/>
      <c r="AS383" s="47"/>
      <c r="AT383" s="47"/>
      <c r="AU383" s="47"/>
      <c r="AV383" s="47"/>
      <c r="AW383" s="47"/>
      <c r="AX383" s="47"/>
      <c r="AY383" s="47"/>
    </row>
    <row r="384" spans="1:51" ht="13.2">
      <c r="A384" s="48"/>
      <c r="B384" s="48"/>
      <c r="E384" s="25"/>
      <c r="F384" s="25"/>
      <c r="G384" s="48"/>
      <c r="T384" s="190"/>
      <c r="U384" s="190"/>
      <c r="V384" s="190"/>
      <c r="W384" s="190"/>
      <c r="X384" s="190"/>
      <c r="Y384" s="190"/>
      <c r="Z384" s="190"/>
      <c r="AA384" s="190"/>
      <c r="AB384" s="190"/>
      <c r="AC384" s="190"/>
      <c r="AD384" s="190"/>
      <c r="AE384" s="190"/>
      <c r="AF384" s="47"/>
      <c r="AG384" s="47"/>
      <c r="AH384" s="47"/>
      <c r="AI384" s="47"/>
      <c r="AJ384" s="47"/>
      <c r="AK384" s="47"/>
      <c r="AL384" s="47"/>
      <c r="AM384" s="47"/>
      <c r="AN384" s="47"/>
      <c r="AO384" s="47"/>
      <c r="AP384" s="47"/>
      <c r="AQ384" s="47"/>
      <c r="AR384" s="47"/>
      <c r="AS384" s="47"/>
      <c r="AT384" s="47"/>
      <c r="AU384" s="47"/>
      <c r="AV384" s="47"/>
      <c r="AW384" s="47"/>
      <c r="AX384" s="47"/>
      <c r="AY384" s="47"/>
    </row>
    <row r="385" spans="1:51" ht="13.2">
      <c r="A385" s="48"/>
      <c r="B385" s="48"/>
      <c r="E385" s="25"/>
      <c r="F385" s="25"/>
      <c r="G385" s="48"/>
      <c r="T385" s="190"/>
      <c r="U385" s="190"/>
      <c r="V385" s="190"/>
      <c r="W385" s="190"/>
      <c r="X385" s="190"/>
      <c r="Y385" s="190"/>
      <c r="Z385" s="190"/>
      <c r="AA385" s="190"/>
      <c r="AB385" s="190"/>
      <c r="AC385" s="190"/>
      <c r="AD385" s="190"/>
      <c r="AE385" s="190"/>
      <c r="AF385" s="47"/>
      <c r="AG385" s="47"/>
      <c r="AH385" s="47"/>
      <c r="AI385" s="47"/>
      <c r="AJ385" s="47"/>
      <c r="AK385" s="47"/>
      <c r="AL385" s="47"/>
      <c r="AM385" s="47"/>
      <c r="AN385" s="47"/>
      <c r="AO385" s="47"/>
      <c r="AP385" s="47"/>
      <c r="AQ385" s="47"/>
      <c r="AR385" s="47"/>
      <c r="AS385" s="47"/>
      <c r="AT385" s="47"/>
      <c r="AU385" s="47"/>
      <c r="AV385" s="47"/>
      <c r="AW385" s="47"/>
      <c r="AX385" s="47"/>
      <c r="AY385" s="47"/>
    </row>
    <row r="386" spans="1:51" ht="13.2">
      <c r="A386" s="48"/>
      <c r="B386" s="48"/>
      <c r="E386" s="25"/>
      <c r="F386" s="25"/>
      <c r="G386" s="48"/>
      <c r="T386" s="190"/>
      <c r="U386" s="190"/>
      <c r="V386" s="190"/>
      <c r="W386" s="190"/>
      <c r="X386" s="190"/>
      <c r="Y386" s="190"/>
      <c r="Z386" s="190"/>
      <c r="AA386" s="190"/>
      <c r="AB386" s="190"/>
      <c r="AC386" s="190"/>
      <c r="AD386" s="190"/>
      <c r="AE386" s="190"/>
      <c r="AF386" s="47"/>
      <c r="AG386" s="47"/>
      <c r="AH386" s="47"/>
      <c r="AI386" s="47"/>
      <c r="AJ386" s="47"/>
      <c r="AK386" s="47"/>
      <c r="AL386" s="47"/>
      <c r="AM386" s="47"/>
      <c r="AN386" s="47"/>
      <c r="AO386" s="47"/>
      <c r="AP386" s="47"/>
      <c r="AQ386" s="47"/>
      <c r="AR386" s="47"/>
      <c r="AS386" s="47"/>
      <c r="AT386" s="47"/>
      <c r="AU386" s="47"/>
      <c r="AV386" s="47"/>
      <c r="AW386" s="47"/>
      <c r="AX386" s="47"/>
      <c r="AY386" s="47"/>
    </row>
    <row r="387" spans="1:51" ht="13.2">
      <c r="A387" s="48"/>
      <c r="B387" s="48"/>
      <c r="E387" s="25"/>
      <c r="F387" s="25"/>
      <c r="G387" s="48"/>
      <c r="T387" s="190"/>
      <c r="U387" s="190"/>
      <c r="V387" s="190"/>
      <c r="W387" s="190"/>
      <c r="X387" s="190"/>
      <c r="Y387" s="190"/>
      <c r="Z387" s="190"/>
      <c r="AA387" s="190"/>
      <c r="AB387" s="190"/>
      <c r="AC387" s="190"/>
      <c r="AD387" s="190"/>
      <c r="AE387" s="190"/>
      <c r="AF387" s="47"/>
      <c r="AG387" s="47"/>
      <c r="AH387" s="47"/>
      <c r="AI387" s="47"/>
      <c r="AJ387" s="47"/>
      <c r="AK387" s="47"/>
      <c r="AL387" s="47"/>
      <c r="AM387" s="47"/>
      <c r="AN387" s="47"/>
      <c r="AO387" s="47"/>
      <c r="AP387" s="47"/>
      <c r="AQ387" s="47"/>
      <c r="AR387" s="47"/>
      <c r="AS387" s="47"/>
      <c r="AT387" s="47"/>
      <c r="AU387" s="47"/>
      <c r="AV387" s="47"/>
      <c r="AW387" s="47"/>
      <c r="AX387" s="47"/>
      <c r="AY387" s="47"/>
    </row>
    <row r="388" spans="1:51" ht="13.2">
      <c r="A388" s="48"/>
      <c r="B388" s="48"/>
      <c r="E388" s="25"/>
      <c r="F388" s="25"/>
      <c r="G388" s="48"/>
      <c r="T388" s="190"/>
      <c r="U388" s="190"/>
      <c r="V388" s="190"/>
      <c r="W388" s="190"/>
      <c r="X388" s="190"/>
      <c r="Y388" s="190"/>
      <c r="Z388" s="190"/>
      <c r="AA388" s="190"/>
      <c r="AB388" s="190"/>
      <c r="AC388" s="190"/>
      <c r="AD388" s="190"/>
      <c r="AE388" s="190"/>
      <c r="AF388" s="47"/>
      <c r="AG388" s="47"/>
      <c r="AH388" s="47"/>
      <c r="AI388" s="47"/>
      <c r="AJ388" s="47"/>
      <c r="AK388" s="47"/>
      <c r="AL388" s="47"/>
      <c r="AM388" s="47"/>
      <c r="AN388" s="47"/>
      <c r="AO388" s="47"/>
      <c r="AP388" s="47"/>
      <c r="AQ388" s="47"/>
      <c r="AR388" s="47"/>
      <c r="AS388" s="47"/>
      <c r="AT388" s="47"/>
      <c r="AU388" s="47"/>
      <c r="AV388" s="47"/>
      <c r="AW388" s="47"/>
      <c r="AX388" s="47"/>
      <c r="AY388" s="47"/>
    </row>
    <row r="389" spans="1:51" ht="13.2">
      <c r="A389" s="48"/>
      <c r="B389" s="48"/>
      <c r="E389" s="25"/>
      <c r="F389" s="25"/>
      <c r="G389" s="48"/>
      <c r="T389" s="190"/>
      <c r="U389" s="190"/>
      <c r="V389" s="190"/>
      <c r="W389" s="190"/>
      <c r="X389" s="190"/>
      <c r="Y389" s="190"/>
      <c r="Z389" s="190"/>
      <c r="AA389" s="190"/>
      <c r="AB389" s="190"/>
      <c r="AC389" s="190"/>
      <c r="AD389" s="190"/>
      <c r="AE389" s="190"/>
      <c r="AF389" s="47"/>
      <c r="AG389" s="47"/>
      <c r="AH389" s="47"/>
      <c r="AI389" s="47"/>
      <c r="AJ389" s="47"/>
      <c r="AK389" s="47"/>
      <c r="AL389" s="47"/>
      <c r="AM389" s="47"/>
      <c r="AN389" s="47"/>
      <c r="AO389" s="47"/>
      <c r="AP389" s="47"/>
      <c r="AQ389" s="47"/>
      <c r="AR389" s="47"/>
      <c r="AS389" s="47"/>
      <c r="AT389" s="47"/>
      <c r="AU389" s="47"/>
      <c r="AV389" s="47"/>
      <c r="AW389" s="47"/>
      <c r="AX389" s="47"/>
      <c r="AY389" s="47"/>
    </row>
    <row r="390" spans="1:51" ht="13.2">
      <c r="A390" s="48"/>
      <c r="B390" s="48"/>
      <c r="E390" s="25"/>
      <c r="F390" s="25"/>
      <c r="G390" s="48"/>
      <c r="T390" s="190"/>
      <c r="U390" s="190"/>
      <c r="V390" s="190"/>
      <c r="W390" s="190"/>
      <c r="X390" s="190"/>
      <c r="Y390" s="190"/>
      <c r="Z390" s="190"/>
      <c r="AA390" s="190"/>
      <c r="AB390" s="190"/>
      <c r="AC390" s="190"/>
      <c r="AD390" s="190"/>
      <c r="AE390" s="190"/>
      <c r="AF390" s="47"/>
      <c r="AG390" s="47"/>
      <c r="AH390" s="47"/>
      <c r="AI390" s="47"/>
      <c r="AJ390" s="47"/>
      <c r="AK390" s="47"/>
      <c r="AL390" s="47"/>
      <c r="AM390" s="47"/>
      <c r="AN390" s="47"/>
      <c r="AO390" s="47"/>
      <c r="AP390" s="47"/>
      <c r="AQ390" s="47"/>
      <c r="AR390" s="47"/>
      <c r="AS390" s="47"/>
      <c r="AT390" s="47"/>
      <c r="AU390" s="47"/>
      <c r="AV390" s="47"/>
      <c r="AW390" s="47"/>
      <c r="AX390" s="47"/>
      <c r="AY390" s="47"/>
    </row>
    <row r="391" spans="1:51" ht="13.2">
      <c r="A391" s="48"/>
      <c r="B391" s="48"/>
      <c r="E391" s="25"/>
      <c r="F391" s="25"/>
      <c r="G391" s="48"/>
      <c r="T391" s="190"/>
      <c r="U391" s="190"/>
      <c r="V391" s="190"/>
      <c r="W391" s="190"/>
      <c r="X391" s="190"/>
      <c r="Y391" s="190"/>
      <c r="Z391" s="190"/>
      <c r="AA391" s="190"/>
      <c r="AB391" s="190"/>
      <c r="AC391" s="190"/>
      <c r="AD391" s="190"/>
      <c r="AE391" s="190"/>
      <c r="AF391" s="47"/>
      <c r="AG391" s="47"/>
      <c r="AH391" s="47"/>
      <c r="AI391" s="47"/>
      <c r="AJ391" s="47"/>
      <c r="AK391" s="47"/>
      <c r="AL391" s="47"/>
      <c r="AM391" s="47"/>
      <c r="AN391" s="47"/>
      <c r="AO391" s="47"/>
      <c r="AP391" s="47"/>
      <c r="AQ391" s="47"/>
      <c r="AR391" s="47"/>
      <c r="AS391" s="47"/>
      <c r="AT391" s="47"/>
      <c r="AU391" s="47"/>
      <c r="AV391" s="47"/>
      <c r="AW391" s="47"/>
      <c r="AX391" s="47"/>
      <c r="AY391" s="47"/>
    </row>
    <row r="392" spans="1:51" ht="13.2">
      <c r="A392" s="48"/>
      <c r="B392" s="48"/>
      <c r="E392" s="25"/>
      <c r="F392" s="25"/>
      <c r="G392" s="48"/>
      <c r="T392" s="190"/>
      <c r="U392" s="190"/>
      <c r="V392" s="190"/>
      <c r="W392" s="190"/>
      <c r="X392" s="190"/>
      <c r="Y392" s="190"/>
      <c r="Z392" s="190"/>
      <c r="AA392" s="190"/>
      <c r="AB392" s="190"/>
      <c r="AC392" s="190"/>
      <c r="AD392" s="190"/>
      <c r="AE392" s="190"/>
      <c r="AF392" s="47"/>
      <c r="AG392" s="47"/>
      <c r="AH392" s="47"/>
      <c r="AI392" s="47"/>
      <c r="AJ392" s="47"/>
      <c r="AK392" s="47"/>
      <c r="AL392" s="47"/>
      <c r="AM392" s="47"/>
      <c r="AN392" s="47"/>
      <c r="AO392" s="47"/>
      <c r="AP392" s="47"/>
      <c r="AQ392" s="47"/>
      <c r="AR392" s="47"/>
      <c r="AS392" s="47"/>
      <c r="AT392" s="47"/>
      <c r="AU392" s="47"/>
      <c r="AV392" s="47"/>
      <c r="AW392" s="47"/>
      <c r="AX392" s="47"/>
      <c r="AY392" s="47"/>
    </row>
    <row r="393" spans="1:51" ht="13.2">
      <c r="A393" s="48"/>
      <c r="B393" s="48"/>
      <c r="E393" s="25"/>
      <c r="F393" s="25"/>
      <c r="G393" s="48"/>
      <c r="T393" s="190"/>
      <c r="U393" s="190"/>
      <c r="V393" s="190"/>
      <c r="W393" s="190"/>
      <c r="X393" s="190"/>
      <c r="Y393" s="190"/>
      <c r="Z393" s="190"/>
      <c r="AA393" s="190"/>
      <c r="AB393" s="190"/>
      <c r="AC393" s="190"/>
      <c r="AD393" s="190"/>
      <c r="AE393" s="190"/>
      <c r="AF393" s="47"/>
      <c r="AG393" s="47"/>
      <c r="AH393" s="47"/>
      <c r="AI393" s="47"/>
      <c r="AJ393" s="47"/>
      <c r="AK393" s="47"/>
      <c r="AL393" s="47"/>
      <c r="AM393" s="47"/>
      <c r="AN393" s="47"/>
      <c r="AO393" s="47"/>
      <c r="AP393" s="47"/>
      <c r="AQ393" s="47"/>
      <c r="AR393" s="47"/>
      <c r="AS393" s="47"/>
      <c r="AT393" s="47"/>
      <c r="AU393" s="47"/>
      <c r="AV393" s="47"/>
      <c r="AW393" s="47"/>
      <c r="AX393" s="47"/>
      <c r="AY393" s="47"/>
    </row>
    <row r="394" spans="1:51" ht="13.2">
      <c r="A394" s="48"/>
      <c r="B394" s="48"/>
      <c r="E394" s="25"/>
      <c r="F394" s="25"/>
      <c r="G394" s="48"/>
      <c r="T394" s="190"/>
      <c r="U394" s="190"/>
      <c r="V394" s="190"/>
      <c r="W394" s="190"/>
      <c r="X394" s="190"/>
      <c r="Y394" s="190"/>
      <c r="Z394" s="190"/>
      <c r="AA394" s="190"/>
      <c r="AB394" s="190"/>
      <c r="AC394" s="190"/>
      <c r="AD394" s="190"/>
      <c r="AE394" s="190"/>
      <c r="AF394" s="47"/>
      <c r="AG394" s="47"/>
      <c r="AH394" s="47"/>
      <c r="AI394" s="47"/>
      <c r="AJ394" s="47"/>
      <c r="AK394" s="47"/>
      <c r="AL394" s="47"/>
      <c r="AM394" s="47"/>
      <c r="AN394" s="47"/>
      <c r="AO394" s="47"/>
      <c r="AP394" s="47"/>
      <c r="AQ394" s="47"/>
      <c r="AR394" s="47"/>
      <c r="AS394" s="47"/>
      <c r="AT394" s="47"/>
      <c r="AU394" s="47"/>
      <c r="AV394" s="47"/>
      <c r="AW394" s="47"/>
      <c r="AX394" s="47"/>
      <c r="AY394" s="47"/>
    </row>
    <row r="395" spans="1:51" ht="13.2">
      <c r="A395" s="48"/>
      <c r="B395" s="48"/>
      <c r="E395" s="25"/>
      <c r="F395" s="25"/>
      <c r="G395" s="48"/>
      <c r="T395" s="190"/>
      <c r="U395" s="190"/>
      <c r="V395" s="190"/>
      <c r="W395" s="190"/>
      <c r="X395" s="190"/>
      <c r="Y395" s="190"/>
      <c r="Z395" s="190"/>
      <c r="AA395" s="190"/>
      <c r="AB395" s="190"/>
      <c r="AC395" s="190"/>
      <c r="AD395" s="190"/>
      <c r="AE395" s="190"/>
      <c r="AF395" s="47"/>
      <c r="AG395" s="47"/>
      <c r="AH395" s="47"/>
      <c r="AI395" s="47"/>
      <c r="AJ395" s="47"/>
      <c r="AK395" s="47"/>
      <c r="AL395" s="47"/>
      <c r="AM395" s="47"/>
      <c r="AN395" s="47"/>
      <c r="AO395" s="47"/>
      <c r="AP395" s="47"/>
      <c r="AQ395" s="47"/>
      <c r="AR395" s="47"/>
      <c r="AS395" s="47"/>
      <c r="AT395" s="47"/>
      <c r="AU395" s="47"/>
      <c r="AV395" s="47"/>
      <c r="AW395" s="47"/>
      <c r="AX395" s="47"/>
      <c r="AY395" s="47"/>
    </row>
    <row r="396" spans="1:51" ht="13.2">
      <c r="A396" s="48"/>
      <c r="B396" s="48"/>
      <c r="E396" s="25"/>
      <c r="F396" s="25"/>
      <c r="G396" s="48"/>
      <c r="T396" s="190"/>
      <c r="U396" s="190"/>
      <c r="V396" s="190"/>
      <c r="W396" s="190"/>
      <c r="X396" s="190"/>
      <c r="Y396" s="190"/>
      <c r="Z396" s="190"/>
      <c r="AA396" s="190"/>
      <c r="AB396" s="190"/>
      <c r="AC396" s="190"/>
      <c r="AD396" s="190"/>
      <c r="AE396" s="190"/>
      <c r="AF396" s="47"/>
      <c r="AG396" s="47"/>
      <c r="AH396" s="47"/>
      <c r="AI396" s="47"/>
      <c r="AJ396" s="47"/>
      <c r="AK396" s="47"/>
      <c r="AL396" s="47"/>
      <c r="AM396" s="47"/>
      <c r="AN396" s="47"/>
      <c r="AO396" s="47"/>
      <c r="AP396" s="47"/>
      <c r="AQ396" s="47"/>
      <c r="AR396" s="47"/>
      <c r="AS396" s="47"/>
      <c r="AT396" s="47"/>
      <c r="AU396" s="47"/>
      <c r="AV396" s="47"/>
      <c r="AW396" s="47"/>
      <c r="AX396" s="47"/>
      <c r="AY396" s="47"/>
    </row>
    <row r="397" spans="1:51" ht="13.2">
      <c r="A397" s="48"/>
      <c r="B397" s="48"/>
      <c r="E397" s="25"/>
      <c r="F397" s="25"/>
      <c r="G397" s="48"/>
      <c r="T397" s="190"/>
      <c r="U397" s="190"/>
      <c r="V397" s="190"/>
      <c r="W397" s="190"/>
      <c r="X397" s="190"/>
      <c r="Y397" s="190"/>
      <c r="Z397" s="190"/>
      <c r="AA397" s="190"/>
      <c r="AB397" s="190"/>
      <c r="AC397" s="190"/>
      <c r="AD397" s="190"/>
      <c r="AE397" s="190"/>
      <c r="AF397" s="47"/>
      <c r="AG397" s="47"/>
      <c r="AH397" s="47"/>
      <c r="AI397" s="47"/>
      <c r="AJ397" s="47"/>
      <c r="AK397" s="47"/>
      <c r="AL397" s="47"/>
      <c r="AM397" s="47"/>
      <c r="AN397" s="47"/>
      <c r="AO397" s="47"/>
      <c r="AP397" s="47"/>
      <c r="AQ397" s="47"/>
      <c r="AR397" s="47"/>
      <c r="AS397" s="47"/>
      <c r="AT397" s="47"/>
      <c r="AU397" s="47"/>
      <c r="AV397" s="47"/>
      <c r="AW397" s="47"/>
      <c r="AX397" s="47"/>
      <c r="AY397" s="47"/>
    </row>
    <row r="398" spans="1:51" ht="13.2">
      <c r="A398" s="48"/>
      <c r="B398" s="48"/>
      <c r="E398" s="25"/>
      <c r="F398" s="25"/>
      <c r="G398" s="48"/>
      <c r="T398" s="190"/>
      <c r="U398" s="190"/>
      <c r="V398" s="190"/>
      <c r="W398" s="190"/>
      <c r="X398" s="190"/>
      <c r="Y398" s="190"/>
      <c r="Z398" s="190"/>
      <c r="AA398" s="190"/>
      <c r="AB398" s="190"/>
      <c r="AC398" s="190"/>
      <c r="AD398" s="190"/>
      <c r="AE398" s="190"/>
      <c r="AF398" s="47"/>
      <c r="AG398" s="47"/>
      <c r="AH398" s="47"/>
      <c r="AI398" s="47"/>
      <c r="AJ398" s="47"/>
      <c r="AK398" s="47"/>
      <c r="AL398" s="47"/>
      <c r="AM398" s="47"/>
      <c r="AN398" s="47"/>
      <c r="AO398" s="47"/>
      <c r="AP398" s="47"/>
      <c r="AQ398" s="47"/>
      <c r="AR398" s="47"/>
      <c r="AS398" s="47"/>
      <c r="AT398" s="47"/>
      <c r="AU398" s="47"/>
      <c r="AV398" s="47"/>
      <c r="AW398" s="47"/>
      <c r="AX398" s="47"/>
      <c r="AY398" s="47"/>
    </row>
    <row r="399" spans="1:51" ht="13.2">
      <c r="A399" s="48"/>
      <c r="B399" s="48"/>
      <c r="E399" s="25"/>
      <c r="F399" s="25"/>
      <c r="G399" s="48"/>
      <c r="T399" s="190"/>
      <c r="U399" s="190"/>
      <c r="V399" s="190"/>
      <c r="W399" s="190"/>
      <c r="X399" s="190"/>
      <c r="Y399" s="190"/>
      <c r="Z399" s="190"/>
      <c r="AA399" s="190"/>
      <c r="AB399" s="190"/>
      <c r="AC399" s="190"/>
      <c r="AD399" s="190"/>
      <c r="AE399" s="190"/>
      <c r="AF399" s="47"/>
      <c r="AG399" s="47"/>
      <c r="AH399" s="47"/>
      <c r="AI399" s="47"/>
      <c r="AJ399" s="47"/>
      <c r="AK399" s="47"/>
      <c r="AL399" s="47"/>
      <c r="AM399" s="47"/>
      <c r="AN399" s="47"/>
      <c r="AO399" s="47"/>
      <c r="AP399" s="47"/>
      <c r="AQ399" s="47"/>
      <c r="AR399" s="47"/>
      <c r="AS399" s="47"/>
      <c r="AT399" s="47"/>
      <c r="AU399" s="47"/>
      <c r="AV399" s="47"/>
      <c r="AW399" s="47"/>
      <c r="AX399" s="47"/>
      <c r="AY399" s="47"/>
    </row>
    <row r="400" spans="1:51" ht="13.2">
      <c r="A400" s="48"/>
      <c r="B400" s="48"/>
      <c r="E400" s="25"/>
      <c r="F400" s="25"/>
      <c r="G400" s="48"/>
      <c r="T400" s="190"/>
      <c r="U400" s="190"/>
      <c r="V400" s="190"/>
      <c r="W400" s="190"/>
      <c r="X400" s="190"/>
      <c r="Y400" s="190"/>
      <c r="Z400" s="190"/>
      <c r="AA400" s="190"/>
      <c r="AB400" s="190"/>
      <c r="AC400" s="190"/>
      <c r="AD400" s="190"/>
      <c r="AE400" s="190"/>
      <c r="AF400" s="47"/>
      <c r="AG400" s="47"/>
      <c r="AH400" s="47"/>
      <c r="AI400" s="47"/>
      <c r="AJ400" s="47"/>
      <c r="AK400" s="47"/>
      <c r="AL400" s="47"/>
      <c r="AM400" s="47"/>
      <c r="AN400" s="47"/>
      <c r="AO400" s="47"/>
      <c r="AP400" s="47"/>
      <c r="AQ400" s="47"/>
      <c r="AR400" s="47"/>
      <c r="AS400" s="47"/>
      <c r="AT400" s="47"/>
      <c r="AU400" s="47"/>
      <c r="AV400" s="47"/>
      <c r="AW400" s="47"/>
      <c r="AX400" s="47"/>
      <c r="AY400" s="47"/>
    </row>
    <row r="401" spans="1:51" ht="13.2">
      <c r="A401" s="48"/>
      <c r="B401" s="48"/>
      <c r="E401" s="25"/>
      <c r="F401" s="25"/>
      <c r="G401" s="48"/>
      <c r="T401" s="190"/>
      <c r="U401" s="190"/>
      <c r="V401" s="190"/>
      <c r="W401" s="190"/>
      <c r="X401" s="190"/>
      <c r="Y401" s="190"/>
      <c r="Z401" s="190"/>
      <c r="AA401" s="190"/>
      <c r="AB401" s="190"/>
      <c r="AC401" s="190"/>
      <c r="AD401" s="190"/>
      <c r="AE401" s="190"/>
      <c r="AF401" s="47"/>
      <c r="AG401" s="47"/>
      <c r="AH401" s="47"/>
      <c r="AI401" s="47"/>
      <c r="AJ401" s="47"/>
      <c r="AK401" s="47"/>
      <c r="AL401" s="47"/>
      <c r="AM401" s="47"/>
      <c r="AN401" s="47"/>
      <c r="AO401" s="47"/>
      <c r="AP401" s="47"/>
      <c r="AQ401" s="47"/>
      <c r="AR401" s="47"/>
      <c r="AS401" s="47"/>
      <c r="AT401" s="47"/>
      <c r="AU401" s="47"/>
      <c r="AV401" s="47"/>
      <c r="AW401" s="47"/>
      <c r="AX401" s="47"/>
      <c r="AY401" s="47"/>
    </row>
    <row r="402" spans="1:51" ht="13.2">
      <c r="A402" s="48"/>
      <c r="B402" s="48"/>
      <c r="E402" s="25"/>
      <c r="F402" s="25"/>
      <c r="G402" s="48"/>
      <c r="T402" s="190"/>
      <c r="U402" s="190"/>
      <c r="V402" s="190"/>
      <c r="W402" s="190"/>
      <c r="X402" s="190"/>
      <c r="Y402" s="190"/>
      <c r="Z402" s="190"/>
      <c r="AA402" s="190"/>
      <c r="AB402" s="190"/>
      <c r="AC402" s="190"/>
      <c r="AD402" s="190"/>
      <c r="AE402" s="190"/>
      <c r="AF402" s="47"/>
      <c r="AG402" s="47"/>
      <c r="AH402" s="47"/>
      <c r="AI402" s="47"/>
      <c r="AJ402" s="47"/>
      <c r="AK402" s="47"/>
      <c r="AL402" s="47"/>
      <c r="AM402" s="47"/>
      <c r="AN402" s="47"/>
      <c r="AO402" s="47"/>
      <c r="AP402" s="47"/>
      <c r="AQ402" s="47"/>
      <c r="AR402" s="47"/>
      <c r="AS402" s="47"/>
      <c r="AT402" s="47"/>
      <c r="AU402" s="47"/>
      <c r="AV402" s="47"/>
      <c r="AW402" s="47"/>
      <c r="AX402" s="47"/>
      <c r="AY402" s="47"/>
    </row>
    <row r="403" spans="1:51" ht="13.2">
      <c r="A403" s="48"/>
      <c r="B403" s="48"/>
      <c r="E403" s="25"/>
      <c r="F403" s="25"/>
      <c r="G403" s="48"/>
      <c r="T403" s="190"/>
      <c r="U403" s="190"/>
      <c r="V403" s="190"/>
      <c r="W403" s="190"/>
      <c r="X403" s="190"/>
      <c r="Y403" s="190"/>
      <c r="Z403" s="190"/>
      <c r="AA403" s="190"/>
      <c r="AB403" s="190"/>
      <c r="AC403" s="190"/>
      <c r="AD403" s="190"/>
      <c r="AE403" s="190"/>
      <c r="AF403" s="47"/>
      <c r="AG403" s="47"/>
      <c r="AH403" s="47"/>
      <c r="AI403" s="47"/>
      <c r="AJ403" s="47"/>
      <c r="AK403" s="47"/>
      <c r="AL403" s="47"/>
      <c r="AM403" s="47"/>
      <c r="AN403" s="47"/>
      <c r="AO403" s="47"/>
      <c r="AP403" s="47"/>
      <c r="AQ403" s="47"/>
      <c r="AR403" s="47"/>
      <c r="AS403" s="47"/>
      <c r="AT403" s="47"/>
      <c r="AU403" s="47"/>
      <c r="AV403" s="47"/>
      <c r="AW403" s="47"/>
      <c r="AX403" s="47"/>
      <c r="AY403" s="47"/>
    </row>
    <row r="404" spans="1:51" ht="13.2">
      <c r="A404" s="48"/>
      <c r="B404" s="48"/>
      <c r="E404" s="25"/>
      <c r="F404" s="25"/>
      <c r="G404" s="48"/>
      <c r="T404" s="190"/>
      <c r="U404" s="190"/>
      <c r="V404" s="190"/>
      <c r="W404" s="190"/>
      <c r="X404" s="190"/>
      <c r="Y404" s="190"/>
      <c r="Z404" s="190"/>
      <c r="AA404" s="190"/>
      <c r="AB404" s="190"/>
      <c r="AC404" s="190"/>
      <c r="AD404" s="190"/>
      <c r="AE404" s="190"/>
      <c r="AF404" s="47"/>
      <c r="AG404" s="47"/>
      <c r="AH404" s="47"/>
      <c r="AI404" s="47"/>
      <c r="AJ404" s="47"/>
      <c r="AK404" s="47"/>
      <c r="AL404" s="47"/>
      <c r="AM404" s="47"/>
      <c r="AN404" s="47"/>
      <c r="AO404" s="47"/>
      <c r="AP404" s="47"/>
      <c r="AQ404" s="47"/>
      <c r="AR404" s="47"/>
      <c r="AS404" s="47"/>
      <c r="AT404" s="47"/>
      <c r="AU404" s="47"/>
      <c r="AV404" s="47"/>
      <c r="AW404" s="47"/>
      <c r="AX404" s="47"/>
      <c r="AY404" s="47"/>
    </row>
    <row r="405" spans="1:51" ht="13.2">
      <c r="A405" s="48"/>
      <c r="B405" s="48"/>
      <c r="E405" s="25"/>
      <c r="F405" s="25"/>
      <c r="G405" s="48"/>
      <c r="T405" s="190"/>
      <c r="U405" s="190"/>
      <c r="V405" s="190"/>
      <c r="W405" s="190"/>
      <c r="X405" s="190"/>
      <c r="Y405" s="190"/>
      <c r="Z405" s="190"/>
      <c r="AA405" s="190"/>
      <c r="AB405" s="190"/>
      <c r="AC405" s="190"/>
      <c r="AD405" s="190"/>
      <c r="AE405" s="190"/>
      <c r="AF405" s="47"/>
      <c r="AG405" s="47"/>
      <c r="AH405" s="47"/>
      <c r="AI405" s="47"/>
      <c r="AJ405" s="47"/>
      <c r="AK405" s="47"/>
      <c r="AL405" s="47"/>
      <c r="AM405" s="47"/>
      <c r="AN405" s="47"/>
      <c r="AO405" s="47"/>
      <c r="AP405" s="47"/>
      <c r="AQ405" s="47"/>
      <c r="AR405" s="47"/>
      <c r="AS405" s="47"/>
      <c r="AT405" s="47"/>
      <c r="AU405" s="47"/>
      <c r="AV405" s="47"/>
      <c r="AW405" s="47"/>
      <c r="AX405" s="47"/>
      <c r="AY405" s="47"/>
    </row>
    <row r="406" spans="1:51" ht="13.2">
      <c r="A406" s="48"/>
      <c r="B406" s="48"/>
      <c r="E406" s="25"/>
      <c r="F406" s="25"/>
      <c r="G406" s="48"/>
      <c r="T406" s="190"/>
      <c r="U406" s="190"/>
      <c r="V406" s="190"/>
      <c r="W406" s="190"/>
      <c r="X406" s="190"/>
      <c r="Y406" s="190"/>
      <c r="Z406" s="190"/>
      <c r="AA406" s="190"/>
      <c r="AB406" s="190"/>
      <c r="AC406" s="190"/>
      <c r="AD406" s="190"/>
      <c r="AE406" s="190"/>
      <c r="AF406" s="47"/>
      <c r="AG406" s="47"/>
      <c r="AH406" s="47"/>
      <c r="AI406" s="47"/>
      <c r="AJ406" s="47"/>
      <c r="AK406" s="47"/>
      <c r="AL406" s="47"/>
      <c r="AM406" s="47"/>
      <c r="AN406" s="47"/>
      <c r="AO406" s="47"/>
      <c r="AP406" s="47"/>
      <c r="AQ406" s="47"/>
      <c r="AR406" s="47"/>
      <c r="AS406" s="47"/>
      <c r="AT406" s="47"/>
      <c r="AU406" s="47"/>
      <c r="AV406" s="47"/>
      <c r="AW406" s="47"/>
      <c r="AX406" s="47"/>
      <c r="AY406" s="47"/>
    </row>
    <row r="407" spans="1:51" ht="13.2">
      <c r="A407" s="48"/>
      <c r="B407" s="48"/>
      <c r="E407" s="25"/>
      <c r="F407" s="25"/>
      <c r="G407" s="48"/>
      <c r="T407" s="190"/>
      <c r="U407" s="190"/>
      <c r="V407" s="190"/>
      <c r="W407" s="190"/>
      <c r="X407" s="190"/>
      <c r="Y407" s="190"/>
      <c r="Z407" s="190"/>
      <c r="AA407" s="190"/>
      <c r="AB407" s="190"/>
      <c r="AC407" s="190"/>
      <c r="AD407" s="190"/>
      <c r="AE407" s="190"/>
      <c r="AF407" s="47"/>
      <c r="AG407" s="47"/>
      <c r="AH407" s="47"/>
      <c r="AI407" s="47"/>
      <c r="AJ407" s="47"/>
      <c r="AK407" s="47"/>
      <c r="AL407" s="47"/>
      <c r="AM407" s="47"/>
      <c r="AN407" s="47"/>
      <c r="AO407" s="47"/>
      <c r="AP407" s="47"/>
      <c r="AQ407" s="47"/>
      <c r="AR407" s="47"/>
      <c r="AS407" s="47"/>
      <c r="AT407" s="47"/>
      <c r="AU407" s="47"/>
      <c r="AV407" s="47"/>
      <c r="AW407" s="47"/>
      <c r="AX407" s="47"/>
      <c r="AY407" s="47"/>
    </row>
    <row r="408" spans="1:51" ht="13.2">
      <c r="A408" s="48"/>
      <c r="B408" s="48"/>
      <c r="E408" s="25"/>
      <c r="F408" s="25"/>
      <c r="G408" s="48"/>
      <c r="T408" s="190"/>
      <c r="U408" s="190"/>
      <c r="V408" s="190"/>
      <c r="W408" s="190"/>
      <c r="X408" s="190"/>
      <c r="Y408" s="190"/>
      <c r="Z408" s="190"/>
      <c r="AA408" s="190"/>
      <c r="AB408" s="190"/>
      <c r="AC408" s="190"/>
      <c r="AD408" s="190"/>
      <c r="AE408" s="190"/>
      <c r="AF408" s="47"/>
      <c r="AG408" s="47"/>
      <c r="AH408" s="47"/>
      <c r="AI408" s="47"/>
      <c r="AJ408" s="47"/>
      <c r="AK408" s="47"/>
      <c r="AL408" s="47"/>
      <c r="AM408" s="47"/>
      <c r="AN408" s="47"/>
      <c r="AO408" s="47"/>
      <c r="AP408" s="47"/>
      <c r="AQ408" s="47"/>
      <c r="AR408" s="47"/>
      <c r="AS408" s="47"/>
      <c r="AT408" s="47"/>
      <c r="AU408" s="47"/>
      <c r="AV408" s="47"/>
      <c r="AW408" s="47"/>
      <c r="AX408" s="47"/>
      <c r="AY408" s="47"/>
    </row>
    <row r="409" spans="1:51" ht="13.2">
      <c r="A409" s="48"/>
      <c r="B409" s="48"/>
      <c r="E409" s="25"/>
      <c r="F409" s="25"/>
      <c r="G409" s="48"/>
      <c r="T409" s="190"/>
      <c r="U409" s="190"/>
      <c r="V409" s="190"/>
      <c r="W409" s="190"/>
      <c r="X409" s="190"/>
      <c r="Y409" s="190"/>
      <c r="Z409" s="190"/>
      <c r="AA409" s="190"/>
      <c r="AB409" s="190"/>
      <c r="AC409" s="190"/>
      <c r="AD409" s="190"/>
      <c r="AE409" s="190"/>
      <c r="AF409" s="47"/>
      <c r="AG409" s="47"/>
      <c r="AH409" s="47"/>
      <c r="AI409" s="47"/>
      <c r="AJ409" s="47"/>
      <c r="AK409" s="47"/>
      <c r="AL409" s="47"/>
      <c r="AM409" s="47"/>
      <c r="AN409" s="47"/>
      <c r="AO409" s="47"/>
      <c r="AP409" s="47"/>
      <c r="AQ409" s="47"/>
      <c r="AR409" s="47"/>
      <c r="AS409" s="47"/>
      <c r="AT409" s="47"/>
      <c r="AU409" s="47"/>
      <c r="AV409" s="47"/>
      <c r="AW409" s="47"/>
      <c r="AX409" s="47"/>
      <c r="AY409" s="47"/>
    </row>
    <row r="410" spans="1:51" ht="13.2">
      <c r="A410" s="48"/>
      <c r="B410" s="48"/>
      <c r="E410" s="25"/>
      <c r="F410" s="25"/>
      <c r="G410" s="48"/>
      <c r="T410" s="190"/>
      <c r="U410" s="190"/>
      <c r="V410" s="190"/>
      <c r="W410" s="190"/>
      <c r="X410" s="190"/>
      <c r="Y410" s="190"/>
      <c r="Z410" s="190"/>
      <c r="AA410" s="190"/>
      <c r="AB410" s="190"/>
      <c r="AC410" s="190"/>
      <c r="AD410" s="190"/>
      <c r="AE410" s="190"/>
      <c r="AF410" s="47"/>
      <c r="AG410" s="47"/>
      <c r="AH410" s="47"/>
      <c r="AI410" s="47"/>
      <c r="AJ410" s="47"/>
      <c r="AK410" s="47"/>
      <c r="AL410" s="47"/>
      <c r="AM410" s="47"/>
      <c r="AN410" s="47"/>
      <c r="AO410" s="47"/>
      <c r="AP410" s="47"/>
      <c r="AQ410" s="47"/>
      <c r="AR410" s="47"/>
      <c r="AS410" s="47"/>
      <c r="AT410" s="47"/>
      <c r="AU410" s="47"/>
      <c r="AV410" s="47"/>
      <c r="AW410" s="47"/>
      <c r="AX410" s="47"/>
      <c r="AY410" s="47"/>
    </row>
    <row r="411" spans="1:51" ht="13.2">
      <c r="A411" s="48"/>
      <c r="B411" s="48"/>
      <c r="E411" s="25"/>
      <c r="F411" s="25"/>
      <c r="G411" s="48"/>
      <c r="T411" s="190"/>
      <c r="U411" s="190"/>
      <c r="V411" s="190"/>
      <c r="W411" s="190"/>
      <c r="X411" s="190"/>
      <c r="Y411" s="190"/>
      <c r="Z411" s="190"/>
      <c r="AA411" s="190"/>
      <c r="AB411" s="190"/>
      <c r="AC411" s="190"/>
      <c r="AD411" s="190"/>
      <c r="AE411" s="190"/>
      <c r="AF411" s="47"/>
      <c r="AG411" s="47"/>
      <c r="AH411" s="47"/>
      <c r="AI411" s="47"/>
      <c r="AJ411" s="47"/>
      <c r="AK411" s="47"/>
      <c r="AL411" s="47"/>
      <c r="AM411" s="47"/>
      <c r="AN411" s="47"/>
      <c r="AO411" s="47"/>
      <c r="AP411" s="47"/>
      <c r="AQ411" s="47"/>
      <c r="AR411" s="47"/>
      <c r="AS411" s="47"/>
      <c r="AT411" s="47"/>
      <c r="AU411" s="47"/>
      <c r="AV411" s="47"/>
      <c r="AW411" s="47"/>
      <c r="AX411" s="47"/>
      <c r="AY411" s="47"/>
    </row>
    <row r="412" spans="1:51" ht="13.2">
      <c r="A412" s="48"/>
      <c r="B412" s="48"/>
      <c r="E412" s="25"/>
      <c r="F412" s="25"/>
      <c r="G412" s="48"/>
      <c r="T412" s="190"/>
      <c r="U412" s="190"/>
      <c r="V412" s="190"/>
      <c r="W412" s="190"/>
      <c r="X412" s="190"/>
      <c r="Y412" s="190"/>
      <c r="Z412" s="190"/>
      <c r="AA412" s="190"/>
      <c r="AB412" s="190"/>
      <c r="AC412" s="190"/>
      <c r="AD412" s="190"/>
      <c r="AE412" s="190"/>
      <c r="AF412" s="47"/>
      <c r="AG412" s="47"/>
      <c r="AH412" s="47"/>
      <c r="AI412" s="47"/>
      <c r="AJ412" s="47"/>
      <c r="AK412" s="47"/>
      <c r="AL412" s="47"/>
      <c r="AM412" s="47"/>
      <c r="AN412" s="47"/>
      <c r="AO412" s="47"/>
      <c r="AP412" s="47"/>
      <c r="AQ412" s="47"/>
      <c r="AR412" s="47"/>
      <c r="AS412" s="47"/>
      <c r="AT412" s="47"/>
      <c r="AU412" s="47"/>
      <c r="AV412" s="47"/>
      <c r="AW412" s="47"/>
      <c r="AX412" s="47"/>
      <c r="AY412" s="47"/>
    </row>
    <row r="413" spans="1:51" ht="13.2">
      <c r="A413" s="48"/>
      <c r="B413" s="48"/>
      <c r="E413" s="25"/>
      <c r="F413" s="25"/>
      <c r="G413" s="48"/>
      <c r="T413" s="190"/>
      <c r="U413" s="190"/>
      <c r="V413" s="190"/>
      <c r="W413" s="190"/>
      <c r="X413" s="190"/>
      <c r="Y413" s="190"/>
      <c r="Z413" s="190"/>
      <c r="AA413" s="190"/>
      <c r="AB413" s="190"/>
      <c r="AC413" s="190"/>
      <c r="AD413" s="190"/>
      <c r="AE413" s="190"/>
      <c r="AF413" s="47"/>
      <c r="AG413" s="47"/>
      <c r="AH413" s="47"/>
      <c r="AI413" s="47"/>
      <c r="AJ413" s="47"/>
      <c r="AK413" s="47"/>
      <c r="AL413" s="47"/>
      <c r="AM413" s="47"/>
      <c r="AN413" s="47"/>
      <c r="AO413" s="47"/>
      <c r="AP413" s="47"/>
      <c r="AQ413" s="47"/>
      <c r="AR413" s="47"/>
      <c r="AS413" s="47"/>
      <c r="AT413" s="47"/>
      <c r="AU413" s="47"/>
      <c r="AV413" s="47"/>
      <c r="AW413" s="47"/>
      <c r="AX413" s="47"/>
      <c r="AY413" s="47"/>
    </row>
    <row r="414" spans="1:51" ht="13.2">
      <c r="A414" s="48"/>
      <c r="B414" s="48"/>
      <c r="E414" s="25"/>
      <c r="F414" s="25"/>
      <c r="G414" s="48"/>
      <c r="T414" s="190"/>
      <c r="U414" s="190"/>
      <c r="V414" s="190"/>
      <c r="W414" s="190"/>
      <c r="X414" s="190"/>
      <c r="Y414" s="190"/>
      <c r="Z414" s="190"/>
      <c r="AA414" s="190"/>
      <c r="AB414" s="190"/>
      <c r="AC414" s="190"/>
      <c r="AD414" s="190"/>
      <c r="AE414" s="190"/>
      <c r="AF414" s="47"/>
      <c r="AG414" s="47"/>
      <c r="AH414" s="47"/>
      <c r="AI414" s="47"/>
      <c r="AJ414" s="47"/>
      <c r="AK414" s="47"/>
      <c r="AL414" s="47"/>
      <c r="AM414" s="47"/>
      <c r="AN414" s="47"/>
      <c r="AO414" s="47"/>
      <c r="AP414" s="47"/>
      <c r="AQ414" s="47"/>
      <c r="AR414" s="47"/>
      <c r="AS414" s="47"/>
      <c r="AT414" s="47"/>
      <c r="AU414" s="47"/>
      <c r="AV414" s="47"/>
      <c r="AW414" s="47"/>
      <c r="AX414" s="47"/>
      <c r="AY414" s="47"/>
    </row>
    <row r="415" spans="1:51" ht="13.2">
      <c r="A415" s="48"/>
      <c r="B415" s="48"/>
      <c r="E415" s="25"/>
      <c r="F415" s="25"/>
      <c r="G415" s="48"/>
      <c r="T415" s="190"/>
      <c r="U415" s="190"/>
      <c r="V415" s="190"/>
      <c r="W415" s="190"/>
      <c r="X415" s="190"/>
      <c r="Y415" s="190"/>
      <c r="Z415" s="190"/>
      <c r="AA415" s="190"/>
      <c r="AB415" s="190"/>
      <c r="AC415" s="190"/>
      <c r="AD415" s="190"/>
      <c r="AE415" s="190"/>
      <c r="AF415" s="47"/>
      <c r="AG415" s="47"/>
      <c r="AH415" s="47"/>
      <c r="AI415" s="47"/>
      <c r="AJ415" s="47"/>
      <c r="AK415" s="47"/>
      <c r="AL415" s="47"/>
      <c r="AM415" s="47"/>
      <c r="AN415" s="47"/>
      <c r="AO415" s="47"/>
      <c r="AP415" s="47"/>
      <c r="AQ415" s="47"/>
      <c r="AR415" s="47"/>
      <c r="AS415" s="47"/>
      <c r="AT415" s="47"/>
      <c r="AU415" s="47"/>
      <c r="AV415" s="47"/>
      <c r="AW415" s="47"/>
      <c r="AX415" s="47"/>
      <c r="AY415" s="47"/>
    </row>
    <row r="416" spans="1:51" ht="13.2">
      <c r="A416" s="48"/>
      <c r="B416" s="48"/>
      <c r="E416" s="25"/>
      <c r="F416" s="25"/>
      <c r="G416" s="48"/>
      <c r="T416" s="190"/>
      <c r="U416" s="190"/>
      <c r="V416" s="190"/>
      <c r="W416" s="190"/>
      <c r="X416" s="190"/>
      <c r="Y416" s="190"/>
      <c r="Z416" s="190"/>
      <c r="AA416" s="190"/>
      <c r="AB416" s="190"/>
      <c r="AC416" s="190"/>
      <c r="AD416" s="190"/>
      <c r="AE416" s="190"/>
      <c r="AF416" s="47"/>
      <c r="AG416" s="47"/>
      <c r="AH416" s="47"/>
      <c r="AI416" s="47"/>
      <c r="AJ416" s="47"/>
      <c r="AK416" s="47"/>
      <c r="AL416" s="47"/>
      <c r="AM416" s="47"/>
      <c r="AN416" s="47"/>
      <c r="AO416" s="47"/>
      <c r="AP416" s="47"/>
      <c r="AQ416" s="47"/>
      <c r="AR416" s="47"/>
      <c r="AS416" s="47"/>
      <c r="AT416" s="47"/>
      <c r="AU416" s="47"/>
      <c r="AV416" s="47"/>
      <c r="AW416" s="47"/>
      <c r="AX416" s="47"/>
      <c r="AY416" s="47"/>
    </row>
    <row r="417" spans="1:51" ht="13.2">
      <c r="A417" s="48"/>
      <c r="B417" s="48"/>
      <c r="E417" s="25"/>
      <c r="F417" s="25"/>
      <c r="G417" s="48"/>
      <c r="T417" s="190"/>
      <c r="U417" s="190"/>
      <c r="V417" s="190"/>
      <c r="W417" s="190"/>
      <c r="X417" s="190"/>
      <c r="Y417" s="190"/>
      <c r="Z417" s="190"/>
      <c r="AA417" s="190"/>
      <c r="AB417" s="190"/>
      <c r="AC417" s="190"/>
      <c r="AD417" s="190"/>
      <c r="AE417" s="190"/>
      <c r="AF417" s="47"/>
      <c r="AG417" s="47"/>
      <c r="AH417" s="47"/>
      <c r="AI417" s="47"/>
      <c r="AJ417" s="47"/>
      <c r="AK417" s="47"/>
      <c r="AL417" s="47"/>
      <c r="AM417" s="47"/>
      <c r="AN417" s="47"/>
      <c r="AO417" s="47"/>
      <c r="AP417" s="47"/>
      <c r="AQ417" s="47"/>
      <c r="AR417" s="47"/>
      <c r="AS417" s="47"/>
      <c r="AT417" s="47"/>
      <c r="AU417" s="47"/>
      <c r="AV417" s="47"/>
      <c r="AW417" s="47"/>
      <c r="AX417" s="47"/>
      <c r="AY417" s="47"/>
    </row>
    <row r="418" spans="1:51" ht="13.2">
      <c r="A418" s="48"/>
      <c r="B418" s="48"/>
      <c r="E418" s="25"/>
      <c r="F418" s="25"/>
      <c r="G418" s="48"/>
      <c r="T418" s="190"/>
      <c r="U418" s="190"/>
      <c r="V418" s="190"/>
      <c r="W418" s="190"/>
      <c r="X418" s="190"/>
      <c r="Y418" s="190"/>
      <c r="Z418" s="190"/>
      <c r="AA418" s="190"/>
      <c r="AB418" s="190"/>
      <c r="AC418" s="190"/>
      <c r="AD418" s="190"/>
      <c r="AE418" s="190"/>
      <c r="AF418" s="47"/>
      <c r="AG418" s="47"/>
      <c r="AH418" s="47"/>
      <c r="AI418" s="47"/>
      <c r="AJ418" s="47"/>
      <c r="AK418" s="47"/>
      <c r="AL418" s="47"/>
      <c r="AM418" s="47"/>
      <c r="AN418" s="47"/>
      <c r="AO418" s="47"/>
      <c r="AP418" s="47"/>
      <c r="AQ418" s="47"/>
      <c r="AR418" s="47"/>
      <c r="AS418" s="47"/>
      <c r="AT418" s="47"/>
      <c r="AU418" s="47"/>
      <c r="AV418" s="47"/>
      <c r="AW418" s="47"/>
      <c r="AX418" s="47"/>
      <c r="AY418" s="47"/>
    </row>
    <row r="419" spans="1:51" ht="13.2">
      <c r="A419" s="48"/>
      <c r="B419" s="48"/>
      <c r="E419" s="25"/>
      <c r="F419" s="25"/>
      <c r="G419" s="48"/>
      <c r="T419" s="190"/>
      <c r="U419" s="190"/>
      <c r="V419" s="190"/>
      <c r="W419" s="190"/>
      <c r="X419" s="190"/>
      <c r="Y419" s="190"/>
      <c r="Z419" s="190"/>
      <c r="AA419" s="190"/>
      <c r="AB419" s="190"/>
      <c r="AC419" s="190"/>
      <c r="AD419" s="190"/>
      <c r="AE419" s="190"/>
      <c r="AF419" s="47"/>
      <c r="AG419" s="47"/>
      <c r="AH419" s="47"/>
      <c r="AI419" s="47"/>
      <c r="AJ419" s="47"/>
      <c r="AK419" s="47"/>
      <c r="AL419" s="47"/>
      <c r="AM419" s="47"/>
      <c r="AN419" s="47"/>
      <c r="AO419" s="47"/>
      <c r="AP419" s="47"/>
      <c r="AQ419" s="47"/>
      <c r="AR419" s="47"/>
      <c r="AS419" s="47"/>
      <c r="AT419" s="47"/>
      <c r="AU419" s="47"/>
      <c r="AV419" s="47"/>
      <c r="AW419" s="47"/>
      <c r="AX419" s="47"/>
      <c r="AY419" s="47"/>
    </row>
    <row r="420" spans="1:51" ht="13.2">
      <c r="A420" s="48"/>
      <c r="B420" s="48"/>
      <c r="E420" s="25"/>
      <c r="F420" s="25"/>
      <c r="G420" s="48"/>
      <c r="T420" s="190"/>
      <c r="U420" s="190"/>
      <c r="V420" s="190"/>
      <c r="W420" s="190"/>
      <c r="X420" s="190"/>
      <c r="Y420" s="190"/>
      <c r="Z420" s="190"/>
      <c r="AA420" s="190"/>
      <c r="AB420" s="190"/>
      <c r="AC420" s="190"/>
      <c r="AD420" s="190"/>
      <c r="AE420" s="190"/>
      <c r="AF420" s="47"/>
      <c r="AG420" s="47"/>
      <c r="AH420" s="47"/>
      <c r="AI420" s="47"/>
      <c r="AJ420" s="47"/>
      <c r="AK420" s="47"/>
      <c r="AL420" s="47"/>
      <c r="AM420" s="47"/>
      <c r="AN420" s="47"/>
      <c r="AO420" s="47"/>
      <c r="AP420" s="47"/>
      <c r="AQ420" s="47"/>
      <c r="AR420" s="47"/>
      <c r="AS420" s="47"/>
      <c r="AT420" s="47"/>
      <c r="AU420" s="47"/>
      <c r="AV420" s="47"/>
      <c r="AW420" s="47"/>
      <c r="AX420" s="47"/>
      <c r="AY420" s="47"/>
    </row>
    <row r="421" spans="1:51" ht="13.2">
      <c r="A421" s="48"/>
      <c r="B421" s="48"/>
      <c r="E421" s="25"/>
      <c r="F421" s="25"/>
      <c r="G421" s="48"/>
      <c r="T421" s="190"/>
      <c r="U421" s="190"/>
      <c r="V421" s="190"/>
      <c r="W421" s="190"/>
      <c r="X421" s="190"/>
      <c r="Y421" s="190"/>
      <c r="Z421" s="190"/>
      <c r="AA421" s="190"/>
      <c r="AB421" s="190"/>
      <c r="AC421" s="190"/>
      <c r="AD421" s="190"/>
      <c r="AE421" s="190"/>
      <c r="AF421" s="47"/>
      <c r="AG421" s="47"/>
      <c r="AH421" s="47"/>
      <c r="AI421" s="47"/>
      <c r="AJ421" s="47"/>
      <c r="AK421" s="47"/>
      <c r="AL421" s="47"/>
      <c r="AM421" s="47"/>
      <c r="AN421" s="47"/>
      <c r="AO421" s="47"/>
      <c r="AP421" s="47"/>
      <c r="AQ421" s="47"/>
      <c r="AR421" s="47"/>
      <c r="AS421" s="47"/>
      <c r="AT421" s="47"/>
      <c r="AU421" s="47"/>
      <c r="AV421" s="47"/>
      <c r="AW421" s="47"/>
      <c r="AX421" s="47"/>
      <c r="AY421" s="47"/>
    </row>
    <row r="422" spans="1:51" ht="13.2">
      <c r="A422" s="48"/>
      <c r="B422" s="48"/>
      <c r="E422" s="25"/>
      <c r="F422" s="25"/>
      <c r="G422" s="48"/>
      <c r="T422" s="190"/>
      <c r="U422" s="190"/>
      <c r="V422" s="190"/>
      <c r="W422" s="190"/>
      <c r="X422" s="190"/>
      <c r="Y422" s="190"/>
      <c r="Z422" s="190"/>
      <c r="AA422" s="190"/>
      <c r="AB422" s="190"/>
      <c r="AC422" s="190"/>
      <c r="AD422" s="190"/>
      <c r="AE422" s="190"/>
      <c r="AF422" s="47"/>
      <c r="AG422" s="47"/>
      <c r="AH422" s="47"/>
      <c r="AI422" s="47"/>
      <c r="AJ422" s="47"/>
      <c r="AK422" s="47"/>
      <c r="AL422" s="47"/>
      <c r="AM422" s="47"/>
      <c r="AN422" s="47"/>
      <c r="AO422" s="47"/>
      <c r="AP422" s="47"/>
      <c r="AQ422" s="47"/>
      <c r="AR422" s="47"/>
      <c r="AS422" s="47"/>
      <c r="AT422" s="47"/>
      <c r="AU422" s="47"/>
      <c r="AV422" s="47"/>
      <c r="AW422" s="47"/>
      <c r="AX422" s="47"/>
      <c r="AY422" s="47"/>
    </row>
    <row r="423" spans="1:51" ht="13.2">
      <c r="A423" s="48"/>
      <c r="B423" s="48"/>
      <c r="E423" s="25"/>
      <c r="F423" s="25"/>
      <c r="G423" s="48"/>
      <c r="T423" s="190"/>
      <c r="U423" s="190"/>
      <c r="V423" s="190"/>
      <c r="W423" s="190"/>
      <c r="X423" s="190"/>
      <c r="Y423" s="190"/>
      <c r="Z423" s="190"/>
      <c r="AA423" s="190"/>
      <c r="AB423" s="190"/>
      <c r="AC423" s="190"/>
      <c r="AD423" s="190"/>
      <c r="AE423" s="190"/>
      <c r="AF423" s="47"/>
      <c r="AG423" s="47"/>
      <c r="AH423" s="47"/>
      <c r="AI423" s="47"/>
      <c r="AJ423" s="47"/>
      <c r="AK423" s="47"/>
      <c r="AL423" s="47"/>
      <c r="AM423" s="47"/>
      <c r="AN423" s="47"/>
      <c r="AO423" s="47"/>
      <c r="AP423" s="47"/>
      <c r="AQ423" s="47"/>
      <c r="AR423" s="47"/>
      <c r="AS423" s="47"/>
      <c r="AT423" s="47"/>
      <c r="AU423" s="47"/>
      <c r="AV423" s="47"/>
      <c r="AW423" s="47"/>
      <c r="AX423" s="47"/>
      <c r="AY423" s="47"/>
    </row>
    <row r="424" spans="1:51" ht="13.2">
      <c r="A424" s="48"/>
      <c r="B424" s="48"/>
      <c r="E424" s="25"/>
      <c r="F424" s="25"/>
      <c r="G424" s="48"/>
      <c r="T424" s="190"/>
      <c r="U424" s="190"/>
      <c r="V424" s="190"/>
      <c r="W424" s="190"/>
      <c r="X424" s="190"/>
      <c r="Y424" s="190"/>
      <c r="Z424" s="190"/>
      <c r="AA424" s="190"/>
      <c r="AB424" s="190"/>
      <c r="AC424" s="190"/>
      <c r="AD424" s="190"/>
      <c r="AE424" s="190"/>
      <c r="AF424" s="47"/>
      <c r="AG424" s="47"/>
      <c r="AH424" s="47"/>
      <c r="AI424" s="47"/>
      <c r="AJ424" s="47"/>
      <c r="AK424" s="47"/>
      <c r="AL424" s="47"/>
      <c r="AM424" s="47"/>
      <c r="AN424" s="47"/>
      <c r="AO424" s="47"/>
      <c r="AP424" s="47"/>
      <c r="AQ424" s="47"/>
      <c r="AR424" s="47"/>
      <c r="AS424" s="47"/>
      <c r="AT424" s="47"/>
      <c r="AU424" s="47"/>
      <c r="AV424" s="47"/>
      <c r="AW424" s="47"/>
      <c r="AX424" s="47"/>
      <c r="AY424" s="47"/>
    </row>
    <row r="425" spans="1:51" ht="13.2">
      <c r="A425" s="48"/>
      <c r="B425" s="48"/>
      <c r="E425" s="25"/>
      <c r="F425" s="25"/>
      <c r="G425" s="48"/>
      <c r="T425" s="190"/>
      <c r="U425" s="190"/>
      <c r="V425" s="190"/>
      <c r="W425" s="190"/>
      <c r="X425" s="190"/>
      <c r="Y425" s="190"/>
      <c r="Z425" s="190"/>
      <c r="AA425" s="190"/>
      <c r="AB425" s="190"/>
      <c r="AC425" s="190"/>
      <c r="AD425" s="190"/>
      <c r="AE425" s="190"/>
      <c r="AF425" s="47"/>
      <c r="AG425" s="47"/>
      <c r="AH425" s="47"/>
      <c r="AI425" s="47"/>
      <c r="AJ425" s="47"/>
      <c r="AK425" s="47"/>
      <c r="AL425" s="47"/>
      <c r="AM425" s="47"/>
      <c r="AN425" s="47"/>
      <c r="AO425" s="47"/>
      <c r="AP425" s="47"/>
      <c r="AQ425" s="47"/>
      <c r="AR425" s="47"/>
      <c r="AS425" s="47"/>
      <c r="AT425" s="47"/>
      <c r="AU425" s="47"/>
      <c r="AV425" s="47"/>
      <c r="AW425" s="47"/>
      <c r="AX425" s="47"/>
      <c r="AY425" s="47"/>
    </row>
    <row r="426" spans="1:51" ht="13.2">
      <c r="A426" s="48"/>
      <c r="B426" s="48"/>
      <c r="E426" s="25"/>
      <c r="F426" s="25"/>
      <c r="G426" s="48"/>
      <c r="T426" s="190"/>
      <c r="U426" s="190"/>
      <c r="V426" s="190"/>
      <c r="W426" s="190"/>
      <c r="X426" s="190"/>
      <c r="Y426" s="190"/>
      <c r="Z426" s="190"/>
      <c r="AA426" s="190"/>
      <c r="AB426" s="190"/>
      <c r="AC426" s="190"/>
      <c r="AD426" s="190"/>
      <c r="AE426" s="190"/>
      <c r="AF426" s="47"/>
      <c r="AG426" s="47"/>
      <c r="AH426" s="47"/>
      <c r="AI426" s="47"/>
      <c r="AJ426" s="47"/>
      <c r="AK426" s="47"/>
      <c r="AL426" s="47"/>
      <c r="AM426" s="47"/>
      <c r="AN426" s="47"/>
      <c r="AO426" s="47"/>
      <c r="AP426" s="47"/>
      <c r="AQ426" s="47"/>
      <c r="AR426" s="47"/>
      <c r="AS426" s="47"/>
      <c r="AT426" s="47"/>
      <c r="AU426" s="47"/>
      <c r="AV426" s="47"/>
      <c r="AW426" s="47"/>
      <c r="AX426" s="47"/>
      <c r="AY426" s="47"/>
    </row>
    <row r="427" spans="1:51" ht="13.2">
      <c r="A427" s="48"/>
      <c r="B427" s="48"/>
      <c r="E427" s="25"/>
      <c r="F427" s="25"/>
      <c r="G427" s="48"/>
      <c r="T427" s="190"/>
      <c r="U427" s="190"/>
      <c r="V427" s="190"/>
      <c r="W427" s="190"/>
      <c r="X427" s="190"/>
      <c r="Y427" s="190"/>
      <c r="Z427" s="190"/>
      <c r="AA427" s="190"/>
      <c r="AB427" s="190"/>
      <c r="AC427" s="190"/>
      <c r="AD427" s="190"/>
      <c r="AE427" s="190"/>
      <c r="AF427" s="47"/>
      <c r="AG427" s="47"/>
      <c r="AH427" s="47"/>
      <c r="AI427" s="47"/>
      <c r="AJ427" s="47"/>
      <c r="AK427" s="47"/>
      <c r="AL427" s="47"/>
      <c r="AM427" s="47"/>
      <c r="AN427" s="47"/>
      <c r="AO427" s="47"/>
      <c r="AP427" s="47"/>
      <c r="AQ427" s="47"/>
      <c r="AR427" s="47"/>
      <c r="AS427" s="47"/>
      <c r="AT427" s="47"/>
      <c r="AU427" s="47"/>
      <c r="AV427" s="47"/>
      <c r="AW427" s="47"/>
      <c r="AX427" s="47"/>
      <c r="AY427" s="47"/>
    </row>
    <row r="428" spans="1:51" ht="13.2">
      <c r="A428" s="48"/>
      <c r="B428" s="48"/>
      <c r="E428" s="25"/>
      <c r="F428" s="25"/>
      <c r="G428" s="48"/>
      <c r="T428" s="190"/>
      <c r="U428" s="190"/>
      <c r="V428" s="190"/>
      <c r="W428" s="190"/>
      <c r="X428" s="190"/>
      <c r="Y428" s="190"/>
      <c r="Z428" s="190"/>
      <c r="AA428" s="190"/>
      <c r="AB428" s="190"/>
      <c r="AC428" s="190"/>
      <c r="AD428" s="190"/>
      <c r="AE428" s="190"/>
      <c r="AF428" s="47"/>
      <c r="AG428" s="47"/>
      <c r="AH428" s="47"/>
      <c r="AI428" s="47"/>
      <c r="AJ428" s="47"/>
      <c r="AK428" s="47"/>
      <c r="AL428" s="47"/>
      <c r="AM428" s="47"/>
      <c r="AN428" s="47"/>
      <c r="AO428" s="47"/>
      <c r="AP428" s="47"/>
      <c r="AQ428" s="47"/>
      <c r="AR428" s="47"/>
      <c r="AS428" s="47"/>
      <c r="AT428" s="47"/>
      <c r="AU428" s="47"/>
      <c r="AV428" s="47"/>
      <c r="AW428" s="47"/>
      <c r="AX428" s="47"/>
      <c r="AY428" s="47"/>
    </row>
    <row r="429" spans="1:51" ht="13.2">
      <c r="A429" s="48"/>
      <c r="B429" s="48"/>
      <c r="E429" s="25"/>
      <c r="F429" s="25"/>
      <c r="G429" s="48"/>
      <c r="T429" s="190"/>
      <c r="U429" s="190"/>
      <c r="V429" s="190"/>
      <c r="W429" s="190"/>
      <c r="X429" s="190"/>
      <c r="Y429" s="190"/>
      <c r="Z429" s="190"/>
      <c r="AA429" s="190"/>
      <c r="AB429" s="190"/>
      <c r="AC429" s="190"/>
      <c r="AD429" s="190"/>
      <c r="AE429" s="190"/>
      <c r="AF429" s="47"/>
      <c r="AG429" s="47"/>
      <c r="AH429" s="47"/>
      <c r="AI429" s="47"/>
      <c r="AJ429" s="47"/>
      <c r="AK429" s="47"/>
      <c r="AL429" s="47"/>
      <c r="AM429" s="47"/>
      <c r="AN429" s="47"/>
      <c r="AO429" s="47"/>
      <c r="AP429" s="47"/>
      <c r="AQ429" s="47"/>
      <c r="AR429" s="47"/>
      <c r="AS429" s="47"/>
      <c r="AT429" s="47"/>
      <c r="AU429" s="47"/>
      <c r="AV429" s="47"/>
      <c r="AW429" s="47"/>
      <c r="AX429" s="47"/>
      <c r="AY429" s="47"/>
    </row>
    <row r="430" spans="1:51" ht="13.2">
      <c r="A430" s="48"/>
      <c r="B430" s="48"/>
      <c r="E430" s="25"/>
      <c r="F430" s="25"/>
      <c r="G430" s="48"/>
      <c r="T430" s="190"/>
      <c r="U430" s="190"/>
      <c r="V430" s="190"/>
      <c r="W430" s="190"/>
      <c r="X430" s="190"/>
      <c r="Y430" s="190"/>
      <c r="Z430" s="190"/>
      <c r="AA430" s="190"/>
      <c r="AB430" s="190"/>
      <c r="AC430" s="190"/>
      <c r="AD430" s="190"/>
      <c r="AE430" s="190"/>
      <c r="AF430" s="47"/>
      <c r="AG430" s="47"/>
      <c r="AH430" s="47"/>
      <c r="AI430" s="47"/>
      <c r="AJ430" s="47"/>
      <c r="AK430" s="47"/>
      <c r="AL430" s="47"/>
      <c r="AM430" s="47"/>
      <c r="AN430" s="47"/>
      <c r="AO430" s="47"/>
      <c r="AP430" s="47"/>
      <c r="AQ430" s="47"/>
      <c r="AR430" s="47"/>
      <c r="AS430" s="47"/>
      <c r="AT430" s="47"/>
      <c r="AU430" s="47"/>
      <c r="AV430" s="47"/>
      <c r="AW430" s="47"/>
      <c r="AX430" s="47"/>
      <c r="AY430" s="47"/>
    </row>
    <row r="431" spans="1:51" ht="13.2">
      <c r="A431" s="48"/>
      <c r="B431" s="48"/>
      <c r="E431" s="25"/>
      <c r="F431" s="25"/>
      <c r="G431" s="48"/>
      <c r="T431" s="190"/>
      <c r="U431" s="190"/>
      <c r="V431" s="190"/>
      <c r="W431" s="190"/>
      <c r="X431" s="190"/>
      <c r="Y431" s="190"/>
      <c r="Z431" s="190"/>
      <c r="AA431" s="190"/>
      <c r="AB431" s="190"/>
      <c r="AC431" s="190"/>
      <c r="AD431" s="190"/>
      <c r="AE431" s="190"/>
      <c r="AF431" s="47"/>
      <c r="AG431" s="47"/>
      <c r="AH431" s="47"/>
      <c r="AI431" s="47"/>
      <c r="AJ431" s="47"/>
      <c r="AK431" s="47"/>
      <c r="AL431" s="47"/>
      <c r="AM431" s="47"/>
      <c r="AN431" s="47"/>
      <c r="AO431" s="47"/>
      <c r="AP431" s="47"/>
      <c r="AQ431" s="47"/>
      <c r="AR431" s="47"/>
      <c r="AS431" s="47"/>
      <c r="AT431" s="47"/>
      <c r="AU431" s="47"/>
      <c r="AV431" s="47"/>
      <c r="AW431" s="47"/>
      <c r="AX431" s="47"/>
      <c r="AY431" s="47"/>
    </row>
    <row r="432" spans="1:51" ht="13.2">
      <c r="A432" s="48"/>
      <c r="B432" s="48"/>
      <c r="E432" s="25"/>
      <c r="F432" s="25"/>
      <c r="G432" s="48"/>
      <c r="T432" s="190"/>
      <c r="U432" s="190"/>
      <c r="V432" s="190"/>
      <c r="W432" s="190"/>
      <c r="X432" s="190"/>
      <c r="Y432" s="190"/>
      <c r="Z432" s="190"/>
      <c r="AA432" s="190"/>
      <c r="AB432" s="190"/>
      <c r="AC432" s="190"/>
      <c r="AD432" s="190"/>
      <c r="AE432" s="190"/>
      <c r="AF432" s="47"/>
      <c r="AG432" s="47"/>
      <c r="AH432" s="47"/>
      <c r="AI432" s="47"/>
      <c r="AJ432" s="47"/>
      <c r="AK432" s="47"/>
      <c r="AL432" s="47"/>
      <c r="AM432" s="47"/>
      <c r="AN432" s="47"/>
      <c r="AO432" s="47"/>
      <c r="AP432" s="47"/>
      <c r="AQ432" s="47"/>
      <c r="AR432" s="47"/>
      <c r="AS432" s="47"/>
      <c r="AT432" s="47"/>
      <c r="AU432" s="47"/>
      <c r="AV432" s="47"/>
      <c r="AW432" s="47"/>
      <c r="AX432" s="47"/>
      <c r="AY432" s="47"/>
    </row>
    <row r="433" spans="1:51" ht="13.2">
      <c r="A433" s="48"/>
      <c r="B433" s="48"/>
      <c r="E433" s="25"/>
      <c r="F433" s="25"/>
      <c r="G433" s="48"/>
      <c r="T433" s="190"/>
      <c r="U433" s="190"/>
      <c r="V433" s="190"/>
      <c r="W433" s="190"/>
      <c r="X433" s="190"/>
      <c r="Y433" s="190"/>
      <c r="Z433" s="190"/>
      <c r="AA433" s="190"/>
      <c r="AB433" s="190"/>
      <c r="AC433" s="190"/>
      <c r="AD433" s="190"/>
      <c r="AE433" s="190"/>
      <c r="AF433" s="47"/>
      <c r="AG433" s="47"/>
      <c r="AH433" s="47"/>
      <c r="AI433" s="47"/>
      <c r="AJ433" s="47"/>
      <c r="AK433" s="47"/>
      <c r="AL433" s="47"/>
      <c r="AM433" s="47"/>
      <c r="AN433" s="47"/>
      <c r="AO433" s="47"/>
      <c r="AP433" s="47"/>
      <c r="AQ433" s="47"/>
      <c r="AR433" s="47"/>
      <c r="AS433" s="47"/>
      <c r="AT433" s="47"/>
      <c r="AU433" s="47"/>
      <c r="AV433" s="47"/>
      <c r="AW433" s="47"/>
      <c r="AX433" s="47"/>
      <c r="AY433" s="47"/>
    </row>
    <row r="434" spans="1:51" ht="13.2">
      <c r="A434" s="48"/>
      <c r="B434" s="48"/>
      <c r="E434" s="25"/>
      <c r="F434" s="25"/>
      <c r="G434" s="48"/>
      <c r="T434" s="190"/>
      <c r="U434" s="190"/>
      <c r="V434" s="190"/>
      <c r="W434" s="190"/>
      <c r="X434" s="190"/>
      <c r="Y434" s="190"/>
      <c r="Z434" s="190"/>
      <c r="AA434" s="190"/>
      <c r="AB434" s="190"/>
      <c r="AC434" s="190"/>
      <c r="AD434" s="190"/>
      <c r="AE434" s="190"/>
      <c r="AF434" s="47"/>
      <c r="AG434" s="47"/>
      <c r="AH434" s="47"/>
      <c r="AI434" s="47"/>
      <c r="AJ434" s="47"/>
      <c r="AK434" s="47"/>
      <c r="AL434" s="47"/>
      <c r="AM434" s="47"/>
      <c r="AN434" s="47"/>
      <c r="AO434" s="47"/>
      <c r="AP434" s="47"/>
      <c r="AQ434" s="47"/>
      <c r="AR434" s="47"/>
      <c r="AS434" s="47"/>
      <c r="AT434" s="47"/>
      <c r="AU434" s="47"/>
      <c r="AV434" s="47"/>
      <c r="AW434" s="47"/>
      <c r="AX434" s="47"/>
      <c r="AY434" s="47"/>
    </row>
    <row r="435" spans="1:51" ht="13.2">
      <c r="A435" s="48"/>
      <c r="B435" s="48"/>
      <c r="E435" s="25"/>
      <c r="F435" s="25"/>
      <c r="G435" s="48"/>
      <c r="T435" s="190"/>
      <c r="U435" s="190"/>
      <c r="V435" s="190"/>
      <c r="W435" s="190"/>
      <c r="X435" s="190"/>
      <c r="Y435" s="190"/>
      <c r="Z435" s="190"/>
      <c r="AA435" s="190"/>
      <c r="AB435" s="190"/>
      <c r="AC435" s="190"/>
      <c r="AD435" s="190"/>
      <c r="AE435" s="190"/>
      <c r="AF435" s="47"/>
      <c r="AG435" s="47"/>
      <c r="AH435" s="47"/>
      <c r="AI435" s="47"/>
      <c r="AJ435" s="47"/>
      <c r="AK435" s="47"/>
      <c r="AL435" s="47"/>
      <c r="AM435" s="47"/>
      <c r="AN435" s="47"/>
      <c r="AO435" s="47"/>
      <c r="AP435" s="47"/>
      <c r="AQ435" s="47"/>
      <c r="AR435" s="47"/>
      <c r="AS435" s="47"/>
      <c r="AT435" s="47"/>
      <c r="AU435" s="47"/>
      <c r="AV435" s="47"/>
      <c r="AW435" s="47"/>
      <c r="AX435" s="47"/>
      <c r="AY435" s="47"/>
    </row>
    <row r="436" spans="1:51" ht="13.2">
      <c r="A436" s="48"/>
      <c r="B436" s="48"/>
      <c r="E436" s="25"/>
      <c r="F436" s="25"/>
      <c r="G436" s="48"/>
      <c r="T436" s="190"/>
      <c r="U436" s="190"/>
      <c r="V436" s="190"/>
      <c r="W436" s="190"/>
      <c r="X436" s="190"/>
      <c r="Y436" s="190"/>
      <c r="Z436" s="190"/>
      <c r="AA436" s="190"/>
      <c r="AB436" s="190"/>
      <c r="AC436" s="190"/>
      <c r="AD436" s="190"/>
      <c r="AE436" s="190"/>
      <c r="AF436" s="47"/>
      <c r="AG436" s="47"/>
      <c r="AH436" s="47"/>
      <c r="AI436" s="47"/>
      <c r="AJ436" s="47"/>
      <c r="AK436" s="47"/>
      <c r="AL436" s="47"/>
      <c r="AM436" s="47"/>
      <c r="AN436" s="47"/>
      <c r="AO436" s="47"/>
      <c r="AP436" s="47"/>
      <c r="AQ436" s="47"/>
      <c r="AR436" s="47"/>
      <c r="AS436" s="47"/>
      <c r="AT436" s="47"/>
      <c r="AU436" s="47"/>
      <c r="AV436" s="47"/>
      <c r="AW436" s="47"/>
      <c r="AX436" s="47"/>
      <c r="AY436" s="47"/>
    </row>
    <row r="437" spans="1:51" ht="13.2">
      <c r="A437" s="48"/>
      <c r="B437" s="48"/>
      <c r="E437" s="25"/>
      <c r="F437" s="25"/>
      <c r="G437" s="48"/>
      <c r="T437" s="190"/>
      <c r="U437" s="190"/>
      <c r="V437" s="190"/>
      <c r="W437" s="190"/>
      <c r="X437" s="190"/>
      <c r="Y437" s="190"/>
      <c r="Z437" s="190"/>
      <c r="AA437" s="190"/>
      <c r="AB437" s="190"/>
      <c r="AC437" s="190"/>
      <c r="AD437" s="190"/>
      <c r="AE437" s="190"/>
      <c r="AF437" s="47"/>
      <c r="AG437" s="47"/>
      <c r="AH437" s="47"/>
      <c r="AI437" s="47"/>
      <c r="AJ437" s="47"/>
      <c r="AK437" s="47"/>
      <c r="AL437" s="47"/>
      <c r="AM437" s="47"/>
      <c r="AN437" s="47"/>
      <c r="AO437" s="47"/>
      <c r="AP437" s="47"/>
      <c r="AQ437" s="47"/>
      <c r="AR437" s="47"/>
      <c r="AS437" s="47"/>
      <c r="AT437" s="47"/>
      <c r="AU437" s="47"/>
      <c r="AV437" s="47"/>
      <c r="AW437" s="47"/>
      <c r="AX437" s="47"/>
      <c r="AY437" s="47"/>
    </row>
    <row r="438" spans="1:51" ht="13.2">
      <c r="A438" s="48"/>
      <c r="B438" s="48"/>
      <c r="E438" s="25"/>
      <c r="F438" s="25"/>
      <c r="G438" s="48"/>
      <c r="T438" s="190"/>
      <c r="U438" s="190"/>
      <c r="V438" s="190"/>
      <c r="W438" s="190"/>
      <c r="X438" s="190"/>
      <c r="Y438" s="190"/>
      <c r="Z438" s="190"/>
      <c r="AA438" s="190"/>
      <c r="AB438" s="190"/>
      <c r="AC438" s="190"/>
      <c r="AD438" s="190"/>
      <c r="AE438" s="190"/>
      <c r="AF438" s="47"/>
      <c r="AG438" s="47"/>
      <c r="AH438" s="47"/>
      <c r="AI438" s="47"/>
      <c r="AJ438" s="47"/>
      <c r="AK438" s="47"/>
      <c r="AL438" s="47"/>
      <c r="AM438" s="47"/>
      <c r="AN438" s="47"/>
      <c r="AO438" s="47"/>
      <c r="AP438" s="47"/>
      <c r="AQ438" s="47"/>
      <c r="AR438" s="47"/>
      <c r="AS438" s="47"/>
      <c r="AT438" s="47"/>
      <c r="AU438" s="47"/>
      <c r="AV438" s="47"/>
      <c r="AW438" s="47"/>
      <c r="AX438" s="47"/>
      <c r="AY438" s="47"/>
    </row>
    <row r="439" spans="1:51" ht="13.2">
      <c r="A439" s="48"/>
      <c r="B439" s="48"/>
      <c r="E439" s="25"/>
      <c r="F439" s="25"/>
      <c r="G439" s="48"/>
      <c r="T439" s="190"/>
      <c r="U439" s="190"/>
      <c r="V439" s="190"/>
      <c r="W439" s="190"/>
      <c r="X439" s="190"/>
      <c r="Y439" s="190"/>
      <c r="Z439" s="190"/>
      <c r="AA439" s="190"/>
      <c r="AB439" s="190"/>
      <c r="AC439" s="190"/>
      <c r="AD439" s="190"/>
      <c r="AE439" s="190"/>
      <c r="AF439" s="47"/>
      <c r="AG439" s="47"/>
      <c r="AH439" s="47"/>
      <c r="AI439" s="47"/>
      <c r="AJ439" s="47"/>
      <c r="AK439" s="47"/>
      <c r="AL439" s="47"/>
      <c r="AM439" s="47"/>
      <c r="AN439" s="47"/>
      <c r="AO439" s="47"/>
      <c r="AP439" s="47"/>
      <c r="AQ439" s="47"/>
      <c r="AR439" s="47"/>
      <c r="AS439" s="47"/>
      <c r="AT439" s="47"/>
      <c r="AU439" s="47"/>
      <c r="AV439" s="47"/>
      <c r="AW439" s="47"/>
      <c r="AX439" s="47"/>
      <c r="AY439" s="47"/>
    </row>
    <row r="440" spans="1:51" ht="13.2">
      <c r="A440" s="48"/>
      <c r="B440" s="48"/>
      <c r="E440" s="25"/>
      <c r="F440" s="25"/>
      <c r="G440" s="48"/>
      <c r="T440" s="190"/>
      <c r="U440" s="190"/>
      <c r="V440" s="190"/>
      <c r="W440" s="190"/>
      <c r="X440" s="190"/>
      <c r="Y440" s="190"/>
      <c r="Z440" s="190"/>
      <c r="AA440" s="190"/>
      <c r="AB440" s="190"/>
      <c r="AC440" s="190"/>
      <c r="AD440" s="190"/>
      <c r="AE440" s="190"/>
      <c r="AF440" s="47"/>
      <c r="AG440" s="47"/>
      <c r="AH440" s="47"/>
      <c r="AI440" s="47"/>
      <c r="AJ440" s="47"/>
      <c r="AK440" s="47"/>
      <c r="AL440" s="47"/>
      <c r="AM440" s="47"/>
      <c r="AN440" s="47"/>
      <c r="AO440" s="47"/>
      <c r="AP440" s="47"/>
      <c r="AQ440" s="47"/>
      <c r="AR440" s="47"/>
      <c r="AS440" s="47"/>
      <c r="AT440" s="47"/>
      <c r="AU440" s="47"/>
      <c r="AV440" s="47"/>
      <c r="AW440" s="47"/>
      <c r="AX440" s="47"/>
      <c r="AY440" s="47"/>
    </row>
    <row r="441" spans="1:51" ht="13.2">
      <c r="A441" s="48"/>
      <c r="B441" s="48"/>
      <c r="E441" s="25"/>
      <c r="F441" s="25"/>
      <c r="G441" s="48"/>
      <c r="T441" s="190"/>
      <c r="U441" s="190"/>
      <c r="V441" s="190"/>
      <c r="W441" s="190"/>
      <c r="X441" s="190"/>
      <c r="Y441" s="190"/>
      <c r="Z441" s="190"/>
      <c r="AA441" s="190"/>
      <c r="AB441" s="190"/>
      <c r="AC441" s="190"/>
      <c r="AD441" s="190"/>
      <c r="AE441" s="190"/>
      <c r="AF441" s="47"/>
      <c r="AG441" s="47"/>
      <c r="AH441" s="47"/>
      <c r="AI441" s="47"/>
      <c r="AJ441" s="47"/>
      <c r="AK441" s="47"/>
      <c r="AL441" s="47"/>
      <c r="AM441" s="47"/>
      <c r="AN441" s="47"/>
      <c r="AO441" s="47"/>
      <c r="AP441" s="47"/>
      <c r="AQ441" s="47"/>
      <c r="AR441" s="47"/>
      <c r="AS441" s="47"/>
      <c r="AT441" s="47"/>
      <c r="AU441" s="47"/>
      <c r="AV441" s="47"/>
      <c r="AW441" s="47"/>
      <c r="AX441" s="47"/>
      <c r="AY441" s="47"/>
    </row>
    <row r="442" spans="1:51" ht="13.2">
      <c r="A442" s="48"/>
      <c r="B442" s="48"/>
      <c r="E442" s="25"/>
      <c r="F442" s="25"/>
      <c r="G442" s="48"/>
      <c r="T442" s="190"/>
      <c r="U442" s="190"/>
      <c r="V442" s="190"/>
      <c r="W442" s="190"/>
      <c r="X442" s="190"/>
      <c r="Y442" s="190"/>
      <c r="Z442" s="190"/>
      <c r="AA442" s="190"/>
      <c r="AB442" s="190"/>
      <c r="AC442" s="190"/>
      <c r="AD442" s="190"/>
      <c r="AE442" s="190"/>
      <c r="AF442" s="47"/>
      <c r="AG442" s="47"/>
      <c r="AH442" s="47"/>
      <c r="AI442" s="47"/>
      <c r="AJ442" s="47"/>
      <c r="AK442" s="47"/>
      <c r="AL442" s="47"/>
      <c r="AM442" s="47"/>
      <c r="AN442" s="47"/>
      <c r="AO442" s="47"/>
      <c r="AP442" s="47"/>
      <c r="AQ442" s="47"/>
      <c r="AR442" s="47"/>
      <c r="AS442" s="47"/>
      <c r="AT442" s="47"/>
      <c r="AU442" s="47"/>
      <c r="AV442" s="47"/>
      <c r="AW442" s="47"/>
      <c r="AX442" s="47"/>
      <c r="AY442" s="47"/>
    </row>
    <row r="443" spans="1:51" ht="13.2">
      <c r="A443" s="48"/>
      <c r="B443" s="48"/>
      <c r="E443" s="25"/>
      <c r="F443" s="25"/>
      <c r="G443" s="48"/>
      <c r="T443" s="190"/>
      <c r="U443" s="190"/>
      <c r="V443" s="190"/>
      <c r="W443" s="190"/>
      <c r="X443" s="190"/>
      <c r="Y443" s="190"/>
      <c r="Z443" s="190"/>
      <c r="AA443" s="190"/>
      <c r="AB443" s="190"/>
      <c r="AC443" s="190"/>
      <c r="AD443" s="190"/>
      <c r="AE443" s="190"/>
      <c r="AF443" s="47"/>
      <c r="AG443" s="47"/>
      <c r="AH443" s="47"/>
      <c r="AI443" s="47"/>
      <c r="AJ443" s="47"/>
      <c r="AK443" s="47"/>
      <c r="AL443" s="47"/>
      <c r="AM443" s="47"/>
      <c r="AN443" s="47"/>
      <c r="AO443" s="47"/>
      <c r="AP443" s="47"/>
      <c r="AQ443" s="47"/>
      <c r="AR443" s="47"/>
      <c r="AS443" s="47"/>
      <c r="AT443" s="47"/>
      <c r="AU443" s="47"/>
      <c r="AV443" s="47"/>
      <c r="AW443" s="47"/>
      <c r="AX443" s="47"/>
      <c r="AY443" s="47"/>
    </row>
    <row r="444" spans="1:51" ht="13.2">
      <c r="A444" s="48"/>
      <c r="B444" s="48"/>
      <c r="E444" s="25"/>
      <c r="F444" s="25"/>
      <c r="G444" s="48"/>
      <c r="T444" s="190"/>
      <c r="U444" s="190"/>
      <c r="V444" s="190"/>
      <c r="W444" s="190"/>
      <c r="X444" s="190"/>
      <c r="Y444" s="190"/>
      <c r="Z444" s="190"/>
      <c r="AA444" s="190"/>
      <c r="AB444" s="190"/>
      <c r="AC444" s="190"/>
      <c r="AD444" s="190"/>
      <c r="AE444" s="190"/>
      <c r="AF444" s="47"/>
      <c r="AG444" s="47"/>
      <c r="AH444" s="47"/>
      <c r="AI444" s="47"/>
      <c r="AJ444" s="47"/>
      <c r="AK444" s="47"/>
      <c r="AL444" s="47"/>
      <c r="AM444" s="47"/>
      <c r="AN444" s="47"/>
      <c r="AO444" s="47"/>
      <c r="AP444" s="47"/>
      <c r="AQ444" s="47"/>
      <c r="AR444" s="47"/>
      <c r="AS444" s="47"/>
      <c r="AT444" s="47"/>
      <c r="AU444" s="47"/>
      <c r="AV444" s="47"/>
      <c r="AW444" s="47"/>
      <c r="AX444" s="47"/>
      <c r="AY444" s="47"/>
    </row>
    <row r="445" spans="1:51" ht="13.2">
      <c r="A445" s="48"/>
      <c r="B445" s="48"/>
      <c r="E445" s="25"/>
      <c r="F445" s="25"/>
      <c r="G445" s="48"/>
      <c r="T445" s="190"/>
      <c r="U445" s="190"/>
      <c r="V445" s="190"/>
      <c r="W445" s="190"/>
      <c r="X445" s="190"/>
      <c r="Y445" s="190"/>
      <c r="Z445" s="190"/>
      <c r="AA445" s="190"/>
      <c r="AB445" s="190"/>
      <c r="AC445" s="190"/>
      <c r="AD445" s="190"/>
      <c r="AE445" s="190"/>
      <c r="AF445" s="47"/>
      <c r="AG445" s="47"/>
      <c r="AH445" s="47"/>
      <c r="AI445" s="47"/>
      <c r="AJ445" s="47"/>
      <c r="AK445" s="47"/>
      <c r="AL445" s="47"/>
      <c r="AM445" s="47"/>
      <c r="AN445" s="47"/>
      <c r="AO445" s="47"/>
      <c r="AP445" s="47"/>
      <c r="AQ445" s="47"/>
      <c r="AR445" s="47"/>
      <c r="AS445" s="47"/>
      <c r="AT445" s="47"/>
      <c r="AU445" s="47"/>
      <c r="AV445" s="47"/>
      <c r="AW445" s="47"/>
      <c r="AX445" s="47"/>
      <c r="AY445" s="47"/>
    </row>
    <row r="446" spans="1:51" ht="13.2">
      <c r="A446" s="48"/>
      <c r="B446" s="48"/>
      <c r="E446" s="25"/>
      <c r="F446" s="25"/>
      <c r="G446" s="48"/>
      <c r="T446" s="190"/>
      <c r="U446" s="190"/>
      <c r="V446" s="190"/>
      <c r="W446" s="190"/>
      <c r="X446" s="190"/>
      <c r="Y446" s="190"/>
      <c r="Z446" s="190"/>
      <c r="AA446" s="190"/>
      <c r="AB446" s="190"/>
      <c r="AC446" s="190"/>
      <c r="AD446" s="190"/>
      <c r="AE446" s="190"/>
      <c r="AF446" s="47"/>
      <c r="AG446" s="47"/>
      <c r="AH446" s="47"/>
      <c r="AI446" s="47"/>
      <c r="AJ446" s="47"/>
      <c r="AK446" s="47"/>
      <c r="AL446" s="47"/>
      <c r="AM446" s="47"/>
      <c r="AN446" s="47"/>
      <c r="AO446" s="47"/>
      <c r="AP446" s="47"/>
      <c r="AQ446" s="47"/>
      <c r="AR446" s="47"/>
      <c r="AS446" s="47"/>
      <c r="AT446" s="47"/>
      <c r="AU446" s="47"/>
      <c r="AV446" s="47"/>
      <c r="AW446" s="47"/>
      <c r="AX446" s="47"/>
      <c r="AY446" s="47"/>
    </row>
    <row r="447" spans="1:51" ht="13.2">
      <c r="A447" s="48"/>
      <c r="B447" s="48"/>
      <c r="E447" s="25"/>
      <c r="F447" s="25"/>
      <c r="G447" s="48"/>
      <c r="T447" s="190"/>
      <c r="U447" s="190"/>
      <c r="V447" s="190"/>
      <c r="W447" s="190"/>
      <c r="X447" s="190"/>
      <c r="Y447" s="190"/>
      <c r="Z447" s="190"/>
      <c r="AA447" s="190"/>
      <c r="AB447" s="190"/>
      <c r="AC447" s="190"/>
      <c r="AD447" s="190"/>
      <c r="AE447" s="190"/>
      <c r="AF447" s="47"/>
      <c r="AG447" s="47"/>
      <c r="AH447" s="47"/>
      <c r="AI447" s="47"/>
      <c r="AJ447" s="47"/>
      <c r="AK447" s="47"/>
      <c r="AL447" s="47"/>
      <c r="AM447" s="47"/>
      <c r="AN447" s="47"/>
      <c r="AO447" s="47"/>
      <c r="AP447" s="47"/>
      <c r="AQ447" s="47"/>
      <c r="AR447" s="47"/>
      <c r="AS447" s="47"/>
      <c r="AT447" s="47"/>
      <c r="AU447" s="47"/>
      <c r="AV447" s="47"/>
      <c r="AW447" s="47"/>
      <c r="AX447" s="47"/>
      <c r="AY447" s="47"/>
    </row>
    <row r="448" spans="1:51" ht="13.2">
      <c r="A448" s="48"/>
      <c r="B448" s="48"/>
      <c r="E448" s="25"/>
      <c r="F448" s="25"/>
      <c r="G448" s="48"/>
      <c r="T448" s="190"/>
      <c r="U448" s="190"/>
      <c r="V448" s="190"/>
      <c r="W448" s="190"/>
      <c r="X448" s="190"/>
      <c r="Y448" s="190"/>
      <c r="Z448" s="190"/>
      <c r="AA448" s="190"/>
      <c r="AB448" s="190"/>
      <c r="AC448" s="190"/>
      <c r="AD448" s="190"/>
      <c r="AE448" s="190"/>
      <c r="AF448" s="47"/>
      <c r="AG448" s="47"/>
      <c r="AH448" s="47"/>
      <c r="AI448" s="47"/>
      <c r="AJ448" s="47"/>
      <c r="AK448" s="47"/>
      <c r="AL448" s="47"/>
      <c r="AM448" s="47"/>
      <c r="AN448" s="47"/>
      <c r="AO448" s="47"/>
      <c r="AP448" s="47"/>
      <c r="AQ448" s="47"/>
      <c r="AR448" s="47"/>
      <c r="AS448" s="47"/>
      <c r="AT448" s="47"/>
      <c r="AU448" s="47"/>
      <c r="AV448" s="47"/>
      <c r="AW448" s="47"/>
      <c r="AX448" s="47"/>
      <c r="AY448" s="47"/>
    </row>
    <row r="449" spans="1:51" ht="13.2">
      <c r="A449" s="48"/>
      <c r="B449" s="48"/>
      <c r="E449" s="25"/>
      <c r="F449" s="25"/>
      <c r="G449" s="48"/>
      <c r="T449" s="190"/>
      <c r="U449" s="190"/>
      <c r="V449" s="190"/>
      <c r="W449" s="190"/>
      <c r="X449" s="190"/>
      <c r="Y449" s="190"/>
      <c r="Z449" s="190"/>
      <c r="AA449" s="190"/>
      <c r="AB449" s="190"/>
      <c r="AC449" s="190"/>
      <c r="AD449" s="190"/>
      <c r="AE449" s="190"/>
      <c r="AF449" s="47"/>
      <c r="AG449" s="47"/>
      <c r="AH449" s="47"/>
      <c r="AI449" s="47"/>
      <c r="AJ449" s="47"/>
      <c r="AK449" s="47"/>
      <c r="AL449" s="47"/>
      <c r="AM449" s="47"/>
      <c r="AN449" s="47"/>
      <c r="AO449" s="47"/>
      <c r="AP449" s="47"/>
      <c r="AQ449" s="47"/>
      <c r="AR449" s="47"/>
      <c r="AS449" s="47"/>
      <c r="AT449" s="47"/>
      <c r="AU449" s="47"/>
      <c r="AV449" s="47"/>
      <c r="AW449" s="47"/>
      <c r="AX449" s="47"/>
      <c r="AY449" s="47"/>
    </row>
    <row r="450" spans="1:51" ht="13.2">
      <c r="A450" s="48"/>
      <c r="B450" s="48"/>
      <c r="E450" s="25"/>
      <c r="F450" s="25"/>
      <c r="G450" s="48"/>
      <c r="T450" s="190"/>
      <c r="U450" s="190"/>
      <c r="V450" s="190"/>
      <c r="W450" s="190"/>
      <c r="X450" s="190"/>
      <c r="Y450" s="190"/>
      <c r="Z450" s="190"/>
      <c r="AA450" s="190"/>
      <c r="AB450" s="190"/>
      <c r="AC450" s="190"/>
      <c r="AD450" s="190"/>
      <c r="AE450" s="190"/>
      <c r="AF450" s="47"/>
      <c r="AG450" s="47"/>
      <c r="AH450" s="47"/>
      <c r="AI450" s="47"/>
      <c r="AJ450" s="47"/>
      <c r="AK450" s="47"/>
      <c r="AL450" s="47"/>
      <c r="AM450" s="47"/>
      <c r="AN450" s="47"/>
      <c r="AO450" s="47"/>
      <c r="AP450" s="47"/>
      <c r="AQ450" s="47"/>
      <c r="AR450" s="47"/>
      <c r="AS450" s="47"/>
      <c r="AT450" s="47"/>
      <c r="AU450" s="47"/>
      <c r="AV450" s="47"/>
      <c r="AW450" s="47"/>
      <c r="AX450" s="47"/>
      <c r="AY450" s="47"/>
    </row>
    <row r="451" spans="1:51" ht="13.2">
      <c r="A451" s="48"/>
      <c r="B451" s="48"/>
      <c r="E451" s="25"/>
      <c r="F451" s="25"/>
      <c r="G451" s="48"/>
      <c r="T451" s="190"/>
      <c r="U451" s="190"/>
      <c r="V451" s="190"/>
      <c r="W451" s="190"/>
      <c r="X451" s="190"/>
      <c r="Y451" s="190"/>
      <c r="Z451" s="190"/>
      <c r="AA451" s="190"/>
      <c r="AB451" s="190"/>
      <c r="AC451" s="190"/>
      <c r="AD451" s="190"/>
      <c r="AE451" s="190"/>
      <c r="AF451" s="47"/>
      <c r="AG451" s="47"/>
      <c r="AH451" s="47"/>
      <c r="AI451" s="47"/>
      <c r="AJ451" s="47"/>
      <c r="AK451" s="47"/>
      <c r="AL451" s="47"/>
      <c r="AM451" s="47"/>
      <c r="AN451" s="47"/>
      <c r="AO451" s="47"/>
      <c r="AP451" s="47"/>
      <c r="AQ451" s="47"/>
      <c r="AR451" s="47"/>
      <c r="AS451" s="47"/>
      <c r="AT451" s="47"/>
      <c r="AU451" s="47"/>
      <c r="AV451" s="47"/>
      <c r="AW451" s="47"/>
      <c r="AX451" s="47"/>
      <c r="AY451" s="47"/>
    </row>
    <row r="452" spans="1:51" ht="13.2">
      <c r="A452" s="48"/>
      <c r="B452" s="48"/>
      <c r="E452" s="25"/>
      <c r="F452" s="25"/>
      <c r="G452" s="48"/>
      <c r="T452" s="190"/>
      <c r="U452" s="190"/>
      <c r="V452" s="190"/>
      <c r="W452" s="190"/>
      <c r="X452" s="190"/>
      <c r="Y452" s="190"/>
      <c r="Z452" s="190"/>
      <c r="AA452" s="190"/>
      <c r="AB452" s="190"/>
      <c r="AC452" s="190"/>
      <c r="AD452" s="190"/>
      <c r="AE452" s="190"/>
      <c r="AF452" s="47"/>
      <c r="AG452" s="47"/>
      <c r="AH452" s="47"/>
      <c r="AI452" s="47"/>
      <c r="AJ452" s="47"/>
      <c r="AK452" s="47"/>
      <c r="AL452" s="47"/>
      <c r="AM452" s="47"/>
      <c r="AN452" s="47"/>
      <c r="AO452" s="47"/>
      <c r="AP452" s="47"/>
      <c r="AQ452" s="47"/>
      <c r="AR452" s="47"/>
      <c r="AS452" s="47"/>
      <c r="AT452" s="47"/>
      <c r="AU452" s="47"/>
      <c r="AV452" s="47"/>
      <c r="AW452" s="47"/>
      <c r="AX452" s="47"/>
      <c r="AY452" s="47"/>
    </row>
    <row r="453" spans="1:51" ht="13.2">
      <c r="A453" s="48"/>
      <c r="B453" s="48"/>
      <c r="E453" s="25"/>
      <c r="F453" s="25"/>
      <c r="G453" s="48"/>
      <c r="T453" s="190"/>
      <c r="U453" s="190"/>
      <c r="V453" s="190"/>
      <c r="W453" s="190"/>
      <c r="X453" s="190"/>
      <c r="Y453" s="190"/>
      <c r="Z453" s="190"/>
      <c r="AA453" s="190"/>
      <c r="AB453" s="190"/>
      <c r="AC453" s="190"/>
      <c r="AD453" s="190"/>
      <c r="AE453" s="190"/>
      <c r="AF453" s="47"/>
      <c r="AG453" s="47"/>
      <c r="AH453" s="47"/>
      <c r="AI453" s="47"/>
      <c r="AJ453" s="47"/>
      <c r="AK453" s="47"/>
      <c r="AL453" s="47"/>
      <c r="AM453" s="47"/>
      <c r="AN453" s="47"/>
      <c r="AO453" s="47"/>
      <c r="AP453" s="47"/>
      <c r="AQ453" s="47"/>
      <c r="AR453" s="47"/>
      <c r="AS453" s="47"/>
      <c r="AT453" s="47"/>
      <c r="AU453" s="47"/>
      <c r="AV453" s="47"/>
      <c r="AW453" s="47"/>
      <c r="AX453" s="47"/>
      <c r="AY453" s="47"/>
    </row>
    <row r="454" spans="1:51" ht="13.2">
      <c r="A454" s="48"/>
      <c r="B454" s="48"/>
      <c r="E454" s="25"/>
      <c r="F454" s="25"/>
      <c r="G454" s="48"/>
      <c r="T454" s="190"/>
      <c r="U454" s="190"/>
      <c r="V454" s="190"/>
      <c r="W454" s="190"/>
      <c r="X454" s="190"/>
      <c r="Y454" s="190"/>
      <c r="Z454" s="190"/>
      <c r="AA454" s="190"/>
      <c r="AB454" s="190"/>
      <c r="AC454" s="190"/>
      <c r="AD454" s="190"/>
      <c r="AE454" s="190"/>
      <c r="AF454" s="47"/>
      <c r="AG454" s="47"/>
      <c r="AH454" s="47"/>
      <c r="AI454" s="47"/>
      <c r="AJ454" s="47"/>
      <c r="AK454" s="47"/>
      <c r="AL454" s="47"/>
      <c r="AM454" s="47"/>
      <c r="AN454" s="47"/>
      <c r="AO454" s="47"/>
      <c r="AP454" s="47"/>
      <c r="AQ454" s="47"/>
      <c r="AR454" s="47"/>
      <c r="AS454" s="47"/>
      <c r="AT454" s="47"/>
      <c r="AU454" s="47"/>
      <c r="AV454" s="47"/>
      <c r="AW454" s="47"/>
      <c r="AX454" s="47"/>
      <c r="AY454" s="47"/>
    </row>
    <row r="455" spans="1:51" ht="13.2">
      <c r="A455" s="48"/>
      <c r="B455" s="48"/>
      <c r="E455" s="25"/>
      <c r="F455" s="25"/>
      <c r="G455" s="48"/>
      <c r="T455" s="190"/>
      <c r="U455" s="190"/>
      <c r="V455" s="190"/>
      <c r="W455" s="190"/>
      <c r="X455" s="190"/>
      <c r="Y455" s="190"/>
      <c r="Z455" s="190"/>
      <c r="AA455" s="190"/>
      <c r="AB455" s="190"/>
      <c r="AC455" s="190"/>
      <c r="AD455" s="190"/>
      <c r="AE455" s="190"/>
      <c r="AF455" s="47"/>
      <c r="AG455" s="47"/>
      <c r="AH455" s="47"/>
      <c r="AI455" s="47"/>
      <c r="AJ455" s="47"/>
      <c r="AK455" s="47"/>
      <c r="AL455" s="47"/>
      <c r="AM455" s="47"/>
      <c r="AN455" s="47"/>
      <c r="AO455" s="47"/>
      <c r="AP455" s="47"/>
      <c r="AQ455" s="47"/>
      <c r="AR455" s="47"/>
      <c r="AS455" s="47"/>
      <c r="AT455" s="47"/>
      <c r="AU455" s="47"/>
      <c r="AV455" s="47"/>
      <c r="AW455" s="47"/>
      <c r="AX455" s="47"/>
      <c r="AY455" s="47"/>
    </row>
    <row r="456" spans="1:51" ht="13.2">
      <c r="A456" s="48"/>
      <c r="B456" s="48"/>
      <c r="E456" s="25"/>
      <c r="F456" s="25"/>
      <c r="G456" s="48"/>
      <c r="T456" s="190"/>
      <c r="U456" s="190"/>
      <c r="V456" s="190"/>
      <c r="W456" s="190"/>
      <c r="X456" s="190"/>
      <c r="Y456" s="190"/>
      <c r="Z456" s="190"/>
      <c r="AA456" s="190"/>
      <c r="AB456" s="190"/>
      <c r="AC456" s="190"/>
      <c r="AD456" s="190"/>
      <c r="AE456" s="190"/>
      <c r="AF456" s="47"/>
      <c r="AG456" s="47"/>
      <c r="AH456" s="47"/>
      <c r="AI456" s="47"/>
      <c r="AJ456" s="47"/>
      <c r="AK456" s="47"/>
      <c r="AL456" s="47"/>
      <c r="AM456" s="47"/>
      <c r="AN456" s="47"/>
      <c r="AO456" s="47"/>
      <c r="AP456" s="47"/>
      <c r="AQ456" s="47"/>
      <c r="AR456" s="47"/>
      <c r="AS456" s="47"/>
      <c r="AT456" s="47"/>
      <c r="AU456" s="47"/>
      <c r="AV456" s="47"/>
      <c r="AW456" s="47"/>
      <c r="AX456" s="47"/>
      <c r="AY456" s="47"/>
    </row>
    <row r="457" spans="1:51" ht="13.2">
      <c r="A457" s="48"/>
      <c r="B457" s="48"/>
      <c r="E457" s="25"/>
      <c r="F457" s="25"/>
      <c r="G457" s="48"/>
      <c r="T457" s="190"/>
      <c r="U457" s="190"/>
      <c r="V457" s="190"/>
      <c r="W457" s="190"/>
      <c r="X457" s="190"/>
      <c r="Y457" s="190"/>
      <c r="Z457" s="190"/>
      <c r="AA457" s="190"/>
      <c r="AB457" s="190"/>
      <c r="AC457" s="190"/>
      <c r="AD457" s="190"/>
      <c r="AE457" s="190"/>
      <c r="AF457" s="47"/>
      <c r="AG457" s="47"/>
      <c r="AH457" s="47"/>
      <c r="AI457" s="47"/>
      <c r="AJ457" s="47"/>
      <c r="AK457" s="47"/>
      <c r="AL457" s="47"/>
      <c r="AM457" s="47"/>
      <c r="AN457" s="47"/>
      <c r="AO457" s="47"/>
      <c r="AP457" s="47"/>
      <c r="AQ457" s="47"/>
      <c r="AR457" s="47"/>
      <c r="AS457" s="47"/>
      <c r="AT457" s="47"/>
      <c r="AU457" s="47"/>
      <c r="AV457" s="47"/>
      <c r="AW457" s="47"/>
      <c r="AX457" s="47"/>
      <c r="AY457" s="47"/>
    </row>
    <row r="458" spans="1:51" ht="13.2">
      <c r="A458" s="48"/>
      <c r="B458" s="48"/>
      <c r="E458" s="25"/>
      <c r="F458" s="25"/>
      <c r="G458" s="48"/>
      <c r="T458" s="190"/>
      <c r="U458" s="190"/>
      <c r="V458" s="190"/>
      <c r="W458" s="190"/>
      <c r="X458" s="190"/>
      <c r="Y458" s="190"/>
      <c r="Z458" s="190"/>
      <c r="AA458" s="190"/>
      <c r="AB458" s="190"/>
      <c r="AC458" s="190"/>
      <c r="AD458" s="190"/>
      <c r="AE458" s="190"/>
      <c r="AF458" s="47"/>
      <c r="AG458" s="47"/>
      <c r="AH458" s="47"/>
      <c r="AI458" s="47"/>
      <c r="AJ458" s="47"/>
      <c r="AK458" s="47"/>
      <c r="AL458" s="47"/>
      <c r="AM458" s="47"/>
      <c r="AN458" s="47"/>
      <c r="AO458" s="47"/>
      <c r="AP458" s="47"/>
      <c r="AQ458" s="47"/>
      <c r="AR458" s="47"/>
      <c r="AS458" s="47"/>
      <c r="AT458" s="47"/>
      <c r="AU458" s="47"/>
      <c r="AV458" s="47"/>
      <c r="AW458" s="47"/>
      <c r="AX458" s="47"/>
      <c r="AY458" s="47"/>
    </row>
    <row r="459" spans="1:51" ht="13.2">
      <c r="A459" s="48"/>
      <c r="B459" s="48"/>
      <c r="E459" s="25"/>
      <c r="F459" s="25"/>
      <c r="G459" s="48"/>
      <c r="T459" s="190"/>
      <c r="U459" s="190"/>
      <c r="V459" s="190"/>
      <c r="W459" s="190"/>
      <c r="X459" s="190"/>
      <c r="Y459" s="190"/>
      <c r="Z459" s="190"/>
      <c r="AA459" s="190"/>
      <c r="AB459" s="190"/>
      <c r="AC459" s="190"/>
      <c r="AD459" s="190"/>
      <c r="AE459" s="190"/>
      <c r="AF459" s="47"/>
      <c r="AG459" s="47"/>
      <c r="AH459" s="47"/>
      <c r="AI459" s="47"/>
      <c r="AJ459" s="47"/>
      <c r="AK459" s="47"/>
      <c r="AL459" s="47"/>
      <c r="AM459" s="47"/>
      <c r="AN459" s="47"/>
      <c r="AO459" s="47"/>
      <c r="AP459" s="47"/>
      <c r="AQ459" s="47"/>
      <c r="AR459" s="47"/>
      <c r="AS459" s="47"/>
      <c r="AT459" s="47"/>
      <c r="AU459" s="47"/>
      <c r="AV459" s="47"/>
      <c r="AW459" s="47"/>
      <c r="AX459" s="47"/>
      <c r="AY459" s="47"/>
    </row>
    <row r="460" spans="1:51" ht="13.2">
      <c r="A460" s="48"/>
      <c r="B460" s="48"/>
      <c r="E460" s="25"/>
      <c r="F460" s="25"/>
      <c r="G460" s="48"/>
      <c r="T460" s="190"/>
      <c r="U460" s="190"/>
      <c r="V460" s="190"/>
      <c r="W460" s="190"/>
      <c r="X460" s="190"/>
      <c r="Y460" s="190"/>
      <c r="Z460" s="190"/>
      <c r="AA460" s="190"/>
      <c r="AB460" s="190"/>
      <c r="AC460" s="190"/>
      <c r="AD460" s="190"/>
      <c r="AE460" s="190"/>
      <c r="AF460" s="47"/>
      <c r="AG460" s="47"/>
      <c r="AH460" s="47"/>
      <c r="AI460" s="47"/>
      <c r="AJ460" s="47"/>
      <c r="AK460" s="47"/>
      <c r="AL460" s="47"/>
      <c r="AM460" s="47"/>
      <c r="AN460" s="47"/>
      <c r="AO460" s="47"/>
      <c r="AP460" s="47"/>
      <c r="AQ460" s="47"/>
      <c r="AR460" s="47"/>
      <c r="AS460" s="47"/>
      <c r="AT460" s="47"/>
      <c r="AU460" s="47"/>
      <c r="AV460" s="47"/>
      <c r="AW460" s="47"/>
      <c r="AX460" s="47"/>
      <c r="AY460" s="47"/>
    </row>
    <row r="461" spans="1:51" ht="13.2">
      <c r="A461" s="48"/>
      <c r="B461" s="48"/>
      <c r="E461" s="25"/>
      <c r="F461" s="25"/>
      <c r="G461" s="48"/>
      <c r="T461" s="190"/>
      <c r="U461" s="190"/>
      <c r="V461" s="190"/>
      <c r="W461" s="190"/>
      <c r="X461" s="190"/>
      <c r="Y461" s="190"/>
      <c r="Z461" s="190"/>
      <c r="AA461" s="190"/>
      <c r="AB461" s="190"/>
      <c r="AC461" s="190"/>
      <c r="AD461" s="190"/>
      <c r="AE461" s="190"/>
      <c r="AF461" s="47"/>
      <c r="AG461" s="47"/>
      <c r="AH461" s="47"/>
      <c r="AI461" s="47"/>
      <c r="AJ461" s="47"/>
      <c r="AK461" s="47"/>
      <c r="AL461" s="47"/>
      <c r="AM461" s="47"/>
      <c r="AN461" s="47"/>
      <c r="AO461" s="47"/>
      <c r="AP461" s="47"/>
      <c r="AQ461" s="47"/>
      <c r="AR461" s="47"/>
      <c r="AS461" s="47"/>
      <c r="AT461" s="47"/>
      <c r="AU461" s="47"/>
      <c r="AV461" s="47"/>
      <c r="AW461" s="47"/>
      <c r="AX461" s="47"/>
      <c r="AY461" s="47"/>
    </row>
    <row r="462" spans="1:51" ht="13.2">
      <c r="A462" s="48"/>
      <c r="B462" s="48"/>
      <c r="E462" s="25"/>
      <c r="F462" s="25"/>
      <c r="G462" s="48"/>
      <c r="T462" s="190"/>
      <c r="U462" s="190"/>
      <c r="V462" s="190"/>
      <c r="W462" s="190"/>
      <c r="X462" s="190"/>
      <c r="Y462" s="190"/>
      <c r="Z462" s="190"/>
      <c r="AA462" s="190"/>
      <c r="AB462" s="190"/>
      <c r="AC462" s="190"/>
      <c r="AD462" s="190"/>
      <c r="AE462" s="190"/>
      <c r="AF462" s="47"/>
      <c r="AG462" s="47"/>
      <c r="AH462" s="47"/>
      <c r="AI462" s="47"/>
      <c r="AJ462" s="47"/>
      <c r="AK462" s="47"/>
      <c r="AL462" s="47"/>
      <c r="AM462" s="47"/>
      <c r="AN462" s="47"/>
      <c r="AO462" s="47"/>
      <c r="AP462" s="47"/>
      <c r="AQ462" s="47"/>
      <c r="AR462" s="47"/>
      <c r="AS462" s="47"/>
      <c r="AT462" s="47"/>
      <c r="AU462" s="47"/>
      <c r="AV462" s="47"/>
      <c r="AW462" s="47"/>
      <c r="AX462" s="47"/>
      <c r="AY462" s="47"/>
    </row>
    <row r="463" spans="1:51" ht="13.2">
      <c r="A463" s="48"/>
      <c r="B463" s="48"/>
      <c r="E463" s="25"/>
      <c r="F463" s="25"/>
      <c r="G463" s="48"/>
      <c r="T463" s="190"/>
      <c r="U463" s="190"/>
      <c r="V463" s="190"/>
      <c r="W463" s="190"/>
      <c r="X463" s="190"/>
      <c r="Y463" s="190"/>
      <c r="Z463" s="190"/>
      <c r="AA463" s="190"/>
      <c r="AB463" s="190"/>
      <c r="AC463" s="190"/>
      <c r="AD463" s="190"/>
      <c r="AE463" s="190"/>
      <c r="AF463" s="47"/>
      <c r="AG463" s="47"/>
      <c r="AH463" s="47"/>
      <c r="AI463" s="47"/>
      <c r="AJ463" s="47"/>
      <c r="AK463" s="47"/>
      <c r="AL463" s="47"/>
      <c r="AM463" s="47"/>
      <c r="AN463" s="47"/>
      <c r="AO463" s="47"/>
      <c r="AP463" s="47"/>
      <c r="AQ463" s="47"/>
      <c r="AR463" s="47"/>
      <c r="AS463" s="47"/>
      <c r="AT463" s="47"/>
      <c r="AU463" s="47"/>
      <c r="AV463" s="47"/>
      <c r="AW463" s="47"/>
      <c r="AX463" s="47"/>
      <c r="AY463" s="47"/>
    </row>
    <row r="464" spans="1:51" ht="13.2">
      <c r="A464" s="48"/>
      <c r="B464" s="48"/>
      <c r="E464" s="25"/>
      <c r="F464" s="25"/>
      <c r="G464" s="48"/>
      <c r="T464" s="190"/>
      <c r="U464" s="190"/>
      <c r="V464" s="190"/>
      <c r="W464" s="190"/>
      <c r="X464" s="190"/>
      <c r="Y464" s="190"/>
      <c r="Z464" s="190"/>
      <c r="AA464" s="190"/>
      <c r="AB464" s="190"/>
      <c r="AC464" s="190"/>
      <c r="AD464" s="190"/>
      <c r="AE464" s="190"/>
      <c r="AF464" s="47"/>
      <c r="AG464" s="47"/>
      <c r="AH464" s="47"/>
      <c r="AI464" s="47"/>
      <c r="AJ464" s="47"/>
      <c r="AK464" s="47"/>
      <c r="AL464" s="47"/>
      <c r="AM464" s="47"/>
      <c r="AN464" s="47"/>
      <c r="AO464" s="47"/>
      <c r="AP464" s="47"/>
      <c r="AQ464" s="47"/>
      <c r="AR464" s="47"/>
      <c r="AS464" s="47"/>
      <c r="AT464" s="47"/>
      <c r="AU464" s="47"/>
      <c r="AV464" s="47"/>
      <c r="AW464" s="47"/>
      <c r="AX464" s="47"/>
      <c r="AY464" s="47"/>
    </row>
    <row r="465" spans="1:51" ht="13.2">
      <c r="A465" s="48"/>
      <c r="B465" s="48"/>
      <c r="E465" s="25"/>
      <c r="F465" s="25"/>
      <c r="G465" s="48"/>
      <c r="T465" s="190"/>
      <c r="U465" s="190"/>
      <c r="V465" s="190"/>
      <c r="W465" s="190"/>
      <c r="X465" s="190"/>
      <c r="Y465" s="190"/>
      <c r="Z465" s="190"/>
      <c r="AA465" s="190"/>
      <c r="AB465" s="190"/>
      <c r="AC465" s="190"/>
      <c r="AD465" s="190"/>
      <c r="AE465" s="190"/>
      <c r="AF465" s="47"/>
      <c r="AG465" s="47"/>
      <c r="AH465" s="47"/>
      <c r="AI465" s="47"/>
      <c r="AJ465" s="47"/>
      <c r="AK465" s="47"/>
      <c r="AL465" s="47"/>
      <c r="AM465" s="47"/>
      <c r="AN465" s="47"/>
      <c r="AO465" s="47"/>
      <c r="AP465" s="47"/>
      <c r="AQ465" s="47"/>
      <c r="AR465" s="47"/>
      <c r="AS465" s="47"/>
      <c r="AT465" s="47"/>
      <c r="AU465" s="47"/>
      <c r="AV465" s="47"/>
      <c r="AW465" s="47"/>
      <c r="AX465" s="47"/>
      <c r="AY465" s="47"/>
    </row>
    <row r="466" spans="1:51" ht="13.2">
      <c r="A466" s="48"/>
      <c r="B466" s="48"/>
      <c r="E466" s="25"/>
      <c r="F466" s="25"/>
      <c r="G466" s="48"/>
      <c r="T466" s="190"/>
      <c r="U466" s="190"/>
      <c r="V466" s="190"/>
      <c r="W466" s="190"/>
      <c r="X466" s="190"/>
      <c r="Y466" s="190"/>
      <c r="Z466" s="190"/>
      <c r="AA466" s="190"/>
      <c r="AB466" s="190"/>
      <c r="AC466" s="190"/>
      <c r="AD466" s="190"/>
      <c r="AE466" s="190"/>
      <c r="AF466" s="47"/>
      <c r="AG466" s="47"/>
      <c r="AH466" s="47"/>
      <c r="AI466" s="47"/>
      <c r="AJ466" s="47"/>
      <c r="AK466" s="47"/>
      <c r="AL466" s="47"/>
      <c r="AM466" s="47"/>
      <c r="AN466" s="47"/>
      <c r="AO466" s="47"/>
      <c r="AP466" s="47"/>
      <c r="AQ466" s="47"/>
      <c r="AR466" s="47"/>
      <c r="AS466" s="47"/>
      <c r="AT466" s="47"/>
      <c r="AU466" s="47"/>
      <c r="AV466" s="47"/>
      <c r="AW466" s="47"/>
      <c r="AX466" s="47"/>
      <c r="AY466" s="47"/>
    </row>
    <row r="467" spans="1:51" ht="13.2">
      <c r="A467" s="48"/>
      <c r="B467" s="48"/>
      <c r="E467" s="25"/>
      <c r="F467" s="25"/>
      <c r="G467" s="48"/>
      <c r="T467" s="190"/>
      <c r="U467" s="190"/>
      <c r="V467" s="190"/>
      <c r="W467" s="190"/>
      <c r="X467" s="190"/>
      <c r="Y467" s="190"/>
      <c r="Z467" s="190"/>
      <c r="AA467" s="190"/>
      <c r="AB467" s="190"/>
      <c r="AC467" s="190"/>
      <c r="AD467" s="190"/>
      <c r="AE467" s="190"/>
      <c r="AF467" s="47"/>
      <c r="AG467" s="47"/>
      <c r="AH467" s="47"/>
      <c r="AI467" s="47"/>
      <c r="AJ467" s="47"/>
      <c r="AK467" s="47"/>
      <c r="AL467" s="47"/>
      <c r="AM467" s="47"/>
      <c r="AN467" s="47"/>
      <c r="AO467" s="47"/>
      <c r="AP467" s="47"/>
      <c r="AQ467" s="47"/>
      <c r="AR467" s="47"/>
      <c r="AS467" s="47"/>
      <c r="AT467" s="47"/>
      <c r="AU467" s="47"/>
      <c r="AV467" s="47"/>
      <c r="AW467" s="47"/>
      <c r="AX467" s="47"/>
      <c r="AY467" s="47"/>
    </row>
    <row r="468" spans="1:51" ht="13.2">
      <c r="A468" s="48"/>
      <c r="B468" s="48"/>
      <c r="E468" s="25"/>
      <c r="F468" s="25"/>
      <c r="G468" s="48"/>
      <c r="T468" s="190"/>
      <c r="U468" s="190"/>
      <c r="V468" s="190"/>
      <c r="W468" s="190"/>
      <c r="X468" s="190"/>
      <c r="Y468" s="190"/>
      <c r="Z468" s="190"/>
      <c r="AA468" s="190"/>
      <c r="AB468" s="190"/>
      <c r="AC468" s="190"/>
      <c r="AD468" s="190"/>
      <c r="AE468" s="190"/>
      <c r="AF468" s="47"/>
      <c r="AG468" s="47"/>
      <c r="AH468" s="47"/>
      <c r="AI468" s="47"/>
      <c r="AJ468" s="47"/>
      <c r="AK468" s="47"/>
      <c r="AL468" s="47"/>
      <c r="AM468" s="47"/>
      <c r="AN468" s="47"/>
      <c r="AO468" s="47"/>
      <c r="AP468" s="47"/>
      <c r="AQ468" s="47"/>
      <c r="AR468" s="47"/>
      <c r="AS468" s="47"/>
      <c r="AT468" s="47"/>
      <c r="AU468" s="47"/>
      <c r="AV468" s="47"/>
      <c r="AW468" s="47"/>
      <c r="AX468" s="47"/>
      <c r="AY468" s="47"/>
    </row>
    <row r="469" spans="1:51" ht="13.2">
      <c r="A469" s="48"/>
      <c r="B469" s="48"/>
      <c r="E469" s="25"/>
      <c r="F469" s="25"/>
      <c r="G469" s="48"/>
      <c r="T469" s="190"/>
      <c r="U469" s="190"/>
      <c r="V469" s="190"/>
      <c r="W469" s="190"/>
      <c r="X469" s="190"/>
      <c r="Y469" s="190"/>
      <c r="Z469" s="190"/>
      <c r="AA469" s="190"/>
      <c r="AB469" s="190"/>
      <c r="AC469" s="190"/>
      <c r="AD469" s="190"/>
      <c r="AE469" s="190"/>
      <c r="AF469" s="47"/>
      <c r="AG469" s="47"/>
      <c r="AH469" s="47"/>
      <c r="AI469" s="47"/>
      <c r="AJ469" s="47"/>
      <c r="AK469" s="47"/>
      <c r="AL469" s="47"/>
      <c r="AM469" s="47"/>
      <c r="AN469" s="47"/>
      <c r="AO469" s="47"/>
      <c r="AP469" s="47"/>
      <c r="AQ469" s="47"/>
      <c r="AR469" s="47"/>
      <c r="AS469" s="47"/>
      <c r="AT469" s="47"/>
      <c r="AU469" s="47"/>
      <c r="AV469" s="47"/>
      <c r="AW469" s="47"/>
      <c r="AX469" s="47"/>
      <c r="AY469" s="47"/>
    </row>
    <row r="470" spans="1:51" ht="13.2">
      <c r="A470" s="48"/>
      <c r="B470" s="48"/>
      <c r="E470" s="25"/>
      <c r="F470" s="25"/>
      <c r="G470" s="48"/>
      <c r="T470" s="190"/>
      <c r="U470" s="190"/>
      <c r="V470" s="190"/>
      <c r="W470" s="190"/>
      <c r="X470" s="190"/>
      <c r="Y470" s="190"/>
      <c r="Z470" s="190"/>
      <c r="AA470" s="190"/>
      <c r="AB470" s="190"/>
      <c r="AC470" s="190"/>
      <c r="AD470" s="190"/>
      <c r="AE470" s="190"/>
      <c r="AF470" s="47"/>
      <c r="AG470" s="47"/>
      <c r="AH470" s="47"/>
      <c r="AI470" s="47"/>
      <c r="AJ470" s="47"/>
      <c r="AK470" s="47"/>
      <c r="AL470" s="47"/>
      <c r="AM470" s="47"/>
      <c r="AN470" s="47"/>
      <c r="AO470" s="47"/>
      <c r="AP470" s="47"/>
      <c r="AQ470" s="47"/>
      <c r="AR470" s="47"/>
      <c r="AS470" s="47"/>
      <c r="AT470" s="47"/>
      <c r="AU470" s="47"/>
      <c r="AV470" s="47"/>
      <c r="AW470" s="47"/>
      <c r="AX470" s="47"/>
      <c r="AY470" s="47"/>
    </row>
    <row r="471" spans="1:51" ht="13.2">
      <c r="A471" s="48"/>
      <c r="B471" s="48"/>
      <c r="E471" s="25"/>
      <c r="F471" s="25"/>
      <c r="G471" s="48"/>
      <c r="T471" s="190"/>
      <c r="U471" s="190"/>
      <c r="V471" s="190"/>
      <c r="W471" s="190"/>
      <c r="X471" s="190"/>
      <c r="Y471" s="190"/>
      <c r="Z471" s="190"/>
      <c r="AA471" s="190"/>
      <c r="AB471" s="190"/>
      <c r="AC471" s="190"/>
      <c r="AD471" s="190"/>
      <c r="AE471" s="190"/>
      <c r="AF471" s="47"/>
      <c r="AG471" s="47"/>
      <c r="AH471" s="47"/>
      <c r="AI471" s="47"/>
      <c r="AJ471" s="47"/>
      <c r="AK471" s="47"/>
      <c r="AL471" s="47"/>
      <c r="AM471" s="47"/>
      <c r="AN471" s="47"/>
      <c r="AO471" s="47"/>
      <c r="AP471" s="47"/>
      <c r="AQ471" s="47"/>
      <c r="AR471" s="47"/>
      <c r="AS471" s="47"/>
      <c r="AT471" s="47"/>
      <c r="AU471" s="47"/>
      <c r="AV471" s="47"/>
      <c r="AW471" s="47"/>
      <c r="AX471" s="47"/>
      <c r="AY471" s="47"/>
    </row>
    <row r="472" spans="1:51" ht="13.2">
      <c r="A472" s="48"/>
      <c r="B472" s="48"/>
      <c r="E472" s="25"/>
      <c r="F472" s="25"/>
      <c r="G472" s="48"/>
      <c r="T472" s="190"/>
      <c r="U472" s="190"/>
      <c r="V472" s="190"/>
      <c r="W472" s="190"/>
      <c r="X472" s="190"/>
      <c r="Y472" s="190"/>
      <c r="Z472" s="190"/>
      <c r="AA472" s="190"/>
      <c r="AB472" s="190"/>
      <c r="AC472" s="190"/>
      <c r="AD472" s="190"/>
      <c r="AE472" s="190"/>
      <c r="AF472" s="47"/>
      <c r="AG472" s="47"/>
      <c r="AH472" s="47"/>
      <c r="AI472" s="47"/>
      <c r="AJ472" s="47"/>
      <c r="AK472" s="47"/>
      <c r="AL472" s="47"/>
      <c r="AM472" s="47"/>
      <c r="AN472" s="47"/>
      <c r="AO472" s="47"/>
      <c r="AP472" s="47"/>
      <c r="AQ472" s="47"/>
      <c r="AR472" s="47"/>
      <c r="AS472" s="47"/>
      <c r="AT472" s="47"/>
      <c r="AU472" s="47"/>
      <c r="AV472" s="47"/>
      <c r="AW472" s="47"/>
      <c r="AX472" s="47"/>
      <c r="AY472" s="47"/>
    </row>
    <row r="473" spans="1:51" ht="13.2">
      <c r="A473" s="48"/>
      <c r="B473" s="48"/>
      <c r="E473" s="25"/>
      <c r="F473" s="25"/>
      <c r="G473" s="48"/>
      <c r="T473" s="190"/>
      <c r="U473" s="190"/>
      <c r="V473" s="190"/>
      <c r="W473" s="190"/>
      <c r="X473" s="190"/>
      <c r="Y473" s="190"/>
      <c r="Z473" s="190"/>
      <c r="AA473" s="190"/>
      <c r="AB473" s="190"/>
      <c r="AC473" s="190"/>
      <c r="AD473" s="190"/>
      <c r="AE473" s="190"/>
      <c r="AF473" s="47"/>
      <c r="AG473" s="47"/>
      <c r="AH473" s="47"/>
      <c r="AI473" s="47"/>
      <c r="AJ473" s="47"/>
      <c r="AK473" s="47"/>
      <c r="AL473" s="47"/>
      <c r="AM473" s="47"/>
      <c r="AN473" s="47"/>
      <c r="AO473" s="47"/>
      <c r="AP473" s="47"/>
      <c r="AQ473" s="47"/>
      <c r="AR473" s="47"/>
      <c r="AS473" s="47"/>
      <c r="AT473" s="47"/>
      <c r="AU473" s="47"/>
      <c r="AV473" s="47"/>
      <c r="AW473" s="47"/>
      <c r="AX473" s="47"/>
      <c r="AY473" s="47"/>
    </row>
    <row r="474" spans="1:51" ht="13.2">
      <c r="A474" s="48"/>
      <c r="B474" s="48"/>
      <c r="E474" s="25"/>
      <c r="F474" s="25"/>
      <c r="G474" s="48"/>
      <c r="T474" s="190"/>
      <c r="U474" s="190"/>
      <c r="V474" s="190"/>
      <c r="W474" s="190"/>
      <c r="X474" s="190"/>
      <c r="Y474" s="190"/>
      <c r="Z474" s="190"/>
      <c r="AA474" s="190"/>
      <c r="AB474" s="190"/>
      <c r="AC474" s="190"/>
      <c r="AD474" s="190"/>
      <c r="AE474" s="190"/>
      <c r="AF474" s="47"/>
      <c r="AG474" s="47"/>
      <c r="AH474" s="47"/>
      <c r="AI474" s="47"/>
      <c r="AJ474" s="47"/>
      <c r="AK474" s="47"/>
      <c r="AL474" s="47"/>
      <c r="AM474" s="47"/>
      <c r="AN474" s="47"/>
      <c r="AO474" s="47"/>
      <c r="AP474" s="47"/>
      <c r="AQ474" s="47"/>
      <c r="AR474" s="47"/>
      <c r="AS474" s="47"/>
      <c r="AT474" s="47"/>
      <c r="AU474" s="47"/>
      <c r="AV474" s="47"/>
      <c r="AW474" s="47"/>
      <c r="AX474" s="47"/>
      <c r="AY474" s="47"/>
    </row>
    <row r="475" spans="1:51" ht="13.2">
      <c r="A475" s="48"/>
      <c r="B475" s="48"/>
      <c r="E475" s="25"/>
      <c r="F475" s="25"/>
      <c r="G475" s="48"/>
      <c r="T475" s="190"/>
      <c r="U475" s="190"/>
      <c r="V475" s="190"/>
      <c r="W475" s="190"/>
      <c r="X475" s="190"/>
      <c r="Y475" s="190"/>
      <c r="Z475" s="190"/>
      <c r="AA475" s="190"/>
      <c r="AB475" s="190"/>
      <c r="AC475" s="190"/>
      <c r="AD475" s="190"/>
      <c r="AE475" s="190"/>
      <c r="AF475" s="47"/>
      <c r="AG475" s="47"/>
      <c r="AH475" s="47"/>
      <c r="AI475" s="47"/>
      <c r="AJ475" s="47"/>
      <c r="AK475" s="47"/>
      <c r="AL475" s="47"/>
      <c r="AM475" s="47"/>
      <c r="AN475" s="47"/>
      <c r="AO475" s="47"/>
      <c r="AP475" s="47"/>
      <c r="AQ475" s="47"/>
      <c r="AR475" s="47"/>
      <c r="AS475" s="47"/>
      <c r="AT475" s="47"/>
      <c r="AU475" s="47"/>
      <c r="AV475" s="47"/>
      <c r="AW475" s="47"/>
      <c r="AX475" s="47"/>
      <c r="AY475" s="47"/>
    </row>
    <row r="476" spans="1:51" ht="13.2">
      <c r="A476" s="48"/>
      <c r="B476" s="48"/>
      <c r="E476" s="25"/>
      <c r="F476" s="25"/>
      <c r="G476" s="48"/>
      <c r="T476" s="190"/>
      <c r="U476" s="190"/>
      <c r="V476" s="190"/>
      <c r="W476" s="190"/>
      <c r="X476" s="190"/>
      <c r="Y476" s="190"/>
      <c r="Z476" s="190"/>
      <c r="AA476" s="190"/>
      <c r="AB476" s="190"/>
      <c r="AC476" s="190"/>
      <c r="AD476" s="190"/>
      <c r="AE476" s="190"/>
      <c r="AF476" s="47"/>
      <c r="AG476" s="47"/>
      <c r="AH476" s="47"/>
      <c r="AI476" s="47"/>
      <c r="AJ476" s="47"/>
      <c r="AK476" s="47"/>
      <c r="AL476" s="47"/>
      <c r="AM476" s="47"/>
      <c r="AN476" s="47"/>
      <c r="AO476" s="47"/>
      <c r="AP476" s="47"/>
      <c r="AQ476" s="47"/>
      <c r="AR476" s="47"/>
      <c r="AS476" s="47"/>
      <c r="AT476" s="47"/>
      <c r="AU476" s="47"/>
      <c r="AV476" s="47"/>
      <c r="AW476" s="47"/>
      <c r="AX476" s="47"/>
      <c r="AY476" s="47"/>
    </row>
    <row r="477" spans="1:51" ht="13.2">
      <c r="A477" s="48"/>
      <c r="B477" s="48"/>
      <c r="E477" s="25"/>
      <c r="F477" s="25"/>
      <c r="G477" s="48"/>
      <c r="T477" s="190"/>
      <c r="U477" s="190"/>
      <c r="V477" s="190"/>
      <c r="W477" s="190"/>
      <c r="X477" s="190"/>
      <c r="Y477" s="190"/>
      <c r="Z477" s="190"/>
      <c r="AA477" s="190"/>
      <c r="AB477" s="190"/>
      <c r="AC477" s="190"/>
      <c r="AD477" s="190"/>
      <c r="AE477" s="190"/>
      <c r="AF477" s="47"/>
      <c r="AG477" s="47"/>
      <c r="AH477" s="47"/>
      <c r="AI477" s="47"/>
      <c r="AJ477" s="47"/>
      <c r="AK477" s="47"/>
      <c r="AL477" s="47"/>
      <c r="AM477" s="47"/>
      <c r="AN477" s="47"/>
      <c r="AO477" s="47"/>
      <c r="AP477" s="47"/>
      <c r="AQ477" s="47"/>
      <c r="AR477" s="47"/>
      <c r="AS477" s="47"/>
      <c r="AT477" s="47"/>
      <c r="AU477" s="47"/>
      <c r="AV477" s="47"/>
      <c r="AW477" s="47"/>
      <c r="AX477" s="47"/>
      <c r="AY477" s="47"/>
    </row>
    <row r="478" spans="1:51" ht="13.2">
      <c r="A478" s="48"/>
      <c r="B478" s="48"/>
      <c r="E478" s="25"/>
      <c r="F478" s="25"/>
      <c r="G478" s="48"/>
      <c r="T478" s="190"/>
      <c r="U478" s="190"/>
      <c r="V478" s="190"/>
      <c r="W478" s="190"/>
      <c r="X478" s="190"/>
      <c r="Y478" s="190"/>
      <c r="Z478" s="190"/>
      <c r="AA478" s="190"/>
      <c r="AB478" s="190"/>
      <c r="AC478" s="190"/>
      <c r="AD478" s="190"/>
      <c r="AE478" s="190"/>
      <c r="AF478" s="47"/>
      <c r="AG478" s="47"/>
      <c r="AH478" s="47"/>
      <c r="AI478" s="47"/>
      <c r="AJ478" s="47"/>
      <c r="AK478" s="47"/>
      <c r="AL478" s="47"/>
      <c r="AM478" s="47"/>
      <c r="AN478" s="47"/>
      <c r="AO478" s="47"/>
      <c r="AP478" s="47"/>
      <c r="AQ478" s="47"/>
      <c r="AR478" s="47"/>
      <c r="AS478" s="47"/>
      <c r="AT478" s="47"/>
      <c r="AU478" s="47"/>
      <c r="AV478" s="47"/>
      <c r="AW478" s="47"/>
      <c r="AX478" s="47"/>
      <c r="AY478" s="47"/>
    </row>
    <row r="479" spans="1:51" ht="13.2">
      <c r="A479" s="48"/>
      <c r="B479" s="48"/>
      <c r="E479" s="25"/>
      <c r="F479" s="25"/>
      <c r="G479" s="48"/>
      <c r="T479" s="190"/>
      <c r="U479" s="190"/>
      <c r="V479" s="190"/>
      <c r="W479" s="190"/>
      <c r="X479" s="190"/>
      <c r="Y479" s="190"/>
      <c r="Z479" s="190"/>
      <c r="AA479" s="190"/>
      <c r="AB479" s="190"/>
      <c r="AC479" s="190"/>
      <c r="AD479" s="190"/>
      <c r="AE479" s="190"/>
      <c r="AF479" s="47"/>
      <c r="AG479" s="47"/>
      <c r="AH479" s="47"/>
      <c r="AI479" s="47"/>
      <c r="AJ479" s="47"/>
      <c r="AK479" s="47"/>
      <c r="AL479" s="47"/>
      <c r="AM479" s="47"/>
      <c r="AN479" s="47"/>
      <c r="AO479" s="47"/>
      <c r="AP479" s="47"/>
      <c r="AQ479" s="47"/>
      <c r="AR479" s="47"/>
      <c r="AS479" s="47"/>
      <c r="AT479" s="47"/>
      <c r="AU479" s="47"/>
      <c r="AV479" s="47"/>
      <c r="AW479" s="47"/>
      <c r="AX479" s="47"/>
      <c r="AY479" s="47"/>
    </row>
    <row r="480" spans="1:51" ht="13.2">
      <c r="A480" s="48"/>
      <c r="B480" s="48"/>
      <c r="E480" s="25"/>
      <c r="F480" s="25"/>
      <c r="G480" s="48"/>
      <c r="T480" s="190"/>
      <c r="U480" s="190"/>
      <c r="V480" s="190"/>
      <c r="W480" s="190"/>
      <c r="X480" s="190"/>
      <c r="Y480" s="190"/>
      <c r="Z480" s="190"/>
      <c r="AA480" s="190"/>
      <c r="AB480" s="190"/>
      <c r="AC480" s="190"/>
      <c r="AD480" s="190"/>
      <c r="AE480" s="190"/>
      <c r="AF480" s="47"/>
      <c r="AG480" s="47"/>
      <c r="AH480" s="47"/>
      <c r="AI480" s="47"/>
      <c r="AJ480" s="47"/>
      <c r="AK480" s="47"/>
      <c r="AL480" s="47"/>
      <c r="AM480" s="47"/>
      <c r="AN480" s="47"/>
      <c r="AO480" s="47"/>
      <c r="AP480" s="47"/>
      <c r="AQ480" s="47"/>
      <c r="AR480" s="47"/>
      <c r="AS480" s="47"/>
      <c r="AT480" s="47"/>
      <c r="AU480" s="47"/>
      <c r="AV480" s="47"/>
      <c r="AW480" s="47"/>
      <c r="AX480" s="47"/>
      <c r="AY480" s="47"/>
    </row>
    <row r="481" spans="1:51" ht="13.2">
      <c r="A481" s="48"/>
      <c r="B481" s="48"/>
      <c r="E481" s="25"/>
      <c r="F481" s="25"/>
      <c r="G481" s="48"/>
      <c r="T481" s="190"/>
      <c r="U481" s="190"/>
      <c r="V481" s="190"/>
      <c r="W481" s="190"/>
      <c r="X481" s="190"/>
      <c r="Y481" s="190"/>
      <c r="Z481" s="190"/>
      <c r="AA481" s="190"/>
      <c r="AB481" s="190"/>
      <c r="AC481" s="190"/>
      <c r="AD481" s="190"/>
      <c r="AE481" s="190"/>
      <c r="AF481" s="47"/>
      <c r="AG481" s="47"/>
      <c r="AH481" s="47"/>
      <c r="AI481" s="47"/>
      <c r="AJ481" s="47"/>
      <c r="AK481" s="47"/>
      <c r="AL481" s="47"/>
      <c r="AM481" s="47"/>
      <c r="AN481" s="47"/>
      <c r="AO481" s="47"/>
      <c r="AP481" s="47"/>
      <c r="AQ481" s="47"/>
      <c r="AR481" s="47"/>
      <c r="AS481" s="47"/>
      <c r="AT481" s="47"/>
      <c r="AU481" s="47"/>
      <c r="AV481" s="47"/>
      <c r="AW481" s="47"/>
      <c r="AX481" s="47"/>
      <c r="AY481" s="47"/>
    </row>
    <row r="482" spans="1:51" ht="13.2">
      <c r="A482" s="48"/>
      <c r="B482" s="48"/>
      <c r="E482" s="25"/>
      <c r="F482" s="25"/>
      <c r="G482" s="48"/>
      <c r="T482" s="190"/>
      <c r="U482" s="190"/>
      <c r="V482" s="190"/>
      <c r="W482" s="190"/>
      <c r="X482" s="190"/>
      <c r="Y482" s="190"/>
      <c r="Z482" s="190"/>
      <c r="AA482" s="190"/>
      <c r="AB482" s="190"/>
      <c r="AC482" s="190"/>
      <c r="AD482" s="190"/>
      <c r="AE482" s="190"/>
      <c r="AF482" s="47"/>
      <c r="AG482" s="47"/>
      <c r="AH482" s="47"/>
      <c r="AI482" s="47"/>
      <c r="AJ482" s="47"/>
      <c r="AK482" s="47"/>
      <c r="AL482" s="47"/>
      <c r="AM482" s="47"/>
      <c r="AN482" s="47"/>
      <c r="AO482" s="47"/>
      <c r="AP482" s="47"/>
      <c r="AQ482" s="47"/>
      <c r="AR482" s="47"/>
      <c r="AS482" s="47"/>
      <c r="AT482" s="47"/>
      <c r="AU482" s="47"/>
      <c r="AV482" s="47"/>
      <c r="AW482" s="47"/>
      <c r="AX482" s="47"/>
      <c r="AY482" s="47"/>
    </row>
    <row r="483" spans="1:51" ht="13.2">
      <c r="A483" s="48"/>
      <c r="B483" s="48"/>
      <c r="E483" s="25"/>
      <c r="F483" s="25"/>
      <c r="G483" s="48"/>
      <c r="T483" s="190"/>
      <c r="U483" s="190"/>
      <c r="V483" s="190"/>
      <c r="W483" s="190"/>
      <c r="X483" s="190"/>
      <c r="Y483" s="190"/>
      <c r="Z483" s="190"/>
      <c r="AA483" s="190"/>
      <c r="AB483" s="190"/>
      <c r="AC483" s="190"/>
      <c r="AD483" s="190"/>
      <c r="AE483" s="190"/>
      <c r="AF483" s="47"/>
      <c r="AG483" s="47"/>
      <c r="AH483" s="47"/>
      <c r="AI483" s="47"/>
      <c r="AJ483" s="47"/>
      <c r="AK483" s="47"/>
      <c r="AL483" s="47"/>
      <c r="AM483" s="47"/>
      <c r="AN483" s="47"/>
      <c r="AO483" s="47"/>
      <c r="AP483" s="47"/>
      <c r="AQ483" s="47"/>
      <c r="AR483" s="47"/>
      <c r="AS483" s="47"/>
      <c r="AT483" s="47"/>
      <c r="AU483" s="47"/>
      <c r="AV483" s="47"/>
      <c r="AW483" s="47"/>
      <c r="AX483" s="47"/>
      <c r="AY483" s="47"/>
    </row>
    <row r="484" spans="1:51" ht="13.2">
      <c r="A484" s="48"/>
      <c r="B484" s="48"/>
      <c r="E484" s="25"/>
      <c r="F484" s="25"/>
      <c r="G484" s="48"/>
      <c r="T484" s="190"/>
      <c r="U484" s="190"/>
      <c r="V484" s="190"/>
      <c r="W484" s="190"/>
      <c r="X484" s="190"/>
      <c r="Y484" s="190"/>
      <c r="Z484" s="190"/>
      <c r="AA484" s="190"/>
      <c r="AB484" s="190"/>
      <c r="AC484" s="190"/>
      <c r="AD484" s="190"/>
      <c r="AE484" s="190"/>
      <c r="AF484" s="47"/>
      <c r="AG484" s="47"/>
      <c r="AH484" s="47"/>
      <c r="AI484" s="47"/>
      <c r="AJ484" s="47"/>
      <c r="AK484" s="47"/>
      <c r="AL484" s="47"/>
      <c r="AM484" s="47"/>
      <c r="AN484" s="47"/>
      <c r="AO484" s="47"/>
      <c r="AP484" s="47"/>
      <c r="AQ484" s="47"/>
      <c r="AR484" s="47"/>
      <c r="AS484" s="47"/>
      <c r="AT484" s="47"/>
      <c r="AU484" s="47"/>
      <c r="AV484" s="47"/>
      <c r="AW484" s="47"/>
      <c r="AX484" s="47"/>
      <c r="AY484" s="47"/>
    </row>
    <row r="485" spans="1:51" ht="13.2">
      <c r="A485" s="48"/>
      <c r="B485" s="48"/>
      <c r="E485" s="25"/>
      <c r="F485" s="25"/>
      <c r="G485" s="48"/>
      <c r="T485" s="190"/>
      <c r="U485" s="190"/>
      <c r="V485" s="190"/>
      <c r="W485" s="190"/>
      <c r="X485" s="190"/>
      <c r="Y485" s="190"/>
      <c r="Z485" s="190"/>
      <c r="AA485" s="190"/>
      <c r="AB485" s="190"/>
      <c r="AC485" s="190"/>
      <c r="AD485" s="190"/>
      <c r="AE485" s="190"/>
      <c r="AF485" s="47"/>
      <c r="AG485" s="47"/>
      <c r="AH485" s="47"/>
      <c r="AI485" s="47"/>
      <c r="AJ485" s="47"/>
      <c r="AK485" s="47"/>
      <c r="AL485" s="47"/>
      <c r="AM485" s="47"/>
      <c r="AN485" s="47"/>
      <c r="AO485" s="47"/>
      <c r="AP485" s="47"/>
      <c r="AQ485" s="47"/>
      <c r="AR485" s="47"/>
      <c r="AS485" s="47"/>
      <c r="AT485" s="47"/>
      <c r="AU485" s="47"/>
      <c r="AV485" s="47"/>
      <c r="AW485" s="47"/>
      <c r="AX485" s="47"/>
      <c r="AY485" s="47"/>
    </row>
    <row r="486" spans="1:51" ht="13.2">
      <c r="A486" s="48"/>
      <c r="B486" s="48"/>
      <c r="E486" s="25"/>
      <c r="F486" s="25"/>
      <c r="G486" s="48"/>
      <c r="T486" s="190"/>
      <c r="U486" s="190"/>
      <c r="V486" s="190"/>
      <c r="W486" s="190"/>
      <c r="X486" s="190"/>
      <c r="Y486" s="190"/>
      <c r="Z486" s="190"/>
      <c r="AA486" s="190"/>
      <c r="AB486" s="190"/>
      <c r="AC486" s="190"/>
      <c r="AD486" s="190"/>
      <c r="AE486" s="190"/>
      <c r="AF486" s="47"/>
      <c r="AG486" s="47"/>
      <c r="AH486" s="47"/>
      <c r="AI486" s="47"/>
      <c r="AJ486" s="47"/>
      <c r="AK486" s="47"/>
      <c r="AL486" s="47"/>
      <c r="AM486" s="47"/>
      <c r="AN486" s="47"/>
      <c r="AO486" s="47"/>
      <c r="AP486" s="47"/>
      <c r="AQ486" s="47"/>
      <c r="AR486" s="47"/>
      <c r="AS486" s="47"/>
      <c r="AT486" s="47"/>
      <c r="AU486" s="47"/>
      <c r="AV486" s="47"/>
      <c r="AW486" s="47"/>
      <c r="AX486" s="47"/>
      <c r="AY486" s="47"/>
    </row>
    <row r="487" spans="1:51" ht="13.2">
      <c r="A487" s="48"/>
      <c r="B487" s="48"/>
      <c r="E487" s="25"/>
      <c r="F487" s="25"/>
      <c r="G487" s="48"/>
      <c r="T487" s="190"/>
      <c r="U487" s="190"/>
      <c r="V487" s="190"/>
      <c r="W487" s="190"/>
      <c r="X487" s="190"/>
      <c r="Y487" s="190"/>
      <c r="Z487" s="190"/>
      <c r="AA487" s="190"/>
      <c r="AB487" s="190"/>
      <c r="AC487" s="190"/>
      <c r="AD487" s="190"/>
      <c r="AE487" s="190"/>
      <c r="AF487" s="47"/>
      <c r="AG487" s="47"/>
      <c r="AH487" s="47"/>
      <c r="AI487" s="47"/>
      <c r="AJ487" s="47"/>
      <c r="AK487" s="47"/>
      <c r="AL487" s="47"/>
      <c r="AM487" s="47"/>
      <c r="AN487" s="47"/>
      <c r="AO487" s="47"/>
      <c r="AP487" s="47"/>
      <c r="AQ487" s="47"/>
      <c r="AR487" s="47"/>
      <c r="AS487" s="47"/>
      <c r="AT487" s="47"/>
      <c r="AU487" s="47"/>
      <c r="AV487" s="47"/>
      <c r="AW487" s="47"/>
      <c r="AX487" s="47"/>
      <c r="AY487" s="47"/>
    </row>
    <row r="488" spans="1:51" ht="13.2">
      <c r="A488" s="48"/>
      <c r="B488" s="48"/>
      <c r="E488" s="25"/>
      <c r="F488" s="25"/>
      <c r="G488" s="48"/>
      <c r="T488" s="190"/>
      <c r="U488" s="190"/>
      <c r="V488" s="190"/>
      <c r="W488" s="190"/>
      <c r="X488" s="190"/>
      <c r="Y488" s="190"/>
      <c r="Z488" s="190"/>
      <c r="AA488" s="190"/>
      <c r="AB488" s="190"/>
      <c r="AC488" s="190"/>
      <c r="AD488" s="190"/>
      <c r="AE488" s="190"/>
      <c r="AF488" s="47"/>
      <c r="AG488" s="47"/>
      <c r="AH488" s="47"/>
      <c r="AI488" s="47"/>
      <c r="AJ488" s="47"/>
      <c r="AK488" s="47"/>
      <c r="AL488" s="47"/>
      <c r="AM488" s="47"/>
      <c r="AN488" s="47"/>
      <c r="AO488" s="47"/>
      <c r="AP488" s="47"/>
      <c r="AQ488" s="47"/>
      <c r="AR488" s="47"/>
      <c r="AS488" s="47"/>
      <c r="AT488" s="47"/>
      <c r="AU488" s="47"/>
      <c r="AV488" s="47"/>
      <c r="AW488" s="47"/>
      <c r="AX488" s="47"/>
      <c r="AY488" s="47"/>
    </row>
    <row r="489" spans="1:51" ht="13.2">
      <c r="A489" s="48"/>
      <c r="B489" s="48"/>
      <c r="E489" s="25"/>
      <c r="F489" s="25"/>
      <c r="G489" s="48"/>
      <c r="T489" s="190"/>
      <c r="U489" s="190"/>
      <c r="V489" s="190"/>
      <c r="W489" s="190"/>
      <c r="X489" s="190"/>
      <c r="Y489" s="190"/>
      <c r="Z489" s="190"/>
      <c r="AA489" s="190"/>
      <c r="AB489" s="190"/>
      <c r="AC489" s="190"/>
      <c r="AD489" s="190"/>
      <c r="AE489" s="190"/>
      <c r="AF489" s="47"/>
      <c r="AG489" s="47"/>
      <c r="AH489" s="47"/>
      <c r="AI489" s="47"/>
      <c r="AJ489" s="47"/>
      <c r="AK489" s="47"/>
      <c r="AL489" s="47"/>
      <c r="AM489" s="47"/>
      <c r="AN489" s="47"/>
      <c r="AO489" s="47"/>
      <c r="AP489" s="47"/>
      <c r="AQ489" s="47"/>
      <c r="AR489" s="47"/>
      <c r="AS489" s="47"/>
      <c r="AT489" s="47"/>
      <c r="AU489" s="47"/>
      <c r="AV489" s="47"/>
      <c r="AW489" s="47"/>
      <c r="AX489" s="47"/>
      <c r="AY489" s="47"/>
    </row>
    <row r="490" spans="1:51" ht="13.2">
      <c r="A490" s="48"/>
      <c r="B490" s="48"/>
      <c r="E490" s="25"/>
      <c r="F490" s="25"/>
      <c r="G490" s="48"/>
      <c r="T490" s="190"/>
      <c r="U490" s="190"/>
      <c r="V490" s="190"/>
      <c r="W490" s="190"/>
      <c r="X490" s="190"/>
      <c r="Y490" s="190"/>
      <c r="Z490" s="190"/>
      <c r="AA490" s="190"/>
      <c r="AB490" s="190"/>
      <c r="AC490" s="190"/>
      <c r="AD490" s="190"/>
      <c r="AE490" s="190"/>
      <c r="AF490" s="47"/>
      <c r="AG490" s="47"/>
      <c r="AH490" s="47"/>
      <c r="AI490" s="47"/>
      <c r="AJ490" s="47"/>
      <c r="AK490" s="47"/>
      <c r="AL490" s="47"/>
      <c r="AM490" s="47"/>
      <c r="AN490" s="47"/>
      <c r="AO490" s="47"/>
      <c r="AP490" s="47"/>
      <c r="AQ490" s="47"/>
      <c r="AR490" s="47"/>
      <c r="AS490" s="47"/>
      <c r="AT490" s="47"/>
      <c r="AU490" s="47"/>
      <c r="AV490" s="47"/>
      <c r="AW490" s="47"/>
      <c r="AX490" s="47"/>
      <c r="AY490" s="47"/>
    </row>
    <row r="491" spans="1:51" ht="13.2">
      <c r="A491" s="48"/>
      <c r="B491" s="48"/>
      <c r="E491" s="25"/>
      <c r="F491" s="25"/>
      <c r="G491" s="48"/>
      <c r="T491" s="190"/>
      <c r="U491" s="190"/>
      <c r="V491" s="190"/>
      <c r="W491" s="190"/>
      <c r="X491" s="190"/>
      <c r="Y491" s="190"/>
      <c r="Z491" s="190"/>
      <c r="AA491" s="190"/>
      <c r="AB491" s="190"/>
      <c r="AC491" s="190"/>
      <c r="AD491" s="190"/>
      <c r="AE491" s="190"/>
      <c r="AF491" s="47"/>
      <c r="AG491" s="47"/>
      <c r="AH491" s="47"/>
      <c r="AI491" s="47"/>
      <c r="AJ491" s="47"/>
      <c r="AK491" s="47"/>
      <c r="AL491" s="47"/>
      <c r="AM491" s="47"/>
      <c r="AN491" s="47"/>
      <c r="AO491" s="47"/>
      <c r="AP491" s="47"/>
      <c r="AQ491" s="47"/>
      <c r="AR491" s="47"/>
      <c r="AS491" s="47"/>
      <c r="AT491" s="47"/>
      <c r="AU491" s="47"/>
      <c r="AV491" s="47"/>
      <c r="AW491" s="47"/>
      <c r="AX491" s="47"/>
      <c r="AY491" s="47"/>
    </row>
    <row r="492" spans="1:51" ht="13.2">
      <c r="A492" s="48"/>
      <c r="B492" s="48"/>
      <c r="E492" s="25"/>
      <c r="F492" s="25"/>
      <c r="G492" s="48"/>
      <c r="T492" s="190"/>
      <c r="U492" s="190"/>
      <c r="V492" s="190"/>
      <c r="W492" s="190"/>
      <c r="X492" s="190"/>
      <c r="Y492" s="190"/>
      <c r="Z492" s="190"/>
      <c r="AA492" s="190"/>
      <c r="AB492" s="190"/>
      <c r="AC492" s="190"/>
      <c r="AD492" s="190"/>
      <c r="AE492" s="190"/>
      <c r="AF492" s="47"/>
      <c r="AG492" s="47"/>
      <c r="AH492" s="47"/>
      <c r="AI492" s="47"/>
      <c r="AJ492" s="47"/>
      <c r="AK492" s="47"/>
      <c r="AL492" s="47"/>
      <c r="AM492" s="47"/>
      <c r="AN492" s="47"/>
      <c r="AO492" s="47"/>
      <c r="AP492" s="47"/>
      <c r="AQ492" s="47"/>
      <c r="AR492" s="47"/>
      <c r="AS492" s="47"/>
      <c r="AT492" s="47"/>
      <c r="AU492" s="47"/>
      <c r="AV492" s="47"/>
      <c r="AW492" s="47"/>
      <c r="AX492" s="47"/>
      <c r="AY492" s="47"/>
    </row>
    <row r="493" spans="1:51" ht="13.2">
      <c r="A493" s="48"/>
      <c r="B493" s="48"/>
      <c r="E493" s="25"/>
      <c r="F493" s="25"/>
      <c r="G493" s="48"/>
      <c r="T493" s="190"/>
      <c r="U493" s="190"/>
      <c r="V493" s="190"/>
      <c r="W493" s="190"/>
      <c r="X493" s="190"/>
      <c r="Y493" s="190"/>
      <c r="Z493" s="190"/>
      <c r="AA493" s="190"/>
      <c r="AB493" s="190"/>
      <c r="AC493" s="190"/>
      <c r="AD493" s="190"/>
      <c r="AE493" s="190"/>
      <c r="AF493" s="47"/>
      <c r="AG493" s="47"/>
      <c r="AH493" s="47"/>
      <c r="AI493" s="47"/>
      <c r="AJ493" s="47"/>
      <c r="AK493" s="47"/>
      <c r="AL493" s="47"/>
      <c r="AM493" s="47"/>
      <c r="AN493" s="47"/>
      <c r="AO493" s="47"/>
      <c r="AP493" s="47"/>
      <c r="AQ493" s="47"/>
      <c r="AR493" s="47"/>
      <c r="AS493" s="47"/>
      <c r="AT493" s="47"/>
      <c r="AU493" s="47"/>
      <c r="AV493" s="47"/>
      <c r="AW493" s="47"/>
      <c r="AX493" s="47"/>
      <c r="AY493" s="47"/>
    </row>
    <row r="494" spans="1:51" ht="13.2">
      <c r="A494" s="48"/>
      <c r="B494" s="48"/>
      <c r="E494" s="25"/>
      <c r="F494" s="25"/>
      <c r="G494" s="48"/>
      <c r="T494" s="190"/>
      <c r="U494" s="190"/>
      <c r="V494" s="190"/>
      <c r="W494" s="190"/>
      <c r="X494" s="190"/>
      <c r="Y494" s="190"/>
      <c r="Z494" s="190"/>
      <c r="AA494" s="190"/>
      <c r="AB494" s="190"/>
      <c r="AC494" s="190"/>
      <c r="AD494" s="190"/>
      <c r="AE494" s="190"/>
      <c r="AF494" s="47"/>
      <c r="AG494" s="47"/>
      <c r="AH494" s="47"/>
      <c r="AI494" s="47"/>
      <c r="AJ494" s="47"/>
      <c r="AK494" s="47"/>
      <c r="AL494" s="47"/>
      <c r="AM494" s="47"/>
      <c r="AN494" s="47"/>
      <c r="AO494" s="47"/>
      <c r="AP494" s="47"/>
      <c r="AQ494" s="47"/>
      <c r="AR494" s="47"/>
      <c r="AS494" s="47"/>
      <c r="AT494" s="47"/>
      <c r="AU494" s="47"/>
      <c r="AV494" s="47"/>
      <c r="AW494" s="47"/>
      <c r="AX494" s="47"/>
      <c r="AY494" s="47"/>
    </row>
    <row r="495" spans="1:51" ht="13.2">
      <c r="A495" s="48"/>
      <c r="B495" s="48"/>
      <c r="E495" s="25"/>
      <c r="F495" s="25"/>
      <c r="G495" s="48"/>
      <c r="T495" s="190"/>
      <c r="U495" s="190"/>
      <c r="V495" s="190"/>
      <c r="W495" s="190"/>
      <c r="X495" s="190"/>
      <c r="Y495" s="190"/>
      <c r="Z495" s="190"/>
      <c r="AA495" s="190"/>
      <c r="AB495" s="190"/>
      <c r="AC495" s="190"/>
      <c r="AD495" s="190"/>
      <c r="AE495" s="190"/>
      <c r="AF495" s="47"/>
      <c r="AG495" s="47"/>
      <c r="AH495" s="47"/>
      <c r="AI495" s="47"/>
      <c r="AJ495" s="47"/>
      <c r="AK495" s="47"/>
      <c r="AL495" s="47"/>
      <c r="AM495" s="47"/>
      <c r="AN495" s="47"/>
      <c r="AO495" s="47"/>
      <c r="AP495" s="47"/>
      <c r="AQ495" s="47"/>
      <c r="AR495" s="47"/>
      <c r="AS495" s="47"/>
      <c r="AT495" s="47"/>
      <c r="AU495" s="47"/>
      <c r="AV495" s="47"/>
      <c r="AW495" s="47"/>
      <c r="AX495" s="47"/>
      <c r="AY495" s="47"/>
    </row>
    <row r="496" spans="1:51" ht="13.2">
      <c r="A496" s="48"/>
      <c r="B496" s="48"/>
      <c r="E496" s="25"/>
      <c r="F496" s="25"/>
      <c r="G496" s="48"/>
      <c r="T496" s="190"/>
      <c r="U496" s="190"/>
      <c r="V496" s="190"/>
      <c r="W496" s="190"/>
      <c r="X496" s="190"/>
      <c r="Y496" s="190"/>
      <c r="Z496" s="190"/>
      <c r="AA496" s="190"/>
      <c r="AB496" s="190"/>
      <c r="AC496" s="190"/>
      <c r="AD496" s="190"/>
      <c r="AE496" s="190"/>
      <c r="AF496" s="47"/>
      <c r="AG496" s="47"/>
      <c r="AH496" s="47"/>
      <c r="AI496" s="47"/>
      <c r="AJ496" s="47"/>
      <c r="AK496" s="47"/>
      <c r="AL496" s="47"/>
      <c r="AM496" s="47"/>
      <c r="AN496" s="47"/>
      <c r="AO496" s="47"/>
      <c r="AP496" s="47"/>
      <c r="AQ496" s="47"/>
      <c r="AR496" s="47"/>
      <c r="AS496" s="47"/>
      <c r="AT496" s="47"/>
      <c r="AU496" s="47"/>
      <c r="AV496" s="47"/>
      <c r="AW496" s="47"/>
      <c r="AX496" s="47"/>
      <c r="AY496" s="47"/>
    </row>
    <row r="497" spans="1:51" ht="13.2">
      <c r="A497" s="48"/>
      <c r="B497" s="48"/>
      <c r="E497" s="25"/>
      <c r="F497" s="25"/>
      <c r="G497" s="48"/>
      <c r="T497" s="190"/>
      <c r="U497" s="190"/>
      <c r="V497" s="190"/>
      <c r="W497" s="190"/>
      <c r="X497" s="190"/>
      <c r="Y497" s="190"/>
      <c r="Z497" s="190"/>
      <c r="AA497" s="190"/>
      <c r="AB497" s="190"/>
      <c r="AC497" s="190"/>
      <c r="AD497" s="190"/>
      <c r="AE497" s="190"/>
      <c r="AF497" s="47"/>
      <c r="AG497" s="47"/>
      <c r="AH497" s="47"/>
      <c r="AI497" s="47"/>
      <c r="AJ497" s="47"/>
      <c r="AK497" s="47"/>
      <c r="AL497" s="47"/>
      <c r="AM497" s="47"/>
      <c r="AN497" s="47"/>
      <c r="AO497" s="47"/>
      <c r="AP497" s="47"/>
      <c r="AQ497" s="47"/>
      <c r="AR497" s="47"/>
      <c r="AS497" s="47"/>
      <c r="AT497" s="47"/>
      <c r="AU497" s="47"/>
      <c r="AV497" s="47"/>
      <c r="AW497" s="47"/>
      <c r="AX497" s="47"/>
      <c r="AY497" s="47"/>
    </row>
    <row r="498" spans="1:51" ht="13.2">
      <c r="A498" s="48"/>
      <c r="B498" s="48"/>
      <c r="E498" s="25"/>
      <c r="F498" s="25"/>
      <c r="G498" s="48"/>
      <c r="T498" s="190"/>
      <c r="U498" s="190"/>
      <c r="V498" s="190"/>
      <c r="W498" s="190"/>
      <c r="X498" s="190"/>
      <c r="Y498" s="190"/>
      <c r="Z498" s="190"/>
      <c r="AA498" s="190"/>
      <c r="AB498" s="190"/>
      <c r="AC498" s="190"/>
      <c r="AD498" s="190"/>
      <c r="AE498" s="190"/>
      <c r="AF498" s="47"/>
      <c r="AG498" s="47"/>
      <c r="AH498" s="47"/>
      <c r="AI498" s="47"/>
      <c r="AJ498" s="47"/>
      <c r="AK498" s="47"/>
      <c r="AL498" s="47"/>
      <c r="AM498" s="47"/>
      <c r="AN498" s="47"/>
      <c r="AO498" s="47"/>
      <c r="AP498" s="47"/>
      <c r="AQ498" s="47"/>
      <c r="AR498" s="47"/>
      <c r="AS498" s="47"/>
      <c r="AT498" s="47"/>
      <c r="AU498" s="47"/>
      <c r="AV498" s="47"/>
      <c r="AW498" s="47"/>
      <c r="AX498" s="47"/>
      <c r="AY498" s="47"/>
    </row>
    <row r="499" spans="1:51" ht="13.2">
      <c r="A499" s="48"/>
      <c r="B499" s="48"/>
      <c r="E499" s="25"/>
      <c r="F499" s="25"/>
      <c r="G499" s="48"/>
      <c r="T499" s="190"/>
      <c r="U499" s="190"/>
      <c r="V499" s="190"/>
      <c r="W499" s="190"/>
      <c r="X499" s="190"/>
      <c r="Y499" s="190"/>
      <c r="Z499" s="190"/>
      <c r="AA499" s="190"/>
      <c r="AB499" s="190"/>
      <c r="AC499" s="190"/>
      <c r="AD499" s="190"/>
      <c r="AE499" s="190"/>
      <c r="AF499" s="47"/>
      <c r="AG499" s="47"/>
      <c r="AH499" s="47"/>
      <c r="AI499" s="47"/>
      <c r="AJ499" s="47"/>
      <c r="AK499" s="47"/>
      <c r="AL499" s="47"/>
      <c r="AM499" s="47"/>
      <c r="AN499" s="47"/>
      <c r="AO499" s="47"/>
      <c r="AP499" s="47"/>
      <c r="AQ499" s="47"/>
      <c r="AR499" s="47"/>
      <c r="AS499" s="47"/>
      <c r="AT499" s="47"/>
      <c r="AU499" s="47"/>
      <c r="AV499" s="47"/>
      <c r="AW499" s="47"/>
      <c r="AX499" s="47"/>
      <c r="AY499" s="47"/>
    </row>
    <row r="500" spans="1:51" ht="13.2">
      <c r="A500" s="48"/>
      <c r="B500" s="48"/>
      <c r="E500" s="25"/>
      <c r="F500" s="25"/>
      <c r="G500" s="48"/>
      <c r="T500" s="190"/>
      <c r="U500" s="190"/>
      <c r="V500" s="190"/>
      <c r="W500" s="190"/>
      <c r="X500" s="190"/>
      <c r="Y500" s="190"/>
      <c r="Z500" s="190"/>
      <c r="AA500" s="190"/>
      <c r="AB500" s="190"/>
      <c r="AC500" s="190"/>
      <c r="AD500" s="190"/>
      <c r="AE500" s="190"/>
      <c r="AF500" s="47"/>
      <c r="AG500" s="47"/>
      <c r="AH500" s="47"/>
      <c r="AI500" s="47"/>
      <c r="AJ500" s="47"/>
      <c r="AK500" s="47"/>
      <c r="AL500" s="47"/>
      <c r="AM500" s="47"/>
      <c r="AN500" s="47"/>
      <c r="AO500" s="47"/>
      <c r="AP500" s="47"/>
      <c r="AQ500" s="47"/>
      <c r="AR500" s="47"/>
      <c r="AS500" s="47"/>
      <c r="AT500" s="47"/>
      <c r="AU500" s="47"/>
      <c r="AV500" s="47"/>
      <c r="AW500" s="47"/>
      <c r="AX500" s="47"/>
      <c r="AY500" s="47"/>
    </row>
    <row r="501" spans="1:51" ht="13.2">
      <c r="A501" s="48"/>
      <c r="B501" s="48"/>
      <c r="E501" s="25"/>
      <c r="F501" s="25"/>
      <c r="G501" s="48"/>
      <c r="T501" s="190"/>
      <c r="U501" s="190"/>
      <c r="V501" s="190"/>
      <c r="W501" s="190"/>
      <c r="X501" s="190"/>
      <c r="Y501" s="190"/>
      <c r="Z501" s="190"/>
      <c r="AA501" s="190"/>
      <c r="AB501" s="190"/>
      <c r="AC501" s="190"/>
      <c r="AD501" s="190"/>
      <c r="AE501" s="190"/>
      <c r="AF501" s="47"/>
      <c r="AG501" s="47"/>
      <c r="AH501" s="47"/>
      <c r="AI501" s="47"/>
      <c r="AJ501" s="47"/>
      <c r="AK501" s="47"/>
      <c r="AL501" s="47"/>
      <c r="AM501" s="47"/>
      <c r="AN501" s="47"/>
      <c r="AO501" s="47"/>
      <c r="AP501" s="47"/>
      <c r="AQ501" s="47"/>
      <c r="AR501" s="47"/>
      <c r="AS501" s="47"/>
      <c r="AT501" s="47"/>
      <c r="AU501" s="47"/>
      <c r="AV501" s="47"/>
      <c r="AW501" s="47"/>
      <c r="AX501" s="47"/>
      <c r="AY501" s="47"/>
    </row>
    <row r="502" spans="1:51" ht="13.2">
      <c r="A502" s="48"/>
      <c r="B502" s="48"/>
      <c r="E502" s="25"/>
      <c r="F502" s="25"/>
      <c r="G502" s="48"/>
      <c r="T502" s="190"/>
      <c r="U502" s="190"/>
      <c r="V502" s="190"/>
      <c r="W502" s="190"/>
      <c r="X502" s="190"/>
      <c r="Y502" s="190"/>
      <c r="Z502" s="190"/>
      <c r="AA502" s="190"/>
      <c r="AB502" s="190"/>
      <c r="AC502" s="190"/>
      <c r="AD502" s="190"/>
      <c r="AE502" s="190"/>
      <c r="AF502" s="47"/>
      <c r="AG502" s="47"/>
      <c r="AH502" s="47"/>
      <c r="AI502" s="47"/>
      <c r="AJ502" s="47"/>
      <c r="AK502" s="47"/>
      <c r="AL502" s="47"/>
      <c r="AM502" s="47"/>
      <c r="AN502" s="47"/>
      <c r="AO502" s="47"/>
      <c r="AP502" s="47"/>
      <c r="AQ502" s="47"/>
      <c r="AR502" s="47"/>
      <c r="AS502" s="47"/>
      <c r="AT502" s="47"/>
      <c r="AU502" s="47"/>
      <c r="AV502" s="47"/>
      <c r="AW502" s="47"/>
      <c r="AX502" s="47"/>
      <c r="AY502" s="47"/>
    </row>
    <row r="503" spans="1:51" ht="13.2">
      <c r="A503" s="48"/>
      <c r="B503" s="48"/>
      <c r="E503" s="25"/>
      <c r="F503" s="25"/>
      <c r="G503" s="48"/>
      <c r="T503" s="190"/>
      <c r="U503" s="190"/>
      <c r="V503" s="190"/>
      <c r="W503" s="190"/>
      <c r="X503" s="190"/>
      <c r="Y503" s="190"/>
      <c r="Z503" s="190"/>
      <c r="AA503" s="190"/>
      <c r="AB503" s="190"/>
      <c r="AC503" s="190"/>
      <c r="AD503" s="190"/>
      <c r="AE503" s="190"/>
      <c r="AF503" s="47"/>
      <c r="AG503" s="47"/>
      <c r="AH503" s="47"/>
      <c r="AI503" s="47"/>
      <c r="AJ503" s="47"/>
      <c r="AK503" s="47"/>
      <c r="AL503" s="47"/>
      <c r="AM503" s="47"/>
      <c r="AN503" s="47"/>
      <c r="AO503" s="47"/>
      <c r="AP503" s="47"/>
      <c r="AQ503" s="47"/>
      <c r="AR503" s="47"/>
      <c r="AS503" s="47"/>
      <c r="AT503" s="47"/>
      <c r="AU503" s="47"/>
      <c r="AV503" s="47"/>
      <c r="AW503" s="47"/>
      <c r="AX503" s="47"/>
      <c r="AY503" s="47"/>
    </row>
    <row r="504" spans="1:51" ht="13.2">
      <c r="A504" s="48"/>
      <c r="B504" s="48"/>
      <c r="E504" s="25"/>
      <c r="F504" s="25"/>
      <c r="G504" s="48"/>
      <c r="T504" s="190"/>
      <c r="U504" s="190"/>
      <c r="V504" s="190"/>
      <c r="W504" s="190"/>
      <c r="X504" s="190"/>
      <c r="Y504" s="190"/>
      <c r="Z504" s="190"/>
      <c r="AA504" s="190"/>
      <c r="AB504" s="190"/>
      <c r="AC504" s="190"/>
      <c r="AD504" s="190"/>
      <c r="AE504" s="190"/>
      <c r="AF504" s="47"/>
      <c r="AG504" s="47"/>
      <c r="AH504" s="47"/>
      <c r="AI504" s="47"/>
      <c r="AJ504" s="47"/>
      <c r="AK504" s="47"/>
      <c r="AL504" s="47"/>
      <c r="AM504" s="47"/>
      <c r="AN504" s="47"/>
      <c r="AO504" s="47"/>
      <c r="AP504" s="47"/>
      <c r="AQ504" s="47"/>
      <c r="AR504" s="47"/>
      <c r="AS504" s="47"/>
      <c r="AT504" s="47"/>
      <c r="AU504" s="47"/>
      <c r="AV504" s="47"/>
      <c r="AW504" s="47"/>
      <c r="AX504" s="47"/>
      <c r="AY504" s="47"/>
    </row>
    <row r="505" spans="1:51" ht="13.2">
      <c r="A505" s="48"/>
      <c r="B505" s="48"/>
      <c r="E505" s="25"/>
      <c r="F505" s="25"/>
      <c r="G505" s="48"/>
      <c r="T505" s="190"/>
      <c r="U505" s="190"/>
      <c r="V505" s="190"/>
      <c r="W505" s="190"/>
      <c r="X505" s="190"/>
      <c r="Y505" s="190"/>
      <c r="Z505" s="190"/>
      <c r="AA505" s="190"/>
      <c r="AB505" s="190"/>
      <c r="AC505" s="190"/>
      <c r="AD505" s="190"/>
      <c r="AE505" s="190"/>
      <c r="AF505" s="47"/>
      <c r="AG505" s="47"/>
      <c r="AH505" s="47"/>
      <c r="AI505" s="47"/>
      <c r="AJ505" s="47"/>
      <c r="AK505" s="47"/>
      <c r="AL505" s="47"/>
      <c r="AM505" s="47"/>
      <c r="AN505" s="47"/>
      <c r="AO505" s="47"/>
      <c r="AP505" s="47"/>
      <c r="AQ505" s="47"/>
      <c r="AR505" s="47"/>
      <c r="AS505" s="47"/>
      <c r="AT505" s="47"/>
      <c r="AU505" s="47"/>
      <c r="AV505" s="47"/>
      <c r="AW505" s="47"/>
      <c r="AX505" s="47"/>
      <c r="AY505" s="47"/>
    </row>
    <row r="506" spans="1:51" ht="13.2">
      <c r="A506" s="48"/>
      <c r="B506" s="48"/>
      <c r="E506" s="25"/>
      <c r="F506" s="25"/>
      <c r="G506" s="48"/>
      <c r="T506" s="190"/>
      <c r="U506" s="190"/>
      <c r="V506" s="190"/>
      <c r="W506" s="190"/>
      <c r="X506" s="190"/>
      <c r="Y506" s="190"/>
      <c r="Z506" s="190"/>
      <c r="AA506" s="190"/>
      <c r="AB506" s="190"/>
      <c r="AC506" s="190"/>
      <c r="AD506" s="190"/>
      <c r="AE506" s="190"/>
      <c r="AF506" s="47"/>
      <c r="AG506" s="47"/>
      <c r="AH506" s="47"/>
      <c r="AI506" s="47"/>
      <c r="AJ506" s="47"/>
      <c r="AK506" s="47"/>
      <c r="AL506" s="47"/>
      <c r="AM506" s="47"/>
      <c r="AN506" s="47"/>
      <c r="AO506" s="47"/>
      <c r="AP506" s="47"/>
      <c r="AQ506" s="47"/>
      <c r="AR506" s="47"/>
      <c r="AS506" s="47"/>
      <c r="AT506" s="47"/>
      <c r="AU506" s="47"/>
      <c r="AV506" s="47"/>
      <c r="AW506" s="47"/>
      <c r="AX506" s="47"/>
      <c r="AY506" s="47"/>
    </row>
    <row r="507" spans="1:51" ht="13.2">
      <c r="A507" s="48"/>
      <c r="B507" s="48"/>
      <c r="E507" s="25"/>
      <c r="F507" s="25"/>
      <c r="G507" s="48"/>
      <c r="T507" s="190"/>
      <c r="U507" s="190"/>
      <c r="V507" s="190"/>
      <c r="W507" s="190"/>
      <c r="X507" s="190"/>
      <c r="Y507" s="190"/>
      <c r="Z507" s="190"/>
      <c r="AA507" s="190"/>
      <c r="AB507" s="190"/>
      <c r="AC507" s="190"/>
      <c r="AD507" s="190"/>
      <c r="AE507" s="190"/>
      <c r="AF507" s="47"/>
      <c r="AG507" s="47"/>
      <c r="AH507" s="47"/>
      <c r="AI507" s="47"/>
      <c r="AJ507" s="47"/>
      <c r="AK507" s="47"/>
      <c r="AL507" s="47"/>
      <c r="AM507" s="47"/>
      <c r="AN507" s="47"/>
      <c r="AO507" s="47"/>
      <c r="AP507" s="47"/>
      <c r="AQ507" s="47"/>
      <c r="AR507" s="47"/>
      <c r="AS507" s="47"/>
      <c r="AT507" s="47"/>
      <c r="AU507" s="47"/>
      <c r="AV507" s="47"/>
      <c r="AW507" s="47"/>
      <c r="AX507" s="47"/>
      <c r="AY507" s="47"/>
    </row>
    <row r="508" spans="1:51" ht="13.2">
      <c r="A508" s="48"/>
      <c r="B508" s="48"/>
      <c r="E508" s="25"/>
      <c r="F508" s="25"/>
      <c r="G508" s="48"/>
      <c r="T508" s="190"/>
      <c r="U508" s="190"/>
      <c r="V508" s="190"/>
      <c r="W508" s="190"/>
      <c r="X508" s="190"/>
      <c r="Y508" s="190"/>
      <c r="Z508" s="190"/>
      <c r="AA508" s="190"/>
      <c r="AB508" s="190"/>
      <c r="AC508" s="190"/>
      <c r="AD508" s="190"/>
      <c r="AE508" s="190"/>
      <c r="AF508" s="47"/>
      <c r="AG508" s="47"/>
      <c r="AH508" s="47"/>
      <c r="AI508" s="47"/>
      <c r="AJ508" s="47"/>
      <c r="AK508" s="47"/>
      <c r="AL508" s="47"/>
      <c r="AM508" s="47"/>
      <c r="AN508" s="47"/>
      <c r="AO508" s="47"/>
      <c r="AP508" s="47"/>
      <c r="AQ508" s="47"/>
      <c r="AR508" s="47"/>
      <c r="AS508" s="47"/>
      <c r="AT508" s="47"/>
      <c r="AU508" s="47"/>
      <c r="AV508" s="47"/>
      <c r="AW508" s="47"/>
      <c r="AX508" s="47"/>
      <c r="AY508" s="47"/>
    </row>
    <row r="509" spans="1:51" ht="13.2">
      <c r="A509" s="48"/>
      <c r="B509" s="48"/>
      <c r="E509" s="25"/>
      <c r="F509" s="25"/>
      <c r="G509" s="48"/>
      <c r="T509" s="190"/>
      <c r="U509" s="190"/>
      <c r="V509" s="190"/>
      <c r="W509" s="190"/>
      <c r="X509" s="190"/>
      <c r="Y509" s="190"/>
      <c r="Z509" s="190"/>
      <c r="AA509" s="190"/>
      <c r="AB509" s="190"/>
      <c r="AC509" s="190"/>
      <c r="AD509" s="190"/>
      <c r="AE509" s="190"/>
      <c r="AF509" s="47"/>
      <c r="AG509" s="47"/>
      <c r="AH509" s="47"/>
      <c r="AI509" s="47"/>
      <c r="AJ509" s="47"/>
      <c r="AK509" s="47"/>
      <c r="AL509" s="47"/>
      <c r="AM509" s="47"/>
      <c r="AN509" s="47"/>
      <c r="AO509" s="47"/>
      <c r="AP509" s="47"/>
      <c r="AQ509" s="47"/>
      <c r="AR509" s="47"/>
      <c r="AS509" s="47"/>
      <c r="AT509" s="47"/>
      <c r="AU509" s="47"/>
      <c r="AV509" s="47"/>
      <c r="AW509" s="47"/>
      <c r="AX509" s="47"/>
      <c r="AY509" s="47"/>
    </row>
    <row r="510" spans="1:51" ht="13.2">
      <c r="A510" s="48"/>
      <c r="B510" s="48"/>
      <c r="E510" s="25"/>
      <c r="F510" s="25"/>
      <c r="G510" s="48"/>
      <c r="T510" s="190"/>
      <c r="U510" s="190"/>
      <c r="V510" s="190"/>
      <c r="W510" s="190"/>
      <c r="X510" s="190"/>
      <c r="Y510" s="190"/>
      <c r="Z510" s="190"/>
      <c r="AA510" s="190"/>
      <c r="AB510" s="190"/>
      <c r="AC510" s="190"/>
      <c r="AD510" s="190"/>
      <c r="AE510" s="190"/>
      <c r="AF510" s="47"/>
      <c r="AG510" s="47"/>
      <c r="AH510" s="47"/>
      <c r="AI510" s="47"/>
      <c r="AJ510" s="47"/>
      <c r="AK510" s="47"/>
      <c r="AL510" s="47"/>
      <c r="AM510" s="47"/>
      <c r="AN510" s="47"/>
      <c r="AO510" s="47"/>
      <c r="AP510" s="47"/>
      <c r="AQ510" s="47"/>
      <c r="AR510" s="47"/>
      <c r="AS510" s="47"/>
      <c r="AT510" s="47"/>
      <c r="AU510" s="47"/>
      <c r="AV510" s="47"/>
      <c r="AW510" s="47"/>
      <c r="AX510" s="47"/>
      <c r="AY510" s="47"/>
    </row>
    <row r="511" spans="1:51" ht="13.2">
      <c r="A511" s="48"/>
      <c r="B511" s="48"/>
      <c r="E511" s="25"/>
      <c r="F511" s="25"/>
      <c r="G511" s="48"/>
      <c r="T511" s="190"/>
      <c r="U511" s="190"/>
      <c r="V511" s="190"/>
      <c r="W511" s="190"/>
      <c r="X511" s="190"/>
      <c r="Y511" s="190"/>
      <c r="Z511" s="190"/>
      <c r="AA511" s="190"/>
      <c r="AB511" s="190"/>
      <c r="AC511" s="190"/>
      <c r="AD511" s="190"/>
      <c r="AE511" s="190"/>
      <c r="AF511" s="47"/>
      <c r="AG511" s="47"/>
      <c r="AH511" s="47"/>
      <c r="AI511" s="47"/>
      <c r="AJ511" s="47"/>
      <c r="AK511" s="47"/>
      <c r="AL511" s="47"/>
      <c r="AM511" s="47"/>
      <c r="AN511" s="47"/>
      <c r="AO511" s="47"/>
      <c r="AP511" s="47"/>
      <c r="AQ511" s="47"/>
      <c r="AR511" s="47"/>
      <c r="AS511" s="47"/>
      <c r="AT511" s="47"/>
      <c r="AU511" s="47"/>
      <c r="AV511" s="47"/>
      <c r="AW511" s="47"/>
      <c r="AX511" s="47"/>
      <c r="AY511" s="47"/>
    </row>
    <row r="512" spans="1:51" ht="13.2">
      <c r="A512" s="48"/>
      <c r="B512" s="48"/>
      <c r="E512" s="25"/>
      <c r="F512" s="25"/>
      <c r="G512" s="48"/>
      <c r="T512" s="190"/>
      <c r="U512" s="190"/>
      <c r="V512" s="190"/>
      <c r="W512" s="190"/>
      <c r="X512" s="190"/>
      <c r="Y512" s="190"/>
      <c r="Z512" s="190"/>
      <c r="AA512" s="190"/>
      <c r="AB512" s="190"/>
      <c r="AC512" s="190"/>
      <c r="AD512" s="190"/>
      <c r="AE512" s="190"/>
      <c r="AF512" s="47"/>
      <c r="AG512" s="47"/>
      <c r="AH512" s="47"/>
      <c r="AI512" s="47"/>
      <c r="AJ512" s="47"/>
      <c r="AK512" s="47"/>
      <c r="AL512" s="47"/>
      <c r="AM512" s="47"/>
      <c r="AN512" s="47"/>
      <c r="AO512" s="47"/>
      <c r="AP512" s="47"/>
      <c r="AQ512" s="47"/>
      <c r="AR512" s="47"/>
      <c r="AS512" s="47"/>
      <c r="AT512" s="47"/>
      <c r="AU512" s="47"/>
      <c r="AV512" s="47"/>
      <c r="AW512" s="47"/>
      <c r="AX512" s="47"/>
      <c r="AY512" s="47"/>
    </row>
    <row r="513" spans="1:51" ht="13.2">
      <c r="A513" s="48"/>
      <c r="B513" s="48"/>
      <c r="E513" s="25"/>
      <c r="F513" s="25"/>
      <c r="G513" s="48"/>
      <c r="T513" s="190"/>
      <c r="U513" s="190"/>
      <c r="V513" s="190"/>
      <c r="W513" s="190"/>
      <c r="X513" s="190"/>
      <c r="Y513" s="190"/>
      <c r="Z513" s="190"/>
      <c r="AA513" s="190"/>
      <c r="AB513" s="190"/>
      <c r="AC513" s="190"/>
      <c r="AD513" s="190"/>
      <c r="AE513" s="190"/>
      <c r="AF513" s="47"/>
      <c r="AG513" s="47"/>
      <c r="AH513" s="47"/>
      <c r="AI513" s="47"/>
      <c r="AJ513" s="47"/>
      <c r="AK513" s="47"/>
      <c r="AL513" s="47"/>
      <c r="AM513" s="47"/>
      <c r="AN513" s="47"/>
      <c r="AO513" s="47"/>
      <c r="AP513" s="47"/>
      <c r="AQ513" s="47"/>
      <c r="AR513" s="47"/>
      <c r="AS513" s="47"/>
      <c r="AT513" s="47"/>
      <c r="AU513" s="47"/>
      <c r="AV513" s="47"/>
      <c r="AW513" s="47"/>
      <c r="AX513" s="47"/>
      <c r="AY513" s="47"/>
    </row>
    <row r="514" spans="1:51" ht="13.2">
      <c r="A514" s="48"/>
      <c r="B514" s="48"/>
      <c r="E514" s="25"/>
      <c r="F514" s="25"/>
      <c r="G514" s="48"/>
      <c r="T514" s="190"/>
      <c r="U514" s="190"/>
      <c r="V514" s="190"/>
      <c r="W514" s="190"/>
      <c r="X514" s="190"/>
      <c r="Y514" s="190"/>
      <c r="Z514" s="190"/>
      <c r="AA514" s="190"/>
      <c r="AB514" s="190"/>
      <c r="AC514" s="190"/>
      <c r="AD514" s="190"/>
      <c r="AE514" s="190"/>
      <c r="AF514" s="47"/>
      <c r="AG514" s="47"/>
      <c r="AH514" s="47"/>
      <c r="AI514" s="47"/>
      <c r="AJ514" s="47"/>
      <c r="AK514" s="47"/>
      <c r="AL514" s="47"/>
      <c r="AM514" s="47"/>
      <c r="AN514" s="47"/>
      <c r="AO514" s="47"/>
      <c r="AP514" s="47"/>
      <c r="AQ514" s="47"/>
      <c r="AR514" s="47"/>
      <c r="AS514" s="47"/>
      <c r="AT514" s="47"/>
      <c r="AU514" s="47"/>
      <c r="AV514" s="47"/>
      <c r="AW514" s="47"/>
      <c r="AX514" s="47"/>
      <c r="AY514" s="47"/>
    </row>
    <row r="515" spans="1:51" ht="13.2">
      <c r="A515" s="48"/>
      <c r="B515" s="48"/>
      <c r="E515" s="25"/>
      <c r="F515" s="25"/>
      <c r="G515" s="48"/>
      <c r="T515" s="190"/>
      <c r="U515" s="190"/>
      <c r="V515" s="190"/>
      <c r="W515" s="190"/>
      <c r="X515" s="190"/>
      <c r="Y515" s="190"/>
      <c r="Z515" s="190"/>
      <c r="AA515" s="190"/>
      <c r="AB515" s="190"/>
      <c r="AC515" s="190"/>
      <c r="AD515" s="190"/>
      <c r="AE515" s="190"/>
      <c r="AF515" s="47"/>
      <c r="AG515" s="47"/>
      <c r="AH515" s="47"/>
      <c r="AI515" s="47"/>
      <c r="AJ515" s="47"/>
      <c r="AK515" s="47"/>
      <c r="AL515" s="47"/>
      <c r="AM515" s="47"/>
      <c r="AN515" s="47"/>
      <c r="AO515" s="47"/>
      <c r="AP515" s="47"/>
      <c r="AQ515" s="47"/>
      <c r="AR515" s="47"/>
      <c r="AS515" s="47"/>
      <c r="AT515" s="47"/>
      <c r="AU515" s="47"/>
      <c r="AV515" s="47"/>
      <c r="AW515" s="47"/>
      <c r="AX515" s="47"/>
      <c r="AY515" s="47"/>
    </row>
    <row r="516" spans="1:51" ht="13.2">
      <c r="A516" s="48"/>
      <c r="B516" s="48"/>
      <c r="E516" s="25"/>
      <c r="F516" s="25"/>
      <c r="G516" s="48"/>
      <c r="T516" s="190"/>
      <c r="U516" s="190"/>
      <c r="V516" s="190"/>
      <c r="W516" s="190"/>
      <c r="X516" s="190"/>
      <c r="Y516" s="190"/>
      <c r="Z516" s="190"/>
      <c r="AA516" s="190"/>
      <c r="AB516" s="190"/>
      <c r="AC516" s="190"/>
      <c r="AD516" s="190"/>
      <c r="AE516" s="190"/>
      <c r="AF516" s="47"/>
      <c r="AG516" s="47"/>
      <c r="AH516" s="47"/>
      <c r="AI516" s="47"/>
      <c r="AJ516" s="47"/>
      <c r="AK516" s="47"/>
      <c r="AL516" s="47"/>
      <c r="AM516" s="47"/>
      <c r="AN516" s="47"/>
      <c r="AO516" s="47"/>
      <c r="AP516" s="47"/>
      <c r="AQ516" s="47"/>
      <c r="AR516" s="47"/>
      <c r="AS516" s="47"/>
      <c r="AT516" s="47"/>
      <c r="AU516" s="47"/>
      <c r="AV516" s="47"/>
      <c r="AW516" s="47"/>
      <c r="AX516" s="47"/>
      <c r="AY516" s="47"/>
    </row>
    <row r="517" spans="1:51" ht="13.2">
      <c r="A517" s="48"/>
      <c r="B517" s="48"/>
      <c r="E517" s="25"/>
      <c r="F517" s="25"/>
      <c r="G517" s="48"/>
      <c r="T517" s="190"/>
      <c r="U517" s="190"/>
      <c r="V517" s="190"/>
      <c r="W517" s="190"/>
      <c r="X517" s="190"/>
      <c r="Y517" s="190"/>
      <c r="Z517" s="190"/>
      <c r="AA517" s="190"/>
      <c r="AB517" s="190"/>
      <c r="AC517" s="190"/>
      <c r="AD517" s="190"/>
      <c r="AE517" s="190"/>
      <c r="AF517" s="47"/>
      <c r="AG517" s="47"/>
      <c r="AH517" s="47"/>
      <c r="AI517" s="47"/>
      <c r="AJ517" s="47"/>
      <c r="AK517" s="47"/>
      <c r="AL517" s="47"/>
      <c r="AM517" s="47"/>
      <c r="AN517" s="47"/>
      <c r="AO517" s="47"/>
      <c r="AP517" s="47"/>
      <c r="AQ517" s="47"/>
      <c r="AR517" s="47"/>
      <c r="AS517" s="47"/>
      <c r="AT517" s="47"/>
      <c r="AU517" s="47"/>
      <c r="AV517" s="47"/>
      <c r="AW517" s="47"/>
      <c r="AX517" s="47"/>
      <c r="AY517" s="47"/>
    </row>
    <row r="518" spans="1:51" ht="13.2">
      <c r="A518" s="48"/>
      <c r="B518" s="48"/>
      <c r="E518" s="25"/>
      <c r="F518" s="25"/>
      <c r="G518" s="48"/>
      <c r="T518" s="190"/>
      <c r="U518" s="190"/>
      <c r="V518" s="190"/>
      <c r="W518" s="190"/>
      <c r="X518" s="190"/>
      <c r="Y518" s="190"/>
      <c r="Z518" s="190"/>
      <c r="AA518" s="190"/>
      <c r="AB518" s="190"/>
      <c r="AC518" s="190"/>
      <c r="AD518" s="190"/>
      <c r="AE518" s="190"/>
      <c r="AF518" s="47"/>
      <c r="AG518" s="47"/>
      <c r="AH518" s="47"/>
      <c r="AI518" s="47"/>
      <c r="AJ518" s="47"/>
      <c r="AK518" s="47"/>
      <c r="AL518" s="47"/>
      <c r="AM518" s="47"/>
      <c r="AN518" s="47"/>
      <c r="AO518" s="47"/>
      <c r="AP518" s="47"/>
      <c r="AQ518" s="47"/>
      <c r="AR518" s="47"/>
      <c r="AS518" s="47"/>
      <c r="AT518" s="47"/>
      <c r="AU518" s="47"/>
      <c r="AV518" s="47"/>
      <c r="AW518" s="47"/>
      <c r="AX518" s="47"/>
      <c r="AY518" s="47"/>
    </row>
    <row r="519" spans="1:51" ht="13.2">
      <c r="A519" s="48"/>
      <c r="B519" s="48"/>
      <c r="E519" s="25"/>
      <c r="F519" s="25"/>
      <c r="G519" s="48"/>
      <c r="T519" s="190"/>
      <c r="U519" s="190"/>
      <c r="V519" s="190"/>
      <c r="W519" s="190"/>
      <c r="X519" s="190"/>
      <c r="Y519" s="190"/>
      <c r="Z519" s="190"/>
      <c r="AA519" s="190"/>
      <c r="AB519" s="190"/>
      <c r="AC519" s="190"/>
      <c r="AD519" s="190"/>
      <c r="AE519" s="190"/>
      <c r="AF519" s="47"/>
      <c r="AG519" s="47"/>
      <c r="AH519" s="47"/>
      <c r="AI519" s="47"/>
      <c r="AJ519" s="47"/>
      <c r="AK519" s="47"/>
      <c r="AL519" s="47"/>
      <c r="AM519" s="47"/>
      <c r="AN519" s="47"/>
      <c r="AO519" s="47"/>
      <c r="AP519" s="47"/>
      <c r="AQ519" s="47"/>
      <c r="AR519" s="47"/>
      <c r="AS519" s="47"/>
      <c r="AT519" s="47"/>
      <c r="AU519" s="47"/>
      <c r="AV519" s="47"/>
      <c r="AW519" s="47"/>
      <c r="AX519" s="47"/>
      <c r="AY519" s="47"/>
    </row>
    <row r="520" spans="1:51" ht="13.2">
      <c r="A520" s="48"/>
      <c r="B520" s="48"/>
      <c r="E520" s="25"/>
      <c r="F520" s="25"/>
      <c r="G520" s="48"/>
      <c r="T520" s="190"/>
      <c r="U520" s="190"/>
      <c r="V520" s="190"/>
      <c r="W520" s="190"/>
      <c r="X520" s="190"/>
      <c r="Y520" s="190"/>
      <c r="Z520" s="190"/>
      <c r="AA520" s="190"/>
      <c r="AB520" s="190"/>
      <c r="AC520" s="190"/>
      <c r="AD520" s="190"/>
      <c r="AE520" s="190"/>
      <c r="AF520" s="47"/>
      <c r="AG520" s="47"/>
      <c r="AH520" s="47"/>
      <c r="AI520" s="47"/>
      <c r="AJ520" s="47"/>
      <c r="AK520" s="47"/>
      <c r="AL520" s="47"/>
      <c r="AM520" s="47"/>
      <c r="AN520" s="47"/>
      <c r="AO520" s="47"/>
      <c r="AP520" s="47"/>
      <c r="AQ520" s="47"/>
      <c r="AR520" s="47"/>
      <c r="AS520" s="47"/>
      <c r="AT520" s="47"/>
      <c r="AU520" s="47"/>
      <c r="AV520" s="47"/>
      <c r="AW520" s="47"/>
      <c r="AX520" s="47"/>
      <c r="AY520" s="47"/>
    </row>
    <row r="521" spans="1:51" ht="13.2">
      <c r="A521" s="48"/>
      <c r="B521" s="48"/>
      <c r="E521" s="25"/>
      <c r="F521" s="25"/>
      <c r="G521" s="48"/>
      <c r="T521" s="190"/>
      <c r="U521" s="190"/>
      <c r="V521" s="190"/>
      <c r="W521" s="190"/>
      <c r="X521" s="190"/>
      <c r="Y521" s="190"/>
      <c r="Z521" s="190"/>
      <c r="AA521" s="190"/>
      <c r="AB521" s="190"/>
      <c r="AC521" s="190"/>
      <c r="AD521" s="190"/>
      <c r="AE521" s="190"/>
      <c r="AF521" s="47"/>
      <c r="AG521" s="47"/>
      <c r="AH521" s="47"/>
      <c r="AI521" s="47"/>
      <c r="AJ521" s="47"/>
      <c r="AK521" s="47"/>
      <c r="AL521" s="47"/>
      <c r="AM521" s="47"/>
      <c r="AN521" s="47"/>
      <c r="AO521" s="47"/>
      <c r="AP521" s="47"/>
      <c r="AQ521" s="47"/>
      <c r="AR521" s="47"/>
      <c r="AS521" s="47"/>
      <c r="AT521" s="47"/>
      <c r="AU521" s="47"/>
      <c r="AV521" s="47"/>
      <c r="AW521" s="47"/>
      <c r="AX521" s="47"/>
      <c r="AY521" s="47"/>
    </row>
    <row r="522" spans="1:51" ht="13.2">
      <c r="A522" s="48"/>
      <c r="B522" s="48"/>
      <c r="E522" s="25"/>
      <c r="F522" s="25"/>
      <c r="G522" s="48"/>
      <c r="T522" s="190"/>
      <c r="U522" s="190"/>
      <c r="V522" s="190"/>
      <c r="W522" s="190"/>
      <c r="X522" s="190"/>
      <c r="Y522" s="190"/>
      <c r="Z522" s="190"/>
      <c r="AA522" s="190"/>
      <c r="AB522" s="190"/>
      <c r="AC522" s="190"/>
      <c r="AD522" s="190"/>
      <c r="AE522" s="190"/>
      <c r="AF522" s="47"/>
      <c r="AG522" s="47"/>
      <c r="AH522" s="47"/>
      <c r="AI522" s="47"/>
      <c r="AJ522" s="47"/>
      <c r="AK522" s="47"/>
      <c r="AL522" s="47"/>
      <c r="AM522" s="47"/>
      <c r="AN522" s="47"/>
      <c r="AO522" s="47"/>
      <c r="AP522" s="47"/>
      <c r="AQ522" s="47"/>
      <c r="AR522" s="47"/>
      <c r="AS522" s="47"/>
      <c r="AT522" s="47"/>
      <c r="AU522" s="47"/>
      <c r="AV522" s="47"/>
      <c r="AW522" s="47"/>
      <c r="AX522" s="47"/>
      <c r="AY522" s="47"/>
    </row>
    <row r="523" spans="1:51" ht="13.2">
      <c r="A523" s="48"/>
      <c r="B523" s="48"/>
      <c r="E523" s="25"/>
      <c r="F523" s="25"/>
      <c r="G523" s="48"/>
      <c r="T523" s="190"/>
      <c r="U523" s="190"/>
      <c r="V523" s="190"/>
      <c r="W523" s="190"/>
      <c r="X523" s="190"/>
      <c r="Y523" s="190"/>
      <c r="Z523" s="190"/>
      <c r="AA523" s="190"/>
      <c r="AB523" s="190"/>
      <c r="AC523" s="190"/>
      <c r="AD523" s="190"/>
      <c r="AE523" s="190"/>
      <c r="AF523" s="47"/>
      <c r="AG523" s="47"/>
      <c r="AH523" s="47"/>
      <c r="AI523" s="47"/>
      <c r="AJ523" s="47"/>
      <c r="AK523" s="47"/>
      <c r="AL523" s="47"/>
      <c r="AM523" s="47"/>
      <c r="AN523" s="47"/>
      <c r="AO523" s="47"/>
      <c r="AP523" s="47"/>
      <c r="AQ523" s="47"/>
      <c r="AR523" s="47"/>
      <c r="AS523" s="47"/>
      <c r="AT523" s="47"/>
      <c r="AU523" s="47"/>
      <c r="AV523" s="47"/>
      <c r="AW523" s="47"/>
      <c r="AX523" s="47"/>
      <c r="AY523" s="47"/>
    </row>
    <row r="524" spans="1:51" ht="13.2">
      <c r="A524" s="48"/>
      <c r="B524" s="48"/>
      <c r="E524" s="25"/>
      <c r="F524" s="25"/>
      <c r="G524" s="48"/>
      <c r="T524" s="190"/>
      <c r="U524" s="190"/>
      <c r="V524" s="190"/>
      <c r="W524" s="190"/>
      <c r="X524" s="190"/>
      <c r="Y524" s="190"/>
      <c r="Z524" s="190"/>
      <c r="AA524" s="190"/>
      <c r="AB524" s="190"/>
      <c r="AC524" s="190"/>
      <c r="AD524" s="190"/>
      <c r="AE524" s="190"/>
      <c r="AF524" s="47"/>
      <c r="AG524" s="47"/>
      <c r="AH524" s="47"/>
      <c r="AI524" s="47"/>
      <c r="AJ524" s="47"/>
      <c r="AK524" s="47"/>
      <c r="AL524" s="47"/>
      <c r="AM524" s="47"/>
      <c r="AN524" s="47"/>
      <c r="AO524" s="47"/>
      <c r="AP524" s="47"/>
      <c r="AQ524" s="47"/>
      <c r="AR524" s="47"/>
      <c r="AS524" s="47"/>
      <c r="AT524" s="47"/>
      <c r="AU524" s="47"/>
      <c r="AV524" s="47"/>
      <c r="AW524" s="47"/>
      <c r="AX524" s="47"/>
      <c r="AY524" s="47"/>
    </row>
    <row r="525" spans="1:51" ht="13.2">
      <c r="A525" s="48"/>
      <c r="B525" s="48"/>
      <c r="E525" s="25"/>
      <c r="F525" s="25"/>
      <c r="G525" s="48"/>
      <c r="T525" s="190"/>
      <c r="U525" s="190"/>
      <c r="V525" s="190"/>
      <c r="W525" s="190"/>
      <c r="X525" s="190"/>
      <c r="Y525" s="190"/>
      <c r="Z525" s="190"/>
      <c r="AA525" s="190"/>
      <c r="AB525" s="190"/>
      <c r="AC525" s="190"/>
      <c r="AD525" s="190"/>
      <c r="AE525" s="190"/>
      <c r="AF525" s="47"/>
      <c r="AG525" s="47"/>
      <c r="AH525" s="47"/>
      <c r="AI525" s="47"/>
      <c r="AJ525" s="47"/>
      <c r="AK525" s="47"/>
      <c r="AL525" s="47"/>
      <c r="AM525" s="47"/>
      <c r="AN525" s="47"/>
      <c r="AO525" s="47"/>
      <c r="AP525" s="47"/>
      <c r="AQ525" s="47"/>
      <c r="AR525" s="47"/>
      <c r="AS525" s="47"/>
      <c r="AT525" s="47"/>
      <c r="AU525" s="47"/>
      <c r="AV525" s="47"/>
      <c r="AW525" s="47"/>
      <c r="AX525" s="47"/>
      <c r="AY525" s="47"/>
    </row>
    <row r="526" spans="1:51" ht="13.2">
      <c r="A526" s="48"/>
      <c r="B526" s="48"/>
      <c r="E526" s="25"/>
      <c r="F526" s="25"/>
      <c r="G526" s="48"/>
      <c r="T526" s="190"/>
      <c r="U526" s="190"/>
      <c r="V526" s="190"/>
      <c r="W526" s="190"/>
      <c r="X526" s="190"/>
      <c r="Y526" s="190"/>
      <c r="Z526" s="190"/>
      <c r="AA526" s="190"/>
      <c r="AB526" s="190"/>
      <c r="AC526" s="190"/>
      <c r="AD526" s="190"/>
      <c r="AE526" s="190"/>
      <c r="AF526" s="47"/>
      <c r="AG526" s="47"/>
      <c r="AH526" s="47"/>
      <c r="AI526" s="47"/>
      <c r="AJ526" s="47"/>
      <c r="AK526" s="47"/>
      <c r="AL526" s="47"/>
      <c r="AM526" s="47"/>
      <c r="AN526" s="47"/>
      <c r="AO526" s="47"/>
      <c r="AP526" s="47"/>
      <c r="AQ526" s="47"/>
      <c r="AR526" s="47"/>
      <c r="AS526" s="47"/>
      <c r="AT526" s="47"/>
      <c r="AU526" s="47"/>
      <c r="AV526" s="47"/>
      <c r="AW526" s="47"/>
      <c r="AX526" s="47"/>
      <c r="AY526" s="47"/>
    </row>
    <row r="527" spans="1:51" ht="13.2">
      <c r="A527" s="48"/>
      <c r="B527" s="48"/>
      <c r="E527" s="25"/>
      <c r="F527" s="25"/>
      <c r="G527" s="48"/>
      <c r="T527" s="190"/>
      <c r="U527" s="190"/>
      <c r="V527" s="190"/>
      <c r="W527" s="190"/>
      <c r="X527" s="190"/>
      <c r="Y527" s="190"/>
      <c r="Z527" s="190"/>
      <c r="AA527" s="190"/>
      <c r="AB527" s="190"/>
      <c r="AC527" s="190"/>
      <c r="AD527" s="190"/>
      <c r="AE527" s="190"/>
      <c r="AF527" s="47"/>
      <c r="AG527" s="47"/>
      <c r="AH527" s="47"/>
      <c r="AI527" s="47"/>
      <c r="AJ527" s="47"/>
      <c r="AK527" s="47"/>
      <c r="AL527" s="47"/>
      <c r="AM527" s="47"/>
      <c r="AN527" s="47"/>
      <c r="AO527" s="47"/>
      <c r="AP527" s="47"/>
      <c r="AQ527" s="47"/>
      <c r="AR527" s="47"/>
      <c r="AS527" s="47"/>
      <c r="AT527" s="47"/>
      <c r="AU527" s="47"/>
      <c r="AV527" s="47"/>
      <c r="AW527" s="47"/>
      <c r="AX527" s="47"/>
      <c r="AY527" s="47"/>
    </row>
    <row r="528" spans="1:51" ht="13.2">
      <c r="A528" s="48"/>
      <c r="B528" s="48"/>
      <c r="E528" s="25"/>
      <c r="F528" s="25"/>
      <c r="G528" s="48"/>
      <c r="T528" s="190"/>
      <c r="U528" s="190"/>
      <c r="V528" s="190"/>
      <c r="W528" s="190"/>
      <c r="X528" s="190"/>
      <c r="Y528" s="190"/>
      <c r="Z528" s="190"/>
      <c r="AA528" s="190"/>
      <c r="AB528" s="190"/>
      <c r="AC528" s="190"/>
      <c r="AD528" s="190"/>
      <c r="AE528" s="190"/>
      <c r="AF528" s="47"/>
      <c r="AG528" s="47"/>
      <c r="AH528" s="47"/>
      <c r="AI528" s="47"/>
      <c r="AJ528" s="47"/>
      <c r="AK528" s="47"/>
      <c r="AL528" s="47"/>
      <c r="AM528" s="47"/>
      <c r="AN528" s="47"/>
      <c r="AO528" s="47"/>
      <c r="AP528" s="47"/>
      <c r="AQ528" s="47"/>
      <c r="AR528" s="47"/>
      <c r="AS528" s="47"/>
      <c r="AT528" s="47"/>
      <c r="AU528" s="47"/>
      <c r="AV528" s="47"/>
      <c r="AW528" s="47"/>
      <c r="AX528" s="47"/>
      <c r="AY528" s="47"/>
    </row>
    <row r="529" spans="1:51" ht="13.2">
      <c r="A529" s="48"/>
      <c r="B529" s="48"/>
      <c r="E529" s="25"/>
      <c r="F529" s="25"/>
      <c r="G529" s="48"/>
      <c r="T529" s="190"/>
      <c r="U529" s="190"/>
      <c r="V529" s="190"/>
      <c r="W529" s="190"/>
      <c r="X529" s="190"/>
      <c r="Y529" s="190"/>
      <c r="Z529" s="190"/>
      <c r="AA529" s="190"/>
      <c r="AB529" s="190"/>
      <c r="AC529" s="190"/>
      <c r="AD529" s="190"/>
      <c r="AE529" s="190"/>
      <c r="AF529" s="47"/>
      <c r="AG529" s="47"/>
      <c r="AH529" s="47"/>
      <c r="AI529" s="47"/>
      <c r="AJ529" s="47"/>
      <c r="AK529" s="47"/>
      <c r="AL529" s="47"/>
      <c r="AM529" s="47"/>
      <c r="AN529" s="47"/>
      <c r="AO529" s="47"/>
      <c r="AP529" s="47"/>
      <c r="AQ529" s="47"/>
      <c r="AR529" s="47"/>
      <c r="AS529" s="47"/>
      <c r="AT529" s="47"/>
      <c r="AU529" s="47"/>
      <c r="AV529" s="47"/>
      <c r="AW529" s="47"/>
      <c r="AX529" s="47"/>
      <c r="AY529" s="47"/>
    </row>
    <row r="530" spans="1:51" ht="13.2">
      <c r="A530" s="48"/>
      <c r="B530" s="48"/>
      <c r="E530" s="25"/>
      <c r="F530" s="25"/>
      <c r="G530" s="48"/>
      <c r="T530" s="190"/>
      <c r="U530" s="190"/>
      <c r="V530" s="190"/>
      <c r="W530" s="190"/>
      <c r="X530" s="190"/>
      <c r="Y530" s="190"/>
      <c r="Z530" s="190"/>
      <c r="AA530" s="190"/>
      <c r="AB530" s="190"/>
      <c r="AC530" s="190"/>
      <c r="AD530" s="190"/>
      <c r="AE530" s="190"/>
      <c r="AF530" s="47"/>
      <c r="AG530" s="47"/>
      <c r="AH530" s="47"/>
      <c r="AI530" s="47"/>
      <c r="AJ530" s="47"/>
      <c r="AK530" s="47"/>
      <c r="AL530" s="47"/>
      <c r="AM530" s="47"/>
      <c r="AN530" s="47"/>
      <c r="AO530" s="47"/>
      <c r="AP530" s="47"/>
      <c r="AQ530" s="47"/>
      <c r="AR530" s="47"/>
      <c r="AS530" s="47"/>
      <c r="AT530" s="47"/>
      <c r="AU530" s="47"/>
      <c r="AV530" s="47"/>
      <c r="AW530" s="47"/>
      <c r="AX530" s="47"/>
      <c r="AY530" s="47"/>
    </row>
    <row r="531" spans="1:51" ht="13.2">
      <c r="A531" s="48"/>
      <c r="B531" s="48"/>
      <c r="E531" s="25"/>
      <c r="F531" s="25"/>
      <c r="G531" s="48"/>
      <c r="T531" s="190"/>
      <c r="U531" s="190"/>
      <c r="V531" s="190"/>
      <c r="W531" s="190"/>
      <c r="X531" s="190"/>
      <c r="Y531" s="190"/>
      <c r="Z531" s="190"/>
      <c r="AA531" s="190"/>
      <c r="AB531" s="190"/>
      <c r="AC531" s="190"/>
      <c r="AD531" s="190"/>
      <c r="AE531" s="190"/>
      <c r="AF531" s="47"/>
      <c r="AG531" s="47"/>
      <c r="AH531" s="47"/>
      <c r="AI531" s="47"/>
      <c r="AJ531" s="47"/>
      <c r="AK531" s="47"/>
      <c r="AL531" s="47"/>
      <c r="AM531" s="47"/>
      <c r="AN531" s="47"/>
      <c r="AO531" s="47"/>
      <c r="AP531" s="47"/>
      <c r="AQ531" s="47"/>
      <c r="AR531" s="47"/>
      <c r="AS531" s="47"/>
      <c r="AT531" s="47"/>
      <c r="AU531" s="47"/>
      <c r="AV531" s="47"/>
      <c r="AW531" s="47"/>
      <c r="AX531" s="47"/>
      <c r="AY531" s="47"/>
    </row>
    <row r="532" spans="1:51" ht="13.2">
      <c r="A532" s="48"/>
      <c r="B532" s="48"/>
      <c r="E532" s="25"/>
      <c r="F532" s="25"/>
      <c r="G532" s="48"/>
      <c r="T532" s="190"/>
      <c r="U532" s="190"/>
      <c r="V532" s="190"/>
      <c r="W532" s="190"/>
      <c r="X532" s="190"/>
      <c r="Y532" s="190"/>
      <c r="Z532" s="190"/>
      <c r="AA532" s="190"/>
      <c r="AB532" s="190"/>
      <c r="AC532" s="190"/>
      <c r="AD532" s="190"/>
      <c r="AE532" s="190"/>
      <c r="AF532" s="47"/>
      <c r="AG532" s="47"/>
      <c r="AH532" s="47"/>
      <c r="AI532" s="47"/>
      <c r="AJ532" s="47"/>
      <c r="AK532" s="47"/>
      <c r="AL532" s="47"/>
      <c r="AM532" s="47"/>
      <c r="AN532" s="47"/>
      <c r="AO532" s="47"/>
      <c r="AP532" s="47"/>
      <c r="AQ532" s="47"/>
      <c r="AR532" s="47"/>
      <c r="AS532" s="47"/>
      <c r="AT532" s="47"/>
      <c r="AU532" s="47"/>
      <c r="AV532" s="47"/>
      <c r="AW532" s="47"/>
      <c r="AX532" s="47"/>
      <c r="AY532" s="47"/>
    </row>
    <row r="533" spans="1:51" ht="13.2">
      <c r="A533" s="48"/>
      <c r="B533" s="48"/>
      <c r="E533" s="25"/>
      <c r="F533" s="25"/>
      <c r="G533" s="48"/>
      <c r="T533" s="190"/>
      <c r="U533" s="190"/>
      <c r="V533" s="190"/>
      <c r="W533" s="190"/>
      <c r="X533" s="190"/>
      <c r="Y533" s="190"/>
      <c r="Z533" s="190"/>
      <c r="AA533" s="190"/>
      <c r="AB533" s="190"/>
      <c r="AC533" s="190"/>
      <c r="AD533" s="190"/>
      <c r="AE533" s="190"/>
      <c r="AF533" s="47"/>
      <c r="AG533" s="47"/>
      <c r="AH533" s="47"/>
      <c r="AI533" s="47"/>
      <c r="AJ533" s="47"/>
      <c r="AK533" s="47"/>
      <c r="AL533" s="47"/>
      <c r="AM533" s="47"/>
      <c r="AN533" s="47"/>
      <c r="AO533" s="47"/>
      <c r="AP533" s="47"/>
      <c r="AQ533" s="47"/>
      <c r="AR533" s="47"/>
      <c r="AS533" s="47"/>
      <c r="AT533" s="47"/>
      <c r="AU533" s="47"/>
      <c r="AV533" s="47"/>
      <c r="AW533" s="47"/>
      <c r="AX533" s="47"/>
      <c r="AY533" s="47"/>
    </row>
    <row r="534" spans="1:51" ht="13.2">
      <c r="A534" s="48"/>
      <c r="B534" s="48"/>
      <c r="E534" s="25"/>
      <c r="F534" s="25"/>
      <c r="G534" s="48"/>
      <c r="T534" s="190"/>
      <c r="U534" s="190"/>
      <c r="V534" s="190"/>
      <c r="W534" s="190"/>
      <c r="X534" s="190"/>
      <c r="Y534" s="190"/>
      <c r="Z534" s="190"/>
      <c r="AA534" s="190"/>
      <c r="AB534" s="190"/>
      <c r="AC534" s="190"/>
      <c r="AD534" s="190"/>
      <c r="AE534" s="190"/>
      <c r="AF534" s="47"/>
      <c r="AG534" s="47"/>
      <c r="AH534" s="47"/>
      <c r="AI534" s="47"/>
      <c r="AJ534" s="47"/>
      <c r="AK534" s="47"/>
      <c r="AL534" s="47"/>
      <c r="AM534" s="47"/>
      <c r="AN534" s="47"/>
      <c r="AO534" s="47"/>
      <c r="AP534" s="47"/>
      <c r="AQ534" s="47"/>
      <c r="AR534" s="47"/>
      <c r="AS534" s="47"/>
      <c r="AT534" s="47"/>
      <c r="AU534" s="47"/>
      <c r="AV534" s="47"/>
      <c r="AW534" s="47"/>
      <c r="AX534" s="47"/>
      <c r="AY534" s="47"/>
    </row>
    <row r="535" spans="1:51" ht="13.2">
      <c r="A535" s="48"/>
      <c r="B535" s="48"/>
      <c r="E535" s="25"/>
      <c r="F535" s="25"/>
      <c r="G535" s="48"/>
      <c r="T535" s="190"/>
      <c r="U535" s="190"/>
      <c r="V535" s="190"/>
      <c r="W535" s="190"/>
      <c r="X535" s="190"/>
      <c r="Y535" s="190"/>
      <c r="Z535" s="190"/>
      <c r="AA535" s="190"/>
      <c r="AB535" s="190"/>
      <c r="AC535" s="190"/>
      <c r="AD535" s="190"/>
      <c r="AE535" s="190"/>
      <c r="AF535" s="47"/>
      <c r="AG535" s="47"/>
      <c r="AH535" s="47"/>
      <c r="AI535" s="47"/>
      <c r="AJ535" s="47"/>
      <c r="AK535" s="47"/>
      <c r="AL535" s="47"/>
      <c r="AM535" s="47"/>
      <c r="AN535" s="47"/>
      <c r="AO535" s="47"/>
      <c r="AP535" s="47"/>
      <c r="AQ535" s="47"/>
      <c r="AR535" s="47"/>
      <c r="AS535" s="47"/>
      <c r="AT535" s="47"/>
      <c r="AU535" s="47"/>
      <c r="AV535" s="47"/>
      <c r="AW535" s="47"/>
      <c r="AX535" s="47"/>
      <c r="AY535" s="47"/>
    </row>
    <row r="536" spans="1:51" ht="13.2">
      <c r="A536" s="48"/>
      <c r="B536" s="48"/>
      <c r="E536" s="25"/>
      <c r="F536" s="25"/>
      <c r="G536" s="48"/>
      <c r="T536" s="190"/>
      <c r="U536" s="190"/>
      <c r="V536" s="190"/>
      <c r="W536" s="190"/>
      <c r="X536" s="190"/>
      <c r="Y536" s="190"/>
      <c r="Z536" s="190"/>
      <c r="AA536" s="190"/>
      <c r="AB536" s="190"/>
      <c r="AC536" s="190"/>
      <c r="AD536" s="190"/>
      <c r="AE536" s="190"/>
      <c r="AF536" s="47"/>
      <c r="AG536" s="47"/>
      <c r="AH536" s="47"/>
      <c r="AI536" s="47"/>
      <c r="AJ536" s="47"/>
      <c r="AK536" s="47"/>
      <c r="AL536" s="47"/>
      <c r="AM536" s="47"/>
      <c r="AN536" s="47"/>
      <c r="AO536" s="47"/>
      <c r="AP536" s="47"/>
      <c r="AQ536" s="47"/>
      <c r="AR536" s="47"/>
      <c r="AS536" s="47"/>
      <c r="AT536" s="47"/>
      <c r="AU536" s="47"/>
      <c r="AV536" s="47"/>
      <c r="AW536" s="47"/>
      <c r="AX536" s="47"/>
      <c r="AY536" s="47"/>
    </row>
    <row r="537" spans="1:51" ht="13.2">
      <c r="A537" s="48"/>
      <c r="B537" s="48"/>
      <c r="E537" s="25"/>
      <c r="F537" s="25"/>
      <c r="G537" s="48"/>
      <c r="T537" s="190"/>
      <c r="U537" s="190"/>
      <c r="V537" s="190"/>
      <c r="W537" s="190"/>
      <c r="X537" s="190"/>
      <c r="Y537" s="190"/>
      <c r="Z537" s="190"/>
      <c r="AA537" s="190"/>
      <c r="AB537" s="190"/>
      <c r="AC537" s="190"/>
      <c r="AD537" s="190"/>
      <c r="AE537" s="190"/>
      <c r="AF537" s="47"/>
      <c r="AG537" s="47"/>
      <c r="AH537" s="47"/>
      <c r="AI537" s="47"/>
      <c r="AJ537" s="47"/>
      <c r="AK537" s="47"/>
      <c r="AL537" s="47"/>
      <c r="AM537" s="47"/>
      <c r="AN537" s="47"/>
      <c r="AO537" s="47"/>
      <c r="AP537" s="47"/>
      <c r="AQ537" s="47"/>
      <c r="AR537" s="47"/>
      <c r="AS537" s="47"/>
      <c r="AT537" s="47"/>
      <c r="AU537" s="47"/>
      <c r="AV537" s="47"/>
      <c r="AW537" s="47"/>
      <c r="AX537" s="47"/>
      <c r="AY537" s="47"/>
    </row>
    <row r="538" spans="1:51" ht="13.2">
      <c r="A538" s="48"/>
      <c r="B538" s="48"/>
      <c r="E538" s="25"/>
      <c r="F538" s="25"/>
      <c r="G538" s="48"/>
      <c r="T538" s="190"/>
      <c r="U538" s="190"/>
      <c r="V538" s="190"/>
      <c r="W538" s="190"/>
      <c r="X538" s="190"/>
      <c r="Y538" s="190"/>
      <c r="Z538" s="190"/>
      <c r="AA538" s="190"/>
      <c r="AB538" s="190"/>
      <c r="AC538" s="190"/>
      <c r="AD538" s="190"/>
      <c r="AE538" s="190"/>
      <c r="AF538" s="47"/>
      <c r="AG538" s="47"/>
      <c r="AH538" s="47"/>
      <c r="AI538" s="47"/>
      <c r="AJ538" s="47"/>
      <c r="AK538" s="47"/>
      <c r="AL538" s="47"/>
      <c r="AM538" s="47"/>
      <c r="AN538" s="47"/>
      <c r="AO538" s="47"/>
      <c r="AP538" s="47"/>
      <c r="AQ538" s="47"/>
      <c r="AR538" s="47"/>
      <c r="AS538" s="47"/>
      <c r="AT538" s="47"/>
      <c r="AU538" s="47"/>
      <c r="AV538" s="47"/>
      <c r="AW538" s="47"/>
      <c r="AX538" s="47"/>
      <c r="AY538" s="47"/>
    </row>
    <row r="539" spans="1:51" ht="13.2">
      <c r="A539" s="48"/>
      <c r="B539" s="48"/>
      <c r="E539" s="25"/>
      <c r="F539" s="25"/>
      <c r="G539" s="48"/>
      <c r="T539" s="190"/>
      <c r="U539" s="190"/>
      <c r="V539" s="190"/>
      <c r="W539" s="190"/>
      <c r="X539" s="190"/>
      <c r="Y539" s="190"/>
      <c r="Z539" s="190"/>
      <c r="AA539" s="190"/>
      <c r="AB539" s="190"/>
      <c r="AC539" s="190"/>
      <c r="AD539" s="190"/>
      <c r="AE539" s="190"/>
      <c r="AF539" s="47"/>
      <c r="AG539" s="47"/>
      <c r="AH539" s="47"/>
      <c r="AI539" s="47"/>
      <c r="AJ539" s="47"/>
      <c r="AK539" s="47"/>
      <c r="AL539" s="47"/>
      <c r="AM539" s="47"/>
      <c r="AN539" s="47"/>
      <c r="AO539" s="47"/>
      <c r="AP539" s="47"/>
      <c r="AQ539" s="47"/>
      <c r="AR539" s="47"/>
      <c r="AS539" s="47"/>
      <c r="AT539" s="47"/>
      <c r="AU539" s="47"/>
      <c r="AV539" s="47"/>
      <c r="AW539" s="47"/>
      <c r="AX539" s="47"/>
      <c r="AY539" s="47"/>
    </row>
    <row r="540" spans="1:51" ht="13.2">
      <c r="A540" s="48"/>
      <c r="B540" s="48"/>
      <c r="E540" s="25"/>
      <c r="F540" s="25"/>
      <c r="G540" s="48"/>
      <c r="T540" s="190"/>
      <c r="U540" s="190"/>
      <c r="V540" s="190"/>
      <c r="W540" s="190"/>
      <c r="X540" s="190"/>
      <c r="Y540" s="190"/>
      <c r="Z540" s="190"/>
      <c r="AA540" s="190"/>
      <c r="AB540" s="190"/>
      <c r="AC540" s="190"/>
      <c r="AD540" s="190"/>
      <c r="AE540" s="190"/>
      <c r="AF540" s="47"/>
      <c r="AG540" s="47"/>
      <c r="AH540" s="47"/>
      <c r="AI540" s="47"/>
      <c r="AJ540" s="47"/>
      <c r="AK540" s="47"/>
      <c r="AL540" s="47"/>
      <c r="AM540" s="47"/>
      <c r="AN540" s="47"/>
      <c r="AO540" s="47"/>
      <c r="AP540" s="47"/>
      <c r="AQ540" s="47"/>
      <c r="AR540" s="47"/>
      <c r="AS540" s="47"/>
      <c r="AT540" s="47"/>
      <c r="AU540" s="47"/>
      <c r="AV540" s="47"/>
      <c r="AW540" s="47"/>
      <c r="AX540" s="47"/>
      <c r="AY540" s="47"/>
    </row>
    <row r="541" spans="1:51" ht="13.2">
      <c r="A541" s="48"/>
      <c r="B541" s="48"/>
      <c r="E541" s="25"/>
      <c r="F541" s="25"/>
      <c r="G541" s="48"/>
      <c r="T541" s="190"/>
      <c r="U541" s="190"/>
      <c r="V541" s="190"/>
      <c r="W541" s="190"/>
      <c r="X541" s="190"/>
      <c r="Y541" s="190"/>
      <c r="Z541" s="190"/>
      <c r="AA541" s="190"/>
      <c r="AB541" s="190"/>
      <c r="AC541" s="190"/>
      <c r="AD541" s="190"/>
      <c r="AE541" s="190"/>
      <c r="AF541" s="47"/>
      <c r="AG541" s="47"/>
      <c r="AH541" s="47"/>
      <c r="AI541" s="47"/>
      <c r="AJ541" s="47"/>
      <c r="AK541" s="47"/>
      <c r="AL541" s="47"/>
      <c r="AM541" s="47"/>
      <c r="AN541" s="47"/>
      <c r="AO541" s="47"/>
      <c r="AP541" s="47"/>
      <c r="AQ541" s="47"/>
      <c r="AR541" s="47"/>
      <c r="AS541" s="47"/>
      <c r="AT541" s="47"/>
      <c r="AU541" s="47"/>
      <c r="AV541" s="47"/>
      <c r="AW541" s="47"/>
      <c r="AX541" s="47"/>
      <c r="AY541" s="47"/>
    </row>
    <row r="542" spans="1:51" ht="13.2">
      <c r="A542" s="48"/>
      <c r="B542" s="48"/>
      <c r="E542" s="25"/>
      <c r="F542" s="25"/>
      <c r="G542" s="48"/>
      <c r="T542" s="190"/>
      <c r="U542" s="190"/>
      <c r="V542" s="190"/>
      <c r="W542" s="190"/>
      <c r="X542" s="190"/>
      <c r="Y542" s="190"/>
      <c r="Z542" s="190"/>
      <c r="AA542" s="190"/>
      <c r="AB542" s="190"/>
      <c r="AC542" s="190"/>
      <c r="AD542" s="190"/>
      <c r="AE542" s="190"/>
      <c r="AF542" s="47"/>
      <c r="AG542" s="47"/>
      <c r="AH542" s="47"/>
      <c r="AI542" s="47"/>
      <c r="AJ542" s="47"/>
      <c r="AK542" s="47"/>
      <c r="AL542" s="47"/>
      <c r="AM542" s="47"/>
      <c r="AN542" s="47"/>
      <c r="AO542" s="47"/>
      <c r="AP542" s="47"/>
      <c r="AQ542" s="47"/>
      <c r="AR542" s="47"/>
      <c r="AS542" s="47"/>
      <c r="AT542" s="47"/>
      <c r="AU542" s="47"/>
      <c r="AV542" s="47"/>
      <c r="AW542" s="47"/>
      <c r="AX542" s="47"/>
      <c r="AY542" s="47"/>
    </row>
    <row r="543" spans="1:51" ht="13.2">
      <c r="A543" s="48"/>
      <c r="B543" s="48"/>
      <c r="E543" s="25"/>
      <c r="F543" s="25"/>
      <c r="G543" s="48"/>
      <c r="T543" s="190"/>
      <c r="U543" s="190"/>
      <c r="V543" s="190"/>
      <c r="W543" s="190"/>
      <c r="X543" s="190"/>
      <c r="Y543" s="190"/>
      <c r="Z543" s="190"/>
      <c r="AA543" s="190"/>
      <c r="AB543" s="190"/>
      <c r="AC543" s="190"/>
      <c r="AD543" s="190"/>
      <c r="AE543" s="190"/>
      <c r="AF543" s="47"/>
      <c r="AG543" s="47"/>
      <c r="AH543" s="47"/>
      <c r="AI543" s="47"/>
      <c r="AJ543" s="47"/>
      <c r="AK543" s="47"/>
      <c r="AL543" s="47"/>
      <c r="AM543" s="47"/>
      <c r="AN543" s="47"/>
      <c r="AO543" s="47"/>
      <c r="AP543" s="47"/>
      <c r="AQ543" s="47"/>
      <c r="AR543" s="47"/>
      <c r="AS543" s="47"/>
      <c r="AT543" s="47"/>
      <c r="AU543" s="47"/>
      <c r="AV543" s="47"/>
      <c r="AW543" s="47"/>
      <c r="AX543" s="47"/>
      <c r="AY543" s="47"/>
    </row>
    <row r="544" spans="1:51" ht="13.2">
      <c r="A544" s="48"/>
      <c r="B544" s="48"/>
      <c r="E544" s="25"/>
      <c r="F544" s="25"/>
      <c r="G544" s="48"/>
      <c r="T544" s="190"/>
      <c r="U544" s="190"/>
      <c r="V544" s="190"/>
      <c r="W544" s="190"/>
      <c r="X544" s="190"/>
      <c r="Y544" s="190"/>
      <c r="Z544" s="190"/>
      <c r="AA544" s="190"/>
      <c r="AB544" s="190"/>
      <c r="AC544" s="190"/>
      <c r="AD544" s="190"/>
      <c r="AE544" s="190"/>
      <c r="AF544" s="47"/>
      <c r="AG544" s="47"/>
      <c r="AH544" s="47"/>
      <c r="AI544" s="47"/>
      <c r="AJ544" s="47"/>
      <c r="AK544" s="47"/>
      <c r="AL544" s="47"/>
      <c r="AM544" s="47"/>
      <c r="AN544" s="47"/>
      <c r="AO544" s="47"/>
      <c r="AP544" s="47"/>
      <c r="AQ544" s="47"/>
      <c r="AR544" s="47"/>
      <c r="AS544" s="47"/>
      <c r="AT544" s="47"/>
      <c r="AU544" s="47"/>
      <c r="AV544" s="47"/>
      <c r="AW544" s="47"/>
      <c r="AX544" s="47"/>
      <c r="AY544" s="47"/>
    </row>
    <row r="545" spans="1:51" ht="13.2">
      <c r="A545" s="48"/>
      <c r="B545" s="48"/>
      <c r="E545" s="25"/>
      <c r="F545" s="25"/>
      <c r="G545" s="48"/>
      <c r="T545" s="190"/>
      <c r="U545" s="190"/>
      <c r="V545" s="190"/>
      <c r="W545" s="190"/>
      <c r="X545" s="190"/>
      <c r="Y545" s="190"/>
      <c r="Z545" s="190"/>
      <c r="AA545" s="190"/>
      <c r="AB545" s="190"/>
      <c r="AC545" s="190"/>
      <c r="AD545" s="190"/>
      <c r="AE545" s="190"/>
      <c r="AF545" s="47"/>
      <c r="AG545" s="47"/>
      <c r="AH545" s="47"/>
      <c r="AI545" s="47"/>
      <c r="AJ545" s="47"/>
      <c r="AK545" s="47"/>
      <c r="AL545" s="47"/>
      <c r="AM545" s="47"/>
      <c r="AN545" s="47"/>
      <c r="AO545" s="47"/>
      <c r="AP545" s="47"/>
      <c r="AQ545" s="47"/>
      <c r="AR545" s="47"/>
      <c r="AS545" s="47"/>
      <c r="AT545" s="47"/>
      <c r="AU545" s="47"/>
      <c r="AV545" s="47"/>
      <c r="AW545" s="47"/>
      <c r="AX545" s="47"/>
      <c r="AY545" s="47"/>
    </row>
    <row r="546" spans="1:51" ht="13.2">
      <c r="A546" s="48"/>
      <c r="B546" s="48"/>
      <c r="E546" s="25"/>
      <c r="F546" s="25"/>
      <c r="G546" s="48"/>
      <c r="T546" s="190"/>
      <c r="U546" s="190"/>
      <c r="V546" s="190"/>
      <c r="W546" s="190"/>
      <c r="X546" s="190"/>
      <c r="Y546" s="190"/>
      <c r="Z546" s="190"/>
      <c r="AA546" s="190"/>
      <c r="AB546" s="190"/>
      <c r="AC546" s="190"/>
      <c r="AD546" s="190"/>
      <c r="AE546" s="190"/>
      <c r="AF546" s="47"/>
      <c r="AG546" s="47"/>
      <c r="AH546" s="47"/>
      <c r="AI546" s="47"/>
      <c r="AJ546" s="47"/>
      <c r="AK546" s="47"/>
      <c r="AL546" s="47"/>
      <c r="AM546" s="47"/>
      <c r="AN546" s="47"/>
      <c r="AO546" s="47"/>
      <c r="AP546" s="47"/>
      <c r="AQ546" s="47"/>
      <c r="AR546" s="47"/>
      <c r="AS546" s="47"/>
      <c r="AT546" s="47"/>
      <c r="AU546" s="47"/>
      <c r="AV546" s="47"/>
      <c r="AW546" s="47"/>
      <c r="AX546" s="47"/>
      <c r="AY546" s="47"/>
    </row>
    <row r="547" spans="1:51" ht="13.2">
      <c r="A547" s="48"/>
      <c r="B547" s="48"/>
      <c r="E547" s="25"/>
      <c r="F547" s="25"/>
      <c r="G547" s="48"/>
      <c r="T547" s="190"/>
      <c r="U547" s="190"/>
      <c r="V547" s="190"/>
      <c r="W547" s="190"/>
      <c r="X547" s="190"/>
      <c r="Y547" s="190"/>
      <c r="Z547" s="190"/>
      <c r="AA547" s="190"/>
      <c r="AB547" s="190"/>
      <c r="AC547" s="190"/>
      <c r="AD547" s="190"/>
      <c r="AE547" s="190"/>
      <c r="AF547" s="47"/>
      <c r="AG547" s="47"/>
      <c r="AH547" s="47"/>
      <c r="AI547" s="47"/>
      <c r="AJ547" s="47"/>
      <c r="AK547" s="47"/>
      <c r="AL547" s="47"/>
      <c r="AM547" s="47"/>
      <c r="AN547" s="47"/>
      <c r="AO547" s="47"/>
      <c r="AP547" s="47"/>
      <c r="AQ547" s="47"/>
      <c r="AR547" s="47"/>
      <c r="AS547" s="47"/>
      <c r="AT547" s="47"/>
      <c r="AU547" s="47"/>
      <c r="AV547" s="47"/>
      <c r="AW547" s="47"/>
      <c r="AX547" s="47"/>
      <c r="AY547" s="47"/>
    </row>
    <row r="548" spans="1:51" ht="13.2">
      <c r="A548" s="48"/>
      <c r="B548" s="48"/>
      <c r="E548" s="25"/>
      <c r="F548" s="25"/>
      <c r="G548" s="48"/>
      <c r="T548" s="190"/>
      <c r="U548" s="190"/>
      <c r="V548" s="190"/>
      <c r="W548" s="190"/>
      <c r="X548" s="190"/>
      <c r="Y548" s="190"/>
      <c r="Z548" s="190"/>
      <c r="AA548" s="190"/>
      <c r="AB548" s="190"/>
      <c r="AC548" s="190"/>
      <c r="AD548" s="190"/>
      <c r="AE548" s="190"/>
      <c r="AF548" s="47"/>
      <c r="AG548" s="47"/>
      <c r="AH548" s="47"/>
      <c r="AI548" s="47"/>
      <c r="AJ548" s="47"/>
      <c r="AK548" s="47"/>
      <c r="AL548" s="47"/>
      <c r="AM548" s="47"/>
      <c r="AN548" s="47"/>
      <c r="AO548" s="47"/>
      <c r="AP548" s="47"/>
      <c r="AQ548" s="47"/>
      <c r="AR548" s="47"/>
      <c r="AS548" s="47"/>
      <c r="AT548" s="47"/>
      <c r="AU548" s="47"/>
      <c r="AV548" s="47"/>
      <c r="AW548" s="47"/>
      <c r="AX548" s="47"/>
      <c r="AY548" s="47"/>
    </row>
    <row r="549" spans="1:51" ht="13.2">
      <c r="A549" s="48"/>
      <c r="B549" s="48"/>
      <c r="E549" s="25"/>
      <c r="F549" s="25"/>
      <c r="G549" s="48"/>
      <c r="T549" s="190"/>
      <c r="U549" s="190"/>
      <c r="V549" s="190"/>
      <c r="W549" s="190"/>
      <c r="X549" s="190"/>
      <c r="Y549" s="190"/>
      <c r="Z549" s="190"/>
      <c r="AA549" s="190"/>
      <c r="AB549" s="190"/>
      <c r="AC549" s="190"/>
      <c r="AD549" s="190"/>
      <c r="AE549" s="190"/>
      <c r="AF549" s="47"/>
      <c r="AG549" s="47"/>
      <c r="AH549" s="47"/>
      <c r="AI549" s="47"/>
      <c r="AJ549" s="47"/>
      <c r="AK549" s="47"/>
      <c r="AL549" s="47"/>
      <c r="AM549" s="47"/>
      <c r="AN549" s="47"/>
      <c r="AO549" s="47"/>
      <c r="AP549" s="47"/>
      <c r="AQ549" s="47"/>
      <c r="AR549" s="47"/>
      <c r="AS549" s="47"/>
      <c r="AT549" s="47"/>
      <c r="AU549" s="47"/>
      <c r="AV549" s="47"/>
      <c r="AW549" s="47"/>
      <c r="AX549" s="47"/>
      <c r="AY549" s="47"/>
    </row>
    <row r="550" spans="1:51" ht="13.2">
      <c r="A550" s="48"/>
      <c r="B550" s="48"/>
      <c r="E550" s="25"/>
      <c r="F550" s="25"/>
      <c r="G550" s="48"/>
      <c r="T550" s="190"/>
      <c r="U550" s="190"/>
      <c r="V550" s="190"/>
      <c r="W550" s="190"/>
      <c r="X550" s="190"/>
      <c r="Y550" s="190"/>
      <c r="Z550" s="190"/>
      <c r="AA550" s="190"/>
      <c r="AB550" s="190"/>
      <c r="AC550" s="190"/>
      <c r="AD550" s="190"/>
      <c r="AE550" s="190"/>
      <c r="AF550" s="47"/>
      <c r="AG550" s="47"/>
      <c r="AH550" s="47"/>
      <c r="AI550" s="47"/>
      <c r="AJ550" s="47"/>
      <c r="AK550" s="47"/>
      <c r="AL550" s="47"/>
      <c r="AM550" s="47"/>
      <c r="AN550" s="47"/>
      <c r="AO550" s="47"/>
      <c r="AP550" s="47"/>
      <c r="AQ550" s="47"/>
      <c r="AR550" s="47"/>
      <c r="AS550" s="47"/>
      <c r="AT550" s="47"/>
      <c r="AU550" s="47"/>
      <c r="AV550" s="47"/>
      <c r="AW550" s="47"/>
      <c r="AX550" s="47"/>
      <c r="AY550" s="47"/>
    </row>
    <row r="551" spans="1:51" ht="13.2">
      <c r="A551" s="48"/>
      <c r="B551" s="48"/>
      <c r="E551" s="25"/>
      <c r="F551" s="25"/>
      <c r="G551" s="48"/>
      <c r="T551" s="190"/>
      <c r="U551" s="190"/>
      <c r="V551" s="190"/>
      <c r="W551" s="190"/>
      <c r="X551" s="190"/>
      <c r="Y551" s="190"/>
      <c r="Z551" s="190"/>
      <c r="AA551" s="190"/>
      <c r="AB551" s="190"/>
      <c r="AC551" s="190"/>
      <c r="AD551" s="190"/>
      <c r="AE551" s="190"/>
      <c r="AF551" s="47"/>
      <c r="AG551" s="47"/>
      <c r="AH551" s="47"/>
      <c r="AI551" s="47"/>
      <c r="AJ551" s="47"/>
      <c r="AK551" s="47"/>
      <c r="AL551" s="47"/>
      <c r="AM551" s="47"/>
      <c r="AN551" s="47"/>
      <c r="AO551" s="47"/>
      <c r="AP551" s="47"/>
      <c r="AQ551" s="47"/>
      <c r="AR551" s="47"/>
      <c r="AS551" s="47"/>
      <c r="AT551" s="47"/>
      <c r="AU551" s="47"/>
      <c r="AV551" s="47"/>
      <c r="AW551" s="47"/>
      <c r="AX551" s="47"/>
      <c r="AY551" s="47"/>
    </row>
    <row r="552" spans="1:51" ht="13.2">
      <c r="A552" s="48"/>
      <c r="B552" s="48"/>
      <c r="E552" s="25"/>
      <c r="F552" s="25"/>
      <c r="G552" s="48"/>
      <c r="T552" s="190"/>
      <c r="U552" s="190"/>
      <c r="V552" s="190"/>
      <c r="W552" s="190"/>
      <c r="X552" s="190"/>
      <c r="Y552" s="190"/>
      <c r="Z552" s="190"/>
      <c r="AA552" s="190"/>
      <c r="AB552" s="190"/>
      <c r="AC552" s="190"/>
      <c r="AD552" s="190"/>
      <c r="AE552" s="190"/>
      <c r="AF552" s="47"/>
      <c r="AG552" s="47"/>
      <c r="AH552" s="47"/>
      <c r="AI552" s="47"/>
      <c r="AJ552" s="47"/>
      <c r="AK552" s="47"/>
      <c r="AL552" s="47"/>
      <c r="AM552" s="47"/>
      <c r="AN552" s="47"/>
      <c r="AO552" s="47"/>
      <c r="AP552" s="47"/>
      <c r="AQ552" s="47"/>
      <c r="AR552" s="47"/>
      <c r="AS552" s="47"/>
      <c r="AT552" s="47"/>
      <c r="AU552" s="47"/>
      <c r="AV552" s="47"/>
      <c r="AW552" s="47"/>
      <c r="AX552" s="47"/>
      <c r="AY552" s="47"/>
    </row>
    <row r="553" spans="1:51" ht="13.2">
      <c r="A553" s="48"/>
      <c r="B553" s="48"/>
      <c r="E553" s="25"/>
      <c r="F553" s="25"/>
      <c r="G553" s="48"/>
      <c r="T553" s="190"/>
      <c r="U553" s="190"/>
      <c r="V553" s="190"/>
      <c r="W553" s="190"/>
      <c r="X553" s="190"/>
      <c r="Y553" s="190"/>
      <c r="Z553" s="190"/>
      <c r="AA553" s="190"/>
      <c r="AB553" s="190"/>
      <c r="AC553" s="190"/>
      <c r="AD553" s="190"/>
      <c r="AE553" s="190"/>
      <c r="AF553" s="47"/>
      <c r="AG553" s="47"/>
      <c r="AH553" s="47"/>
      <c r="AI553" s="47"/>
      <c r="AJ553" s="47"/>
      <c r="AK553" s="47"/>
      <c r="AL553" s="47"/>
      <c r="AM553" s="47"/>
      <c r="AN553" s="47"/>
      <c r="AO553" s="47"/>
      <c r="AP553" s="47"/>
      <c r="AQ553" s="47"/>
      <c r="AR553" s="47"/>
      <c r="AS553" s="47"/>
      <c r="AT553" s="47"/>
      <c r="AU553" s="47"/>
      <c r="AV553" s="47"/>
      <c r="AW553" s="47"/>
      <c r="AX553" s="47"/>
      <c r="AY553" s="47"/>
    </row>
    <row r="554" spans="1:51" ht="13.2">
      <c r="A554" s="48"/>
      <c r="B554" s="48"/>
      <c r="E554" s="25"/>
      <c r="F554" s="25"/>
      <c r="G554" s="48"/>
      <c r="T554" s="190"/>
      <c r="U554" s="190"/>
      <c r="V554" s="190"/>
      <c r="W554" s="190"/>
      <c r="X554" s="190"/>
      <c r="Y554" s="190"/>
      <c r="Z554" s="190"/>
      <c r="AA554" s="190"/>
      <c r="AB554" s="190"/>
      <c r="AC554" s="190"/>
      <c r="AD554" s="190"/>
      <c r="AE554" s="190"/>
      <c r="AF554" s="47"/>
      <c r="AG554" s="47"/>
      <c r="AH554" s="47"/>
      <c r="AI554" s="47"/>
      <c r="AJ554" s="47"/>
      <c r="AK554" s="47"/>
      <c r="AL554" s="47"/>
      <c r="AM554" s="47"/>
      <c r="AN554" s="47"/>
      <c r="AO554" s="47"/>
      <c r="AP554" s="47"/>
      <c r="AQ554" s="47"/>
      <c r="AR554" s="47"/>
      <c r="AS554" s="47"/>
      <c r="AT554" s="47"/>
      <c r="AU554" s="47"/>
      <c r="AV554" s="47"/>
      <c r="AW554" s="47"/>
      <c r="AX554" s="47"/>
      <c r="AY554" s="47"/>
    </row>
    <row r="555" spans="1:51" ht="13.2">
      <c r="A555" s="48"/>
      <c r="B555" s="48"/>
      <c r="E555" s="25"/>
      <c r="F555" s="25"/>
      <c r="G555" s="48"/>
      <c r="T555" s="190"/>
      <c r="U555" s="190"/>
      <c r="V555" s="190"/>
      <c r="W555" s="190"/>
      <c r="X555" s="190"/>
      <c r="Y555" s="190"/>
      <c r="Z555" s="190"/>
      <c r="AA555" s="190"/>
      <c r="AB555" s="190"/>
      <c r="AC555" s="190"/>
      <c r="AD555" s="190"/>
      <c r="AE555" s="190"/>
      <c r="AF555" s="47"/>
      <c r="AG555" s="47"/>
      <c r="AH555" s="47"/>
      <c r="AI555" s="47"/>
      <c r="AJ555" s="47"/>
      <c r="AK555" s="47"/>
      <c r="AL555" s="47"/>
      <c r="AM555" s="47"/>
      <c r="AN555" s="47"/>
      <c r="AO555" s="47"/>
      <c r="AP555" s="47"/>
      <c r="AQ555" s="47"/>
      <c r="AR555" s="47"/>
      <c r="AS555" s="47"/>
      <c r="AT555" s="47"/>
      <c r="AU555" s="47"/>
      <c r="AV555" s="47"/>
      <c r="AW555" s="47"/>
      <c r="AX555" s="47"/>
      <c r="AY555" s="47"/>
    </row>
    <row r="556" spans="1:51" ht="13.2">
      <c r="A556" s="48"/>
      <c r="B556" s="48"/>
      <c r="E556" s="25"/>
      <c r="F556" s="25"/>
      <c r="G556" s="48"/>
      <c r="T556" s="190"/>
      <c r="U556" s="190"/>
      <c r="V556" s="190"/>
      <c r="W556" s="190"/>
      <c r="X556" s="190"/>
      <c r="Y556" s="190"/>
      <c r="Z556" s="190"/>
      <c r="AA556" s="190"/>
      <c r="AB556" s="190"/>
      <c r="AC556" s="190"/>
      <c r="AD556" s="190"/>
      <c r="AE556" s="190"/>
      <c r="AF556" s="47"/>
      <c r="AG556" s="47"/>
      <c r="AH556" s="47"/>
      <c r="AI556" s="47"/>
      <c r="AJ556" s="47"/>
      <c r="AK556" s="47"/>
      <c r="AL556" s="47"/>
      <c r="AM556" s="47"/>
      <c r="AN556" s="47"/>
      <c r="AO556" s="47"/>
      <c r="AP556" s="47"/>
      <c r="AQ556" s="47"/>
      <c r="AR556" s="47"/>
      <c r="AS556" s="47"/>
      <c r="AT556" s="47"/>
      <c r="AU556" s="47"/>
      <c r="AV556" s="47"/>
      <c r="AW556" s="47"/>
      <c r="AX556" s="47"/>
      <c r="AY556" s="47"/>
    </row>
    <row r="557" spans="1:51" ht="13.2">
      <c r="A557" s="48"/>
      <c r="B557" s="48"/>
      <c r="E557" s="25"/>
      <c r="F557" s="25"/>
      <c r="G557" s="48"/>
      <c r="T557" s="190"/>
      <c r="U557" s="190"/>
      <c r="V557" s="190"/>
      <c r="W557" s="190"/>
      <c r="X557" s="190"/>
      <c r="Y557" s="190"/>
      <c r="Z557" s="190"/>
      <c r="AA557" s="190"/>
      <c r="AB557" s="190"/>
      <c r="AC557" s="190"/>
      <c r="AD557" s="190"/>
      <c r="AE557" s="190"/>
      <c r="AF557" s="47"/>
      <c r="AG557" s="47"/>
      <c r="AH557" s="47"/>
      <c r="AI557" s="47"/>
      <c r="AJ557" s="47"/>
      <c r="AK557" s="47"/>
      <c r="AL557" s="47"/>
      <c r="AM557" s="47"/>
      <c r="AN557" s="47"/>
      <c r="AO557" s="47"/>
      <c r="AP557" s="47"/>
      <c r="AQ557" s="47"/>
      <c r="AR557" s="47"/>
      <c r="AS557" s="47"/>
      <c r="AT557" s="47"/>
      <c r="AU557" s="47"/>
      <c r="AV557" s="47"/>
      <c r="AW557" s="47"/>
      <c r="AX557" s="47"/>
      <c r="AY557" s="47"/>
    </row>
    <row r="558" spans="1:51" ht="13.2">
      <c r="A558" s="48"/>
      <c r="B558" s="48"/>
      <c r="E558" s="25"/>
      <c r="F558" s="25"/>
      <c r="G558" s="48"/>
      <c r="T558" s="190"/>
      <c r="U558" s="190"/>
      <c r="V558" s="190"/>
      <c r="W558" s="190"/>
      <c r="X558" s="190"/>
      <c r="Y558" s="190"/>
      <c r="Z558" s="190"/>
      <c r="AA558" s="190"/>
      <c r="AB558" s="190"/>
      <c r="AC558" s="190"/>
      <c r="AD558" s="190"/>
      <c r="AE558" s="190"/>
      <c r="AF558" s="47"/>
      <c r="AG558" s="47"/>
      <c r="AH558" s="47"/>
      <c r="AI558" s="47"/>
      <c r="AJ558" s="47"/>
      <c r="AK558" s="47"/>
      <c r="AL558" s="47"/>
      <c r="AM558" s="47"/>
      <c r="AN558" s="47"/>
      <c r="AO558" s="47"/>
      <c r="AP558" s="47"/>
      <c r="AQ558" s="47"/>
      <c r="AR558" s="47"/>
      <c r="AS558" s="47"/>
      <c r="AT558" s="47"/>
      <c r="AU558" s="47"/>
      <c r="AV558" s="47"/>
      <c r="AW558" s="47"/>
      <c r="AX558" s="47"/>
      <c r="AY558" s="47"/>
    </row>
    <row r="559" spans="1:51" ht="13.2">
      <c r="A559" s="48"/>
      <c r="B559" s="48"/>
      <c r="E559" s="25"/>
      <c r="F559" s="25"/>
      <c r="G559" s="48"/>
      <c r="T559" s="190"/>
      <c r="U559" s="190"/>
      <c r="V559" s="190"/>
      <c r="W559" s="190"/>
      <c r="X559" s="190"/>
      <c r="Y559" s="190"/>
      <c r="Z559" s="190"/>
      <c r="AA559" s="190"/>
      <c r="AB559" s="190"/>
      <c r="AC559" s="190"/>
      <c r="AD559" s="190"/>
      <c r="AE559" s="190"/>
      <c r="AF559" s="47"/>
      <c r="AG559" s="47"/>
      <c r="AH559" s="47"/>
      <c r="AI559" s="47"/>
      <c r="AJ559" s="47"/>
      <c r="AK559" s="47"/>
      <c r="AL559" s="47"/>
      <c r="AM559" s="47"/>
      <c r="AN559" s="47"/>
      <c r="AO559" s="47"/>
      <c r="AP559" s="47"/>
      <c r="AQ559" s="47"/>
      <c r="AR559" s="47"/>
      <c r="AS559" s="47"/>
      <c r="AT559" s="47"/>
      <c r="AU559" s="47"/>
      <c r="AV559" s="47"/>
      <c r="AW559" s="47"/>
      <c r="AX559" s="47"/>
      <c r="AY559" s="47"/>
    </row>
    <row r="560" spans="1:51" ht="13.2">
      <c r="A560" s="48"/>
      <c r="B560" s="48"/>
      <c r="E560" s="25"/>
      <c r="F560" s="25"/>
      <c r="G560" s="48"/>
      <c r="T560" s="190"/>
      <c r="U560" s="190"/>
      <c r="V560" s="190"/>
      <c r="W560" s="190"/>
      <c r="X560" s="190"/>
      <c r="Y560" s="190"/>
      <c r="Z560" s="190"/>
      <c r="AA560" s="190"/>
      <c r="AB560" s="190"/>
      <c r="AC560" s="190"/>
      <c r="AD560" s="190"/>
      <c r="AE560" s="190"/>
      <c r="AF560" s="47"/>
      <c r="AG560" s="47"/>
      <c r="AH560" s="47"/>
      <c r="AI560" s="47"/>
      <c r="AJ560" s="47"/>
      <c r="AK560" s="47"/>
      <c r="AL560" s="47"/>
      <c r="AM560" s="47"/>
      <c r="AN560" s="47"/>
      <c r="AO560" s="47"/>
      <c r="AP560" s="47"/>
      <c r="AQ560" s="47"/>
      <c r="AR560" s="47"/>
      <c r="AS560" s="47"/>
      <c r="AT560" s="47"/>
      <c r="AU560" s="47"/>
      <c r="AV560" s="47"/>
      <c r="AW560" s="47"/>
      <c r="AX560" s="47"/>
      <c r="AY560" s="47"/>
    </row>
    <row r="561" spans="1:51" ht="13.2">
      <c r="A561" s="48"/>
      <c r="B561" s="48"/>
      <c r="E561" s="25"/>
      <c r="F561" s="25"/>
      <c r="G561" s="48"/>
      <c r="T561" s="190"/>
      <c r="U561" s="190"/>
      <c r="V561" s="190"/>
      <c r="W561" s="190"/>
      <c r="X561" s="190"/>
      <c r="Y561" s="190"/>
      <c r="Z561" s="190"/>
      <c r="AA561" s="190"/>
      <c r="AB561" s="190"/>
      <c r="AC561" s="190"/>
      <c r="AD561" s="190"/>
      <c r="AE561" s="190"/>
      <c r="AF561" s="47"/>
      <c r="AG561" s="47"/>
      <c r="AH561" s="47"/>
      <c r="AI561" s="47"/>
      <c r="AJ561" s="47"/>
      <c r="AK561" s="47"/>
      <c r="AL561" s="47"/>
      <c r="AM561" s="47"/>
      <c r="AN561" s="47"/>
      <c r="AO561" s="47"/>
      <c r="AP561" s="47"/>
      <c r="AQ561" s="47"/>
      <c r="AR561" s="47"/>
      <c r="AS561" s="47"/>
      <c r="AT561" s="47"/>
      <c r="AU561" s="47"/>
      <c r="AV561" s="47"/>
      <c r="AW561" s="47"/>
      <c r="AX561" s="47"/>
      <c r="AY561" s="47"/>
    </row>
    <row r="562" spans="1:51" ht="13.2">
      <c r="A562" s="48"/>
      <c r="B562" s="48"/>
      <c r="E562" s="25"/>
      <c r="F562" s="25"/>
      <c r="G562" s="48"/>
      <c r="T562" s="190"/>
      <c r="U562" s="190"/>
      <c r="V562" s="190"/>
      <c r="W562" s="190"/>
      <c r="X562" s="190"/>
      <c r="Y562" s="190"/>
      <c r="Z562" s="190"/>
      <c r="AA562" s="190"/>
      <c r="AB562" s="190"/>
      <c r="AC562" s="190"/>
      <c r="AD562" s="190"/>
      <c r="AE562" s="190"/>
      <c r="AF562" s="47"/>
      <c r="AG562" s="47"/>
      <c r="AH562" s="47"/>
      <c r="AI562" s="47"/>
      <c r="AJ562" s="47"/>
      <c r="AK562" s="47"/>
      <c r="AL562" s="47"/>
      <c r="AM562" s="47"/>
      <c r="AN562" s="47"/>
      <c r="AO562" s="47"/>
      <c r="AP562" s="47"/>
      <c r="AQ562" s="47"/>
      <c r="AR562" s="47"/>
      <c r="AS562" s="47"/>
      <c r="AT562" s="47"/>
      <c r="AU562" s="47"/>
      <c r="AV562" s="47"/>
      <c r="AW562" s="47"/>
      <c r="AX562" s="47"/>
      <c r="AY562" s="47"/>
    </row>
    <row r="563" spans="1:51" ht="13.2">
      <c r="A563" s="48"/>
      <c r="B563" s="48"/>
      <c r="E563" s="25"/>
      <c r="F563" s="25"/>
      <c r="G563" s="48"/>
      <c r="T563" s="190"/>
      <c r="U563" s="190"/>
      <c r="V563" s="190"/>
      <c r="W563" s="190"/>
      <c r="X563" s="190"/>
      <c r="Y563" s="190"/>
      <c r="Z563" s="190"/>
      <c r="AA563" s="190"/>
      <c r="AB563" s="190"/>
      <c r="AC563" s="190"/>
      <c r="AD563" s="190"/>
      <c r="AE563" s="190"/>
      <c r="AF563" s="47"/>
      <c r="AG563" s="47"/>
      <c r="AH563" s="47"/>
      <c r="AI563" s="47"/>
      <c r="AJ563" s="47"/>
      <c r="AK563" s="47"/>
      <c r="AL563" s="47"/>
      <c r="AM563" s="47"/>
      <c r="AN563" s="47"/>
      <c r="AO563" s="47"/>
      <c r="AP563" s="47"/>
      <c r="AQ563" s="47"/>
      <c r="AR563" s="47"/>
      <c r="AS563" s="47"/>
      <c r="AT563" s="47"/>
      <c r="AU563" s="47"/>
      <c r="AV563" s="47"/>
      <c r="AW563" s="47"/>
      <c r="AX563" s="47"/>
      <c r="AY563" s="47"/>
    </row>
    <row r="564" spans="1:51" ht="13.2">
      <c r="A564" s="48"/>
      <c r="B564" s="48"/>
      <c r="E564" s="25"/>
      <c r="F564" s="25"/>
      <c r="G564" s="48"/>
      <c r="T564" s="190"/>
      <c r="U564" s="190"/>
      <c r="V564" s="190"/>
      <c r="W564" s="190"/>
      <c r="X564" s="190"/>
      <c r="Y564" s="190"/>
      <c r="Z564" s="190"/>
      <c r="AA564" s="190"/>
      <c r="AB564" s="190"/>
      <c r="AC564" s="190"/>
      <c r="AD564" s="190"/>
      <c r="AE564" s="190"/>
      <c r="AF564" s="47"/>
      <c r="AG564" s="47"/>
      <c r="AH564" s="47"/>
      <c r="AI564" s="47"/>
      <c r="AJ564" s="47"/>
      <c r="AK564" s="47"/>
      <c r="AL564" s="47"/>
      <c r="AM564" s="47"/>
      <c r="AN564" s="47"/>
      <c r="AO564" s="47"/>
      <c r="AP564" s="47"/>
      <c r="AQ564" s="47"/>
      <c r="AR564" s="47"/>
      <c r="AS564" s="47"/>
      <c r="AT564" s="47"/>
      <c r="AU564" s="47"/>
      <c r="AV564" s="47"/>
      <c r="AW564" s="47"/>
      <c r="AX564" s="47"/>
      <c r="AY564" s="47"/>
    </row>
    <row r="565" spans="1:51" ht="13.2">
      <c r="A565" s="48"/>
      <c r="B565" s="48"/>
      <c r="E565" s="25"/>
      <c r="F565" s="25"/>
      <c r="G565" s="48"/>
      <c r="T565" s="190"/>
      <c r="U565" s="190"/>
      <c r="V565" s="190"/>
      <c r="W565" s="190"/>
      <c r="X565" s="190"/>
      <c r="Y565" s="190"/>
      <c r="Z565" s="190"/>
      <c r="AA565" s="190"/>
      <c r="AB565" s="190"/>
      <c r="AC565" s="190"/>
      <c r="AD565" s="190"/>
      <c r="AE565" s="190"/>
      <c r="AF565" s="47"/>
      <c r="AG565" s="47"/>
      <c r="AH565" s="47"/>
      <c r="AI565" s="47"/>
      <c r="AJ565" s="47"/>
      <c r="AK565" s="47"/>
      <c r="AL565" s="47"/>
      <c r="AM565" s="47"/>
      <c r="AN565" s="47"/>
      <c r="AO565" s="47"/>
      <c r="AP565" s="47"/>
      <c r="AQ565" s="47"/>
      <c r="AR565" s="47"/>
      <c r="AS565" s="47"/>
      <c r="AT565" s="47"/>
      <c r="AU565" s="47"/>
      <c r="AV565" s="47"/>
      <c r="AW565" s="47"/>
      <c r="AX565" s="47"/>
      <c r="AY565" s="47"/>
    </row>
    <row r="566" spans="1:51" ht="13.2">
      <c r="A566" s="48"/>
      <c r="B566" s="48"/>
      <c r="E566" s="25"/>
      <c r="F566" s="25"/>
      <c r="G566" s="48"/>
      <c r="T566" s="190"/>
      <c r="U566" s="190"/>
      <c r="V566" s="190"/>
      <c r="W566" s="190"/>
      <c r="X566" s="190"/>
      <c r="Y566" s="190"/>
      <c r="Z566" s="190"/>
      <c r="AA566" s="190"/>
      <c r="AB566" s="190"/>
      <c r="AC566" s="190"/>
      <c r="AD566" s="190"/>
      <c r="AE566" s="190"/>
      <c r="AF566" s="47"/>
      <c r="AG566" s="47"/>
      <c r="AH566" s="47"/>
      <c r="AI566" s="47"/>
      <c r="AJ566" s="47"/>
      <c r="AK566" s="47"/>
      <c r="AL566" s="47"/>
      <c r="AM566" s="47"/>
      <c r="AN566" s="47"/>
      <c r="AO566" s="47"/>
      <c r="AP566" s="47"/>
      <c r="AQ566" s="47"/>
      <c r="AR566" s="47"/>
      <c r="AS566" s="47"/>
      <c r="AT566" s="47"/>
      <c r="AU566" s="47"/>
      <c r="AV566" s="47"/>
      <c r="AW566" s="47"/>
      <c r="AX566" s="47"/>
      <c r="AY566" s="47"/>
    </row>
    <row r="567" spans="1:51" ht="13.2">
      <c r="A567" s="48"/>
      <c r="B567" s="48"/>
      <c r="E567" s="25"/>
      <c r="F567" s="25"/>
      <c r="G567" s="48"/>
      <c r="T567" s="190"/>
      <c r="U567" s="190"/>
      <c r="V567" s="190"/>
      <c r="W567" s="190"/>
      <c r="X567" s="190"/>
      <c r="Y567" s="190"/>
      <c r="Z567" s="190"/>
      <c r="AA567" s="190"/>
      <c r="AB567" s="190"/>
      <c r="AC567" s="190"/>
      <c r="AD567" s="190"/>
      <c r="AE567" s="190"/>
      <c r="AF567" s="47"/>
      <c r="AG567" s="47"/>
      <c r="AH567" s="47"/>
      <c r="AI567" s="47"/>
      <c r="AJ567" s="47"/>
      <c r="AK567" s="47"/>
      <c r="AL567" s="47"/>
      <c r="AM567" s="47"/>
      <c r="AN567" s="47"/>
      <c r="AO567" s="47"/>
      <c r="AP567" s="47"/>
      <c r="AQ567" s="47"/>
      <c r="AR567" s="47"/>
      <c r="AS567" s="47"/>
      <c r="AT567" s="47"/>
      <c r="AU567" s="47"/>
      <c r="AV567" s="47"/>
      <c r="AW567" s="47"/>
      <c r="AX567" s="47"/>
      <c r="AY567" s="47"/>
    </row>
    <row r="568" spans="1:51" ht="13.2">
      <c r="A568" s="48"/>
      <c r="B568" s="48"/>
      <c r="E568" s="25"/>
      <c r="F568" s="25"/>
      <c r="G568" s="48"/>
      <c r="T568" s="190"/>
      <c r="U568" s="190"/>
      <c r="V568" s="190"/>
      <c r="W568" s="190"/>
      <c r="X568" s="190"/>
      <c r="Y568" s="190"/>
      <c r="Z568" s="190"/>
      <c r="AA568" s="190"/>
      <c r="AB568" s="190"/>
      <c r="AC568" s="190"/>
      <c r="AD568" s="190"/>
      <c r="AE568" s="190"/>
      <c r="AF568" s="47"/>
      <c r="AG568" s="47"/>
      <c r="AH568" s="47"/>
      <c r="AI568" s="47"/>
      <c r="AJ568" s="47"/>
      <c r="AK568" s="47"/>
      <c r="AL568" s="47"/>
      <c r="AM568" s="47"/>
      <c r="AN568" s="47"/>
      <c r="AO568" s="47"/>
      <c r="AP568" s="47"/>
      <c r="AQ568" s="47"/>
      <c r="AR568" s="47"/>
      <c r="AS568" s="47"/>
      <c r="AT568" s="47"/>
      <c r="AU568" s="47"/>
      <c r="AV568" s="47"/>
      <c r="AW568" s="47"/>
      <c r="AX568" s="47"/>
      <c r="AY568" s="47"/>
    </row>
    <row r="569" spans="1:51" ht="13.2">
      <c r="A569" s="48"/>
      <c r="B569" s="48"/>
      <c r="E569" s="25"/>
      <c r="F569" s="25"/>
      <c r="G569" s="48"/>
      <c r="T569" s="190"/>
      <c r="U569" s="190"/>
      <c r="V569" s="190"/>
      <c r="W569" s="190"/>
      <c r="X569" s="190"/>
      <c r="Y569" s="190"/>
      <c r="Z569" s="190"/>
      <c r="AA569" s="190"/>
      <c r="AB569" s="190"/>
      <c r="AC569" s="190"/>
      <c r="AD569" s="190"/>
      <c r="AE569" s="190"/>
      <c r="AF569" s="47"/>
      <c r="AG569" s="47"/>
      <c r="AH569" s="47"/>
      <c r="AI569" s="47"/>
      <c r="AJ569" s="47"/>
      <c r="AK569" s="47"/>
      <c r="AL569" s="47"/>
      <c r="AM569" s="47"/>
      <c r="AN569" s="47"/>
      <c r="AO569" s="47"/>
      <c r="AP569" s="47"/>
      <c r="AQ569" s="47"/>
      <c r="AR569" s="47"/>
      <c r="AS569" s="47"/>
      <c r="AT569" s="47"/>
      <c r="AU569" s="47"/>
      <c r="AV569" s="47"/>
      <c r="AW569" s="47"/>
      <c r="AX569" s="47"/>
      <c r="AY569" s="47"/>
    </row>
    <row r="570" spans="1:51" ht="13.2">
      <c r="A570" s="48"/>
      <c r="B570" s="48"/>
      <c r="E570" s="25"/>
      <c r="F570" s="25"/>
      <c r="G570" s="48"/>
      <c r="T570" s="190"/>
      <c r="U570" s="190"/>
      <c r="V570" s="190"/>
      <c r="W570" s="190"/>
      <c r="X570" s="190"/>
      <c r="Y570" s="190"/>
      <c r="Z570" s="190"/>
      <c r="AA570" s="190"/>
      <c r="AB570" s="190"/>
      <c r="AC570" s="190"/>
      <c r="AD570" s="190"/>
      <c r="AE570" s="190"/>
      <c r="AF570" s="47"/>
      <c r="AG570" s="47"/>
      <c r="AH570" s="47"/>
      <c r="AI570" s="47"/>
      <c r="AJ570" s="47"/>
      <c r="AK570" s="47"/>
      <c r="AL570" s="47"/>
      <c r="AM570" s="47"/>
      <c r="AN570" s="47"/>
      <c r="AO570" s="47"/>
      <c r="AP570" s="47"/>
      <c r="AQ570" s="47"/>
      <c r="AR570" s="47"/>
      <c r="AS570" s="47"/>
      <c r="AT570" s="47"/>
      <c r="AU570" s="47"/>
      <c r="AV570" s="47"/>
      <c r="AW570" s="47"/>
      <c r="AX570" s="47"/>
      <c r="AY570" s="47"/>
    </row>
    <row r="571" spans="1:51" ht="13.2">
      <c r="A571" s="48"/>
      <c r="B571" s="48"/>
      <c r="E571" s="25"/>
      <c r="F571" s="25"/>
      <c r="G571" s="48"/>
      <c r="T571" s="190"/>
      <c r="U571" s="190"/>
      <c r="V571" s="190"/>
      <c r="W571" s="190"/>
      <c r="X571" s="190"/>
      <c r="Y571" s="190"/>
      <c r="Z571" s="190"/>
      <c r="AA571" s="190"/>
      <c r="AB571" s="190"/>
      <c r="AC571" s="190"/>
      <c r="AD571" s="190"/>
      <c r="AE571" s="190"/>
      <c r="AF571" s="47"/>
      <c r="AG571" s="47"/>
      <c r="AH571" s="47"/>
      <c r="AI571" s="47"/>
      <c r="AJ571" s="47"/>
      <c r="AK571" s="47"/>
      <c r="AL571" s="47"/>
      <c r="AM571" s="47"/>
      <c r="AN571" s="47"/>
      <c r="AO571" s="47"/>
      <c r="AP571" s="47"/>
      <c r="AQ571" s="47"/>
      <c r="AR571" s="47"/>
      <c r="AS571" s="47"/>
      <c r="AT571" s="47"/>
      <c r="AU571" s="47"/>
      <c r="AV571" s="47"/>
      <c r="AW571" s="47"/>
      <c r="AX571" s="47"/>
      <c r="AY571" s="47"/>
    </row>
    <row r="572" spans="1:51" ht="13.2">
      <c r="A572" s="48"/>
      <c r="B572" s="48"/>
      <c r="E572" s="25"/>
      <c r="F572" s="25"/>
      <c r="G572" s="48"/>
      <c r="T572" s="190"/>
      <c r="U572" s="190"/>
      <c r="V572" s="190"/>
      <c r="W572" s="190"/>
      <c r="X572" s="190"/>
      <c r="Y572" s="190"/>
      <c r="Z572" s="190"/>
      <c r="AA572" s="190"/>
      <c r="AB572" s="190"/>
      <c r="AC572" s="190"/>
      <c r="AD572" s="190"/>
      <c r="AE572" s="190"/>
      <c r="AF572" s="47"/>
      <c r="AG572" s="47"/>
      <c r="AH572" s="47"/>
      <c r="AI572" s="47"/>
      <c r="AJ572" s="47"/>
      <c r="AK572" s="47"/>
      <c r="AL572" s="47"/>
      <c r="AM572" s="47"/>
      <c r="AN572" s="47"/>
      <c r="AO572" s="47"/>
      <c r="AP572" s="47"/>
      <c r="AQ572" s="47"/>
      <c r="AR572" s="47"/>
      <c r="AS572" s="47"/>
      <c r="AT572" s="47"/>
      <c r="AU572" s="47"/>
      <c r="AV572" s="47"/>
      <c r="AW572" s="47"/>
      <c r="AX572" s="47"/>
      <c r="AY572" s="47"/>
    </row>
    <row r="573" spans="1:51" ht="13.2">
      <c r="A573" s="48"/>
      <c r="B573" s="48"/>
      <c r="E573" s="25"/>
      <c r="F573" s="25"/>
      <c r="G573" s="48"/>
      <c r="T573" s="190"/>
      <c r="U573" s="190"/>
      <c r="V573" s="190"/>
      <c r="W573" s="190"/>
      <c r="X573" s="190"/>
      <c r="Y573" s="190"/>
      <c r="Z573" s="190"/>
      <c r="AA573" s="190"/>
      <c r="AB573" s="190"/>
      <c r="AC573" s="190"/>
      <c r="AD573" s="190"/>
      <c r="AE573" s="190"/>
      <c r="AF573" s="47"/>
      <c r="AG573" s="47"/>
      <c r="AH573" s="47"/>
      <c r="AI573" s="47"/>
      <c r="AJ573" s="47"/>
      <c r="AK573" s="47"/>
      <c r="AL573" s="47"/>
      <c r="AM573" s="47"/>
      <c r="AN573" s="47"/>
      <c r="AO573" s="47"/>
      <c r="AP573" s="47"/>
      <c r="AQ573" s="47"/>
      <c r="AR573" s="47"/>
      <c r="AS573" s="47"/>
      <c r="AT573" s="47"/>
      <c r="AU573" s="47"/>
      <c r="AV573" s="47"/>
      <c r="AW573" s="47"/>
      <c r="AX573" s="47"/>
      <c r="AY573" s="47"/>
    </row>
    <row r="574" spans="1:51" ht="13.2">
      <c r="A574" s="48"/>
      <c r="B574" s="48"/>
      <c r="E574" s="25"/>
      <c r="F574" s="25"/>
      <c r="G574" s="48"/>
      <c r="T574" s="190"/>
      <c r="U574" s="190"/>
      <c r="V574" s="190"/>
      <c r="W574" s="190"/>
      <c r="X574" s="190"/>
      <c r="Y574" s="190"/>
      <c r="Z574" s="190"/>
      <c r="AA574" s="190"/>
      <c r="AB574" s="190"/>
      <c r="AC574" s="190"/>
      <c r="AD574" s="190"/>
      <c r="AE574" s="190"/>
      <c r="AF574" s="47"/>
      <c r="AG574" s="47"/>
      <c r="AH574" s="47"/>
      <c r="AI574" s="47"/>
      <c r="AJ574" s="47"/>
      <c r="AK574" s="47"/>
      <c r="AL574" s="47"/>
      <c r="AM574" s="47"/>
      <c r="AN574" s="47"/>
      <c r="AO574" s="47"/>
      <c r="AP574" s="47"/>
      <c r="AQ574" s="47"/>
      <c r="AR574" s="47"/>
      <c r="AS574" s="47"/>
      <c r="AT574" s="47"/>
      <c r="AU574" s="47"/>
      <c r="AV574" s="47"/>
      <c r="AW574" s="47"/>
      <c r="AX574" s="47"/>
      <c r="AY574" s="47"/>
    </row>
    <row r="575" spans="1:51" ht="13.2">
      <c r="A575" s="48"/>
      <c r="B575" s="48"/>
      <c r="E575" s="25"/>
      <c r="F575" s="25"/>
      <c r="G575" s="48"/>
      <c r="T575" s="190"/>
      <c r="U575" s="190"/>
      <c r="V575" s="190"/>
      <c r="W575" s="190"/>
      <c r="X575" s="190"/>
      <c r="Y575" s="190"/>
      <c r="Z575" s="190"/>
      <c r="AA575" s="190"/>
      <c r="AB575" s="190"/>
      <c r="AC575" s="190"/>
      <c r="AD575" s="190"/>
      <c r="AE575" s="190"/>
      <c r="AF575" s="47"/>
      <c r="AG575" s="47"/>
      <c r="AH575" s="47"/>
      <c r="AI575" s="47"/>
      <c r="AJ575" s="47"/>
      <c r="AK575" s="47"/>
      <c r="AL575" s="47"/>
      <c r="AM575" s="47"/>
      <c r="AN575" s="47"/>
      <c r="AO575" s="47"/>
      <c r="AP575" s="47"/>
      <c r="AQ575" s="47"/>
      <c r="AR575" s="47"/>
      <c r="AS575" s="47"/>
      <c r="AT575" s="47"/>
      <c r="AU575" s="47"/>
      <c r="AV575" s="47"/>
      <c r="AW575" s="47"/>
      <c r="AX575" s="47"/>
      <c r="AY575" s="47"/>
    </row>
    <row r="576" spans="1:51" ht="13.2">
      <c r="A576" s="48"/>
      <c r="B576" s="48"/>
      <c r="E576" s="25"/>
      <c r="F576" s="25"/>
      <c r="G576" s="48"/>
      <c r="T576" s="190"/>
      <c r="U576" s="190"/>
      <c r="V576" s="190"/>
      <c r="W576" s="190"/>
      <c r="X576" s="190"/>
      <c r="Y576" s="190"/>
      <c r="Z576" s="190"/>
      <c r="AA576" s="190"/>
      <c r="AB576" s="190"/>
      <c r="AC576" s="190"/>
      <c r="AD576" s="190"/>
      <c r="AE576" s="190"/>
      <c r="AF576" s="47"/>
      <c r="AG576" s="47"/>
      <c r="AH576" s="47"/>
      <c r="AI576" s="47"/>
      <c r="AJ576" s="47"/>
      <c r="AK576" s="47"/>
      <c r="AL576" s="47"/>
      <c r="AM576" s="47"/>
      <c r="AN576" s="47"/>
      <c r="AO576" s="47"/>
      <c r="AP576" s="47"/>
      <c r="AQ576" s="47"/>
      <c r="AR576" s="47"/>
      <c r="AS576" s="47"/>
      <c r="AT576" s="47"/>
      <c r="AU576" s="47"/>
      <c r="AV576" s="47"/>
      <c r="AW576" s="47"/>
      <c r="AX576" s="47"/>
      <c r="AY576" s="47"/>
    </row>
    <row r="577" spans="1:51" ht="13.2">
      <c r="A577" s="48"/>
      <c r="B577" s="48"/>
      <c r="E577" s="25"/>
      <c r="F577" s="25"/>
      <c r="G577" s="48"/>
      <c r="T577" s="190"/>
      <c r="U577" s="190"/>
      <c r="V577" s="190"/>
      <c r="W577" s="190"/>
      <c r="X577" s="190"/>
      <c r="Y577" s="190"/>
      <c r="Z577" s="190"/>
      <c r="AA577" s="190"/>
      <c r="AB577" s="190"/>
      <c r="AC577" s="190"/>
      <c r="AD577" s="190"/>
      <c r="AE577" s="190"/>
      <c r="AF577" s="47"/>
      <c r="AG577" s="47"/>
      <c r="AH577" s="47"/>
      <c r="AI577" s="47"/>
      <c r="AJ577" s="47"/>
      <c r="AK577" s="47"/>
      <c r="AL577" s="47"/>
      <c r="AM577" s="47"/>
      <c r="AN577" s="47"/>
      <c r="AO577" s="47"/>
      <c r="AP577" s="47"/>
      <c r="AQ577" s="47"/>
      <c r="AR577" s="47"/>
      <c r="AS577" s="47"/>
      <c r="AT577" s="47"/>
      <c r="AU577" s="47"/>
      <c r="AV577" s="47"/>
      <c r="AW577" s="47"/>
      <c r="AX577" s="47"/>
      <c r="AY577" s="47"/>
    </row>
    <row r="578" spans="1:51" ht="13.2">
      <c r="A578" s="48"/>
      <c r="B578" s="48"/>
      <c r="E578" s="25"/>
      <c r="F578" s="25"/>
      <c r="G578" s="48"/>
      <c r="T578" s="190"/>
      <c r="U578" s="190"/>
      <c r="V578" s="190"/>
      <c r="W578" s="190"/>
      <c r="X578" s="190"/>
      <c r="Y578" s="190"/>
      <c r="Z578" s="190"/>
      <c r="AA578" s="190"/>
      <c r="AB578" s="190"/>
      <c r="AC578" s="190"/>
      <c r="AD578" s="190"/>
      <c r="AE578" s="190"/>
      <c r="AF578" s="47"/>
      <c r="AG578" s="47"/>
      <c r="AH578" s="47"/>
      <c r="AI578" s="47"/>
      <c r="AJ578" s="47"/>
      <c r="AK578" s="47"/>
      <c r="AL578" s="47"/>
      <c r="AM578" s="47"/>
      <c r="AN578" s="47"/>
      <c r="AO578" s="47"/>
      <c r="AP578" s="47"/>
      <c r="AQ578" s="47"/>
      <c r="AR578" s="47"/>
      <c r="AS578" s="47"/>
      <c r="AT578" s="47"/>
      <c r="AU578" s="47"/>
      <c r="AV578" s="47"/>
      <c r="AW578" s="47"/>
      <c r="AX578" s="47"/>
      <c r="AY578" s="47"/>
    </row>
    <row r="579" spans="1:51" ht="13.2">
      <c r="A579" s="48"/>
      <c r="B579" s="48"/>
      <c r="E579" s="25"/>
      <c r="F579" s="25"/>
      <c r="G579" s="48"/>
      <c r="T579" s="190"/>
      <c r="U579" s="190"/>
      <c r="V579" s="190"/>
      <c r="W579" s="190"/>
      <c r="X579" s="190"/>
      <c r="Y579" s="190"/>
      <c r="Z579" s="190"/>
      <c r="AA579" s="190"/>
      <c r="AB579" s="190"/>
      <c r="AC579" s="190"/>
      <c r="AD579" s="190"/>
      <c r="AE579" s="190"/>
      <c r="AF579" s="47"/>
      <c r="AG579" s="47"/>
      <c r="AH579" s="47"/>
      <c r="AI579" s="47"/>
      <c r="AJ579" s="47"/>
      <c r="AK579" s="47"/>
      <c r="AL579" s="47"/>
      <c r="AM579" s="47"/>
      <c r="AN579" s="47"/>
      <c r="AO579" s="47"/>
      <c r="AP579" s="47"/>
      <c r="AQ579" s="47"/>
      <c r="AR579" s="47"/>
      <c r="AS579" s="47"/>
      <c r="AT579" s="47"/>
      <c r="AU579" s="47"/>
      <c r="AV579" s="47"/>
      <c r="AW579" s="47"/>
      <c r="AX579" s="47"/>
      <c r="AY579" s="47"/>
    </row>
    <row r="580" spans="1:51" ht="13.2">
      <c r="A580" s="48"/>
      <c r="B580" s="48"/>
      <c r="E580" s="25"/>
      <c r="F580" s="25"/>
      <c r="G580" s="48"/>
      <c r="T580" s="190"/>
      <c r="U580" s="190"/>
      <c r="V580" s="190"/>
      <c r="W580" s="190"/>
      <c r="X580" s="190"/>
      <c r="Y580" s="190"/>
      <c r="Z580" s="190"/>
      <c r="AA580" s="190"/>
      <c r="AB580" s="190"/>
      <c r="AC580" s="190"/>
      <c r="AD580" s="190"/>
      <c r="AE580" s="190"/>
      <c r="AF580" s="47"/>
      <c r="AG580" s="47"/>
      <c r="AH580" s="47"/>
      <c r="AI580" s="47"/>
      <c r="AJ580" s="47"/>
      <c r="AK580" s="47"/>
      <c r="AL580" s="47"/>
      <c r="AM580" s="47"/>
      <c r="AN580" s="47"/>
      <c r="AO580" s="47"/>
      <c r="AP580" s="47"/>
      <c r="AQ580" s="47"/>
      <c r="AR580" s="47"/>
      <c r="AS580" s="47"/>
      <c r="AT580" s="47"/>
      <c r="AU580" s="47"/>
      <c r="AV580" s="47"/>
      <c r="AW580" s="47"/>
      <c r="AX580" s="47"/>
      <c r="AY580" s="47"/>
    </row>
    <row r="581" spans="1:51" ht="13.2">
      <c r="A581" s="48"/>
      <c r="B581" s="48"/>
      <c r="E581" s="25"/>
      <c r="F581" s="25"/>
      <c r="G581" s="48"/>
      <c r="T581" s="190"/>
      <c r="U581" s="190"/>
      <c r="V581" s="190"/>
      <c r="W581" s="190"/>
      <c r="X581" s="190"/>
      <c r="Y581" s="190"/>
      <c r="Z581" s="190"/>
      <c r="AA581" s="190"/>
      <c r="AB581" s="190"/>
      <c r="AC581" s="190"/>
      <c r="AD581" s="190"/>
      <c r="AE581" s="190"/>
      <c r="AF581" s="47"/>
      <c r="AG581" s="47"/>
      <c r="AH581" s="47"/>
      <c r="AI581" s="47"/>
      <c r="AJ581" s="47"/>
      <c r="AK581" s="47"/>
      <c r="AL581" s="47"/>
      <c r="AM581" s="47"/>
      <c r="AN581" s="47"/>
      <c r="AO581" s="47"/>
      <c r="AP581" s="47"/>
      <c r="AQ581" s="47"/>
      <c r="AR581" s="47"/>
      <c r="AS581" s="47"/>
      <c r="AT581" s="47"/>
      <c r="AU581" s="47"/>
      <c r="AV581" s="47"/>
      <c r="AW581" s="47"/>
      <c r="AX581" s="47"/>
      <c r="AY581" s="47"/>
    </row>
    <row r="582" spans="1:51" ht="13.2">
      <c r="A582" s="48"/>
      <c r="B582" s="48"/>
      <c r="E582" s="25"/>
      <c r="F582" s="25"/>
      <c r="G582" s="48"/>
      <c r="T582" s="190"/>
      <c r="U582" s="190"/>
      <c r="V582" s="190"/>
      <c r="W582" s="190"/>
      <c r="X582" s="190"/>
      <c r="Y582" s="190"/>
      <c r="Z582" s="190"/>
      <c r="AA582" s="190"/>
      <c r="AB582" s="190"/>
      <c r="AC582" s="190"/>
      <c r="AD582" s="190"/>
      <c r="AE582" s="190"/>
      <c r="AF582" s="47"/>
      <c r="AG582" s="47"/>
      <c r="AH582" s="47"/>
      <c r="AI582" s="47"/>
      <c r="AJ582" s="47"/>
      <c r="AK582" s="47"/>
      <c r="AL582" s="47"/>
      <c r="AM582" s="47"/>
      <c r="AN582" s="47"/>
      <c r="AO582" s="47"/>
      <c r="AP582" s="47"/>
      <c r="AQ582" s="47"/>
      <c r="AR582" s="47"/>
      <c r="AS582" s="47"/>
      <c r="AT582" s="47"/>
      <c r="AU582" s="47"/>
      <c r="AV582" s="47"/>
      <c r="AW582" s="47"/>
      <c r="AX582" s="47"/>
      <c r="AY582" s="47"/>
    </row>
    <row r="583" spans="1:51" ht="13.2">
      <c r="A583" s="48"/>
      <c r="B583" s="48"/>
      <c r="E583" s="25"/>
      <c r="F583" s="25"/>
      <c r="G583" s="48"/>
      <c r="T583" s="190"/>
      <c r="U583" s="190"/>
      <c r="V583" s="190"/>
      <c r="W583" s="190"/>
      <c r="X583" s="190"/>
      <c r="Y583" s="190"/>
      <c r="Z583" s="190"/>
      <c r="AA583" s="190"/>
      <c r="AB583" s="190"/>
      <c r="AC583" s="190"/>
      <c r="AD583" s="190"/>
      <c r="AE583" s="190"/>
      <c r="AF583" s="47"/>
      <c r="AG583" s="47"/>
      <c r="AH583" s="47"/>
      <c r="AI583" s="47"/>
      <c r="AJ583" s="47"/>
      <c r="AK583" s="47"/>
      <c r="AL583" s="47"/>
      <c r="AM583" s="47"/>
      <c r="AN583" s="47"/>
      <c r="AO583" s="47"/>
      <c r="AP583" s="47"/>
      <c r="AQ583" s="47"/>
      <c r="AR583" s="47"/>
      <c r="AS583" s="47"/>
      <c r="AT583" s="47"/>
      <c r="AU583" s="47"/>
      <c r="AV583" s="47"/>
      <c r="AW583" s="47"/>
      <c r="AX583" s="47"/>
      <c r="AY583" s="47"/>
    </row>
    <row r="584" spans="1:51" ht="13.2">
      <c r="A584" s="48"/>
      <c r="B584" s="48"/>
      <c r="E584" s="25"/>
      <c r="F584" s="25"/>
      <c r="G584" s="48"/>
      <c r="T584" s="190"/>
      <c r="U584" s="190"/>
      <c r="V584" s="190"/>
      <c r="W584" s="190"/>
      <c r="X584" s="190"/>
      <c r="Y584" s="190"/>
      <c r="Z584" s="190"/>
      <c r="AA584" s="190"/>
      <c r="AB584" s="190"/>
      <c r="AC584" s="190"/>
      <c r="AD584" s="190"/>
      <c r="AE584" s="190"/>
      <c r="AF584" s="47"/>
      <c r="AG584" s="47"/>
      <c r="AH584" s="47"/>
      <c r="AI584" s="47"/>
      <c r="AJ584" s="47"/>
      <c r="AK584" s="47"/>
      <c r="AL584" s="47"/>
      <c r="AM584" s="47"/>
      <c r="AN584" s="47"/>
      <c r="AO584" s="47"/>
      <c r="AP584" s="47"/>
      <c r="AQ584" s="47"/>
      <c r="AR584" s="47"/>
      <c r="AS584" s="47"/>
      <c r="AT584" s="47"/>
      <c r="AU584" s="47"/>
      <c r="AV584" s="47"/>
      <c r="AW584" s="47"/>
      <c r="AX584" s="47"/>
      <c r="AY584" s="47"/>
    </row>
    <row r="585" spans="1:51" ht="13.2">
      <c r="A585" s="48"/>
      <c r="B585" s="48"/>
      <c r="E585" s="25"/>
      <c r="F585" s="25"/>
      <c r="G585" s="48"/>
      <c r="T585" s="190"/>
      <c r="U585" s="190"/>
      <c r="V585" s="190"/>
      <c r="W585" s="190"/>
      <c r="X585" s="190"/>
      <c r="Y585" s="190"/>
      <c r="Z585" s="190"/>
      <c r="AA585" s="190"/>
      <c r="AB585" s="190"/>
      <c r="AC585" s="190"/>
      <c r="AD585" s="190"/>
      <c r="AE585" s="190"/>
      <c r="AF585" s="47"/>
      <c r="AG585" s="47"/>
      <c r="AH585" s="47"/>
      <c r="AI585" s="47"/>
      <c r="AJ585" s="47"/>
      <c r="AK585" s="47"/>
      <c r="AL585" s="47"/>
      <c r="AM585" s="47"/>
      <c r="AN585" s="47"/>
      <c r="AO585" s="47"/>
      <c r="AP585" s="47"/>
      <c r="AQ585" s="47"/>
      <c r="AR585" s="47"/>
      <c r="AS585" s="47"/>
      <c r="AT585" s="47"/>
      <c r="AU585" s="47"/>
      <c r="AV585" s="47"/>
      <c r="AW585" s="47"/>
      <c r="AX585" s="47"/>
      <c r="AY585" s="47"/>
    </row>
    <row r="586" spans="1:51" ht="13.2">
      <c r="A586" s="48"/>
      <c r="B586" s="48"/>
      <c r="E586" s="25"/>
      <c r="F586" s="25"/>
      <c r="G586" s="48"/>
      <c r="T586" s="190"/>
      <c r="U586" s="190"/>
      <c r="V586" s="190"/>
      <c r="W586" s="190"/>
      <c r="X586" s="190"/>
      <c r="Y586" s="190"/>
      <c r="Z586" s="190"/>
      <c r="AA586" s="190"/>
      <c r="AB586" s="190"/>
      <c r="AC586" s="190"/>
      <c r="AD586" s="190"/>
      <c r="AE586" s="190"/>
      <c r="AF586" s="47"/>
      <c r="AG586" s="47"/>
      <c r="AH586" s="47"/>
      <c r="AI586" s="47"/>
      <c r="AJ586" s="47"/>
      <c r="AK586" s="47"/>
      <c r="AL586" s="47"/>
      <c r="AM586" s="47"/>
      <c r="AN586" s="47"/>
      <c r="AO586" s="47"/>
      <c r="AP586" s="47"/>
      <c r="AQ586" s="47"/>
      <c r="AR586" s="47"/>
      <c r="AS586" s="47"/>
      <c r="AT586" s="47"/>
      <c r="AU586" s="47"/>
      <c r="AV586" s="47"/>
      <c r="AW586" s="47"/>
      <c r="AX586" s="47"/>
      <c r="AY586" s="47"/>
    </row>
    <row r="587" spans="1:51" ht="13.2">
      <c r="A587" s="48"/>
      <c r="B587" s="48"/>
      <c r="E587" s="25"/>
      <c r="F587" s="25"/>
      <c r="G587" s="48"/>
      <c r="T587" s="190"/>
      <c r="U587" s="190"/>
      <c r="V587" s="190"/>
      <c r="W587" s="190"/>
      <c r="X587" s="190"/>
      <c r="Y587" s="190"/>
      <c r="Z587" s="190"/>
      <c r="AA587" s="190"/>
      <c r="AB587" s="190"/>
      <c r="AC587" s="190"/>
      <c r="AD587" s="190"/>
      <c r="AE587" s="190"/>
      <c r="AF587" s="47"/>
      <c r="AG587" s="47"/>
      <c r="AH587" s="47"/>
      <c r="AI587" s="47"/>
      <c r="AJ587" s="47"/>
      <c r="AK587" s="47"/>
      <c r="AL587" s="47"/>
      <c r="AM587" s="47"/>
      <c r="AN587" s="47"/>
      <c r="AO587" s="47"/>
      <c r="AP587" s="47"/>
      <c r="AQ587" s="47"/>
      <c r="AR587" s="47"/>
      <c r="AS587" s="47"/>
      <c r="AT587" s="47"/>
      <c r="AU587" s="47"/>
      <c r="AV587" s="47"/>
      <c r="AW587" s="47"/>
      <c r="AX587" s="47"/>
      <c r="AY587" s="47"/>
    </row>
    <row r="588" spans="1:51" ht="13.2">
      <c r="A588" s="48"/>
      <c r="B588" s="48"/>
      <c r="E588" s="25"/>
      <c r="F588" s="25"/>
      <c r="G588" s="48"/>
      <c r="T588" s="190"/>
      <c r="U588" s="190"/>
      <c r="V588" s="190"/>
      <c r="W588" s="190"/>
      <c r="X588" s="190"/>
      <c r="Y588" s="190"/>
      <c r="Z588" s="190"/>
      <c r="AA588" s="190"/>
      <c r="AB588" s="190"/>
      <c r="AC588" s="190"/>
      <c r="AD588" s="190"/>
      <c r="AE588" s="190"/>
      <c r="AF588" s="47"/>
      <c r="AG588" s="47"/>
      <c r="AH588" s="47"/>
      <c r="AI588" s="47"/>
      <c r="AJ588" s="47"/>
      <c r="AK588" s="47"/>
      <c r="AL588" s="47"/>
      <c r="AM588" s="47"/>
      <c r="AN588" s="47"/>
      <c r="AO588" s="47"/>
      <c r="AP588" s="47"/>
      <c r="AQ588" s="47"/>
      <c r="AR588" s="47"/>
      <c r="AS588" s="47"/>
      <c r="AT588" s="47"/>
      <c r="AU588" s="47"/>
      <c r="AV588" s="47"/>
      <c r="AW588" s="47"/>
      <c r="AX588" s="47"/>
      <c r="AY588" s="47"/>
    </row>
    <row r="589" spans="1:51" ht="13.2">
      <c r="A589" s="48"/>
      <c r="B589" s="48"/>
      <c r="E589" s="25"/>
      <c r="F589" s="25"/>
      <c r="G589" s="48"/>
      <c r="T589" s="190"/>
      <c r="U589" s="190"/>
      <c r="V589" s="190"/>
      <c r="W589" s="190"/>
      <c r="X589" s="190"/>
      <c r="Y589" s="190"/>
      <c r="Z589" s="190"/>
      <c r="AA589" s="190"/>
      <c r="AB589" s="190"/>
      <c r="AC589" s="190"/>
      <c r="AD589" s="190"/>
      <c r="AE589" s="190"/>
      <c r="AF589" s="47"/>
      <c r="AG589" s="47"/>
      <c r="AH589" s="47"/>
      <c r="AI589" s="47"/>
      <c r="AJ589" s="47"/>
      <c r="AK589" s="47"/>
      <c r="AL589" s="47"/>
      <c r="AM589" s="47"/>
      <c r="AN589" s="47"/>
      <c r="AO589" s="47"/>
      <c r="AP589" s="47"/>
      <c r="AQ589" s="47"/>
      <c r="AR589" s="47"/>
      <c r="AS589" s="47"/>
      <c r="AT589" s="47"/>
      <c r="AU589" s="47"/>
      <c r="AV589" s="47"/>
      <c r="AW589" s="47"/>
      <c r="AX589" s="47"/>
      <c r="AY589" s="47"/>
    </row>
    <row r="590" spans="1:51" ht="13.2">
      <c r="A590" s="48"/>
      <c r="B590" s="48"/>
      <c r="E590" s="25"/>
      <c r="F590" s="25"/>
      <c r="G590" s="48"/>
      <c r="T590" s="190"/>
      <c r="U590" s="190"/>
      <c r="V590" s="190"/>
      <c r="W590" s="190"/>
      <c r="X590" s="190"/>
      <c r="Y590" s="190"/>
      <c r="Z590" s="190"/>
      <c r="AA590" s="190"/>
      <c r="AB590" s="190"/>
      <c r="AC590" s="190"/>
      <c r="AD590" s="190"/>
      <c r="AE590" s="190"/>
      <c r="AF590" s="47"/>
      <c r="AG590" s="47"/>
      <c r="AH590" s="47"/>
      <c r="AI590" s="47"/>
      <c r="AJ590" s="47"/>
      <c r="AK590" s="47"/>
      <c r="AL590" s="47"/>
      <c r="AM590" s="47"/>
      <c r="AN590" s="47"/>
      <c r="AO590" s="47"/>
      <c r="AP590" s="47"/>
      <c r="AQ590" s="47"/>
      <c r="AR590" s="47"/>
      <c r="AS590" s="47"/>
      <c r="AT590" s="47"/>
      <c r="AU590" s="47"/>
      <c r="AV590" s="47"/>
      <c r="AW590" s="47"/>
      <c r="AX590" s="47"/>
      <c r="AY590" s="47"/>
    </row>
    <row r="591" spans="1:51" ht="13.2">
      <c r="A591" s="48"/>
      <c r="B591" s="48"/>
      <c r="E591" s="25"/>
      <c r="F591" s="25"/>
      <c r="G591" s="48"/>
      <c r="T591" s="190"/>
      <c r="U591" s="190"/>
      <c r="V591" s="190"/>
      <c r="W591" s="190"/>
      <c r="X591" s="190"/>
      <c r="Y591" s="190"/>
      <c r="Z591" s="190"/>
      <c r="AA591" s="190"/>
      <c r="AB591" s="190"/>
      <c r="AC591" s="190"/>
      <c r="AD591" s="190"/>
      <c r="AE591" s="190"/>
      <c r="AF591" s="47"/>
      <c r="AG591" s="47"/>
      <c r="AH591" s="47"/>
      <c r="AI591" s="47"/>
      <c r="AJ591" s="47"/>
      <c r="AK591" s="47"/>
      <c r="AL591" s="47"/>
      <c r="AM591" s="47"/>
      <c r="AN591" s="47"/>
      <c r="AO591" s="47"/>
      <c r="AP591" s="47"/>
      <c r="AQ591" s="47"/>
      <c r="AR591" s="47"/>
      <c r="AS591" s="47"/>
      <c r="AT591" s="47"/>
      <c r="AU591" s="47"/>
      <c r="AV591" s="47"/>
      <c r="AW591" s="47"/>
      <c r="AX591" s="47"/>
      <c r="AY591" s="47"/>
    </row>
    <row r="592" spans="1:51" ht="13.2">
      <c r="A592" s="48"/>
      <c r="B592" s="48"/>
      <c r="E592" s="25"/>
      <c r="F592" s="25"/>
      <c r="G592" s="48"/>
      <c r="T592" s="190"/>
      <c r="U592" s="190"/>
      <c r="V592" s="190"/>
      <c r="W592" s="190"/>
      <c r="X592" s="190"/>
      <c r="Y592" s="190"/>
      <c r="Z592" s="190"/>
      <c r="AA592" s="190"/>
      <c r="AB592" s="190"/>
      <c r="AC592" s="190"/>
      <c r="AD592" s="190"/>
      <c r="AE592" s="190"/>
      <c r="AF592" s="47"/>
      <c r="AG592" s="47"/>
      <c r="AH592" s="47"/>
      <c r="AI592" s="47"/>
      <c r="AJ592" s="47"/>
      <c r="AK592" s="47"/>
      <c r="AL592" s="47"/>
      <c r="AM592" s="47"/>
      <c r="AN592" s="47"/>
      <c r="AO592" s="47"/>
      <c r="AP592" s="47"/>
      <c r="AQ592" s="47"/>
      <c r="AR592" s="47"/>
      <c r="AS592" s="47"/>
      <c r="AT592" s="47"/>
      <c r="AU592" s="47"/>
      <c r="AV592" s="47"/>
      <c r="AW592" s="47"/>
      <c r="AX592" s="47"/>
      <c r="AY592" s="47"/>
    </row>
    <row r="593" spans="1:51" ht="13.2">
      <c r="A593" s="48"/>
      <c r="B593" s="48"/>
      <c r="E593" s="25"/>
      <c r="F593" s="25"/>
      <c r="G593" s="48"/>
      <c r="T593" s="190"/>
      <c r="U593" s="190"/>
      <c r="V593" s="190"/>
      <c r="W593" s="190"/>
      <c r="X593" s="190"/>
      <c r="Y593" s="190"/>
      <c r="Z593" s="190"/>
      <c r="AA593" s="190"/>
      <c r="AB593" s="190"/>
      <c r="AC593" s="190"/>
      <c r="AD593" s="190"/>
      <c r="AE593" s="190"/>
      <c r="AF593" s="47"/>
      <c r="AG593" s="47"/>
      <c r="AH593" s="47"/>
      <c r="AI593" s="47"/>
      <c r="AJ593" s="47"/>
      <c r="AK593" s="47"/>
      <c r="AL593" s="47"/>
      <c r="AM593" s="47"/>
      <c r="AN593" s="47"/>
      <c r="AO593" s="47"/>
      <c r="AP593" s="47"/>
      <c r="AQ593" s="47"/>
      <c r="AR593" s="47"/>
      <c r="AS593" s="47"/>
      <c r="AT593" s="47"/>
      <c r="AU593" s="47"/>
      <c r="AV593" s="47"/>
      <c r="AW593" s="47"/>
      <c r="AX593" s="47"/>
      <c r="AY593" s="47"/>
    </row>
    <row r="594" spans="1:51" ht="13.2">
      <c r="A594" s="48"/>
      <c r="B594" s="48"/>
      <c r="E594" s="25"/>
      <c r="F594" s="25"/>
      <c r="G594" s="48"/>
      <c r="T594" s="190"/>
      <c r="U594" s="190"/>
      <c r="V594" s="190"/>
      <c r="W594" s="190"/>
      <c r="X594" s="190"/>
      <c r="Y594" s="190"/>
      <c r="Z594" s="190"/>
      <c r="AA594" s="190"/>
      <c r="AB594" s="190"/>
      <c r="AC594" s="190"/>
      <c r="AD594" s="190"/>
      <c r="AE594" s="190"/>
      <c r="AF594" s="47"/>
      <c r="AG594" s="47"/>
      <c r="AH594" s="47"/>
      <c r="AI594" s="47"/>
      <c r="AJ594" s="47"/>
      <c r="AK594" s="47"/>
      <c r="AL594" s="47"/>
      <c r="AM594" s="47"/>
      <c r="AN594" s="47"/>
      <c r="AO594" s="47"/>
      <c r="AP594" s="47"/>
      <c r="AQ594" s="47"/>
      <c r="AR594" s="47"/>
      <c r="AS594" s="47"/>
      <c r="AT594" s="47"/>
      <c r="AU594" s="47"/>
      <c r="AV594" s="47"/>
      <c r="AW594" s="47"/>
      <c r="AX594" s="47"/>
      <c r="AY594" s="47"/>
    </row>
    <row r="595" spans="1:51" ht="13.2">
      <c r="A595" s="48"/>
      <c r="B595" s="48"/>
      <c r="E595" s="25"/>
      <c r="F595" s="25"/>
      <c r="G595" s="48"/>
      <c r="T595" s="190"/>
      <c r="U595" s="190"/>
      <c r="V595" s="190"/>
      <c r="W595" s="190"/>
      <c r="X595" s="190"/>
      <c r="Y595" s="190"/>
      <c r="Z595" s="190"/>
      <c r="AA595" s="190"/>
      <c r="AB595" s="190"/>
      <c r="AC595" s="190"/>
      <c r="AD595" s="190"/>
      <c r="AE595" s="190"/>
      <c r="AF595" s="47"/>
      <c r="AG595" s="47"/>
      <c r="AH595" s="47"/>
      <c r="AI595" s="47"/>
      <c r="AJ595" s="47"/>
      <c r="AK595" s="47"/>
      <c r="AL595" s="47"/>
      <c r="AM595" s="47"/>
      <c r="AN595" s="47"/>
      <c r="AO595" s="47"/>
      <c r="AP595" s="47"/>
      <c r="AQ595" s="47"/>
      <c r="AR595" s="47"/>
      <c r="AS595" s="47"/>
      <c r="AT595" s="47"/>
      <c r="AU595" s="47"/>
      <c r="AV595" s="47"/>
      <c r="AW595" s="47"/>
      <c r="AX595" s="47"/>
      <c r="AY595" s="47"/>
    </row>
    <row r="596" spans="1:51" ht="13.2">
      <c r="A596" s="48"/>
      <c r="B596" s="48"/>
      <c r="E596" s="25"/>
      <c r="F596" s="25"/>
      <c r="G596" s="48"/>
      <c r="T596" s="190"/>
      <c r="U596" s="190"/>
      <c r="V596" s="190"/>
      <c r="W596" s="190"/>
      <c r="X596" s="190"/>
      <c r="Y596" s="190"/>
      <c r="Z596" s="190"/>
      <c r="AA596" s="190"/>
      <c r="AB596" s="190"/>
      <c r="AC596" s="190"/>
      <c r="AD596" s="190"/>
      <c r="AE596" s="190"/>
      <c r="AF596" s="47"/>
      <c r="AG596" s="47"/>
      <c r="AH596" s="47"/>
      <c r="AI596" s="47"/>
      <c r="AJ596" s="47"/>
      <c r="AK596" s="47"/>
      <c r="AL596" s="47"/>
      <c r="AM596" s="47"/>
      <c r="AN596" s="47"/>
      <c r="AO596" s="47"/>
      <c r="AP596" s="47"/>
      <c r="AQ596" s="47"/>
      <c r="AR596" s="47"/>
      <c r="AS596" s="47"/>
      <c r="AT596" s="47"/>
      <c r="AU596" s="47"/>
      <c r="AV596" s="47"/>
      <c r="AW596" s="47"/>
      <c r="AX596" s="47"/>
      <c r="AY596" s="47"/>
    </row>
    <row r="597" spans="1:51" ht="13.2">
      <c r="A597" s="48"/>
      <c r="B597" s="48"/>
      <c r="E597" s="25"/>
      <c r="F597" s="25"/>
      <c r="G597" s="48"/>
      <c r="T597" s="190"/>
      <c r="U597" s="190"/>
      <c r="V597" s="190"/>
      <c r="W597" s="190"/>
      <c r="X597" s="190"/>
      <c r="Y597" s="190"/>
      <c r="Z597" s="190"/>
      <c r="AA597" s="190"/>
      <c r="AB597" s="190"/>
      <c r="AC597" s="190"/>
      <c r="AD597" s="190"/>
      <c r="AE597" s="190"/>
      <c r="AF597" s="47"/>
      <c r="AG597" s="47"/>
      <c r="AH597" s="47"/>
      <c r="AI597" s="47"/>
      <c r="AJ597" s="47"/>
      <c r="AK597" s="47"/>
      <c r="AL597" s="47"/>
      <c r="AM597" s="47"/>
      <c r="AN597" s="47"/>
      <c r="AO597" s="47"/>
      <c r="AP597" s="47"/>
      <c r="AQ597" s="47"/>
      <c r="AR597" s="47"/>
      <c r="AS597" s="47"/>
      <c r="AT597" s="47"/>
      <c r="AU597" s="47"/>
      <c r="AV597" s="47"/>
      <c r="AW597" s="47"/>
      <c r="AX597" s="47"/>
      <c r="AY597" s="47"/>
    </row>
    <row r="598" spans="1:51" ht="13.2">
      <c r="A598" s="48"/>
      <c r="B598" s="48"/>
      <c r="E598" s="25"/>
      <c r="F598" s="25"/>
      <c r="G598" s="48"/>
      <c r="T598" s="190"/>
      <c r="U598" s="190"/>
      <c r="V598" s="190"/>
      <c r="W598" s="190"/>
      <c r="X598" s="190"/>
      <c r="Y598" s="190"/>
      <c r="Z598" s="190"/>
      <c r="AA598" s="190"/>
      <c r="AB598" s="190"/>
      <c r="AC598" s="190"/>
      <c r="AD598" s="190"/>
      <c r="AE598" s="190"/>
      <c r="AF598" s="47"/>
      <c r="AG598" s="47"/>
      <c r="AH598" s="47"/>
      <c r="AI598" s="47"/>
      <c r="AJ598" s="47"/>
      <c r="AK598" s="47"/>
      <c r="AL598" s="47"/>
      <c r="AM598" s="47"/>
      <c r="AN598" s="47"/>
      <c r="AO598" s="47"/>
      <c r="AP598" s="47"/>
      <c r="AQ598" s="47"/>
      <c r="AR598" s="47"/>
      <c r="AS598" s="47"/>
      <c r="AT598" s="47"/>
      <c r="AU598" s="47"/>
      <c r="AV598" s="47"/>
      <c r="AW598" s="47"/>
      <c r="AX598" s="47"/>
      <c r="AY598" s="47"/>
    </row>
    <row r="599" spans="1:51" ht="13.2">
      <c r="A599" s="48"/>
      <c r="B599" s="48"/>
      <c r="E599" s="25"/>
      <c r="F599" s="25"/>
      <c r="G599" s="48"/>
      <c r="T599" s="190"/>
      <c r="U599" s="190"/>
      <c r="V599" s="190"/>
      <c r="W599" s="190"/>
      <c r="X599" s="190"/>
      <c r="Y599" s="190"/>
      <c r="Z599" s="190"/>
      <c r="AA599" s="190"/>
      <c r="AB599" s="190"/>
      <c r="AC599" s="190"/>
      <c r="AD599" s="190"/>
      <c r="AE599" s="190"/>
      <c r="AF599" s="47"/>
      <c r="AG599" s="47"/>
      <c r="AH599" s="47"/>
      <c r="AI599" s="47"/>
      <c r="AJ599" s="47"/>
      <c r="AK599" s="47"/>
      <c r="AL599" s="47"/>
      <c r="AM599" s="47"/>
      <c r="AN599" s="47"/>
      <c r="AO599" s="47"/>
      <c r="AP599" s="47"/>
      <c r="AQ599" s="47"/>
      <c r="AR599" s="47"/>
      <c r="AS599" s="47"/>
      <c r="AT599" s="47"/>
      <c r="AU599" s="47"/>
      <c r="AV599" s="47"/>
      <c r="AW599" s="47"/>
      <c r="AX599" s="47"/>
      <c r="AY599" s="47"/>
    </row>
    <row r="600" spans="1:51" ht="13.2">
      <c r="A600" s="48"/>
      <c r="B600" s="48"/>
      <c r="E600" s="25"/>
      <c r="F600" s="25"/>
      <c r="G600" s="48"/>
      <c r="T600" s="190"/>
      <c r="U600" s="190"/>
      <c r="V600" s="190"/>
      <c r="W600" s="190"/>
      <c r="X600" s="190"/>
      <c r="Y600" s="190"/>
      <c r="Z600" s="190"/>
      <c r="AA600" s="190"/>
      <c r="AB600" s="190"/>
      <c r="AC600" s="190"/>
      <c r="AD600" s="190"/>
      <c r="AE600" s="190"/>
      <c r="AF600" s="47"/>
      <c r="AG600" s="47"/>
      <c r="AH600" s="47"/>
      <c r="AI600" s="47"/>
      <c r="AJ600" s="47"/>
      <c r="AK600" s="47"/>
      <c r="AL600" s="47"/>
      <c r="AM600" s="47"/>
      <c r="AN600" s="47"/>
      <c r="AO600" s="47"/>
      <c r="AP600" s="47"/>
      <c r="AQ600" s="47"/>
      <c r="AR600" s="47"/>
      <c r="AS600" s="47"/>
      <c r="AT600" s="47"/>
      <c r="AU600" s="47"/>
      <c r="AV600" s="47"/>
      <c r="AW600" s="47"/>
      <c r="AX600" s="47"/>
      <c r="AY600" s="47"/>
    </row>
    <row r="601" spans="1:51" ht="13.2">
      <c r="A601" s="48"/>
      <c r="B601" s="48"/>
      <c r="E601" s="25"/>
      <c r="F601" s="25"/>
      <c r="G601" s="48"/>
      <c r="T601" s="190"/>
      <c r="U601" s="190"/>
      <c r="V601" s="190"/>
      <c r="W601" s="190"/>
      <c r="X601" s="190"/>
      <c r="Y601" s="190"/>
      <c r="Z601" s="190"/>
      <c r="AA601" s="190"/>
      <c r="AB601" s="190"/>
      <c r="AC601" s="190"/>
      <c r="AD601" s="190"/>
      <c r="AE601" s="190"/>
      <c r="AF601" s="47"/>
      <c r="AG601" s="47"/>
      <c r="AH601" s="47"/>
      <c r="AI601" s="47"/>
      <c r="AJ601" s="47"/>
      <c r="AK601" s="47"/>
      <c r="AL601" s="47"/>
      <c r="AM601" s="47"/>
      <c r="AN601" s="47"/>
      <c r="AO601" s="47"/>
      <c r="AP601" s="47"/>
      <c r="AQ601" s="47"/>
      <c r="AR601" s="47"/>
      <c r="AS601" s="47"/>
      <c r="AT601" s="47"/>
      <c r="AU601" s="47"/>
      <c r="AV601" s="47"/>
      <c r="AW601" s="47"/>
      <c r="AX601" s="47"/>
      <c r="AY601" s="47"/>
    </row>
    <row r="602" spans="1:51" ht="13.2">
      <c r="A602" s="48"/>
      <c r="B602" s="48"/>
      <c r="E602" s="25"/>
      <c r="F602" s="25"/>
      <c r="G602" s="48"/>
      <c r="T602" s="190"/>
      <c r="U602" s="190"/>
      <c r="V602" s="190"/>
      <c r="W602" s="190"/>
      <c r="X602" s="190"/>
      <c r="Y602" s="190"/>
      <c r="Z602" s="190"/>
      <c r="AA602" s="190"/>
      <c r="AB602" s="190"/>
      <c r="AC602" s="190"/>
      <c r="AD602" s="190"/>
      <c r="AE602" s="190"/>
      <c r="AF602" s="47"/>
      <c r="AG602" s="47"/>
      <c r="AH602" s="47"/>
      <c r="AI602" s="47"/>
      <c r="AJ602" s="47"/>
      <c r="AK602" s="47"/>
      <c r="AL602" s="47"/>
      <c r="AM602" s="47"/>
      <c r="AN602" s="47"/>
      <c r="AO602" s="47"/>
      <c r="AP602" s="47"/>
      <c r="AQ602" s="47"/>
      <c r="AR602" s="47"/>
      <c r="AS602" s="47"/>
      <c r="AT602" s="47"/>
      <c r="AU602" s="47"/>
      <c r="AV602" s="47"/>
      <c r="AW602" s="47"/>
      <c r="AX602" s="47"/>
      <c r="AY602" s="47"/>
    </row>
    <row r="603" spans="1:51" ht="13.2">
      <c r="A603" s="48"/>
      <c r="B603" s="48"/>
      <c r="E603" s="25"/>
      <c r="F603" s="25"/>
      <c r="G603" s="48"/>
      <c r="T603" s="190"/>
      <c r="U603" s="190"/>
      <c r="V603" s="190"/>
      <c r="W603" s="190"/>
      <c r="X603" s="190"/>
      <c r="Y603" s="190"/>
      <c r="Z603" s="190"/>
      <c r="AA603" s="190"/>
      <c r="AB603" s="190"/>
      <c r="AC603" s="190"/>
      <c r="AD603" s="190"/>
      <c r="AE603" s="190"/>
      <c r="AF603" s="47"/>
      <c r="AG603" s="47"/>
      <c r="AH603" s="47"/>
      <c r="AI603" s="47"/>
      <c r="AJ603" s="47"/>
      <c r="AK603" s="47"/>
      <c r="AL603" s="47"/>
      <c r="AM603" s="47"/>
      <c r="AN603" s="47"/>
      <c r="AO603" s="47"/>
      <c r="AP603" s="47"/>
      <c r="AQ603" s="47"/>
      <c r="AR603" s="47"/>
      <c r="AS603" s="47"/>
      <c r="AT603" s="47"/>
      <c r="AU603" s="47"/>
      <c r="AV603" s="47"/>
      <c r="AW603" s="47"/>
      <c r="AX603" s="47"/>
      <c r="AY603" s="47"/>
    </row>
    <row r="604" spans="1:51" ht="13.2">
      <c r="A604" s="48"/>
      <c r="B604" s="48"/>
      <c r="E604" s="25"/>
      <c r="F604" s="25"/>
      <c r="G604" s="48"/>
      <c r="T604" s="190"/>
      <c r="U604" s="190"/>
      <c r="V604" s="190"/>
      <c r="W604" s="190"/>
      <c r="X604" s="190"/>
      <c r="Y604" s="190"/>
      <c r="Z604" s="190"/>
      <c r="AA604" s="190"/>
      <c r="AB604" s="190"/>
      <c r="AC604" s="190"/>
      <c r="AD604" s="190"/>
      <c r="AE604" s="190"/>
      <c r="AF604" s="47"/>
      <c r="AG604" s="47"/>
      <c r="AH604" s="47"/>
      <c r="AI604" s="47"/>
      <c r="AJ604" s="47"/>
      <c r="AK604" s="47"/>
      <c r="AL604" s="47"/>
      <c r="AM604" s="47"/>
      <c r="AN604" s="47"/>
      <c r="AO604" s="47"/>
      <c r="AP604" s="47"/>
      <c r="AQ604" s="47"/>
      <c r="AR604" s="47"/>
      <c r="AS604" s="47"/>
      <c r="AT604" s="47"/>
      <c r="AU604" s="47"/>
      <c r="AV604" s="47"/>
      <c r="AW604" s="47"/>
      <c r="AX604" s="47"/>
      <c r="AY604" s="47"/>
    </row>
    <row r="605" spans="1:51" ht="13.2">
      <c r="A605" s="48"/>
      <c r="B605" s="48"/>
      <c r="E605" s="25"/>
      <c r="F605" s="25"/>
      <c r="G605" s="48"/>
      <c r="T605" s="190"/>
      <c r="U605" s="190"/>
      <c r="V605" s="190"/>
      <c r="W605" s="190"/>
      <c r="X605" s="190"/>
      <c r="Y605" s="190"/>
      <c r="Z605" s="190"/>
      <c r="AA605" s="190"/>
      <c r="AB605" s="190"/>
      <c r="AC605" s="190"/>
      <c r="AD605" s="190"/>
      <c r="AE605" s="190"/>
      <c r="AF605" s="47"/>
      <c r="AG605" s="47"/>
      <c r="AH605" s="47"/>
      <c r="AI605" s="47"/>
      <c r="AJ605" s="47"/>
      <c r="AK605" s="47"/>
      <c r="AL605" s="47"/>
      <c r="AM605" s="47"/>
      <c r="AN605" s="47"/>
      <c r="AO605" s="47"/>
      <c r="AP605" s="47"/>
      <c r="AQ605" s="47"/>
      <c r="AR605" s="47"/>
      <c r="AS605" s="47"/>
      <c r="AT605" s="47"/>
      <c r="AU605" s="47"/>
      <c r="AV605" s="47"/>
      <c r="AW605" s="47"/>
      <c r="AX605" s="47"/>
      <c r="AY605" s="47"/>
    </row>
    <row r="606" spans="1:51" ht="13.2">
      <c r="A606" s="48"/>
      <c r="B606" s="48"/>
      <c r="E606" s="25"/>
      <c r="F606" s="25"/>
      <c r="G606" s="48"/>
      <c r="T606" s="190"/>
      <c r="U606" s="190"/>
      <c r="V606" s="190"/>
      <c r="W606" s="190"/>
      <c r="X606" s="190"/>
      <c r="Y606" s="190"/>
      <c r="Z606" s="190"/>
      <c r="AA606" s="190"/>
      <c r="AB606" s="190"/>
      <c r="AC606" s="190"/>
      <c r="AD606" s="190"/>
      <c r="AE606" s="190"/>
      <c r="AF606" s="47"/>
      <c r="AG606" s="47"/>
      <c r="AH606" s="47"/>
      <c r="AI606" s="47"/>
      <c r="AJ606" s="47"/>
      <c r="AK606" s="47"/>
      <c r="AL606" s="47"/>
      <c r="AM606" s="47"/>
      <c r="AN606" s="47"/>
      <c r="AO606" s="47"/>
      <c r="AP606" s="47"/>
      <c r="AQ606" s="47"/>
      <c r="AR606" s="47"/>
      <c r="AS606" s="47"/>
      <c r="AT606" s="47"/>
      <c r="AU606" s="47"/>
      <c r="AV606" s="47"/>
      <c r="AW606" s="47"/>
      <c r="AX606" s="47"/>
      <c r="AY606" s="47"/>
    </row>
    <row r="607" spans="1:51" ht="13.2">
      <c r="A607" s="48"/>
      <c r="B607" s="48"/>
      <c r="E607" s="25"/>
      <c r="F607" s="25"/>
      <c r="G607" s="48"/>
      <c r="T607" s="190"/>
      <c r="U607" s="190"/>
      <c r="V607" s="190"/>
      <c r="W607" s="190"/>
      <c r="X607" s="190"/>
      <c r="Y607" s="190"/>
      <c r="Z607" s="190"/>
      <c r="AA607" s="190"/>
      <c r="AB607" s="190"/>
      <c r="AC607" s="190"/>
      <c r="AD607" s="190"/>
      <c r="AE607" s="190"/>
      <c r="AF607" s="47"/>
      <c r="AG607" s="47"/>
      <c r="AH607" s="47"/>
      <c r="AI607" s="47"/>
      <c r="AJ607" s="47"/>
      <c r="AK607" s="47"/>
      <c r="AL607" s="47"/>
      <c r="AM607" s="47"/>
      <c r="AN607" s="47"/>
      <c r="AO607" s="47"/>
      <c r="AP607" s="47"/>
      <c r="AQ607" s="47"/>
      <c r="AR607" s="47"/>
      <c r="AS607" s="47"/>
      <c r="AT607" s="47"/>
      <c r="AU607" s="47"/>
      <c r="AV607" s="47"/>
      <c r="AW607" s="47"/>
      <c r="AX607" s="47"/>
      <c r="AY607" s="47"/>
    </row>
    <row r="608" spans="1:51" ht="13.2">
      <c r="A608" s="48"/>
      <c r="B608" s="48"/>
      <c r="E608" s="25"/>
      <c r="F608" s="25"/>
      <c r="G608" s="48"/>
      <c r="T608" s="190"/>
      <c r="U608" s="190"/>
      <c r="V608" s="190"/>
      <c r="W608" s="190"/>
      <c r="X608" s="190"/>
      <c r="Y608" s="190"/>
      <c r="Z608" s="190"/>
      <c r="AA608" s="190"/>
      <c r="AB608" s="190"/>
      <c r="AC608" s="190"/>
      <c r="AD608" s="190"/>
      <c r="AE608" s="190"/>
      <c r="AF608" s="47"/>
      <c r="AG608" s="47"/>
      <c r="AH608" s="47"/>
      <c r="AI608" s="47"/>
      <c r="AJ608" s="47"/>
      <c r="AK608" s="47"/>
      <c r="AL608" s="47"/>
      <c r="AM608" s="47"/>
      <c r="AN608" s="47"/>
      <c r="AO608" s="47"/>
      <c r="AP608" s="47"/>
      <c r="AQ608" s="47"/>
      <c r="AR608" s="47"/>
      <c r="AS608" s="47"/>
      <c r="AT608" s="47"/>
      <c r="AU608" s="47"/>
      <c r="AV608" s="47"/>
      <c r="AW608" s="47"/>
      <c r="AX608" s="47"/>
      <c r="AY608" s="47"/>
    </row>
    <row r="609" spans="1:51" ht="13.2">
      <c r="A609" s="48"/>
      <c r="B609" s="48"/>
      <c r="E609" s="25"/>
      <c r="F609" s="25"/>
      <c r="G609" s="48"/>
      <c r="T609" s="190"/>
      <c r="U609" s="190"/>
      <c r="V609" s="190"/>
      <c r="W609" s="190"/>
      <c r="X609" s="190"/>
      <c r="Y609" s="190"/>
      <c r="Z609" s="190"/>
      <c r="AA609" s="190"/>
      <c r="AB609" s="190"/>
      <c r="AC609" s="190"/>
      <c r="AD609" s="190"/>
      <c r="AE609" s="190"/>
      <c r="AF609" s="47"/>
      <c r="AG609" s="47"/>
      <c r="AH609" s="47"/>
      <c r="AI609" s="47"/>
      <c r="AJ609" s="47"/>
      <c r="AK609" s="47"/>
      <c r="AL609" s="47"/>
      <c r="AM609" s="47"/>
      <c r="AN609" s="47"/>
      <c r="AO609" s="47"/>
      <c r="AP609" s="47"/>
      <c r="AQ609" s="47"/>
      <c r="AR609" s="47"/>
      <c r="AS609" s="47"/>
      <c r="AT609" s="47"/>
      <c r="AU609" s="47"/>
      <c r="AV609" s="47"/>
      <c r="AW609" s="47"/>
      <c r="AX609" s="47"/>
      <c r="AY609" s="47"/>
    </row>
    <row r="610" spans="1:51" ht="13.2">
      <c r="A610" s="48"/>
      <c r="B610" s="48"/>
      <c r="E610" s="25"/>
      <c r="F610" s="25"/>
      <c r="G610" s="48"/>
      <c r="T610" s="190"/>
      <c r="U610" s="190"/>
      <c r="V610" s="190"/>
      <c r="W610" s="190"/>
      <c r="X610" s="190"/>
      <c r="Y610" s="190"/>
      <c r="Z610" s="190"/>
      <c r="AA610" s="190"/>
      <c r="AB610" s="190"/>
      <c r="AC610" s="190"/>
      <c r="AD610" s="190"/>
      <c r="AE610" s="190"/>
      <c r="AF610" s="47"/>
      <c r="AG610" s="47"/>
      <c r="AH610" s="47"/>
      <c r="AI610" s="47"/>
      <c r="AJ610" s="47"/>
      <c r="AK610" s="47"/>
      <c r="AL610" s="47"/>
      <c r="AM610" s="47"/>
      <c r="AN610" s="47"/>
      <c r="AO610" s="47"/>
      <c r="AP610" s="47"/>
      <c r="AQ610" s="47"/>
      <c r="AR610" s="47"/>
      <c r="AS610" s="47"/>
      <c r="AT610" s="47"/>
      <c r="AU610" s="47"/>
      <c r="AV610" s="47"/>
      <c r="AW610" s="47"/>
      <c r="AX610" s="47"/>
      <c r="AY610" s="47"/>
    </row>
    <row r="611" spans="1:51" ht="13.2">
      <c r="A611" s="48"/>
      <c r="B611" s="48"/>
      <c r="E611" s="25"/>
      <c r="F611" s="25"/>
      <c r="G611" s="48"/>
      <c r="T611" s="190"/>
      <c r="U611" s="190"/>
      <c r="V611" s="190"/>
      <c r="W611" s="190"/>
      <c r="X611" s="190"/>
      <c r="Y611" s="190"/>
      <c r="Z611" s="190"/>
      <c r="AA611" s="190"/>
      <c r="AB611" s="190"/>
      <c r="AC611" s="190"/>
      <c r="AD611" s="190"/>
      <c r="AE611" s="190"/>
      <c r="AF611" s="47"/>
      <c r="AG611" s="47"/>
      <c r="AH611" s="47"/>
      <c r="AI611" s="47"/>
      <c r="AJ611" s="47"/>
      <c r="AK611" s="47"/>
      <c r="AL611" s="47"/>
      <c r="AM611" s="47"/>
      <c r="AN611" s="47"/>
      <c r="AO611" s="47"/>
      <c r="AP611" s="47"/>
      <c r="AQ611" s="47"/>
      <c r="AR611" s="47"/>
      <c r="AS611" s="47"/>
      <c r="AT611" s="47"/>
      <c r="AU611" s="47"/>
      <c r="AV611" s="47"/>
      <c r="AW611" s="47"/>
      <c r="AX611" s="47"/>
      <c r="AY611" s="47"/>
    </row>
    <row r="612" spans="1:51" ht="13.2">
      <c r="A612" s="48"/>
      <c r="B612" s="48"/>
      <c r="E612" s="25"/>
      <c r="F612" s="25"/>
      <c r="G612" s="48"/>
      <c r="T612" s="190"/>
      <c r="U612" s="190"/>
      <c r="V612" s="190"/>
      <c r="W612" s="190"/>
      <c r="X612" s="190"/>
      <c r="Y612" s="190"/>
      <c r="Z612" s="190"/>
      <c r="AA612" s="190"/>
      <c r="AB612" s="190"/>
      <c r="AC612" s="190"/>
      <c r="AD612" s="190"/>
      <c r="AE612" s="190"/>
      <c r="AF612" s="47"/>
      <c r="AG612" s="47"/>
      <c r="AH612" s="47"/>
      <c r="AI612" s="47"/>
      <c r="AJ612" s="47"/>
      <c r="AK612" s="47"/>
      <c r="AL612" s="47"/>
      <c r="AM612" s="47"/>
      <c r="AN612" s="47"/>
      <c r="AO612" s="47"/>
      <c r="AP612" s="47"/>
      <c r="AQ612" s="47"/>
      <c r="AR612" s="47"/>
      <c r="AS612" s="47"/>
      <c r="AT612" s="47"/>
      <c r="AU612" s="47"/>
      <c r="AV612" s="47"/>
      <c r="AW612" s="47"/>
      <c r="AX612" s="47"/>
      <c r="AY612" s="47"/>
    </row>
    <row r="613" spans="1:51" ht="13.2">
      <c r="A613" s="48"/>
      <c r="B613" s="48"/>
      <c r="E613" s="25"/>
      <c r="F613" s="25"/>
      <c r="G613" s="48"/>
      <c r="T613" s="190"/>
      <c r="U613" s="190"/>
      <c r="V613" s="190"/>
      <c r="W613" s="190"/>
      <c r="X613" s="190"/>
      <c r="Y613" s="190"/>
      <c r="Z613" s="190"/>
      <c r="AA613" s="190"/>
      <c r="AB613" s="190"/>
      <c r="AC613" s="190"/>
      <c r="AD613" s="190"/>
      <c r="AE613" s="190"/>
      <c r="AF613" s="47"/>
      <c r="AG613" s="47"/>
      <c r="AH613" s="47"/>
      <c r="AI613" s="47"/>
      <c r="AJ613" s="47"/>
      <c r="AK613" s="47"/>
      <c r="AL613" s="47"/>
      <c r="AM613" s="47"/>
      <c r="AN613" s="47"/>
      <c r="AO613" s="47"/>
      <c r="AP613" s="47"/>
      <c r="AQ613" s="47"/>
      <c r="AR613" s="47"/>
      <c r="AS613" s="47"/>
      <c r="AT613" s="47"/>
      <c r="AU613" s="47"/>
      <c r="AV613" s="47"/>
      <c r="AW613" s="47"/>
      <c r="AX613" s="47"/>
      <c r="AY613" s="47"/>
    </row>
    <row r="614" spans="1:51" ht="13.2">
      <c r="A614" s="48"/>
      <c r="B614" s="48"/>
      <c r="E614" s="25"/>
      <c r="F614" s="25"/>
      <c r="G614" s="48"/>
      <c r="T614" s="190"/>
      <c r="U614" s="190"/>
      <c r="V614" s="190"/>
      <c r="W614" s="190"/>
      <c r="X614" s="190"/>
      <c r="Y614" s="190"/>
      <c r="Z614" s="190"/>
      <c r="AA614" s="190"/>
      <c r="AB614" s="190"/>
      <c r="AC614" s="190"/>
      <c r="AD614" s="190"/>
      <c r="AE614" s="190"/>
      <c r="AF614" s="47"/>
      <c r="AG614" s="47"/>
      <c r="AH614" s="47"/>
      <c r="AI614" s="47"/>
      <c r="AJ614" s="47"/>
      <c r="AK614" s="47"/>
      <c r="AL614" s="47"/>
      <c r="AM614" s="47"/>
      <c r="AN614" s="47"/>
      <c r="AO614" s="47"/>
      <c r="AP614" s="47"/>
      <c r="AQ614" s="47"/>
      <c r="AR614" s="47"/>
      <c r="AS614" s="47"/>
      <c r="AT614" s="47"/>
      <c r="AU614" s="47"/>
      <c r="AV614" s="47"/>
      <c r="AW614" s="47"/>
      <c r="AX614" s="47"/>
      <c r="AY614" s="47"/>
    </row>
    <row r="615" spans="1:51" ht="13.2">
      <c r="A615" s="48"/>
      <c r="B615" s="48"/>
      <c r="E615" s="25"/>
      <c r="F615" s="25"/>
      <c r="G615" s="48"/>
      <c r="T615" s="190"/>
      <c r="U615" s="190"/>
      <c r="V615" s="190"/>
      <c r="W615" s="190"/>
      <c r="X615" s="190"/>
      <c r="Y615" s="190"/>
      <c r="Z615" s="190"/>
      <c r="AA615" s="190"/>
      <c r="AB615" s="190"/>
      <c r="AC615" s="190"/>
      <c r="AD615" s="190"/>
      <c r="AE615" s="190"/>
      <c r="AF615" s="47"/>
      <c r="AG615" s="47"/>
      <c r="AH615" s="47"/>
      <c r="AI615" s="47"/>
      <c r="AJ615" s="47"/>
      <c r="AK615" s="47"/>
      <c r="AL615" s="47"/>
      <c r="AM615" s="47"/>
      <c r="AN615" s="47"/>
      <c r="AO615" s="47"/>
      <c r="AP615" s="47"/>
      <c r="AQ615" s="47"/>
      <c r="AR615" s="47"/>
      <c r="AS615" s="47"/>
      <c r="AT615" s="47"/>
      <c r="AU615" s="47"/>
      <c r="AV615" s="47"/>
      <c r="AW615" s="47"/>
      <c r="AX615" s="47"/>
      <c r="AY615" s="47"/>
    </row>
    <row r="616" spans="1:51" ht="13.2">
      <c r="A616" s="48"/>
      <c r="B616" s="48"/>
      <c r="E616" s="25"/>
      <c r="F616" s="25"/>
      <c r="G616" s="48"/>
      <c r="T616" s="190"/>
      <c r="U616" s="190"/>
      <c r="V616" s="190"/>
      <c r="W616" s="190"/>
      <c r="X616" s="190"/>
      <c r="Y616" s="190"/>
      <c r="Z616" s="190"/>
      <c r="AA616" s="190"/>
      <c r="AB616" s="190"/>
      <c r="AC616" s="190"/>
      <c r="AD616" s="190"/>
      <c r="AE616" s="190"/>
      <c r="AF616" s="47"/>
      <c r="AG616" s="47"/>
      <c r="AH616" s="47"/>
      <c r="AI616" s="47"/>
      <c r="AJ616" s="47"/>
      <c r="AK616" s="47"/>
      <c r="AL616" s="47"/>
      <c r="AM616" s="47"/>
      <c r="AN616" s="47"/>
      <c r="AO616" s="47"/>
      <c r="AP616" s="47"/>
      <c r="AQ616" s="47"/>
      <c r="AR616" s="47"/>
      <c r="AS616" s="47"/>
      <c r="AT616" s="47"/>
      <c r="AU616" s="47"/>
      <c r="AV616" s="47"/>
      <c r="AW616" s="47"/>
      <c r="AX616" s="47"/>
      <c r="AY616" s="47"/>
    </row>
    <row r="617" spans="1:51" ht="13.2">
      <c r="A617" s="48"/>
      <c r="B617" s="48"/>
      <c r="E617" s="25"/>
      <c r="F617" s="25"/>
      <c r="G617" s="48"/>
      <c r="T617" s="190"/>
      <c r="U617" s="190"/>
      <c r="V617" s="190"/>
      <c r="W617" s="190"/>
      <c r="X617" s="190"/>
      <c r="Y617" s="190"/>
      <c r="Z617" s="190"/>
      <c r="AA617" s="190"/>
      <c r="AB617" s="190"/>
      <c r="AC617" s="190"/>
      <c r="AD617" s="190"/>
      <c r="AE617" s="190"/>
      <c r="AF617" s="47"/>
      <c r="AG617" s="47"/>
      <c r="AH617" s="47"/>
      <c r="AI617" s="47"/>
      <c r="AJ617" s="47"/>
      <c r="AK617" s="47"/>
      <c r="AL617" s="47"/>
      <c r="AM617" s="47"/>
      <c r="AN617" s="47"/>
      <c r="AO617" s="47"/>
      <c r="AP617" s="47"/>
      <c r="AQ617" s="47"/>
      <c r="AR617" s="47"/>
      <c r="AS617" s="47"/>
      <c r="AT617" s="47"/>
      <c r="AU617" s="47"/>
      <c r="AV617" s="47"/>
      <c r="AW617" s="47"/>
      <c r="AX617" s="47"/>
      <c r="AY617" s="47"/>
    </row>
    <row r="618" spans="1:51" ht="13.2">
      <c r="A618" s="48"/>
      <c r="B618" s="48"/>
      <c r="E618" s="25"/>
      <c r="F618" s="25"/>
      <c r="G618" s="48"/>
      <c r="T618" s="190"/>
      <c r="U618" s="190"/>
      <c r="V618" s="190"/>
      <c r="W618" s="190"/>
      <c r="X618" s="190"/>
      <c r="Y618" s="190"/>
      <c r="Z618" s="190"/>
      <c r="AA618" s="190"/>
      <c r="AB618" s="190"/>
      <c r="AC618" s="190"/>
      <c r="AD618" s="190"/>
      <c r="AE618" s="190"/>
      <c r="AF618" s="47"/>
      <c r="AG618" s="47"/>
      <c r="AH618" s="47"/>
      <c r="AI618" s="47"/>
      <c r="AJ618" s="47"/>
      <c r="AK618" s="47"/>
      <c r="AL618" s="47"/>
      <c r="AM618" s="47"/>
      <c r="AN618" s="47"/>
      <c r="AO618" s="47"/>
      <c r="AP618" s="47"/>
      <c r="AQ618" s="47"/>
      <c r="AR618" s="47"/>
      <c r="AS618" s="47"/>
      <c r="AT618" s="47"/>
      <c r="AU618" s="47"/>
      <c r="AV618" s="47"/>
      <c r="AW618" s="47"/>
      <c r="AX618" s="47"/>
      <c r="AY618" s="47"/>
    </row>
    <row r="619" spans="1:51" ht="13.2">
      <c r="A619" s="48"/>
      <c r="B619" s="48"/>
      <c r="E619" s="25"/>
      <c r="F619" s="25"/>
      <c r="G619" s="48"/>
      <c r="T619" s="190"/>
      <c r="U619" s="190"/>
      <c r="V619" s="190"/>
      <c r="W619" s="190"/>
      <c r="X619" s="190"/>
      <c r="Y619" s="190"/>
      <c r="Z619" s="190"/>
      <c r="AA619" s="190"/>
      <c r="AB619" s="190"/>
      <c r="AC619" s="190"/>
      <c r="AD619" s="190"/>
      <c r="AE619" s="190"/>
      <c r="AF619" s="47"/>
      <c r="AG619" s="47"/>
      <c r="AH619" s="47"/>
      <c r="AI619" s="47"/>
      <c r="AJ619" s="47"/>
      <c r="AK619" s="47"/>
      <c r="AL619" s="47"/>
      <c r="AM619" s="47"/>
      <c r="AN619" s="47"/>
      <c r="AO619" s="47"/>
      <c r="AP619" s="47"/>
      <c r="AQ619" s="47"/>
      <c r="AR619" s="47"/>
      <c r="AS619" s="47"/>
      <c r="AT619" s="47"/>
      <c r="AU619" s="47"/>
      <c r="AV619" s="47"/>
      <c r="AW619" s="47"/>
      <c r="AX619" s="47"/>
      <c r="AY619" s="47"/>
    </row>
    <row r="620" spans="1:51" ht="13.2">
      <c r="A620" s="48"/>
      <c r="B620" s="48"/>
      <c r="E620" s="25"/>
      <c r="F620" s="25"/>
      <c r="G620" s="48"/>
      <c r="T620" s="190"/>
      <c r="U620" s="190"/>
      <c r="V620" s="190"/>
      <c r="W620" s="190"/>
      <c r="X620" s="190"/>
      <c r="Y620" s="190"/>
      <c r="Z620" s="190"/>
      <c r="AA620" s="190"/>
      <c r="AB620" s="190"/>
      <c r="AC620" s="190"/>
      <c r="AD620" s="190"/>
      <c r="AE620" s="190"/>
      <c r="AF620" s="47"/>
      <c r="AG620" s="47"/>
      <c r="AH620" s="47"/>
      <c r="AI620" s="47"/>
      <c r="AJ620" s="47"/>
      <c r="AK620" s="47"/>
      <c r="AL620" s="47"/>
      <c r="AM620" s="47"/>
      <c r="AN620" s="47"/>
      <c r="AO620" s="47"/>
      <c r="AP620" s="47"/>
      <c r="AQ620" s="47"/>
      <c r="AR620" s="47"/>
      <c r="AS620" s="47"/>
      <c r="AT620" s="47"/>
      <c r="AU620" s="47"/>
      <c r="AV620" s="47"/>
      <c r="AW620" s="47"/>
      <c r="AX620" s="47"/>
      <c r="AY620" s="47"/>
    </row>
    <row r="621" spans="1:51" ht="13.2">
      <c r="A621" s="48"/>
      <c r="B621" s="48"/>
      <c r="E621" s="25"/>
      <c r="F621" s="25"/>
      <c r="G621" s="48"/>
      <c r="T621" s="190"/>
      <c r="U621" s="190"/>
      <c r="V621" s="190"/>
      <c r="W621" s="190"/>
      <c r="X621" s="190"/>
      <c r="Y621" s="190"/>
      <c r="Z621" s="190"/>
      <c r="AA621" s="190"/>
      <c r="AB621" s="190"/>
      <c r="AC621" s="190"/>
      <c r="AD621" s="190"/>
      <c r="AE621" s="190"/>
      <c r="AF621" s="47"/>
      <c r="AG621" s="47"/>
      <c r="AH621" s="47"/>
      <c r="AI621" s="47"/>
      <c r="AJ621" s="47"/>
      <c r="AK621" s="47"/>
      <c r="AL621" s="47"/>
      <c r="AM621" s="47"/>
      <c r="AN621" s="47"/>
      <c r="AO621" s="47"/>
      <c r="AP621" s="47"/>
      <c r="AQ621" s="47"/>
      <c r="AR621" s="47"/>
      <c r="AS621" s="47"/>
      <c r="AT621" s="47"/>
      <c r="AU621" s="47"/>
      <c r="AV621" s="47"/>
      <c r="AW621" s="47"/>
      <c r="AX621" s="47"/>
      <c r="AY621" s="47"/>
    </row>
    <row r="622" spans="1:51" ht="13.2">
      <c r="A622" s="48"/>
      <c r="B622" s="48"/>
      <c r="E622" s="25"/>
      <c r="F622" s="25"/>
      <c r="G622" s="48"/>
      <c r="T622" s="190"/>
      <c r="U622" s="190"/>
      <c r="V622" s="190"/>
      <c r="W622" s="190"/>
      <c r="X622" s="190"/>
      <c r="Y622" s="190"/>
      <c r="Z622" s="190"/>
      <c r="AA622" s="190"/>
      <c r="AB622" s="190"/>
      <c r="AC622" s="190"/>
      <c r="AD622" s="190"/>
      <c r="AE622" s="190"/>
      <c r="AF622" s="47"/>
      <c r="AG622" s="47"/>
      <c r="AH622" s="47"/>
      <c r="AI622" s="47"/>
      <c r="AJ622" s="47"/>
      <c r="AK622" s="47"/>
      <c r="AL622" s="47"/>
      <c r="AM622" s="47"/>
      <c r="AN622" s="47"/>
      <c r="AO622" s="47"/>
      <c r="AP622" s="47"/>
      <c r="AQ622" s="47"/>
      <c r="AR622" s="47"/>
      <c r="AS622" s="47"/>
      <c r="AT622" s="47"/>
      <c r="AU622" s="47"/>
      <c r="AV622" s="47"/>
      <c r="AW622" s="47"/>
      <c r="AX622" s="47"/>
      <c r="AY622" s="47"/>
    </row>
    <row r="623" spans="1:51" ht="13.2">
      <c r="A623" s="48"/>
      <c r="B623" s="48"/>
      <c r="E623" s="25"/>
      <c r="F623" s="25"/>
      <c r="G623" s="48"/>
      <c r="T623" s="190"/>
      <c r="U623" s="190"/>
      <c r="V623" s="190"/>
      <c r="W623" s="190"/>
      <c r="X623" s="190"/>
      <c r="Y623" s="190"/>
      <c r="Z623" s="190"/>
      <c r="AA623" s="190"/>
      <c r="AB623" s="190"/>
      <c r="AC623" s="190"/>
      <c r="AD623" s="190"/>
      <c r="AE623" s="190"/>
      <c r="AF623" s="47"/>
      <c r="AG623" s="47"/>
      <c r="AH623" s="47"/>
      <c r="AI623" s="47"/>
      <c r="AJ623" s="47"/>
      <c r="AK623" s="47"/>
      <c r="AL623" s="47"/>
      <c r="AM623" s="47"/>
      <c r="AN623" s="47"/>
      <c r="AO623" s="47"/>
      <c r="AP623" s="47"/>
      <c r="AQ623" s="47"/>
      <c r="AR623" s="47"/>
      <c r="AS623" s="47"/>
      <c r="AT623" s="47"/>
      <c r="AU623" s="47"/>
      <c r="AV623" s="47"/>
      <c r="AW623" s="47"/>
      <c r="AX623" s="47"/>
      <c r="AY623" s="47"/>
    </row>
    <row r="624" spans="1:51" ht="13.2">
      <c r="A624" s="48"/>
      <c r="B624" s="48"/>
      <c r="E624" s="25"/>
      <c r="F624" s="25"/>
      <c r="G624" s="48"/>
      <c r="T624" s="190"/>
      <c r="U624" s="190"/>
      <c r="V624" s="190"/>
      <c r="W624" s="190"/>
      <c r="X624" s="190"/>
      <c r="Y624" s="190"/>
      <c r="Z624" s="190"/>
      <c r="AA624" s="190"/>
      <c r="AB624" s="190"/>
      <c r="AC624" s="190"/>
      <c r="AD624" s="190"/>
      <c r="AE624" s="190"/>
      <c r="AF624" s="47"/>
      <c r="AG624" s="47"/>
      <c r="AH624" s="47"/>
      <c r="AI624" s="47"/>
      <c r="AJ624" s="47"/>
      <c r="AK624" s="47"/>
      <c r="AL624" s="47"/>
      <c r="AM624" s="47"/>
      <c r="AN624" s="47"/>
      <c r="AO624" s="47"/>
      <c r="AP624" s="47"/>
      <c r="AQ624" s="47"/>
      <c r="AR624" s="47"/>
      <c r="AS624" s="47"/>
      <c r="AT624" s="47"/>
      <c r="AU624" s="47"/>
      <c r="AV624" s="47"/>
      <c r="AW624" s="47"/>
      <c r="AX624" s="47"/>
      <c r="AY624" s="47"/>
    </row>
    <row r="625" spans="1:51" ht="13.2">
      <c r="A625" s="48"/>
      <c r="B625" s="48"/>
      <c r="E625" s="25"/>
      <c r="F625" s="25"/>
      <c r="G625" s="48"/>
      <c r="T625" s="190"/>
      <c r="U625" s="190"/>
      <c r="V625" s="190"/>
      <c r="W625" s="190"/>
      <c r="X625" s="190"/>
      <c r="Y625" s="190"/>
      <c r="Z625" s="190"/>
      <c r="AA625" s="190"/>
      <c r="AB625" s="190"/>
      <c r="AC625" s="190"/>
      <c r="AD625" s="190"/>
      <c r="AE625" s="190"/>
      <c r="AF625" s="47"/>
      <c r="AG625" s="47"/>
      <c r="AH625" s="47"/>
      <c r="AI625" s="47"/>
      <c r="AJ625" s="47"/>
      <c r="AK625" s="47"/>
      <c r="AL625" s="47"/>
      <c r="AM625" s="47"/>
      <c r="AN625" s="47"/>
      <c r="AO625" s="47"/>
      <c r="AP625" s="47"/>
      <c r="AQ625" s="47"/>
      <c r="AR625" s="47"/>
      <c r="AS625" s="47"/>
      <c r="AT625" s="47"/>
      <c r="AU625" s="47"/>
      <c r="AV625" s="47"/>
      <c r="AW625" s="47"/>
      <c r="AX625" s="47"/>
      <c r="AY625" s="47"/>
    </row>
    <row r="626" spans="1:51" ht="13.2">
      <c r="A626" s="48"/>
      <c r="B626" s="48"/>
      <c r="E626" s="25"/>
      <c r="F626" s="25"/>
      <c r="G626" s="48"/>
      <c r="T626" s="190"/>
      <c r="U626" s="190"/>
      <c r="V626" s="190"/>
      <c r="W626" s="190"/>
      <c r="X626" s="190"/>
      <c r="Y626" s="190"/>
      <c r="Z626" s="190"/>
      <c r="AA626" s="190"/>
      <c r="AB626" s="190"/>
      <c r="AC626" s="190"/>
      <c r="AD626" s="190"/>
      <c r="AE626" s="190"/>
      <c r="AF626" s="47"/>
      <c r="AG626" s="47"/>
      <c r="AH626" s="47"/>
      <c r="AI626" s="47"/>
      <c r="AJ626" s="47"/>
      <c r="AK626" s="47"/>
      <c r="AL626" s="47"/>
      <c r="AM626" s="47"/>
      <c r="AN626" s="47"/>
      <c r="AO626" s="47"/>
      <c r="AP626" s="47"/>
      <c r="AQ626" s="47"/>
      <c r="AR626" s="47"/>
      <c r="AS626" s="47"/>
      <c r="AT626" s="47"/>
      <c r="AU626" s="47"/>
      <c r="AV626" s="47"/>
      <c r="AW626" s="47"/>
      <c r="AX626" s="47"/>
      <c r="AY626" s="47"/>
    </row>
    <row r="627" spans="1:51" ht="13.2">
      <c r="A627" s="48"/>
      <c r="B627" s="48"/>
      <c r="E627" s="25"/>
      <c r="F627" s="25"/>
      <c r="G627" s="48"/>
      <c r="T627" s="190"/>
      <c r="U627" s="190"/>
      <c r="V627" s="190"/>
      <c r="W627" s="190"/>
      <c r="X627" s="190"/>
      <c r="Y627" s="190"/>
      <c r="Z627" s="190"/>
      <c r="AA627" s="190"/>
      <c r="AB627" s="190"/>
      <c r="AC627" s="190"/>
      <c r="AD627" s="190"/>
      <c r="AE627" s="190"/>
      <c r="AF627" s="47"/>
      <c r="AG627" s="47"/>
      <c r="AH627" s="47"/>
      <c r="AI627" s="47"/>
      <c r="AJ627" s="47"/>
      <c r="AK627" s="47"/>
      <c r="AL627" s="47"/>
      <c r="AM627" s="47"/>
      <c r="AN627" s="47"/>
      <c r="AO627" s="47"/>
      <c r="AP627" s="47"/>
      <c r="AQ627" s="47"/>
      <c r="AR627" s="47"/>
      <c r="AS627" s="47"/>
      <c r="AT627" s="47"/>
      <c r="AU627" s="47"/>
      <c r="AV627" s="47"/>
      <c r="AW627" s="47"/>
      <c r="AX627" s="47"/>
      <c r="AY627" s="47"/>
    </row>
    <row r="628" spans="1:51" ht="13.2">
      <c r="A628" s="48"/>
      <c r="B628" s="48"/>
      <c r="E628" s="25"/>
      <c r="F628" s="25"/>
      <c r="G628" s="48"/>
      <c r="T628" s="190"/>
      <c r="U628" s="190"/>
      <c r="V628" s="190"/>
      <c r="W628" s="190"/>
      <c r="X628" s="190"/>
      <c r="Y628" s="190"/>
      <c r="Z628" s="190"/>
      <c r="AA628" s="190"/>
      <c r="AB628" s="190"/>
      <c r="AC628" s="190"/>
      <c r="AD628" s="190"/>
      <c r="AE628" s="190"/>
      <c r="AF628" s="47"/>
      <c r="AG628" s="47"/>
      <c r="AH628" s="47"/>
      <c r="AI628" s="47"/>
      <c r="AJ628" s="47"/>
      <c r="AK628" s="47"/>
      <c r="AL628" s="47"/>
      <c r="AM628" s="47"/>
      <c r="AN628" s="47"/>
      <c r="AO628" s="47"/>
      <c r="AP628" s="47"/>
      <c r="AQ628" s="47"/>
      <c r="AR628" s="47"/>
      <c r="AS628" s="47"/>
      <c r="AT628" s="47"/>
      <c r="AU628" s="47"/>
      <c r="AV628" s="47"/>
      <c r="AW628" s="47"/>
      <c r="AX628" s="47"/>
      <c r="AY628" s="47"/>
    </row>
    <row r="629" spans="1:51" ht="13.2">
      <c r="A629" s="48"/>
      <c r="B629" s="48"/>
      <c r="E629" s="25"/>
      <c r="F629" s="25"/>
      <c r="G629" s="48"/>
      <c r="T629" s="190"/>
      <c r="U629" s="190"/>
      <c r="V629" s="190"/>
      <c r="W629" s="190"/>
      <c r="X629" s="190"/>
      <c r="Y629" s="190"/>
      <c r="Z629" s="190"/>
      <c r="AA629" s="190"/>
      <c r="AB629" s="190"/>
      <c r="AC629" s="190"/>
      <c r="AD629" s="190"/>
      <c r="AE629" s="190"/>
      <c r="AF629" s="47"/>
      <c r="AG629" s="47"/>
      <c r="AH629" s="47"/>
      <c r="AI629" s="47"/>
      <c r="AJ629" s="47"/>
      <c r="AK629" s="47"/>
      <c r="AL629" s="47"/>
      <c r="AM629" s="47"/>
      <c r="AN629" s="47"/>
      <c r="AO629" s="47"/>
      <c r="AP629" s="47"/>
      <c r="AQ629" s="47"/>
      <c r="AR629" s="47"/>
      <c r="AS629" s="47"/>
      <c r="AT629" s="47"/>
      <c r="AU629" s="47"/>
      <c r="AV629" s="47"/>
      <c r="AW629" s="47"/>
      <c r="AX629" s="47"/>
      <c r="AY629" s="47"/>
    </row>
    <row r="630" spans="1:51" ht="13.2">
      <c r="A630" s="48"/>
      <c r="B630" s="48"/>
      <c r="E630" s="25"/>
      <c r="F630" s="25"/>
      <c r="G630" s="48"/>
      <c r="T630" s="190"/>
      <c r="U630" s="190"/>
      <c r="V630" s="190"/>
      <c r="W630" s="190"/>
      <c r="X630" s="190"/>
      <c r="Y630" s="190"/>
      <c r="Z630" s="190"/>
      <c r="AA630" s="190"/>
      <c r="AB630" s="190"/>
      <c r="AC630" s="190"/>
      <c r="AD630" s="190"/>
      <c r="AE630" s="190"/>
      <c r="AF630" s="47"/>
      <c r="AG630" s="47"/>
      <c r="AH630" s="47"/>
      <c r="AI630" s="47"/>
      <c r="AJ630" s="47"/>
      <c r="AK630" s="47"/>
      <c r="AL630" s="47"/>
      <c r="AM630" s="47"/>
      <c r="AN630" s="47"/>
      <c r="AO630" s="47"/>
      <c r="AP630" s="47"/>
      <c r="AQ630" s="47"/>
      <c r="AR630" s="47"/>
      <c r="AS630" s="47"/>
      <c r="AT630" s="47"/>
      <c r="AU630" s="47"/>
      <c r="AV630" s="47"/>
      <c r="AW630" s="47"/>
      <c r="AX630" s="47"/>
      <c r="AY630" s="47"/>
    </row>
    <row r="631" spans="1:51" ht="13.2">
      <c r="A631" s="48"/>
      <c r="B631" s="48"/>
      <c r="E631" s="25"/>
      <c r="F631" s="25"/>
      <c r="G631" s="48"/>
      <c r="T631" s="190"/>
      <c r="U631" s="190"/>
      <c r="V631" s="190"/>
      <c r="W631" s="190"/>
      <c r="X631" s="190"/>
      <c r="Y631" s="190"/>
      <c r="Z631" s="190"/>
      <c r="AA631" s="190"/>
      <c r="AB631" s="190"/>
      <c r="AC631" s="190"/>
      <c r="AD631" s="190"/>
      <c r="AE631" s="190"/>
      <c r="AF631" s="47"/>
      <c r="AG631" s="47"/>
      <c r="AH631" s="47"/>
      <c r="AI631" s="47"/>
      <c r="AJ631" s="47"/>
      <c r="AK631" s="47"/>
      <c r="AL631" s="47"/>
      <c r="AM631" s="47"/>
      <c r="AN631" s="47"/>
      <c r="AO631" s="47"/>
      <c r="AP631" s="47"/>
      <c r="AQ631" s="47"/>
      <c r="AR631" s="47"/>
      <c r="AS631" s="47"/>
      <c r="AT631" s="47"/>
      <c r="AU631" s="47"/>
      <c r="AV631" s="47"/>
      <c r="AW631" s="47"/>
      <c r="AX631" s="47"/>
      <c r="AY631" s="47"/>
    </row>
    <row r="632" spans="1:51" ht="13.2">
      <c r="A632" s="48"/>
      <c r="B632" s="48"/>
      <c r="E632" s="25"/>
      <c r="F632" s="25"/>
      <c r="G632" s="48"/>
      <c r="T632" s="190"/>
      <c r="U632" s="190"/>
      <c r="V632" s="190"/>
      <c r="W632" s="190"/>
      <c r="X632" s="190"/>
      <c r="Y632" s="190"/>
      <c r="Z632" s="190"/>
      <c r="AA632" s="190"/>
      <c r="AB632" s="190"/>
      <c r="AC632" s="190"/>
      <c r="AD632" s="190"/>
      <c r="AE632" s="190"/>
      <c r="AF632" s="47"/>
      <c r="AG632" s="47"/>
      <c r="AH632" s="47"/>
      <c r="AI632" s="47"/>
      <c r="AJ632" s="47"/>
      <c r="AK632" s="47"/>
      <c r="AL632" s="47"/>
      <c r="AM632" s="47"/>
      <c r="AN632" s="47"/>
      <c r="AO632" s="47"/>
      <c r="AP632" s="47"/>
      <c r="AQ632" s="47"/>
      <c r="AR632" s="47"/>
      <c r="AS632" s="47"/>
      <c r="AT632" s="47"/>
      <c r="AU632" s="47"/>
      <c r="AV632" s="47"/>
      <c r="AW632" s="47"/>
      <c r="AX632" s="47"/>
      <c r="AY632" s="47"/>
    </row>
    <row r="633" spans="1:51" ht="13.2">
      <c r="A633" s="48"/>
      <c r="B633" s="48"/>
      <c r="E633" s="25"/>
      <c r="F633" s="25"/>
      <c r="G633" s="48"/>
      <c r="T633" s="190"/>
      <c r="U633" s="190"/>
      <c r="V633" s="190"/>
      <c r="W633" s="190"/>
      <c r="X633" s="190"/>
      <c r="Y633" s="190"/>
      <c r="Z633" s="190"/>
      <c r="AA633" s="190"/>
      <c r="AB633" s="190"/>
      <c r="AC633" s="190"/>
      <c r="AD633" s="190"/>
      <c r="AE633" s="190"/>
      <c r="AF633" s="47"/>
      <c r="AG633" s="47"/>
      <c r="AH633" s="47"/>
      <c r="AI633" s="47"/>
      <c r="AJ633" s="47"/>
      <c r="AK633" s="47"/>
      <c r="AL633" s="47"/>
      <c r="AM633" s="47"/>
      <c r="AN633" s="47"/>
      <c r="AO633" s="47"/>
      <c r="AP633" s="47"/>
      <c r="AQ633" s="47"/>
      <c r="AR633" s="47"/>
      <c r="AS633" s="47"/>
      <c r="AT633" s="47"/>
      <c r="AU633" s="47"/>
      <c r="AV633" s="47"/>
      <c r="AW633" s="47"/>
      <c r="AX633" s="47"/>
      <c r="AY633" s="47"/>
    </row>
    <row r="634" spans="1:51" ht="13.2">
      <c r="A634" s="48"/>
      <c r="B634" s="48"/>
      <c r="E634" s="25"/>
      <c r="F634" s="25"/>
      <c r="G634" s="48"/>
      <c r="T634" s="190"/>
      <c r="U634" s="190"/>
      <c r="V634" s="190"/>
      <c r="W634" s="190"/>
      <c r="X634" s="190"/>
      <c r="Y634" s="190"/>
      <c r="Z634" s="190"/>
      <c r="AA634" s="190"/>
      <c r="AB634" s="190"/>
      <c r="AC634" s="190"/>
      <c r="AD634" s="190"/>
      <c r="AE634" s="190"/>
      <c r="AF634" s="47"/>
      <c r="AG634" s="47"/>
      <c r="AH634" s="47"/>
      <c r="AI634" s="47"/>
      <c r="AJ634" s="47"/>
      <c r="AK634" s="47"/>
      <c r="AL634" s="47"/>
      <c r="AM634" s="47"/>
      <c r="AN634" s="47"/>
      <c r="AO634" s="47"/>
      <c r="AP634" s="47"/>
      <c r="AQ634" s="47"/>
      <c r="AR634" s="47"/>
      <c r="AS634" s="47"/>
      <c r="AT634" s="47"/>
      <c r="AU634" s="47"/>
      <c r="AV634" s="47"/>
      <c r="AW634" s="47"/>
      <c r="AX634" s="47"/>
      <c r="AY634" s="47"/>
    </row>
    <row r="635" spans="1:51" ht="13.2">
      <c r="A635" s="48"/>
      <c r="B635" s="48"/>
      <c r="E635" s="25"/>
      <c r="F635" s="25"/>
      <c r="G635" s="48"/>
      <c r="T635" s="190"/>
      <c r="U635" s="190"/>
      <c r="V635" s="190"/>
      <c r="W635" s="190"/>
      <c r="X635" s="190"/>
      <c r="Y635" s="190"/>
      <c r="Z635" s="190"/>
      <c r="AA635" s="190"/>
      <c r="AB635" s="190"/>
      <c r="AC635" s="190"/>
      <c r="AD635" s="190"/>
      <c r="AE635" s="190"/>
      <c r="AF635" s="47"/>
      <c r="AG635" s="47"/>
      <c r="AH635" s="47"/>
      <c r="AI635" s="47"/>
      <c r="AJ635" s="47"/>
      <c r="AK635" s="47"/>
      <c r="AL635" s="47"/>
      <c r="AM635" s="47"/>
      <c r="AN635" s="47"/>
      <c r="AO635" s="47"/>
      <c r="AP635" s="47"/>
      <c r="AQ635" s="47"/>
      <c r="AR635" s="47"/>
      <c r="AS635" s="47"/>
      <c r="AT635" s="47"/>
      <c r="AU635" s="47"/>
      <c r="AV635" s="47"/>
      <c r="AW635" s="47"/>
      <c r="AX635" s="47"/>
      <c r="AY635" s="47"/>
    </row>
    <row r="636" spans="1:51" ht="13.2">
      <c r="A636" s="48"/>
      <c r="B636" s="48"/>
      <c r="E636" s="25"/>
      <c r="F636" s="25"/>
      <c r="G636" s="48"/>
      <c r="T636" s="190"/>
      <c r="U636" s="190"/>
      <c r="V636" s="190"/>
      <c r="W636" s="190"/>
      <c r="X636" s="190"/>
      <c r="Y636" s="190"/>
      <c r="Z636" s="190"/>
      <c r="AA636" s="190"/>
      <c r="AB636" s="190"/>
      <c r="AC636" s="190"/>
      <c r="AD636" s="190"/>
      <c r="AE636" s="190"/>
      <c r="AF636" s="47"/>
      <c r="AG636" s="47"/>
      <c r="AH636" s="47"/>
      <c r="AI636" s="47"/>
      <c r="AJ636" s="47"/>
      <c r="AK636" s="47"/>
      <c r="AL636" s="47"/>
      <c r="AM636" s="47"/>
      <c r="AN636" s="47"/>
      <c r="AO636" s="47"/>
      <c r="AP636" s="47"/>
      <c r="AQ636" s="47"/>
      <c r="AR636" s="47"/>
      <c r="AS636" s="47"/>
      <c r="AT636" s="47"/>
      <c r="AU636" s="47"/>
      <c r="AV636" s="47"/>
      <c r="AW636" s="47"/>
      <c r="AX636" s="47"/>
      <c r="AY636" s="47"/>
    </row>
    <row r="637" spans="1:51" ht="13.2">
      <c r="A637" s="48"/>
      <c r="B637" s="48"/>
      <c r="E637" s="25"/>
      <c r="F637" s="25"/>
      <c r="G637" s="48"/>
      <c r="T637" s="190"/>
      <c r="U637" s="190"/>
      <c r="V637" s="190"/>
      <c r="W637" s="190"/>
      <c r="X637" s="190"/>
      <c r="Y637" s="190"/>
      <c r="Z637" s="190"/>
      <c r="AA637" s="190"/>
      <c r="AB637" s="190"/>
      <c r="AC637" s="190"/>
      <c r="AD637" s="190"/>
      <c r="AE637" s="190"/>
      <c r="AF637" s="47"/>
      <c r="AG637" s="47"/>
      <c r="AH637" s="47"/>
      <c r="AI637" s="47"/>
      <c r="AJ637" s="47"/>
      <c r="AK637" s="47"/>
      <c r="AL637" s="47"/>
      <c r="AM637" s="47"/>
      <c r="AN637" s="47"/>
      <c r="AO637" s="47"/>
      <c r="AP637" s="47"/>
      <c r="AQ637" s="47"/>
      <c r="AR637" s="47"/>
      <c r="AS637" s="47"/>
      <c r="AT637" s="47"/>
      <c r="AU637" s="47"/>
      <c r="AV637" s="47"/>
      <c r="AW637" s="47"/>
      <c r="AX637" s="47"/>
      <c r="AY637" s="47"/>
    </row>
    <row r="638" spans="1:51" ht="13.2">
      <c r="A638" s="48"/>
      <c r="B638" s="48"/>
      <c r="E638" s="25"/>
      <c r="F638" s="25"/>
      <c r="G638" s="48"/>
      <c r="T638" s="190"/>
      <c r="U638" s="190"/>
      <c r="V638" s="190"/>
      <c r="W638" s="190"/>
      <c r="X638" s="190"/>
      <c r="Y638" s="190"/>
      <c r="Z638" s="190"/>
      <c r="AA638" s="190"/>
      <c r="AB638" s="190"/>
      <c r="AC638" s="190"/>
      <c r="AD638" s="190"/>
      <c r="AE638" s="190"/>
      <c r="AF638" s="47"/>
      <c r="AG638" s="47"/>
      <c r="AH638" s="47"/>
      <c r="AI638" s="47"/>
      <c r="AJ638" s="47"/>
      <c r="AK638" s="47"/>
      <c r="AL638" s="47"/>
      <c r="AM638" s="47"/>
      <c r="AN638" s="47"/>
      <c r="AO638" s="47"/>
      <c r="AP638" s="47"/>
      <c r="AQ638" s="47"/>
      <c r="AR638" s="47"/>
      <c r="AS638" s="47"/>
      <c r="AT638" s="47"/>
      <c r="AU638" s="47"/>
      <c r="AV638" s="47"/>
      <c r="AW638" s="47"/>
      <c r="AX638" s="47"/>
      <c r="AY638" s="47"/>
    </row>
    <row r="639" spans="1:51" ht="13.2">
      <c r="A639" s="48"/>
      <c r="B639" s="48"/>
      <c r="E639" s="25"/>
      <c r="F639" s="25"/>
      <c r="G639" s="48"/>
      <c r="T639" s="190"/>
      <c r="U639" s="190"/>
      <c r="V639" s="190"/>
      <c r="W639" s="190"/>
      <c r="X639" s="190"/>
      <c r="Y639" s="190"/>
      <c r="Z639" s="190"/>
      <c r="AA639" s="190"/>
      <c r="AB639" s="190"/>
      <c r="AC639" s="190"/>
      <c r="AD639" s="190"/>
      <c r="AE639" s="190"/>
      <c r="AF639" s="47"/>
      <c r="AG639" s="47"/>
      <c r="AH639" s="47"/>
      <c r="AI639" s="47"/>
      <c r="AJ639" s="47"/>
      <c r="AK639" s="47"/>
      <c r="AL639" s="47"/>
      <c r="AM639" s="47"/>
      <c r="AN639" s="47"/>
      <c r="AO639" s="47"/>
      <c r="AP639" s="47"/>
      <c r="AQ639" s="47"/>
      <c r="AR639" s="47"/>
      <c r="AS639" s="47"/>
      <c r="AT639" s="47"/>
      <c r="AU639" s="47"/>
      <c r="AV639" s="47"/>
      <c r="AW639" s="47"/>
      <c r="AX639" s="47"/>
      <c r="AY639" s="47"/>
    </row>
    <row r="640" spans="1:51" ht="13.2">
      <c r="A640" s="48"/>
      <c r="B640" s="48"/>
      <c r="E640" s="25"/>
      <c r="F640" s="25"/>
      <c r="G640" s="48"/>
      <c r="T640" s="190"/>
      <c r="U640" s="190"/>
      <c r="V640" s="190"/>
      <c r="W640" s="190"/>
      <c r="X640" s="190"/>
      <c r="Y640" s="190"/>
      <c r="Z640" s="190"/>
      <c r="AA640" s="190"/>
      <c r="AB640" s="190"/>
      <c r="AC640" s="190"/>
      <c r="AD640" s="190"/>
      <c r="AE640" s="190"/>
      <c r="AF640" s="47"/>
      <c r="AG640" s="47"/>
      <c r="AH640" s="47"/>
      <c r="AI640" s="47"/>
      <c r="AJ640" s="47"/>
      <c r="AK640" s="47"/>
      <c r="AL640" s="47"/>
      <c r="AM640" s="47"/>
      <c r="AN640" s="47"/>
      <c r="AO640" s="47"/>
      <c r="AP640" s="47"/>
      <c r="AQ640" s="47"/>
      <c r="AR640" s="47"/>
      <c r="AS640" s="47"/>
      <c r="AT640" s="47"/>
      <c r="AU640" s="47"/>
      <c r="AV640" s="47"/>
      <c r="AW640" s="47"/>
      <c r="AX640" s="47"/>
      <c r="AY640" s="47"/>
    </row>
    <row r="641" spans="1:51" ht="13.2">
      <c r="A641" s="48"/>
      <c r="B641" s="48"/>
      <c r="E641" s="25"/>
      <c r="F641" s="25"/>
      <c r="G641" s="48"/>
      <c r="T641" s="190"/>
      <c r="U641" s="190"/>
      <c r="V641" s="190"/>
      <c r="W641" s="190"/>
      <c r="X641" s="190"/>
      <c r="Y641" s="190"/>
      <c r="Z641" s="190"/>
      <c r="AA641" s="190"/>
      <c r="AB641" s="190"/>
      <c r="AC641" s="190"/>
      <c r="AD641" s="190"/>
      <c r="AE641" s="190"/>
      <c r="AF641" s="47"/>
      <c r="AG641" s="47"/>
      <c r="AH641" s="47"/>
      <c r="AI641" s="47"/>
      <c r="AJ641" s="47"/>
      <c r="AK641" s="47"/>
      <c r="AL641" s="47"/>
      <c r="AM641" s="47"/>
      <c r="AN641" s="47"/>
      <c r="AO641" s="47"/>
      <c r="AP641" s="47"/>
      <c r="AQ641" s="47"/>
      <c r="AR641" s="47"/>
      <c r="AS641" s="47"/>
      <c r="AT641" s="47"/>
      <c r="AU641" s="47"/>
      <c r="AV641" s="47"/>
      <c r="AW641" s="47"/>
      <c r="AX641" s="47"/>
      <c r="AY641" s="47"/>
    </row>
    <row r="642" spans="1:51" ht="13.2">
      <c r="A642" s="48"/>
      <c r="B642" s="48"/>
      <c r="E642" s="25"/>
      <c r="F642" s="25"/>
      <c r="G642" s="48"/>
      <c r="T642" s="190"/>
      <c r="U642" s="190"/>
      <c r="V642" s="190"/>
      <c r="W642" s="190"/>
      <c r="X642" s="190"/>
      <c r="Y642" s="190"/>
      <c r="Z642" s="190"/>
      <c r="AA642" s="190"/>
      <c r="AB642" s="190"/>
      <c r="AC642" s="190"/>
      <c r="AD642" s="190"/>
      <c r="AE642" s="190"/>
      <c r="AF642" s="47"/>
      <c r="AG642" s="47"/>
      <c r="AH642" s="47"/>
      <c r="AI642" s="47"/>
      <c r="AJ642" s="47"/>
      <c r="AK642" s="47"/>
      <c r="AL642" s="47"/>
      <c r="AM642" s="47"/>
      <c r="AN642" s="47"/>
      <c r="AO642" s="47"/>
      <c r="AP642" s="47"/>
      <c r="AQ642" s="47"/>
      <c r="AR642" s="47"/>
      <c r="AS642" s="47"/>
      <c r="AT642" s="47"/>
      <c r="AU642" s="47"/>
      <c r="AV642" s="47"/>
      <c r="AW642" s="47"/>
      <c r="AX642" s="47"/>
      <c r="AY642" s="47"/>
    </row>
    <row r="643" spans="1:51" ht="13.2">
      <c r="A643" s="48"/>
      <c r="B643" s="48"/>
      <c r="E643" s="25"/>
      <c r="F643" s="25"/>
      <c r="G643" s="48"/>
      <c r="T643" s="190"/>
      <c r="U643" s="190"/>
      <c r="V643" s="190"/>
      <c r="W643" s="190"/>
      <c r="X643" s="190"/>
      <c r="Y643" s="190"/>
      <c r="Z643" s="190"/>
      <c r="AA643" s="190"/>
      <c r="AB643" s="190"/>
      <c r="AC643" s="190"/>
      <c r="AD643" s="190"/>
      <c r="AE643" s="190"/>
      <c r="AF643" s="47"/>
      <c r="AG643" s="47"/>
      <c r="AH643" s="47"/>
      <c r="AI643" s="47"/>
      <c r="AJ643" s="47"/>
      <c r="AK643" s="47"/>
      <c r="AL643" s="47"/>
      <c r="AM643" s="47"/>
      <c r="AN643" s="47"/>
      <c r="AO643" s="47"/>
      <c r="AP643" s="47"/>
      <c r="AQ643" s="47"/>
      <c r="AR643" s="47"/>
      <c r="AS643" s="47"/>
      <c r="AT643" s="47"/>
      <c r="AU643" s="47"/>
      <c r="AV643" s="47"/>
      <c r="AW643" s="47"/>
      <c r="AX643" s="47"/>
      <c r="AY643" s="47"/>
    </row>
    <row r="644" spans="1:51" ht="13.2">
      <c r="A644" s="48"/>
      <c r="B644" s="48"/>
      <c r="E644" s="25"/>
      <c r="F644" s="25"/>
      <c r="G644" s="48"/>
      <c r="T644" s="190"/>
      <c r="U644" s="190"/>
      <c r="V644" s="190"/>
      <c r="W644" s="190"/>
      <c r="X644" s="190"/>
      <c r="Y644" s="190"/>
      <c r="Z644" s="190"/>
      <c r="AA644" s="190"/>
      <c r="AB644" s="190"/>
      <c r="AC644" s="190"/>
      <c r="AD644" s="190"/>
      <c r="AE644" s="190"/>
      <c r="AF644" s="47"/>
      <c r="AG644" s="47"/>
      <c r="AH644" s="47"/>
      <c r="AI644" s="47"/>
      <c r="AJ644" s="47"/>
      <c r="AK644" s="47"/>
      <c r="AL644" s="47"/>
      <c r="AM644" s="47"/>
      <c r="AN644" s="47"/>
      <c r="AO644" s="47"/>
      <c r="AP644" s="47"/>
      <c r="AQ644" s="47"/>
      <c r="AR644" s="47"/>
      <c r="AS644" s="47"/>
      <c r="AT644" s="47"/>
      <c r="AU644" s="47"/>
      <c r="AV644" s="47"/>
      <c r="AW644" s="47"/>
      <c r="AX644" s="47"/>
      <c r="AY644" s="47"/>
    </row>
    <row r="645" spans="1:51" ht="13.2">
      <c r="A645" s="48"/>
      <c r="B645" s="48"/>
      <c r="E645" s="25"/>
      <c r="F645" s="25"/>
      <c r="G645" s="48"/>
      <c r="T645" s="190"/>
      <c r="U645" s="190"/>
      <c r="V645" s="190"/>
      <c r="W645" s="190"/>
      <c r="X645" s="190"/>
      <c r="Y645" s="190"/>
      <c r="Z645" s="190"/>
      <c r="AA645" s="190"/>
      <c r="AB645" s="190"/>
      <c r="AC645" s="190"/>
      <c r="AD645" s="190"/>
      <c r="AE645" s="190"/>
      <c r="AF645" s="47"/>
      <c r="AG645" s="47"/>
      <c r="AH645" s="47"/>
      <c r="AI645" s="47"/>
      <c r="AJ645" s="47"/>
      <c r="AK645" s="47"/>
      <c r="AL645" s="47"/>
      <c r="AM645" s="47"/>
      <c r="AN645" s="47"/>
      <c r="AO645" s="47"/>
      <c r="AP645" s="47"/>
      <c r="AQ645" s="47"/>
      <c r="AR645" s="47"/>
      <c r="AS645" s="47"/>
      <c r="AT645" s="47"/>
      <c r="AU645" s="47"/>
      <c r="AV645" s="47"/>
      <c r="AW645" s="47"/>
      <c r="AX645" s="47"/>
      <c r="AY645" s="47"/>
    </row>
    <row r="646" spans="1:51" ht="13.2">
      <c r="A646" s="48"/>
      <c r="B646" s="48"/>
      <c r="E646" s="25"/>
      <c r="F646" s="25"/>
      <c r="G646" s="48"/>
      <c r="T646" s="190"/>
      <c r="U646" s="190"/>
      <c r="V646" s="190"/>
      <c r="W646" s="190"/>
      <c r="X646" s="190"/>
      <c r="Y646" s="190"/>
      <c r="Z646" s="190"/>
      <c r="AA646" s="190"/>
      <c r="AB646" s="190"/>
      <c r="AC646" s="190"/>
      <c r="AD646" s="190"/>
      <c r="AE646" s="190"/>
      <c r="AF646" s="47"/>
      <c r="AG646" s="47"/>
      <c r="AH646" s="47"/>
      <c r="AI646" s="47"/>
      <c r="AJ646" s="47"/>
      <c r="AK646" s="47"/>
      <c r="AL646" s="47"/>
      <c r="AM646" s="47"/>
      <c r="AN646" s="47"/>
      <c r="AO646" s="47"/>
      <c r="AP646" s="47"/>
      <c r="AQ646" s="47"/>
      <c r="AR646" s="47"/>
      <c r="AS646" s="47"/>
      <c r="AT646" s="47"/>
      <c r="AU646" s="47"/>
      <c r="AV646" s="47"/>
      <c r="AW646" s="47"/>
      <c r="AX646" s="47"/>
      <c r="AY646" s="47"/>
    </row>
    <row r="647" spans="1:51" ht="13.2">
      <c r="A647" s="48"/>
      <c r="B647" s="48"/>
      <c r="E647" s="25"/>
      <c r="F647" s="25"/>
      <c r="G647" s="48"/>
      <c r="T647" s="190"/>
      <c r="U647" s="190"/>
      <c r="V647" s="190"/>
      <c r="W647" s="190"/>
      <c r="X647" s="190"/>
      <c r="Y647" s="190"/>
      <c r="Z647" s="190"/>
      <c r="AA647" s="190"/>
      <c r="AB647" s="190"/>
      <c r="AC647" s="190"/>
      <c r="AD647" s="190"/>
      <c r="AE647" s="190"/>
      <c r="AF647" s="47"/>
      <c r="AG647" s="47"/>
      <c r="AH647" s="47"/>
      <c r="AI647" s="47"/>
      <c r="AJ647" s="47"/>
      <c r="AK647" s="47"/>
      <c r="AL647" s="47"/>
      <c r="AM647" s="47"/>
      <c r="AN647" s="47"/>
      <c r="AO647" s="47"/>
      <c r="AP647" s="47"/>
      <c r="AQ647" s="47"/>
      <c r="AR647" s="47"/>
      <c r="AS647" s="47"/>
      <c r="AT647" s="47"/>
      <c r="AU647" s="47"/>
      <c r="AV647" s="47"/>
      <c r="AW647" s="47"/>
      <c r="AX647" s="47"/>
      <c r="AY647" s="47"/>
    </row>
    <row r="648" spans="1:51" ht="13.2">
      <c r="A648" s="48"/>
      <c r="B648" s="48"/>
      <c r="E648" s="25"/>
      <c r="F648" s="25"/>
      <c r="G648" s="48"/>
      <c r="T648" s="190"/>
      <c r="U648" s="190"/>
      <c r="V648" s="190"/>
      <c r="W648" s="190"/>
      <c r="X648" s="190"/>
      <c r="Y648" s="190"/>
      <c r="Z648" s="190"/>
      <c r="AA648" s="190"/>
      <c r="AB648" s="190"/>
      <c r="AC648" s="190"/>
      <c r="AD648" s="190"/>
      <c r="AE648" s="190"/>
      <c r="AF648" s="47"/>
      <c r="AG648" s="47"/>
      <c r="AH648" s="47"/>
      <c r="AI648" s="47"/>
      <c r="AJ648" s="47"/>
      <c r="AK648" s="47"/>
      <c r="AL648" s="47"/>
      <c r="AM648" s="47"/>
      <c r="AN648" s="47"/>
      <c r="AO648" s="47"/>
      <c r="AP648" s="47"/>
      <c r="AQ648" s="47"/>
      <c r="AR648" s="47"/>
      <c r="AS648" s="47"/>
      <c r="AT648" s="47"/>
      <c r="AU648" s="47"/>
      <c r="AV648" s="47"/>
      <c r="AW648" s="47"/>
      <c r="AX648" s="47"/>
      <c r="AY648" s="47"/>
    </row>
    <row r="649" spans="1:51" ht="13.2">
      <c r="A649" s="48"/>
      <c r="B649" s="48"/>
      <c r="E649" s="25"/>
      <c r="F649" s="25"/>
      <c r="G649" s="48"/>
      <c r="T649" s="190"/>
      <c r="U649" s="190"/>
      <c r="V649" s="190"/>
      <c r="W649" s="190"/>
      <c r="X649" s="190"/>
      <c r="Y649" s="190"/>
      <c r="Z649" s="190"/>
      <c r="AA649" s="190"/>
      <c r="AB649" s="190"/>
      <c r="AC649" s="190"/>
      <c r="AD649" s="190"/>
      <c r="AE649" s="190"/>
      <c r="AF649" s="47"/>
      <c r="AG649" s="47"/>
      <c r="AH649" s="47"/>
      <c r="AI649" s="47"/>
      <c r="AJ649" s="47"/>
      <c r="AK649" s="47"/>
      <c r="AL649" s="47"/>
      <c r="AM649" s="47"/>
      <c r="AN649" s="47"/>
      <c r="AO649" s="47"/>
      <c r="AP649" s="47"/>
      <c r="AQ649" s="47"/>
      <c r="AR649" s="47"/>
      <c r="AS649" s="47"/>
      <c r="AT649" s="47"/>
      <c r="AU649" s="47"/>
      <c r="AV649" s="47"/>
      <c r="AW649" s="47"/>
      <c r="AX649" s="47"/>
      <c r="AY649" s="47"/>
    </row>
    <row r="650" spans="1:51" ht="13.2">
      <c r="A650" s="48"/>
      <c r="B650" s="48"/>
      <c r="E650" s="25"/>
      <c r="F650" s="25"/>
      <c r="G650" s="48"/>
      <c r="T650" s="190"/>
      <c r="U650" s="190"/>
      <c r="V650" s="190"/>
      <c r="W650" s="190"/>
      <c r="X650" s="190"/>
      <c r="Y650" s="190"/>
      <c r="Z650" s="190"/>
      <c r="AA650" s="190"/>
      <c r="AB650" s="190"/>
      <c r="AC650" s="190"/>
      <c r="AD650" s="190"/>
      <c r="AE650" s="190"/>
      <c r="AF650" s="47"/>
      <c r="AG650" s="47"/>
      <c r="AH650" s="47"/>
      <c r="AI650" s="47"/>
      <c r="AJ650" s="47"/>
      <c r="AK650" s="47"/>
      <c r="AL650" s="47"/>
      <c r="AM650" s="47"/>
      <c r="AN650" s="47"/>
      <c r="AO650" s="47"/>
      <c r="AP650" s="47"/>
      <c r="AQ650" s="47"/>
      <c r="AR650" s="47"/>
      <c r="AS650" s="47"/>
      <c r="AT650" s="47"/>
      <c r="AU650" s="47"/>
      <c r="AV650" s="47"/>
      <c r="AW650" s="47"/>
      <c r="AX650" s="47"/>
      <c r="AY650" s="47"/>
    </row>
    <row r="651" spans="1:51" ht="13.2">
      <c r="A651" s="48"/>
      <c r="B651" s="48"/>
      <c r="E651" s="25"/>
      <c r="F651" s="25"/>
      <c r="G651" s="48"/>
      <c r="T651" s="190"/>
      <c r="U651" s="190"/>
      <c r="V651" s="190"/>
      <c r="W651" s="190"/>
      <c r="X651" s="190"/>
      <c r="Y651" s="190"/>
      <c r="Z651" s="190"/>
      <c r="AA651" s="190"/>
      <c r="AB651" s="190"/>
      <c r="AC651" s="190"/>
      <c r="AD651" s="190"/>
      <c r="AE651" s="190"/>
      <c r="AF651" s="47"/>
      <c r="AG651" s="47"/>
      <c r="AH651" s="47"/>
      <c r="AI651" s="47"/>
      <c r="AJ651" s="47"/>
      <c r="AK651" s="47"/>
      <c r="AL651" s="47"/>
      <c r="AM651" s="47"/>
      <c r="AN651" s="47"/>
      <c r="AO651" s="47"/>
      <c r="AP651" s="47"/>
      <c r="AQ651" s="47"/>
      <c r="AR651" s="47"/>
      <c r="AS651" s="47"/>
      <c r="AT651" s="47"/>
      <c r="AU651" s="47"/>
      <c r="AV651" s="47"/>
      <c r="AW651" s="47"/>
      <c r="AX651" s="47"/>
      <c r="AY651" s="47"/>
    </row>
    <row r="652" spans="1:51" ht="13.2">
      <c r="A652" s="48"/>
      <c r="B652" s="48"/>
      <c r="E652" s="25"/>
      <c r="F652" s="25"/>
      <c r="G652" s="48"/>
      <c r="T652" s="190"/>
      <c r="U652" s="190"/>
      <c r="V652" s="190"/>
      <c r="W652" s="190"/>
      <c r="X652" s="190"/>
      <c r="Y652" s="190"/>
      <c r="Z652" s="190"/>
      <c r="AA652" s="190"/>
      <c r="AB652" s="190"/>
      <c r="AC652" s="190"/>
      <c r="AD652" s="190"/>
      <c r="AE652" s="190"/>
      <c r="AF652" s="47"/>
      <c r="AG652" s="47"/>
      <c r="AH652" s="47"/>
      <c r="AI652" s="47"/>
      <c r="AJ652" s="47"/>
      <c r="AK652" s="47"/>
      <c r="AL652" s="47"/>
      <c r="AM652" s="47"/>
      <c r="AN652" s="47"/>
      <c r="AO652" s="47"/>
      <c r="AP652" s="47"/>
      <c r="AQ652" s="47"/>
      <c r="AR652" s="47"/>
      <c r="AS652" s="47"/>
      <c r="AT652" s="47"/>
      <c r="AU652" s="47"/>
      <c r="AV652" s="47"/>
      <c r="AW652" s="47"/>
      <c r="AX652" s="47"/>
      <c r="AY652" s="47"/>
    </row>
    <row r="653" spans="1:51" ht="13.2">
      <c r="A653" s="48"/>
      <c r="B653" s="48"/>
      <c r="E653" s="25"/>
      <c r="F653" s="25"/>
      <c r="G653" s="48"/>
      <c r="T653" s="190"/>
      <c r="U653" s="190"/>
      <c r="V653" s="190"/>
      <c r="W653" s="190"/>
      <c r="X653" s="190"/>
      <c r="Y653" s="190"/>
      <c r="Z653" s="190"/>
      <c r="AA653" s="190"/>
      <c r="AB653" s="190"/>
      <c r="AC653" s="190"/>
      <c r="AD653" s="190"/>
      <c r="AE653" s="190"/>
      <c r="AF653" s="47"/>
      <c r="AG653" s="47"/>
      <c r="AH653" s="47"/>
      <c r="AI653" s="47"/>
      <c r="AJ653" s="47"/>
      <c r="AK653" s="47"/>
      <c r="AL653" s="47"/>
      <c r="AM653" s="47"/>
      <c r="AN653" s="47"/>
      <c r="AO653" s="47"/>
      <c r="AP653" s="47"/>
      <c r="AQ653" s="47"/>
      <c r="AR653" s="47"/>
      <c r="AS653" s="47"/>
      <c r="AT653" s="47"/>
      <c r="AU653" s="47"/>
      <c r="AV653" s="47"/>
      <c r="AW653" s="47"/>
      <c r="AX653" s="47"/>
      <c r="AY653" s="47"/>
    </row>
    <row r="654" spans="1:51" ht="13.2">
      <c r="A654" s="48"/>
      <c r="B654" s="48"/>
      <c r="E654" s="25"/>
      <c r="F654" s="25"/>
      <c r="G654" s="48"/>
      <c r="T654" s="190"/>
      <c r="U654" s="190"/>
      <c r="V654" s="190"/>
      <c r="W654" s="190"/>
      <c r="X654" s="190"/>
      <c r="Y654" s="190"/>
      <c r="Z654" s="190"/>
      <c r="AA654" s="190"/>
      <c r="AB654" s="190"/>
      <c r="AC654" s="190"/>
      <c r="AD654" s="190"/>
      <c r="AE654" s="190"/>
      <c r="AF654" s="47"/>
      <c r="AG654" s="47"/>
      <c r="AH654" s="47"/>
      <c r="AI654" s="47"/>
      <c r="AJ654" s="47"/>
      <c r="AK654" s="47"/>
      <c r="AL654" s="47"/>
      <c r="AM654" s="47"/>
      <c r="AN654" s="47"/>
      <c r="AO654" s="47"/>
      <c r="AP654" s="47"/>
      <c r="AQ654" s="47"/>
      <c r="AR654" s="47"/>
      <c r="AS654" s="47"/>
      <c r="AT654" s="47"/>
      <c r="AU654" s="47"/>
      <c r="AV654" s="47"/>
      <c r="AW654" s="47"/>
      <c r="AX654" s="47"/>
      <c r="AY654" s="47"/>
    </row>
    <row r="655" spans="1:51" ht="13.2">
      <c r="A655" s="48"/>
      <c r="B655" s="48"/>
      <c r="E655" s="25"/>
      <c r="F655" s="25"/>
      <c r="G655" s="48"/>
      <c r="T655" s="190"/>
      <c r="U655" s="190"/>
      <c r="V655" s="190"/>
      <c r="W655" s="190"/>
      <c r="X655" s="190"/>
      <c r="Y655" s="190"/>
      <c r="Z655" s="190"/>
      <c r="AA655" s="190"/>
      <c r="AB655" s="190"/>
      <c r="AC655" s="190"/>
      <c r="AD655" s="190"/>
      <c r="AE655" s="190"/>
      <c r="AF655" s="47"/>
      <c r="AG655" s="47"/>
      <c r="AH655" s="47"/>
      <c r="AI655" s="47"/>
      <c r="AJ655" s="47"/>
      <c r="AK655" s="47"/>
      <c r="AL655" s="47"/>
      <c r="AM655" s="47"/>
      <c r="AN655" s="47"/>
      <c r="AO655" s="47"/>
      <c r="AP655" s="47"/>
      <c r="AQ655" s="47"/>
      <c r="AR655" s="47"/>
      <c r="AS655" s="47"/>
      <c r="AT655" s="47"/>
      <c r="AU655" s="47"/>
      <c r="AV655" s="47"/>
      <c r="AW655" s="47"/>
      <c r="AX655" s="47"/>
      <c r="AY655" s="47"/>
    </row>
    <row r="656" spans="1:51" ht="13.2">
      <c r="A656" s="48"/>
      <c r="B656" s="48"/>
      <c r="E656" s="25"/>
      <c r="F656" s="25"/>
      <c r="G656" s="48"/>
      <c r="T656" s="190"/>
      <c r="U656" s="190"/>
      <c r="V656" s="190"/>
      <c r="W656" s="190"/>
      <c r="X656" s="190"/>
      <c r="Y656" s="190"/>
      <c r="Z656" s="190"/>
      <c r="AA656" s="190"/>
      <c r="AB656" s="190"/>
      <c r="AC656" s="190"/>
      <c r="AD656" s="190"/>
      <c r="AE656" s="190"/>
      <c r="AF656" s="47"/>
      <c r="AG656" s="47"/>
      <c r="AH656" s="47"/>
      <c r="AI656" s="47"/>
      <c r="AJ656" s="47"/>
      <c r="AK656" s="47"/>
      <c r="AL656" s="47"/>
      <c r="AM656" s="47"/>
      <c r="AN656" s="47"/>
      <c r="AO656" s="47"/>
      <c r="AP656" s="47"/>
      <c r="AQ656" s="47"/>
      <c r="AR656" s="47"/>
      <c r="AS656" s="47"/>
      <c r="AT656" s="47"/>
      <c r="AU656" s="47"/>
      <c r="AV656" s="47"/>
      <c r="AW656" s="47"/>
      <c r="AX656" s="47"/>
      <c r="AY656" s="47"/>
    </row>
    <row r="657" spans="1:51" ht="13.2">
      <c r="A657" s="48"/>
      <c r="B657" s="48"/>
      <c r="E657" s="25"/>
      <c r="F657" s="25"/>
      <c r="G657" s="48"/>
      <c r="T657" s="190"/>
      <c r="U657" s="190"/>
      <c r="V657" s="190"/>
      <c r="W657" s="190"/>
      <c r="X657" s="190"/>
      <c r="Y657" s="190"/>
      <c r="Z657" s="190"/>
      <c r="AA657" s="190"/>
      <c r="AB657" s="190"/>
      <c r="AC657" s="190"/>
      <c r="AD657" s="190"/>
      <c r="AE657" s="190"/>
      <c r="AF657" s="47"/>
      <c r="AG657" s="47"/>
      <c r="AH657" s="47"/>
      <c r="AI657" s="47"/>
      <c r="AJ657" s="47"/>
      <c r="AK657" s="47"/>
      <c r="AL657" s="47"/>
      <c r="AM657" s="47"/>
      <c r="AN657" s="47"/>
      <c r="AO657" s="47"/>
      <c r="AP657" s="47"/>
      <c r="AQ657" s="47"/>
      <c r="AR657" s="47"/>
      <c r="AS657" s="47"/>
      <c r="AT657" s="47"/>
      <c r="AU657" s="47"/>
      <c r="AV657" s="47"/>
      <c r="AW657" s="47"/>
      <c r="AX657" s="47"/>
      <c r="AY657" s="47"/>
    </row>
    <row r="658" spans="1:51" ht="13.2">
      <c r="A658" s="48"/>
      <c r="B658" s="48"/>
      <c r="E658" s="25"/>
      <c r="F658" s="25"/>
      <c r="G658" s="48"/>
      <c r="T658" s="190"/>
      <c r="U658" s="190"/>
      <c r="V658" s="190"/>
      <c r="W658" s="190"/>
      <c r="X658" s="190"/>
      <c r="Y658" s="190"/>
      <c r="Z658" s="190"/>
      <c r="AA658" s="190"/>
      <c r="AB658" s="190"/>
      <c r="AC658" s="190"/>
      <c r="AD658" s="190"/>
      <c r="AE658" s="190"/>
      <c r="AF658" s="47"/>
      <c r="AG658" s="47"/>
      <c r="AH658" s="47"/>
      <c r="AI658" s="47"/>
      <c r="AJ658" s="47"/>
      <c r="AK658" s="47"/>
      <c r="AL658" s="47"/>
      <c r="AM658" s="47"/>
      <c r="AN658" s="47"/>
      <c r="AO658" s="47"/>
      <c r="AP658" s="47"/>
      <c r="AQ658" s="47"/>
      <c r="AR658" s="47"/>
      <c r="AS658" s="47"/>
      <c r="AT658" s="47"/>
      <c r="AU658" s="47"/>
      <c r="AV658" s="47"/>
      <c r="AW658" s="47"/>
      <c r="AX658" s="47"/>
      <c r="AY658" s="47"/>
    </row>
    <row r="659" spans="1:51" ht="13.2">
      <c r="A659" s="48"/>
      <c r="B659" s="48"/>
      <c r="E659" s="25"/>
      <c r="F659" s="25"/>
      <c r="G659" s="48"/>
      <c r="T659" s="190"/>
      <c r="U659" s="190"/>
      <c r="V659" s="190"/>
      <c r="W659" s="190"/>
      <c r="X659" s="190"/>
      <c r="Y659" s="190"/>
      <c r="Z659" s="190"/>
      <c r="AA659" s="190"/>
      <c r="AB659" s="190"/>
      <c r="AC659" s="190"/>
      <c r="AD659" s="190"/>
      <c r="AE659" s="190"/>
      <c r="AF659" s="47"/>
      <c r="AG659" s="47"/>
      <c r="AH659" s="47"/>
      <c r="AI659" s="47"/>
      <c r="AJ659" s="47"/>
      <c r="AK659" s="47"/>
      <c r="AL659" s="47"/>
      <c r="AM659" s="47"/>
      <c r="AN659" s="47"/>
      <c r="AO659" s="47"/>
      <c r="AP659" s="47"/>
      <c r="AQ659" s="47"/>
      <c r="AR659" s="47"/>
      <c r="AS659" s="47"/>
      <c r="AT659" s="47"/>
      <c r="AU659" s="47"/>
      <c r="AV659" s="47"/>
      <c r="AW659" s="47"/>
      <c r="AX659" s="47"/>
      <c r="AY659" s="47"/>
    </row>
    <row r="660" spans="1:51" ht="13.2">
      <c r="A660" s="48"/>
      <c r="B660" s="48"/>
      <c r="E660" s="25"/>
      <c r="F660" s="25"/>
      <c r="G660" s="48"/>
      <c r="T660" s="190"/>
      <c r="U660" s="190"/>
      <c r="V660" s="190"/>
      <c r="W660" s="190"/>
      <c r="X660" s="190"/>
      <c r="Y660" s="190"/>
      <c r="Z660" s="190"/>
      <c r="AA660" s="190"/>
      <c r="AB660" s="190"/>
      <c r="AC660" s="190"/>
      <c r="AD660" s="190"/>
      <c r="AE660" s="190"/>
      <c r="AF660" s="47"/>
      <c r="AG660" s="47"/>
      <c r="AH660" s="47"/>
      <c r="AI660" s="47"/>
      <c r="AJ660" s="47"/>
      <c r="AK660" s="47"/>
      <c r="AL660" s="47"/>
      <c r="AM660" s="47"/>
      <c r="AN660" s="47"/>
      <c r="AO660" s="47"/>
      <c r="AP660" s="47"/>
      <c r="AQ660" s="47"/>
      <c r="AR660" s="47"/>
      <c r="AS660" s="47"/>
      <c r="AT660" s="47"/>
      <c r="AU660" s="47"/>
      <c r="AV660" s="47"/>
      <c r="AW660" s="47"/>
      <c r="AX660" s="47"/>
      <c r="AY660" s="47"/>
    </row>
    <row r="661" spans="1:51" ht="13.2">
      <c r="A661" s="48"/>
      <c r="B661" s="48"/>
      <c r="E661" s="25"/>
      <c r="F661" s="25"/>
      <c r="G661" s="48"/>
      <c r="T661" s="190"/>
      <c r="U661" s="190"/>
      <c r="V661" s="190"/>
      <c r="W661" s="190"/>
      <c r="X661" s="190"/>
      <c r="Y661" s="190"/>
      <c r="Z661" s="190"/>
      <c r="AA661" s="190"/>
      <c r="AB661" s="190"/>
      <c r="AC661" s="190"/>
      <c r="AD661" s="190"/>
      <c r="AE661" s="190"/>
      <c r="AF661" s="47"/>
      <c r="AG661" s="47"/>
      <c r="AH661" s="47"/>
      <c r="AI661" s="47"/>
      <c r="AJ661" s="47"/>
      <c r="AK661" s="47"/>
      <c r="AL661" s="47"/>
      <c r="AM661" s="47"/>
      <c r="AN661" s="47"/>
      <c r="AO661" s="47"/>
      <c r="AP661" s="47"/>
      <c r="AQ661" s="47"/>
      <c r="AR661" s="47"/>
      <c r="AS661" s="47"/>
      <c r="AT661" s="47"/>
      <c r="AU661" s="47"/>
      <c r="AV661" s="47"/>
      <c r="AW661" s="47"/>
      <c r="AX661" s="47"/>
      <c r="AY661" s="47"/>
    </row>
    <row r="662" spans="1:51" ht="13.2">
      <c r="A662" s="48"/>
      <c r="B662" s="48"/>
      <c r="E662" s="25"/>
      <c r="F662" s="25"/>
      <c r="G662" s="48"/>
      <c r="T662" s="190"/>
      <c r="U662" s="190"/>
      <c r="V662" s="190"/>
      <c r="W662" s="190"/>
      <c r="X662" s="190"/>
      <c r="Y662" s="190"/>
      <c r="Z662" s="190"/>
      <c r="AA662" s="190"/>
      <c r="AB662" s="190"/>
      <c r="AC662" s="190"/>
      <c r="AD662" s="190"/>
      <c r="AE662" s="190"/>
      <c r="AF662" s="47"/>
      <c r="AG662" s="47"/>
      <c r="AH662" s="47"/>
      <c r="AI662" s="47"/>
      <c r="AJ662" s="47"/>
      <c r="AK662" s="47"/>
      <c r="AL662" s="47"/>
      <c r="AM662" s="47"/>
      <c r="AN662" s="47"/>
      <c r="AO662" s="47"/>
      <c r="AP662" s="47"/>
      <c r="AQ662" s="47"/>
      <c r="AR662" s="47"/>
      <c r="AS662" s="47"/>
      <c r="AT662" s="47"/>
      <c r="AU662" s="47"/>
      <c r="AV662" s="47"/>
      <c r="AW662" s="47"/>
      <c r="AX662" s="47"/>
      <c r="AY662" s="47"/>
    </row>
    <row r="663" spans="1:51" ht="13.2">
      <c r="A663" s="48"/>
      <c r="B663" s="48"/>
      <c r="E663" s="25"/>
      <c r="F663" s="25"/>
      <c r="G663" s="48"/>
      <c r="T663" s="190"/>
      <c r="U663" s="190"/>
      <c r="V663" s="190"/>
      <c r="W663" s="190"/>
      <c r="X663" s="190"/>
      <c r="Y663" s="190"/>
      <c r="Z663" s="190"/>
      <c r="AA663" s="190"/>
      <c r="AB663" s="190"/>
      <c r="AC663" s="190"/>
      <c r="AD663" s="190"/>
      <c r="AE663" s="190"/>
      <c r="AF663" s="47"/>
      <c r="AG663" s="47"/>
      <c r="AH663" s="47"/>
      <c r="AI663" s="47"/>
      <c r="AJ663" s="47"/>
      <c r="AK663" s="47"/>
      <c r="AL663" s="47"/>
      <c r="AM663" s="47"/>
      <c r="AN663" s="47"/>
      <c r="AO663" s="47"/>
      <c r="AP663" s="47"/>
      <c r="AQ663" s="47"/>
      <c r="AR663" s="47"/>
      <c r="AS663" s="47"/>
      <c r="AT663" s="47"/>
      <c r="AU663" s="47"/>
      <c r="AV663" s="47"/>
      <c r="AW663" s="47"/>
      <c r="AX663" s="47"/>
      <c r="AY663" s="47"/>
    </row>
    <row r="664" spans="1:51" ht="13.2">
      <c r="A664" s="48"/>
      <c r="B664" s="48"/>
      <c r="E664" s="25"/>
      <c r="F664" s="25"/>
      <c r="G664" s="48"/>
      <c r="T664" s="190"/>
      <c r="U664" s="190"/>
      <c r="V664" s="190"/>
      <c r="W664" s="190"/>
      <c r="X664" s="190"/>
      <c r="Y664" s="190"/>
      <c r="Z664" s="190"/>
      <c r="AA664" s="190"/>
      <c r="AB664" s="190"/>
      <c r="AC664" s="190"/>
      <c r="AD664" s="190"/>
      <c r="AE664" s="190"/>
      <c r="AF664" s="47"/>
      <c r="AG664" s="47"/>
      <c r="AH664" s="47"/>
      <c r="AI664" s="47"/>
      <c r="AJ664" s="47"/>
      <c r="AK664" s="47"/>
      <c r="AL664" s="47"/>
      <c r="AM664" s="47"/>
      <c r="AN664" s="47"/>
      <c r="AO664" s="47"/>
      <c r="AP664" s="47"/>
      <c r="AQ664" s="47"/>
      <c r="AR664" s="47"/>
      <c r="AS664" s="47"/>
      <c r="AT664" s="47"/>
      <c r="AU664" s="47"/>
      <c r="AV664" s="47"/>
      <c r="AW664" s="47"/>
      <c r="AX664" s="47"/>
      <c r="AY664" s="47"/>
    </row>
    <row r="665" spans="1:51" ht="13.2">
      <c r="A665" s="48"/>
      <c r="B665" s="48"/>
      <c r="E665" s="25"/>
      <c r="F665" s="25"/>
      <c r="G665" s="48"/>
      <c r="T665" s="190"/>
      <c r="U665" s="190"/>
      <c r="V665" s="190"/>
      <c r="W665" s="190"/>
      <c r="X665" s="190"/>
      <c r="Y665" s="190"/>
      <c r="Z665" s="190"/>
      <c r="AA665" s="190"/>
      <c r="AB665" s="190"/>
      <c r="AC665" s="190"/>
      <c r="AD665" s="190"/>
      <c r="AE665" s="190"/>
      <c r="AF665" s="47"/>
      <c r="AG665" s="47"/>
      <c r="AH665" s="47"/>
      <c r="AI665" s="47"/>
      <c r="AJ665" s="47"/>
      <c r="AK665" s="47"/>
      <c r="AL665" s="47"/>
      <c r="AM665" s="47"/>
      <c r="AN665" s="47"/>
      <c r="AO665" s="47"/>
      <c r="AP665" s="47"/>
      <c r="AQ665" s="47"/>
      <c r="AR665" s="47"/>
      <c r="AS665" s="47"/>
      <c r="AT665" s="47"/>
      <c r="AU665" s="47"/>
      <c r="AV665" s="47"/>
      <c r="AW665" s="47"/>
      <c r="AX665" s="47"/>
      <c r="AY665" s="47"/>
    </row>
    <row r="666" spans="1:51" ht="13.2">
      <c r="A666" s="48"/>
      <c r="B666" s="48"/>
      <c r="E666" s="25"/>
      <c r="F666" s="25"/>
      <c r="G666" s="48"/>
      <c r="T666" s="190"/>
      <c r="U666" s="190"/>
      <c r="V666" s="190"/>
      <c r="W666" s="190"/>
      <c r="X666" s="190"/>
      <c r="Y666" s="190"/>
      <c r="Z666" s="190"/>
      <c r="AA666" s="190"/>
      <c r="AB666" s="190"/>
      <c r="AC666" s="190"/>
      <c r="AD666" s="190"/>
      <c r="AE666" s="190"/>
      <c r="AF666" s="47"/>
      <c r="AG666" s="47"/>
      <c r="AH666" s="47"/>
      <c r="AI666" s="47"/>
      <c r="AJ666" s="47"/>
      <c r="AK666" s="47"/>
      <c r="AL666" s="47"/>
      <c r="AM666" s="47"/>
      <c r="AN666" s="47"/>
      <c r="AO666" s="47"/>
      <c r="AP666" s="47"/>
      <c r="AQ666" s="47"/>
      <c r="AR666" s="47"/>
      <c r="AS666" s="47"/>
      <c r="AT666" s="47"/>
      <c r="AU666" s="47"/>
      <c r="AV666" s="47"/>
      <c r="AW666" s="47"/>
      <c r="AX666" s="47"/>
      <c r="AY666" s="47"/>
    </row>
    <row r="667" spans="1:51" ht="13.2">
      <c r="A667" s="48"/>
      <c r="B667" s="48"/>
      <c r="E667" s="25"/>
      <c r="F667" s="25"/>
      <c r="G667" s="48"/>
      <c r="T667" s="190"/>
      <c r="U667" s="190"/>
      <c r="V667" s="190"/>
      <c r="W667" s="190"/>
      <c r="X667" s="190"/>
      <c r="Y667" s="190"/>
      <c r="Z667" s="190"/>
      <c r="AA667" s="190"/>
      <c r="AB667" s="190"/>
      <c r="AC667" s="190"/>
      <c r="AD667" s="190"/>
      <c r="AE667" s="190"/>
      <c r="AF667" s="47"/>
      <c r="AG667" s="47"/>
      <c r="AH667" s="47"/>
      <c r="AI667" s="47"/>
      <c r="AJ667" s="47"/>
      <c r="AK667" s="47"/>
      <c r="AL667" s="47"/>
      <c r="AM667" s="47"/>
      <c r="AN667" s="47"/>
      <c r="AO667" s="47"/>
      <c r="AP667" s="47"/>
      <c r="AQ667" s="47"/>
      <c r="AR667" s="47"/>
      <c r="AS667" s="47"/>
      <c r="AT667" s="47"/>
      <c r="AU667" s="47"/>
      <c r="AV667" s="47"/>
      <c r="AW667" s="47"/>
      <c r="AX667" s="47"/>
      <c r="AY667" s="47"/>
    </row>
    <row r="668" spans="1:51" ht="13.2">
      <c r="A668" s="48"/>
      <c r="B668" s="48"/>
      <c r="E668" s="25"/>
      <c r="F668" s="25"/>
      <c r="G668" s="48"/>
      <c r="T668" s="190"/>
      <c r="U668" s="190"/>
      <c r="V668" s="190"/>
      <c r="W668" s="190"/>
      <c r="X668" s="190"/>
      <c r="Y668" s="190"/>
      <c r="Z668" s="190"/>
      <c r="AA668" s="190"/>
      <c r="AB668" s="190"/>
      <c r="AC668" s="190"/>
      <c r="AD668" s="190"/>
      <c r="AE668" s="190"/>
      <c r="AF668" s="47"/>
      <c r="AG668" s="47"/>
      <c r="AH668" s="47"/>
      <c r="AI668" s="47"/>
      <c r="AJ668" s="47"/>
      <c r="AK668" s="47"/>
      <c r="AL668" s="47"/>
      <c r="AM668" s="47"/>
      <c r="AN668" s="47"/>
      <c r="AO668" s="47"/>
      <c r="AP668" s="47"/>
      <c r="AQ668" s="47"/>
      <c r="AR668" s="47"/>
      <c r="AS668" s="47"/>
      <c r="AT668" s="47"/>
      <c r="AU668" s="47"/>
      <c r="AV668" s="47"/>
      <c r="AW668" s="47"/>
      <c r="AX668" s="47"/>
      <c r="AY668" s="47"/>
    </row>
    <row r="669" spans="1:51" ht="13.2">
      <c r="A669" s="48"/>
      <c r="B669" s="48"/>
      <c r="E669" s="25"/>
      <c r="F669" s="25"/>
      <c r="G669" s="48"/>
      <c r="T669" s="190"/>
      <c r="U669" s="190"/>
      <c r="V669" s="190"/>
      <c r="W669" s="190"/>
      <c r="X669" s="190"/>
      <c r="Y669" s="190"/>
      <c r="Z669" s="190"/>
      <c r="AA669" s="190"/>
      <c r="AB669" s="190"/>
      <c r="AC669" s="190"/>
      <c r="AD669" s="190"/>
      <c r="AE669" s="190"/>
      <c r="AF669" s="47"/>
      <c r="AG669" s="47"/>
      <c r="AH669" s="47"/>
      <c r="AI669" s="47"/>
      <c r="AJ669" s="47"/>
      <c r="AK669" s="47"/>
      <c r="AL669" s="47"/>
      <c r="AM669" s="47"/>
      <c r="AN669" s="47"/>
      <c r="AO669" s="47"/>
      <c r="AP669" s="47"/>
      <c r="AQ669" s="47"/>
      <c r="AR669" s="47"/>
      <c r="AS669" s="47"/>
      <c r="AT669" s="47"/>
      <c r="AU669" s="47"/>
      <c r="AV669" s="47"/>
      <c r="AW669" s="47"/>
      <c r="AX669" s="47"/>
      <c r="AY669" s="47"/>
    </row>
    <row r="670" spans="1:51" ht="13.2">
      <c r="A670" s="48"/>
      <c r="B670" s="48"/>
      <c r="E670" s="25"/>
      <c r="F670" s="25"/>
      <c r="G670" s="48"/>
      <c r="T670" s="190"/>
      <c r="U670" s="190"/>
      <c r="V670" s="190"/>
      <c r="W670" s="190"/>
      <c r="X670" s="190"/>
      <c r="Y670" s="190"/>
      <c r="Z670" s="190"/>
      <c r="AA670" s="190"/>
      <c r="AB670" s="190"/>
      <c r="AC670" s="190"/>
      <c r="AD670" s="190"/>
      <c r="AE670" s="190"/>
      <c r="AF670" s="47"/>
      <c r="AG670" s="47"/>
      <c r="AH670" s="47"/>
      <c r="AI670" s="47"/>
      <c r="AJ670" s="47"/>
      <c r="AK670" s="47"/>
      <c r="AL670" s="47"/>
      <c r="AM670" s="47"/>
      <c r="AN670" s="47"/>
      <c r="AO670" s="47"/>
      <c r="AP670" s="47"/>
      <c r="AQ670" s="47"/>
      <c r="AR670" s="47"/>
      <c r="AS670" s="47"/>
      <c r="AT670" s="47"/>
      <c r="AU670" s="47"/>
      <c r="AV670" s="47"/>
      <c r="AW670" s="47"/>
      <c r="AX670" s="47"/>
      <c r="AY670" s="47"/>
    </row>
    <row r="671" spans="1:51" ht="13.2">
      <c r="A671" s="48"/>
      <c r="B671" s="48"/>
      <c r="E671" s="25"/>
      <c r="F671" s="25"/>
      <c r="G671" s="48"/>
      <c r="T671" s="190"/>
      <c r="U671" s="190"/>
      <c r="V671" s="190"/>
      <c r="W671" s="190"/>
      <c r="X671" s="190"/>
      <c r="Y671" s="190"/>
      <c r="Z671" s="190"/>
      <c r="AA671" s="190"/>
      <c r="AB671" s="190"/>
      <c r="AC671" s="190"/>
      <c r="AD671" s="190"/>
      <c r="AE671" s="190"/>
      <c r="AF671" s="47"/>
      <c r="AG671" s="47"/>
      <c r="AH671" s="47"/>
      <c r="AI671" s="47"/>
      <c r="AJ671" s="47"/>
      <c r="AK671" s="47"/>
      <c r="AL671" s="47"/>
      <c r="AM671" s="47"/>
      <c r="AN671" s="47"/>
      <c r="AO671" s="47"/>
      <c r="AP671" s="47"/>
      <c r="AQ671" s="47"/>
      <c r="AR671" s="47"/>
      <c r="AS671" s="47"/>
      <c r="AT671" s="47"/>
      <c r="AU671" s="47"/>
      <c r="AV671" s="47"/>
      <c r="AW671" s="47"/>
      <c r="AX671" s="47"/>
      <c r="AY671" s="47"/>
    </row>
    <row r="672" spans="1:51" ht="13.2">
      <c r="A672" s="48"/>
      <c r="B672" s="48"/>
      <c r="E672" s="25"/>
      <c r="F672" s="25"/>
      <c r="G672" s="48"/>
      <c r="T672" s="190"/>
      <c r="U672" s="190"/>
      <c r="V672" s="190"/>
      <c r="W672" s="190"/>
      <c r="X672" s="190"/>
      <c r="Y672" s="190"/>
      <c r="Z672" s="190"/>
      <c r="AA672" s="190"/>
      <c r="AB672" s="190"/>
      <c r="AC672" s="190"/>
      <c r="AD672" s="190"/>
      <c r="AE672" s="190"/>
      <c r="AF672" s="47"/>
      <c r="AG672" s="47"/>
      <c r="AH672" s="47"/>
      <c r="AI672" s="47"/>
      <c r="AJ672" s="47"/>
      <c r="AK672" s="47"/>
      <c r="AL672" s="47"/>
      <c r="AM672" s="47"/>
      <c r="AN672" s="47"/>
      <c r="AO672" s="47"/>
      <c r="AP672" s="47"/>
      <c r="AQ672" s="47"/>
      <c r="AR672" s="47"/>
      <c r="AS672" s="47"/>
      <c r="AT672" s="47"/>
      <c r="AU672" s="47"/>
      <c r="AV672" s="47"/>
      <c r="AW672" s="47"/>
      <c r="AX672" s="47"/>
      <c r="AY672" s="47"/>
    </row>
    <row r="673" spans="1:51" ht="13.2">
      <c r="A673" s="48"/>
      <c r="B673" s="48"/>
      <c r="E673" s="25"/>
      <c r="F673" s="25"/>
      <c r="G673" s="48"/>
      <c r="T673" s="190"/>
      <c r="U673" s="190"/>
      <c r="V673" s="190"/>
      <c r="W673" s="190"/>
      <c r="X673" s="190"/>
      <c r="Y673" s="190"/>
      <c r="Z673" s="190"/>
      <c r="AA673" s="190"/>
      <c r="AB673" s="190"/>
      <c r="AC673" s="190"/>
      <c r="AD673" s="190"/>
      <c r="AE673" s="190"/>
      <c r="AF673" s="47"/>
      <c r="AG673" s="47"/>
      <c r="AH673" s="47"/>
      <c r="AI673" s="47"/>
      <c r="AJ673" s="47"/>
      <c r="AK673" s="47"/>
      <c r="AL673" s="47"/>
      <c r="AM673" s="47"/>
      <c r="AN673" s="47"/>
      <c r="AO673" s="47"/>
      <c r="AP673" s="47"/>
      <c r="AQ673" s="47"/>
      <c r="AR673" s="47"/>
      <c r="AS673" s="47"/>
      <c r="AT673" s="47"/>
      <c r="AU673" s="47"/>
      <c r="AV673" s="47"/>
      <c r="AW673" s="47"/>
      <c r="AX673" s="47"/>
      <c r="AY673" s="47"/>
    </row>
    <row r="674" spans="1:51" ht="13.2">
      <c r="A674" s="48"/>
      <c r="B674" s="48"/>
      <c r="E674" s="25"/>
      <c r="F674" s="25"/>
      <c r="G674" s="48"/>
      <c r="T674" s="190"/>
      <c r="U674" s="190"/>
      <c r="V674" s="190"/>
      <c r="W674" s="190"/>
      <c r="X674" s="190"/>
      <c r="Y674" s="190"/>
      <c r="Z674" s="190"/>
      <c r="AA674" s="190"/>
      <c r="AB674" s="190"/>
      <c r="AC674" s="190"/>
      <c r="AD674" s="190"/>
      <c r="AE674" s="190"/>
      <c r="AF674" s="47"/>
      <c r="AG674" s="47"/>
      <c r="AH674" s="47"/>
      <c r="AI674" s="47"/>
      <c r="AJ674" s="47"/>
      <c r="AK674" s="47"/>
      <c r="AL674" s="47"/>
      <c r="AM674" s="47"/>
      <c r="AN674" s="47"/>
      <c r="AO674" s="47"/>
      <c r="AP674" s="47"/>
      <c r="AQ674" s="47"/>
      <c r="AR674" s="47"/>
      <c r="AS674" s="47"/>
      <c r="AT674" s="47"/>
      <c r="AU674" s="47"/>
      <c r="AV674" s="47"/>
      <c r="AW674" s="47"/>
      <c r="AX674" s="47"/>
      <c r="AY674" s="47"/>
    </row>
    <row r="675" spans="1:51" ht="13.2">
      <c r="A675" s="48"/>
      <c r="B675" s="48"/>
      <c r="E675" s="25"/>
      <c r="F675" s="25"/>
      <c r="G675" s="48"/>
      <c r="T675" s="190"/>
      <c r="U675" s="190"/>
      <c r="V675" s="190"/>
      <c r="W675" s="190"/>
      <c r="X675" s="190"/>
      <c r="Y675" s="190"/>
      <c r="Z675" s="190"/>
      <c r="AA675" s="190"/>
      <c r="AB675" s="190"/>
      <c r="AC675" s="190"/>
      <c r="AD675" s="190"/>
      <c r="AE675" s="190"/>
      <c r="AF675" s="47"/>
      <c r="AG675" s="47"/>
      <c r="AH675" s="47"/>
      <c r="AI675" s="47"/>
      <c r="AJ675" s="47"/>
      <c r="AK675" s="47"/>
      <c r="AL675" s="47"/>
      <c r="AM675" s="47"/>
      <c r="AN675" s="47"/>
      <c r="AO675" s="47"/>
      <c r="AP675" s="47"/>
      <c r="AQ675" s="47"/>
      <c r="AR675" s="47"/>
      <c r="AS675" s="47"/>
      <c r="AT675" s="47"/>
      <c r="AU675" s="47"/>
      <c r="AV675" s="47"/>
      <c r="AW675" s="47"/>
      <c r="AX675" s="47"/>
      <c r="AY675" s="47"/>
    </row>
    <row r="676" spans="1:51" ht="13.2">
      <c r="A676" s="48"/>
      <c r="B676" s="48"/>
      <c r="E676" s="25"/>
      <c r="F676" s="25"/>
      <c r="G676" s="48"/>
      <c r="T676" s="190"/>
      <c r="U676" s="190"/>
      <c r="V676" s="190"/>
      <c r="W676" s="190"/>
      <c r="X676" s="190"/>
      <c r="Y676" s="190"/>
      <c r="Z676" s="190"/>
      <c r="AA676" s="190"/>
      <c r="AB676" s="190"/>
      <c r="AC676" s="190"/>
      <c r="AD676" s="190"/>
      <c r="AE676" s="190"/>
      <c r="AF676" s="47"/>
      <c r="AG676" s="47"/>
      <c r="AH676" s="47"/>
      <c r="AI676" s="47"/>
      <c r="AJ676" s="47"/>
      <c r="AK676" s="47"/>
      <c r="AL676" s="47"/>
      <c r="AM676" s="47"/>
      <c r="AN676" s="47"/>
      <c r="AO676" s="47"/>
      <c r="AP676" s="47"/>
      <c r="AQ676" s="47"/>
      <c r="AR676" s="47"/>
      <c r="AS676" s="47"/>
      <c r="AT676" s="47"/>
      <c r="AU676" s="47"/>
      <c r="AV676" s="47"/>
      <c r="AW676" s="47"/>
      <c r="AX676" s="47"/>
      <c r="AY676" s="47"/>
    </row>
    <row r="677" spans="1:51" ht="13.2">
      <c r="A677" s="48"/>
      <c r="B677" s="48"/>
      <c r="E677" s="25"/>
      <c r="F677" s="25"/>
      <c r="G677" s="48"/>
      <c r="T677" s="190"/>
      <c r="U677" s="190"/>
      <c r="V677" s="190"/>
      <c r="W677" s="190"/>
      <c r="X677" s="190"/>
      <c r="Y677" s="190"/>
      <c r="Z677" s="190"/>
      <c r="AA677" s="190"/>
      <c r="AB677" s="190"/>
      <c r="AC677" s="190"/>
      <c r="AD677" s="190"/>
      <c r="AE677" s="190"/>
      <c r="AF677" s="47"/>
      <c r="AG677" s="47"/>
      <c r="AH677" s="47"/>
      <c r="AI677" s="47"/>
      <c r="AJ677" s="47"/>
      <c r="AK677" s="47"/>
      <c r="AL677" s="47"/>
      <c r="AM677" s="47"/>
      <c r="AN677" s="47"/>
      <c r="AO677" s="47"/>
      <c r="AP677" s="47"/>
      <c r="AQ677" s="47"/>
      <c r="AR677" s="47"/>
      <c r="AS677" s="47"/>
      <c r="AT677" s="47"/>
      <c r="AU677" s="47"/>
      <c r="AV677" s="47"/>
      <c r="AW677" s="47"/>
      <c r="AX677" s="47"/>
      <c r="AY677" s="47"/>
    </row>
    <row r="678" spans="1:51" ht="13.2">
      <c r="A678" s="48"/>
      <c r="B678" s="48"/>
      <c r="E678" s="25"/>
      <c r="F678" s="25"/>
      <c r="G678" s="48"/>
      <c r="T678" s="190"/>
      <c r="U678" s="190"/>
      <c r="V678" s="190"/>
      <c r="W678" s="190"/>
      <c r="X678" s="190"/>
      <c r="Y678" s="190"/>
      <c r="Z678" s="190"/>
      <c r="AA678" s="190"/>
      <c r="AB678" s="190"/>
      <c r="AC678" s="190"/>
      <c r="AD678" s="190"/>
      <c r="AE678" s="190"/>
      <c r="AF678" s="47"/>
      <c r="AG678" s="47"/>
      <c r="AH678" s="47"/>
      <c r="AI678" s="47"/>
      <c r="AJ678" s="47"/>
      <c r="AK678" s="47"/>
      <c r="AL678" s="47"/>
      <c r="AM678" s="47"/>
      <c r="AN678" s="47"/>
      <c r="AO678" s="47"/>
      <c r="AP678" s="47"/>
      <c r="AQ678" s="47"/>
      <c r="AR678" s="47"/>
      <c r="AS678" s="47"/>
      <c r="AT678" s="47"/>
      <c r="AU678" s="47"/>
      <c r="AV678" s="47"/>
      <c r="AW678" s="47"/>
      <c r="AX678" s="47"/>
      <c r="AY678" s="47"/>
    </row>
    <row r="679" spans="1:51" ht="13.2">
      <c r="A679" s="48"/>
      <c r="B679" s="48"/>
      <c r="E679" s="25"/>
      <c r="F679" s="25"/>
      <c r="G679" s="48"/>
      <c r="T679" s="190"/>
      <c r="U679" s="190"/>
      <c r="V679" s="190"/>
      <c r="W679" s="190"/>
      <c r="X679" s="190"/>
      <c r="Y679" s="190"/>
      <c r="Z679" s="190"/>
      <c r="AA679" s="190"/>
      <c r="AB679" s="190"/>
      <c r="AC679" s="190"/>
      <c r="AD679" s="190"/>
      <c r="AE679" s="190"/>
      <c r="AF679" s="47"/>
      <c r="AG679" s="47"/>
      <c r="AH679" s="47"/>
      <c r="AI679" s="47"/>
      <c r="AJ679" s="47"/>
      <c r="AK679" s="47"/>
      <c r="AL679" s="47"/>
      <c r="AM679" s="47"/>
      <c r="AN679" s="47"/>
      <c r="AO679" s="47"/>
      <c r="AP679" s="47"/>
      <c r="AQ679" s="47"/>
      <c r="AR679" s="47"/>
      <c r="AS679" s="47"/>
      <c r="AT679" s="47"/>
      <c r="AU679" s="47"/>
      <c r="AV679" s="47"/>
      <c r="AW679" s="47"/>
      <c r="AX679" s="47"/>
      <c r="AY679" s="47"/>
    </row>
    <row r="680" spans="1:51" ht="13.2">
      <c r="A680" s="48"/>
      <c r="B680" s="48"/>
      <c r="E680" s="25"/>
      <c r="F680" s="25"/>
      <c r="G680" s="48"/>
      <c r="T680" s="190"/>
      <c r="U680" s="190"/>
      <c r="V680" s="190"/>
      <c r="W680" s="190"/>
      <c r="X680" s="190"/>
      <c r="Y680" s="190"/>
      <c r="Z680" s="190"/>
      <c r="AA680" s="190"/>
      <c r="AB680" s="190"/>
      <c r="AC680" s="190"/>
      <c r="AD680" s="190"/>
      <c r="AE680" s="190"/>
      <c r="AF680" s="47"/>
      <c r="AG680" s="47"/>
      <c r="AH680" s="47"/>
      <c r="AI680" s="47"/>
      <c r="AJ680" s="47"/>
      <c r="AK680" s="47"/>
      <c r="AL680" s="47"/>
      <c r="AM680" s="47"/>
      <c r="AN680" s="47"/>
      <c r="AO680" s="47"/>
      <c r="AP680" s="47"/>
      <c r="AQ680" s="47"/>
      <c r="AR680" s="47"/>
      <c r="AS680" s="47"/>
      <c r="AT680" s="47"/>
      <c r="AU680" s="47"/>
      <c r="AV680" s="47"/>
      <c r="AW680" s="47"/>
      <c r="AX680" s="47"/>
      <c r="AY680" s="47"/>
    </row>
    <row r="681" spans="1:51" ht="13.2">
      <c r="A681" s="48"/>
      <c r="B681" s="48"/>
      <c r="E681" s="25"/>
      <c r="F681" s="25"/>
      <c r="G681" s="48"/>
      <c r="T681" s="190"/>
      <c r="U681" s="190"/>
      <c r="V681" s="190"/>
      <c r="W681" s="190"/>
      <c r="X681" s="190"/>
      <c r="Y681" s="190"/>
      <c r="Z681" s="190"/>
      <c r="AA681" s="190"/>
      <c r="AB681" s="190"/>
      <c r="AC681" s="190"/>
      <c r="AD681" s="190"/>
      <c r="AE681" s="190"/>
      <c r="AF681" s="47"/>
      <c r="AG681" s="47"/>
      <c r="AH681" s="47"/>
      <c r="AI681" s="47"/>
      <c r="AJ681" s="47"/>
      <c r="AK681" s="47"/>
      <c r="AL681" s="47"/>
      <c r="AM681" s="47"/>
      <c r="AN681" s="47"/>
      <c r="AO681" s="47"/>
      <c r="AP681" s="47"/>
      <c r="AQ681" s="47"/>
      <c r="AR681" s="47"/>
      <c r="AS681" s="47"/>
      <c r="AT681" s="47"/>
      <c r="AU681" s="47"/>
      <c r="AV681" s="47"/>
      <c r="AW681" s="47"/>
      <c r="AX681" s="47"/>
      <c r="AY681" s="47"/>
    </row>
    <row r="682" spans="1:51" ht="13.2">
      <c r="A682" s="48"/>
      <c r="B682" s="48"/>
      <c r="E682" s="25"/>
      <c r="F682" s="25"/>
      <c r="G682" s="48"/>
      <c r="T682" s="190"/>
      <c r="U682" s="190"/>
      <c r="V682" s="190"/>
      <c r="W682" s="190"/>
      <c r="X682" s="190"/>
      <c r="Y682" s="190"/>
      <c r="Z682" s="190"/>
      <c r="AA682" s="190"/>
      <c r="AB682" s="190"/>
      <c r="AC682" s="190"/>
      <c r="AD682" s="190"/>
      <c r="AE682" s="190"/>
      <c r="AF682" s="47"/>
      <c r="AG682" s="47"/>
      <c r="AH682" s="47"/>
      <c r="AI682" s="47"/>
      <c r="AJ682" s="47"/>
      <c r="AK682" s="47"/>
      <c r="AL682" s="47"/>
      <c r="AM682" s="47"/>
      <c r="AN682" s="47"/>
      <c r="AO682" s="47"/>
      <c r="AP682" s="47"/>
      <c r="AQ682" s="47"/>
      <c r="AR682" s="47"/>
      <c r="AS682" s="47"/>
      <c r="AT682" s="47"/>
      <c r="AU682" s="47"/>
      <c r="AV682" s="47"/>
      <c r="AW682" s="47"/>
      <c r="AX682" s="47"/>
      <c r="AY682" s="47"/>
    </row>
    <row r="683" spans="1:51" ht="13.2">
      <c r="A683" s="48"/>
      <c r="B683" s="48"/>
      <c r="E683" s="25"/>
      <c r="F683" s="25"/>
      <c r="G683" s="48"/>
      <c r="T683" s="190"/>
      <c r="U683" s="190"/>
      <c r="V683" s="190"/>
      <c r="W683" s="190"/>
      <c r="X683" s="190"/>
      <c r="Y683" s="190"/>
      <c r="Z683" s="190"/>
      <c r="AA683" s="190"/>
      <c r="AB683" s="190"/>
      <c r="AC683" s="190"/>
      <c r="AD683" s="190"/>
      <c r="AE683" s="190"/>
      <c r="AF683" s="47"/>
      <c r="AG683" s="47"/>
      <c r="AH683" s="47"/>
      <c r="AI683" s="47"/>
      <c r="AJ683" s="47"/>
      <c r="AK683" s="47"/>
      <c r="AL683" s="47"/>
      <c r="AM683" s="47"/>
      <c r="AN683" s="47"/>
      <c r="AO683" s="47"/>
      <c r="AP683" s="47"/>
      <c r="AQ683" s="47"/>
      <c r="AR683" s="47"/>
      <c r="AS683" s="47"/>
      <c r="AT683" s="47"/>
      <c r="AU683" s="47"/>
      <c r="AV683" s="47"/>
      <c r="AW683" s="47"/>
      <c r="AX683" s="47"/>
      <c r="AY683" s="47"/>
    </row>
    <row r="684" spans="1:51" ht="13.2">
      <c r="A684" s="48"/>
      <c r="B684" s="48"/>
      <c r="E684" s="25"/>
      <c r="F684" s="25"/>
      <c r="G684" s="48"/>
      <c r="T684" s="190"/>
      <c r="U684" s="190"/>
      <c r="V684" s="190"/>
      <c r="W684" s="190"/>
      <c r="X684" s="190"/>
      <c r="Y684" s="190"/>
      <c r="Z684" s="190"/>
      <c r="AA684" s="190"/>
      <c r="AB684" s="190"/>
      <c r="AC684" s="190"/>
      <c r="AD684" s="190"/>
      <c r="AE684" s="190"/>
      <c r="AF684" s="47"/>
      <c r="AG684" s="47"/>
      <c r="AH684" s="47"/>
      <c r="AI684" s="47"/>
      <c r="AJ684" s="47"/>
      <c r="AK684" s="47"/>
      <c r="AL684" s="47"/>
      <c r="AM684" s="47"/>
      <c r="AN684" s="47"/>
      <c r="AO684" s="47"/>
      <c r="AP684" s="47"/>
      <c r="AQ684" s="47"/>
      <c r="AR684" s="47"/>
      <c r="AS684" s="47"/>
      <c r="AT684" s="47"/>
      <c r="AU684" s="47"/>
      <c r="AV684" s="47"/>
      <c r="AW684" s="47"/>
      <c r="AX684" s="47"/>
      <c r="AY684" s="47"/>
    </row>
    <row r="685" spans="1:51" ht="13.2">
      <c r="A685" s="48"/>
      <c r="B685" s="48"/>
      <c r="E685" s="25"/>
      <c r="F685" s="25"/>
      <c r="G685" s="48"/>
      <c r="T685" s="190"/>
      <c r="U685" s="190"/>
      <c r="V685" s="190"/>
      <c r="W685" s="190"/>
      <c r="X685" s="190"/>
      <c r="Y685" s="190"/>
      <c r="Z685" s="190"/>
      <c r="AA685" s="190"/>
      <c r="AB685" s="190"/>
      <c r="AC685" s="190"/>
      <c r="AD685" s="190"/>
      <c r="AE685" s="190"/>
      <c r="AF685" s="47"/>
      <c r="AG685" s="47"/>
      <c r="AH685" s="47"/>
      <c r="AI685" s="47"/>
      <c r="AJ685" s="47"/>
      <c r="AK685" s="47"/>
      <c r="AL685" s="47"/>
      <c r="AM685" s="47"/>
      <c r="AN685" s="47"/>
      <c r="AO685" s="47"/>
      <c r="AP685" s="47"/>
      <c r="AQ685" s="47"/>
      <c r="AR685" s="47"/>
      <c r="AS685" s="47"/>
      <c r="AT685" s="47"/>
      <c r="AU685" s="47"/>
      <c r="AV685" s="47"/>
      <c r="AW685" s="47"/>
      <c r="AX685" s="47"/>
      <c r="AY685" s="47"/>
    </row>
    <row r="686" spans="1:51" ht="13.2">
      <c r="A686" s="48"/>
      <c r="B686" s="48"/>
      <c r="E686" s="25"/>
      <c r="F686" s="25"/>
      <c r="G686" s="48"/>
      <c r="T686" s="190"/>
      <c r="U686" s="190"/>
      <c r="V686" s="190"/>
      <c r="W686" s="190"/>
      <c r="X686" s="190"/>
      <c r="Y686" s="190"/>
      <c r="Z686" s="190"/>
      <c r="AA686" s="190"/>
      <c r="AB686" s="190"/>
      <c r="AC686" s="190"/>
      <c r="AD686" s="190"/>
      <c r="AE686" s="190"/>
      <c r="AF686" s="47"/>
      <c r="AG686" s="47"/>
      <c r="AH686" s="47"/>
      <c r="AI686" s="47"/>
      <c r="AJ686" s="47"/>
      <c r="AK686" s="47"/>
      <c r="AL686" s="47"/>
      <c r="AM686" s="47"/>
      <c r="AN686" s="47"/>
      <c r="AO686" s="47"/>
      <c r="AP686" s="47"/>
      <c r="AQ686" s="47"/>
      <c r="AR686" s="47"/>
      <c r="AS686" s="47"/>
      <c r="AT686" s="47"/>
      <c r="AU686" s="47"/>
      <c r="AV686" s="47"/>
      <c r="AW686" s="47"/>
      <c r="AX686" s="47"/>
      <c r="AY686" s="47"/>
    </row>
    <row r="687" spans="1:51" ht="13.2">
      <c r="A687" s="48"/>
      <c r="B687" s="48"/>
      <c r="E687" s="25"/>
      <c r="F687" s="25"/>
      <c r="G687" s="48"/>
      <c r="T687" s="190"/>
      <c r="U687" s="190"/>
      <c r="V687" s="190"/>
      <c r="W687" s="190"/>
      <c r="X687" s="190"/>
      <c r="Y687" s="190"/>
      <c r="Z687" s="190"/>
      <c r="AA687" s="190"/>
      <c r="AB687" s="190"/>
      <c r="AC687" s="190"/>
      <c r="AD687" s="190"/>
      <c r="AE687" s="190"/>
      <c r="AF687" s="47"/>
      <c r="AG687" s="47"/>
      <c r="AH687" s="47"/>
      <c r="AI687" s="47"/>
      <c r="AJ687" s="47"/>
      <c r="AK687" s="47"/>
      <c r="AL687" s="47"/>
      <c r="AM687" s="47"/>
      <c r="AN687" s="47"/>
      <c r="AO687" s="47"/>
      <c r="AP687" s="47"/>
      <c r="AQ687" s="47"/>
      <c r="AR687" s="47"/>
      <c r="AS687" s="47"/>
      <c r="AT687" s="47"/>
      <c r="AU687" s="47"/>
      <c r="AV687" s="47"/>
      <c r="AW687" s="47"/>
      <c r="AX687" s="47"/>
      <c r="AY687" s="47"/>
    </row>
    <row r="688" spans="1:51" ht="13.2">
      <c r="A688" s="48"/>
      <c r="B688" s="48"/>
      <c r="E688" s="25"/>
      <c r="F688" s="25"/>
      <c r="G688" s="48"/>
      <c r="T688" s="190"/>
      <c r="U688" s="190"/>
      <c r="V688" s="190"/>
      <c r="W688" s="190"/>
      <c r="X688" s="190"/>
      <c r="Y688" s="190"/>
      <c r="Z688" s="190"/>
      <c r="AA688" s="190"/>
      <c r="AB688" s="190"/>
      <c r="AC688" s="190"/>
      <c r="AD688" s="190"/>
      <c r="AE688" s="190"/>
      <c r="AF688" s="47"/>
      <c r="AG688" s="47"/>
      <c r="AH688" s="47"/>
      <c r="AI688" s="47"/>
      <c r="AJ688" s="47"/>
      <c r="AK688" s="47"/>
      <c r="AL688" s="47"/>
      <c r="AM688" s="47"/>
      <c r="AN688" s="47"/>
      <c r="AO688" s="47"/>
      <c r="AP688" s="47"/>
      <c r="AQ688" s="47"/>
      <c r="AR688" s="47"/>
      <c r="AS688" s="47"/>
      <c r="AT688" s="47"/>
      <c r="AU688" s="47"/>
      <c r="AV688" s="47"/>
      <c r="AW688" s="47"/>
      <c r="AX688" s="47"/>
      <c r="AY688" s="47"/>
    </row>
    <row r="689" spans="1:51" ht="13.2">
      <c r="A689" s="48"/>
      <c r="B689" s="48"/>
      <c r="E689" s="25"/>
      <c r="F689" s="25"/>
      <c r="G689" s="48"/>
      <c r="T689" s="190"/>
      <c r="U689" s="190"/>
      <c r="V689" s="190"/>
      <c r="W689" s="190"/>
      <c r="X689" s="190"/>
      <c r="Y689" s="190"/>
      <c r="Z689" s="190"/>
      <c r="AA689" s="190"/>
      <c r="AB689" s="190"/>
      <c r="AC689" s="190"/>
      <c r="AD689" s="190"/>
      <c r="AE689" s="190"/>
      <c r="AF689" s="47"/>
      <c r="AG689" s="47"/>
      <c r="AH689" s="47"/>
      <c r="AI689" s="47"/>
      <c r="AJ689" s="47"/>
      <c r="AK689" s="47"/>
      <c r="AL689" s="47"/>
      <c r="AM689" s="47"/>
      <c r="AN689" s="47"/>
      <c r="AO689" s="47"/>
      <c r="AP689" s="47"/>
      <c r="AQ689" s="47"/>
      <c r="AR689" s="47"/>
      <c r="AS689" s="47"/>
      <c r="AT689" s="47"/>
      <c r="AU689" s="47"/>
      <c r="AV689" s="47"/>
      <c r="AW689" s="47"/>
      <c r="AX689" s="47"/>
      <c r="AY689" s="47"/>
    </row>
    <row r="690" spans="1:51" ht="13.2">
      <c r="A690" s="48"/>
      <c r="B690" s="48"/>
      <c r="E690" s="25"/>
      <c r="F690" s="25"/>
      <c r="G690" s="48"/>
      <c r="T690" s="190"/>
      <c r="U690" s="190"/>
      <c r="V690" s="190"/>
      <c r="W690" s="190"/>
      <c r="X690" s="190"/>
      <c r="Y690" s="190"/>
      <c r="Z690" s="190"/>
      <c r="AA690" s="190"/>
      <c r="AB690" s="190"/>
      <c r="AC690" s="190"/>
      <c r="AD690" s="190"/>
      <c r="AE690" s="190"/>
      <c r="AF690" s="47"/>
      <c r="AG690" s="47"/>
      <c r="AH690" s="47"/>
      <c r="AI690" s="47"/>
      <c r="AJ690" s="47"/>
      <c r="AK690" s="47"/>
      <c r="AL690" s="47"/>
      <c r="AM690" s="47"/>
      <c r="AN690" s="47"/>
      <c r="AO690" s="47"/>
      <c r="AP690" s="47"/>
      <c r="AQ690" s="47"/>
      <c r="AR690" s="47"/>
      <c r="AS690" s="47"/>
      <c r="AT690" s="47"/>
      <c r="AU690" s="47"/>
      <c r="AV690" s="47"/>
      <c r="AW690" s="47"/>
      <c r="AX690" s="47"/>
      <c r="AY690" s="47"/>
    </row>
    <row r="691" spans="1:51" ht="13.2">
      <c r="A691" s="48"/>
      <c r="B691" s="48"/>
      <c r="E691" s="25"/>
      <c r="F691" s="25"/>
      <c r="G691" s="48"/>
      <c r="T691" s="190"/>
      <c r="U691" s="190"/>
      <c r="V691" s="190"/>
      <c r="W691" s="190"/>
      <c r="X691" s="190"/>
      <c r="Y691" s="190"/>
      <c r="Z691" s="190"/>
      <c r="AA691" s="190"/>
      <c r="AB691" s="190"/>
      <c r="AC691" s="190"/>
      <c r="AD691" s="190"/>
      <c r="AE691" s="190"/>
      <c r="AF691" s="47"/>
      <c r="AG691" s="47"/>
      <c r="AH691" s="47"/>
      <c r="AI691" s="47"/>
      <c r="AJ691" s="47"/>
      <c r="AK691" s="47"/>
      <c r="AL691" s="47"/>
      <c r="AM691" s="47"/>
      <c r="AN691" s="47"/>
      <c r="AO691" s="47"/>
      <c r="AP691" s="47"/>
      <c r="AQ691" s="47"/>
      <c r="AR691" s="47"/>
      <c r="AS691" s="47"/>
      <c r="AT691" s="47"/>
      <c r="AU691" s="47"/>
      <c r="AV691" s="47"/>
      <c r="AW691" s="47"/>
      <c r="AX691" s="47"/>
      <c r="AY691" s="47"/>
    </row>
    <row r="692" spans="1:51" ht="13.2">
      <c r="A692" s="48"/>
      <c r="B692" s="48"/>
      <c r="E692" s="25"/>
      <c r="F692" s="25"/>
      <c r="G692" s="48"/>
      <c r="T692" s="190"/>
      <c r="U692" s="190"/>
      <c r="V692" s="190"/>
      <c r="W692" s="190"/>
      <c r="X692" s="190"/>
      <c r="Y692" s="190"/>
      <c r="Z692" s="190"/>
      <c r="AA692" s="190"/>
      <c r="AB692" s="190"/>
      <c r="AC692" s="190"/>
      <c r="AD692" s="190"/>
      <c r="AE692" s="190"/>
      <c r="AF692" s="47"/>
      <c r="AG692" s="47"/>
      <c r="AH692" s="47"/>
      <c r="AI692" s="47"/>
      <c r="AJ692" s="47"/>
      <c r="AK692" s="47"/>
      <c r="AL692" s="47"/>
      <c r="AM692" s="47"/>
      <c r="AN692" s="47"/>
      <c r="AO692" s="47"/>
      <c r="AP692" s="47"/>
      <c r="AQ692" s="47"/>
      <c r="AR692" s="47"/>
      <c r="AS692" s="47"/>
      <c r="AT692" s="47"/>
      <c r="AU692" s="47"/>
      <c r="AV692" s="47"/>
      <c r="AW692" s="47"/>
      <c r="AX692" s="47"/>
      <c r="AY692" s="47"/>
    </row>
    <row r="693" spans="1:51" ht="13.2">
      <c r="A693" s="48"/>
      <c r="B693" s="48"/>
      <c r="E693" s="25"/>
      <c r="F693" s="25"/>
      <c r="G693" s="48"/>
      <c r="T693" s="190"/>
      <c r="U693" s="190"/>
      <c r="V693" s="190"/>
      <c r="W693" s="190"/>
      <c r="X693" s="190"/>
      <c r="Y693" s="190"/>
      <c r="Z693" s="190"/>
      <c r="AA693" s="190"/>
      <c r="AB693" s="190"/>
      <c r="AC693" s="190"/>
      <c r="AD693" s="190"/>
      <c r="AE693" s="190"/>
      <c r="AF693" s="47"/>
      <c r="AG693" s="47"/>
      <c r="AH693" s="47"/>
      <c r="AI693" s="47"/>
      <c r="AJ693" s="47"/>
      <c r="AK693" s="47"/>
      <c r="AL693" s="47"/>
      <c r="AM693" s="47"/>
      <c r="AN693" s="47"/>
      <c r="AO693" s="47"/>
      <c r="AP693" s="47"/>
      <c r="AQ693" s="47"/>
      <c r="AR693" s="47"/>
      <c r="AS693" s="47"/>
      <c r="AT693" s="47"/>
      <c r="AU693" s="47"/>
      <c r="AV693" s="47"/>
      <c r="AW693" s="47"/>
      <c r="AX693" s="47"/>
      <c r="AY693" s="47"/>
    </row>
    <row r="694" spans="1:51" ht="13.2">
      <c r="A694" s="48"/>
      <c r="B694" s="48"/>
      <c r="E694" s="25"/>
      <c r="F694" s="25"/>
      <c r="G694" s="48"/>
      <c r="T694" s="190"/>
      <c r="U694" s="190"/>
      <c r="V694" s="190"/>
      <c r="W694" s="190"/>
      <c r="X694" s="190"/>
      <c r="Y694" s="190"/>
      <c r="Z694" s="190"/>
      <c r="AA694" s="190"/>
      <c r="AB694" s="190"/>
      <c r="AC694" s="190"/>
      <c r="AD694" s="190"/>
      <c r="AE694" s="190"/>
      <c r="AF694" s="47"/>
      <c r="AG694" s="47"/>
      <c r="AH694" s="47"/>
      <c r="AI694" s="47"/>
      <c r="AJ694" s="47"/>
      <c r="AK694" s="47"/>
      <c r="AL694" s="47"/>
      <c r="AM694" s="47"/>
      <c r="AN694" s="47"/>
      <c r="AO694" s="47"/>
      <c r="AP694" s="47"/>
      <c r="AQ694" s="47"/>
      <c r="AR694" s="47"/>
      <c r="AS694" s="47"/>
      <c r="AT694" s="47"/>
      <c r="AU694" s="47"/>
      <c r="AV694" s="47"/>
      <c r="AW694" s="47"/>
      <c r="AX694" s="47"/>
      <c r="AY694" s="47"/>
    </row>
    <row r="695" spans="1:51" ht="13.2">
      <c r="A695" s="48"/>
      <c r="B695" s="48"/>
      <c r="E695" s="25"/>
      <c r="F695" s="25"/>
      <c r="G695" s="48"/>
      <c r="T695" s="190"/>
      <c r="U695" s="190"/>
      <c r="V695" s="190"/>
      <c r="W695" s="190"/>
      <c r="X695" s="190"/>
      <c r="Y695" s="190"/>
      <c r="Z695" s="190"/>
      <c r="AA695" s="190"/>
      <c r="AB695" s="190"/>
      <c r="AC695" s="190"/>
      <c r="AD695" s="190"/>
      <c r="AE695" s="190"/>
      <c r="AF695" s="47"/>
      <c r="AG695" s="47"/>
      <c r="AH695" s="47"/>
      <c r="AI695" s="47"/>
      <c r="AJ695" s="47"/>
      <c r="AK695" s="47"/>
      <c r="AL695" s="47"/>
      <c r="AM695" s="47"/>
      <c r="AN695" s="47"/>
      <c r="AO695" s="47"/>
      <c r="AP695" s="47"/>
      <c r="AQ695" s="47"/>
      <c r="AR695" s="47"/>
      <c r="AS695" s="47"/>
      <c r="AT695" s="47"/>
      <c r="AU695" s="47"/>
      <c r="AV695" s="47"/>
      <c r="AW695" s="47"/>
      <c r="AX695" s="47"/>
      <c r="AY695" s="47"/>
    </row>
    <row r="696" spans="1:51" ht="13.2">
      <c r="A696" s="48"/>
      <c r="B696" s="48"/>
      <c r="E696" s="25"/>
      <c r="F696" s="25"/>
      <c r="G696" s="48"/>
      <c r="T696" s="190"/>
      <c r="U696" s="190"/>
      <c r="V696" s="190"/>
      <c r="W696" s="190"/>
      <c r="X696" s="190"/>
      <c r="Y696" s="190"/>
      <c r="Z696" s="190"/>
      <c r="AA696" s="190"/>
      <c r="AB696" s="190"/>
      <c r="AC696" s="190"/>
      <c r="AD696" s="190"/>
      <c r="AE696" s="190"/>
      <c r="AF696" s="47"/>
      <c r="AG696" s="47"/>
      <c r="AH696" s="47"/>
      <c r="AI696" s="47"/>
      <c r="AJ696" s="47"/>
      <c r="AK696" s="47"/>
      <c r="AL696" s="47"/>
      <c r="AM696" s="47"/>
      <c r="AN696" s="47"/>
      <c r="AO696" s="47"/>
      <c r="AP696" s="47"/>
      <c r="AQ696" s="47"/>
      <c r="AR696" s="47"/>
      <c r="AS696" s="47"/>
      <c r="AT696" s="47"/>
      <c r="AU696" s="47"/>
      <c r="AV696" s="47"/>
      <c r="AW696" s="47"/>
      <c r="AX696" s="47"/>
      <c r="AY696" s="47"/>
    </row>
    <row r="697" spans="1:51" ht="13.2">
      <c r="A697" s="48"/>
      <c r="B697" s="48"/>
      <c r="E697" s="25"/>
      <c r="F697" s="25"/>
      <c r="G697" s="48"/>
      <c r="T697" s="190"/>
      <c r="U697" s="190"/>
      <c r="V697" s="190"/>
      <c r="W697" s="190"/>
      <c r="X697" s="190"/>
      <c r="Y697" s="190"/>
      <c r="Z697" s="190"/>
      <c r="AA697" s="190"/>
      <c r="AB697" s="190"/>
      <c r="AC697" s="190"/>
      <c r="AD697" s="190"/>
      <c r="AE697" s="190"/>
      <c r="AF697" s="47"/>
      <c r="AG697" s="47"/>
      <c r="AH697" s="47"/>
      <c r="AI697" s="47"/>
      <c r="AJ697" s="47"/>
      <c r="AK697" s="47"/>
      <c r="AL697" s="47"/>
      <c r="AM697" s="47"/>
      <c r="AN697" s="47"/>
      <c r="AO697" s="47"/>
      <c r="AP697" s="47"/>
      <c r="AQ697" s="47"/>
      <c r="AR697" s="47"/>
      <c r="AS697" s="47"/>
      <c r="AT697" s="47"/>
      <c r="AU697" s="47"/>
      <c r="AV697" s="47"/>
      <c r="AW697" s="47"/>
      <c r="AX697" s="47"/>
      <c r="AY697" s="47"/>
    </row>
    <row r="698" spans="1:51" ht="13.2">
      <c r="A698" s="48"/>
      <c r="B698" s="48"/>
      <c r="E698" s="25"/>
      <c r="F698" s="25"/>
      <c r="G698" s="48"/>
      <c r="T698" s="190"/>
      <c r="U698" s="190"/>
      <c r="V698" s="190"/>
      <c r="W698" s="190"/>
      <c r="X698" s="190"/>
      <c r="Y698" s="190"/>
      <c r="Z698" s="190"/>
      <c r="AA698" s="190"/>
      <c r="AB698" s="190"/>
      <c r="AC698" s="190"/>
      <c r="AD698" s="190"/>
      <c r="AE698" s="190"/>
      <c r="AF698" s="47"/>
      <c r="AG698" s="47"/>
      <c r="AH698" s="47"/>
      <c r="AI698" s="47"/>
      <c r="AJ698" s="47"/>
      <c r="AK698" s="47"/>
      <c r="AL698" s="47"/>
      <c r="AM698" s="47"/>
      <c r="AN698" s="47"/>
      <c r="AO698" s="47"/>
      <c r="AP698" s="47"/>
      <c r="AQ698" s="47"/>
      <c r="AR698" s="47"/>
      <c r="AS698" s="47"/>
      <c r="AT698" s="47"/>
      <c r="AU698" s="47"/>
      <c r="AV698" s="47"/>
      <c r="AW698" s="47"/>
      <c r="AX698" s="47"/>
      <c r="AY698" s="47"/>
    </row>
    <row r="699" spans="1:51" ht="13.2">
      <c r="A699" s="48"/>
      <c r="B699" s="48"/>
      <c r="E699" s="25"/>
      <c r="F699" s="25"/>
      <c r="G699" s="48"/>
      <c r="T699" s="190"/>
      <c r="U699" s="190"/>
      <c r="V699" s="190"/>
      <c r="W699" s="190"/>
      <c r="X699" s="190"/>
      <c r="Y699" s="190"/>
      <c r="Z699" s="190"/>
      <c r="AA699" s="190"/>
      <c r="AB699" s="190"/>
      <c r="AC699" s="190"/>
      <c r="AD699" s="190"/>
      <c r="AE699" s="190"/>
      <c r="AF699" s="47"/>
      <c r="AG699" s="47"/>
      <c r="AH699" s="47"/>
      <c r="AI699" s="47"/>
      <c r="AJ699" s="47"/>
      <c r="AK699" s="47"/>
      <c r="AL699" s="47"/>
      <c r="AM699" s="47"/>
      <c r="AN699" s="47"/>
      <c r="AO699" s="47"/>
      <c r="AP699" s="47"/>
      <c r="AQ699" s="47"/>
      <c r="AR699" s="47"/>
      <c r="AS699" s="47"/>
      <c r="AT699" s="47"/>
      <c r="AU699" s="47"/>
      <c r="AV699" s="47"/>
      <c r="AW699" s="47"/>
      <c r="AX699" s="47"/>
      <c r="AY699" s="47"/>
    </row>
    <row r="700" spans="1:51" ht="13.2">
      <c r="A700" s="48"/>
      <c r="B700" s="48"/>
      <c r="E700" s="25"/>
      <c r="F700" s="25"/>
      <c r="G700" s="48"/>
      <c r="T700" s="190"/>
      <c r="U700" s="190"/>
      <c r="V700" s="190"/>
      <c r="W700" s="190"/>
      <c r="X700" s="190"/>
      <c r="Y700" s="190"/>
      <c r="Z700" s="190"/>
      <c r="AA700" s="190"/>
      <c r="AB700" s="190"/>
      <c r="AC700" s="190"/>
      <c r="AD700" s="190"/>
      <c r="AE700" s="190"/>
      <c r="AF700" s="47"/>
      <c r="AG700" s="47"/>
      <c r="AH700" s="47"/>
      <c r="AI700" s="47"/>
      <c r="AJ700" s="47"/>
      <c r="AK700" s="47"/>
      <c r="AL700" s="47"/>
      <c r="AM700" s="47"/>
      <c r="AN700" s="47"/>
      <c r="AO700" s="47"/>
      <c r="AP700" s="47"/>
      <c r="AQ700" s="47"/>
      <c r="AR700" s="47"/>
      <c r="AS700" s="47"/>
      <c r="AT700" s="47"/>
      <c r="AU700" s="47"/>
      <c r="AV700" s="47"/>
      <c r="AW700" s="47"/>
      <c r="AX700" s="47"/>
      <c r="AY700" s="47"/>
    </row>
    <row r="701" spans="1:51" ht="13.2">
      <c r="A701" s="48"/>
      <c r="B701" s="48"/>
      <c r="E701" s="25"/>
      <c r="F701" s="25"/>
      <c r="G701" s="48"/>
      <c r="T701" s="190"/>
      <c r="U701" s="190"/>
      <c r="V701" s="190"/>
      <c r="W701" s="190"/>
      <c r="X701" s="190"/>
      <c r="Y701" s="190"/>
      <c r="Z701" s="190"/>
      <c r="AA701" s="190"/>
      <c r="AB701" s="190"/>
      <c r="AC701" s="190"/>
      <c r="AD701" s="190"/>
      <c r="AE701" s="190"/>
      <c r="AF701" s="47"/>
      <c r="AG701" s="47"/>
      <c r="AH701" s="47"/>
      <c r="AI701" s="47"/>
      <c r="AJ701" s="47"/>
      <c r="AK701" s="47"/>
      <c r="AL701" s="47"/>
      <c r="AM701" s="47"/>
      <c r="AN701" s="47"/>
      <c r="AO701" s="47"/>
      <c r="AP701" s="47"/>
      <c r="AQ701" s="47"/>
      <c r="AR701" s="47"/>
      <c r="AS701" s="47"/>
      <c r="AT701" s="47"/>
      <c r="AU701" s="47"/>
      <c r="AV701" s="47"/>
      <c r="AW701" s="47"/>
      <c r="AX701" s="47"/>
      <c r="AY701" s="47"/>
    </row>
    <row r="702" spans="1:51" ht="13.2">
      <c r="A702" s="48"/>
      <c r="B702" s="48"/>
      <c r="E702" s="25"/>
      <c r="F702" s="25"/>
      <c r="G702" s="48"/>
      <c r="T702" s="190"/>
      <c r="U702" s="190"/>
      <c r="V702" s="190"/>
      <c r="W702" s="190"/>
      <c r="X702" s="190"/>
      <c r="Y702" s="190"/>
      <c r="Z702" s="190"/>
      <c r="AA702" s="190"/>
      <c r="AB702" s="190"/>
      <c r="AC702" s="190"/>
      <c r="AD702" s="190"/>
      <c r="AE702" s="190"/>
      <c r="AF702" s="47"/>
      <c r="AG702" s="47"/>
      <c r="AH702" s="47"/>
      <c r="AI702" s="47"/>
      <c r="AJ702" s="47"/>
      <c r="AK702" s="47"/>
      <c r="AL702" s="47"/>
      <c r="AM702" s="47"/>
      <c r="AN702" s="47"/>
      <c r="AO702" s="47"/>
      <c r="AP702" s="47"/>
      <c r="AQ702" s="47"/>
      <c r="AR702" s="47"/>
      <c r="AS702" s="47"/>
      <c r="AT702" s="47"/>
      <c r="AU702" s="47"/>
      <c r="AV702" s="47"/>
      <c r="AW702" s="47"/>
      <c r="AX702" s="47"/>
      <c r="AY702" s="47"/>
    </row>
    <row r="703" spans="1:51" ht="13.2">
      <c r="A703" s="48"/>
      <c r="B703" s="48"/>
      <c r="E703" s="25"/>
      <c r="F703" s="25"/>
      <c r="G703" s="48"/>
      <c r="T703" s="190"/>
      <c r="U703" s="190"/>
      <c r="V703" s="190"/>
      <c r="W703" s="190"/>
      <c r="X703" s="190"/>
      <c r="Y703" s="190"/>
      <c r="Z703" s="190"/>
      <c r="AA703" s="190"/>
      <c r="AB703" s="190"/>
      <c r="AC703" s="190"/>
      <c r="AD703" s="190"/>
      <c r="AE703" s="190"/>
      <c r="AF703" s="47"/>
      <c r="AG703" s="47"/>
      <c r="AH703" s="47"/>
      <c r="AI703" s="47"/>
      <c r="AJ703" s="47"/>
      <c r="AK703" s="47"/>
      <c r="AL703" s="47"/>
      <c r="AM703" s="47"/>
      <c r="AN703" s="47"/>
      <c r="AO703" s="47"/>
      <c r="AP703" s="47"/>
      <c r="AQ703" s="47"/>
      <c r="AR703" s="47"/>
      <c r="AS703" s="47"/>
      <c r="AT703" s="47"/>
      <c r="AU703" s="47"/>
      <c r="AV703" s="47"/>
      <c r="AW703" s="47"/>
      <c r="AX703" s="47"/>
      <c r="AY703" s="47"/>
    </row>
    <row r="704" spans="1:51" ht="13.2">
      <c r="A704" s="48"/>
      <c r="B704" s="48"/>
      <c r="E704" s="25"/>
      <c r="F704" s="25"/>
      <c r="G704" s="48"/>
      <c r="T704" s="190"/>
      <c r="U704" s="190"/>
      <c r="V704" s="190"/>
      <c r="W704" s="190"/>
      <c r="X704" s="190"/>
      <c r="Y704" s="190"/>
      <c r="Z704" s="190"/>
      <c r="AA704" s="190"/>
      <c r="AB704" s="190"/>
      <c r="AC704" s="190"/>
      <c r="AD704" s="190"/>
      <c r="AE704" s="190"/>
      <c r="AF704" s="47"/>
      <c r="AG704" s="47"/>
      <c r="AH704" s="47"/>
      <c r="AI704" s="47"/>
      <c r="AJ704" s="47"/>
      <c r="AK704" s="47"/>
      <c r="AL704" s="47"/>
      <c r="AM704" s="47"/>
      <c r="AN704" s="47"/>
      <c r="AO704" s="47"/>
      <c r="AP704" s="47"/>
      <c r="AQ704" s="47"/>
      <c r="AR704" s="47"/>
      <c r="AS704" s="47"/>
      <c r="AT704" s="47"/>
      <c r="AU704" s="47"/>
      <c r="AV704" s="47"/>
      <c r="AW704" s="47"/>
      <c r="AX704" s="47"/>
      <c r="AY704" s="47"/>
    </row>
    <row r="705" spans="1:51" ht="13.2">
      <c r="A705" s="48"/>
      <c r="B705" s="48"/>
      <c r="E705" s="25"/>
      <c r="F705" s="25"/>
      <c r="G705" s="48"/>
      <c r="T705" s="190"/>
      <c r="U705" s="190"/>
      <c r="V705" s="190"/>
      <c r="W705" s="190"/>
      <c r="X705" s="190"/>
      <c r="Y705" s="190"/>
      <c r="Z705" s="190"/>
      <c r="AA705" s="190"/>
      <c r="AB705" s="190"/>
      <c r="AC705" s="190"/>
      <c r="AD705" s="190"/>
      <c r="AE705" s="190"/>
      <c r="AF705" s="47"/>
      <c r="AG705" s="47"/>
      <c r="AH705" s="47"/>
      <c r="AI705" s="47"/>
      <c r="AJ705" s="47"/>
      <c r="AK705" s="47"/>
      <c r="AL705" s="47"/>
      <c r="AM705" s="47"/>
      <c r="AN705" s="47"/>
      <c r="AO705" s="47"/>
      <c r="AP705" s="47"/>
      <c r="AQ705" s="47"/>
      <c r="AR705" s="47"/>
      <c r="AS705" s="47"/>
      <c r="AT705" s="47"/>
      <c r="AU705" s="47"/>
      <c r="AV705" s="47"/>
      <c r="AW705" s="47"/>
      <c r="AX705" s="47"/>
      <c r="AY705" s="47"/>
    </row>
    <row r="706" spans="1:51" ht="13.2">
      <c r="A706" s="48"/>
      <c r="B706" s="48"/>
      <c r="E706" s="25"/>
      <c r="F706" s="25"/>
      <c r="G706" s="48"/>
      <c r="T706" s="190"/>
      <c r="U706" s="190"/>
      <c r="V706" s="190"/>
      <c r="W706" s="190"/>
      <c r="X706" s="190"/>
      <c r="Y706" s="190"/>
      <c r="Z706" s="190"/>
      <c r="AA706" s="190"/>
      <c r="AB706" s="190"/>
      <c r="AC706" s="190"/>
      <c r="AD706" s="190"/>
      <c r="AE706" s="190"/>
      <c r="AF706" s="47"/>
      <c r="AG706" s="47"/>
      <c r="AH706" s="47"/>
      <c r="AI706" s="47"/>
      <c r="AJ706" s="47"/>
      <c r="AK706" s="47"/>
      <c r="AL706" s="47"/>
      <c r="AM706" s="47"/>
      <c r="AN706" s="47"/>
      <c r="AO706" s="47"/>
      <c r="AP706" s="47"/>
      <c r="AQ706" s="47"/>
      <c r="AR706" s="47"/>
      <c r="AS706" s="47"/>
      <c r="AT706" s="47"/>
      <c r="AU706" s="47"/>
      <c r="AV706" s="47"/>
      <c r="AW706" s="47"/>
      <c r="AX706" s="47"/>
      <c r="AY706" s="47"/>
    </row>
    <row r="707" spans="1:51" ht="13.2">
      <c r="A707" s="48"/>
      <c r="B707" s="48"/>
      <c r="E707" s="25"/>
      <c r="F707" s="25"/>
      <c r="G707" s="48"/>
      <c r="T707" s="190"/>
      <c r="U707" s="190"/>
      <c r="V707" s="190"/>
      <c r="W707" s="190"/>
      <c r="X707" s="190"/>
      <c r="Y707" s="190"/>
      <c r="Z707" s="190"/>
      <c r="AA707" s="190"/>
      <c r="AB707" s="190"/>
      <c r="AC707" s="190"/>
      <c r="AD707" s="190"/>
      <c r="AE707" s="190"/>
      <c r="AF707" s="47"/>
      <c r="AG707" s="47"/>
      <c r="AH707" s="47"/>
      <c r="AI707" s="47"/>
      <c r="AJ707" s="47"/>
      <c r="AK707" s="47"/>
      <c r="AL707" s="47"/>
      <c r="AM707" s="47"/>
      <c r="AN707" s="47"/>
      <c r="AO707" s="47"/>
      <c r="AP707" s="47"/>
      <c r="AQ707" s="47"/>
      <c r="AR707" s="47"/>
      <c r="AS707" s="47"/>
      <c r="AT707" s="47"/>
      <c r="AU707" s="47"/>
      <c r="AV707" s="47"/>
      <c r="AW707" s="47"/>
      <c r="AX707" s="47"/>
      <c r="AY707" s="47"/>
    </row>
    <row r="708" spans="1:51" ht="13.2">
      <c r="A708" s="48"/>
      <c r="B708" s="48"/>
      <c r="E708" s="25"/>
      <c r="F708" s="25"/>
      <c r="G708" s="48"/>
      <c r="T708" s="190"/>
      <c r="U708" s="190"/>
      <c r="V708" s="190"/>
      <c r="W708" s="190"/>
      <c r="X708" s="190"/>
      <c r="Y708" s="190"/>
      <c r="Z708" s="190"/>
      <c r="AA708" s="190"/>
      <c r="AB708" s="190"/>
      <c r="AC708" s="190"/>
      <c r="AD708" s="190"/>
      <c r="AE708" s="190"/>
      <c r="AF708" s="47"/>
      <c r="AG708" s="47"/>
      <c r="AH708" s="47"/>
      <c r="AI708" s="47"/>
      <c r="AJ708" s="47"/>
      <c r="AK708" s="47"/>
      <c r="AL708" s="47"/>
      <c r="AM708" s="47"/>
      <c r="AN708" s="47"/>
      <c r="AO708" s="47"/>
      <c r="AP708" s="47"/>
      <c r="AQ708" s="47"/>
      <c r="AR708" s="47"/>
      <c r="AS708" s="47"/>
      <c r="AT708" s="47"/>
      <c r="AU708" s="47"/>
      <c r="AV708" s="47"/>
      <c r="AW708" s="47"/>
      <c r="AX708" s="47"/>
      <c r="AY708" s="47"/>
    </row>
    <row r="709" spans="1:51" ht="13.2">
      <c r="A709" s="48"/>
      <c r="B709" s="48"/>
      <c r="E709" s="25"/>
      <c r="F709" s="25"/>
      <c r="G709" s="48"/>
      <c r="T709" s="190"/>
      <c r="U709" s="190"/>
      <c r="V709" s="190"/>
      <c r="W709" s="190"/>
      <c r="X709" s="190"/>
      <c r="Y709" s="190"/>
      <c r="Z709" s="190"/>
      <c r="AA709" s="190"/>
      <c r="AB709" s="190"/>
      <c r="AC709" s="190"/>
      <c r="AD709" s="190"/>
      <c r="AE709" s="190"/>
      <c r="AF709" s="47"/>
      <c r="AG709" s="47"/>
      <c r="AH709" s="47"/>
      <c r="AI709" s="47"/>
      <c r="AJ709" s="47"/>
      <c r="AK709" s="47"/>
      <c r="AL709" s="47"/>
      <c r="AM709" s="47"/>
      <c r="AN709" s="47"/>
      <c r="AO709" s="47"/>
      <c r="AP709" s="47"/>
      <c r="AQ709" s="47"/>
      <c r="AR709" s="47"/>
      <c r="AS709" s="47"/>
      <c r="AT709" s="47"/>
      <c r="AU709" s="47"/>
      <c r="AV709" s="47"/>
      <c r="AW709" s="47"/>
      <c r="AX709" s="47"/>
      <c r="AY709" s="47"/>
    </row>
    <row r="710" spans="1:51" ht="13.2">
      <c r="A710" s="48"/>
      <c r="B710" s="48"/>
      <c r="E710" s="25"/>
      <c r="F710" s="25"/>
      <c r="G710" s="48"/>
      <c r="T710" s="190"/>
      <c r="U710" s="190"/>
      <c r="V710" s="190"/>
      <c r="W710" s="190"/>
      <c r="X710" s="190"/>
      <c r="Y710" s="190"/>
      <c r="Z710" s="190"/>
      <c r="AA710" s="190"/>
      <c r="AB710" s="190"/>
      <c r="AC710" s="190"/>
      <c r="AD710" s="190"/>
      <c r="AE710" s="190"/>
      <c r="AF710" s="47"/>
      <c r="AG710" s="47"/>
      <c r="AH710" s="47"/>
      <c r="AI710" s="47"/>
      <c r="AJ710" s="47"/>
      <c r="AK710" s="47"/>
      <c r="AL710" s="47"/>
      <c r="AM710" s="47"/>
      <c r="AN710" s="47"/>
      <c r="AO710" s="47"/>
      <c r="AP710" s="47"/>
      <c r="AQ710" s="47"/>
      <c r="AR710" s="47"/>
      <c r="AS710" s="47"/>
      <c r="AT710" s="47"/>
      <c r="AU710" s="47"/>
      <c r="AV710" s="47"/>
      <c r="AW710" s="47"/>
      <c r="AX710" s="47"/>
      <c r="AY710" s="47"/>
    </row>
    <row r="711" spans="1:51" ht="13.2">
      <c r="A711" s="48"/>
      <c r="B711" s="48"/>
      <c r="E711" s="25"/>
      <c r="F711" s="25"/>
      <c r="G711" s="48"/>
      <c r="T711" s="190"/>
      <c r="U711" s="190"/>
      <c r="V711" s="190"/>
      <c r="W711" s="190"/>
      <c r="X711" s="190"/>
      <c r="Y711" s="190"/>
      <c r="Z711" s="190"/>
      <c r="AA711" s="190"/>
      <c r="AB711" s="190"/>
      <c r="AC711" s="190"/>
      <c r="AD711" s="190"/>
      <c r="AE711" s="190"/>
      <c r="AF711" s="47"/>
      <c r="AG711" s="47"/>
      <c r="AH711" s="47"/>
      <c r="AI711" s="47"/>
      <c r="AJ711" s="47"/>
      <c r="AK711" s="47"/>
      <c r="AL711" s="47"/>
      <c r="AM711" s="47"/>
      <c r="AN711" s="47"/>
      <c r="AO711" s="47"/>
      <c r="AP711" s="47"/>
      <c r="AQ711" s="47"/>
      <c r="AR711" s="47"/>
      <c r="AS711" s="47"/>
      <c r="AT711" s="47"/>
      <c r="AU711" s="47"/>
      <c r="AV711" s="47"/>
      <c r="AW711" s="47"/>
      <c r="AX711" s="47"/>
      <c r="AY711" s="47"/>
    </row>
    <row r="712" spans="1:51" ht="13.2">
      <c r="A712" s="48"/>
      <c r="B712" s="48"/>
      <c r="E712" s="25"/>
      <c r="F712" s="25"/>
      <c r="G712" s="48"/>
      <c r="T712" s="190"/>
      <c r="U712" s="190"/>
      <c r="V712" s="190"/>
      <c r="W712" s="190"/>
      <c r="X712" s="190"/>
      <c r="Y712" s="190"/>
      <c r="Z712" s="190"/>
      <c r="AA712" s="190"/>
      <c r="AB712" s="190"/>
      <c r="AC712" s="190"/>
      <c r="AD712" s="190"/>
      <c r="AE712" s="190"/>
      <c r="AF712" s="47"/>
      <c r="AG712" s="47"/>
      <c r="AH712" s="47"/>
      <c r="AI712" s="47"/>
      <c r="AJ712" s="47"/>
      <c r="AK712" s="47"/>
      <c r="AL712" s="47"/>
      <c r="AM712" s="47"/>
      <c r="AN712" s="47"/>
      <c r="AO712" s="47"/>
      <c r="AP712" s="47"/>
      <c r="AQ712" s="47"/>
      <c r="AR712" s="47"/>
      <c r="AS712" s="47"/>
      <c r="AT712" s="47"/>
      <c r="AU712" s="47"/>
      <c r="AV712" s="47"/>
      <c r="AW712" s="47"/>
      <c r="AX712" s="47"/>
      <c r="AY712" s="47"/>
    </row>
    <row r="713" spans="1:51" ht="13.2">
      <c r="A713" s="48"/>
      <c r="B713" s="48"/>
      <c r="E713" s="25"/>
      <c r="F713" s="25"/>
      <c r="G713" s="48"/>
      <c r="T713" s="190"/>
      <c r="U713" s="190"/>
      <c r="V713" s="190"/>
      <c r="W713" s="190"/>
      <c r="X713" s="190"/>
      <c r="Y713" s="190"/>
      <c r="Z713" s="190"/>
      <c r="AA713" s="190"/>
      <c r="AB713" s="190"/>
      <c r="AC713" s="190"/>
      <c r="AD713" s="190"/>
      <c r="AE713" s="190"/>
      <c r="AF713" s="47"/>
      <c r="AG713" s="47"/>
      <c r="AH713" s="47"/>
      <c r="AI713" s="47"/>
      <c r="AJ713" s="47"/>
      <c r="AK713" s="47"/>
      <c r="AL713" s="47"/>
      <c r="AM713" s="47"/>
      <c r="AN713" s="47"/>
      <c r="AO713" s="47"/>
      <c r="AP713" s="47"/>
      <c r="AQ713" s="47"/>
      <c r="AR713" s="47"/>
      <c r="AS713" s="47"/>
      <c r="AT713" s="47"/>
      <c r="AU713" s="47"/>
      <c r="AV713" s="47"/>
      <c r="AW713" s="47"/>
      <c r="AX713" s="47"/>
      <c r="AY713" s="47"/>
    </row>
    <row r="714" spans="1:51" ht="13.2">
      <c r="A714" s="48"/>
      <c r="B714" s="48"/>
      <c r="E714" s="25"/>
      <c r="F714" s="25"/>
      <c r="G714" s="48"/>
      <c r="T714" s="190"/>
      <c r="U714" s="190"/>
      <c r="V714" s="190"/>
      <c r="W714" s="190"/>
      <c r="X714" s="190"/>
      <c r="Y714" s="190"/>
      <c r="Z714" s="190"/>
      <c r="AA714" s="190"/>
      <c r="AB714" s="190"/>
      <c r="AC714" s="190"/>
      <c r="AD714" s="190"/>
      <c r="AE714" s="190"/>
      <c r="AF714" s="47"/>
      <c r="AG714" s="47"/>
      <c r="AH714" s="47"/>
      <c r="AI714" s="47"/>
      <c r="AJ714" s="47"/>
      <c r="AK714" s="47"/>
      <c r="AL714" s="47"/>
      <c r="AM714" s="47"/>
      <c r="AN714" s="47"/>
      <c r="AO714" s="47"/>
      <c r="AP714" s="47"/>
      <c r="AQ714" s="47"/>
      <c r="AR714" s="47"/>
      <c r="AS714" s="47"/>
      <c r="AT714" s="47"/>
      <c r="AU714" s="47"/>
      <c r="AV714" s="47"/>
      <c r="AW714" s="47"/>
      <c r="AX714" s="47"/>
      <c r="AY714" s="47"/>
    </row>
    <row r="715" spans="1:51" ht="13.2">
      <c r="A715" s="48"/>
      <c r="B715" s="48"/>
      <c r="E715" s="25"/>
      <c r="F715" s="25"/>
      <c r="G715" s="48"/>
      <c r="T715" s="190"/>
      <c r="U715" s="190"/>
      <c r="V715" s="190"/>
      <c r="W715" s="190"/>
      <c r="X715" s="190"/>
      <c r="Y715" s="190"/>
      <c r="Z715" s="190"/>
      <c r="AA715" s="190"/>
      <c r="AB715" s="190"/>
      <c r="AC715" s="190"/>
      <c r="AD715" s="190"/>
      <c r="AE715" s="190"/>
      <c r="AF715" s="47"/>
      <c r="AG715" s="47"/>
      <c r="AH715" s="47"/>
      <c r="AI715" s="47"/>
      <c r="AJ715" s="47"/>
      <c r="AK715" s="47"/>
      <c r="AL715" s="47"/>
      <c r="AM715" s="47"/>
      <c r="AN715" s="47"/>
      <c r="AO715" s="47"/>
      <c r="AP715" s="47"/>
      <c r="AQ715" s="47"/>
      <c r="AR715" s="47"/>
      <c r="AS715" s="47"/>
      <c r="AT715" s="47"/>
      <c r="AU715" s="47"/>
      <c r="AV715" s="47"/>
      <c r="AW715" s="47"/>
      <c r="AX715" s="47"/>
      <c r="AY715" s="47"/>
    </row>
    <row r="716" spans="1:51" ht="13.2">
      <c r="A716" s="48"/>
      <c r="B716" s="48"/>
      <c r="E716" s="25"/>
      <c r="F716" s="25"/>
      <c r="G716" s="48"/>
      <c r="T716" s="190"/>
      <c r="U716" s="190"/>
      <c r="V716" s="190"/>
      <c r="W716" s="190"/>
      <c r="X716" s="190"/>
      <c r="Y716" s="190"/>
      <c r="Z716" s="190"/>
      <c r="AA716" s="190"/>
      <c r="AB716" s="190"/>
      <c r="AC716" s="190"/>
      <c r="AD716" s="190"/>
      <c r="AE716" s="190"/>
      <c r="AF716" s="47"/>
      <c r="AG716" s="47"/>
      <c r="AH716" s="47"/>
      <c r="AI716" s="47"/>
      <c r="AJ716" s="47"/>
      <c r="AK716" s="47"/>
      <c r="AL716" s="47"/>
      <c r="AM716" s="47"/>
      <c r="AN716" s="47"/>
      <c r="AO716" s="47"/>
      <c r="AP716" s="47"/>
      <c r="AQ716" s="47"/>
      <c r="AR716" s="47"/>
      <c r="AS716" s="47"/>
      <c r="AT716" s="47"/>
      <c r="AU716" s="47"/>
      <c r="AV716" s="47"/>
      <c r="AW716" s="47"/>
      <c r="AX716" s="47"/>
      <c r="AY716" s="47"/>
    </row>
    <row r="717" spans="1:51" ht="13.2">
      <c r="A717" s="48"/>
      <c r="B717" s="48"/>
      <c r="E717" s="25"/>
      <c r="F717" s="25"/>
      <c r="G717" s="48"/>
      <c r="T717" s="190"/>
      <c r="U717" s="190"/>
      <c r="V717" s="190"/>
      <c r="W717" s="190"/>
      <c r="X717" s="190"/>
      <c r="Y717" s="190"/>
      <c r="Z717" s="190"/>
      <c r="AA717" s="190"/>
      <c r="AB717" s="190"/>
      <c r="AC717" s="190"/>
      <c r="AD717" s="190"/>
      <c r="AE717" s="190"/>
      <c r="AF717" s="47"/>
      <c r="AG717" s="47"/>
      <c r="AH717" s="47"/>
      <c r="AI717" s="47"/>
      <c r="AJ717" s="47"/>
      <c r="AK717" s="47"/>
      <c r="AL717" s="47"/>
      <c r="AM717" s="47"/>
      <c r="AN717" s="47"/>
      <c r="AO717" s="47"/>
      <c r="AP717" s="47"/>
      <c r="AQ717" s="47"/>
      <c r="AR717" s="47"/>
      <c r="AS717" s="47"/>
      <c r="AT717" s="47"/>
      <c r="AU717" s="47"/>
      <c r="AV717" s="47"/>
      <c r="AW717" s="47"/>
      <c r="AX717" s="47"/>
      <c r="AY717" s="47"/>
    </row>
    <row r="718" spans="1:51" ht="13.2">
      <c r="A718" s="48"/>
      <c r="B718" s="48"/>
      <c r="E718" s="25"/>
      <c r="F718" s="25"/>
      <c r="G718" s="48"/>
      <c r="T718" s="190"/>
      <c r="U718" s="190"/>
      <c r="V718" s="190"/>
      <c r="W718" s="190"/>
      <c r="X718" s="190"/>
      <c r="Y718" s="190"/>
      <c r="Z718" s="190"/>
      <c r="AA718" s="190"/>
      <c r="AB718" s="190"/>
      <c r="AC718" s="190"/>
      <c r="AD718" s="190"/>
      <c r="AE718" s="190"/>
      <c r="AF718" s="47"/>
      <c r="AG718" s="47"/>
      <c r="AH718" s="47"/>
      <c r="AI718" s="47"/>
      <c r="AJ718" s="47"/>
      <c r="AK718" s="47"/>
      <c r="AL718" s="47"/>
      <c r="AM718" s="47"/>
      <c r="AN718" s="47"/>
      <c r="AO718" s="47"/>
      <c r="AP718" s="47"/>
      <c r="AQ718" s="47"/>
      <c r="AR718" s="47"/>
      <c r="AS718" s="47"/>
      <c r="AT718" s="47"/>
      <c r="AU718" s="47"/>
      <c r="AV718" s="47"/>
      <c r="AW718" s="47"/>
      <c r="AX718" s="47"/>
      <c r="AY718" s="47"/>
    </row>
    <row r="719" spans="1:51" ht="13.2">
      <c r="A719" s="48"/>
      <c r="B719" s="48"/>
      <c r="E719" s="25"/>
      <c r="F719" s="25"/>
      <c r="G719" s="48"/>
      <c r="T719" s="190"/>
      <c r="U719" s="190"/>
      <c r="V719" s="190"/>
      <c r="W719" s="190"/>
      <c r="X719" s="190"/>
      <c r="Y719" s="190"/>
      <c r="Z719" s="190"/>
      <c r="AA719" s="190"/>
      <c r="AB719" s="190"/>
      <c r="AC719" s="190"/>
      <c r="AD719" s="190"/>
      <c r="AE719" s="190"/>
      <c r="AF719" s="47"/>
      <c r="AG719" s="47"/>
      <c r="AH719" s="47"/>
      <c r="AI719" s="47"/>
      <c r="AJ719" s="47"/>
      <c r="AK719" s="47"/>
      <c r="AL719" s="47"/>
      <c r="AM719" s="47"/>
      <c r="AN719" s="47"/>
      <c r="AO719" s="47"/>
      <c r="AP719" s="47"/>
      <c r="AQ719" s="47"/>
      <c r="AR719" s="47"/>
      <c r="AS719" s="47"/>
      <c r="AT719" s="47"/>
      <c r="AU719" s="47"/>
      <c r="AV719" s="47"/>
      <c r="AW719" s="47"/>
      <c r="AX719" s="47"/>
      <c r="AY719" s="47"/>
    </row>
    <row r="720" spans="1:51" ht="13.2">
      <c r="A720" s="48"/>
      <c r="B720" s="48"/>
      <c r="E720" s="25"/>
      <c r="F720" s="25"/>
      <c r="G720" s="48"/>
      <c r="T720" s="190"/>
      <c r="U720" s="190"/>
      <c r="V720" s="190"/>
      <c r="W720" s="190"/>
      <c r="X720" s="190"/>
      <c r="Y720" s="190"/>
      <c r="Z720" s="190"/>
      <c r="AA720" s="190"/>
      <c r="AB720" s="190"/>
      <c r="AC720" s="190"/>
      <c r="AD720" s="190"/>
      <c r="AE720" s="190"/>
      <c r="AF720" s="47"/>
      <c r="AG720" s="47"/>
      <c r="AH720" s="47"/>
      <c r="AI720" s="47"/>
      <c r="AJ720" s="47"/>
      <c r="AK720" s="47"/>
      <c r="AL720" s="47"/>
      <c r="AM720" s="47"/>
      <c r="AN720" s="47"/>
      <c r="AO720" s="47"/>
      <c r="AP720" s="47"/>
      <c r="AQ720" s="47"/>
      <c r="AR720" s="47"/>
      <c r="AS720" s="47"/>
      <c r="AT720" s="47"/>
      <c r="AU720" s="47"/>
      <c r="AV720" s="47"/>
      <c r="AW720" s="47"/>
      <c r="AX720" s="47"/>
      <c r="AY720" s="47"/>
    </row>
    <row r="721" spans="1:51" ht="13.2">
      <c r="A721" s="48"/>
      <c r="B721" s="48"/>
      <c r="E721" s="25"/>
      <c r="F721" s="25"/>
      <c r="G721" s="48"/>
      <c r="T721" s="190"/>
      <c r="U721" s="190"/>
      <c r="V721" s="190"/>
      <c r="W721" s="190"/>
      <c r="X721" s="190"/>
      <c r="Y721" s="190"/>
      <c r="Z721" s="190"/>
      <c r="AA721" s="190"/>
      <c r="AB721" s="190"/>
      <c r="AC721" s="190"/>
      <c r="AD721" s="190"/>
      <c r="AE721" s="190"/>
      <c r="AF721" s="47"/>
      <c r="AG721" s="47"/>
      <c r="AH721" s="47"/>
      <c r="AI721" s="47"/>
      <c r="AJ721" s="47"/>
      <c r="AK721" s="47"/>
      <c r="AL721" s="47"/>
      <c r="AM721" s="47"/>
      <c r="AN721" s="47"/>
      <c r="AO721" s="47"/>
      <c r="AP721" s="47"/>
      <c r="AQ721" s="47"/>
      <c r="AR721" s="47"/>
      <c r="AS721" s="47"/>
      <c r="AT721" s="47"/>
      <c r="AU721" s="47"/>
      <c r="AV721" s="47"/>
      <c r="AW721" s="47"/>
      <c r="AX721" s="47"/>
      <c r="AY721" s="47"/>
    </row>
    <row r="722" spans="1:51" ht="13.2">
      <c r="A722" s="48"/>
      <c r="B722" s="48"/>
      <c r="E722" s="25"/>
      <c r="F722" s="25"/>
      <c r="G722" s="48"/>
      <c r="T722" s="190"/>
      <c r="U722" s="190"/>
      <c r="V722" s="190"/>
      <c r="W722" s="190"/>
      <c r="X722" s="190"/>
      <c r="Y722" s="190"/>
      <c r="Z722" s="190"/>
      <c r="AA722" s="190"/>
      <c r="AB722" s="190"/>
      <c r="AC722" s="190"/>
      <c r="AD722" s="190"/>
      <c r="AE722" s="190"/>
      <c r="AF722" s="47"/>
      <c r="AG722" s="47"/>
      <c r="AH722" s="47"/>
      <c r="AI722" s="47"/>
      <c r="AJ722" s="47"/>
      <c r="AK722" s="47"/>
      <c r="AL722" s="47"/>
      <c r="AM722" s="47"/>
      <c r="AN722" s="47"/>
      <c r="AO722" s="47"/>
      <c r="AP722" s="47"/>
      <c r="AQ722" s="47"/>
      <c r="AR722" s="47"/>
      <c r="AS722" s="47"/>
      <c r="AT722" s="47"/>
      <c r="AU722" s="47"/>
      <c r="AV722" s="47"/>
      <c r="AW722" s="47"/>
      <c r="AX722" s="47"/>
      <c r="AY722" s="47"/>
    </row>
    <row r="723" spans="1:51" ht="13.2">
      <c r="A723" s="48"/>
      <c r="B723" s="48"/>
      <c r="E723" s="25"/>
      <c r="F723" s="25"/>
      <c r="G723" s="48"/>
      <c r="T723" s="190"/>
      <c r="U723" s="190"/>
      <c r="V723" s="190"/>
      <c r="W723" s="190"/>
      <c r="X723" s="190"/>
      <c r="Y723" s="190"/>
      <c r="Z723" s="190"/>
      <c r="AA723" s="190"/>
      <c r="AB723" s="190"/>
      <c r="AC723" s="190"/>
      <c r="AD723" s="190"/>
      <c r="AE723" s="190"/>
      <c r="AF723" s="47"/>
      <c r="AG723" s="47"/>
      <c r="AH723" s="47"/>
      <c r="AI723" s="47"/>
      <c r="AJ723" s="47"/>
      <c r="AK723" s="47"/>
      <c r="AL723" s="47"/>
      <c r="AM723" s="47"/>
      <c r="AN723" s="47"/>
      <c r="AO723" s="47"/>
      <c r="AP723" s="47"/>
      <c r="AQ723" s="47"/>
      <c r="AR723" s="47"/>
      <c r="AS723" s="47"/>
      <c r="AT723" s="47"/>
      <c r="AU723" s="47"/>
      <c r="AV723" s="47"/>
      <c r="AW723" s="47"/>
      <c r="AX723" s="47"/>
      <c r="AY723" s="47"/>
    </row>
    <row r="724" spans="1:51" ht="13.2">
      <c r="A724" s="48"/>
      <c r="B724" s="48"/>
      <c r="E724" s="25"/>
      <c r="F724" s="25"/>
      <c r="G724" s="48"/>
      <c r="T724" s="190"/>
      <c r="U724" s="190"/>
      <c r="V724" s="190"/>
      <c r="W724" s="190"/>
      <c r="X724" s="190"/>
      <c r="Y724" s="190"/>
      <c r="Z724" s="190"/>
      <c r="AA724" s="190"/>
      <c r="AB724" s="190"/>
      <c r="AC724" s="190"/>
      <c r="AD724" s="190"/>
      <c r="AE724" s="190"/>
      <c r="AF724" s="47"/>
      <c r="AG724" s="47"/>
      <c r="AH724" s="47"/>
      <c r="AI724" s="47"/>
      <c r="AJ724" s="47"/>
      <c r="AK724" s="47"/>
      <c r="AL724" s="47"/>
      <c r="AM724" s="47"/>
      <c r="AN724" s="47"/>
      <c r="AO724" s="47"/>
      <c r="AP724" s="47"/>
      <c r="AQ724" s="47"/>
      <c r="AR724" s="47"/>
      <c r="AS724" s="47"/>
      <c r="AT724" s="47"/>
      <c r="AU724" s="47"/>
      <c r="AV724" s="47"/>
      <c r="AW724" s="47"/>
      <c r="AX724" s="47"/>
      <c r="AY724" s="47"/>
    </row>
    <row r="725" spans="1:51" ht="13.2">
      <c r="A725" s="48"/>
      <c r="B725" s="48"/>
      <c r="E725" s="25"/>
      <c r="F725" s="25"/>
      <c r="G725" s="48"/>
      <c r="T725" s="190"/>
      <c r="U725" s="190"/>
      <c r="V725" s="190"/>
      <c r="W725" s="190"/>
      <c r="X725" s="190"/>
      <c r="Y725" s="190"/>
      <c r="Z725" s="190"/>
      <c r="AA725" s="190"/>
      <c r="AB725" s="190"/>
      <c r="AC725" s="190"/>
      <c r="AD725" s="190"/>
      <c r="AE725" s="190"/>
      <c r="AF725" s="47"/>
      <c r="AG725" s="47"/>
      <c r="AH725" s="47"/>
      <c r="AI725" s="47"/>
      <c r="AJ725" s="47"/>
      <c r="AK725" s="47"/>
      <c r="AL725" s="47"/>
      <c r="AM725" s="47"/>
      <c r="AN725" s="47"/>
      <c r="AO725" s="47"/>
      <c r="AP725" s="47"/>
      <c r="AQ725" s="47"/>
      <c r="AR725" s="47"/>
      <c r="AS725" s="47"/>
      <c r="AT725" s="47"/>
      <c r="AU725" s="47"/>
      <c r="AV725" s="47"/>
      <c r="AW725" s="47"/>
      <c r="AX725" s="47"/>
      <c r="AY725" s="47"/>
    </row>
    <row r="726" spans="1:51" ht="13.2">
      <c r="A726" s="48"/>
      <c r="B726" s="48"/>
      <c r="E726" s="25"/>
      <c r="F726" s="25"/>
      <c r="G726" s="48"/>
      <c r="T726" s="190"/>
      <c r="U726" s="190"/>
      <c r="V726" s="190"/>
      <c r="W726" s="190"/>
      <c r="X726" s="190"/>
      <c r="Y726" s="190"/>
      <c r="Z726" s="190"/>
      <c r="AA726" s="190"/>
      <c r="AB726" s="190"/>
      <c r="AC726" s="190"/>
      <c r="AD726" s="190"/>
      <c r="AE726" s="190"/>
      <c r="AF726" s="47"/>
      <c r="AG726" s="47"/>
      <c r="AH726" s="47"/>
      <c r="AI726" s="47"/>
      <c r="AJ726" s="47"/>
      <c r="AK726" s="47"/>
      <c r="AL726" s="47"/>
      <c r="AM726" s="47"/>
      <c r="AN726" s="47"/>
      <c r="AO726" s="47"/>
      <c r="AP726" s="47"/>
      <c r="AQ726" s="47"/>
      <c r="AR726" s="47"/>
      <c r="AS726" s="47"/>
      <c r="AT726" s="47"/>
      <c r="AU726" s="47"/>
      <c r="AV726" s="47"/>
      <c r="AW726" s="47"/>
      <c r="AX726" s="47"/>
      <c r="AY726" s="47"/>
    </row>
    <row r="727" spans="1:51" ht="13.2">
      <c r="A727" s="48"/>
      <c r="B727" s="48"/>
      <c r="E727" s="25"/>
      <c r="F727" s="25"/>
      <c r="G727" s="48"/>
      <c r="T727" s="190"/>
      <c r="U727" s="190"/>
      <c r="V727" s="190"/>
      <c r="W727" s="190"/>
      <c r="X727" s="190"/>
      <c r="Y727" s="190"/>
      <c r="Z727" s="190"/>
      <c r="AA727" s="190"/>
      <c r="AB727" s="190"/>
      <c r="AC727" s="190"/>
      <c r="AD727" s="190"/>
      <c r="AE727" s="190"/>
      <c r="AF727" s="47"/>
      <c r="AG727" s="47"/>
      <c r="AH727" s="47"/>
      <c r="AI727" s="47"/>
      <c r="AJ727" s="47"/>
      <c r="AK727" s="47"/>
      <c r="AL727" s="47"/>
      <c r="AM727" s="47"/>
      <c r="AN727" s="47"/>
      <c r="AO727" s="47"/>
      <c r="AP727" s="47"/>
      <c r="AQ727" s="47"/>
      <c r="AR727" s="47"/>
      <c r="AS727" s="47"/>
      <c r="AT727" s="47"/>
      <c r="AU727" s="47"/>
      <c r="AV727" s="47"/>
      <c r="AW727" s="47"/>
      <c r="AX727" s="47"/>
      <c r="AY727" s="47"/>
    </row>
    <row r="728" spans="1:51" ht="13.2">
      <c r="A728" s="48"/>
      <c r="B728" s="48"/>
      <c r="E728" s="25"/>
      <c r="F728" s="25"/>
      <c r="G728" s="48"/>
      <c r="T728" s="190"/>
      <c r="U728" s="190"/>
      <c r="V728" s="190"/>
      <c r="W728" s="190"/>
      <c r="X728" s="190"/>
      <c r="Y728" s="190"/>
      <c r="Z728" s="190"/>
      <c r="AA728" s="190"/>
      <c r="AB728" s="190"/>
      <c r="AC728" s="190"/>
      <c r="AD728" s="190"/>
      <c r="AE728" s="190"/>
      <c r="AF728" s="47"/>
      <c r="AG728" s="47"/>
      <c r="AH728" s="47"/>
      <c r="AI728" s="47"/>
      <c r="AJ728" s="47"/>
      <c r="AK728" s="47"/>
      <c r="AL728" s="47"/>
      <c r="AM728" s="47"/>
      <c r="AN728" s="47"/>
      <c r="AO728" s="47"/>
      <c r="AP728" s="47"/>
      <c r="AQ728" s="47"/>
      <c r="AR728" s="47"/>
      <c r="AS728" s="47"/>
      <c r="AT728" s="47"/>
      <c r="AU728" s="47"/>
      <c r="AV728" s="47"/>
      <c r="AW728" s="47"/>
      <c r="AX728" s="47"/>
      <c r="AY728" s="47"/>
    </row>
    <row r="729" spans="1:51" ht="13.2">
      <c r="A729" s="48"/>
      <c r="B729" s="48"/>
      <c r="E729" s="25"/>
      <c r="F729" s="25"/>
      <c r="G729" s="48"/>
      <c r="T729" s="190"/>
      <c r="U729" s="190"/>
      <c r="V729" s="190"/>
      <c r="W729" s="190"/>
      <c r="X729" s="190"/>
      <c r="Y729" s="190"/>
      <c r="Z729" s="190"/>
      <c r="AA729" s="190"/>
      <c r="AB729" s="190"/>
      <c r="AC729" s="190"/>
      <c r="AD729" s="190"/>
      <c r="AE729" s="190"/>
      <c r="AF729" s="47"/>
      <c r="AG729" s="47"/>
      <c r="AH729" s="47"/>
      <c r="AI729" s="47"/>
      <c r="AJ729" s="47"/>
      <c r="AK729" s="47"/>
      <c r="AL729" s="47"/>
      <c r="AM729" s="47"/>
      <c r="AN729" s="47"/>
      <c r="AO729" s="47"/>
      <c r="AP729" s="47"/>
      <c r="AQ729" s="47"/>
      <c r="AR729" s="47"/>
      <c r="AS729" s="47"/>
      <c r="AT729" s="47"/>
      <c r="AU729" s="47"/>
      <c r="AV729" s="47"/>
      <c r="AW729" s="47"/>
      <c r="AX729" s="47"/>
      <c r="AY729" s="47"/>
    </row>
    <row r="730" spans="1:51" ht="13.2">
      <c r="A730" s="48"/>
      <c r="B730" s="48"/>
      <c r="E730" s="25"/>
      <c r="F730" s="25"/>
      <c r="G730" s="48"/>
      <c r="T730" s="190"/>
      <c r="U730" s="190"/>
      <c r="V730" s="190"/>
      <c r="W730" s="190"/>
      <c r="X730" s="190"/>
      <c r="Y730" s="190"/>
      <c r="Z730" s="190"/>
      <c r="AA730" s="190"/>
      <c r="AB730" s="190"/>
      <c r="AC730" s="190"/>
      <c r="AD730" s="190"/>
      <c r="AE730" s="190"/>
      <c r="AF730" s="47"/>
      <c r="AG730" s="47"/>
      <c r="AH730" s="47"/>
      <c r="AI730" s="47"/>
      <c r="AJ730" s="47"/>
      <c r="AK730" s="47"/>
      <c r="AL730" s="47"/>
      <c r="AM730" s="47"/>
      <c r="AN730" s="47"/>
      <c r="AO730" s="47"/>
      <c r="AP730" s="47"/>
      <c r="AQ730" s="47"/>
      <c r="AR730" s="47"/>
      <c r="AS730" s="47"/>
      <c r="AT730" s="47"/>
      <c r="AU730" s="47"/>
      <c r="AV730" s="47"/>
      <c r="AW730" s="47"/>
      <c r="AX730" s="47"/>
      <c r="AY730" s="47"/>
    </row>
    <row r="731" spans="1:51" ht="13.2">
      <c r="A731" s="48"/>
      <c r="B731" s="48"/>
      <c r="E731" s="25"/>
      <c r="F731" s="25"/>
      <c r="G731" s="48"/>
      <c r="T731" s="190"/>
      <c r="U731" s="190"/>
      <c r="V731" s="190"/>
      <c r="W731" s="190"/>
      <c r="X731" s="190"/>
      <c r="Y731" s="190"/>
      <c r="Z731" s="190"/>
      <c r="AA731" s="190"/>
      <c r="AB731" s="190"/>
      <c r="AC731" s="190"/>
      <c r="AD731" s="190"/>
      <c r="AE731" s="190"/>
      <c r="AF731" s="47"/>
      <c r="AG731" s="47"/>
      <c r="AH731" s="47"/>
      <c r="AI731" s="47"/>
      <c r="AJ731" s="47"/>
      <c r="AK731" s="47"/>
      <c r="AL731" s="47"/>
      <c r="AM731" s="47"/>
      <c r="AN731" s="47"/>
      <c r="AO731" s="47"/>
      <c r="AP731" s="47"/>
      <c r="AQ731" s="47"/>
      <c r="AR731" s="47"/>
      <c r="AS731" s="47"/>
      <c r="AT731" s="47"/>
      <c r="AU731" s="47"/>
      <c r="AV731" s="47"/>
      <c r="AW731" s="47"/>
      <c r="AX731" s="47"/>
      <c r="AY731" s="47"/>
    </row>
    <row r="732" spans="1:51" ht="13.2">
      <c r="A732" s="48"/>
      <c r="B732" s="48"/>
      <c r="E732" s="25"/>
      <c r="F732" s="25"/>
      <c r="G732" s="48"/>
      <c r="T732" s="190"/>
      <c r="U732" s="190"/>
      <c r="V732" s="190"/>
      <c r="W732" s="190"/>
      <c r="X732" s="190"/>
      <c r="Y732" s="190"/>
      <c r="Z732" s="190"/>
      <c r="AA732" s="190"/>
      <c r="AB732" s="190"/>
      <c r="AC732" s="190"/>
      <c r="AD732" s="190"/>
      <c r="AE732" s="190"/>
      <c r="AF732" s="47"/>
      <c r="AG732" s="47"/>
      <c r="AH732" s="47"/>
      <c r="AI732" s="47"/>
      <c r="AJ732" s="47"/>
      <c r="AK732" s="47"/>
      <c r="AL732" s="47"/>
      <c r="AM732" s="47"/>
      <c r="AN732" s="47"/>
      <c r="AO732" s="47"/>
      <c r="AP732" s="47"/>
      <c r="AQ732" s="47"/>
      <c r="AR732" s="47"/>
      <c r="AS732" s="47"/>
      <c r="AT732" s="47"/>
      <c r="AU732" s="47"/>
      <c r="AV732" s="47"/>
      <c r="AW732" s="47"/>
      <c r="AX732" s="47"/>
      <c r="AY732" s="47"/>
    </row>
    <row r="733" spans="1:51" ht="13.2">
      <c r="A733" s="48"/>
      <c r="B733" s="48"/>
      <c r="E733" s="25"/>
      <c r="F733" s="25"/>
      <c r="G733" s="48"/>
      <c r="T733" s="190"/>
      <c r="U733" s="190"/>
      <c r="V733" s="190"/>
      <c r="W733" s="190"/>
      <c r="X733" s="190"/>
      <c r="Y733" s="190"/>
      <c r="Z733" s="190"/>
      <c r="AA733" s="190"/>
      <c r="AB733" s="190"/>
      <c r="AC733" s="190"/>
      <c r="AD733" s="190"/>
      <c r="AE733" s="190"/>
      <c r="AF733" s="47"/>
      <c r="AG733" s="47"/>
      <c r="AH733" s="47"/>
      <c r="AI733" s="47"/>
      <c r="AJ733" s="47"/>
      <c r="AK733" s="47"/>
      <c r="AL733" s="47"/>
      <c r="AM733" s="47"/>
      <c r="AN733" s="47"/>
      <c r="AO733" s="47"/>
      <c r="AP733" s="47"/>
      <c r="AQ733" s="47"/>
      <c r="AR733" s="47"/>
      <c r="AS733" s="47"/>
      <c r="AT733" s="47"/>
      <c r="AU733" s="47"/>
      <c r="AV733" s="47"/>
      <c r="AW733" s="47"/>
      <c r="AX733" s="47"/>
      <c r="AY733" s="47"/>
    </row>
    <row r="734" spans="1:51" ht="13.2">
      <c r="A734" s="48"/>
      <c r="B734" s="48"/>
      <c r="E734" s="25"/>
      <c r="F734" s="25"/>
      <c r="G734" s="48"/>
      <c r="T734" s="190"/>
      <c r="U734" s="190"/>
      <c r="V734" s="190"/>
      <c r="W734" s="190"/>
      <c r="X734" s="190"/>
      <c r="Y734" s="190"/>
      <c r="Z734" s="190"/>
      <c r="AA734" s="190"/>
      <c r="AB734" s="190"/>
      <c r="AC734" s="190"/>
      <c r="AD734" s="190"/>
      <c r="AE734" s="190"/>
      <c r="AF734" s="47"/>
      <c r="AG734" s="47"/>
      <c r="AH734" s="47"/>
      <c r="AI734" s="47"/>
      <c r="AJ734" s="47"/>
      <c r="AK734" s="47"/>
      <c r="AL734" s="47"/>
      <c r="AM734" s="47"/>
      <c r="AN734" s="47"/>
      <c r="AO734" s="47"/>
      <c r="AP734" s="47"/>
      <c r="AQ734" s="47"/>
      <c r="AR734" s="47"/>
      <c r="AS734" s="47"/>
      <c r="AT734" s="47"/>
      <c r="AU734" s="47"/>
      <c r="AV734" s="47"/>
      <c r="AW734" s="47"/>
      <c r="AX734" s="47"/>
      <c r="AY734" s="47"/>
    </row>
    <row r="735" spans="1:51" ht="13.2">
      <c r="A735" s="48"/>
      <c r="B735" s="48"/>
      <c r="E735" s="25"/>
      <c r="F735" s="25"/>
      <c r="G735" s="48"/>
      <c r="T735" s="190"/>
      <c r="U735" s="190"/>
      <c r="V735" s="190"/>
      <c r="W735" s="190"/>
      <c r="X735" s="190"/>
      <c r="Y735" s="190"/>
      <c r="Z735" s="190"/>
      <c r="AA735" s="190"/>
      <c r="AB735" s="190"/>
      <c r="AC735" s="190"/>
      <c r="AD735" s="190"/>
      <c r="AE735" s="190"/>
      <c r="AF735" s="47"/>
      <c r="AG735" s="47"/>
      <c r="AH735" s="47"/>
      <c r="AI735" s="47"/>
      <c r="AJ735" s="47"/>
      <c r="AK735" s="47"/>
      <c r="AL735" s="47"/>
      <c r="AM735" s="47"/>
      <c r="AN735" s="47"/>
      <c r="AO735" s="47"/>
      <c r="AP735" s="47"/>
      <c r="AQ735" s="47"/>
      <c r="AR735" s="47"/>
      <c r="AS735" s="47"/>
      <c r="AT735" s="47"/>
      <c r="AU735" s="47"/>
      <c r="AV735" s="47"/>
      <c r="AW735" s="47"/>
      <c r="AX735" s="47"/>
      <c r="AY735" s="47"/>
    </row>
    <row r="736" spans="1:51" ht="13.2">
      <c r="A736" s="48"/>
      <c r="B736" s="48"/>
      <c r="E736" s="25"/>
      <c r="F736" s="25"/>
      <c r="G736" s="48"/>
      <c r="T736" s="190"/>
      <c r="U736" s="190"/>
      <c r="V736" s="190"/>
      <c r="W736" s="190"/>
      <c r="X736" s="190"/>
      <c r="Y736" s="190"/>
      <c r="Z736" s="190"/>
      <c r="AA736" s="190"/>
      <c r="AB736" s="190"/>
      <c r="AC736" s="190"/>
      <c r="AD736" s="190"/>
      <c r="AE736" s="190"/>
      <c r="AF736" s="47"/>
      <c r="AG736" s="47"/>
      <c r="AH736" s="47"/>
      <c r="AI736" s="47"/>
      <c r="AJ736" s="47"/>
      <c r="AK736" s="47"/>
      <c r="AL736" s="47"/>
      <c r="AM736" s="47"/>
      <c r="AN736" s="47"/>
      <c r="AO736" s="47"/>
      <c r="AP736" s="47"/>
      <c r="AQ736" s="47"/>
      <c r="AR736" s="47"/>
      <c r="AS736" s="47"/>
      <c r="AT736" s="47"/>
      <c r="AU736" s="47"/>
      <c r="AV736" s="47"/>
      <c r="AW736" s="47"/>
      <c r="AX736" s="47"/>
      <c r="AY736" s="47"/>
    </row>
    <row r="737" spans="1:51" ht="13.2">
      <c r="A737" s="48"/>
      <c r="B737" s="48"/>
      <c r="E737" s="25"/>
      <c r="F737" s="25"/>
      <c r="G737" s="48"/>
      <c r="T737" s="190"/>
      <c r="U737" s="190"/>
      <c r="V737" s="190"/>
      <c r="W737" s="190"/>
      <c r="X737" s="190"/>
      <c r="Y737" s="190"/>
      <c r="Z737" s="190"/>
      <c r="AA737" s="190"/>
      <c r="AB737" s="190"/>
      <c r="AC737" s="190"/>
      <c r="AD737" s="190"/>
      <c r="AE737" s="190"/>
      <c r="AF737" s="47"/>
      <c r="AG737" s="47"/>
      <c r="AH737" s="47"/>
      <c r="AI737" s="47"/>
      <c r="AJ737" s="47"/>
      <c r="AK737" s="47"/>
      <c r="AL737" s="47"/>
      <c r="AM737" s="47"/>
      <c r="AN737" s="47"/>
      <c r="AO737" s="47"/>
      <c r="AP737" s="47"/>
      <c r="AQ737" s="47"/>
      <c r="AR737" s="47"/>
      <c r="AS737" s="47"/>
      <c r="AT737" s="47"/>
      <c r="AU737" s="47"/>
      <c r="AV737" s="47"/>
      <c r="AW737" s="47"/>
      <c r="AX737" s="47"/>
      <c r="AY737" s="47"/>
    </row>
    <row r="738" spans="1:51" ht="13.2">
      <c r="A738" s="48"/>
      <c r="B738" s="48"/>
      <c r="E738" s="25"/>
      <c r="F738" s="25"/>
      <c r="G738" s="48"/>
      <c r="T738" s="190"/>
      <c r="U738" s="190"/>
      <c r="V738" s="190"/>
      <c r="W738" s="190"/>
      <c r="X738" s="190"/>
      <c r="Y738" s="190"/>
      <c r="Z738" s="190"/>
      <c r="AA738" s="190"/>
      <c r="AB738" s="190"/>
      <c r="AC738" s="190"/>
      <c r="AD738" s="190"/>
      <c r="AE738" s="190"/>
      <c r="AF738" s="47"/>
      <c r="AG738" s="47"/>
      <c r="AH738" s="47"/>
      <c r="AI738" s="47"/>
      <c r="AJ738" s="47"/>
      <c r="AK738" s="47"/>
      <c r="AL738" s="47"/>
      <c r="AM738" s="47"/>
      <c r="AN738" s="47"/>
      <c r="AO738" s="47"/>
      <c r="AP738" s="47"/>
      <c r="AQ738" s="47"/>
      <c r="AR738" s="47"/>
      <c r="AS738" s="47"/>
      <c r="AT738" s="47"/>
      <c r="AU738" s="47"/>
      <c r="AV738" s="47"/>
      <c r="AW738" s="47"/>
      <c r="AX738" s="47"/>
      <c r="AY738" s="47"/>
    </row>
    <row r="739" spans="1:51" ht="13.2">
      <c r="A739" s="48"/>
      <c r="B739" s="48"/>
      <c r="E739" s="25"/>
      <c r="F739" s="25"/>
      <c r="G739" s="48"/>
      <c r="T739" s="190"/>
      <c r="U739" s="190"/>
      <c r="V739" s="190"/>
      <c r="W739" s="190"/>
      <c r="X739" s="190"/>
      <c r="Y739" s="190"/>
      <c r="Z739" s="190"/>
      <c r="AA739" s="190"/>
      <c r="AB739" s="190"/>
      <c r="AC739" s="190"/>
      <c r="AD739" s="190"/>
      <c r="AE739" s="190"/>
      <c r="AF739" s="47"/>
      <c r="AG739" s="47"/>
      <c r="AH739" s="47"/>
      <c r="AI739" s="47"/>
      <c r="AJ739" s="47"/>
      <c r="AK739" s="47"/>
      <c r="AL739" s="47"/>
      <c r="AM739" s="47"/>
      <c r="AN739" s="47"/>
      <c r="AO739" s="47"/>
      <c r="AP739" s="47"/>
      <c r="AQ739" s="47"/>
      <c r="AR739" s="47"/>
      <c r="AS739" s="47"/>
      <c r="AT739" s="47"/>
      <c r="AU739" s="47"/>
      <c r="AV739" s="47"/>
      <c r="AW739" s="47"/>
      <c r="AX739" s="47"/>
      <c r="AY739" s="47"/>
    </row>
    <row r="740" spans="1:51" ht="13.2">
      <c r="A740" s="48"/>
      <c r="B740" s="48"/>
      <c r="E740" s="25"/>
      <c r="F740" s="25"/>
      <c r="G740" s="48"/>
      <c r="T740" s="190"/>
      <c r="U740" s="190"/>
      <c r="V740" s="190"/>
      <c r="W740" s="190"/>
      <c r="X740" s="190"/>
      <c r="Y740" s="190"/>
      <c r="Z740" s="190"/>
      <c r="AA740" s="190"/>
      <c r="AB740" s="190"/>
      <c r="AC740" s="190"/>
      <c r="AD740" s="190"/>
      <c r="AE740" s="190"/>
      <c r="AF740" s="47"/>
      <c r="AG740" s="47"/>
      <c r="AH740" s="47"/>
      <c r="AI740" s="47"/>
      <c r="AJ740" s="47"/>
      <c r="AK740" s="47"/>
      <c r="AL740" s="47"/>
      <c r="AM740" s="47"/>
      <c r="AN740" s="47"/>
      <c r="AO740" s="47"/>
      <c r="AP740" s="47"/>
      <c r="AQ740" s="47"/>
      <c r="AR740" s="47"/>
      <c r="AS740" s="47"/>
      <c r="AT740" s="47"/>
      <c r="AU740" s="47"/>
      <c r="AV740" s="47"/>
      <c r="AW740" s="47"/>
      <c r="AX740" s="47"/>
      <c r="AY740" s="47"/>
    </row>
    <row r="741" spans="1:51" ht="13.2">
      <c r="A741" s="48"/>
      <c r="B741" s="48"/>
      <c r="E741" s="25"/>
      <c r="F741" s="25"/>
      <c r="G741" s="48"/>
      <c r="T741" s="190"/>
      <c r="U741" s="190"/>
      <c r="V741" s="190"/>
      <c r="W741" s="190"/>
      <c r="X741" s="190"/>
      <c r="Y741" s="190"/>
      <c r="Z741" s="190"/>
      <c r="AA741" s="190"/>
      <c r="AB741" s="190"/>
      <c r="AC741" s="190"/>
      <c r="AD741" s="190"/>
      <c r="AE741" s="190"/>
      <c r="AF741" s="47"/>
      <c r="AG741" s="47"/>
      <c r="AH741" s="47"/>
      <c r="AI741" s="47"/>
      <c r="AJ741" s="47"/>
      <c r="AK741" s="47"/>
      <c r="AL741" s="47"/>
      <c r="AM741" s="47"/>
      <c r="AN741" s="47"/>
      <c r="AO741" s="47"/>
      <c r="AP741" s="47"/>
      <c r="AQ741" s="47"/>
      <c r="AR741" s="47"/>
      <c r="AS741" s="47"/>
      <c r="AT741" s="47"/>
      <c r="AU741" s="47"/>
      <c r="AV741" s="47"/>
      <c r="AW741" s="47"/>
      <c r="AX741" s="47"/>
      <c r="AY741" s="47"/>
    </row>
    <row r="742" spans="1:51" ht="13.2">
      <c r="A742" s="48"/>
      <c r="B742" s="48"/>
      <c r="E742" s="25"/>
      <c r="F742" s="25"/>
      <c r="G742" s="48"/>
      <c r="T742" s="190"/>
      <c r="U742" s="190"/>
      <c r="V742" s="190"/>
      <c r="W742" s="190"/>
      <c r="X742" s="190"/>
      <c r="Y742" s="190"/>
      <c r="Z742" s="190"/>
      <c r="AA742" s="190"/>
      <c r="AB742" s="190"/>
      <c r="AC742" s="190"/>
      <c r="AD742" s="190"/>
      <c r="AE742" s="190"/>
      <c r="AF742" s="47"/>
      <c r="AG742" s="47"/>
      <c r="AH742" s="47"/>
      <c r="AI742" s="47"/>
      <c r="AJ742" s="47"/>
      <c r="AK742" s="47"/>
      <c r="AL742" s="47"/>
      <c r="AM742" s="47"/>
      <c r="AN742" s="47"/>
      <c r="AO742" s="47"/>
      <c r="AP742" s="47"/>
      <c r="AQ742" s="47"/>
      <c r="AR742" s="47"/>
      <c r="AS742" s="47"/>
      <c r="AT742" s="47"/>
      <c r="AU742" s="47"/>
      <c r="AV742" s="47"/>
      <c r="AW742" s="47"/>
      <c r="AX742" s="47"/>
      <c r="AY742" s="47"/>
    </row>
    <row r="743" spans="1:51" ht="13.2">
      <c r="A743" s="48"/>
      <c r="B743" s="48"/>
      <c r="E743" s="25"/>
      <c r="F743" s="25"/>
      <c r="G743" s="48"/>
      <c r="T743" s="190"/>
      <c r="U743" s="190"/>
      <c r="V743" s="190"/>
      <c r="W743" s="190"/>
      <c r="X743" s="190"/>
      <c r="Y743" s="190"/>
      <c r="Z743" s="190"/>
      <c r="AA743" s="190"/>
      <c r="AB743" s="190"/>
      <c r="AC743" s="190"/>
      <c r="AD743" s="190"/>
      <c r="AE743" s="190"/>
      <c r="AF743" s="47"/>
      <c r="AG743" s="47"/>
      <c r="AH743" s="47"/>
      <c r="AI743" s="47"/>
      <c r="AJ743" s="47"/>
      <c r="AK743" s="47"/>
      <c r="AL743" s="47"/>
      <c r="AM743" s="47"/>
      <c r="AN743" s="47"/>
      <c r="AO743" s="47"/>
      <c r="AP743" s="47"/>
      <c r="AQ743" s="47"/>
      <c r="AR743" s="47"/>
      <c r="AS743" s="47"/>
      <c r="AT743" s="47"/>
      <c r="AU743" s="47"/>
      <c r="AV743" s="47"/>
      <c r="AW743" s="47"/>
      <c r="AX743" s="47"/>
      <c r="AY743" s="47"/>
    </row>
    <row r="744" spans="1:51" ht="13.2">
      <c r="A744" s="48"/>
      <c r="B744" s="48"/>
      <c r="E744" s="25"/>
      <c r="F744" s="25"/>
      <c r="G744" s="48"/>
      <c r="T744" s="190"/>
      <c r="U744" s="190"/>
      <c r="V744" s="190"/>
      <c r="W744" s="190"/>
      <c r="X744" s="190"/>
      <c r="Y744" s="190"/>
      <c r="Z744" s="190"/>
      <c r="AA744" s="190"/>
      <c r="AB744" s="190"/>
      <c r="AC744" s="190"/>
      <c r="AD744" s="190"/>
      <c r="AE744" s="190"/>
      <c r="AF744" s="47"/>
      <c r="AG744" s="47"/>
      <c r="AH744" s="47"/>
      <c r="AI744" s="47"/>
      <c r="AJ744" s="47"/>
      <c r="AK744" s="47"/>
      <c r="AL744" s="47"/>
      <c r="AM744" s="47"/>
      <c r="AN744" s="47"/>
      <c r="AO744" s="47"/>
      <c r="AP744" s="47"/>
      <c r="AQ744" s="47"/>
      <c r="AR744" s="47"/>
      <c r="AS744" s="47"/>
      <c r="AT744" s="47"/>
      <c r="AU744" s="47"/>
      <c r="AV744" s="47"/>
      <c r="AW744" s="47"/>
      <c r="AX744" s="47"/>
      <c r="AY744" s="47"/>
    </row>
    <row r="745" spans="1:51" ht="13.2">
      <c r="A745" s="48"/>
      <c r="B745" s="48"/>
      <c r="E745" s="25"/>
      <c r="F745" s="25"/>
      <c r="G745" s="48"/>
      <c r="T745" s="190"/>
      <c r="U745" s="190"/>
      <c r="V745" s="190"/>
      <c r="W745" s="190"/>
      <c r="X745" s="190"/>
      <c r="Y745" s="190"/>
      <c r="Z745" s="190"/>
      <c r="AA745" s="190"/>
      <c r="AB745" s="190"/>
      <c r="AC745" s="190"/>
      <c r="AD745" s="190"/>
      <c r="AE745" s="190"/>
      <c r="AF745" s="47"/>
      <c r="AG745" s="47"/>
      <c r="AH745" s="47"/>
      <c r="AI745" s="47"/>
      <c r="AJ745" s="47"/>
      <c r="AK745" s="47"/>
      <c r="AL745" s="47"/>
      <c r="AM745" s="47"/>
      <c r="AN745" s="47"/>
      <c r="AO745" s="47"/>
      <c r="AP745" s="47"/>
      <c r="AQ745" s="47"/>
      <c r="AR745" s="47"/>
      <c r="AS745" s="47"/>
      <c r="AT745" s="47"/>
      <c r="AU745" s="47"/>
      <c r="AV745" s="47"/>
      <c r="AW745" s="47"/>
      <c r="AX745" s="47"/>
      <c r="AY745" s="47"/>
    </row>
    <row r="746" spans="1:51" ht="13.2">
      <c r="A746" s="48"/>
      <c r="B746" s="48"/>
      <c r="E746" s="25"/>
      <c r="F746" s="25"/>
      <c r="G746" s="48"/>
      <c r="T746" s="190"/>
      <c r="U746" s="190"/>
      <c r="V746" s="190"/>
      <c r="W746" s="190"/>
      <c r="X746" s="190"/>
      <c r="Y746" s="190"/>
      <c r="Z746" s="190"/>
      <c r="AA746" s="190"/>
      <c r="AB746" s="190"/>
      <c r="AC746" s="190"/>
      <c r="AD746" s="190"/>
      <c r="AE746" s="190"/>
      <c r="AF746" s="47"/>
      <c r="AG746" s="47"/>
      <c r="AH746" s="47"/>
      <c r="AI746" s="47"/>
      <c r="AJ746" s="47"/>
      <c r="AK746" s="47"/>
      <c r="AL746" s="47"/>
      <c r="AM746" s="47"/>
      <c r="AN746" s="47"/>
      <c r="AO746" s="47"/>
      <c r="AP746" s="47"/>
      <c r="AQ746" s="47"/>
      <c r="AR746" s="47"/>
      <c r="AS746" s="47"/>
      <c r="AT746" s="47"/>
      <c r="AU746" s="47"/>
      <c r="AV746" s="47"/>
      <c r="AW746" s="47"/>
      <c r="AX746" s="47"/>
      <c r="AY746" s="47"/>
    </row>
    <row r="747" spans="1:51" ht="13.2">
      <c r="A747" s="48"/>
      <c r="B747" s="48"/>
      <c r="E747" s="25"/>
      <c r="F747" s="25"/>
      <c r="G747" s="48"/>
      <c r="T747" s="190"/>
      <c r="U747" s="190"/>
      <c r="V747" s="190"/>
      <c r="W747" s="190"/>
      <c r="X747" s="190"/>
      <c r="Y747" s="190"/>
      <c r="Z747" s="190"/>
      <c r="AA747" s="190"/>
      <c r="AB747" s="190"/>
      <c r="AC747" s="190"/>
      <c r="AD747" s="190"/>
      <c r="AE747" s="190"/>
      <c r="AF747" s="47"/>
      <c r="AG747" s="47"/>
      <c r="AH747" s="47"/>
      <c r="AI747" s="47"/>
      <c r="AJ747" s="47"/>
      <c r="AK747" s="47"/>
      <c r="AL747" s="47"/>
      <c r="AM747" s="47"/>
      <c r="AN747" s="47"/>
      <c r="AO747" s="47"/>
      <c r="AP747" s="47"/>
      <c r="AQ747" s="47"/>
      <c r="AR747" s="47"/>
      <c r="AS747" s="47"/>
      <c r="AT747" s="47"/>
      <c r="AU747" s="47"/>
      <c r="AV747" s="47"/>
      <c r="AW747" s="47"/>
      <c r="AX747" s="47"/>
      <c r="AY747" s="47"/>
    </row>
    <row r="748" spans="1:51" ht="13.2">
      <c r="A748" s="48"/>
      <c r="B748" s="48"/>
      <c r="E748" s="25"/>
      <c r="F748" s="25"/>
      <c r="G748" s="48"/>
      <c r="T748" s="190"/>
      <c r="U748" s="190"/>
      <c r="V748" s="190"/>
      <c r="W748" s="190"/>
      <c r="X748" s="190"/>
      <c r="Y748" s="190"/>
      <c r="Z748" s="190"/>
      <c r="AA748" s="190"/>
      <c r="AB748" s="190"/>
      <c r="AC748" s="190"/>
      <c r="AD748" s="190"/>
      <c r="AE748" s="190"/>
      <c r="AF748" s="47"/>
      <c r="AG748" s="47"/>
      <c r="AH748" s="47"/>
      <c r="AI748" s="47"/>
      <c r="AJ748" s="47"/>
      <c r="AK748" s="47"/>
      <c r="AL748" s="47"/>
      <c r="AM748" s="47"/>
      <c r="AN748" s="47"/>
      <c r="AO748" s="47"/>
      <c r="AP748" s="47"/>
      <c r="AQ748" s="47"/>
      <c r="AR748" s="47"/>
      <c r="AS748" s="47"/>
      <c r="AT748" s="47"/>
      <c r="AU748" s="47"/>
      <c r="AV748" s="47"/>
      <c r="AW748" s="47"/>
      <c r="AX748" s="47"/>
      <c r="AY748" s="47"/>
    </row>
    <row r="749" spans="1:51" ht="13.2">
      <c r="A749" s="48"/>
      <c r="B749" s="48"/>
      <c r="E749" s="25"/>
      <c r="F749" s="25"/>
      <c r="G749" s="48"/>
      <c r="T749" s="190"/>
      <c r="U749" s="190"/>
      <c r="V749" s="190"/>
      <c r="W749" s="190"/>
      <c r="X749" s="190"/>
      <c r="Y749" s="190"/>
      <c r="Z749" s="190"/>
      <c r="AA749" s="190"/>
      <c r="AB749" s="190"/>
      <c r="AC749" s="190"/>
      <c r="AD749" s="190"/>
      <c r="AE749" s="190"/>
      <c r="AF749" s="47"/>
      <c r="AG749" s="47"/>
      <c r="AH749" s="47"/>
      <c r="AI749" s="47"/>
      <c r="AJ749" s="47"/>
      <c r="AK749" s="47"/>
      <c r="AL749" s="47"/>
      <c r="AM749" s="47"/>
      <c r="AN749" s="47"/>
      <c r="AO749" s="47"/>
      <c r="AP749" s="47"/>
      <c r="AQ749" s="47"/>
      <c r="AR749" s="47"/>
      <c r="AS749" s="47"/>
      <c r="AT749" s="47"/>
      <c r="AU749" s="47"/>
      <c r="AV749" s="47"/>
      <c r="AW749" s="47"/>
      <c r="AX749" s="47"/>
      <c r="AY749" s="47"/>
    </row>
    <row r="750" spans="1:51" ht="13.2">
      <c r="A750" s="48"/>
      <c r="B750" s="48"/>
      <c r="E750" s="25"/>
      <c r="F750" s="25"/>
      <c r="G750" s="48"/>
      <c r="T750" s="190"/>
      <c r="U750" s="190"/>
      <c r="V750" s="190"/>
      <c r="W750" s="190"/>
      <c r="X750" s="190"/>
      <c r="Y750" s="190"/>
      <c r="Z750" s="190"/>
      <c r="AA750" s="190"/>
      <c r="AB750" s="190"/>
      <c r="AC750" s="190"/>
      <c r="AD750" s="190"/>
      <c r="AE750" s="190"/>
      <c r="AF750" s="47"/>
      <c r="AG750" s="47"/>
      <c r="AH750" s="47"/>
      <c r="AI750" s="47"/>
      <c r="AJ750" s="47"/>
      <c r="AK750" s="47"/>
      <c r="AL750" s="47"/>
      <c r="AM750" s="47"/>
      <c r="AN750" s="47"/>
      <c r="AO750" s="47"/>
      <c r="AP750" s="47"/>
      <c r="AQ750" s="47"/>
      <c r="AR750" s="47"/>
      <c r="AS750" s="47"/>
      <c r="AT750" s="47"/>
      <c r="AU750" s="47"/>
      <c r="AV750" s="47"/>
      <c r="AW750" s="47"/>
      <c r="AX750" s="47"/>
      <c r="AY750" s="47"/>
    </row>
    <row r="751" spans="1:51" ht="13.2">
      <c r="A751" s="48"/>
      <c r="B751" s="48"/>
      <c r="E751" s="25"/>
      <c r="F751" s="25"/>
      <c r="G751" s="48"/>
      <c r="T751" s="190"/>
      <c r="U751" s="190"/>
      <c r="V751" s="190"/>
      <c r="W751" s="190"/>
      <c r="X751" s="190"/>
      <c r="Y751" s="190"/>
      <c r="Z751" s="190"/>
      <c r="AA751" s="190"/>
      <c r="AB751" s="190"/>
      <c r="AC751" s="190"/>
      <c r="AD751" s="190"/>
      <c r="AE751" s="190"/>
      <c r="AF751" s="47"/>
      <c r="AG751" s="47"/>
      <c r="AH751" s="47"/>
      <c r="AI751" s="47"/>
      <c r="AJ751" s="47"/>
      <c r="AK751" s="47"/>
      <c r="AL751" s="47"/>
      <c r="AM751" s="47"/>
      <c r="AN751" s="47"/>
      <c r="AO751" s="47"/>
      <c r="AP751" s="47"/>
      <c r="AQ751" s="47"/>
      <c r="AR751" s="47"/>
      <c r="AS751" s="47"/>
      <c r="AT751" s="47"/>
      <c r="AU751" s="47"/>
      <c r="AV751" s="47"/>
      <c r="AW751" s="47"/>
      <c r="AX751" s="47"/>
      <c r="AY751" s="47"/>
    </row>
    <row r="752" spans="1:51" ht="13.2">
      <c r="A752" s="48"/>
      <c r="B752" s="48"/>
      <c r="E752" s="25"/>
      <c r="F752" s="25"/>
      <c r="G752" s="48"/>
      <c r="T752" s="190"/>
      <c r="U752" s="190"/>
      <c r="V752" s="190"/>
      <c r="W752" s="190"/>
      <c r="X752" s="190"/>
      <c r="Y752" s="190"/>
      <c r="Z752" s="190"/>
      <c r="AA752" s="190"/>
      <c r="AB752" s="190"/>
      <c r="AC752" s="190"/>
      <c r="AD752" s="190"/>
      <c r="AE752" s="190"/>
      <c r="AF752" s="47"/>
      <c r="AG752" s="47"/>
      <c r="AH752" s="47"/>
      <c r="AI752" s="47"/>
      <c r="AJ752" s="47"/>
      <c r="AK752" s="47"/>
      <c r="AL752" s="47"/>
      <c r="AM752" s="47"/>
      <c r="AN752" s="47"/>
      <c r="AO752" s="47"/>
      <c r="AP752" s="47"/>
      <c r="AQ752" s="47"/>
      <c r="AR752" s="47"/>
      <c r="AS752" s="47"/>
      <c r="AT752" s="47"/>
      <c r="AU752" s="47"/>
      <c r="AV752" s="47"/>
      <c r="AW752" s="47"/>
      <c r="AX752" s="47"/>
      <c r="AY752" s="47"/>
    </row>
    <row r="753" spans="1:51" ht="13.2">
      <c r="A753" s="48"/>
      <c r="B753" s="48"/>
      <c r="E753" s="25"/>
      <c r="F753" s="25"/>
      <c r="G753" s="48"/>
      <c r="T753" s="190"/>
      <c r="U753" s="190"/>
      <c r="V753" s="190"/>
      <c r="W753" s="190"/>
      <c r="X753" s="190"/>
      <c r="Y753" s="190"/>
      <c r="Z753" s="190"/>
      <c r="AA753" s="190"/>
      <c r="AB753" s="190"/>
      <c r="AC753" s="190"/>
      <c r="AD753" s="190"/>
      <c r="AE753" s="190"/>
      <c r="AF753" s="47"/>
      <c r="AG753" s="47"/>
      <c r="AH753" s="47"/>
      <c r="AI753" s="47"/>
      <c r="AJ753" s="47"/>
      <c r="AK753" s="47"/>
      <c r="AL753" s="47"/>
      <c r="AM753" s="47"/>
      <c r="AN753" s="47"/>
      <c r="AO753" s="47"/>
      <c r="AP753" s="47"/>
      <c r="AQ753" s="47"/>
      <c r="AR753" s="47"/>
      <c r="AS753" s="47"/>
      <c r="AT753" s="47"/>
      <c r="AU753" s="47"/>
      <c r="AV753" s="47"/>
      <c r="AW753" s="47"/>
      <c r="AX753" s="47"/>
      <c r="AY753" s="47"/>
    </row>
    <row r="754" spans="1:51" ht="13.2">
      <c r="A754" s="48"/>
      <c r="B754" s="48"/>
      <c r="E754" s="25"/>
      <c r="F754" s="25"/>
      <c r="G754" s="48"/>
      <c r="T754" s="190"/>
      <c r="U754" s="190"/>
      <c r="V754" s="190"/>
      <c r="W754" s="190"/>
      <c r="X754" s="190"/>
      <c r="Y754" s="190"/>
      <c r="Z754" s="190"/>
      <c r="AA754" s="190"/>
      <c r="AB754" s="190"/>
      <c r="AC754" s="190"/>
      <c r="AD754" s="190"/>
      <c r="AE754" s="190"/>
      <c r="AF754" s="47"/>
      <c r="AG754" s="47"/>
      <c r="AH754" s="47"/>
      <c r="AI754" s="47"/>
      <c r="AJ754" s="47"/>
      <c r="AK754" s="47"/>
      <c r="AL754" s="47"/>
      <c r="AM754" s="47"/>
      <c r="AN754" s="47"/>
      <c r="AO754" s="47"/>
      <c r="AP754" s="47"/>
      <c r="AQ754" s="47"/>
      <c r="AR754" s="47"/>
      <c r="AS754" s="47"/>
      <c r="AT754" s="47"/>
      <c r="AU754" s="47"/>
      <c r="AV754" s="47"/>
      <c r="AW754" s="47"/>
      <c r="AX754" s="47"/>
      <c r="AY754" s="47"/>
    </row>
    <row r="755" spans="1:51" ht="13.2">
      <c r="A755" s="48"/>
      <c r="B755" s="48"/>
      <c r="E755" s="25"/>
      <c r="F755" s="25"/>
      <c r="G755" s="48"/>
      <c r="T755" s="190"/>
      <c r="U755" s="190"/>
      <c r="V755" s="190"/>
      <c r="W755" s="190"/>
      <c r="X755" s="190"/>
      <c r="Y755" s="190"/>
      <c r="Z755" s="190"/>
      <c r="AA755" s="190"/>
      <c r="AB755" s="190"/>
      <c r="AC755" s="190"/>
      <c r="AD755" s="190"/>
      <c r="AE755" s="190"/>
      <c r="AF755" s="47"/>
      <c r="AG755" s="47"/>
      <c r="AH755" s="47"/>
      <c r="AI755" s="47"/>
      <c r="AJ755" s="47"/>
      <c r="AK755" s="47"/>
      <c r="AL755" s="47"/>
      <c r="AM755" s="47"/>
      <c r="AN755" s="47"/>
      <c r="AO755" s="47"/>
      <c r="AP755" s="47"/>
      <c r="AQ755" s="47"/>
      <c r="AR755" s="47"/>
      <c r="AS755" s="47"/>
      <c r="AT755" s="47"/>
      <c r="AU755" s="47"/>
      <c r="AV755" s="47"/>
      <c r="AW755" s="47"/>
      <c r="AX755" s="47"/>
      <c r="AY755" s="47"/>
    </row>
    <row r="756" spans="1:51" ht="13.2">
      <c r="A756" s="48"/>
      <c r="B756" s="48"/>
      <c r="E756" s="25"/>
      <c r="F756" s="25"/>
      <c r="G756" s="48"/>
      <c r="T756" s="190"/>
      <c r="U756" s="190"/>
      <c r="V756" s="190"/>
      <c r="W756" s="190"/>
      <c r="X756" s="190"/>
      <c r="Y756" s="190"/>
      <c r="Z756" s="190"/>
      <c r="AA756" s="190"/>
      <c r="AB756" s="190"/>
      <c r="AC756" s="190"/>
      <c r="AD756" s="190"/>
      <c r="AE756" s="190"/>
      <c r="AF756" s="47"/>
      <c r="AG756" s="47"/>
      <c r="AH756" s="47"/>
      <c r="AI756" s="47"/>
      <c r="AJ756" s="47"/>
      <c r="AK756" s="47"/>
      <c r="AL756" s="47"/>
      <c r="AM756" s="47"/>
      <c r="AN756" s="47"/>
      <c r="AO756" s="47"/>
      <c r="AP756" s="47"/>
      <c r="AQ756" s="47"/>
      <c r="AR756" s="47"/>
      <c r="AS756" s="47"/>
      <c r="AT756" s="47"/>
      <c r="AU756" s="47"/>
      <c r="AV756" s="47"/>
      <c r="AW756" s="47"/>
      <c r="AX756" s="47"/>
      <c r="AY756" s="47"/>
    </row>
    <row r="757" spans="1:51" ht="13.2">
      <c r="A757" s="48"/>
      <c r="B757" s="48"/>
      <c r="E757" s="25"/>
      <c r="F757" s="25"/>
      <c r="G757" s="48"/>
      <c r="T757" s="190"/>
      <c r="U757" s="190"/>
      <c r="V757" s="190"/>
      <c r="W757" s="190"/>
      <c r="X757" s="190"/>
      <c r="Y757" s="190"/>
      <c r="Z757" s="190"/>
      <c r="AA757" s="190"/>
      <c r="AB757" s="190"/>
      <c r="AC757" s="190"/>
      <c r="AD757" s="190"/>
      <c r="AE757" s="190"/>
      <c r="AF757" s="47"/>
      <c r="AG757" s="47"/>
      <c r="AH757" s="47"/>
      <c r="AI757" s="47"/>
      <c r="AJ757" s="47"/>
      <c r="AK757" s="47"/>
      <c r="AL757" s="47"/>
      <c r="AM757" s="47"/>
      <c r="AN757" s="47"/>
      <c r="AO757" s="47"/>
      <c r="AP757" s="47"/>
      <c r="AQ757" s="47"/>
      <c r="AR757" s="47"/>
      <c r="AS757" s="47"/>
      <c r="AT757" s="47"/>
      <c r="AU757" s="47"/>
      <c r="AV757" s="47"/>
      <c r="AW757" s="47"/>
      <c r="AX757" s="47"/>
      <c r="AY757" s="47"/>
    </row>
    <row r="758" spans="1:51" ht="13.2">
      <c r="A758" s="48"/>
      <c r="B758" s="48"/>
      <c r="E758" s="25"/>
      <c r="F758" s="25"/>
      <c r="G758" s="48"/>
      <c r="T758" s="190"/>
      <c r="U758" s="190"/>
      <c r="V758" s="190"/>
      <c r="W758" s="190"/>
      <c r="X758" s="190"/>
      <c r="Y758" s="190"/>
      <c r="Z758" s="190"/>
      <c r="AA758" s="190"/>
      <c r="AB758" s="190"/>
      <c r="AC758" s="190"/>
      <c r="AD758" s="190"/>
      <c r="AE758" s="190"/>
      <c r="AF758" s="47"/>
      <c r="AG758" s="47"/>
      <c r="AH758" s="47"/>
      <c r="AI758" s="47"/>
      <c r="AJ758" s="47"/>
      <c r="AK758" s="47"/>
      <c r="AL758" s="47"/>
      <c r="AM758" s="47"/>
      <c r="AN758" s="47"/>
      <c r="AO758" s="47"/>
      <c r="AP758" s="47"/>
      <c r="AQ758" s="47"/>
      <c r="AR758" s="47"/>
      <c r="AS758" s="47"/>
      <c r="AT758" s="47"/>
      <c r="AU758" s="47"/>
      <c r="AV758" s="47"/>
      <c r="AW758" s="47"/>
      <c r="AX758" s="47"/>
      <c r="AY758" s="47"/>
    </row>
    <row r="759" spans="1:51" ht="13.2">
      <c r="A759" s="48"/>
      <c r="B759" s="48"/>
      <c r="E759" s="25"/>
      <c r="F759" s="25"/>
      <c r="G759" s="48"/>
      <c r="T759" s="190"/>
      <c r="U759" s="190"/>
      <c r="V759" s="190"/>
      <c r="W759" s="190"/>
      <c r="X759" s="190"/>
      <c r="Y759" s="190"/>
      <c r="Z759" s="190"/>
      <c r="AA759" s="190"/>
      <c r="AB759" s="190"/>
      <c r="AC759" s="190"/>
      <c r="AD759" s="190"/>
      <c r="AE759" s="190"/>
      <c r="AF759" s="47"/>
      <c r="AG759" s="47"/>
      <c r="AH759" s="47"/>
      <c r="AI759" s="47"/>
      <c r="AJ759" s="47"/>
      <c r="AK759" s="47"/>
      <c r="AL759" s="47"/>
      <c r="AM759" s="47"/>
      <c r="AN759" s="47"/>
      <c r="AO759" s="47"/>
      <c r="AP759" s="47"/>
      <c r="AQ759" s="47"/>
      <c r="AR759" s="47"/>
      <c r="AS759" s="47"/>
      <c r="AT759" s="47"/>
      <c r="AU759" s="47"/>
      <c r="AV759" s="47"/>
      <c r="AW759" s="47"/>
      <c r="AX759" s="47"/>
      <c r="AY759" s="47"/>
    </row>
    <row r="760" spans="1:51" ht="13.2">
      <c r="A760" s="48"/>
      <c r="B760" s="48"/>
      <c r="E760" s="25"/>
      <c r="F760" s="25"/>
      <c r="G760" s="48"/>
      <c r="T760" s="190"/>
      <c r="U760" s="190"/>
      <c r="V760" s="190"/>
      <c r="W760" s="190"/>
      <c r="X760" s="190"/>
      <c r="Y760" s="190"/>
      <c r="Z760" s="190"/>
      <c r="AA760" s="190"/>
      <c r="AB760" s="190"/>
      <c r="AC760" s="190"/>
      <c r="AD760" s="190"/>
      <c r="AE760" s="190"/>
      <c r="AF760" s="47"/>
      <c r="AG760" s="47"/>
      <c r="AH760" s="47"/>
      <c r="AI760" s="47"/>
      <c r="AJ760" s="47"/>
      <c r="AK760" s="47"/>
      <c r="AL760" s="47"/>
      <c r="AM760" s="47"/>
      <c r="AN760" s="47"/>
      <c r="AO760" s="47"/>
      <c r="AP760" s="47"/>
      <c r="AQ760" s="47"/>
      <c r="AR760" s="47"/>
      <c r="AS760" s="47"/>
      <c r="AT760" s="47"/>
      <c r="AU760" s="47"/>
      <c r="AV760" s="47"/>
      <c r="AW760" s="47"/>
      <c r="AX760" s="47"/>
      <c r="AY760" s="47"/>
    </row>
    <row r="761" spans="1:51" ht="13.2">
      <c r="A761" s="48"/>
      <c r="B761" s="48"/>
      <c r="E761" s="25"/>
      <c r="F761" s="25"/>
      <c r="G761" s="48"/>
      <c r="T761" s="190"/>
      <c r="U761" s="190"/>
      <c r="V761" s="190"/>
      <c r="W761" s="190"/>
      <c r="X761" s="190"/>
      <c r="Y761" s="190"/>
      <c r="Z761" s="190"/>
      <c r="AA761" s="190"/>
      <c r="AB761" s="190"/>
      <c r="AC761" s="190"/>
      <c r="AD761" s="190"/>
      <c r="AE761" s="190"/>
      <c r="AF761" s="47"/>
      <c r="AG761" s="47"/>
      <c r="AH761" s="47"/>
      <c r="AI761" s="47"/>
      <c r="AJ761" s="47"/>
      <c r="AK761" s="47"/>
      <c r="AL761" s="47"/>
      <c r="AM761" s="47"/>
      <c r="AN761" s="47"/>
      <c r="AO761" s="47"/>
      <c r="AP761" s="47"/>
      <c r="AQ761" s="47"/>
      <c r="AR761" s="47"/>
      <c r="AS761" s="47"/>
      <c r="AT761" s="47"/>
      <c r="AU761" s="47"/>
      <c r="AV761" s="47"/>
      <c r="AW761" s="47"/>
      <c r="AX761" s="47"/>
      <c r="AY761" s="47"/>
    </row>
    <row r="762" spans="1:51" ht="13.2">
      <c r="A762" s="48"/>
      <c r="B762" s="48"/>
      <c r="E762" s="25"/>
      <c r="F762" s="25"/>
      <c r="G762" s="48"/>
      <c r="T762" s="190"/>
      <c r="U762" s="190"/>
      <c r="V762" s="190"/>
      <c r="W762" s="190"/>
      <c r="X762" s="190"/>
      <c r="Y762" s="190"/>
      <c r="Z762" s="190"/>
      <c r="AA762" s="190"/>
      <c r="AB762" s="190"/>
      <c r="AC762" s="190"/>
      <c r="AD762" s="190"/>
      <c r="AE762" s="190"/>
      <c r="AF762" s="47"/>
      <c r="AG762" s="47"/>
      <c r="AH762" s="47"/>
      <c r="AI762" s="47"/>
      <c r="AJ762" s="47"/>
      <c r="AK762" s="47"/>
      <c r="AL762" s="47"/>
      <c r="AM762" s="47"/>
      <c r="AN762" s="47"/>
      <c r="AO762" s="47"/>
      <c r="AP762" s="47"/>
      <c r="AQ762" s="47"/>
      <c r="AR762" s="47"/>
      <c r="AS762" s="47"/>
      <c r="AT762" s="47"/>
      <c r="AU762" s="47"/>
      <c r="AV762" s="47"/>
      <c r="AW762" s="47"/>
      <c r="AX762" s="47"/>
      <c r="AY762" s="47"/>
    </row>
    <row r="763" spans="1:51" ht="13.2">
      <c r="A763" s="48"/>
      <c r="B763" s="48"/>
      <c r="E763" s="25"/>
      <c r="F763" s="25"/>
      <c r="G763" s="48"/>
      <c r="T763" s="190"/>
      <c r="U763" s="190"/>
      <c r="V763" s="190"/>
      <c r="W763" s="190"/>
      <c r="X763" s="190"/>
      <c r="Y763" s="190"/>
      <c r="Z763" s="190"/>
      <c r="AA763" s="190"/>
      <c r="AB763" s="190"/>
      <c r="AC763" s="190"/>
      <c r="AD763" s="190"/>
      <c r="AE763" s="190"/>
      <c r="AF763" s="47"/>
      <c r="AG763" s="47"/>
      <c r="AH763" s="47"/>
      <c r="AI763" s="47"/>
      <c r="AJ763" s="47"/>
      <c r="AK763" s="47"/>
      <c r="AL763" s="47"/>
      <c r="AM763" s="47"/>
      <c r="AN763" s="47"/>
      <c r="AO763" s="47"/>
      <c r="AP763" s="47"/>
      <c r="AQ763" s="47"/>
      <c r="AR763" s="47"/>
      <c r="AS763" s="47"/>
      <c r="AT763" s="47"/>
      <c r="AU763" s="47"/>
      <c r="AV763" s="47"/>
      <c r="AW763" s="47"/>
      <c r="AX763" s="47"/>
      <c r="AY763" s="47"/>
    </row>
    <row r="764" spans="1:51" ht="13.2">
      <c r="A764" s="48"/>
      <c r="B764" s="48"/>
      <c r="E764" s="25"/>
      <c r="F764" s="25"/>
      <c r="G764" s="48"/>
      <c r="T764" s="190"/>
      <c r="U764" s="190"/>
      <c r="V764" s="190"/>
      <c r="W764" s="190"/>
      <c r="X764" s="190"/>
      <c r="Y764" s="190"/>
      <c r="Z764" s="190"/>
      <c r="AA764" s="190"/>
      <c r="AB764" s="190"/>
      <c r="AC764" s="190"/>
      <c r="AD764" s="190"/>
      <c r="AE764" s="190"/>
      <c r="AF764" s="47"/>
      <c r="AG764" s="47"/>
      <c r="AH764" s="47"/>
      <c r="AI764" s="47"/>
      <c r="AJ764" s="47"/>
      <c r="AK764" s="47"/>
      <c r="AL764" s="47"/>
      <c r="AM764" s="47"/>
      <c r="AN764" s="47"/>
      <c r="AO764" s="47"/>
      <c r="AP764" s="47"/>
      <c r="AQ764" s="47"/>
      <c r="AR764" s="47"/>
      <c r="AS764" s="47"/>
      <c r="AT764" s="47"/>
      <c r="AU764" s="47"/>
      <c r="AV764" s="47"/>
      <c r="AW764" s="47"/>
      <c r="AX764" s="47"/>
      <c r="AY764" s="47"/>
    </row>
    <row r="765" spans="1:51" ht="13.2">
      <c r="A765" s="48"/>
      <c r="B765" s="48"/>
      <c r="E765" s="25"/>
      <c r="F765" s="25"/>
      <c r="G765" s="48"/>
      <c r="T765" s="190"/>
      <c r="U765" s="190"/>
      <c r="V765" s="190"/>
      <c r="W765" s="190"/>
      <c r="X765" s="190"/>
      <c r="Y765" s="190"/>
      <c r="Z765" s="190"/>
      <c r="AA765" s="190"/>
      <c r="AB765" s="190"/>
      <c r="AC765" s="190"/>
      <c r="AD765" s="190"/>
      <c r="AE765" s="190"/>
      <c r="AF765" s="47"/>
      <c r="AG765" s="47"/>
      <c r="AH765" s="47"/>
      <c r="AI765" s="47"/>
      <c r="AJ765" s="47"/>
      <c r="AK765" s="47"/>
      <c r="AL765" s="47"/>
      <c r="AM765" s="47"/>
      <c r="AN765" s="47"/>
      <c r="AO765" s="47"/>
      <c r="AP765" s="47"/>
      <c r="AQ765" s="47"/>
      <c r="AR765" s="47"/>
      <c r="AS765" s="47"/>
      <c r="AT765" s="47"/>
      <c r="AU765" s="47"/>
      <c r="AV765" s="47"/>
      <c r="AW765" s="47"/>
      <c r="AX765" s="47"/>
      <c r="AY765" s="47"/>
    </row>
    <row r="766" spans="1:51" ht="13.2">
      <c r="A766" s="48"/>
      <c r="B766" s="48"/>
      <c r="E766" s="25"/>
      <c r="F766" s="25"/>
      <c r="G766" s="48"/>
      <c r="T766" s="190"/>
      <c r="U766" s="190"/>
      <c r="V766" s="190"/>
      <c r="W766" s="190"/>
      <c r="X766" s="190"/>
      <c r="Y766" s="190"/>
      <c r="Z766" s="190"/>
      <c r="AA766" s="190"/>
      <c r="AB766" s="190"/>
      <c r="AC766" s="190"/>
      <c r="AD766" s="190"/>
      <c r="AE766" s="190"/>
      <c r="AF766" s="47"/>
      <c r="AG766" s="47"/>
      <c r="AH766" s="47"/>
      <c r="AI766" s="47"/>
      <c r="AJ766" s="47"/>
      <c r="AK766" s="47"/>
      <c r="AL766" s="47"/>
      <c r="AM766" s="47"/>
      <c r="AN766" s="47"/>
      <c r="AO766" s="47"/>
      <c r="AP766" s="47"/>
      <c r="AQ766" s="47"/>
      <c r="AR766" s="47"/>
      <c r="AS766" s="47"/>
      <c r="AT766" s="47"/>
      <c r="AU766" s="47"/>
      <c r="AV766" s="47"/>
      <c r="AW766" s="47"/>
      <c r="AX766" s="47"/>
      <c r="AY766" s="47"/>
    </row>
    <row r="767" spans="1:51" ht="13.2">
      <c r="A767" s="48"/>
      <c r="B767" s="48"/>
      <c r="E767" s="25"/>
      <c r="F767" s="25"/>
      <c r="G767" s="48"/>
      <c r="T767" s="190"/>
      <c r="U767" s="190"/>
      <c r="V767" s="190"/>
      <c r="W767" s="190"/>
      <c r="X767" s="190"/>
      <c r="Y767" s="190"/>
      <c r="Z767" s="190"/>
      <c r="AA767" s="190"/>
      <c r="AB767" s="190"/>
      <c r="AC767" s="190"/>
      <c r="AD767" s="190"/>
      <c r="AE767" s="190"/>
      <c r="AF767" s="47"/>
      <c r="AG767" s="47"/>
      <c r="AH767" s="47"/>
      <c r="AI767" s="47"/>
      <c r="AJ767" s="47"/>
      <c r="AK767" s="47"/>
      <c r="AL767" s="47"/>
      <c r="AM767" s="47"/>
      <c r="AN767" s="47"/>
      <c r="AO767" s="47"/>
      <c r="AP767" s="47"/>
      <c r="AQ767" s="47"/>
      <c r="AR767" s="47"/>
      <c r="AS767" s="47"/>
      <c r="AT767" s="47"/>
      <c r="AU767" s="47"/>
      <c r="AV767" s="47"/>
      <c r="AW767" s="47"/>
      <c r="AX767" s="47"/>
      <c r="AY767" s="47"/>
    </row>
    <row r="768" spans="1:51" ht="13.2">
      <c r="A768" s="48"/>
      <c r="B768" s="48"/>
      <c r="E768" s="25"/>
      <c r="F768" s="25"/>
      <c r="G768" s="48"/>
      <c r="T768" s="190"/>
      <c r="U768" s="190"/>
      <c r="V768" s="190"/>
      <c r="W768" s="190"/>
      <c r="X768" s="190"/>
      <c r="Y768" s="190"/>
      <c r="Z768" s="190"/>
      <c r="AA768" s="190"/>
      <c r="AB768" s="190"/>
      <c r="AC768" s="190"/>
      <c r="AD768" s="190"/>
      <c r="AE768" s="190"/>
      <c r="AF768" s="47"/>
      <c r="AG768" s="47"/>
      <c r="AH768" s="47"/>
      <c r="AI768" s="47"/>
      <c r="AJ768" s="47"/>
      <c r="AK768" s="47"/>
      <c r="AL768" s="47"/>
      <c r="AM768" s="47"/>
      <c r="AN768" s="47"/>
      <c r="AO768" s="47"/>
      <c r="AP768" s="47"/>
      <c r="AQ768" s="47"/>
      <c r="AR768" s="47"/>
      <c r="AS768" s="47"/>
      <c r="AT768" s="47"/>
      <c r="AU768" s="47"/>
      <c r="AV768" s="47"/>
      <c r="AW768" s="47"/>
      <c r="AX768" s="47"/>
      <c r="AY768" s="47"/>
    </row>
    <row r="769" spans="1:51" ht="13.2">
      <c r="A769" s="48"/>
      <c r="B769" s="48"/>
      <c r="E769" s="25"/>
      <c r="F769" s="25"/>
      <c r="G769" s="48"/>
      <c r="T769" s="190"/>
      <c r="U769" s="190"/>
      <c r="V769" s="190"/>
      <c r="W769" s="190"/>
      <c r="X769" s="190"/>
      <c r="Y769" s="190"/>
      <c r="Z769" s="190"/>
      <c r="AA769" s="190"/>
      <c r="AB769" s="190"/>
      <c r="AC769" s="190"/>
      <c r="AD769" s="190"/>
      <c r="AE769" s="190"/>
      <c r="AF769" s="47"/>
      <c r="AG769" s="47"/>
      <c r="AH769" s="47"/>
      <c r="AI769" s="47"/>
      <c r="AJ769" s="47"/>
      <c r="AK769" s="47"/>
      <c r="AL769" s="47"/>
      <c r="AM769" s="47"/>
      <c r="AN769" s="47"/>
      <c r="AO769" s="47"/>
      <c r="AP769" s="47"/>
      <c r="AQ769" s="47"/>
      <c r="AR769" s="47"/>
      <c r="AS769" s="47"/>
      <c r="AT769" s="47"/>
      <c r="AU769" s="47"/>
      <c r="AV769" s="47"/>
      <c r="AW769" s="47"/>
      <c r="AX769" s="47"/>
      <c r="AY769" s="47"/>
    </row>
    <row r="770" spans="1:51" ht="13.2">
      <c r="A770" s="48"/>
      <c r="B770" s="48"/>
      <c r="E770" s="25"/>
      <c r="F770" s="25"/>
      <c r="G770" s="48"/>
      <c r="T770" s="190"/>
      <c r="U770" s="190"/>
      <c r="V770" s="190"/>
      <c r="W770" s="190"/>
      <c r="X770" s="190"/>
      <c r="Y770" s="190"/>
      <c r="Z770" s="190"/>
      <c r="AA770" s="190"/>
      <c r="AB770" s="190"/>
      <c r="AC770" s="190"/>
      <c r="AD770" s="190"/>
      <c r="AE770" s="190"/>
      <c r="AF770" s="47"/>
      <c r="AG770" s="47"/>
      <c r="AH770" s="47"/>
      <c r="AI770" s="47"/>
      <c r="AJ770" s="47"/>
      <c r="AK770" s="47"/>
      <c r="AL770" s="47"/>
      <c r="AM770" s="47"/>
      <c r="AN770" s="47"/>
      <c r="AO770" s="47"/>
      <c r="AP770" s="47"/>
      <c r="AQ770" s="47"/>
      <c r="AR770" s="47"/>
      <c r="AS770" s="47"/>
      <c r="AT770" s="47"/>
      <c r="AU770" s="47"/>
      <c r="AV770" s="47"/>
      <c r="AW770" s="47"/>
      <c r="AX770" s="47"/>
      <c r="AY770" s="47"/>
    </row>
    <row r="771" spans="1:51" ht="13.2">
      <c r="A771" s="48"/>
      <c r="B771" s="48"/>
      <c r="E771" s="25"/>
      <c r="F771" s="25"/>
      <c r="G771" s="48"/>
      <c r="T771" s="190"/>
      <c r="U771" s="190"/>
      <c r="V771" s="190"/>
      <c r="W771" s="190"/>
      <c r="X771" s="190"/>
      <c r="Y771" s="190"/>
      <c r="Z771" s="190"/>
      <c r="AA771" s="190"/>
      <c r="AB771" s="190"/>
      <c r="AC771" s="190"/>
      <c r="AD771" s="190"/>
      <c r="AE771" s="190"/>
      <c r="AF771" s="47"/>
      <c r="AG771" s="47"/>
      <c r="AH771" s="47"/>
      <c r="AI771" s="47"/>
      <c r="AJ771" s="47"/>
      <c r="AK771" s="47"/>
      <c r="AL771" s="47"/>
      <c r="AM771" s="47"/>
      <c r="AN771" s="47"/>
      <c r="AO771" s="47"/>
      <c r="AP771" s="47"/>
      <c r="AQ771" s="47"/>
      <c r="AR771" s="47"/>
      <c r="AS771" s="47"/>
      <c r="AT771" s="47"/>
      <c r="AU771" s="47"/>
      <c r="AV771" s="47"/>
      <c r="AW771" s="47"/>
      <c r="AX771" s="47"/>
      <c r="AY771" s="47"/>
    </row>
    <row r="772" spans="1:51" ht="13.2">
      <c r="A772" s="48"/>
      <c r="B772" s="48"/>
      <c r="E772" s="25"/>
      <c r="F772" s="25"/>
      <c r="G772" s="48"/>
      <c r="T772" s="190"/>
      <c r="U772" s="190"/>
      <c r="V772" s="190"/>
      <c r="W772" s="190"/>
      <c r="X772" s="190"/>
      <c r="Y772" s="190"/>
      <c r="Z772" s="190"/>
      <c r="AA772" s="190"/>
      <c r="AB772" s="190"/>
      <c r="AC772" s="190"/>
      <c r="AD772" s="190"/>
      <c r="AE772" s="190"/>
      <c r="AF772" s="47"/>
      <c r="AG772" s="47"/>
      <c r="AH772" s="47"/>
      <c r="AI772" s="47"/>
      <c r="AJ772" s="47"/>
      <c r="AK772" s="47"/>
      <c r="AL772" s="47"/>
      <c r="AM772" s="47"/>
      <c r="AN772" s="47"/>
      <c r="AO772" s="47"/>
      <c r="AP772" s="47"/>
      <c r="AQ772" s="47"/>
      <c r="AR772" s="47"/>
      <c r="AS772" s="47"/>
      <c r="AT772" s="47"/>
      <c r="AU772" s="47"/>
      <c r="AV772" s="47"/>
      <c r="AW772" s="47"/>
      <c r="AX772" s="47"/>
      <c r="AY772" s="47"/>
    </row>
    <row r="773" spans="1:51" ht="13.2">
      <c r="A773" s="48"/>
      <c r="B773" s="48"/>
      <c r="E773" s="25"/>
      <c r="F773" s="25"/>
      <c r="G773" s="48"/>
      <c r="T773" s="190"/>
      <c r="U773" s="190"/>
      <c r="V773" s="190"/>
      <c r="W773" s="190"/>
      <c r="X773" s="190"/>
      <c r="Y773" s="190"/>
      <c r="Z773" s="190"/>
      <c r="AA773" s="190"/>
      <c r="AB773" s="190"/>
      <c r="AC773" s="190"/>
      <c r="AD773" s="190"/>
      <c r="AE773" s="190"/>
      <c r="AF773" s="47"/>
      <c r="AG773" s="47"/>
      <c r="AH773" s="47"/>
      <c r="AI773" s="47"/>
      <c r="AJ773" s="47"/>
      <c r="AK773" s="47"/>
      <c r="AL773" s="47"/>
      <c r="AM773" s="47"/>
      <c r="AN773" s="47"/>
      <c r="AO773" s="47"/>
      <c r="AP773" s="47"/>
      <c r="AQ773" s="47"/>
      <c r="AR773" s="47"/>
      <c r="AS773" s="47"/>
      <c r="AT773" s="47"/>
      <c r="AU773" s="47"/>
      <c r="AV773" s="47"/>
      <c r="AW773" s="47"/>
      <c r="AX773" s="47"/>
      <c r="AY773" s="47"/>
    </row>
    <row r="774" spans="1:51" ht="13.2">
      <c r="A774" s="48"/>
      <c r="B774" s="48"/>
      <c r="E774" s="25"/>
      <c r="F774" s="25"/>
      <c r="G774" s="48"/>
      <c r="T774" s="190"/>
      <c r="U774" s="190"/>
      <c r="V774" s="190"/>
      <c r="W774" s="190"/>
      <c r="X774" s="190"/>
      <c r="Y774" s="190"/>
      <c r="Z774" s="190"/>
      <c r="AA774" s="190"/>
      <c r="AB774" s="190"/>
      <c r="AC774" s="190"/>
      <c r="AD774" s="190"/>
      <c r="AE774" s="190"/>
      <c r="AF774" s="47"/>
      <c r="AG774" s="47"/>
      <c r="AH774" s="47"/>
      <c r="AI774" s="47"/>
      <c r="AJ774" s="47"/>
      <c r="AK774" s="47"/>
      <c r="AL774" s="47"/>
      <c r="AM774" s="47"/>
      <c r="AN774" s="47"/>
      <c r="AO774" s="47"/>
      <c r="AP774" s="47"/>
      <c r="AQ774" s="47"/>
      <c r="AR774" s="47"/>
      <c r="AS774" s="47"/>
      <c r="AT774" s="47"/>
      <c r="AU774" s="47"/>
      <c r="AV774" s="47"/>
      <c r="AW774" s="47"/>
      <c r="AX774" s="47"/>
      <c r="AY774" s="47"/>
    </row>
    <row r="775" spans="1:51" ht="13.2">
      <c r="A775" s="48"/>
      <c r="B775" s="48"/>
      <c r="E775" s="25"/>
      <c r="F775" s="25"/>
      <c r="G775" s="48"/>
      <c r="T775" s="190"/>
      <c r="U775" s="190"/>
      <c r="V775" s="190"/>
      <c r="W775" s="190"/>
      <c r="X775" s="190"/>
      <c r="Y775" s="190"/>
      <c r="Z775" s="190"/>
      <c r="AA775" s="190"/>
      <c r="AB775" s="190"/>
      <c r="AC775" s="190"/>
      <c r="AD775" s="190"/>
      <c r="AE775" s="190"/>
      <c r="AF775" s="47"/>
      <c r="AG775" s="47"/>
      <c r="AH775" s="47"/>
      <c r="AI775" s="47"/>
      <c r="AJ775" s="47"/>
      <c r="AK775" s="47"/>
      <c r="AL775" s="47"/>
      <c r="AM775" s="47"/>
      <c r="AN775" s="47"/>
      <c r="AO775" s="47"/>
      <c r="AP775" s="47"/>
      <c r="AQ775" s="47"/>
      <c r="AR775" s="47"/>
      <c r="AS775" s="47"/>
      <c r="AT775" s="47"/>
      <c r="AU775" s="47"/>
      <c r="AV775" s="47"/>
      <c r="AW775" s="47"/>
      <c r="AX775" s="47"/>
      <c r="AY775" s="47"/>
    </row>
    <row r="776" spans="1:51" ht="13.2">
      <c r="A776" s="48"/>
      <c r="B776" s="48"/>
      <c r="E776" s="25"/>
      <c r="F776" s="25"/>
      <c r="G776" s="48"/>
      <c r="T776" s="190"/>
      <c r="U776" s="190"/>
      <c r="V776" s="190"/>
      <c r="W776" s="190"/>
      <c r="X776" s="190"/>
      <c r="Y776" s="190"/>
      <c r="Z776" s="190"/>
      <c r="AA776" s="190"/>
      <c r="AB776" s="190"/>
      <c r="AC776" s="190"/>
      <c r="AD776" s="190"/>
      <c r="AE776" s="190"/>
      <c r="AF776" s="47"/>
      <c r="AG776" s="47"/>
      <c r="AH776" s="47"/>
      <c r="AI776" s="47"/>
      <c r="AJ776" s="47"/>
      <c r="AK776" s="47"/>
      <c r="AL776" s="47"/>
      <c r="AM776" s="47"/>
      <c r="AN776" s="47"/>
      <c r="AO776" s="47"/>
      <c r="AP776" s="47"/>
      <c r="AQ776" s="47"/>
      <c r="AR776" s="47"/>
      <c r="AS776" s="47"/>
      <c r="AT776" s="47"/>
      <c r="AU776" s="47"/>
      <c r="AV776" s="47"/>
      <c r="AW776" s="47"/>
      <c r="AX776" s="47"/>
      <c r="AY776" s="47"/>
    </row>
    <row r="777" spans="1:51" ht="13.2">
      <c r="A777" s="48"/>
      <c r="B777" s="48"/>
      <c r="E777" s="25"/>
      <c r="F777" s="25"/>
      <c r="G777" s="48"/>
      <c r="T777" s="190"/>
      <c r="U777" s="190"/>
      <c r="V777" s="190"/>
      <c r="W777" s="190"/>
      <c r="X777" s="190"/>
      <c r="Y777" s="190"/>
      <c r="Z777" s="190"/>
      <c r="AA777" s="190"/>
      <c r="AB777" s="190"/>
      <c r="AC777" s="190"/>
      <c r="AD777" s="190"/>
      <c r="AE777" s="190"/>
      <c r="AF777" s="47"/>
      <c r="AG777" s="47"/>
      <c r="AH777" s="47"/>
      <c r="AI777" s="47"/>
      <c r="AJ777" s="47"/>
      <c r="AK777" s="47"/>
      <c r="AL777" s="47"/>
      <c r="AM777" s="47"/>
      <c r="AN777" s="47"/>
      <c r="AO777" s="47"/>
      <c r="AP777" s="47"/>
      <c r="AQ777" s="47"/>
      <c r="AR777" s="47"/>
      <c r="AS777" s="47"/>
      <c r="AT777" s="47"/>
      <c r="AU777" s="47"/>
      <c r="AV777" s="47"/>
      <c r="AW777" s="47"/>
      <c r="AX777" s="47"/>
      <c r="AY777" s="47"/>
    </row>
    <row r="778" spans="1:51" ht="13.2">
      <c r="A778" s="48"/>
      <c r="B778" s="48"/>
      <c r="E778" s="25"/>
      <c r="F778" s="25"/>
      <c r="G778" s="48"/>
      <c r="T778" s="190"/>
      <c r="U778" s="190"/>
      <c r="V778" s="190"/>
      <c r="W778" s="190"/>
      <c r="X778" s="190"/>
      <c r="Y778" s="190"/>
      <c r="Z778" s="190"/>
      <c r="AA778" s="190"/>
      <c r="AB778" s="190"/>
      <c r="AC778" s="190"/>
      <c r="AD778" s="190"/>
      <c r="AE778" s="190"/>
      <c r="AF778" s="47"/>
      <c r="AG778" s="47"/>
      <c r="AH778" s="47"/>
      <c r="AI778" s="47"/>
      <c r="AJ778" s="47"/>
      <c r="AK778" s="47"/>
      <c r="AL778" s="47"/>
      <c r="AM778" s="47"/>
      <c r="AN778" s="47"/>
      <c r="AO778" s="47"/>
      <c r="AP778" s="47"/>
      <c r="AQ778" s="47"/>
      <c r="AR778" s="47"/>
      <c r="AS778" s="47"/>
      <c r="AT778" s="47"/>
      <c r="AU778" s="47"/>
      <c r="AV778" s="47"/>
      <c r="AW778" s="47"/>
      <c r="AX778" s="47"/>
      <c r="AY778" s="47"/>
    </row>
    <row r="779" spans="1:51" ht="13.2">
      <c r="A779" s="48"/>
      <c r="B779" s="48"/>
      <c r="E779" s="25"/>
      <c r="F779" s="25"/>
      <c r="G779" s="48"/>
      <c r="T779" s="190"/>
      <c r="U779" s="190"/>
      <c r="V779" s="190"/>
      <c r="W779" s="190"/>
      <c r="X779" s="190"/>
      <c r="Y779" s="190"/>
      <c r="Z779" s="190"/>
      <c r="AA779" s="190"/>
      <c r="AB779" s="190"/>
      <c r="AC779" s="190"/>
      <c r="AD779" s="190"/>
      <c r="AE779" s="190"/>
      <c r="AF779" s="47"/>
      <c r="AG779" s="47"/>
      <c r="AH779" s="47"/>
      <c r="AI779" s="47"/>
      <c r="AJ779" s="47"/>
      <c r="AK779" s="47"/>
      <c r="AL779" s="47"/>
      <c r="AM779" s="47"/>
      <c r="AN779" s="47"/>
      <c r="AO779" s="47"/>
      <c r="AP779" s="47"/>
      <c r="AQ779" s="47"/>
      <c r="AR779" s="47"/>
      <c r="AS779" s="47"/>
      <c r="AT779" s="47"/>
      <c r="AU779" s="47"/>
      <c r="AV779" s="47"/>
      <c r="AW779" s="47"/>
      <c r="AX779" s="47"/>
      <c r="AY779" s="47"/>
    </row>
    <row r="780" spans="1:51" ht="13.2">
      <c r="A780" s="48"/>
      <c r="B780" s="48"/>
      <c r="E780" s="25"/>
      <c r="F780" s="25"/>
      <c r="G780" s="48"/>
      <c r="T780" s="190"/>
      <c r="U780" s="190"/>
      <c r="V780" s="190"/>
      <c r="W780" s="190"/>
      <c r="X780" s="190"/>
      <c r="Y780" s="190"/>
      <c r="Z780" s="190"/>
      <c r="AA780" s="190"/>
      <c r="AB780" s="190"/>
      <c r="AC780" s="190"/>
      <c r="AD780" s="190"/>
      <c r="AE780" s="190"/>
      <c r="AF780" s="47"/>
      <c r="AG780" s="47"/>
      <c r="AH780" s="47"/>
      <c r="AI780" s="47"/>
      <c r="AJ780" s="47"/>
      <c r="AK780" s="47"/>
      <c r="AL780" s="47"/>
      <c r="AM780" s="47"/>
      <c r="AN780" s="47"/>
      <c r="AO780" s="47"/>
      <c r="AP780" s="47"/>
      <c r="AQ780" s="47"/>
      <c r="AR780" s="47"/>
      <c r="AS780" s="47"/>
      <c r="AT780" s="47"/>
      <c r="AU780" s="47"/>
      <c r="AV780" s="47"/>
      <c r="AW780" s="47"/>
      <c r="AX780" s="47"/>
      <c r="AY780" s="47"/>
    </row>
    <row r="781" spans="1:51" ht="13.2">
      <c r="A781" s="48"/>
      <c r="B781" s="48"/>
      <c r="E781" s="25"/>
      <c r="F781" s="25"/>
      <c r="G781" s="48"/>
      <c r="T781" s="190"/>
      <c r="U781" s="190"/>
      <c r="V781" s="190"/>
      <c r="W781" s="190"/>
      <c r="X781" s="190"/>
      <c r="Y781" s="190"/>
      <c r="Z781" s="190"/>
      <c r="AA781" s="190"/>
      <c r="AB781" s="190"/>
      <c r="AC781" s="190"/>
      <c r="AD781" s="190"/>
      <c r="AE781" s="190"/>
      <c r="AF781" s="47"/>
      <c r="AG781" s="47"/>
      <c r="AH781" s="47"/>
      <c r="AI781" s="47"/>
      <c r="AJ781" s="47"/>
      <c r="AK781" s="47"/>
      <c r="AL781" s="47"/>
      <c r="AM781" s="47"/>
      <c r="AN781" s="47"/>
      <c r="AO781" s="47"/>
      <c r="AP781" s="47"/>
      <c r="AQ781" s="47"/>
      <c r="AR781" s="47"/>
      <c r="AS781" s="47"/>
      <c r="AT781" s="47"/>
      <c r="AU781" s="47"/>
      <c r="AV781" s="47"/>
      <c r="AW781" s="47"/>
      <c r="AX781" s="47"/>
      <c r="AY781" s="47"/>
    </row>
    <row r="782" spans="1:51" ht="13.2">
      <c r="A782" s="48"/>
      <c r="B782" s="48"/>
      <c r="E782" s="25"/>
      <c r="F782" s="25"/>
      <c r="G782" s="48"/>
      <c r="T782" s="190"/>
      <c r="U782" s="190"/>
      <c r="V782" s="190"/>
      <c r="W782" s="190"/>
      <c r="X782" s="190"/>
      <c r="Y782" s="190"/>
      <c r="Z782" s="190"/>
      <c r="AA782" s="190"/>
      <c r="AB782" s="190"/>
      <c r="AC782" s="190"/>
      <c r="AD782" s="190"/>
      <c r="AE782" s="190"/>
      <c r="AF782" s="47"/>
      <c r="AG782" s="47"/>
      <c r="AH782" s="47"/>
      <c r="AI782" s="47"/>
      <c r="AJ782" s="47"/>
      <c r="AK782" s="47"/>
      <c r="AL782" s="47"/>
      <c r="AM782" s="47"/>
      <c r="AN782" s="47"/>
      <c r="AO782" s="47"/>
      <c r="AP782" s="47"/>
      <c r="AQ782" s="47"/>
      <c r="AR782" s="47"/>
      <c r="AS782" s="47"/>
      <c r="AT782" s="47"/>
      <c r="AU782" s="47"/>
      <c r="AV782" s="47"/>
      <c r="AW782" s="47"/>
      <c r="AX782" s="47"/>
      <c r="AY782" s="47"/>
    </row>
    <row r="783" spans="1:51" ht="13.2">
      <c r="A783" s="48"/>
      <c r="B783" s="48"/>
      <c r="E783" s="25"/>
      <c r="F783" s="25"/>
      <c r="G783" s="48"/>
      <c r="T783" s="190"/>
      <c r="U783" s="190"/>
      <c r="V783" s="190"/>
      <c r="W783" s="190"/>
      <c r="X783" s="190"/>
      <c r="Y783" s="190"/>
      <c r="Z783" s="190"/>
      <c r="AA783" s="190"/>
      <c r="AB783" s="190"/>
      <c r="AC783" s="190"/>
      <c r="AD783" s="190"/>
      <c r="AE783" s="190"/>
      <c r="AF783" s="47"/>
      <c r="AG783" s="47"/>
      <c r="AH783" s="47"/>
      <c r="AI783" s="47"/>
      <c r="AJ783" s="47"/>
      <c r="AK783" s="47"/>
      <c r="AL783" s="47"/>
      <c r="AM783" s="47"/>
      <c r="AN783" s="47"/>
      <c r="AO783" s="47"/>
      <c r="AP783" s="47"/>
      <c r="AQ783" s="47"/>
      <c r="AR783" s="47"/>
      <c r="AS783" s="47"/>
      <c r="AT783" s="47"/>
      <c r="AU783" s="47"/>
      <c r="AV783" s="47"/>
      <c r="AW783" s="47"/>
      <c r="AX783" s="47"/>
      <c r="AY783" s="47"/>
    </row>
    <row r="784" spans="1:51" ht="13.2">
      <c r="A784" s="48"/>
      <c r="B784" s="48"/>
      <c r="E784" s="25"/>
      <c r="F784" s="25"/>
      <c r="G784" s="48"/>
      <c r="T784" s="190"/>
      <c r="U784" s="190"/>
      <c r="V784" s="190"/>
      <c r="W784" s="190"/>
      <c r="X784" s="190"/>
      <c r="Y784" s="190"/>
      <c r="Z784" s="190"/>
      <c r="AA784" s="190"/>
      <c r="AB784" s="190"/>
      <c r="AC784" s="190"/>
      <c r="AD784" s="190"/>
      <c r="AE784" s="190"/>
      <c r="AF784" s="47"/>
      <c r="AG784" s="47"/>
      <c r="AH784" s="47"/>
      <c r="AI784" s="47"/>
      <c r="AJ784" s="47"/>
      <c r="AK784" s="47"/>
      <c r="AL784" s="47"/>
      <c r="AM784" s="47"/>
      <c r="AN784" s="47"/>
      <c r="AO784" s="47"/>
      <c r="AP784" s="47"/>
      <c r="AQ784" s="47"/>
      <c r="AR784" s="47"/>
      <c r="AS784" s="47"/>
      <c r="AT784" s="47"/>
      <c r="AU784" s="47"/>
      <c r="AV784" s="47"/>
      <c r="AW784" s="47"/>
      <c r="AX784" s="47"/>
      <c r="AY784" s="47"/>
    </row>
    <row r="785" spans="1:51" ht="13.2">
      <c r="A785" s="48"/>
      <c r="B785" s="48"/>
      <c r="E785" s="25"/>
      <c r="F785" s="25"/>
      <c r="G785" s="48"/>
      <c r="T785" s="190"/>
      <c r="U785" s="190"/>
      <c r="V785" s="190"/>
      <c r="W785" s="190"/>
      <c r="X785" s="190"/>
      <c r="Y785" s="190"/>
      <c r="Z785" s="190"/>
      <c r="AA785" s="190"/>
      <c r="AB785" s="190"/>
      <c r="AC785" s="190"/>
      <c r="AD785" s="190"/>
      <c r="AE785" s="190"/>
      <c r="AF785" s="47"/>
      <c r="AG785" s="47"/>
      <c r="AH785" s="47"/>
      <c r="AI785" s="47"/>
      <c r="AJ785" s="47"/>
      <c r="AK785" s="47"/>
      <c r="AL785" s="47"/>
      <c r="AM785" s="47"/>
      <c r="AN785" s="47"/>
      <c r="AO785" s="47"/>
      <c r="AP785" s="47"/>
      <c r="AQ785" s="47"/>
      <c r="AR785" s="47"/>
      <c r="AS785" s="47"/>
      <c r="AT785" s="47"/>
      <c r="AU785" s="47"/>
      <c r="AV785" s="47"/>
      <c r="AW785" s="47"/>
      <c r="AX785" s="47"/>
      <c r="AY785" s="47"/>
    </row>
    <row r="786" spans="1:51" ht="13.2">
      <c r="A786" s="48"/>
      <c r="B786" s="48"/>
      <c r="E786" s="25"/>
      <c r="F786" s="25"/>
      <c r="G786" s="48"/>
      <c r="T786" s="190"/>
      <c r="U786" s="190"/>
      <c r="V786" s="190"/>
      <c r="W786" s="190"/>
      <c r="X786" s="190"/>
      <c r="Y786" s="190"/>
      <c r="Z786" s="190"/>
      <c r="AA786" s="190"/>
      <c r="AB786" s="190"/>
      <c r="AC786" s="190"/>
      <c r="AD786" s="190"/>
      <c r="AE786" s="190"/>
      <c r="AF786" s="47"/>
      <c r="AG786" s="47"/>
      <c r="AH786" s="47"/>
      <c r="AI786" s="47"/>
      <c r="AJ786" s="47"/>
      <c r="AK786" s="47"/>
      <c r="AL786" s="47"/>
      <c r="AM786" s="47"/>
      <c r="AN786" s="47"/>
      <c r="AO786" s="47"/>
      <c r="AP786" s="47"/>
      <c r="AQ786" s="47"/>
      <c r="AR786" s="47"/>
      <c r="AS786" s="47"/>
      <c r="AT786" s="47"/>
      <c r="AU786" s="47"/>
      <c r="AV786" s="47"/>
      <c r="AW786" s="47"/>
      <c r="AX786" s="47"/>
      <c r="AY786" s="47"/>
    </row>
    <row r="787" spans="1:51" ht="13.2">
      <c r="A787" s="48"/>
      <c r="B787" s="48"/>
      <c r="E787" s="25"/>
      <c r="F787" s="25"/>
      <c r="G787" s="48"/>
      <c r="T787" s="190"/>
      <c r="U787" s="190"/>
      <c r="V787" s="190"/>
      <c r="W787" s="190"/>
      <c r="X787" s="190"/>
      <c r="Y787" s="190"/>
      <c r="Z787" s="190"/>
      <c r="AA787" s="190"/>
      <c r="AB787" s="190"/>
      <c r="AC787" s="190"/>
      <c r="AD787" s="190"/>
      <c r="AE787" s="190"/>
      <c r="AF787" s="47"/>
      <c r="AG787" s="47"/>
      <c r="AH787" s="47"/>
      <c r="AI787" s="47"/>
      <c r="AJ787" s="47"/>
      <c r="AK787" s="47"/>
      <c r="AL787" s="47"/>
      <c r="AM787" s="47"/>
      <c r="AN787" s="47"/>
      <c r="AO787" s="47"/>
      <c r="AP787" s="47"/>
      <c r="AQ787" s="47"/>
      <c r="AR787" s="47"/>
      <c r="AS787" s="47"/>
      <c r="AT787" s="47"/>
      <c r="AU787" s="47"/>
      <c r="AV787" s="47"/>
      <c r="AW787" s="47"/>
      <c r="AX787" s="47"/>
      <c r="AY787" s="47"/>
    </row>
    <row r="788" spans="1:51" ht="13.2">
      <c r="A788" s="48"/>
      <c r="B788" s="48"/>
      <c r="E788" s="25"/>
      <c r="F788" s="25"/>
      <c r="G788" s="48"/>
      <c r="T788" s="190"/>
      <c r="U788" s="190"/>
      <c r="V788" s="190"/>
      <c r="W788" s="190"/>
      <c r="X788" s="190"/>
      <c r="Y788" s="190"/>
      <c r="Z788" s="190"/>
      <c r="AA788" s="190"/>
      <c r="AB788" s="190"/>
      <c r="AC788" s="190"/>
      <c r="AD788" s="190"/>
      <c r="AE788" s="190"/>
      <c r="AF788" s="47"/>
      <c r="AG788" s="47"/>
      <c r="AH788" s="47"/>
      <c r="AI788" s="47"/>
      <c r="AJ788" s="47"/>
      <c r="AK788" s="47"/>
      <c r="AL788" s="47"/>
      <c r="AM788" s="47"/>
      <c r="AN788" s="47"/>
      <c r="AO788" s="47"/>
      <c r="AP788" s="47"/>
      <c r="AQ788" s="47"/>
      <c r="AR788" s="47"/>
      <c r="AS788" s="47"/>
      <c r="AT788" s="47"/>
      <c r="AU788" s="47"/>
      <c r="AV788" s="47"/>
      <c r="AW788" s="47"/>
      <c r="AX788" s="47"/>
      <c r="AY788" s="47"/>
    </row>
    <row r="789" spans="1:51" ht="13.2">
      <c r="A789" s="48"/>
      <c r="B789" s="48"/>
      <c r="E789" s="25"/>
      <c r="F789" s="25"/>
      <c r="G789" s="48"/>
      <c r="T789" s="190"/>
      <c r="U789" s="190"/>
      <c r="V789" s="190"/>
      <c r="W789" s="190"/>
      <c r="X789" s="190"/>
      <c r="Y789" s="190"/>
      <c r="Z789" s="190"/>
      <c r="AA789" s="190"/>
      <c r="AB789" s="190"/>
      <c r="AC789" s="190"/>
      <c r="AD789" s="190"/>
      <c r="AE789" s="190"/>
      <c r="AF789" s="47"/>
      <c r="AG789" s="47"/>
      <c r="AH789" s="47"/>
      <c r="AI789" s="47"/>
      <c r="AJ789" s="47"/>
      <c r="AK789" s="47"/>
      <c r="AL789" s="47"/>
      <c r="AM789" s="47"/>
      <c r="AN789" s="47"/>
      <c r="AO789" s="47"/>
      <c r="AP789" s="47"/>
      <c r="AQ789" s="47"/>
      <c r="AR789" s="47"/>
      <c r="AS789" s="47"/>
      <c r="AT789" s="47"/>
      <c r="AU789" s="47"/>
      <c r="AV789" s="47"/>
      <c r="AW789" s="47"/>
      <c r="AX789" s="47"/>
      <c r="AY789" s="47"/>
    </row>
    <row r="790" spans="1:51" ht="13.2">
      <c r="A790" s="48"/>
      <c r="B790" s="48"/>
      <c r="E790" s="25"/>
      <c r="F790" s="25"/>
      <c r="G790" s="48"/>
      <c r="T790" s="190"/>
      <c r="U790" s="190"/>
      <c r="V790" s="190"/>
      <c r="W790" s="190"/>
      <c r="X790" s="190"/>
      <c r="Y790" s="190"/>
      <c r="Z790" s="190"/>
      <c r="AA790" s="190"/>
      <c r="AB790" s="190"/>
      <c r="AC790" s="190"/>
      <c r="AD790" s="190"/>
      <c r="AE790" s="190"/>
      <c r="AF790" s="47"/>
      <c r="AG790" s="47"/>
      <c r="AH790" s="47"/>
      <c r="AI790" s="47"/>
      <c r="AJ790" s="47"/>
      <c r="AK790" s="47"/>
      <c r="AL790" s="47"/>
      <c r="AM790" s="47"/>
      <c r="AN790" s="47"/>
      <c r="AO790" s="47"/>
      <c r="AP790" s="47"/>
      <c r="AQ790" s="47"/>
      <c r="AR790" s="47"/>
      <c r="AS790" s="47"/>
      <c r="AT790" s="47"/>
      <c r="AU790" s="47"/>
      <c r="AV790" s="47"/>
      <c r="AW790" s="47"/>
      <c r="AX790" s="47"/>
      <c r="AY790" s="47"/>
    </row>
    <row r="791" spans="1:51" ht="13.2">
      <c r="A791" s="48"/>
      <c r="B791" s="48"/>
      <c r="E791" s="25"/>
      <c r="F791" s="25"/>
      <c r="G791" s="48"/>
      <c r="T791" s="190"/>
      <c r="U791" s="190"/>
      <c r="V791" s="190"/>
      <c r="W791" s="190"/>
      <c r="X791" s="190"/>
      <c r="Y791" s="190"/>
      <c r="Z791" s="190"/>
      <c r="AA791" s="190"/>
      <c r="AB791" s="190"/>
      <c r="AC791" s="190"/>
      <c r="AD791" s="190"/>
      <c r="AE791" s="190"/>
      <c r="AF791" s="47"/>
      <c r="AG791" s="47"/>
      <c r="AH791" s="47"/>
      <c r="AI791" s="47"/>
      <c r="AJ791" s="47"/>
      <c r="AK791" s="47"/>
      <c r="AL791" s="47"/>
      <c r="AM791" s="47"/>
      <c r="AN791" s="47"/>
      <c r="AO791" s="47"/>
      <c r="AP791" s="47"/>
      <c r="AQ791" s="47"/>
      <c r="AR791" s="47"/>
      <c r="AS791" s="47"/>
      <c r="AT791" s="47"/>
      <c r="AU791" s="47"/>
      <c r="AV791" s="47"/>
      <c r="AW791" s="47"/>
      <c r="AX791" s="47"/>
      <c r="AY791" s="47"/>
    </row>
    <row r="792" spans="1:51" ht="13.2">
      <c r="A792" s="48"/>
      <c r="B792" s="48"/>
      <c r="E792" s="25"/>
      <c r="F792" s="25"/>
      <c r="G792" s="48"/>
      <c r="T792" s="190"/>
      <c r="U792" s="190"/>
      <c r="V792" s="190"/>
      <c r="W792" s="190"/>
      <c r="X792" s="190"/>
      <c r="Y792" s="190"/>
      <c r="Z792" s="190"/>
      <c r="AA792" s="190"/>
      <c r="AB792" s="190"/>
      <c r="AC792" s="190"/>
      <c r="AD792" s="190"/>
      <c r="AE792" s="190"/>
      <c r="AF792" s="47"/>
      <c r="AG792" s="47"/>
      <c r="AH792" s="47"/>
      <c r="AI792" s="47"/>
      <c r="AJ792" s="47"/>
      <c r="AK792" s="47"/>
      <c r="AL792" s="47"/>
      <c r="AM792" s="47"/>
      <c r="AN792" s="47"/>
      <c r="AO792" s="47"/>
      <c r="AP792" s="47"/>
      <c r="AQ792" s="47"/>
      <c r="AR792" s="47"/>
      <c r="AS792" s="47"/>
      <c r="AT792" s="47"/>
      <c r="AU792" s="47"/>
      <c r="AV792" s="47"/>
      <c r="AW792" s="47"/>
      <c r="AX792" s="47"/>
      <c r="AY792" s="47"/>
    </row>
    <row r="793" spans="1:51" ht="13.2">
      <c r="A793" s="48"/>
      <c r="B793" s="48"/>
      <c r="E793" s="25"/>
      <c r="F793" s="25"/>
      <c r="G793" s="48"/>
      <c r="T793" s="190"/>
      <c r="U793" s="190"/>
      <c r="V793" s="190"/>
      <c r="W793" s="190"/>
      <c r="X793" s="190"/>
      <c r="Y793" s="190"/>
      <c r="Z793" s="190"/>
      <c r="AA793" s="190"/>
      <c r="AB793" s="190"/>
      <c r="AC793" s="190"/>
      <c r="AD793" s="190"/>
      <c r="AE793" s="190"/>
      <c r="AF793" s="47"/>
      <c r="AG793" s="47"/>
      <c r="AH793" s="47"/>
      <c r="AI793" s="47"/>
      <c r="AJ793" s="47"/>
      <c r="AK793" s="47"/>
      <c r="AL793" s="47"/>
      <c r="AM793" s="47"/>
      <c r="AN793" s="47"/>
      <c r="AO793" s="47"/>
      <c r="AP793" s="47"/>
      <c r="AQ793" s="47"/>
      <c r="AR793" s="47"/>
      <c r="AS793" s="47"/>
      <c r="AT793" s="47"/>
      <c r="AU793" s="47"/>
      <c r="AV793" s="47"/>
      <c r="AW793" s="47"/>
      <c r="AX793" s="47"/>
      <c r="AY793" s="47"/>
    </row>
    <row r="794" spans="1:51" ht="13.2">
      <c r="A794" s="48"/>
      <c r="B794" s="48"/>
      <c r="E794" s="25"/>
      <c r="F794" s="25"/>
      <c r="G794" s="48"/>
      <c r="T794" s="190"/>
      <c r="U794" s="190"/>
      <c r="V794" s="190"/>
      <c r="W794" s="190"/>
      <c r="X794" s="190"/>
      <c r="Y794" s="190"/>
      <c r="Z794" s="190"/>
      <c r="AA794" s="190"/>
      <c r="AB794" s="190"/>
      <c r="AC794" s="190"/>
      <c r="AD794" s="190"/>
      <c r="AE794" s="190"/>
      <c r="AF794" s="47"/>
      <c r="AG794" s="47"/>
      <c r="AH794" s="47"/>
      <c r="AI794" s="47"/>
      <c r="AJ794" s="47"/>
      <c r="AK794" s="47"/>
      <c r="AL794" s="47"/>
      <c r="AM794" s="47"/>
      <c r="AN794" s="47"/>
      <c r="AO794" s="47"/>
      <c r="AP794" s="47"/>
      <c r="AQ794" s="47"/>
      <c r="AR794" s="47"/>
      <c r="AS794" s="47"/>
      <c r="AT794" s="47"/>
      <c r="AU794" s="47"/>
      <c r="AV794" s="47"/>
      <c r="AW794" s="47"/>
      <c r="AX794" s="47"/>
      <c r="AY794" s="47"/>
    </row>
    <row r="795" spans="1:51" ht="13.2">
      <c r="A795" s="48"/>
      <c r="B795" s="48"/>
      <c r="E795" s="25"/>
      <c r="F795" s="25"/>
      <c r="G795" s="48"/>
      <c r="T795" s="190"/>
      <c r="U795" s="190"/>
      <c r="V795" s="190"/>
      <c r="W795" s="190"/>
      <c r="X795" s="190"/>
      <c r="Y795" s="190"/>
      <c r="Z795" s="190"/>
      <c r="AA795" s="190"/>
      <c r="AB795" s="190"/>
      <c r="AC795" s="190"/>
      <c r="AD795" s="190"/>
      <c r="AE795" s="190"/>
      <c r="AF795" s="47"/>
      <c r="AG795" s="47"/>
      <c r="AH795" s="47"/>
      <c r="AI795" s="47"/>
      <c r="AJ795" s="47"/>
      <c r="AK795" s="47"/>
      <c r="AL795" s="47"/>
      <c r="AM795" s="47"/>
      <c r="AN795" s="47"/>
      <c r="AO795" s="47"/>
      <c r="AP795" s="47"/>
      <c r="AQ795" s="47"/>
      <c r="AR795" s="47"/>
      <c r="AS795" s="47"/>
      <c r="AT795" s="47"/>
      <c r="AU795" s="47"/>
      <c r="AV795" s="47"/>
      <c r="AW795" s="47"/>
      <c r="AX795" s="47"/>
      <c r="AY795" s="47"/>
    </row>
    <row r="796" spans="1:51" ht="13.2">
      <c r="A796" s="48"/>
      <c r="B796" s="48"/>
      <c r="E796" s="25"/>
      <c r="F796" s="25"/>
      <c r="G796" s="48"/>
      <c r="T796" s="190"/>
      <c r="U796" s="190"/>
      <c r="V796" s="190"/>
      <c r="W796" s="190"/>
      <c r="X796" s="190"/>
      <c r="Y796" s="190"/>
      <c r="Z796" s="190"/>
      <c r="AA796" s="190"/>
      <c r="AB796" s="190"/>
      <c r="AC796" s="190"/>
      <c r="AD796" s="190"/>
      <c r="AE796" s="190"/>
      <c r="AF796" s="47"/>
      <c r="AG796" s="47"/>
      <c r="AH796" s="47"/>
      <c r="AI796" s="47"/>
      <c r="AJ796" s="47"/>
      <c r="AK796" s="47"/>
      <c r="AL796" s="47"/>
      <c r="AM796" s="47"/>
      <c r="AN796" s="47"/>
      <c r="AO796" s="47"/>
      <c r="AP796" s="47"/>
      <c r="AQ796" s="47"/>
      <c r="AR796" s="47"/>
      <c r="AS796" s="47"/>
      <c r="AT796" s="47"/>
      <c r="AU796" s="47"/>
      <c r="AV796" s="47"/>
      <c r="AW796" s="47"/>
      <c r="AX796" s="47"/>
      <c r="AY796" s="47"/>
    </row>
    <row r="797" spans="1:51" ht="13.2">
      <c r="A797" s="48"/>
      <c r="B797" s="48"/>
      <c r="E797" s="25"/>
      <c r="F797" s="25"/>
      <c r="G797" s="48"/>
      <c r="T797" s="190"/>
      <c r="U797" s="190"/>
      <c r="V797" s="190"/>
      <c r="W797" s="190"/>
      <c r="X797" s="190"/>
      <c r="Y797" s="190"/>
      <c r="Z797" s="190"/>
      <c r="AA797" s="190"/>
      <c r="AB797" s="190"/>
      <c r="AC797" s="190"/>
      <c r="AD797" s="190"/>
      <c r="AE797" s="190"/>
      <c r="AF797" s="47"/>
      <c r="AG797" s="47"/>
      <c r="AH797" s="47"/>
      <c r="AI797" s="47"/>
      <c r="AJ797" s="47"/>
      <c r="AK797" s="47"/>
      <c r="AL797" s="47"/>
      <c r="AM797" s="47"/>
      <c r="AN797" s="47"/>
      <c r="AO797" s="47"/>
      <c r="AP797" s="47"/>
      <c r="AQ797" s="47"/>
      <c r="AR797" s="47"/>
      <c r="AS797" s="47"/>
      <c r="AT797" s="47"/>
      <c r="AU797" s="47"/>
      <c r="AV797" s="47"/>
      <c r="AW797" s="47"/>
      <c r="AX797" s="47"/>
      <c r="AY797" s="47"/>
    </row>
    <row r="798" spans="1:51" ht="13.2">
      <c r="A798" s="48"/>
      <c r="B798" s="48"/>
      <c r="E798" s="25"/>
      <c r="F798" s="25"/>
      <c r="G798" s="48"/>
      <c r="T798" s="190"/>
      <c r="U798" s="190"/>
      <c r="V798" s="190"/>
      <c r="W798" s="190"/>
      <c r="X798" s="190"/>
      <c r="Y798" s="190"/>
      <c r="Z798" s="190"/>
      <c r="AA798" s="190"/>
      <c r="AB798" s="190"/>
      <c r="AC798" s="190"/>
      <c r="AD798" s="190"/>
      <c r="AE798" s="190"/>
      <c r="AF798" s="47"/>
      <c r="AG798" s="47"/>
      <c r="AH798" s="47"/>
      <c r="AI798" s="47"/>
      <c r="AJ798" s="47"/>
      <c r="AK798" s="47"/>
      <c r="AL798" s="47"/>
      <c r="AM798" s="47"/>
      <c r="AN798" s="47"/>
      <c r="AO798" s="47"/>
      <c r="AP798" s="47"/>
      <c r="AQ798" s="47"/>
      <c r="AR798" s="47"/>
      <c r="AS798" s="47"/>
      <c r="AT798" s="47"/>
      <c r="AU798" s="47"/>
      <c r="AV798" s="47"/>
      <c r="AW798" s="47"/>
      <c r="AX798" s="47"/>
      <c r="AY798" s="47"/>
    </row>
    <row r="799" spans="1:51" ht="13.2">
      <c r="A799" s="48"/>
      <c r="B799" s="48"/>
      <c r="E799" s="25"/>
      <c r="F799" s="25"/>
      <c r="G799" s="48"/>
      <c r="T799" s="190"/>
      <c r="U799" s="190"/>
      <c r="V799" s="190"/>
      <c r="W799" s="190"/>
      <c r="X799" s="190"/>
      <c r="Y799" s="190"/>
      <c r="Z799" s="190"/>
      <c r="AA799" s="190"/>
      <c r="AB799" s="190"/>
      <c r="AC799" s="190"/>
      <c r="AD799" s="190"/>
      <c r="AE799" s="190"/>
      <c r="AF799" s="47"/>
      <c r="AG799" s="47"/>
      <c r="AH799" s="47"/>
      <c r="AI799" s="47"/>
      <c r="AJ799" s="47"/>
      <c r="AK799" s="47"/>
      <c r="AL799" s="47"/>
      <c r="AM799" s="47"/>
      <c r="AN799" s="47"/>
      <c r="AO799" s="47"/>
      <c r="AP799" s="47"/>
      <c r="AQ799" s="47"/>
      <c r="AR799" s="47"/>
      <c r="AS799" s="47"/>
      <c r="AT799" s="47"/>
      <c r="AU799" s="47"/>
      <c r="AV799" s="47"/>
      <c r="AW799" s="47"/>
      <c r="AX799" s="47"/>
      <c r="AY799" s="47"/>
    </row>
    <row r="800" spans="1:51" ht="13.2">
      <c r="A800" s="48"/>
      <c r="B800" s="48"/>
      <c r="E800" s="25"/>
      <c r="F800" s="25"/>
      <c r="G800" s="48"/>
      <c r="T800" s="190"/>
      <c r="U800" s="190"/>
      <c r="V800" s="190"/>
      <c r="W800" s="190"/>
      <c r="X800" s="190"/>
      <c r="Y800" s="190"/>
      <c r="Z800" s="190"/>
      <c r="AA800" s="190"/>
      <c r="AB800" s="190"/>
      <c r="AC800" s="190"/>
      <c r="AD800" s="190"/>
      <c r="AE800" s="190"/>
      <c r="AF800" s="47"/>
      <c r="AG800" s="47"/>
      <c r="AH800" s="47"/>
      <c r="AI800" s="47"/>
      <c r="AJ800" s="47"/>
      <c r="AK800" s="47"/>
      <c r="AL800" s="47"/>
      <c r="AM800" s="47"/>
      <c r="AN800" s="47"/>
      <c r="AO800" s="47"/>
      <c r="AP800" s="47"/>
      <c r="AQ800" s="47"/>
      <c r="AR800" s="47"/>
      <c r="AS800" s="47"/>
      <c r="AT800" s="47"/>
      <c r="AU800" s="47"/>
      <c r="AV800" s="47"/>
      <c r="AW800" s="47"/>
      <c r="AX800" s="47"/>
      <c r="AY800" s="47"/>
    </row>
    <row r="801" spans="1:51" ht="13.2">
      <c r="A801" s="48"/>
      <c r="B801" s="48"/>
      <c r="E801" s="25"/>
      <c r="F801" s="25"/>
      <c r="G801" s="48"/>
      <c r="T801" s="190"/>
      <c r="U801" s="190"/>
      <c r="V801" s="190"/>
      <c r="W801" s="190"/>
      <c r="X801" s="190"/>
      <c r="Y801" s="190"/>
      <c r="Z801" s="190"/>
      <c r="AA801" s="190"/>
      <c r="AB801" s="190"/>
      <c r="AC801" s="190"/>
      <c r="AD801" s="190"/>
      <c r="AE801" s="190"/>
      <c r="AF801" s="47"/>
      <c r="AG801" s="47"/>
      <c r="AH801" s="47"/>
      <c r="AI801" s="47"/>
      <c r="AJ801" s="47"/>
      <c r="AK801" s="47"/>
      <c r="AL801" s="47"/>
      <c r="AM801" s="47"/>
      <c r="AN801" s="47"/>
      <c r="AO801" s="47"/>
      <c r="AP801" s="47"/>
      <c r="AQ801" s="47"/>
      <c r="AR801" s="47"/>
      <c r="AS801" s="47"/>
      <c r="AT801" s="47"/>
      <c r="AU801" s="47"/>
      <c r="AV801" s="47"/>
      <c r="AW801" s="47"/>
      <c r="AX801" s="47"/>
      <c r="AY801" s="47"/>
    </row>
    <row r="802" spans="1:51" ht="13.2">
      <c r="A802" s="48"/>
      <c r="B802" s="48"/>
      <c r="E802" s="25"/>
      <c r="F802" s="25"/>
      <c r="G802" s="48"/>
      <c r="T802" s="190"/>
      <c r="U802" s="190"/>
      <c r="V802" s="190"/>
      <c r="W802" s="190"/>
      <c r="X802" s="190"/>
      <c r="Y802" s="190"/>
      <c r="Z802" s="190"/>
      <c r="AA802" s="190"/>
      <c r="AB802" s="190"/>
      <c r="AC802" s="190"/>
      <c r="AD802" s="190"/>
      <c r="AE802" s="190"/>
      <c r="AF802" s="47"/>
      <c r="AG802" s="47"/>
      <c r="AH802" s="47"/>
      <c r="AI802" s="47"/>
      <c r="AJ802" s="47"/>
      <c r="AK802" s="47"/>
      <c r="AL802" s="47"/>
      <c r="AM802" s="47"/>
      <c r="AN802" s="47"/>
      <c r="AO802" s="47"/>
      <c r="AP802" s="47"/>
      <c r="AQ802" s="47"/>
      <c r="AR802" s="47"/>
      <c r="AS802" s="47"/>
      <c r="AT802" s="47"/>
      <c r="AU802" s="47"/>
      <c r="AV802" s="47"/>
      <c r="AW802" s="47"/>
      <c r="AX802" s="47"/>
      <c r="AY802" s="47"/>
    </row>
    <row r="803" spans="1:51" ht="13.2">
      <c r="A803" s="48"/>
      <c r="B803" s="48"/>
      <c r="E803" s="25"/>
      <c r="F803" s="25"/>
      <c r="G803" s="48"/>
      <c r="T803" s="190"/>
      <c r="U803" s="190"/>
      <c r="V803" s="190"/>
      <c r="W803" s="190"/>
      <c r="X803" s="190"/>
      <c r="Y803" s="190"/>
      <c r="Z803" s="190"/>
      <c r="AA803" s="190"/>
      <c r="AB803" s="190"/>
      <c r="AC803" s="190"/>
      <c r="AD803" s="190"/>
      <c r="AE803" s="190"/>
      <c r="AF803" s="47"/>
      <c r="AG803" s="47"/>
      <c r="AH803" s="47"/>
      <c r="AI803" s="47"/>
      <c r="AJ803" s="47"/>
      <c r="AK803" s="47"/>
      <c r="AL803" s="47"/>
      <c r="AM803" s="47"/>
      <c r="AN803" s="47"/>
      <c r="AO803" s="47"/>
      <c r="AP803" s="47"/>
      <c r="AQ803" s="47"/>
      <c r="AR803" s="47"/>
      <c r="AS803" s="47"/>
      <c r="AT803" s="47"/>
      <c r="AU803" s="47"/>
      <c r="AV803" s="47"/>
      <c r="AW803" s="47"/>
      <c r="AX803" s="47"/>
      <c r="AY803" s="47"/>
    </row>
    <row r="804" spans="1:51" ht="13.2">
      <c r="A804" s="48"/>
      <c r="B804" s="48"/>
      <c r="E804" s="25"/>
      <c r="F804" s="25"/>
      <c r="G804" s="48"/>
      <c r="T804" s="190"/>
      <c r="U804" s="190"/>
      <c r="V804" s="190"/>
      <c r="W804" s="190"/>
      <c r="X804" s="190"/>
      <c r="Y804" s="190"/>
      <c r="Z804" s="190"/>
      <c r="AA804" s="190"/>
      <c r="AB804" s="190"/>
      <c r="AC804" s="190"/>
      <c r="AD804" s="190"/>
      <c r="AE804" s="190"/>
      <c r="AF804" s="47"/>
      <c r="AG804" s="47"/>
      <c r="AH804" s="47"/>
      <c r="AI804" s="47"/>
      <c r="AJ804" s="47"/>
      <c r="AK804" s="47"/>
      <c r="AL804" s="47"/>
      <c r="AM804" s="47"/>
      <c r="AN804" s="47"/>
      <c r="AO804" s="47"/>
      <c r="AP804" s="47"/>
      <c r="AQ804" s="47"/>
      <c r="AR804" s="47"/>
      <c r="AS804" s="47"/>
      <c r="AT804" s="47"/>
      <c r="AU804" s="47"/>
      <c r="AV804" s="47"/>
      <c r="AW804" s="47"/>
      <c r="AX804" s="47"/>
      <c r="AY804" s="47"/>
    </row>
    <row r="805" spans="1:51" ht="13.2">
      <c r="A805" s="48"/>
      <c r="B805" s="48"/>
      <c r="E805" s="25"/>
      <c r="F805" s="25"/>
      <c r="G805" s="48"/>
      <c r="T805" s="190"/>
      <c r="U805" s="190"/>
      <c r="V805" s="190"/>
      <c r="W805" s="190"/>
      <c r="X805" s="190"/>
      <c r="Y805" s="190"/>
      <c r="Z805" s="190"/>
      <c r="AA805" s="190"/>
      <c r="AB805" s="190"/>
      <c r="AC805" s="190"/>
      <c r="AD805" s="190"/>
      <c r="AE805" s="190"/>
      <c r="AF805" s="47"/>
      <c r="AG805" s="47"/>
      <c r="AH805" s="47"/>
      <c r="AI805" s="47"/>
      <c r="AJ805" s="47"/>
      <c r="AK805" s="47"/>
      <c r="AL805" s="47"/>
      <c r="AM805" s="47"/>
      <c r="AN805" s="47"/>
      <c r="AO805" s="47"/>
      <c r="AP805" s="47"/>
      <c r="AQ805" s="47"/>
      <c r="AR805" s="47"/>
      <c r="AS805" s="47"/>
      <c r="AT805" s="47"/>
      <c r="AU805" s="47"/>
      <c r="AV805" s="47"/>
      <c r="AW805" s="47"/>
      <c r="AX805" s="47"/>
      <c r="AY805" s="47"/>
    </row>
    <row r="806" spans="1:51" ht="13.2">
      <c r="A806" s="48"/>
      <c r="B806" s="48"/>
      <c r="E806" s="25"/>
      <c r="F806" s="25"/>
      <c r="G806" s="48"/>
      <c r="T806" s="190"/>
      <c r="U806" s="190"/>
      <c r="V806" s="190"/>
      <c r="W806" s="190"/>
      <c r="X806" s="190"/>
      <c r="Y806" s="190"/>
      <c r="Z806" s="190"/>
      <c r="AA806" s="190"/>
      <c r="AB806" s="190"/>
      <c r="AC806" s="190"/>
      <c r="AD806" s="190"/>
      <c r="AE806" s="190"/>
      <c r="AF806" s="47"/>
      <c r="AG806" s="47"/>
      <c r="AH806" s="47"/>
      <c r="AI806" s="47"/>
      <c r="AJ806" s="47"/>
      <c r="AK806" s="47"/>
      <c r="AL806" s="47"/>
      <c r="AM806" s="47"/>
      <c r="AN806" s="47"/>
      <c r="AO806" s="47"/>
      <c r="AP806" s="47"/>
      <c r="AQ806" s="47"/>
      <c r="AR806" s="47"/>
      <c r="AS806" s="47"/>
      <c r="AT806" s="47"/>
      <c r="AU806" s="47"/>
      <c r="AV806" s="47"/>
      <c r="AW806" s="47"/>
      <c r="AX806" s="47"/>
      <c r="AY806" s="47"/>
    </row>
    <row r="807" spans="1:51" ht="13.2">
      <c r="A807" s="48"/>
      <c r="B807" s="48"/>
      <c r="E807" s="25"/>
      <c r="F807" s="25"/>
      <c r="G807" s="48"/>
      <c r="T807" s="190"/>
      <c r="U807" s="190"/>
      <c r="V807" s="190"/>
      <c r="W807" s="190"/>
      <c r="X807" s="190"/>
      <c r="Y807" s="190"/>
      <c r="Z807" s="190"/>
      <c r="AA807" s="190"/>
      <c r="AB807" s="190"/>
      <c r="AC807" s="190"/>
      <c r="AD807" s="190"/>
      <c r="AE807" s="190"/>
      <c r="AF807" s="47"/>
      <c r="AG807" s="47"/>
      <c r="AH807" s="47"/>
      <c r="AI807" s="47"/>
      <c r="AJ807" s="47"/>
      <c r="AK807" s="47"/>
      <c r="AL807" s="47"/>
      <c r="AM807" s="47"/>
      <c r="AN807" s="47"/>
      <c r="AO807" s="47"/>
      <c r="AP807" s="47"/>
      <c r="AQ807" s="47"/>
      <c r="AR807" s="47"/>
      <c r="AS807" s="47"/>
      <c r="AT807" s="47"/>
      <c r="AU807" s="47"/>
      <c r="AV807" s="47"/>
      <c r="AW807" s="47"/>
      <c r="AX807" s="47"/>
      <c r="AY807" s="47"/>
    </row>
    <row r="808" spans="1:51" ht="13.2">
      <c r="A808" s="48"/>
      <c r="B808" s="48"/>
      <c r="E808" s="25"/>
      <c r="F808" s="25"/>
      <c r="G808" s="48"/>
      <c r="T808" s="190"/>
      <c r="U808" s="190"/>
      <c r="V808" s="190"/>
      <c r="W808" s="190"/>
      <c r="X808" s="190"/>
      <c r="Y808" s="190"/>
      <c r="Z808" s="190"/>
      <c r="AA808" s="190"/>
      <c r="AB808" s="190"/>
      <c r="AC808" s="190"/>
      <c r="AD808" s="190"/>
      <c r="AE808" s="190"/>
      <c r="AF808" s="47"/>
      <c r="AG808" s="47"/>
      <c r="AH808" s="47"/>
      <c r="AI808" s="47"/>
      <c r="AJ808" s="47"/>
      <c r="AK808" s="47"/>
      <c r="AL808" s="47"/>
      <c r="AM808" s="47"/>
      <c r="AN808" s="47"/>
      <c r="AO808" s="47"/>
      <c r="AP808" s="47"/>
      <c r="AQ808" s="47"/>
      <c r="AR808" s="47"/>
      <c r="AS808" s="47"/>
      <c r="AT808" s="47"/>
      <c r="AU808" s="47"/>
      <c r="AV808" s="47"/>
      <c r="AW808" s="47"/>
      <c r="AX808" s="47"/>
      <c r="AY808" s="47"/>
    </row>
    <row r="809" spans="1:51" ht="13.2">
      <c r="A809" s="48"/>
      <c r="B809" s="48"/>
      <c r="E809" s="25"/>
      <c r="F809" s="25"/>
      <c r="G809" s="48"/>
      <c r="T809" s="190"/>
      <c r="U809" s="190"/>
      <c r="V809" s="190"/>
      <c r="W809" s="190"/>
      <c r="X809" s="190"/>
      <c r="Y809" s="190"/>
      <c r="Z809" s="190"/>
      <c r="AA809" s="190"/>
      <c r="AB809" s="190"/>
      <c r="AC809" s="190"/>
      <c r="AD809" s="190"/>
      <c r="AE809" s="190"/>
      <c r="AF809" s="47"/>
      <c r="AG809" s="47"/>
      <c r="AH809" s="47"/>
      <c r="AI809" s="47"/>
      <c r="AJ809" s="47"/>
      <c r="AK809" s="47"/>
      <c r="AL809" s="47"/>
      <c r="AM809" s="47"/>
      <c r="AN809" s="47"/>
      <c r="AO809" s="47"/>
      <c r="AP809" s="47"/>
      <c r="AQ809" s="47"/>
      <c r="AR809" s="47"/>
      <c r="AS809" s="47"/>
      <c r="AT809" s="47"/>
      <c r="AU809" s="47"/>
      <c r="AV809" s="47"/>
      <c r="AW809" s="47"/>
      <c r="AX809" s="47"/>
      <c r="AY809" s="47"/>
    </row>
    <row r="810" spans="1:51" ht="13.2">
      <c r="A810" s="48"/>
      <c r="B810" s="48"/>
      <c r="E810" s="25"/>
      <c r="F810" s="25"/>
      <c r="G810" s="48"/>
      <c r="T810" s="190"/>
      <c r="U810" s="190"/>
      <c r="V810" s="190"/>
      <c r="W810" s="190"/>
      <c r="X810" s="190"/>
      <c r="Y810" s="190"/>
      <c r="Z810" s="190"/>
      <c r="AA810" s="190"/>
      <c r="AB810" s="190"/>
      <c r="AC810" s="190"/>
      <c r="AD810" s="190"/>
      <c r="AE810" s="190"/>
      <c r="AF810" s="47"/>
      <c r="AG810" s="47"/>
      <c r="AH810" s="47"/>
      <c r="AI810" s="47"/>
      <c r="AJ810" s="47"/>
      <c r="AK810" s="47"/>
      <c r="AL810" s="47"/>
      <c r="AM810" s="47"/>
      <c r="AN810" s="47"/>
      <c r="AO810" s="47"/>
      <c r="AP810" s="47"/>
      <c r="AQ810" s="47"/>
      <c r="AR810" s="47"/>
      <c r="AS810" s="47"/>
      <c r="AT810" s="47"/>
      <c r="AU810" s="47"/>
      <c r="AV810" s="47"/>
      <c r="AW810" s="47"/>
      <c r="AX810" s="47"/>
      <c r="AY810" s="47"/>
    </row>
    <row r="811" spans="1:51" ht="13.2">
      <c r="A811" s="48"/>
      <c r="B811" s="48"/>
      <c r="E811" s="25"/>
      <c r="F811" s="25"/>
      <c r="G811" s="48"/>
      <c r="T811" s="190"/>
      <c r="U811" s="190"/>
      <c r="V811" s="190"/>
      <c r="W811" s="190"/>
      <c r="X811" s="190"/>
      <c r="Y811" s="190"/>
      <c r="Z811" s="190"/>
      <c r="AA811" s="190"/>
      <c r="AB811" s="190"/>
      <c r="AC811" s="190"/>
      <c r="AD811" s="190"/>
      <c r="AE811" s="190"/>
      <c r="AF811" s="47"/>
      <c r="AG811" s="47"/>
      <c r="AH811" s="47"/>
      <c r="AI811" s="47"/>
      <c r="AJ811" s="47"/>
      <c r="AK811" s="47"/>
      <c r="AL811" s="47"/>
      <c r="AM811" s="47"/>
      <c r="AN811" s="47"/>
      <c r="AO811" s="47"/>
      <c r="AP811" s="47"/>
      <c r="AQ811" s="47"/>
      <c r="AR811" s="47"/>
      <c r="AS811" s="47"/>
      <c r="AT811" s="47"/>
      <c r="AU811" s="47"/>
      <c r="AV811" s="47"/>
      <c r="AW811" s="47"/>
      <c r="AX811" s="47"/>
      <c r="AY811" s="47"/>
    </row>
    <row r="812" spans="1:51" ht="13.2">
      <c r="A812" s="48"/>
      <c r="B812" s="48"/>
      <c r="E812" s="25"/>
      <c r="F812" s="25"/>
      <c r="G812" s="48"/>
      <c r="T812" s="190"/>
      <c r="U812" s="190"/>
      <c r="V812" s="190"/>
      <c r="W812" s="190"/>
      <c r="X812" s="190"/>
      <c r="Y812" s="190"/>
      <c r="Z812" s="190"/>
      <c r="AA812" s="190"/>
      <c r="AB812" s="190"/>
      <c r="AC812" s="190"/>
      <c r="AD812" s="190"/>
      <c r="AE812" s="190"/>
      <c r="AF812" s="47"/>
      <c r="AG812" s="47"/>
      <c r="AH812" s="47"/>
      <c r="AI812" s="47"/>
      <c r="AJ812" s="47"/>
      <c r="AK812" s="47"/>
      <c r="AL812" s="47"/>
      <c r="AM812" s="47"/>
      <c r="AN812" s="47"/>
      <c r="AO812" s="47"/>
      <c r="AP812" s="47"/>
      <c r="AQ812" s="47"/>
      <c r="AR812" s="47"/>
      <c r="AS812" s="47"/>
      <c r="AT812" s="47"/>
      <c r="AU812" s="47"/>
      <c r="AV812" s="47"/>
      <c r="AW812" s="47"/>
      <c r="AX812" s="47"/>
      <c r="AY812" s="47"/>
    </row>
    <row r="813" spans="1:51" ht="13.2">
      <c r="A813" s="48"/>
      <c r="B813" s="48"/>
      <c r="E813" s="25"/>
      <c r="F813" s="25"/>
      <c r="G813" s="48"/>
      <c r="T813" s="190"/>
      <c r="U813" s="190"/>
      <c r="V813" s="190"/>
      <c r="W813" s="190"/>
      <c r="X813" s="190"/>
      <c r="Y813" s="190"/>
      <c r="Z813" s="190"/>
      <c r="AA813" s="190"/>
      <c r="AB813" s="190"/>
      <c r="AC813" s="190"/>
      <c r="AD813" s="190"/>
      <c r="AE813" s="190"/>
      <c r="AF813" s="47"/>
      <c r="AG813" s="47"/>
      <c r="AH813" s="47"/>
      <c r="AI813" s="47"/>
      <c r="AJ813" s="47"/>
      <c r="AK813" s="47"/>
      <c r="AL813" s="47"/>
      <c r="AM813" s="47"/>
      <c r="AN813" s="47"/>
      <c r="AO813" s="47"/>
      <c r="AP813" s="47"/>
      <c r="AQ813" s="47"/>
      <c r="AR813" s="47"/>
      <c r="AS813" s="47"/>
      <c r="AT813" s="47"/>
      <c r="AU813" s="47"/>
      <c r="AV813" s="47"/>
      <c r="AW813" s="47"/>
      <c r="AX813" s="47"/>
      <c r="AY813" s="47"/>
    </row>
    <row r="814" spans="1:51" ht="13.2">
      <c r="A814" s="48"/>
      <c r="B814" s="48"/>
      <c r="E814" s="25"/>
      <c r="F814" s="25"/>
      <c r="G814" s="48"/>
      <c r="T814" s="190"/>
      <c r="U814" s="190"/>
      <c r="V814" s="190"/>
      <c r="W814" s="190"/>
      <c r="X814" s="190"/>
      <c r="Y814" s="190"/>
      <c r="Z814" s="190"/>
      <c r="AA814" s="190"/>
      <c r="AB814" s="190"/>
      <c r="AC814" s="190"/>
      <c r="AD814" s="190"/>
      <c r="AE814" s="190"/>
      <c r="AF814" s="47"/>
      <c r="AG814" s="47"/>
      <c r="AH814" s="47"/>
      <c r="AI814" s="47"/>
      <c r="AJ814" s="47"/>
      <c r="AK814" s="47"/>
      <c r="AL814" s="47"/>
      <c r="AM814" s="47"/>
      <c r="AN814" s="47"/>
      <c r="AO814" s="47"/>
      <c r="AP814" s="47"/>
      <c r="AQ814" s="47"/>
      <c r="AR814" s="47"/>
      <c r="AS814" s="47"/>
      <c r="AT814" s="47"/>
      <c r="AU814" s="47"/>
      <c r="AV814" s="47"/>
      <c r="AW814" s="47"/>
      <c r="AX814" s="47"/>
      <c r="AY814" s="47"/>
    </row>
    <row r="815" spans="1:51" ht="13.2">
      <c r="A815" s="48"/>
      <c r="B815" s="48"/>
      <c r="E815" s="25"/>
      <c r="F815" s="25"/>
      <c r="G815" s="48"/>
      <c r="T815" s="190"/>
      <c r="U815" s="190"/>
      <c r="V815" s="190"/>
      <c r="W815" s="190"/>
      <c r="X815" s="190"/>
      <c r="Y815" s="190"/>
      <c r="Z815" s="190"/>
      <c r="AA815" s="190"/>
      <c r="AB815" s="190"/>
      <c r="AC815" s="190"/>
      <c r="AD815" s="190"/>
      <c r="AE815" s="190"/>
      <c r="AF815" s="47"/>
      <c r="AG815" s="47"/>
      <c r="AH815" s="47"/>
      <c r="AI815" s="47"/>
      <c r="AJ815" s="47"/>
      <c r="AK815" s="47"/>
      <c r="AL815" s="47"/>
      <c r="AM815" s="47"/>
      <c r="AN815" s="47"/>
      <c r="AO815" s="47"/>
      <c r="AP815" s="47"/>
      <c r="AQ815" s="47"/>
      <c r="AR815" s="47"/>
      <c r="AS815" s="47"/>
      <c r="AT815" s="47"/>
      <c r="AU815" s="47"/>
      <c r="AV815" s="47"/>
      <c r="AW815" s="47"/>
      <c r="AX815" s="47"/>
      <c r="AY815" s="47"/>
    </row>
    <row r="816" spans="1:51" ht="13.2">
      <c r="A816" s="48"/>
      <c r="B816" s="48"/>
      <c r="E816" s="25"/>
      <c r="F816" s="25"/>
      <c r="G816" s="48"/>
      <c r="T816" s="190"/>
      <c r="U816" s="190"/>
      <c r="V816" s="190"/>
      <c r="W816" s="190"/>
      <c r="X816" s="190"/>
      <c r="Y816" s="190"/>
      <c r="Z816" s="190"/>
      <c r="AA816" s="190"/>
      <c r="AB816" s="190"/>
      <c r="AC816" s="190"/>
      <c r="AD816" s="190"/>
      <c r="AE816" s="190"/>
      <c r="AF816" s="47"/>
      <c r="AG816" s="47"/>
      <c r="AH816" s="47"/>
      <c r="AI816" s="47"/>
      <c r="AJ816" s="47"/>
      <c r="AK816" s="47"/>
      <c r="AL816" s="47"/>
      <c r="AM816" s="47"/>
      <c r="AN816" s="47"/>
      <c r="AO816" s="47"/>
      <c r="AP816" s="47"/>
      <c r="AQ816" s="47"/>
      <c r="AR816" s="47"/>
      <c r="AS816" s="47"/>
      <c r="AT816" s="47"/>
      <c r="AU816" s="47"/>
      <c r="AV816" s="47"/>
      <c r="AW816" s="47"/>
      <c r="AX816" s="47"/>
      <c r="AY816" s="47"/>
    </row>
    <row r="817" spans="1:51" ht="13.2">
      <c r="A817" s="48"/>
      <c r="B817" s="48"/>
      <c r="E817" s="25"/>
      <c r="F817" s="25"/>
      <c r="G817" s="48"/>
      <c r="T817" s="190"/>
      <c r="U817" s="190"/>
      <c r="V817" s="190"/>
      <c r="W817" s="190"/>
      <c r="X817" s="190"/>
      <c r="Y817" s="190"/>
      <c r="Z817" s="190"/>
      <c r="AA817" s="190"/>
      <c r="AB817" s="190"/>
      <c r="AC817" s="190"/>
      <c r="AD817" s="190"/>
      <c r="AE817" s="190"/>
      <c r="AF817" s="47"/>
      <c r="AG817" s="47"/>
      <c r="AH817" s="47"/>
      <c r="AI817" s="47"/>
      <c r="AJ817" s="47"/>
      <c r="AK817" s="47"/>
      <c r="AL817" s="47"/>
      <c r="AM817" s="47"/>
      <c r="AN817" s="47"/>
      <c r="AO817" s="47"/>
      <c r="AP817" s="47"/>
      <c r="AQ817" s="47"/>
      <c r="AR817" s="47"/>
      <c r="AS817" s="47"/>
      <c r="AT817" s="47"/>
      <c r="AU817" s="47"/>
      <c r="AV817" s="47"/>
      <c r="AW817" s="47"/>
      <c r="AX817" s="47"/>
      <c r="AY817" s="47"/>
    </row>
    <row r="818" spans="1:51" ht="13.2">
      <c r="A818" s="48"/>
      <c r="B818" s="48"/>
      <c r="E818" s="25"/>
      <c r="F818" s="25"/>
      <c r="G818" s="48"/>
      <c r="T818" s="190"/>
      <c r="U818" s="190"/>
      <c r="V818" s="190"/>
      <c r="W818" s="190"/>
      <c r="X818" s="190"/>
      <c r="Y818" s="190"/>
      <c r="Z818" s="190"/>
      <c r="AA818" s="190"/>
      <c r="AB818" s="190"/>
      <c r="AC818" s="190"/>
      <c r="AD818" s="190"/>
      <c r="AE818" s="190"/>
      <c r="AF818" s="47"/>
      <c r="AG818" s="47"/>
      <c r="AH818" s="47"/>
      <c r="AI818" s="47"/>
      <c r="AJ818" s="47"/>
      <c r="AK818" s="47"/>
      <c r="AL818" s="47"/>
      <c r="AM818" s="47"/>
      <c r="AN818" s="47"/>
      <c r="AO818" s="47"/>
      <c r="AP818" s="47"/>
      <c r="AQ818" s="47"/>
      <c r="AR818" s="47"/>
      <c r="AS818" s="47"/>
      <c r="AT818" s="47"/>
      <c r="AU818" s="47"/>
      <c r="AV818" s="47"/>
      <c r="AW818" s="47"/>
      <c r="AX818" s="47"/>
      <c r="AY818" s="47"/>
    </row>
    <row r="819" spans="1:51" ht="13.2">
      <c r="A819" s="48"/>
      <c r="B819" s="48"/>
      <c r="E819" s="25"/>
      <c r="F819" s="25"/>
      <c r="G819" s="48"/>
      <c r="T819" s="190"/>
      <c r="U819" s="190"/>
      <c r="V819" s="190"/>
      <c r="W819" s="190"/>
      <c r="X819" s="190"/>
      <c r="Y819" s="190"/>
      <c r="Z819" s="190"/>
      <c r="AA819" s="190"/>
      <c r="AB819" s="190"/>
      <c r="AC819" s="190"/>
      <c r="AD819" s="190"/>
      <c r="AE819" s="190"/>
      <c r="AF819" s="47"/>
      <c r="AG819" s="47"/>
      <c r="AH819" s="47"/>
      <c r="AI819" s="47"/>
      <c r="AJ819" s="47"/>
      <c r="AK819" s="47"/>
      <c r="AL819" s="47"/>
      <c r="AM819" s="47"/>
      <c r="AN819" s="47"/>
      <c r="AO819" s="47"/>
      <c r="AP819" s="47"/>
      <c r="AQ819" s="47"/>
      <c r="AR819" s="47"/>
      <c r="AS819" s="47"/>
      <c r="AT819" s="47"/>
      <c r="AU819" s="47"/>
      <c r="AV819" s="47"/>
      <c r="AW819" s="47"/>
      <c r="AX819" s="47"/>
      <c r="AY819" s="47"/>
    </row>
    <row r="820" spans="1:51" ht="13.2">
      <c r="A820" s="48"/>
      <c r="B820" s="48"/>
      <c r="E820" s="25"/>
      <c r="F820" s="25"/>
      <c r="G820" s="48"/>
      <c r="T820" s="190"/>
      <c r="U820" s="190"/>
      <c r="V820" s="190"/>
      <c r="W820" s="190"/>
      <c r="X820" s="190"/>
      <c r="Y820" s="190"/>
      <c r="Z820" s="190"/>
      <c r="AA820" s="190"/>
      <c r="AB820" s="190"/>
      <c r="AC820" s="190"/>
      <c r="AD820" s="190"/>
      <c r="AE820" s="190"/>
      <c r="AF820" s="47"/>
      <c r="AG820" s="47"/>
      <c r="AH820" s="47"/>
      <c r="AI820" s="47"/>
      <c r="AJ820" s="47"/>
      <c r="AK820" s="47"/>
      <c r="AL820" s="47"/>
      <c r="AM820" s="47"/>
      <c r="AN820" s="47"/>
      <c r="AO820" s="47"/>
      <c r="AP820" s="47"/>
      <c r="AQ820" s="47"/>
      <c r="AR820" s="47"/>
      <c r="AS820" s="47"/>
      <c r="AT820" s="47"/>
      <c r="AU820" s="47"/>
      <c r="AV820" s="47"/>
      <c r="AW820" s="47"/>
      <c r="AX820" s="47"/>
      <c r="AY820" s="47"/>
    </row>
    <row r="821" spans="1:51" ht="13.2">
      <c r="A821" s="48"/>
      <c r="B821" s="48"/>
      <c r="E821" s="25"/>
      <c r="F821" s="25"/>
      <c r="G821" s="48"/>
      <c r="T821" s="190"/>
      <c r="U821" s="190"/>
      <c r="V821" s="190"/>
      <c r="W821" s="190"/>
      <c r="X821" s="190"/>
      <c r="Y821" s="190"/>
      <c r="Z821" s="190"/>
      <c r="AA821" s="190"/>
      <c r="AB821" s="190"/>
      <c r="AC821" s="190"/>
      <c r="AD821" s="190"/>
      <c r="AE821" s="190"/>
      <c r="AF821" s="47"/>
      <c r="AG821" s="47"/>
      <c r="AH821" s="47"/>
      <c r="AI821" s="47"/>
      <c r="AJ821" s="47"/>
      <c r="AK821" s="47"/>
      <c r="AL821" s="47"/>
      <c r="AM821" s="47"/>
      <c r="AN821" s="47"/>
      <c r="AO821" s="47"/>
      <c r="AP821" s="47"/>
      <c r="AQ821" s="47"/>
      <c r="AR821" s="47"/>
      <c r="AS821" s="47"/>
      <c r="AT821" s="47"/>
      <c r="AU821" s="47"/>
      <c r="AV821" s="47"/>
      <c r="AW821" s="47"/>
      <c r="AX821" s="47"/>
      <c r="AY821" s="47"/>
    </row>
    <row r="822" spans="1:51" ht="13.2">
      <c r="A822" s="48"/>
      <c r="B822" s="48"/>
      <c r="E822" s="25"/>
      <c r="F822" s="25"/>
      <c r="G822" s="48"/>
      <c r="T822" s="190"/>
      <c r="U822" s="190"/>
      <c r="V822" s="190"/>
      <c r="W822" s="190"/>
      <c r="X822" s="190"/>
      <c r="Y822" s="190"/>
      <c r="Z822" s="190"/>
      <c r="AA822" s="190"/>
      <c r="AB822" s="190"/>
      <c r="AC822" s="190"/>
      <c r="AD822" s="190"/>
      <c r="AE822" s="190"/>
      <c r="AF822" s="47"/>
      <c r="AG822" s="47"/>
      <c r="AH822" s="47"/>
      <c r="AI822" s="47"/>
      <c r="AJ822" s="47"/>
      <c r="AK822" s="47"/>
      <c r="AL822" s="47"/>
      <c r="AM822" s="47"/>
      <c r="AN822" s="47"/>
      <c r="AO822" s="47"/>
      <c r="AP822" s="47"/>
      <c r="AQ822" s="47"/>
      <c r="AR822" s="47"/>
      <c r="AS822" s="47"/>
      <c r="AT822" s="47"/>
      <c r="AU822" s="47"/>
      <c r="AV822" s="47"/>
      <c r="AW822" s="47"/>
      <c r="AX822" s="47"/>
      <c r="AY822" s="47"/>
    </row>
    <row r="823" spans="1:51" ht="13.2">
      <c r="A823" s="48"/>
      <c r="B823" s="48"/>
      <c r="E823" s="25"/>
      <c r="F823" s="25"/>
      <c r="G823" s="48"/>
      <c r="T823" s="190"/>
      <c r="U823" s="190"/>
      <c r="V823" s="190"/>
      <c r="W823" s="190"/>
      <c r="X823" s="190"/>
      <c r="Y823" s="190"/>
      <c r="Z823" s="190"/>
      <c r="AA823" s="190"/>
      <c r="AB823" s="190"/>
      <c r="AC823" s="190"/>
      <c r="AD823" s="190"/>
      <c r="AE823" s="190"/>
      <c r="AF823" s="47"/>
      <c r="AG823" s="47"/>
      <c r="AH823" s="47"/>
      <c r="AI823" s="47"/>
      <c r="AJ823" s="47"/>
      <c r="AK823" s="47"/>
      <c r="AL823" s="47"/>
      <c r="AM823" s="47"/>
      <c r="AN823" s="47"/>
      <c r="AO823" s="47"/>
      <c r="AP823" s="47"/>
      <c r="AQ823" s="47"/>
      <c r="AR823" s="47"/>
      <c r="AS823" s="47"/>
      <c r="AT823" s="47"/>
      <c r="AU823" s="47"/>
      <c r="AV823" s="47"/>
      <c r="AW823" s="47"/>
      <c r="AX823" s="47"/>
      <c r="AY823" s="47"/>
    </row>
    <row r="824" spans="1:51" ht="13.2">
      <c r="A824" s="48"/>
      <c r="B824" s="48"/>
      <c r="E824" s="25"/>
      <c r="F824" s="25"/>
      <c r="G824" s="48"/>
      <c r="T824" s="190"/>
      <c r="U824" s="190"/>
      <c r="V824" s="190"/>
      <c r="W824" s="190"/>
      <c r="X824" s="190"/>
      <c r="Y824" s="190"/>
      <c r="Z824" s="190"/>
      <c r="AA824" s="190"/>
      <c r="AB824" s="190"/>
      <c r="AC824" s="190"/>
      <c r="AD824" s="190"/>
      <c r="AE824" s="190"/>
      <c r="AF824" s="47"/>
      <c r="AG824" s="47"/>
      <c r="AH824" s="47"/>
      <c r="AI824" s="47"/>
      <c r="AJ824" s="47"/>
      <c r="AK824" s="47"/>
      <c r="AL824" s="47"/>
      <c r="AM824" s="47"/>
      <c r="AN824" s="47"/>
      <c r="AO824" s="47"/>
      <c r="AP824" s="47"/>
      <c r="AQ824" s="47"/>
      <c r="AR824" s="47"/>
      <c r="AS824" s="47"/>
      <c r="AT824" s="47"/>
      <c r="AU824" s="47"/>
      <c r="AV824" s="47"/>
      <c r="AW824" s="47"/>
      <c r="AX824" s="47"/>
      <c r="AY824" s="47"/>
    </row>
    <row r="825" spans="1:51" ht="13.2">
      <c r="A825" s="48"/>
      <c r="B825" s="48"/>
      <c r="E825" s="25"/>
      <c r="F825" s="25"/>
      <c r="G825" s="48"/>
      <c r="T825" s="190"/>
      <c r="U825" s="190"/>
      <c r="V825" s="190"/>
      <c r="W825" s="190"/>
      <c r="X825" s="190"/>
      <c r="Y825" s="190"/>
      <c r="Z825" s="190"/>
      <c r="AA825" s="190"/>
      <c r="AB825" s="190"/>
      <c r="AC825" s="190"/>
      <c r="AD825" s="190"/>
      <c r="AE825" s="190"/>
      <c r="AF825" s="47"/>
      <c r="AG825" s="47"/>
      <c r="AH825" s="47"/>
      <c r="AI825" s="47"/>
      <c r="AJ825" s="47"/>
      <c r="AK825" s="47"/>
      <c r="AL825" s="47"/>
      <c r="AM825" s="47"/>
      <c r="AN825" s="47"/>
      <c r="AO825" s="47"/>
      <c r="AP825" s="47"/>
      <c r="AQ825" s="47"/>
      <c r="AR825" s="47"/>
      <c r="AS825" s="47"/>
      <c r="AT825" s="47"/>
      <c r="AU825" s="47"/>
      <c r="AV825" s="47"/>
      <c r="AW825" s="47"/>
      <c r="AX825" s="47"/>
      <c r="AY825" s="47"/>
    </row>
    <row r="826" spans="1:51" ht="13.2">
      <c r="A826" s="48"/>
      <c r="B826" s="48"/>
      <c r="E826" s="25"/>
      <c r="F826" s="25"/>
      <c r="G826" s="48"/>
      <c r="T826" s="190"/>
      <c r="U826" s="190"/>
      <c r="V826" s="190"/>
      <c r="W826" s="190"/>
      <c r="X826" s="190"/>
      <c r="Y826" s="190"/>
      <c r="Z826" s="190"/>
      <c r="AA826" s="190"/>
      <c r="AB826" s="190"/>
      <c r="AC826" s="190"/>
      <c r="AD826" s="190"/>
      <c r="AE826" s="190"/>
      <c r="AF826" s="47"/>
      <c r="AG826" s="47"/>
      <c r="AH826" s="47"/>
      <c r="AI826" s="47"/>
      <c r="AJ826" s="47"/>
      <c r="AK826" s="47"/>
      <c r="AL826" s="47"/>
      <c r="AM826" s="47"/>
      <c r="AN826" s="47"/>
      <c r="AO826" s="47"/>
      <c r="AP826" s="47"/>
      <c r="AQ826" s="47"/>
      <c r="AR826" s="47"/>
      <c r="AS826" s="47"/>
      <c r="AT826" s="47"/>
      <c r="AU826" s="47"/>
      <c r="AV826" s="47"/>
      <c r="AW826" s="47"/>
      <c r="AX826" s="47"/>
      <c r="AY826" s="47"/>
    </row>
    <row r="827" spans="1:51" ht="13.2">
      <c r="A827" s="48"/>
      <c r="B827" s="48"/>
      <c r="E827" s="25"/>
      <c r="F827" s="25"/>
      <c r="G827" s="48"/>
      <c r="T827" s="190"/>
      <c r="U827" s="190"/>
      <c r="V827" s="190"/>
      <c r="W827" s="190"/>
      <c r="X827" s="190"/>
      <c r="Y827" s="190"/>
      <c r="Z827" s="190"/>
      <c r="AA827" s="190"/>
      <c r="AB827" s="190"/>
      <c r="AC827" s="190"/>
      <c r="AD827" s="190"/>
      <c r="AE827" s="190"/>
      <c r="AF827" s="47"/>
      <c r="AG827" s="47"/>
      <c r="AH827" s="47"/>
      <c r="AI827" s="47"/>
      <c r="AJ827" s="47"/>
      <c r="AK827" s="47"/>
      <c r="AL827" s="47"/>
      <c r="AM827" s="47"/>
      <c r="AN827" s="47"/>
      <c r="AO827" s="47"/>
      <c r="AP827" s="47"/>
      <c r="AQ827" s="47"/>
      <c r="AR827" s="47"/>
      <c r="AS827" s="47"/>
      <c r="AT827" s="47"/>
      <c r="AU827" s="47"/>
      <c r="AV827" s="47"/>
      <c r="AW827" s="47"/>
      <c r="AX827" s="47"/>
      <c r="AY827" s="47"/>
    </row>
    <row r="828" spans="1:51" ht="13.2">
      <c r="A828" s="48"/>
      <c r="B828" s="48"/>
      <c r="E828" s="25"/>
      <c r="F828" s="25"/>
      <c r="G828" s="48"/>
      <c r="T828" s="190"/>
      <c r="U828" s="190"/>
      <c r="V828" s="190"/>
      <c r="W828" s="190"/>
      <c r="X828" s="190"/>
      <c r="Y828" s="190"/>
      <c r="Z828" s="190"/>
      <c r="AA828" s="190"/>
      <c r="AB828" s="190"/>
      <c r="AC828" s="190"/>
      <c r="AD828" s="190"/>
      <c r="AE828" s="190"/>
      <c r="AF828" s="47"/>
      <c r="AG828" s="47"/>
      <c r="AH828" s="47"/>
      <c r="AI828" s="47"/>
      <c r="AJ828" s="47"/>
      <c r="AK828" s="47"/>
      <c r="AL828" s="47"/>
      <c r="AM828" s="47"/>
      <c r="AN828" s="47"/>
      <c r="AO828" s="47"/>
      <c r="AP828" s="47"/>
      <c r="AQ828" s="47"/>
      <c r="AR828" s="47"/>
      <c r="AS828" s="47"/>
      <c r="AT828" s="47"/>
      <c r="AU828" s="47"/>
      <c r="AV828" s="47"/>
      <c r="AW828" s="47"/>
      <c r="AX828" s="47"/>
      <c r="AY828" s="47"/>
    </row>
    <row r="829" spans="1:51" ht="13.2">
      <c r="A829" s="48"/>
      <c r="B829" s="48"/>
      <c r="E829" s="25"/>
      <c r="F829" s="25"/>
      <c r="G829" s="48"/>
      <c r="T829" s="190"/>
      <c r="U829" s="190"/>
      <c r="V829" s="190"/>
      <c r="W829" s="190"/>
      <c r="X829" s="190"/>
      <c r="Y829" s="190"/>
      <c r="Z829" s="190"/>
      <c r="AA829" s="190"/>
      <c r="AB829" s="190"/>
      <c r="AC829" s="190"/>
      <c r="AD829" s="190"/>
      <c r="AE829" s="190"/>
      <c r="AF829" s="47"/>
      <c r="AG829" s="47"/>
      <c r="AH829" s="47"/>
      <c r="AI829" s="47"/>
      <c r="AJ829" s="47"/>
      <c r="AK829" s="47"/>
      <c r="AL829" s="47"/>
      <c r="AM829" s="47"/>
      <c r="AN829" s="47"/>
      <c r="AO829" s="47"/>
      <c r="AP829" s="47"/>
      <c r="AQ829" s="47"/>
      <c r="AR829" s="47"/>
      <c r="AS829" s="47"/>
      <c r="AT829" s="47"/>
      <c r="AU829" s="47"/>
      <c r="AV829" s="47"/>
      <c r="AW829" s="47"/>
      <c r="AX829" s="47"/>
      <c r="AY829" s="47"/>
    </row>
    <row r="830" spans="1:51" ht="13.2">
      <c r="A830" s="48"/>
      <c r="B830" s="48"/>
      <c r="E830" s="25"/>
      <c r="F830" s="25"/>
      <c r="G830" s="48"/>
      <c r="T830" s="190"/>
      <c r="U830" s="190"/>
      <c r="V830" s="190"/>
      <c r="W830" s="190"/>
      <c r="X830" s="190"/>
      <c r="Y830" s="190"/>
      <c r="Z830" s="190"/>
      <c r="AA830" s="190"/>
      <c r="AB830" s="190"/>
      <c r="AC830" s="190"/>
      <c r="AD830" s="190"/>
      <c r="AE830" s="190"/>
      <c r="AF830" s="47"/>
      <c r="AG830" s="47"/>
      <c r="AH830" s="47"/>
      <c r="AI830" s="47"/>
      <c r="AJ830" s="47"/>
      <c r="AK830" s="47"/>
      <c r="AL830" s="47"/>
      <c r="AM830" s="47"/>
      <c r="AN830" s="47"/>
      <c r="AO830" s="47"/>
      <c r="AP830" s="47"/>
      <c r="AQ830" s="47"/>
      <c r="AR830" s="47"/>
      <c r="AS830" s="47"/>
      <c r="AT830" s="47"/>
      <c r="AU830" s="47"/>
      <c r="AV830" s="47"/>
      <c r="AW830" s="47"/>
      <c r="AX830" s="47"/>
      <c r="AY830" s="47"/>
    </row>
    <row r="831" spans="1:51" ht="13.2">
      <c r="A831" s="48"/>
      <c r="B831" s="48"/>
      <c r="E831" s="25"/>
      <c r="F831" s="25"/>
      <c r="G831" s="48"/>
      <c r="T831" s="190"/>
      <c r="U831" s="190"/>
      <c r="V831" s="190"/>
      <c r="W831" s="190"/>
      <c r="X831" s="190"/>
      <c r="Y831" s="190"/>
      <c r="Z831" s="190"/>
      <c r="AA831" s="190"/>
      <c r="AB831" s="190"/>
      <c r="AC831" s="190"/>
      <c r="AD831" s="190"/>
      <c r="AE831" s="190"/>
      <c r="AF831" s="47"/>
      <c r="AG831" s="47"/>
      <c r="AH831" s="47"/>
      <c r="AI831" s="47"/>
      <c r="AJ831" s="47"/>
      <c r="AK831" s="47"/>
      <c r="AL831" s="47"/>
      <c r="AM831" s="47"/>
      <c r="AN831" s="47"/>
      <c r="AO831" s="47"/>
      <c r="AP831" s="47"/>
      <c r="AQ831" s="47"/>
      <c r="AR831" s="47"/>
      <c r="AS831" s="47"/>
      <c r="AT831" s="47"/>
      <c r="AU831" s="47"/>
      <c r="AV831" s="47"/>
      <c r="AW831" s="47"/>
      <c r="AX831" s="47"/>
      <c r="AY831" s="47"/>
    </row>
    <row r="832" spans="1:51" ht="13.2">
      <c r="A832" s="48"/>
      <c r="B832" s="48"/>
      <c r="E832" s="25"/>
      <c r="F832" s="25"/>
      <c r="G832" s="48"/>
      <c r="T832" s="190"/>
      <c r="U832" s="190"/>
      <c r="V832" s="190"/>
      <c r="W832" s="190"/>
      <c r="X832" s="190"/>
      <c r="Y832" s="190"/>
      <c r="Z832" s="190"/>
      <c r="AA832" s="190"/>
      <c r="AB832" s="190"/>
      <c r="AC832" s="190"/>
      <c r="AD832" s="190"/>
      <c r="AE832" s="190"/>
      <c r="AF832" s="47"/>
      <c r="AG832" s="47"/>
      <c r="AH832" s="47"/>
      <c r="AI832" s="47"/>
      <c r="AJ832" s="47"/>
      <c r="AK832" s="47"/>
      <c r="AL832" s="47"/>
      <c r="AM832" s="47"/>
      <c r="AN832" s="47"/>
      <c r="AO832" s="47"/>
      <c r="AP832" s="47"/>
      <c r="AQ832" s="47"/>
      <c r="AR832" s="47"/>
      <c r="AS832" s="47"/>
      <c r="AT832" s="47"/>
      <c r="AU832" s="47"/>
      <c r="AV832" s="47"/>
      <c r="AW832" s="47"/>
      <c r="AX832" s="47"/>
      <c r="AY832" s="47"/>
    </row>
    <row r="833" spans="1:51" ht="13.2">
      <c r="A833" s="48"/>
      <c r="B833" s="48"/>
      <c r="E833" s="25"/>
      <c r="F833" s="25"/>
      <c r="G833" s="48"/>
      <c r="T833" s="190"/>
      <c r="U833" s="190"/>
      <c r="V833" s="190"/>
      <c r="W833" s="190"/>
      <c r="X833" s="190"/>
      <c r="Y833" s="190"/>
      <c r="Z833" s="190"/>
      <c r="AA833" s="190"/>
      <c r="AB833" s="190"/>
      <c r="AC833" s="190"/>
      <c r="AD833" s="190"/>
      <c r="AE833" s="190"/>
      <c r="AF833" s="47"/>
      <c r="AG833" s="47"/>
      <c r="AH833" s="47"/>
      <c r="AI833" s="47"/>
      <c r="AJ833" s="47"/>
      <c r="AK833" s="47"/>
      <c r="AL833" s="47"/>
      <c r="AM833" s="47"/>
      <c r="AN833" s="47"/>
      <c r="AO833" s="47"/>
      <c r="AP833" s="47"/>
      <c r="AQ833" s="47"/>
      <c r="AR833" s="47"/>
      <c r="AS833" s="47"/>
      <c r="AT833" s="47"/>
      <c r="AU833" s="47"/>
      <c r="AV833" s="47"/>
      <c r="AW833" s="47"/>
      <c r="AX833" s="47"/>
      <c r="AY833" s="47"/>
    </row>
    <row r="834" spans="1:51" ht="13.2">
      <c r="A834" s="48"/>
      <c r="B834" s="48"/>
      <c r="E834" s="25"/>
      <c r="F834" s="25"/>
      <c r="G834" s="48"/>
      <c r="T834" s="190"/>
      <c r="U834" s="190"/>
      <c r="V834" s="190"/>
      <c r="W834" s="190"/>
      <c r="X834" s="190"/>
      <c r="Y834" s="190"/>
      <c r="Z834" s="190"/>
      <c r="AA834" s="190"/>
      <c r="AB834" s="190"/>
      <c r="AC834" s="190"/>
      <c r="AD834" s="190"/>
      <c r="AE834" s="190"/>
      <c r="AF834" s="47"/>
      <c r="AG834" s="47"/>
      <c r="AH834" s="47"/>
      <c r="AI834" s="47"/>
      <c r="AJ834" s="47"/>
      <c r="AK834" s="47"/>
      <c r="AL834" s="47"/>
      <c r="AM834" s="47"/>
      <c r="AN834" s="47"/>
      <c r="AO834" s="47"/>
      <c r="AP834" s="47"/>
      <c r="AQ834" s="47"/>
      <c r="AR834" s="47"/>
      <c r="AS834" s="47"/>
      <c r="AT834" s="47"/>
      <c r="AU834" s="47"/>
      <c r="AV834" s="47"/>
      <c r="AW834" s="47"/>
      <c r="AX834" s="47"/>
      <c r="AY834" s="47"/>
    </row>
    <row r="835" spans="1:51" ht="13.2">
      <c r="A835" s="48"/>
      <c r="B835" s="48"/>
      <c r="E835" s="25"/>
      <c r="F835" s="25"/>
      <c r="G835" s="48"/>
      <c r="T835" s="190"/>
      <c r="U835" s="190"/>
      <c r="V835" s="190"/>
      <c r="W835" s="190"/>
      <c r="X835" s="190"/>
      <c r="Y835" s="190"/>
      <c r="Z835" s="190"/>
      <c r="AA835" s="190"/>
      <c r="AB835" s="190"/>
      <c r="AC835" s="190"/>
      <c r="AD835" s="190"/>
      <c r="AE835" s="190"/>
      <c r="AF835" s="47"/>
      <c r="AG835" s="47"/>
      <c r="AH835" s="47"/>
      <c r="AI835" s="47"/>
      <c r="AJ835" s="47"/>
      <c r="AK835" s="47"/>
      <c r="AL835" s="47"/>
      <c r="AM835" s="47"/>
      <c r="AN835" s="47"/>
      <c r="AO835" s="47"/>
      <c r="AP835" s="47"/>
      <c r="AQ835" s="47"/>
      <c r="AR835" s="47"/>
      <c r="AS835" s="47"/>
      <c r="AT835" s="47"/>
      <c r="AU835" s="47"/>
      <c r="AV835" s="47"/>
      <c r="AW835" s="47"/>
      <c r="AX835" s="47"/>
      <c r="AY835" s="47"/>
    </row>
    <row r="836" spans="1:51" ht="13.2">
      <c r="A836" s="48"/>
      <c r="B836" s="48"/>
      <c r="E836" s="25"/>
      <c r="F836" s="25"/>
      <c r="G836" s="48"/>
      <c r="T836" s="190"/>
      <c r="U836" s="190"/>
      <c r="V836" s="190"/>
      <c r="W836" s="190"/>
      <c r="X836" s="190"/>
      <c r="Y836" s="190"/>
      <c r="Z836" s="190"/>
      <c r="AA836" s="190"/>
      <c r="AB836" s="190"/>
      <c r="AC836" s="190"/>
      <c r="AD836" s="190"/>
      <c r="AE836" s="190"/>
      <c r="AF836" s="47"/>
      <c r="AG836" s="47"/>
      <c r="AH836" s="47"/>
      <c r="AI836" s="47"/>
      <c r="AJ836" s="47"/>
      <c r="AK836" s="47"/>
      <c r="AL836" s="47"/>
      <c r="AM836" s="47"/>
      <c r="AN836" s="47"/>
      <c r="AO836" s="47"/>
      <c r="AP836" s="47"/>
      <c r="AQ836" s="47"/>
      <c r="AR836" s="47"/>
      <c r="AS836" s="47"/>
      <c r="AT836" s="47"/>
      <c r="AU836" s="47"/>
      <c r="AV836" s="47"/>
      <c r="AW836" s="47"/>
      <c r="AX836" s="47"/>
      <c r="AY836" s="47"/>
    </row>
    <row r="837" spans="1:51" ht="13.2">
      <c r="A837" s="48"/>
      <c r="B837" s="48"/>
      <c r="E837" s="25"/>
      <c r="F837" s="25"/>
      <c r="G837" s="48"/>
      <c r="T837" s="190"/>
      <c r="U837" s="190"/>
      <c r="V837" s="190"/>
      <c r="W837" s="190"/>
      <c r="X837" s="190"/>
      <c r="Y837" s="190"/>
      <c r="Z837" s="190"/>
      <c r="AA837" s="190"/>
      <c r="AB837" s="190"/>
      <c r="AC837" s="190"/>
      <c r="AD837" s="190"/>
      <c r="AE837" s="190"/>
      <c r="AF837" s="47"/>
      <c r="AG837" s="47"/>
      <c r="AH837" s="47"/>
      <c r="AI837" s="47"/>
      <c r="AJ837" s="47"/>
      <c r="AK837" s="47"/>
      <c r="AL837" s="47"/>
      <c r="AM837" s="47"/>
      <c r="AN837" s="47"/>
      <c r="AO837" s="47"/>
      <c r="AP837" s="47"/>
      <c r="AQ837" s="47"/>
      <c r="AR837" s="47"/>
      <c r="AS837" s="47"/>
      <c r="AT837" s="47"/>
      <c r="AU837" s="47"/>
      <c r="AV837" s="47"/>
      <c r="AW837" s="47"/>
      <c r="AX837" s="47"/>
      <c r="AY837" s="47"/>
    </row>
    <row r="838" spans="1:51" ht="13.2">
      <c r="A838" s="48"/>
      <c r="B838" s="48"/>
      <c r="E838" s="25"/>
      <c r="F838" s="25"/>
      <c r="G838" s="48"/>
      <c r="T838" s="190"/>
      <c r="U838" s="190"/>
      <c r="V838" s="190"/>
      <c r="W838" s="190"/>
      <c r="X838" s="190"/>
      <c r="Y838" s="190"/>
      <c r="Z838" s="190"/>
      <c r="AA838" s="190"/>
      <c r="AB838" s="190"/>
      <c r="AC838" s="190"/>
      <c r="AD838" s="190"/>
      <c r="AE838" s="190"/>
      <c r="AF838" s="47"/>
      <c r="AG838" s="47"/>
      <c r="AH838" s="47"/>
      <c r="AI838" s="47"/>
      <c r="AJ838" s="47"/>
      <c r="AK838" s="47"/>
      <c r="AL838" s="47"/>
      <c r="AM838" s="47"/>
      <c r="AN838" s="47"/>
      <c r="AO838" s="47"/>
      <c r="AP838" s="47"/>
      <c r="AQ838" s="47"/>
      <c r="AR838" s="47"/>
      <c r="AS838" s="47"/>
      <c r="AT838" s="47"/>
      <c r="AU838" s="47"/>
      <c r="AV838" s="47"/>
      <c r="AW838" s="47"/>
      <c r="AX838" s="47"/>
      <c r="AY838" s="47"/>
    </row>
    <row r="839" spans="1:51" ht="13.2">
      <c r="A839" s="48"/>
      <c r="B839" s="48"/>
      <c r="E839" s="25"/>
      <c r="F839" s="25"/>
      <c r="G839" s="48"/>
      <c r="T839" s="190"/>
      <c r="U839" s="190"/>
      <c r="V839" s="190"/>
      <c r="W839" s="190"/>
      <c r="X839" s="190"/>
      <c r="Y839" s="190"/>
      <c r="Z839" s="190"/>
      <c r="AA839" s="190"/>
      <c r="AB839" s="190"/>
      <c r="AC839" s="190"/>
      <c r="AD839" s="190"/>
      <c r="AE839" s="190"/>
      <c r="AF839" s="47"/>
      <c r="AG839" s="47"/>
      <c r="AH839" s="47"/>
      <c r="AI839" s="47"/>
      <c r="AJ839" s="47"/>
      <c r="AK839" s="47"/>
      <c r="AL839" s="47"/>
      <c r="AM839" s="47"/>
      <c r="AN839" s="47"/>
      <c r="AO839" s="47"/>
      <c r="AP839" s="47"/>
      <c r="AQ839" s="47"/>
      <c r="AR839" s="47"/>
      <c r="AS839" s="47"/>
      <c r="AT839" s="47"/>
      <c r="AU839" s="47"/>
      <c r="AV839" s="47"/>
      <c r="AW839" s="47"/>
      <c r="AX839" s="47"/>
      <c r="AY839" s="47"/>
    </row>
    <row r="840" spans="1:51" ht="13.2">
      <c r="A840" s="48"/>
      <c r="B840" s="48"/>
      <c r="E840" s="25"/>
      <c r="F840" s="25"/>
      <c r="G840" s="48"/>
      <c r="T840" s="190"/>
      <c r="U840" s="190"/>
      <c r="V840" s="190"/>
      <c r="W840" s="190"/>
      <c r="X840" s="190"/>
      <c r="Y840" s="190"/>
      <c r="Z840" s="190"/>
      <c r="AA840" s="190"/>
      <c r="AB840" s="190"/>
      <c r="AC840" s="190"/>
      <c r="AD840" s="190"/>
      <c r="AE840" s="190"/>
      <c r="AF840" s="47"/>
      <c r="AG840" s="47"/>
      <c r="AH840" s="47"/>
      <c r="AI840" s="47"/>
      <c r="AJ840" s="47"/>
      <c r="AK840" s="47"/>
      <c r="AL840" s="47"/>
      <c r="AM840" s="47"/>
      <c r="AN840" s="47"/>
      <c r="AO840" s="47"/>
      <c r="AP840" s="47"/>
      <c r="AQ840" s="47"/>
      <c r="AR840" s="47"/>
      <c r="AS840" s="47"/>
      <c r="AT840" s="47"/>
      <c r="AU840" s="47"/>
      <c r="AV840" s="47"/>
      <c r="AW840" s="47"/>
      <c r="AX840" s="47"/>
      <c r="AY840" s="47"/>
    </row>
    <row r="841" spans="1:51" ht="13.2">
      <c r="A841" s="48"/>
      <c r="B841" s="48"/>
      <c r="E841" s="25"/>
      <c r="F841" s="25"/>
      <c r="G841" s="48"/>
      <c r="T841" s="190"/>
      <c r="U841" s="190"/>
      <c r="V841" s="190"/>
      <c r="W841" s="190"/>
      <c r="X841" s="190"/>
      <c r="Y841" s="190"/>
      <c r="Z841" s="190"/>
      <c r="AA841" s="190"/>
      <c r="AB841" s="190"/>
      <c r="AC841" s="190"/>
      <c r="AD841" s="190"/>
      <c r="AE841" s="190"/>
      <c r="AF841" s="47"/>
      <c r="AG841" s="47"/>
      <c r="AH841" s="47"/>
      <c r="AI841" s="47"/>
      <c r="AJ841" s="47"/>
      <c r="AK841" s="47"/>
      <c r="AL841" s="47"/>
      <c r="AM841" s="47"/>
      <c r="AN841" s="47"/>
      <c r="AO841" s="47"/>
      <c r="AP841" s="47"/>
      <c r="AQ841" s="47"/>
      <c r="AR841" s="47"/>
      <c r="AS841" s="47"/>
      <c r="AT841" s="47"/>
      <c r="AU841" s="47"/>
      <c r="AV841" s="47"/>
      <c r="AW841" s="47"/>
      <c r="AX841" s="47"/>
      <c r="AY841" s="47"/>
    </row>
    <row r="842" spans="1:51" ht="13.2">
      <c r="A842" s="48"/>
      <c r="B842" s="48"/>
      <c r="E842" s="25"/>
      <c r="F842" s="25"/>
      <c r="G842" s="48"/>
      <c r="T842" s="190"/>
      <c r="U842" s="190"/>
      <c r="V842" s="190"/>
      <c r="W842" s="190"/>
      <c r="X842" s="190"/>
      <c r="Y842" s="190"/>
      <c r="Z842" s="190"/>
      <c r="AA842" s="190"/>
      <c r="AB842" s="190"/>
      <c r="AC842" s="190"/>
      <c r="AD842" s="190"/>
      <c r="AE842" s="190"/>
      <c r="AF842" s="47"/>
      <c r="AG842" s="47"/>
      <c r="AH842" s="47"/>
      <c r="AI842" s="47"/>
      <c r="AJ842" s="47"/>
      <c r="AK842" s="47"/>
      <c r="AL842" s="47"/>
      <c r="AM842" s="47"/>
      <c r="AN842" s="47"/>
      <c r="AO842" s="47"/>
      <c r="AP842" s="47"/>
      <c r="AQ842" s="47"/>
      <c r="AR842" s="47"/>
      <c r="AS842" s="47"/>
      <c r="AT842" s="47"/>
      <c r="AU842" s="47"/>
      <c r="AV842" s="47"/>
      <c r="AW842" s="47"/>
      <c r="AX842" s="47"/>
      <c r="AY842" s="47"/>
    </row>
    <row r="843" spans="1:51" ht="13.2">
      <c r="A843" s="48"/>
      <c r="B843" s="48"/>
      <c r="E843" s="25"/>
      <c r="F843" s="25"/>
      <c r="G843" s="48"/>
      <c r="T843" s="190"/>
      <c r="U843" s="190"/>
      <c r="V843" s="190"/>
      <c r="W843" s="190"/>
      <c r="X843" s="190"/>
      <c r="Y843" s="190"/>
      <c r="Z843" s="190"/>
      <c r="AA843" s="190"/>
      <c r="AB843" s="190"/>
      <c r="AC843" s="190"/>
      <c r="AD843" s="190"/>
      <c r="AE843" s="190"/>
      <c r="AF843" s="47"/>
      <c r="AG843" s="47"/>
      <c r="AH843" s="47"/>
      <c r="AI843" s="47"/>
      <c r="AJ843" s="47"/>
      <c r="AK843" s="47"/>
      <c r="AL843" s="47"/>
      <c r="AM843" s="47"/>
      <c r="AN843" s="47"/>
      <c r="AO843" s="47"/>
      <c r="AP843" s="47"/>
      <c r="AQ843" s="47"/>
      <c r="AR843" s="47"/>
      <c r="AS843" s="47"/>
      <c r="AT843" s="47"/>
      <c r="AU843" s="47"/>
      <c r="AV843" s="47"/>
      <c r="AW843" s="47"/>
      <c r="AX843" s="47"/>
      <c r="AY843" s="47"/>
    </row>
    <row r="844" spans="1:51" ht="13.2">
      <c r="A844" s="48"/>
      <c r="B844" s="48"/>
      <c r="E844" s="25"/>
      <c r="F844" s="25"/>
      <c r="G844" s="48"/>
      <c r="T844" s="190"/>
      <c r="U844" s="190"/>
      <c r="V844" s="190"/>
      <c r="W844" s="190"/>
      <c r="X844" s="190"/>
      <c r="Y844" s="190"/>
      <c r="Z844" s="190"/>
      <c r="AA844" s="190"/>
      <c r="AB844" s="190"/>
      <c r="AC844" s="190"/>
      <c r="AD844" s="190"/>
      <c r="AE844" s="190"/>
      <c r="AF844" s="47"/>
      <c r="AG844" s="47"/>
      <c r="AH844" s="47"/>
      <c r="AI844" s="47"/>
      <c r="AJ844" s="47"/>
      <c r="AK844" s="47"/>
      <c r="AL844" s="47"/>
      <c r="AM844" s="47"/>
      <c r="AN844" s="47"/>
      <c r="AO844" s="47"/>
      <c r="AP844" s="47"/>
      <c r="AQ844" s="47"/>
      <c r="AR844" s="47"/>
      <c r="AS844" s="47"/>
      <c r="AT844" s="47"/>
      <c r="AU844" s="47"/>
      <c r="AV844" s="47"/>
      <c r="AW844" s="47"/>
      <c r="AX844" s="47"/>
      <c r="AY844" s="47"/>
    </row>
    <row r="845" spans="1:51" ht="13.2">
      <c r="A845" s="48"/>
      <c r="B845" s="48"/>
      <c r="E845" s="25"/>
      <c r="F845" s="25"/>
      <c r="G845" s="48"/>
      <c r="T845" s="190"/>
      <c r="U845" s="190"/>
      <c r="V845" s="190"/>
      <c r="W845" s="190"/>
      <c r="X845" s="190"/>
      <c r="Y845" s="190"/>
      <c r="Z845" s="190"/>
      <c r="AA845" s="190"/>
      <c r="AB845" s="190"/>
      <c r="AC845" s="190"/>
      <c r="AD845" s="190"/>
      <c r="AE845" s="190"/>
      <c r="AF845" s="47"/>
      <c r="AG845" s="47"/>
      <c r="AH845" s="47"/>
      <c r="AI845" s="47"/>
      <c r="AJ845" s="47"/>
      <c r="AK845" s="47"/>
      <c r="AL845" s="47"/>
      <c r="AM845" s="47"/>
      <c r="AN845" s="47"/>
      <c r="AO845" s="47"/>
      <c r="AP845" s="47"/>
      <c r="AQ845" s="47"/>
      <c r="AR845" s="47"/>
      <c r="AS845" s="47"/>
      <c r="AT845" s="47"/>
      <c r="AU845" s="47"/>
      <c r="AV845" s="47"/>
      <c r="AW845" s="47"/>
      <c r="AX845" s="47"/>
      <c r="AY845" s="47"/>
    </row>
    <row r="846" spans="1:51" ht="13.2">
      <c r="A846" s="48"/>
      <c r="B846" s="48"/>
      <c r="E846" s="25"/>
      <c r="F846" s="25"/>
      <c r="G846" s="48"/>
      <c r="T846" s="190"/>
      <c r="U846" s="190"/>
      <c r="V846" s="190"/>
      <c r="W846" s="190"/>
      <c r="X846" s="190"/>
      <c r="Y846" s="190"/>
      <c r="Z846" s="190"/>
      <c r="AA846" s="190"/>
      <c r="AB846" s="190"/>
      <c r="AC846" s="190"/>
      <c r="AD846" s="190"/>
      <c r="AE846" s="190"/>
      <c r="AF846" s="47"/>
      <c r="AG846" s="47"/>
      <c r="AH846" s="47"/>
      <c r="AI846" s="47"/>
      <c r="AJ846" s="47"/>
      <c r="AK846" s="47"/>
      <c r="AL846" s="47"/>
      <c r="AM846" s="47"/>
      <c r="AN846" s="47"/>
      <c r="AO846" s="47"/>
      <c r="AP846" s="47"/>
      <c r="AQ846" s="47"/>
      <c r="AR846" s="47"/>
      <c r="AS846" s="47"/>
      <c r="AT846" s="47"/>
      <c r="AU846" s="47"/>
      <c r="AV846" s="47"/>
      <c r="AW846" s="47"/>
      <c r="AX846" s="47"/>
      <c r="AY846" s="47"/>
    </row>
    <row r="847" spans="1:51" ht="13.2">
      <c r="A847" s="48"/>
      <c r="B847" s="48"/>
      <c r="E847" s="25"/>
      <c r="F847" s="25"/>
      <c r="G847" s="48"/>
      <c r="T847" s="190"/>
      <c r="U847" s="190"/>
      <c r="V847" s="190"/>
      <c r="W847" s="190"/>
      <c r="X847" s="190"/>
      <c r="Y847" s="190"/>
      <c r="Z847" s="190"/>
      <c r="AA847" s="190"/>
      <c r="AB847" s="190"/>
      <c r="AC847" s="190"/>
      <c r="AD847" s="190"/>
      <c r="AE847" s="190"/>
      <c r="AF847" s="47"/>
      <c r="AG847" s="47"/>
      <c r="AH847" s="47"/>
      <c r="AI847" s="47"/>
      <c r="AJ847" s="47"/>
      <c r="AK847" s="47"/>
      <c r="AL847" s="47"/>
      <c r="AM847" s="47"/>
      <c r="AN847" s="47"/>
      <c r="AO847" s="47"/>
      <c r="AP847" s="47"/>
      <c r="AQ847" s="47"/>
      <c r="AR847" s="47"/>
      <c r="AS847" s="47"/>
      <c r="AT847" s="47"/>
      <c r="AU847" s="47"/>
      <c r="AV847" s="47"/>
      <c r="AW847" s="47"/>
      <c r="AX847" s="47"/>
      <c r="AY847" s="47"/>
    </row>
    <row r="848" spans="1:51" ht="13.2">
      <c r="A848" s="48"/>
      <c r="B848" s="48"/>
      <c r="E848" s="25"/>
      <c r="F848" s="25"/>
      <c r="G848" s="48"/>
      <c r="T848" s="190"/>
      <c r="U848" s="190"/>
      <c r="V848" s="190"/>
      <c r="W848" s="190"/>
      <c r="X848" s="190"/>
      <c r="Y848" s="190"/>
      <c r="Z848" s="190"/>
      <c r="AA848" s="190"/>
      <c r="AB848" s="190"/>
      <c r="AC848" s="190"/>
      <c r="AD848" s="190"/>
      <c r="AE848" s="190"/>
      <c r="AF848" s="47"/>
      <c r="AG848" s="47"/>
      <c r="AH848" s="47"/>
      <c r="AI848" s="47"/>
      <c r="AJ848" s="47"/>
      <c r="AK848" s="47"/>
      <c r="AL848" s="47"/>
      <c r="AM848" s="47"/>
      <c r="AN848" s="47"/>
      <c r="AO848" s="47"/>
      <c r="AP848" s="47"/>
      <c r="AQ848" s="47"/>
      <c r="AR848" s="47"/>
      <c r="AS848" s="47"/>
      <c r="AT848" s="47"/>
      <c r="AU848" s="47"/>
      <c r="AV848" s="47"/>
      <c r="AW848" s="47"/>
      <c r="AX848" s="47"/>
      <c r="AY848" s="47"/>
    </row>
    <row r="849" spans="1:51" ht="13.2">
      <c r="A849" s="48"/>
      <c r="B849" s="48"/>
      <c r="E849" s="25"/>
      <c r="F849" s="25"/>
      <c r="G849" s="48"/>
      <c r="T849" s="190"/>
      <c r="U849" s="190"/>
      <c r="V849" s="190"/>
      <c r="W849" s="190"/>
      <c r="X849" s="190"/>
      <c r="Y849" s="190"/>
      <c r="Z849" s="190"/>
      <c r="AA849" s="190"/>
      <c r="AB849" s="190"/>
      <c r="AC849" s="190"/>
      <c r="AD849" s="190"/>
      <c r="AE849" s="190"/>
      <c r="AF849" s="47"/>
      <c r="AG849" s="47"/>
      <c r="AH849" s="47"/>
      <c r="AI849" s="47"/>
      <c r="AJ849" s="47"/>
      <c r="AK849" s="47"/>
      <c r="AL849" s="47"/>
      <c r="AM849" s="47"/>
      <c r="AN849" s="47"/>
      <c r="AO849" s="47"/>
      <c r="AP849" s="47"/>
      <c r="AQ849" s="47"/>
      <c r="AR849" s="47"/>
      <c r="AS849" s="47"/>
      <c r="AT849" s="47"/>
      <c r="AU849" s="47"/>
      <c r="AV849" s="47"/>
      <c r="AW849" s="47"/>
      <c r="AX849" s="47"/>
      <c r="AY849" s="47"/>
    </row>
    <row r="850" spans="1:51" ht="13.2">
      <c r="A850" s="48"/>
      <c r="B850" s="48"/>
      <c r="E850" s="25"/>
      <c r="F850" s="25"/>
      <c r="G850" s="48"/>
      <c r="T850" s="190"/>
      <c r="U850" s="190"/>
      <c r="V850" s="190"/>
      <c r="W850" s="190"/>
      <c r="X850" s="190"/>
      <c r="Y850" s="190"/>
      <c r="Z850" s="190"/>
      <c r="AA850" s="190"/>
      <c r="AB850" s="190"/>
      <c r="AC850" s="190"/>
      <c r="AD850" s="190"/>
      <c r="AE850" s="190"/>
      <c r="AF850" s="47"/>
      <c r="AG850" s="47"/>
      <c r="AH850" s="47"/>
      <c r="AI850" s="47"/>
      <c r="AJ850" s="47"/>
      <c r="AK850" s="47"/>
      <c r="AL850" s="47"/>
      <c r="AM850" s="47"/>
      <c r="AN850" s="47"/>
      <c r="AO850" s="47"/>
      <c r="AP850" s="47"/>
      <c r="AQ850" s="47"/>
      <c r="AR850" s="47"/>
      <c r="AS850" s="47"/>
      <c r="AT850" s="47"/>
      <c r="AU850" s="47"/>
      <c r="AV850" s="47"/>
      <c r="AW850" s="47"/>
      <c r="AX850" s="47"/>
      <c r="AY850" s="47"/>
    </row>
    <row r="851" spans="1:51" ht="13.2">
      <c r="A851" s="48"/>
      <c r="B851" s="48"/>
      <c r="E851" s="25"/>
      <c r="F851" s="25"/>
      <c r="G851" s="48"/>
      <c r="T851" s="190"/>
      <c r="U851" s="190"/>
      <c r="V851" s="190"/>
      <c r="W851" s="190"/>
      <c r="X851" s="190"/>
      <c r="Y851" s="190"/>
      <c r="Z851" s="190"/>
      <c r="AA851" s="190"/>
      <c r="AB851" s="190"/>
      <c r="AC851" s="190"/>
      <c r="AD851" s="190"/>
      <c r="AE851" s="190"/>
      <c r="AF851" s="47"/>
      <c r="AG851" s="47"/>
      <c r="AH851" s="47"/>
      <c r="AI851" s="47"/>
      <c r="AJ851" s="47"/>
      <c r="AK851" s="47"/>
      <c r="AL851" s="47"/>
      <c r="AM851" s="47"/>
      <c r="AN851" s="47"/>
      <c r="AO851" s="47"/>
      <c r="AP851" s="47"/>
      <c r="AQ851" s="47"/>
      <c r="AR851" s="47"/>
      <c r="AS851" s="47"/>
      <c r="AT851" s="47"/>
      <c r="AU851" s="47"/>
      <c r="AV851" s="47"/>
      <c r="AW851" s="47"/>
      <c r="AX851" s="47"/>
      <c r="AY851" s="47"/>
    </row>
    <row r="852" spans="1:51" ht="13.2">
      <c r="A852" s="48"/>
      <c r="B852" s="48"/>
      <c r="E852" s="25"/>
      <c r="F852" s="25"/>
      <c r="G852" s="48"/>
      <c r="T852" s="190"/>
      <c r="U852" s="190"/>
      <c r="V852" s="190"/>
      <c r="W852" s="190"/>
      <c r="X852" s="190"/>
      <c r="Y852" s="190"/>
      <c r="Z852" s="190"/>
      <c r="AA852" s="190"/>
      <c r="AB852" s="190"/>
      <c r="AC852" s="190"/>
      <c r="AD852" s="190"/>
      <c r="AE852" s="190"/>
      <c r="AF852" s="47"/>
      <c r="AG852" s="47"/>
      <c r="AH852" s="47"/>
      <c r="AI852" s="47"/>
      <c r="AJ852" s="47"/>
      <c r="AK852" s="47"/>
      <c r="AL852" s="47"/>
      <c r="AM852" s="47"/>
      <c r="AN852" s="47"/>
      <c r="AO852" s="47"/>
      <c r="AP852" s="47"/>
      <c r="AQ852" s="47"/>
      <c r="AR852" s="47"/>
      <c r="AS852" s="47"/>
      <c r="AT852" s="47"/>
      <c r="AU852" s="47"/>
      <c r="AV852" s="47"/>
      <c r="AW852" s="47"/>
      <c r="AX852" s="47"/>
      <c r="AY852" s="47"/>
    </row>
    <row r="853" spans="1:51" ht="13.2">
      <c r="A853" s="48"/>
      <c r="B853" s="48"/>
      <c r="E853" s="25"/>
      <c r="F853" s="25"/>
      <c r="G853" s="48"/>
      <c r="T853" s="190"/>
      <c r="U853" s="190"/>
      <c r="V853" s="190"/>
      <c r="W853" s="190"/>
      <c r="X853" s="190"/>
      <c r="Y853" s="190"/>
      <c r="Z853" s="190"/>
      <c r="AA853" s="190"/>
      <c r="AB853" s="190"/>
      <c r="AC853" s="190"/>
      <c r="AD853" s="190"/>
      <c r="AE853" s="190"/>
      <c r="AF853" s="47"/>
      <c r="AG853" s="47"/>
      <c r="AH853" s="47"/>
      <c r="AI853" s="47"/>
      <c r="AJ853" s="47"/>
      <c r="AK853" s="47"/>
      <c r="AL853" s="47"/>
      <c r="AM853" s="47"/>
      <c r="AN853" s="47"/>
      <c r="AO853" s="47"/>
      <c r="AP853" s="47"/>
      <c r="AQ853" s="47"/>
      <c r="AR853" s="47"/>
      <c r="AS853" s="47"/>
      <c r="AT853" s="47"/>
      <c r="AU853" s="47"/>
      <c r="AV853" s="47"/>
      <c r="AW853" s="47"/>
      <c r="AX853" s="47"/>
      <c r="AY853" s="47"/>
    </row>
    <row r="854" spans="1:51" ht="13.2">
      <c r="A854" s="48"/>
      <c r="B854" s="48"/>
      <c r="E854" s="25"/>
      <c r="F854" s="25"/>
      <c r="G854" s="48"/>
      <c r="T854" s="190"/>
      <c r="U854" s="190"/>
      <c r="V854" s="190"/>
      <c r="W854" s="190"/>
      <c r="X854" s="190"/>
      <c r="Y854" s="190"/>
      <c r="Z854" s="190"/>
      <c r="AA854" s="190"/>
      <c r="AB854" s="190"/>
      <c r="AC854" s="190"/>
      <c r="AD854" s="190"/>
      <c r="AE854" s="190"/>
      <c r="AF854" s="47"/>
      <c r="AG854" s="47"/>
      <c r="AH854" s="47"/>
      <c r="AI854" s="47"/>
      <c r="AJ854" s="47"/>
      <c r="AK854" s="47"/>
      <c r="AL854" s="47"/>
      <c r="AM854" s="47"/>
      <c r="AN854" s="47"/>
      <c r="AO854" s="47"/>
      <c r="AP854" s="47"/>
      <c r="AQ854" s="47"/>
      <c r="AR854" s="47"/>
      <c r="AS854" s="47"/>
      <c r="AT854" s="47"/>
      <c r="AU854" s="47"/>
      <c r="AV854" s="47"/>
      <c r="AW854" s="47"/>
      <c r="AX854" s="47"/>
      <c r="AY854" s="47"/>
    </row>
    <row r="855" spans="1:51" ht="13.2">
      <c r="A855" s="48"/>
      <c r="B855" s="48"/>
      <c r="E855" s="25"/>
      <c r="F855" s="25"/>
      <c r="G855" s="48"/>
      <c r="T855" s="190"/>
      <c r="U855" s="190"/>
      <c r="V855" s="190"/>
      <c r="W855" s="190"/>
      <c r="X855" s="190"/>
      <c r="Y855" s="190"/>
      <c r="Z855" s="190"/>
      <c r="AA855" s="190"/>
      <c r="AB855" s="190"/>
      <c r="AC855" s="190"/>
      <c r="AD855" s="190"/>
      <c r="AE855" s="190"/>
      <c r="AF855" s="47"/>
      <c r="AG855" s="47"/>
      <c r="AH855" s="47"/>
      <c r="AI855" s="47"/>
      <c r="AJ855" s="47"/>
      <c r="AK855" s="47"/>
      <c r="AL855" s="47"/>
      <c r="AM855" s="47"/>
      <c r="AN855" s="47"/>
      <c r="AO855" s="47"/>
      <c r="AP855" s="47"/>
      <c r="AQ855" s="47"/>
      <c r="AR855" s="47"/>
      <c r="AS855" s="47"/>
      <c r="AT855" s="47"/>
      <c r="AU855" s="47"/>
      <c r="AV855" s="47"/>
      <c r="AW855" s="47"/>
      <c r="AX855" s="47"/>
      <c r="AY855" s="47"/>
    </row>
    <row r="856" spans="1:51" ht="13.2">
      <c r="A856" s="48"/>
      <c r="B856" s="48"/>
      <c r="E856" s="25"/>
      <c r="F856" s="25"/>
      <c r="G856" s="48"/>
      <c r="T856" s="190"/>
      <c r="U856" s="190"/>
      <c r="V856" s="190"/>
      <c r="W856" s="190"/>
      <c r="X856" s="190"/>
      <c r="Y856" s="190"/>
      <c r="Z856" s="190"/>
      <c r="AA856" s="190"/>
      <c r="AB856" s="190"/>
      <c r="AC856" s="190"/>
      <c r="AD856" s="190"/>
      <c r="AE856" s="190"/>
      <c r="AF856" s="47"/>
      <c r="AG856" s="47"/>
      <c r="AH856" s="47"/>
      <c r="AI856" s="47"/>
      <c r="AJ856" s="47"/>
      <c r="AK856" s="47"/>
      <c r="AL856" s="47"/>
      <c r="AM856" s="47"/>
      <c r="AN856" s="47"/>
      <c r="AO856" s="47"/>
      <c r="AP856" s="47"/>
      <c r="AQ856" s="47"/>
      <c r="AR856" s="47"/>
      <c r="AS856" s="47"/>
      <c r="AT856" s="47"/>
      <c r="AU856" s="47"/>
      <c r="AV856" s="47"/>
      <c r="AW856" s="47"/>
      <c r="AX856" s="47"/>
      <c r="AY856" s="47"/>
    </row>
    <row r="857" spans="1:51" ht="13.2">
      <c r="A857" s="48"/>
      <c r="B857" s="48"/>
      <c r="E857" s="25"/>
      <c r="F857" s="25"/>
      <c r="G857" s="48"/>
      <c r="T857" s="190"/>
      <c r="U857" s="190"/>
      <c r="V857" s="190"/>
      <c r="W857" s="190"/>
      <c r="X857" s="190"/>
      <c r="Y857" s="190"/>
      <c r="Z857" s="190"/>
      <c r="AA857" s="190"/>
      <c r="AB857" s="190"/>
      <c r="AC857" s="190"/>
      <c r="AD857" s="190"/>
      <c r="AE857" s="190"/>
      <c r="AF857" s="47"/>
      <c r="AG857" s="47"/>
      <c r="AH857" s="47"/>
      <c r="AI857" s="47"/>
      <c r="AJ857" s="47"/>
      <c r="AK857" s="47"/>
      <c r="AL857" s="47"/>
      <c r="AM857" s="47"/>
      <c r="AN857" s="47"/>
      <c r="AO857" s="47"/>
      <c r="AP857" s="47"/>
      <c r="AQ857" s="47"/>
      <c r="AR857" s="47"/>
      <c r="AS857" s="47"/>
      <c r="AT857" s="47"/>
      <c r="AU857" s="47"/>
      <c r="AV857" s="47"/>
      <c r="AW857" s="47"/>
      <c r="AX857" s="47"/>
      <c r="AY857" s="47"/>
    </row>
    <row r="858" spans="1:51" ht="13.2">
      <c r="A858" s="48"/>
      <c r="B858" s="48"/>
      <c r="E858" s="25"/>
      <c r="F858" s="25"/>
      <c r="G858" s="48"/>
      <c r="T858" s="190"/>
      <c r="U858" s="190"/>
      <c r="V858" s="190"/>
      <c r="W858" s="190"/>
      <c r="X858" s="190"/>
      <c r="Y858" s="190"/>
      <c r="Z858" s="190"/>
      <c r="AA858" s="190"/>
      <c r="AB858" s="190"/>
      <c r="AC858" s="190"/>
      <c r="AD858" s="190"/>
      <c r="AE858" s="190"/>
      <c r="AF858" s="47"/>
      <c r="AG858" s="47"/>
      <c r="AH858" s="47"/>
      <c r="AI858" s="47"/>
      <c r="AJ858" s="47"/>
      <c r="AK858" s="47"/>
      <c r="AL858" s="47"/>
      <c r="AM858" s="47"/>
      <c r="AN858" s="47"/>
      <c r="AO858" s="47"/>
      <c r="AP858" s="47"/>
      <c r="AQ858" s="47"/>
      <c r="AR858" s="47"/>
      <c r="AS858" s="47"/>
      <c r="AT858" s="47"/>
      <c r="AU858" s="47"/>
      <c r="AV858" s="47"/>
      <c r="AW858" s="47"/>
      <c r="AX858" s="47"/>
      <c r="AY858" s="47"/>
    </row>
    <row r="859" spans="1:51" ht="13.2">
      <c r="A859" s="48"/>
      <c r="B859" s="48"/>
      <c r="E859" s="25"/>
      <c r="F859" s="25"/>
      <c r="G859" s="48"/>
      <c r="T859" s="190"/>
      <c r="U859" s="190"/>
      <c r="V859" s="190"/>
      <c r="W859" s="190"/>
      <c r="X859" s="190"/>
      <c r="Y859" s="190"/>
      <c r="Z859" s="190"/>
      <c r="AA859" s="190"/>
      <c r="AB859" s="190"/>
      <c r="AC859" s="190"/>
      <c r="AD859" s="190"/>
      <c r="AE859" s="190"/>
      <c r="AF859" s="47"/>
      <c r="AG859" s="47"/>
      <c r="AH859" s="47"/>
      <c r="AI859" s="47"/>
      <c r="AJ859" s="47"/>
      <c r="AK859" s="47"/>
      <c r="AL859" s="47"/>
      <c r="AM859" s="47"/>
      <c r="AN859" s="47"/>
      <c r="AO859" s="47"/>
      <c r="AP859" s="47"/>
      <c r="AQ859" s="47"/>
      <c r="AR859" s="47"/>
      <c r="AS859" s="47"/>
      <c r="AT859" s="47"/>
      <c r="AU859" s="47"/>
      <c r="AV859" s="47"/>
      <c r="AW859" s="47"/>
      <c r="AX859" s="47"/>
      <c r="AY859" s="47"/>
    </row>
    <row r="860" spans="1:51" ht="13.2">
      <c r="A860" s="48"/>
      <c r="B860" s="48"/>
      <c r="E860" s="25"/>
      <c r="F860" s="25"/>
      <c r="G860" s="48"/>
      <c r="T860" s="190"/>
      <c r="U860" s="190"/>
      <c r="V860" s="190"/>
      <c r="W860" s="190"/>
      <c r="X860" s="190"/>
      <c r="Y860" s="190"/>
      <c r="Z860" s="190"/>
      <c r="AA860" s="190"/>
      <c r="AB860" s="190"/>
      <c r="AC860" s="190"/>
      <c r="AD860" s="190"/>
      <c r="AE860" s="190"/>
      <c r="AF860" s="47"/>
      <c r="AG860" s="47"/>
      <c r="AH860" s="47"/>
      <c r="AI860" s="47"/>
      <c r="AJ860" s="47"/>
      <c r="AK860" s="47"/>
      <c r="AL860" s="47"/>
      <c r="AM860" s="47"/>
      <c r="AN860" s="47"/>
      <c r="AO860" s="47"/>
      <c r="AP860" s="47"/>
      <c r="AQ860" s="47"/>
      <c r="AR860" s="47"/>
      <c r="AS860" s="47"/>
      <c r="AT860" s="47"/>
      <c r="AU860" s="47"/>
      <c r="AV860" s="47"/>
      <c r="AW860" s="47"/>
      <c r="AX860" s="47"/>
      <c r="AY860" s="47"/>
    </row>
    <row r="861" spans="1:51" ht="13.2">
      <c r="A861" s="48"/>
      <c r="B861" s="48"/>
      <c r="E861" s="25"/>
      <c r="F861" s="25"/>
      <c r="G861" s="48"/>
      <c r="T861" s="190"/>
      <c r="U861" s="190"/>
      <c r="V861" s="190"/>
      <c r="W861" s="190"/>
      <c r="X861" s="190"/>
      <c r="Y861" s="190"/>
      <c r="Z861" s="190"/>
      <c r="AA861" s="190"/>
      <c r="AB861" s="190"/>
      <c r="AC861" s="190"/>
      <c r="AD861" s="190"/>
      <c r="AE861" s="190"/>
      <c r="AF861" s="47"/>
      <c r="AG861" s="47"/>
      <c r="AH861" s="47"/>
      <c r="AI861" s="47"/>
      <c r="AJ861" s="47"/>
      <c r="AK861" s="47"/>
      <c r="AL861" s="47"/>
      <c r="AM861" s="47"/>
      <c r="AN861" s="47"/>
      <c r="AO861" s="47"/>
      <c r="AP861" s="47"/>
      <c r="AQ861" s="47"/>
      <c r="AR861" s="47"/>
      <c r="AS861" s="47"/>
      <c r="AT861" s="47"/>
      <c r="AU861" s="47"/>
      <c r="AV861" s="47"/>
      <c r="AW861" s="47"/>
      <c r="AX861" s="47"/>
      <c r="AY861" s="47"/>
    </row>
    <row r="862" spans="1:51" ht="13.2">
      <c r="A862" s="48"/>
      <c r="B862" s="48"/>
      <c r="E862" s="25"/>
      <c r="F862" s="25"/>
      <c r="G862" s="48"/>
      <c r="T862" s="190"/>
      <c r="U862" s="190"/>
      <c r="V862" s="190"/>
      <c r="W862" s="190"/>
      <c r="X862" s="190"/>
      <c r="Y862" s="190"/>
      <c r="Z862" s="190"/>
      <c r="AA862" s="190"/>
      <c r="AB862" s="190"/>
      <c r="AC862" s="190"/>
      <c r="AD862" s="190"/>
      <c r="AE862" s="190"/>
      <c r="AF862" s="47"/>
      <c r="AG862" s="47"/>
      <c r="AH862" s="47"/>
      <c r="AI862" s="47"/>
      <c r="AJ862" s="47"/>
      <c r="AK862" s="47"/>
      <c r="AL862" s="47"/>
      <c r="AM862" s="47"/>
      <c r="AN862" s="47"/>
      <c r="AO862" s="47"/>
      <c r="AP862" s="47"/>
      <c r="AQ862" s="47"/>
      <c r="AR862" s="47"/>
      <c r="AS862" s="47"/>
      <c r="AT862" s="47"/>
      <c r="AU862" s="47"/>
      <c r="AV862" s="47"/>
      <c r="AW862" s="47"/>
      <c r="AX862" s="47"/>
      <c r="AY862" s="47"/>
    </row>
    <row r="863" spans="1:51" ht="13.2">
      <c r="A863" s="48"/>
      <c r="B863" s="48"/>
      <c r="E863" s="25"/>
      <c r="F863" s="25"/>
      <c r="G863" s="48"/>
      <c r="T863" s="190"/>
      <c r="U863" s="190"/>
      <c r="V863" s="190"/>
      <c r="W863" s="190"/>
      <c r="X863" s="190"/>
      <c r="Y863" s="190"/>
      <c r="Z863" s="190"/>
      <c r="AA863" s="190"/>
      <c r="AB863" s="190"/>
      <c r="AC863" s="190"/>
      <c r="AD863" s="190"/>
      <c r="AE863" s="190"/>
      <c r="AF863" s="47"/>
      <c r="AG863" s="47"/>
      <c r="AH863" s="47"/>
      <c r="AI863" s="47"/>
      <c r="AJ863" s="47"/>
      <c r="AK863" s="47"/>
      <c r="AL863" s="47"/>
      <c r="AM863" s="47"/>
      <c r="AN863" s="47"/>
      <c r="AO863" s="47"/>
      <c r="AP863" s="47"/>
      <c r="AQ863" s="47"/>
      <c r="AR863" s="47"/>
      <c r="AS863" s="47"/>
      <c r="AT863" s="47"/>
      <c r="AU863" s="47"/>
      <c r="AV863" s="47"/>
      <c r="AW863" s="47"/>
      <c r="AX863" s="47"/>
      <c r="AY863" s="47"/>
    </row>
    <row r="864" spans="1:51" ht="13.2">
      <c r="A864" s="48"/>
      <c r="B864" s="48"/>
      <c r="E864" s="25"/>
      <c r="F864" s="25"/>
      <c r="G864" s="48"/>
      <c r="T864" s="190"/>
      <c r="U864" s="190"/>
      <c r="V864" s="190"/>
      <c r="W864" s="190"/>
      <c r="X864" s="190"/>
      <c r="Y864" s="190"/>
      <c r="Z864" s="190"/>
      <c r="AA864" s="190"/>
      <c r="AB864" s="190"/>
      <c r="AC864" s="190"/>
      <c r="AD864" s="190"/>
      <c r="AE864" s="190"/>
      <c r="AF864" s="47"/>
      <c r="AG864" s="47"/>
      <c r="AH864" s="47"/>
      <c r="AI864" s="47"/>
      <c r="AJ864" s="47"/>
      <c r="AK864" s="47"/>
      <c r="AL864" s="47"/>
      <c r="AM864" s="47"/>
      <c r="AN864" s="47"/>
      <c r="AO864" s="47"/>
      <c r="AP864" s="47"/>
      <c r="AQ864" s="47"/>
      <c r="AR864" s="47"/>
      <c r="AS864" s="47"/>
      <c r="AT864" s="47"/>
      <c r="AU864" s="47"/>
      <c r="AV864" s="47"/>
      <c r="AW864" s="47"/>
      <c r="AX864" s="47"/>
      <c r="AY864" s="47"/>
    </row>
    <row r="865" spans="1:51" ht="13.2">
      <c r="A865" s="48"/>
      <c r="B865" s="48"/>
      <c r="E865" s="25"/>
      <c r="F865" s="25"/>
      <c r="G865" s="48"/>
      <c r="T865" s="190"/>
      <c r="U865" s="190"/>
      <c r="V865" s="190"/>
      <c r="W865" s="190"/>
      <c r="X865" s="190"/>
      <c r="Y865" s="190"/>
      <c r="Z865" s="190"/>
      <c r="AA865" s="190"/>
      <c r="AB865" s="190"/>
      <c r="AC865" s="190"/>
      <c r="AD865" s="190"/>
      <c r="AE865" s="190"/>
      <c r="AF865" s="47"/>
      <c r="AG865" s="47"/>
      <c r="AH865" s="47"/>
      <c r="AI865" s="47"/>
      <c r="AJ865" s="47"/>
      <c r="AK865" s="47"/>
      <c r="AL865" s="47"/>
      <c r="AM865" s="47"/>
      <c r="AN865" s="47"/>
      <c r="AO865" s="47"/>
      <c r="AP865" s="47"/>
      <c r="AQ865" s="47"/>
      <c r="AR865" s="47"/>
      <c r="AS865" s="47"/>
      <c r="AT865" s="47"/>
      <c r="AU865" s="47"/>
      <c r="AV865" s="47"/>
      <c r="AW865" s="47"/>
      <c r="AX865" s="47"/>
      <c r="AY865" s="47"/>
    </row>
    <row r="866" spans="1:51" ht="13.2">
      <c r="A866" s="48"/>
      <c r="B866" s="48"/>
      <c r="E866" s="25"/>
      <c r="F866" s="25"/>
      <c r="G866" s="48"/>
      <c r="T866" s="190"/>
      <c r="U866" s="190"/>
      <c r="V866" s="190"/>
      <c r="W866" s="190"/>
      <c r="X866" s="190"/>
      <c r="Y866" s="190"/>
      <c r="Z866" s="190"/>
      <c r="AA866" s="190"/>
      <c r="AB866" s="190"/>
      <c r="AC866" s="190"/>
      <c r="AD866" s="190"/>
      <c r="AE866" s="190"/>
      <c r="AF866" s="47"/>
      <c r="AG866" s="47"/>
      <c r="AH866" s="47"/>
      <c r="AI866" s="47"/>
      <c r="AJ866" s="47"/>
      <c r="AK866" s="47"/>
      <c r="AL866" s="47"/>
      <c r="AM866" s="47"/>
      <c r="AN866" s="47"/>
      <c r="AO866" s="47"/>
      <c r="AP866" s="47"/>
      <c r="AQ866" s="47"/>
      <c r="AR866" s="47"/>
      <c r="AS866" s="47"/>
      <c r="AT866" s="47"/>
      <c r="AU866" s="47"/>
      <c r="AV866" s="47"/>
      <c r="AW866" s="47"/>
      <c r="AX866" s="47"/>
      <c r="AY866" s="47"/>
    </row>
    <row r="867" spans="1:51" ht="13.2">
      <c r="A867" s="48"/>
      <c r="B867" s="48"/>
      <c r="E867" s="25"/>
      <c r="F867" s="25"/>
      <c r="G867" s="48"/>
      <c r="T867" s="190"/>
      <c r="U867" s="190"/>
      <c r="V867" s="190"/>
      <c r="W867" s="190"/>
      <c r="X867" s="190"/>
      <c r="Y867" s="190"/>
      <c r="Z867" s="190"/>
      <c r="AA867" s="190"/>
      <c r="AB867" s="190"/>
      <c r="AC867" s="190"/>
      <c r="AD867" s="190"/>
      <c r="AE867" s="190"/>
      <c r="AF867" s="47"/>
      <c r="AG867" s="47"/>
      <c r="AH867" s="47"/>
      <c r="AI867" s="47"/>
      <c r="AJ867" s="47"/>
      <c r="AK867" s="47"/>
      <c r="AL867" s="47"/>
      <c r="AM867" s="47"/>
      <c r="AN867" s="47"/>
      <c r="AO867" s="47"/>
      <c r="AP867" s="47"/>
      <c r="AQ867" s="47"/>
      <c r="AR867" s="47"/>
      <c r="AS867" s="47"/>
      <c r="AT867" s="47"/>
      <c r="AU867" s="47"/>
      <c r="AV867" s="47"/>
      <c r="AW867" s="47"/>
      <c r="AX867" s="47"/>
      <c r="AY867" s="47"/>
    </row>
    <row r="868" spans="1:51" ht="13.2">
      <c r="A868" s="48"/>
      <c r="B868" s="48"/>
      <c r="E868" s="25"/>
      <c r="F868" s="25"/>
      <c r="G868" s="48"/>
      <c r="T868" s="190"/>
      <c r="U868" s="190"/>
      <c r="V868" s="190"/>
      <c r="W868" s="190"/>
      <c r="X868" s="190"/>
      <c r="Y868" s="190"/>
      <c r="Z868" s="190"/>
      <c r="AA868" s="190"/>
      <c r="AB868" s="190"/>
      <c r="AC868" s="190"/>
      <c r="AD868" s="190"/>
      <c r="AE868" s="190"/>
      <c r="AF868" s="47"/>
      <c r="AG868" s="47"/>
      <c r="AH868" s="47"/>
      <c r="AI868" s="47"/>
      <c r="AJ868" s="47"/>
      <c r="AK868" s="47"/>
      <c r="AL868" s="47"/>
      <c r="AM868" s="47"/>
      <c r="AN868" s="47"/>
      <c r="AO868" s="47"/>
      <c r="AP868" s="47"/>
      <c r="AQ868" s="47"/>
      <c r="AR868" s="47"/>
      <c r="AS868" s="47"/>
      <c r="AT868" s="47"/>
      <c r="AU868" s="47"/>
      <c r="AV868" s="47"/>
      <c r="AW868" s="47"/>
      <c r="AX868" s="47"/>
      <c r="AY868" s="47"/>
    </row>
    <row r="869" spans="1:51" ht="13.2">
      <c r="A869" s="48"/>
      <c r="B869" s="48"/>
      <c r="E869" s="25"/>
      <c r="F869" s="25"/>
      <c r="G869" s="48"/>
      <c r="T869" s="190"/>
      <c r="U869" s="190"/>
      <c r="V869" s="190"/>
      <c r="W869" s="190"/>
      <c r="X869" s="190"/>
      <c r="Y869" s="190"/>
      <c r="Z869" s="190"/>
      <c r="AA869" s="190"/>
      <c r="AB869" s="190"/>
      <c r="AC869" s="190"/>
      <c r="AD869" s="190"/>
      <c r="AE869" s="190"/>
      <c r="AF869" s="47"/>
      <c r="AG869" s="47"/>
      <c r="AH869" s="47"/>
      <c r="AI869" s="47"/>
      <c r="AJ869" s="47"/>
      <c r="AK869" s="47"/>
      <c r="AL869" s="47"/>
      <c r="AM869" s="47"/>
      <c r="AN869" s="47"/>
      <c r="AO869" s="47"/>
      <c r="AP869" s="47"/>
      <c r="AQ869" s="47"/>
      <c r="AR869" s="47"/>
      <c r="AS869" s="47"/>
      <c r="AT869" s="47"/>
      <c r="AU869" s="47"/>
      <c r="AV869" s="47"/>
      <c r="AW869" s="47"/>
      <c r="AX869" s="47"/>
      <c r="AY869" s="47"/>
    </row>
    <row r="870" spans="1:51" ht="13.2">
      <c r="A870" s="48"/>
      <c r="B870" s="48"/>
      <c r="E870" s="25"/>
      <c r="F870" s="25"/>
      <c r="G870" s="48"/>
      <c r="T870" s="190"/>
      <c r="U870" s="190"/>
      <c r="V870" s="190"/>
      <c r="W870" s="190"/>
      <c r="X870" s="190"/>
      <c r="Y870" s="190"/>
      <c r="Z870" s="190"/>
      <c r="AA870" s="190"/>
      <c r="AB870" s="190"/>
      <c r="AC870" s="190"/>
      <c r="AD870" s="190"/>
      <c r="AE870" s="190"/>
      <c r="AF870" s="47"/>
      <c r="AG870" s="47"/>
      <c r="AH870" s="47"/>
      <c r="AI870" s="47"/>
      <c r="AJ870" s="47"/>
      <c r="AK870" s="47"/>
      <c r="AL870" s="47"/>
      <c r="AM870" s="47"/>
      <c r="AN870" s="47"/>
      <c r="AO870" s="47"/>
      <c r="AP870" s="47"/>
      <c r="AQ870" s="47"/>
      <c r="AR870" s="47"/>
      <c r="AS870" s="47"/>
      <c r="AT870" s="47"/>
      <c r="AU870" s="47"/>
      <c r="AV870" s="47"/>
      <c r="AW870" s="47"/>
      <c r="AX870" s="47"/>
      <c r="AY870" s="47"/>
    </row>
    <row r="871" spans="1:51" ht="13.2">
      <c r="A871" s="48"/>
      <c r="B871" s="48"/>
      <c r="E871" s="25"/>
      <c r="F871" s="25"/>
      <c r="G871" s="48"/>
      <c r="T871" s="190"/>
      <c r="U871" s="190"/>
      <c r="V871" s="190"/>
      <c r="W871" s="190"/>
      <c r="X871" s="190"/>
      <c r="Y871" s="190"/>
      <c r="Z871" s="190"/>
      <c r="AA871" s="190"/>
      <c r="AB871" s="190"/>
      <c r="AC871" s="190"/>
      <c r="AD871" s="190"/>
      <c r="AE871" s="190"/>
      <c r="AF871" s="47"/>
      <c r="AG871" s="47"/>
      <c r="AH871" s="47"/>
      <c r="AI871" s="47"/>
      <c r="AJ871" s="47"/>
      <c r="AK871" s="47"/>
      <c r="AL871" s="47"/>
      <c r="AM871" s="47"/>
      <c r="AN871" s="47"/>
      <c r="AO871" s="47"/>
      <c r="AP871" s="47"/>
      <c r="AQ871" s="47"/>
      <c r="AR871" s="47"/>
      <c r="AS871" s="47"/>
      <c r="AT871" s="47"/>
      <c r="AU871" s="47"/>
      <c r="AV871" s="47"/>
      <c r="AW871" s="47"/>
      <c r="AX871" s="47"/>
      <c r="AY871" s="47"/>
    </row>
    <row r="872" spans="1:51" ht="13.2">
      <c r="A872" s="48"/>
      <c r="B872" s="48"/>
      <c r="E872" s="25"/>
      <c r="F872" s="25"/>
      <c r="G872" s="48"/>
      <c r="T872" s="190"/>
      <c r="U872" s="190"/>
      <c r="V872" s="190"/>
      <c r="W872" s="190"/>
      <c r="X872" s="190"/>
      <c r="Y872" s="190"/>
      <c r="Z872" s="190"/>
      <c r="AA872" s="190"/>
      <c r="AB872" s="190"/>
      <c r="AC872" s="190"/>
      <c r="AD872" s="190"/>
      <c r="AE872" s="190"/>
      <c r="AF872" s="47"/>
      <c r="AG872" s="47"/>
      <c r="AH872" s="47"/>
      <c r="AI872" s="47"/>
      <c r="AJ872" s="47"/>
      <c r="AK872" s="47"/>
      <c r="AL872" s="47"/>
      <c r="AM872" s="47"/>
      <c r="AN872" s="47"/>
      <c r="AO872" s="47"/>
      <c r="AP872" s="47"/>
      <c r="AQ872" s="47"/>
      <c r="AR872" s="47"/>
      <c r="AS872" s="47"/>
      <c r="AT872" s="47"/>
      <c r="AU872" s="47"/>
      <c r="AV872" s="47"/>
      <c r="AW872" s="47"/>
      <c r="AX872" s="47"/>
      <c r="AY872" s="47"/>
    </row>
    <row r="873" spans="1:51" ht="13.2">
      <c r="A873" s="48"/>
      <c r="B873" s="48"/>
      <c r="E873" s="25"/>
      <c r="F873" s="25"/>
      <c r="G873" s="48"/>
      <c r="T873" s="190"/>
      <c r="U873" s="190"/>
      <c r="V873" s="190"/>
      <c r="W873" s="190"/>
      <c r="X873" s="190"/>
      <c r="Y873" s="190"/>
      <c r="Z873" s="190"/>
      <c r="AA873" s="190"/>
      <c r="AB873" s="190"/>
      <c r="AC873" s="190"/>
      <c r="AD873" s="190"/>
      <c r="AE873" s="190"/>
      <c r="AF873" s="47"/>
      <c r="AG873" s="47"/>
      <c r="AH873" s="47"/>
      <c r="AI873" s="47"/>
      <c r="AJ873" s="47"/>
      <c r="AK873" s="47"/>
      <c r="AL873" s="47"/>
      <c r="AM873" s="47"/>
      <c r="AN873" s="47"/>
      <c r="AO873" s="47"/>
      <c r="AP873" s="47"/>
      <c r="AQ873" s="47"/>
      <c r="AR873" s="47"/>
      <c r="AS873" s="47"/>
      <c r="AT873" s="47"/>
      <c r="AU873" s="47"/>
      <c r="AV873" s="47"/>
      <c r="AW873" s="47"/>
      <c r="AX873" s="47"/>
      <c r="AY873" s="47"/>
    </row>
    <row r="874" spans="1:51" ht="13.2">
      <c r="A874" s="48"/>
      <c r="B874" s="48"/>
      <c r="E874" s="25"/>
      <c r="F874" s="25"/>
      <c r="G874" s="48"/>
      <c r="T874" s="190"/>
      <c r="U874" s="190"/>
      <c r="V874" s="190"/>
      <c r="W874" s="190"/>
      <c r="X874" s="190"/>
      <c r="Y874" s="190"/>
      <c r="Z874" s="190"/>
      <c r="AA874" s="190"/>
      <c r="AB874" s="190"/>
      <c r="AC874" s="190"/>
      <c r="AD874" s="190"/>
      <c r="AE874" s="190"/>
      <c r="AF874" s="47"/>
      <c r="AG874" s="47"/>
      <c r="AH874" s="47"/>
      <c r="AI874" s="47"/>
      <c r="AJ874" s="47"/>
      <c r="AK874" s="47"/>
      <c r="AL874" s="47"/>
      <c r="AM874" s="47"/>
      <c r="AN874" s="47"/>
      <c r="AO874" s="47"/>
      <c r="AP874" s="47"/>
      <c r="AQ874" s="47"/>
      <c r="AR874" s="47"/>
      <c r="AS874" s="47"/>
      <c r="AT874" s="47"/>
      <c r="AU874" s="47"/>
      <c r="AV874" s="47"/>
      <c r="AW874" s="47"/>
      <c r="AX874" s="47"/>
      <c r="AY874" s="47"/>
    </row>
    <row r="875" spans="1:51" ht="13.2">
      <c r="A875" s="48"/>
      <c r="B875" s="48"/>
      <c r="E875" s="25"/>
      <c r="F875" s="25"/>
      <c r="G875" s="48"/>
      <c r="T875" s="190"/>
      <c r="U875" s="190"/>
      <c r="V875" s="190"/>
      <c r="W875" s="190"/>
      <c r="X875" s="190"/>
      <c r="Y875" s="190"/>
      <c r="Z875" s="190"/>
      <c r="AA875" s="190"/>
      <c r="AB875" s="190"/>
      <c r="AC875" s="190"/>
      <c r="AD875" s="190"/>
      <c r="AE875" s="190"/>
      <c r="AF875" s="47"/>
      <c r="AG875" s="47"/>
      <c r="AH875" s="47"/>
      <c r="AI875" s="47"/>
      <c r="AJ875" s="47"/>
      <c r="AK875" s="47"/>
      <c r="AL875" s="47"/>
      <c r="AM875" s="47"/>
      <c r="AN875" s="47"/>
      <c r="AO875" s="47"/>
      <c r="AP875" s="47"/>
      <c r="AQ875" s="47"/>
      <c r="AR875" s="47"/>
      <c r="AS875" s="47"/>
      <c r="AT875" s="47"/>
      <c r="AU875" s="47"/>
      <c r="AV875" s="47"/>
      <c r="AW875" s="47"/>
      <c r="AX875" s="47"/>
      <c r="AY875" s="47"/>
    </row>
    <row r="876" spans="1:51" ht="13.2">
      <c r="A876" s="48"/>
      <c r="B876" s="48"/>
      <c r="E876" s="25"/>
      <c r="F876" s="25"/>
      <c r="G876" s="48"/>
      <c r="T876" s="190"/>
      <c r="U876" s="190"/>
      <c r="V876" s="190"/>
      <c r="W876" s="190"/>
      <c r="X876" s="190"/>
      <c r="Y876" s="190"/>
      <c r="Z876" s="190"/>
      <c r="AA876" s="190"/>
      <c r="AB876" s="190"/>
      <c r="AC876" s="190"/>
      <c r="AD876" s="190"/>
      <c r="AE876" s="190"/>
      <c r="AF876" s="47"/>
      <c r="AG876" s="47"/>
      <c r="AH876" s="47"/>
      <c r="AI876" s="47"/>
      <c r="AJ876" s="47"/>
      <c r="AK876" s="47"/>
      <c r="AL876" s="47"/>
      <c r="AM876" s="47"/>
      <c r="AN876" s="47"/>
      <c r="AO876" s="47"/>
      <c r="AP876" s="47"/>
      <c r="AQ876" s="47"/>
      <c r="AR876" s="47"/>
      <c r="AS876" s="47"/>
      <c r="AT876" s="47"/>
      <c r="AU876" s="47"/>
      <c r="AV876" s="47"/>
      <c r="AW876" s="47"/>
      <c r="AX876" s="47"/>
      <c r="AY876" s="47"/>
    </row>
    <row r="877" spans="1:51" ht="13.2">
      <c r="A877" s="48"/>
      <c r="B877" s="48"/>
      <c r="E877" s="25"/>
      <c r="F877" s="25"/>
      <c r="G877" s="48"/>
      <c r="T877" s="190"/>
      <c r="U877" s="190"/>
      <c r="V877" s="190"/>
      <c r="W877" s="190"/>
      <c r="X877" s="190"/>
      <c r="Y877" s="190"/>
      <c r="Z877" s="190"/>
      <c r="AA877" s="190"/>
      <c r="AB877" s="190"/>
      <c r="AC877" s="190"/>
      <c r="AD877" s="190"/>
      <c r="AE877" s="190"/>
      <c r="AF877" s="47"/>
      <c r="AG877" s="47"/>
      <c r="AH877" s="47"/>
      <c r="AI877" s="47"/>
      <c r="AJ877" s="47"/>
      <c r="AK877" s="47"/>
      <c r="AL877" s="47"/>
      <c r="AM877" s="47"/>
      <c r="AN877" s="47"/>
      <c r="AO877" s="47"/>
      <c r="AP877" s="47"/>
      <c r="AQ877" s="47"/>
      <c r="AR877" s="47"/>
      <c r="AS877" s="47"/>
      <c r="AT877" s="47"/>
      <c r="AU877" s="47"/>
      <c r="AV877" s="47"/>
      <c r="AW877" s="47"/>
      <c r="AX877" s="47"/>
      <c r="AY877" s="47"/>
    </row>
    <row r="878" spans="1:51" ht="13.2">
      <c r="A878" s="48"/>
      <c r="B878" s="48"/>
      <c r="E878" s="25"/>
      <c r="F878" s="25"/>
      <c r="G878" s="48"/>
      <c r="T878" s="190"/>
      <c r="U878" s="190"/>
      <c r="V878" s="190"/>
      <c r="W878" s="190"/>
      <c r="X878" s="190"/>
      <c r="Y878" s="190"/>
      <c r="Z878" s="190"/>
      <c r="AA878" s="190"/>
      <c r="AB878" s="190"/>
      <c r="AC878" s="190"/>
      <c r="AD878" s="190"/>
      <c r="AE878" s="190"/>
      <c r="AF878" s="47"/>
      <c r="AG878" s="47"/>
      <c r="AH878" s="47"/>
      <c r="AI878" s="47"/>
      <c r="AJ878" s="47"/>
      <c r="AK878" s="47"/>
      <c r="AL878" s="47"/>
      <c r="AM878" s="47"/>
      <c r="AN878" s="47"/>
      <c r="AO878" s="47"/>
      <c r="AP878" s="47"/>
      <c r="AQ878" s="47"/>
      <c r="AR878" s="47"/>
      <c r="AS878" s="47"/>
      <c r="AT878" s="47"/>
      <c r="AU878" s="47"/>
      <c r="AV878" s="47"/>
      <c r="AW878" s="47"/>
      <c r="AX878" s="47"/>
      <c r="AY878" s="47"/>
    </row>
    <row r="879" spans="1:51" ht="13.2">
      <c r="A879" s="48"/>
      <c r="B879" s="48"/>
      <c r="E879" s="25"/>
      <c r="F879" s="25"/>
      <c r="G879" s="48"/>
      <c r="T879" s="190"/>
      <c r="U879" s="190"/>
      <c r="V879" s="190"/>
      <c r="W879" s="190"/>
      <c r="X879" s="190"/>
      <c r="Y879" s="190"/>
      <c r="Z879" s="190"/>
      <c r="AA879" s="190"/>
      <c r="AB879" s="190"/>
      <c r="AC879" s="190"/>
      <c r="AD879" s="190"/>
      <c r="AE879" s="190"/>
      <c r="AF879" s="47"/>
      <c r="AG879" s="47"/>
      <c r="AH879" s="47"/>
      <c r="AI879" s="47"/>
      <c r="AJ879" s="47"/>
      <c r="AK879" s="47"/>
      <c r="AL879" s="47"/>
      <c r="AM879" s="47"/>
      <c r="AN879" s="47"/>
      <c r="AO879" s="47"/>
      <c r="AP879" s="47"/>
      <c r="AQ879" s="47"/>
      <c r="AR879" s="47"/>
      <c r="AS879" s="47"/>
      <c r="AT879" s="47"/>
      <c r="AU879" s="47"/>
      <c r="AV879" s="47"/>
      <c r="AW879" s="47"/>
      <c r="AX879" s="47"/>
      <c r="AY879" s="47"/>
    </row>
    <row r="880" spans="1:51" ht="13.2">
      <c r="A880" s="48"/>
      <c r="B880" s="48"/>
      <c r="E880" s="25"/>
      <c r="F880" s="25"/>
      <c r="G880" s="48"/>
      <c r="T880" s="190"/>
      <c r="U880" s="190"/>
      <c r="V880" s="190"/>
      <c r="W880" s="190"/>
      <c r="X880" s="190"/>
      <c r="Y880" s="190"/>
      <c r="Z880" s="190"/>
      <c r="AA880" s="190"/>
      <c r="AB880" s="190"/>
      <c r="AC880" s="190"/>
      <c r="AD880" s="190"/>
      <c r="AE880" s="190"/>
      <c r="AF880" s="47"/>
      <c r="AG880" s="47"/>
      <c r="AH880" s="47"/>
      <c r="AI880" s="47"/>
      <c r="AJ880" s="47"/>
      <c r="AK880" s="47"/>
      <c r="AL880" s="47"/>
      <c r="AM880" s="47"/>
      <c r="AN880" s="47"/>
      <c r="AO880" s="47"/>
      <c r="AP880" s="47"/>
      <c r="AQ880" s="47"/>
      <c r="AR880" s="47"/>
      <c r="AS880" s="47"/>
      <c r="AT880" s="47"/>
      <c r="AU880" s="47"/>
      <c r="AV880" s="47"/>
      <c r="AW880" s="47"/>
      <c r="AX880" s="47"/>
      <c r="AY880" s="47"/>
    </row>
    <row r="881" spans="1:51" ht="13.2">
      <c r="A881" s="48"/>
      <c r="B881" s="48"/>
      <c r="E881" s="25"/>
      <c r="F881" s="25"/>
      <c r="G881" s="48"/>
      <c r="T881" s="190"/>
      <c r="U881" s="190"/>
      <c r="V881" s="190"/>
      <c r="W881" s="190"/>
      <c r="X881" s="190"/>
      <c r="Y881" s="190"/>
      <c r="Z881" s="190"/>
      <c r="AA881" s="190"/>
      <c r="AB881" s="190"/>
      <c r="AC881" s="190"/>
      <c r="AD881" s="190"/>
      <c r="AE881" s="190"/>
      <c r="AF881" s="47"/>
      <c r="AG881" s="47"/>
      <c r="AH881" s="47"/>
      <c r="AI881" s="47"/>
      <c r="AJ881" s="47"/>
      <c r="AK881" s="47"/>
      <c r="AL881" s="47"/>
      <c r="AM881" s="47"/>
      <c r="AN881" s="47"/>
      <c r="AO881" s="47"/>
      <c r="AP881" s="47"/>
      <c r="AQ881" s="47"/>
      <c r="AR881" s="47"/>
      <c r="AS881" s="47"/>
      <c r="AT881" s="47"/>
      <c r="AU881" s="47"/>
      <c r="AV881" s="47"/>
      <c r="AW881" s="47"/>
      <c r="AX881" s="47"/>
      <c r="AY881" s="47"/>
    </row>
    <row r="882" spans="1:51" ht="13.2">
      <c r="A882" s="48"/>
      <c r="B882" s="48"/>
      <c r="E882" s="25"/>
      <c r="F882" s="25"/>
      <c r="G882" s="48"/>
      <c r="T882" s="190"/>
      <c r="U882" s="190"/>
      <c r="V882" s="190"/>
      <c r="W882" s="190"/>
      <c r="X882" s="190"/>
      <c r="Y882" s="190"/>
      <c r="Z882" s="190"/>
      <c r="AA882" s="190"/>
      <c r="AB882" s="190"/>
      <c r="AC882" s="190"/>
      <c r="AD882" s="190"/>
      <c r="AE882" s="190"/>
      <c r="AF882" s="47"/>
      <c r="AG882" s="47"/>
      <c r="AH882" s="47"/>
      <c r="AI882" s="47"/>
      <c r="AJ882" s="47"/>
      <c r="AK882" s="47"/>
      <c r="AL882" s="47"/>
      <c r="AM882" s="47"/>
      <c r="AN882" s="47"/>
      <c r="AO882" s="47"/>
      <c r="AP882" s="47"/>
      <c r="AQ882" s="47"/>
      <c r="AR882" s="47"/>
      <c r="AS882" s="47"/>
      <c r="AT882" s="47"/>
      <c r="AU882" s="47"/>
      <c r="AV882" s="47"/>
      <c r="AW882" s="47"/>
      <c r="AX882" s="47"/>
      <c r="AY882" s="47"/>
    </row>
    <row r="883" spans="1:51" ht="13.2">
      <c r="A883" s="48"/>
      <c r="B883" s="48"/>
      <c r="E883" s="25"/>
      <c r="F883" s="25"/>
      <c r="G883" s="48"/>
      <c r="T883" s="190"/>
      <c r="U883" s="190"/>
      <c r="V883" s="190"/>
      <c r="W883" s="190"/>
      <c r="X883" s="190"/>
      <c r="Y883" s="190"/>
      <c r="Z883" s="190"/>
      <c r="AA883" s="190"/>
      <c r="AB883" s="190"/>
      <c r="AC883" s="190"/>
      <c r="AD883" s="190"/>
      <c r="AE883" s="190"/>
      <c r="AF883" s="47"/>
      <c r="AG883" s="47"/>
      <c r="AH883" s="47"/>
      <c r="AI883" s="47"/>
      <c r="AJ883" s="47"/>
      <c r="AK883" s="47"/>
      <c r="AL883" s="47"/>
      <c r="AM883" s="47"/>
      <c r="AN883" s="47"/>
      <c r="AO883" s="47"/>
      <c r="AP883" s="47"/>
      <c r="AQ883" s="47"/>
      <c r="AR883" s="47"/>
      <c r="AS883" s="47"/>
      <c r="AT883" s="47"/>
      <c r="AU883" s="47"/>
      <c r="AV883" s="47"/>
      <c r="AW883" s="47"/>
      <c r="AX883" s="47"/>
      <c r="AY883" s="47"/>
    </row>
    <row r="884" spans="1:51" ht="13.2">
      <c r="A884" s="48"/>
      <c r="B884" s="48"/>
      <c r="E884" s="25"/>
      <c r="F884" s="25"/>
      <c r="G884" s="48"/>
      <c r="T884" s="190"/>
      <c r="U884" s="190"/>
      <c r="V884" s="190"/>
      <c r="W884" s="190"/>
      <c r="X884" s="190"/>
      <c r="Y884" s="190"/>
      <c r="Z884" s="190"/>
      <c r="AA884" s="190"/>
      <c r="AB884" s="190"/>
      <c r="AC884" s="190"/>
      <c r="AD884" s="190"/>
      <c r="AE884" s="190"/>
      <c r="AF884" s="47"/>
      <c r="AG884" s="47"/>
      <c r="AH884" s="47"/>
      <c r="AI884" s="47"/>
      <c r="AJ884" s="47"/>
      <c r="AK884" s="47"/>
      <c r="AL884" s="47"/>
      <c r="AM884" s="47"/>
      <c r="AN884" s="47"/>
      <c r="AO884" s="47"/>
      <c r="AP884" s="47"/>
      <c r="AQ884" s="47"/>
      <c r="AR884" s="47"/>
      <c r="AS884" s="47"/>
      <c r="AT884" s="47"/>
      <c r="AU884" s="47"/>
      <c r="AV884" s="47"/>
      <c r="AW884" s="47"/>
      <c r="AX884" s="47"/>
      <c r="AY884" s="47"/>
    </row>
    <row r="885" spans="1:51" ht="13.2">
      <c r="A885" s="48"/>
      <c r="B885" s="48"/>
      <c r="E885" s="25"/>
      <c r="F885" s="25"/>
      <c r="G885" s="48"/>
      <c r="T885" s="190"/>
      <c r="U885" s="190"/>
      <c r="V885" s="190"/>
      <c r="W885" s="190"/>
      <c r="X885" s="190"/>
      <c r="Y885" s="190"/>
      <c r="Z885" s="190"/>
      <c r="AA885" s="190"/>
      <c r="AB885" s="190"/>
      <c r="AC885" s="190"/>
      <c r="AD885" s="190"/>
      <c r="AE885" s="190"/>
      <c r="AF885" s="47"/>
      <c r="AG885" s="47"/>
      <c r="AH885" s="47"/>
      <c r="AI885" s="47"/>
      <c r="AJ885" s="47"/>
      <c r="AK885" s="47"/>
      <c r="AL885" s="47"/>
      <c r="AM885" s="47"/>
      <c r="AN885" s="47"/>
      <c r="AO885" s="47"/>
      <c r="AP885" s="47"/>
      <c r="AQ885" s="47"/>
      <c r="AR885" s="47"/>
      <c r="AS885" s="47"/>
      <c r="AT885" s="47"/>
      <c r="AU885" s="47"/>
      <c r="AV885" s="47"/>
      <c r="AW885" s="47"/>
      <c r="AX885" s="47"/>
      <c r="AY885" s="47"/>
    </row>
    <row r="886" spans="1:51" ht="13.2">
      <c r="A886" s="48"/>
      <c r="B886" s="48"/>
      <c r="E886" s="25"/>
      <c r="F886" s="25"/>
      <c r="G886" s="48"/>
      <c r="T886" s="190"/>
      <c r="U886" s="190"/>
      <c r="V886" s="190"/>
      <c r="W886" s="190"/>
      <c r="X886" s="190"/>
      <c r="Y886" s="190"/>
      <c r="Z886" s="190"/>
      <c r="AA886" s="190"/>
      <c r="AB886" s="190"/>
      <c r="AC886" s="190"/>
      <c r="AD886" s="190"/>
      <c r="AE886" s="190"/>
      <c r="AF886" s="47"/>
      <c r="AG886" s="47"/>
      <c r="AH886" s="47"/>
      <c r="AI886" s="47"/>
      <c r="AJ886" s="47"/>
      <c r="AK886" s="47"/>
      <c r="AL886" s="47"/>
      <c r="AM886" s="47"/>
      <c r="AN886" s="47"/>
      <c r="AO886" s="47"/>
      <c r="AP886" s="47"/>
      <c r="AQ886" s="47"/>
      <c r="AR886" s="47"/>
      <c r="AS886" s="47"/>
      <c r="AT886" s="47"/>
      <c r="AU886" s="47"/>
      <c r="AV886" s="47"/>
      <c r="AW886" s="47"/>
      <c r="AX886" s="47"/>
      <c r="AY886" s="47"/>
    </row>
    <row r="887" spans="1:51" ht="13.2">
      <c r="A887" s="48"/>
      <c r="B887" s="48"/>
      <c r="E887" s="25"/>
      <c r="F887" s="25"/>
      <c r="G887" s="48"/>
      <c r="T887" s="190"/>
      <c r="U887" s="190"/>
      <c r="V887" s="190"/>
      <c r="W887" s="190"/>
      <c r="X887" s="190"/>
      <c r="Y887" s="190"/>
      <c r="Z887" s="190"/>
      <c r="AA887" s="190"/>
      <c r="AB887" s="190"/>
      <c r="AC887" s="190"/>
      <c r="AD887" s="190"/>
      <c r="AE887" s="190"/>
      <c r="AF887" s="47"/>
      <c r="AG887" s="47"/>
      <c r="AH887" s="47"/>
      <c r="AI887" s="47"/>
      <c r="AJ887" s="47"/>
      <c r="AK887" s="47"/>
      <c r="AL887" s="47"/>
      <c r="AM887" s="47"/>
      <c r="AN887" s="47"/>
      <c r="AO887" s="47"/>
      <c r="AP887" s="47"/>
      <c r="AQ887" s="47"/>
      <c r="AR887" s="47"/>
      <c r="AS887" s="47"/>
      <c r="AT887" s="47"/>
      <c r="AU887" s="47"/>
      <c r="AV887" s="47"/>
      <c r="AW887" s="47"/>
      <c r="AX887" s="47"/>
      <c r="AY887" s="47"/>
    </row>
    <row r="888" spans="1:51" ht="13.2">
      <c r="A888" s="48"/>
      <c r="B888" s="48"/>
      <c r="E888" s="25"/>
      <c r="F888" s="25"/>
      <c r="G888" s="48"/>
      <c r="T888" s="190"/>
      <c r="U888" s="190"/>
      <c r="V888" s="190"/>
      <c r="W888" s="190"/>
      <c r="X888" s="190"/>
      <c r="Y888" s="190"/>
      <c r="Z888" s="190"/>
      <c r="AA888" s="190"/>
      <c r="AB888" s="190"/>
      <c r="AC888" s="190"/>
      <c r="AD888" s="190"/>
      <c r="AE888" s="190"/>
      <c r="AF888" s="47"/>
      <c r="AG888" s="47"/>
      <c r="AH888" s="47"/>
      <c r="AI888" s="47"/>
      <c r="AJ888" s="47"/>
      <c r="AK888" s="47"/>
      <c r="AL888" s="47"/>
      <c r="AM888" s="47"/>
      <c r="AN888" s="47"/>
      <c r="AO888" s="47"/>
      <c r="AP888" s="47"/>
      <c r="AQ888" s="47"/>
      <c r="AR888" s="47"/>
      <c r="AS888" s="47"/>
      <c r="AT888" s="47"/>
      <c r="AU888" s="47"/>
      <c r="AV888" s="47"/>
      <c r="AW888" s="47"/>
      <c r="AX888" s="47"/>
      <c r="AY888" s="47"/>
    </row>
    <row r="889" spans="1:51" ht="13.2">
      <c r="A889" s="48"/>
      <c r="B889" s="48"/>
      <c r="E889" s="25"/>
      <c r="F889" s="25"/>
      <c r="G889" s="48"/>
      <c r="T889" s="190"/>
      <c r="U889" s="190"/>
      <c r="V889" s="190"/>
      <c r="W889" s="190"/>
      <c r="X889" s="190"/>
      <c r="Y889" s="190"/>
      <c r="Z889" s="190"/>
      <c r="AA889" s="190"/>
      <c r="AB889" s="190"/>
      <c r="AC889" s="190"/>
      <c r="AD889" s="190"/>
      <c r="AE889" s="190"/>
      <c r="AF889" s="47"/>
      <c r="AG889" s="47"/>
      <c r="AH889" s="47"/>
      <c r="AI889" s="47"/>
      <c r="AJ889" s="47"/>
      <c r="AK889" s="47"/>
      <c r="AL889" s="47"/>
      <c r="AM889" s="47"/>
      <c r="AN889" s="47"/>
      <c r="AO889" s="47"/>
      <c r="AP889" s="47"/>
      <c r="AQ889" s="47"/>
      <c r="AR889" s="47"/>
      <c r="AS889" s="47"/>
      <c r="AT889" s="47"/>
      <c r="AU889" s="47"/>
      <c r="AV889" s="47"/>
      <c r="AW889" s="47"/>
      <c r="AX889" s="47"/>
      <c r="AY889" s="47"/>
    </row>
    <row r="890" spans="1:51" ht="13.2">
      <c r="A890" s="48"/>
      <c r="B890" s="48"/>
      <c r="E890" s="25"/>
      <c r="F890" s="25"/>
      <c r="G890" s="48"/>
      <c r="T890" s="190"/>
      <c r="U890" s="190"/>
      <c r="V890" s="190"/>
      <c r="W890" s="190"/>
      <c r="X890" s="190"/>
      <c r="Y890" s="190"/>
      <c r="Z890" s="190"/>
      <c r="AA890" s="190"/>
      <c r="AB890" s="190"/>
      <c r="AC890" s="190"/>
      <c r="AD890" s="190"/>
      <c r="AE890" s="190"/>
      <c r="AF890" s="47"/>
      <c r="AG890" s="47"/>
      <c r="AH890" s="47"/>
      <c r="AI890" s="47"/>
      <c r="AJ890" s="47"/>
      <c r="AK890" s="47"/>
      <c r="AL890" s="47"/>
      <c r="AM890" s="47"/>
      <c r="AN890" s="47"/>
      <c r="AO890" s="47"/>
      <c r="AP890" s="47"/>
      <c r="AQ890" s="47"/>
      <c r="AR890" s="47"/>
      <c r="AS890" s="47"/>
      <c r="AT890" s="47"/>
      <c r="AU890" s="47"/>
      <c r="AV890" s="47"/>
      <c r="AW890" s="47"/>
      <c r="AX890" s="47"/>
      <c r="AY890" s="47"/>
    </row>
    <row r="891" spans="1:51" ht="13.2">
      <c r="A891" s="48"/>
      <c r="B891" s="48"/>
      <c r="E891" s="25"/>
      <c r="F891" s="25"/>
      <c r="G891" s="48"/>
      <c r="T891" s="190"/>
      <c r="U891" s="190"/>
      <c r="V891" s="190"/>
      <c r="W891" s="190"/>
      <c r="X891" s="190"/>
      <c r="Y891" s="190"/>
      <c r="Z891" s="190"/>
      <c r="AA891" s="190"/>
      <c r="AB891" s="190"/>
      <c r="AC891" s="190"/>
      <c r="AD891" s="190"/>
      <c r="AE891" s="190"/>
      <c r="AF891" s="47"/>
      <c r="AG891" s="47"/>
      <c r="AH891" s="47"/>
      <c r="AI891" s="47"/>
      <c r="AJ891" s="47"/>
      <c r="AK891" s="47"/>
      <c r="AL891" s="47"/>
      <c r="AM891" s="47"/>
      <c r="AN891" s="47"/>
      <c r="AO891" s="47"/>
      <c r="AP891" s="47"/>
      <c r="AQ891" s="47"/>
      <c r="AR891" s="47"/>
      <c r="AS891" s="47"/>
      <c r="AT891" s="47"/>
      <c r="AU891" s="47"/>
      <c r="AV891" s="47"/>
      <c r="AW891" s="47"/>
      <c r="AX891" s="47"/>
      <c r="AY891" s="47"/>
    </row>
    <row r="892" spans="1:51" ht="13.2">
      <c r="A892" s="48"/>
      <c r="B892" s="48"/>
      <c r="E892" s="25"/>
      <c r="F892" s="25"/>
      <c r="G892" s="48"/>
      <c r="T892" s="190"/>
      <c r="U892" s="190"/>
      <c r="V892" s="190"/>
      <c r="W892" s="190"/>
      <c r="X892" s="190"/>
      <c r="Y892" s="190"/>
      <c r="Z892" s="190"/>
      <c r="AA892" s="190"/>
      <c r="AB892" s="190"/>
      <c r="AC892" s="190"/>
      <c r="AD892" s="190"/>
      <c r="AE892" s="190"/>
      <c r="AF892" s="47"/>
      <c r="AG892" s="47"/>
      <c r="AH892" s="47"/>
      <c r="AI892" s="47"/>
      <c r="AJ892" s="47"/>
      <c r="AK892" s="47"/>
      <c r="AL892" s="47"/>
      <c r="AM892" s="47"/>
      <c r="AN892" s="47"/>
      <c r="AO892" s="47"/>
      <c r="AP892" s="47"/>
      <c r="AQ892" s="47"/>
      <c r="AR892" s="47"/>
      <c r="AS892" s="47"/>
      <c r="AT892" s="47"/>
      <c r="AU892" s="47"/>
      <c r="AV892" s="47"/>
      <c r="AW892" s="47"/>
      <c r="AX892" s="47"/>
      <c r="AY892" s="47"/>
    </row>
    <row r="893" spans="1:51" ht="13.2">
      <c r="A893" s="48"/>
      <c r="B893" s="48"/>
      <c r="E893" s="25"/>
      <c r="F893" s="25"/>
      <c r="G893" s="48"/>
      <c r="T893" s="190"/>
      <c r="U893" s="190"/>
      <c r="V893" s="190"/>
      <c r="W893" s="190"/>
      <c r="X893" s="190"/>
      <c r="Y893" s="190"/>
      <c r="Z893" s="190"/>
      <c r="AA893" s="190"/>
      <c r="AB893" s="190"/>
      <c r="AC893" s="190"/>
      <c r="AD893" s="190"/>
      <c r="AE893" s="190"/>
      <c r="AF893" s="47"/>
      <c r="AG893" s="47"/>
      <c r="AH893" s="47"/>
      <c r="AI893" s="47"/>
      <c r="AJ893" s="47"/>
      <c r="AK893" s="47"/>
      <c r="AL893" s="47"/>
      <c r="AM893" s="47"/>
      <c r="AN893" s="47"/>
      <c r="AO893" s="47"/>
      <c r="AP893" s="47"/>
      <c r="AQ893" s="47"/>
      <c r="AR893" s="47"/>
      <c r="AS893" s="47"/>
      <c r="AT893" s="47"/>
      <c r="AU893" s="47"/>
      <c r="AV893" s="47"/>
      <c r="AW893" s="47"/>
      <c r="AX893" s="47"/>
      <c r="AY893" s="47"/>
    </row>
    <row r="894" spans="1:51" ht="13.2">
      <c r="A894" s="48"/>
      <c r="B894" s="48"/>
      <c r="E894" s="25"/>
      <c r="F894" s="25"/>
      <c r="G894" s="48"/>
      <c r="T894" s="190"/>
      <c r="U894" s="190"/>
      <c r="V894" s="190"/>
      <c r="W894" s="190"/>
      <c r="X894" s="190"/>
      <c r="Y894" s="190"/>
      <c r="Z894" s="190"/>
      <c r="AA894" s="190"/>
      <c r="AB894" s="190"/>
      <c r="AC894" s="190"/>
      <c r="AD894" s="190"/>
      <c r="AE894" s="190"/>
      <c r="AF894" s="47"/>
      <c r="AG894" s="47"/>
      <c r="AH894" s="47"/>
      <c r="AI894" s="47"/>
      <c r="AJ894" s="47"/>
      <c r="AK894" s="47"/>
      <c r="AL894" s="47"/>
      <c r="AM894" s="47"/>
      <c r="AN894" s="47"/>
      <c r="AO894" s="47"/>
      <c r="AP894" s="47"/>
      <c r="AQ894" s="47"/>
      <c r="AR894" s="47"/>
      <c r="AS894" s="47"/>
      <c r="AT894" s="47"/>
      <c r="AU894" s="47"/>
      <c r="AV894" s="47"/>
      <c r="AW894" s="47"/>
      <c r="AX894" s="47"/>
      <c r="AY894" s="47"/>
    </row>
    <row r="895" spans="1:51" ht="13.2">
      <c r="A895" s="48"/>
      <c r="B895" s="48"/>
      <c r="E895" s="25"/>
      <c r="F895" s="25"/>
      <c r="G895" s="48"/>
      <c r="T895" s="190"/>
      <c r="U895" s="190"/>
      <c r="V895" s="190"/>
      <c r="W895" s="190"/>
      <c r="X895" s="190"/>
      <c r="Y895" s="190"/>
      <c r="Z895" s="190"/>
      <c r="AA895" s="190"/>
      <c r="AB895" s="190"/>
      <c r="AC895" s="190"/>
      <c r="AD895" s="190"/>
      <c r="AE895" s="190"/>
      <c r="AF895" s="47"/>
      <c r="AG895" s="47"/>
      <c r="AH895" s="47"/>
      <c r="AI895" s="47"/>
      <c r="AJ895" s="47"/>
      <c r="AK895" s="47"/>
      <c r="AL895" s="47"/>
      <c r="AM895" s="47"/>
      <c r="AN895" s="47"/>
      <c r="AO895" s="47"/>
      <c r="AP895" s="47"/>
      <c r="AQ895" s="47"/>
      <c r="AR895" s="47"/>
      <c r="AS895" s="47"/>
      <c r="AT895" s="47"/>
      <c r="AU895" s="47"/>
      <c r="AV895" s="47"/>
      <c r="AW895" s="47"/>
      <c r="AX895" s="47"/>
      <c r="AY895" s="47"/>
    </row>
    <row r="896" spans="1:51" ht="13.2">
      <c r="A896" s="48"/>
      <c r="B896" s="48"/>
      <c r="E896" s="25"/>
      <c r="F896" s="25"/>
      <c r="G896" s="48"/>
      <c r="T896" s="190"/>
      <c r="U896" s="190"/>
      <c r="V896" s="190"/>
      <c r="W896" s="190"/>
      <c r="X896" s="190"/>
      <c r="Y896" s="190"/>
      <c r="Z896" s="190"/>
      <c r="AA896" s="190"/>
      <c r="AB896" s="190"/>
      <c r="AC896" s="190"/>
      <c r="AD896" s="190"/>
      <c r="AE896" s="190"/>
      <c r="AF896" s="47"/>
      <c r="AG896" s="47"/>
      <c r="AH896" s="47"/>
      <c r="AI896" s="47"/>
      <c r="AJ896" s="47"/>
      <c r="AK896" s="47"/>
      <c r="AL896" s="47"/>
      <c r="AM896" s="47"/>
      <c r="AN896" s="47"/>
      <c r="AO896" s="47"/>
      <c r="AP896" s="47"/>
      <c r="AQ896" s="47"/>
      <c r="AR896" s="47"/>
      <c r="AS896" s="47"/>
      <c r="AT896" s="47"/>
      <c r="AU896" s="47"/>
      <c r="AV896" s="47"/>
      <c r="AW896" s="47"/>
      <c r="AX896" s="47"/>
      <c r="AY896" s="47"/>
    </row>
    <row r="897" spans="1:51" ht="13.2">
      <c r="A897" s="48"/>
      <c r="B897" s="48"/>
      <c r="E897" s="25"/>
      <c r="F897" s="25"/>
      <c r="G897" s="48"/>
      <c r="T897" s="190"/>
      <c r="U897" s="190"/>
      <c r="V897" s="190"/>
      <c r="W897" s="190"/>
      <c r="X897" s="190"/>
      <c r="Y897" s="190"/>
      <c r="Z897" s="190"/>
      <c r="AA897" s="190"/>
      <c r="AB897" s="190"/>
      <c r="AC897" s="190"/>
      <c r="AD897" s="190"/>
      <c r="AE897" s="190"/>
      <c r="AF897" s="47"/>
      <c r="AG897" s="47"/>
      <c r="AH897" s="47"/>
      <c r="AI897" s="47"/>
      <c r="AJ897" s="47"/>
      <c r="AK897" s="47"/>
      <c r="AL897" s="47"/>
      <c r="AM897" s="47"/>
      <c r="AN897" s="47"/>
      <c r="AO897" s="47"/>
      <c r="AP897" s="47"/>
      <c r="AQ897" s="47"/>
      <c r="AR897" s="47"/>
      <c r="AS897" s="47"/>
      <c r="AT897" s="47"/>
      <c r="AU897" s="47"/>
      <c r="AV897" s="47"/>
      <c r="AW897" s="47"/>
      <c r="AX897" s="47"/>
      <c r="AY897" s="47"/>
    </row>
    <row r="898" spans="1:51" ht="13.2">
      <c r="A898" s="48"/>
      <c r="B898" s="48"/>
      <c r="E898" s="25"/>
      <c r="F898" s="25"/>
      <c r="G898" s="48"/>
      <c r="T898" s="190"/>
      <c r="U898" s="190"/>
      <c r="V898" s="190"/>
      <c r="W898" s="190"/>
      <c r="X898" s="190"/>
      <c r="Y898" s="190"/>
      <c r="Z898" s="190"/>
      <c r="AA898" s="190"/>
      <c r="AB898" s="190"/>
      <c r="AC898" s="190"/>
      <c r="AD898" s="190"/>
      <c r="AE898" s="190"/>
      <c r="AF898" s="47"/>
      <c r="AG898" s="47"/>
      <c r="AH898" s="47"/>
      <c r="AI898" s="47"/>
      <c r="AJ898" s="47"/>
      <c r="AK898" s="47"/>
      <c r="AL898" s="47"/>
      <c r="AM898" s="47"/>
      <c r="AN898" s="47"/>
      <c r="AO898" s="47"/>
      <c r="AP898" s="47"/>
      <c r="AQ898" s="47"/>
      <c r="AR898" s="47"/>
      <c r="AS898" s="47"/>
      <c r="AT898" s="47"/>
      <c r="AU898" s="47"/>
      <c r="AV898" s="47"/>
      <c r="AW898" s="47"/>
      <c r="AX898" s="47"/>
      <c r="AY898" s="47"/>
    </row>
    <row r="899" spans="1:51" ht="13.2">
      <c r="A899" s="48"/>
      <c r="B899" s="48"/>
      <c r="E899" s="25"/>
      <c r="F899" s="25"/>
      <c r="G899" s="48"/>
      <c r="T899" s="190"/>
      <c r="U899" s="190"/>
      <c r="V899" s="190"/>
      <c r="W899" s="190"/>
      <c r="X899" s="190"/>
      <c r="Y899" s="190"/>
      <c r="Z899" s="190"/>
      <c r="AA899" s="190"/>
      <c r="AB899" s="190"/>
      <c r="AC899" s="190"/>
      <c r="AD899" s="190"/>
      <c r="AE899" s="190"/>
      <c r="AF899" s="47"/>
      <c r="AG899" s="47"/>
      <c r="AH899" s="47"/>
      <c r="AI899" s="47"/>
      <c r="AJ899" s="47"/>
      <c r="AK899" s="47"/>
      <c r="AL899" s="47"/>
      <c r="AM899" s="47"/>
      <c r="AN899" s="47"/>
      <c r="AO899" s="47"/>
      <c r="AP899" s="47"/>
      <c r="AQ899" s="47"/>
      <c r="AR899" s="47"/>
      <c r="AS899" s="47"/>
      <c r="AT899" s="47"/>
      <c r="AU899" s="47"/>
      <c r="AV899" s="47"/>
      <c r="AW899" s="47"/>
      <c r="AX899" s="47"/>
      <c r="AY899" s="47"/>
    </row>
    <row r="900" spans="1:51" ht="13.2">
      <c r="A900" s="48"/>
      <c r="B900" s="48"/>
      <c r="E900" s="25"/>
      <c r="F900" s="25"/>
      <c r="G900" s="48"/>
      <c r="T900" s="190"/>
      <c r="U900" s="190"/>
      <c r="V900" s="190"/>
      <c r="W900" s="190"/>
      <c r="X900" s="190"/>
      <c r="Y900" s="190"/>
      <c r="Z900" s="190"/>
      <c r="AA900" s="190"/>
      <c r="AB900" s="190"/>
      <c r="AC900" s="190"/>
      <c r="AD900" s="190"/>
      <c r="AE900" s="190"/>
      <c r="AF900" s="47"/>
      <c r="AG900" s="47"/>
      <c r="AH900" s="47"/>
      <c r="AI900" s="47"/>
      <c r="AJ900" s="47"/>
      <c r="AK900" s="47"/>
      <c r="AL900" s="47"/>
      <c r="AM900" s="47"/>
      <c r="AN900" s="47"/>
      <c r="AO900" s="47"/>
      <c r="AP900" s="47"/>
      <c r="AQ900" s="47"/>
      <c r="AR900" s="47"/>
      <c r="AS900" s="47"/>
      <c r="AT900" s="47"/>
      <c r="AU900" s="47"/>
      <c r="AV900" s="47"/>
      <c r="AW900" s="47"/>
      <c r="AX900" s="47"/>
      <c r="AY900" s="47"/>
    </row>
    <row r="901" spans="1:51" ht="13.2">
      <c r="A901" s="48"/>
      <c r="B901" s="48"/>
      <c r="E901" s="25"/>
      <c r="F901" s="25"/>
      <c r="G901" s="48"/>
      <c r="T901" s="190"/>
      <c r="U901" s="190"/>
      <c r="V901" s="190"/>
      <c r="W901" s="190"/>
      <c r="X901" s="190"/>
      <c r="Y901" s="190"/>
      <c r="Z901" s="190"/>
      <c r="AA901" s="190"/>
      <c r="AB901" s="190"/>
      <c r="AC901" s="190"/>
      <c r="AD901" s="190"/>
      <c r="AE901" s="190"/>
      <c r="AF901" s="47"/>
      <c r="AG901" s="47"/>
      <c r="AH901" s="47"/>
      <c r="AI901" s="47"/>
      <c r="AJ901" s="47"/>
      <c r="AK901" s="47"/>
      <c r="AL901" s="47"/>
      <c r="AM901" s="47"/>
      <c r="AN901" s="47"/>
      <c r="AO901" s="47"/>
      <c r="AP901" s="47"/>
      <c r="AQ901" s="47"/>
      <c r="AR901" s="47"/>
      <c r="AS901" s="47"/>
      <c r="AT901" s="47"/>
      <c r="AU901" s="47"/>
      <c r="AV901" s="47"/>
      <c r="AW901" s="47"/>
      <c r="AX901" s="47"/>
      <c r="AY901" s="47"/>
    </row>
    <row r="902" spans="1:51" ht="13.2">
      <c r="A902" s="48"/>
      <c r="B902" s="48"/>
      <c r="E902" s="25"/>
      <c r="F902" s="25"/>
      <c r="G902" s="48"/>
      <c r="T902" s="190"/>
      <c r="U902" s="190"/>
      <c r="V902" s="190"/>
      <c r="W902" s="190"/>
      <c r="X902" s="190"/>
      <c r="Y902" s="190"/>
      <c r="Z902" s="190"/>
      <c r="AA902" s="190"/>
      <c r="AB902" s="190"/>
      <c r="AC902" s="190"/>
      <c r="AD902" s="190"/>
      <c r="AE902" s="190"/>
      <c r="AF902" s="47"/>
      <c r="AG902" s="47"/>
      <c r="AH902" s="47"/>
      <c r="AI902" s="47"/>
      <c r="AJ902" s="47"/>
      <c r="AK902" s="47"/>
      <c r="AL902" s="47"/>
      <c r="AM902" s="47"/>
      <c r="AN902" s="47"/>
      <c r="AO902" s="47"/>
      <c r="AP902" s="47"/>
      <c r="AQ902" s="47"/>
      <c r="AR902" s="47"/>
      <c r="AS902" s="47"/>
      <c r="AT902" s="47"/>
      <c r="AU902" s="47"/>
      <c r="AV902" s="47"/>
      <c r="AW902" s="47"/>
      <c r="AX902" s="47"/>
      <c r="AY902" s="47"/>
    </row>
    <row r="903" spans="1:51" ht="13.2">
      <c r="A903" s="48"/>
      <c r="B903" s="48"/>
      <c r="E903" s="25"/>
      <c r="F903" s="25"/>
      <c r="G903" s="48"/>
      <c r="T903" s="190"/>
      <c r="U903" s="190"/>
      <c r="V903" s="190"/>
      <c r="W903" s="190"/>
      <c r="X903" s="190"/>
      <c r="Y903" s="190"/>
      <c r="Z903" s="190"/>
      <c r="AA903" s="190"/>
      <c r="AB903" s="190"/>
      <c r="AC903" s="190"/>
      <c r="AD903" s="190"/>
      <c r="AE903" s="190"/>
      <c r="AF903" s="47"/>
      <c r="AG903" s="47"/>
      <c r="AH903" s="47"/>
      <c r="AI903" s="47"/>
      <c r="AJ903" s="47"/>
      <c r="AK903" s="47"/>
      <c r="AL903" s="47"/>
      <c r="AM903" s="47"/>
      <c r="AN903" s="47"/>
      <c r="AO903" s="47"/>
      <c r="AP903" s="47"/>
      <c r="AQ903" s="47"/>
      <c r="AR903" s="47"/>
      <c r="AS903" s="47"/>
      <c r="AT903" s="47"/>
      <c r="AU903" s="47"/>
      <c r="AV903" s="47"/>
      <c r="AW903" s="47"/>
      <c r="AX903" s="47"/>
      <c r="AY903" s="47"/>
    </row>
    <row r="904" spans="1:51" ht="13.2">
      <c r="A904" s="48"/>
      <c r="B904" s="48"/>
      <c r="E904" s="25"/>
      <c r="F904" s="25"/>
      <c r="G904" s="48"/>
      <c r="T904" s="190"/>
      <c r="U904" s="190"/>
      <c r="V904" s="190"/>
      <c r="W904" s="190"/>
      <c r="X904" s="190"/>
      <c r="Y904" s="190"/>
      <c r="Z904" s="190"/>
      <c r="AA904" s="190"/>
      <c r="AB904" s="190"/>
      <c r="AC904" s="190"/>
      <c r="AD904" s="190"/>
      <c r="AE904" s="190"/>
      <c r="AF904" s="47"/>
      <c r="AG904" s="47"/>
      <c r="AH904" s="47"/>
      <c r="AI904" s="47"/>
      <c r="AJ904" s="47"/>
      <c r="AK904" s="47"/>
      <c r="AL904" s="47"/>
      <c r="AM904" s="47"/>
      <c r="AN904" s="47"/>
      <c r="AO904" s="47"/>
      <c r="AP904" s="47"/>
      <c r="AQ904" s="47"/>
      <c r="AR904" s="47"/>
      <c r="AS904" s="47"/>
      <c r="AT904" s="47"/>
      <c r="AU904" s="47"/>
      <c r="AV904" s="47"/>
      <c r="AW904" s="47"/>
      <c r="AX904" s="47"/>
      <c r="AY904" s="47"/>
    </row>
    <row r="905" spans="1:51" ht="13.2">
      <c r="A905" s="48"/>
      <c r="B905" s="48"/>
      <c r="E905" s="25"/>
      <c r="F905" s="25"/>
      <c r="G905" s="48"/>
      <c r="T905" s="190"/>
      <c r="U905" s="190"/>
      <c r="V905" s="190"/>
      <c r="W905" s="190"/>
      <c r="X905" s="190"/>
      <c r="Y905" s="190"/>
      <c r="Z905" s="190"/>
      <c r="AA905" s="190"/>
      <c r="AB905" s="190"/>
      <c r="AC905" s="190"/>
      <c r="AD905" s="190"/>
      <c r="AE905" s="190"/>
      <c r="AF905" s="47"/>
      <c r="AG905" s="47"/>
      <c r="AH905" s="47"/>
      <c r="AI905" s="47"/>
      <c r="AJ905" s="47"/>
      <c r="AK905" s="47"/>
      <c r="AL905" s="47"/>
      <c r="AM905" s="47"/>
      <c r="AN905" s="47"/>
      <c r="AO905" s="47"/>
      <c r="AP905" s="47"/>
      <c r="AQ905" s="47"/>
      <c r="AR905" s="47"/>
      <c r="AS905" s="47"/>
      <c r="AT905" s="47"/>
      <c r="AU905" s="47"/>
      <c r="AV905" s="47"/>
      <c r="AW905" s="47"/>
      <c r="AX905" s="47"/>
      <c r="AY905" s="47"/>
    </row>
    <row r="906" spans="1:51" ht="13.2">
      <c r="A906" s="48"/>
      <c r="B906" s="48"/>
      <c r="E906" s="25"/>
      <c r="F906" s="25"/>
      <c r="G906" s="48"/>
      <c r="T906" s="190"/>
      <c r="U906" s="190"/>
      <c r="V906" s="190"/>
      <c r="W906" s="190"/>
      <c r="X906" s="190"/>
      <c r="Y906" s="190"/>
      <c r="Z906" s="190"/>
      <c r="AA906" s="190"/>
      <c r="AB906" s="190"/>
      <c r="AC906" s="190"/>
      <c r="AD906" s="190"/>
      <c r="AE906" s="190"/>
      <c r="AF906" s="47"/>
      <c r="AG906" s="47"/>
      <c r="AH906" s="47"/>
      <c r="AI906" s="47"/>
      <c r="AJ906" s="47"/>
      <c r="AK906" s="47"/>
      <c r="AL906" s="47"/>
      <c r="AM906" s="47"/>
      <c r="AN906" s="47"/>
      <c r="AO906" s="47"/>
      <c r="AP906" s="47"/>
      <c r="AQ906" s="47"/>
      <c r="AR906" s="47"/>
      <c r="AS906" s="47"/>
      <c r="AT906" s="47"/>
      <c r="AU906" s="47"/>
      <c r="AV906" s="47"/>
      <c r="AW906" s="47"/>
      <c r="AX906" s="47"/>
      <c r="AY906" s="47"/>
    </row>
    <row r="907" spans="1:51" ht="13.2">
      <c r="A907" s="48"/>
      <c r="B907" s="48"/>
      <c r="E907" s="25"/>
      <c r="F907" s="25"/>
      <c r="G907" s="48"/>
      <c r="T907" s="190"/>
      <c r="U907" s="190"/>
      <c r="V907" s="190"/>
      <c r="W907" s="190"/>
      <c r="X907" s="190"/>
      <c r="Y907" s="190"/>
      <c r="Z907" s="190"/>
      <c r="AA907" s="190"/>
      <c r="AB907" s="190"/>
      <c r="AC907" s="190"/>
      <c r="AD907" s="190"/>
      <c r="AE907" s="190"/>
      <c r="AF907" s="47"/>
      <c r="AG907" s="47"/>
      <c r="AH907" s="47"/>
      <c r="AI907" s="47"/>
      <c r="AJ907" s="47"/>
      <c r="AK907" s="47"/>
      <c r="AL907" s="47"/>
      <c r="AM907" s="47"/>
      <c r="AN907" s="47"/>
      <c r="AO907" s="47"/>
      <c r="AP907" s="47"/>
      <c r="AQ907" s="47"/>
      <c r="AR907" s="47"/>
      <c r="AS907" s="47"/>
      <c r="AT907" s="47"/>
      <c r="AU907" s="47"/>
      <c r="AV907" s="47"/>
      <c r="AW907" s="47"/>
      <c r="AX907" s="47"/>
      <c r="AY907" s="47"/>
    </row>
    <row r="908" spans="1:51" ht="13.2">
      <c r="A908" s="48"/>
      <c r="B908" s="48"/>
      <c r="E908" s="25"/>
      <c r="F908" s="25"/>
      <c r="G908" s="48"/>
      <c r="T908" s="190"/>
      <c r="U908" s="190"/>
      <c r="V908" s="190"/>
      <c r="W908" s="190"/>
      <c r="X908" s="190"/>
      <c r="Y908" s="190"/>
      <c r="Z908" s="190"/>
      <c r="AA908" s="190"/>
      <c r="AB908" s="190"/>
      <c r="AC908" s="190"/>
      <c r="AD908" s="190"/>
      <c r="AE908" s="190"/>
      <c r="AF908" s="47"/>
      <c r="AG908" s="47"/>
      <c r="AH908" s="47"/>
      <c r="AI908" s="47"/>
      <c r="AJ908" s="47"/>
      <c r="AK908" s="47"/>
      <c r="AL908" s="47"/>
      <c r="AM908" s="47"/>
      <c r="AN908" s="47"/>
      <c r="AO908" s="47"/>
      <c r="AP908" s="47"/>
      <c r="AQ908" s="47"/>
      <c r="AR908" s="47"/>
      <c r="AS908" s="47"/>
      <c r="AT908" s="47"/>
      <c r="AU908" s="47"/>
      <c r="AV908" s="47"/>
      <c r="AW908" s="47"/>
      <c r="AX908" s="47"/>
      <c r="AY908" s="47"/>
    </row>
    <row r="909" spans="1:51" ht="13.2">
      <c r="A909" s="48"/>
      <c r="B909" s="48"/>
      <c r="E909" s="25"/>
      <c r="F909" s="25"/>
      <c r="G909" s="48"/>
      <c r="T909" s="190"/>
      <c r="U909" s="190"/>
      <c r="V909" s="190"/>
      <c r="W909" s="190"/>
      <c r="X909" s="190"/>
      <c r="Y909" s="190"/>
      <c r="Z909" s="190"/>
      <c r="AA909" s="190"/>
      <c r="AB909" s="190"/>
      <c r="AC909" s="190"/>
      <c r="AD909" s="190"/>
      <c r="AE909" s="190"/>
      <c r="AF909" s="47"/>
      <c r="AG909" s="47"/>
      <c r="AH909" s="47"/>
      <c r="AI909" s="47"/>
      <c r="AJ909" s="47"/>
      <c r="AK909" s="47"/>
      <c r="AL909" s="47"/>
      <c r="AM909" s="47"/>
      <c r="AN909" s="47"/>
      <c r="AO909" s="47"/>
      <c r="AP909" s="47"/>
      <c r="AQ909" s="47"/>
      <c r="AR909" s="47"/>
      <c r="AS909" s="47"/>
      <c r="AT909" s="47"/>
      <c r="AU909" s="47"/>
      <c r="AV909" s="47"/>
      <c r="AW909" s="47"/>
      <c r="AX909" s="47"/>
      <c r="AY909" s="47"/>
    </row>
    <row r="910" spans="1:51" ht="13.2">
      <c r="A910" s="48"/>
      <c r="B910" s="48"/>
      <c r="E910" s="25"/>
      <c r="F910" s="25"/>
      <c r="G910" s="48"/>
      <c r="T910" s="190"/>
      <c r="U910" s="190"/>
      <c r="V910" s="190"/>
      <c r="W910" s="190"/>
      <c r="X910" s="190"/>
      <c r="Y910" s="190"/>
      <c r="Z910" s="190"/>
      <c r="AA910" s="190"/>
      <c r="AB910" s="190"/>
      <c r="AC910" s="190"/>
      <c r="AD910" s="190"/>
      <c r="AE910" s="190"/>
      <c r="AF910" s="47"/>
      <c r="AG910" s="47"/>
      <c r="AH910" s="47"/>
      <c r="AI910" s="47"/>
      <c r="AJ910" s="47"/>
      <c r="AK910" s="47"/>
      <c r="AL910" s="47"/>
      <c r="AM910" s="47"/>
      <c r="AN910" s="47"/>
      <c r="AO910" s="47"/>
      <c r="AP910" s="47"/>
      <c r="AQ910" s="47"/>
      <c r="AR910" s="47"/>
      <c r="AS910" s="47"/>
      <c r="AT910" s="47"/>
      <c r="AU910" s="47"/>
      <c r="AV910" s="47"/>
      <c r="AW910" s="47"/>
      <c r="AX910" s="47"/>
      <c r="AY910" s="47"/>
    </row>
    <row r="911" spans="1:51" ht="13.2">
      <c r="A911" s="48"/>
      <c r="B911" s="48"/>
      <c r="E911" s="25"/>
      <c r="F911" s="25"/>
      <c r="G911" s="48"/>
      <c r="T911" s="190"/>
      <c r="U911" s="190"/>
      <c r="V911" s="190"/>
      <c r="W911" s="190"/>
      <c r="X911" s="190"/>
      <c r="Y911" s="190"/>
      <c r="Z911" s="190"/>
      <c r="AA911" s="190"/>
      <c r="AB911" s="190"/>
      <c r="AC911" s="190"/>
      <c r="AD911" s="190"/>
      <c r="AE911" s="190"/>
      <c r="AF911" s="47"/>
      <c r="AG911" s="47"/>
      <c r="AH911" s="47"/>
      <c r="AI911" s="47"/>
      <c r="AJ911" s="47"/>
      <c r="AK911" s="47"/>
      <c r="AL911" s="47"/>
      <c r="AM911" s="47"/>
      <c r="AN911" s="47"/>
      <c r="AO911" s="47"/>
      <c r="AP911" s="47"/>
      <c r="AQ911" s="47"/>
      <c r="AR911" s="47"/>
      <c r="AS911" s="47"/>
      <c r="AT911" s="47"/>
      <c r="AU911" s="47"/>
      <c r="AV911" s="47"/>
      <c r="AW911" s="47"/>
      <c r="AX911" s="47"/>
      <c r="AY911" s="47"/>
    </row>
    <row r="912" spans="1:51" ht="13.2">
      <c r="A912" s="48"/>
      <c r="B912" s="48"/>
      <c r="E912" s="25"/>
      <c r="F912" s="25"/>
      <c r="G912" s="48"/>
      <c r="T912" s="190"/>
      <c r="U912" s="190"/>
      <c r="V912" s="190"/>
      <c r="W912" s="190"/>
      <c r="X912" s="190"/>
      <c r="Y912" s="190"/>
      <c r="Z912" s="190"/>
      <c r="AA912" s="190"/>
      <c r="AB912" s="190"/>
      <c r="AC912" s="190"/>
      <c r="AD912" s="190"/>
      <c r="AE912" s="190"/>
      <c r="AF912" s="47"/>
      <c r="AG912" s="47"/>
      <c r="AH912" s="47"/>
      <c r="AI912" s="47"/>
      <c r="AJ912" s="47"/>
      <c r="AK912" s="47"/>
      <c r="AL912" s="47"/>
      <c r="AM912" s="47"/>
      <c r="AN912" s="47"/>
      <c r="AO912" s="47"/>
      <c r="AP912" s="47"/>
      <c r="AQ912" s="47"/>
      <c r="AR912" s="47"/>
      <c r="AS912" s="47"/>
      <c r="AT912" s="47"/>
      <c r="AU912" s="47"/>
      <c r="AV912" s="47"/>
      <c r="AW912" s="47"/>
      <c r="AX912" s="47"/>
      <c r="AY912" s="47"/>
    </row>
    <row r="913" spans="1:51" ht="13.2">
      <c r="A913" s="48"/>
      <c r="B913" s="48"/>
      <c r="E913" s="25"/>
      <c r="F913" s="25"/>
      <c r="G913" s="48"/>
      <c r="T913" s="190"/>
      <c r="U913" s="190"/>
      <c r="V913" s="190"/>
      <c r="W913" s="190"/>
      <c r="X913" s="190"/>
      <c r="Y913" s="190"/>
      <c r="Z913" s="190"/>
      <c r="AA913" s="190"/>
      <c r="AB913" s="190"/>
      <c r="AC913" s="190"/>
      <c r="AD913" s="190"/>
      <c r="AE913" s="190"/>
      <c r="AF913" s="47"/>
      <c r="AG913" s="47"/>
      <c r="AH913" s="47"/>
      <c r="AI913" s="47"/>
      <c r="AJ913" s="47"/>
      <c r="AK913" s="47"/>
      <c r="AL913" s="47"/>
      <c r="AM913" s="47"/>
      <c r="AN913" s="47"/>
      <c r="AO913" s="47"/>
      <c r="AP913" s="47"/>
      <c r="AQ913" s="47"/>
      <c r="AR913" s="47"/>
      <c r="AS913" s="47"/>
      <c r="AT913" s="47"/>
      <c r="AU913" s="47"/>
      <c r="AV913" s="47"/>
      <c r="AW913" s="47"/>
      <c r="AX913" s="47"/>
      <c r="AY913" s="47"/>
    </row>
    <row r="914" spans="1:51" ht="13.2">
      <c r="A914" s="48"/>
      <c r="B914" s="48"/>
      <c r="E914" s="25"/>
      <c r="F914" s="25"/>
      <c r="G914" s="48"/>
      <c r="T914" s="190"/>
      <c r="U914" s="190"/>
      <c r="V914" s="190"/>
      <c r="W914" s="190"/>
      <c r="X914" s="190"/>
      <c r="Y914" s="190"/>
      <c r="Z914" s="190"/>
      <c r="AA914" s="190"/>
      <c r="AB914" s="190"/>
      <c r="AC914" s="190"/>
      <c r="AD914" s="190"/>
      <c r="AE914" s="190"/>
      <c r="AF914" s="47"/>
      <c r="AG914" s="47"/>
      <c r="AH914" s="47"/>
      <c r="AI914" s="47"/>
      <c r="AJ914" s="47"/>
      <c r="AK914" s="47"/>
      <c r="AL914" s="47"/>
      <c r="AM914" s="47"/>
      <c r="AN914" s="47"/>
      <c r="AO914" s="47"/>
      <c r="AP914" s="47"/>
      <c r="AQ914" s="47"/>
      <c r="AR914" s="47"/>
      <c r="AS914" s="47"/>
      <c r="AT914" s="47"/>
      <c r="AU914" s="47"/>
      <c r="AV914" s="47"/>
      <c r="AW914" s="47"/>
      <c r="AX914" s="47"/>
      <c r="AY914" s="47"/>
    </row>
    <row r="915" spans="1:51" ht="13.2">
      <c r="A915" s="48"/>
      <c r="B915" s="48"/>
      <c r="E915" s="25"/>
      <c r="F915" s="25"/>
      <c r="G915" s="48"/>
      <c r="T915" s="190"/>
      <c r="U915" s="190"/>
      <c r="V915" s="190"/>
      <c r="W915" s="190"/>
      <c r="X915" s="190"/>
      <c r="Y915" s="190"/>
      <c r="Z915" s="190"/>
      <c r="AA915" s="190"/>
      <c r="AB915" s="190"/>
      <c r="AC915" s="190"/>
      <c r="AD915" s="190"/>
      <c r="AE915" s="190"/>
      <c r="AF915" s="47"/>
      <c r="AG915" s="47"/>
      <c r="AH915" s="47"/>
      <c r="AI915" s="47"/>
      <c r="AJ915" s="47"/>
      <c r="AK915" s="47"/>
      <c r="AL915" s="47"/>
      <c r="AM915" s="47"/>
      <c r="AN915" s="47"/>
      <c r="AO915" s="47"/>
      <c r="AP915" s="47"/>
      <c r="AQ915" s="47"/>
      <c r="AR915" s="47"/>
      <c r="AS915" s="47"/>
      <c r="AT915" s="47"/>
      <c r="AU915" s="47"/>
      <c r="AV915" s="47"/>
      <c r="AW915" s="47"/>
      <c r="AX915" s="47"/>
      <c r="AY915" s="47"/>
    </row>
    <row r="916" spans="1:51" ht="13.2">
      <c r="A916" s="48"/>
      <c r="B916" s="48"/>
      <c r="E916" s="25"/>
      <c r="F916" s="25"/>
      <c r="G916" s="48"/>
      <c r="T916" s="190"/>
      <c r="U916" s="190"/>
      <c r="V916" s="190"/>
      <c r="W916" s="190"/>
      <c r="X916" s="190"/>
      <c r="Y916" s="190"/>
      <c r="Z916" s="190"/>
      <c r="AA916" s="190"/>
      <c r="AB916" s="190"/>
      <c r="AC916" s="190"/>
      <c r="AD916" s="190"/>
      <c r="AE916" s="190"/>
      <c r="AF916" s="47"/>
      <c r="AG916" s="47"/>
      <c r="AH916" s="47"/>
      <c r="AI916" s="47"/>
      <c r="AJ916" s="47"/>
      <c r="AK916" s="47"/>
      <c r="AL916" s="47"/>
      <c r="AM916" s="47"/>
      <c r="AN916" s="47"/>
      <c r="AO916" s="47"/>
      <c r="AP916" s="47"/>
      <c r="AQ916" s="47"/>
      <c r="AR916" s="47"/>
      <c r="AS916" s="47"/>
      <c r="AT916" s="47"/>
      <c r="AU916" s="47"/>
      <c r="AV916" s="47"/>
      <c r="AW916" s="47"/>
      <c r="AX916" s="47"/>
      <c r="AY916" s="47"/>
    </row>
    <row r="917" spans="1:51" ht="13.2">
      <c r="A917" s="48"/>
      <c r="B917" s="48"/>
      <c r="E917" s="25"/>
      <c r="F917" s="25"/>
      <c r="G917" s="48"/>
      <c r="T917" s="190"/>
      <c r="U917" s="190"/>
      <c r="V917" s="190"/>
      <c r="W917" s="190"/>
      <c r="X917" s="190"/>
      <c r="Y917" s="190"/>
      <c r="Z917" s="190"/>
      <c r="AA917" s="190"/>
      <c r="AB917" s="190"/>
      <c r="AC917" s="190"/>
      <c r="AD917" s="190"/>
      <c r="AE917" s="190"/>
      <c r="AF917" s="47"/>
      <c r="AG917" s="47"/>
      <c r="AH917" s="47"/>
      <c r="AI917" s="47"/>
      <c r="AJ917" s="47"/>
      <c r="AK917" s="47"/>
      <c r="AL917" s="47"/>
      <c r="AM917" s="47"/>
      <c r="AN917" s="47"/>
      <c r="AO917" s="47"/>
      <c r="AP917" s="47"/>
      <c r="AQ917" s="47"/>
      <c r="AR917" s="47"/>
      <c r="AS917" s="47"/>
      <c r="AT917" s="47"/>
      <c r="AU917" s="47"/>
      <c r="AV917" s="47"/>
      <c r="AW917" s="47"/>
      <c r="AX917" s="47"/>
      <c r="AY917" s="47"/>
    </row>
    <row r="918" spans="1:51" ht="13.2">
      <c r="A918" s="48"/>
      <c r="B918" s="48"/>
      <c r="E918" s="25"/>
      <c r="F918" s="25"/>
      <c r="G918" s="48"/>
      <c r="T918" s="190"/>
      <c r="U918" s="190"/>
      <c r="V918" s="190"/>
      <c r="W918" s="190"/>
      <c r="X918" s="190"/>
      <c r="Y918" s="190"/>
      <c r="Z918" s="190"/>
      <c r="AA918" s="190"/>
      <c r="AB918" s="190"/>
      <c r="AC918" s="190"/>
      <c r="AD918" s="190"/>
      <c r="AE918" s="190"/>
      <c r="AF918" s="47"/>
      <c r="AG918" s="47"/>
      <c r="AH918" s="47"/>
      <c r="AI918" s="47"/>
      <c r="AJ918" s="47"/>
      <c r="AK918" s="47"/>
      <c r="AL918" s="47"/>
      <c r="AM918" s="47"/>
      <c r="AN918" s="47"/>
      <c r="AO918" s="47"/>
      <c r="AP918" s="47"/>
      <c r="AQ918" s="47"/>
      <c r="AR918" s="47"/>
      <c r="AS918" s="47"/>
      <c r="AT918" s="47"/>
      <c r="AU918" s="47"/>
      <c r="AV918" s="47"/>
      <c r="AW918" s="47"/>
      <c r="AX918" s="47"/>
      <c r="AY918" s="47"/>
    </row>
    <row r="919" spans="1:51" ht="13.2">
      <c r="A919" s="48"/>
      <c r="B919" s="48"/>
      <c r="E919" s="25"/>
      <c r="F919" s="25"/>
      <c r="G919" s="48"/>
      <c r="T919" s="190"/>
      <c r="U919" s="190"/>
      <c r="V919" s="190"/>
      <c r="W919" s="190"/>
      <c r="X919" s="190"/>
      <c r="Y919" s="190"/>
      <c r="Z919" s="190"/>
      <c r="AA919" s="190"/>
      <c r="AB919" s="190"/>
      <c r="AC919" s="190"/>
      <c r="AD919" s="190"/>
      <c r="AE919" s="190"/>
      <c r="AF919" s="47"/>
      <c r="AG919" s="47"/>
      <c r="AH919" s="47"/>
      <c r="AI919" s="47"/>
      <c r="AJ919" s="47"/>
      <c r="AK919" s="47"/>
      <c r="AL919" s="47"/>
      <c r="AM919" s="47"/>
      <c r="AN919" s="47"/>
      <c r="AO919" s="47"/>
      <c r="AP919" s="47"/>
      <c r="AQ919" s="47"/>
      <c r="AR919" s="47"/>
      <c r="AS919" s="47"/>
      <c r="AT919" s="47"/>
      <c r="AU919" s="47"/>
      <c r="AV919" s="47"/>
      <c r="AW919" s="47"/>
      <c r="AX919" s="47"/>
      <c r="AY919" s="47"/>
    </row>
    <row r="920" spans="1:51" ht="13.2">
      <c r="A920" s="48"/>
      <c r="B920" s="48"/>
      <c r="E920" s="25"/>
      <c r="F920" s="25"/>
      <c r="G920" s="48"/>
      <c r="T920" s="190"/>
      <c r="U920" s="190"/>
      <c r="V920" s="190"/>
      <c r="W920" s="190"/>
      <c r="X920" s="190"/>
      <c r="Y920" s="190"/>
      <c r="Z920" s="190"/>
      <c r="AA920" s="190"/>
      <c r="AB920" s="190"/>
      <c r="AC920" s="190"/>
      <c r="AD920" s="190"/>
      <c r="AE920" s="190"/>
      <c r="AF920" s="47"/>
      <c r="AG920" s="47"/>
      <c r="AH920" s="47"/>
      <c r="AI920" s="47"/>
      <c r="AJ920" s="47"/>
      <c r="AK920" s="47"/>
      <c r="AL920" s="47"/>
      <c r="AM920" s="47"/>
      <c r="AN920" s="47"/>
      <c r="AO920" s="47"/>
      <c r="AP920" s="47"/>
      <c r="AQ920" s="47"/>
      <c r="AR920" s="47"/>
      <c r="AS920" s="47"/>
      <c r="AT920" s="47"/>
      <c r="AU920" s="47"/>
      <c r="AV920" s="47"/>
      <c r="AW920" s="47"/>
      <c r="AX920" s="47"/>
      <c r="AY920" s="47"/>
    </row>
    <row r="921" spans="1:51" ht="13.2">
      <c r="A921" s="48"/>
      <c r="B921" s="48"/>
      <c r="E921" s="25"/>
      <c r="F921" s="25"/>
      <c r="G921" s="48"/>
      <c r="T921" s="190"/>
      <c r="U921" s="190"/>
      <c r="V921" s="190"/>
      <c r="W921" s="190"/>
      <c r="X921" s="190"/>
      <c r="Y921" s="190"/>
      <c r="Z921" s="190"/>
      <c r="AA921" s="190"/>
      <c r="AB921" s="190"/>
      <c r="AC921" s="190"/>
      <c r="AD921" s="190"/>
      <c r="AE921" s="190"/>
      <c r="AF921" s="47"/>
      <c r="AG921" s="47"/>
      <c r="AH921" s="47"/>
      <c r="AI921" s="47"/>
      <c r="AJ921" s="47"/>
      <c r="AK921" s="47"/>
      <c r="AL921" s="47"/>
      <c r="AM921" s="47"/>
      <c r="AN921" s="47"/>
      <c r="AO921" s="47"/>
      <c r="AP921" s="47"/>
      <c r="AQ921" s="47"/>
      <c r="AR921" s="47"/>
      <c r="AS921" s="47"/>
      <c r="AT921" s="47"/>
      <c r="AU921" s="47"/>
      <c r="AV921" s="47"/>
      <c r="AW921" s="47"/>
      <c r="AX921" s="47"/>
      <c r="AY921" s="47"/>
    </row>
    <row r="922" spans="1:51" ht="13.2">
      <c r="A922" s="48"/>
      <c r="B922" s="48"/>
      <c r="E922" s="25"/>
      <c r="F922" s="25"/>
      <c r="G922" s="48"/>
      <c r="T922" s="190"/>
      <c r="U922" s="190"/>
      <c r="V922" s="190"/>
      <c r="W922" s="190"/>
      <c r="X922" s="190"/>
      <c r="Y922" s="190"/>
      <c r="Z922" s="190"/>
      <c r="AA922" s="190"/>
      <c r="AB922" s="190"/>
      <c r="AC922" s="190"/>
      <c r="AD922" s="190"/>
      <c r="AE922" s="190"/>
      <c r="AF922" s="47"/>
      <c r="AG922" s="47"/>
      <c r="AH922" s="47"/>
      <c r="AI922" s="47"/>
      <c r="AJ922" s="47"/>
      <c r="AK922" s="47"/>
      <c r="AL922" s="47"/>
      <c r="AM922" s="47"/>
      <c r="AN922" s="47"/>
      <c r="AO922" s="47"/>
      <c r="AP922" s="47"/>
      <c r="AQ922" s="47"/>
      <c r="AR922" s="47"/>
      <c r="AS922" s="47"/>
      <c r="AT922" s="47"/>
      <c r="AU922" s="47"/>
      <c r="AV922" s="47"/>
      <c r="AW922" s="47"/>
      <c r="AX922" s="47"/>
      <c r="AY922" s="47"/>
    </row>
    <row r="923" spans="1:51" ht="13.2">
      <c r="A923" s="48"/>
      <c r="B923" s="48"/>
      <c r="E923" s="25"/>
      <c r="F923" s="25"/>
      <c r="G923" s="48"/>
      <c r="T923" s="190"/>
      <c r="U923" s="190"/>
      <c r="V923" s="190"/>
      <c r="W923" s="190"/>
      <c r="X923" s="190"/>
      <c r="Y923" s="190"/>
      <c r="Z923" s="190"/>
      <c r="AA923" s="190"/>
      <c r="AB923" s="190"/>
      <c r="AC923" s="190"/>
      <c r="AD923" s="190"/>
      <c r="AE923" s="190"/>
      <c r="AF923" s="47"/>
      <c r="AG923" s="47"/>
      <c r="AH923" s="47"/>
      <c r="AI923" s="47"/>
      <c r="AJ923" s="47"/>
      <c r="AK923" s="47"/>
      <c r="AL923" s="47"/>
      <c r="AM923" s="47"/>
      <c r="AN923" s="47"/>
      <c r="AO923" s="47"/>
      <c r="AP923" s="47"/>
      <c r="AQ923" s="47"/>
      <c r="AR923" s="47"/>
      <c r="AS923" s="47"/>
      <c r="AT923" s="47"/>
      <c r="AU923" s="47"/>
      <c r="AV923" s="47"/>
      <c r="AW923" s="47"/>
      <c r="AX923" s="47"/>
      <c r="AY923" s="47"/>
    </row>
    <row r="924" spans="1:51" ht="13.2">
      <c r="A924" s="48"/>
      <c r="B924" s="48"/>
      <c r="E924" s="25"/>
      <c r="F924" s="25"/>
      <c r="G924" s="48"/>
      <c r="T924" s="190"/>
      <c r="U924" s="190"/>
      <c r="V924" s="190"/>
      <c r="W924" s="190"/>
      <c r="X924" s="190"/>
      <c r="Y924" s="190"/>
      <c r="Z924" s="190"/>
      <c r="AA924" s="190"/>
      <c r="AB924" s="190"/>
      <c r="AC924" s="190"/>
      <c r="AD924" s="190"/>
      <c r="AE924" s="190"/>
      <c r="AF924" s="47"/>
      <c r="AG924" s="47"/>
      <c r="AH924" s="47"/>
      <c r="AI924" s="47"/>
      <c r="AJ924" s="47"/>
      <c r="AK924" s="47"/>
      <c r="AL924" s="47"/>
      <c r="AM924" s="47"/>
      <c r="AN924" s="47"/>
      <c r="AO924" s="47"/>
      <c r="AP924" s="47"/>
      <c r="AQ924" s="47"/>
      <c r="AR924" s="47"/>
      <c r="AS924" s="47"/>
      <c r="AT924" s="47"/>
      <c r="AU924" s="47"/>
      <c r="AV924" s="47"/>
      <c r="AW924" s="47"/>
      <c r="AX924" s="47"/>
      <c r="AY924" s="47"/>
    </row>
    <row r="925" spans="1:51" ht="13.2">
      <c r="A925" s="48"/>
      <c r="B925" s="48"/>
      <c r="E925" s="25"/>
      <c r="F925" s="25"/>
      <c r="G925" s="48"/>
      <c r="T925" s="190"/>
      <c r="U925" s="190"/>
      <c r="V925" s="190"/>
      <c r="W925" s="190"/>
      <c r="X925" s="190"/>
      <c r="Y925" s="190"/>
      <c r="Z925" s="190"/>
      <c r="AA925" s="190"/>
      <c r="AB925" s="190"/>
      <c r="AC925" s="190"/>
      <c r="AD925" s="190"/>
      <c r="AE925" s="190"/>
      <c r="AF925" s="47"/>
      <c r="AG925" s="47"/>
      <c r="AH925" s="47"/>
      <c r="AI925" s="47"/>
      <c r="AJ925" s="47"/>
      <c r="AK925" s="47"/>
      <c r="AL925" s="47"/>
      <c r="AM925" s="47"/>
      <c r="AN925" s="47"/>
      <c r="AO925" s="47"/>
      <c r="AP925" s="47"/>
      <c r="AQ925" s="47"/>
      <c r="AR925" s="47"/>
      <c r="AS925" s="47"/>
      <c r="AT925" s="47"/>
      <c r="AU925" s="47"/>
      <c r="AV925" s="47"/>
      <c r="AW925" s="47"/>
      <c r="AX925" s="47"/>
      <c r="AY925" s="47"/>
    </row>
    <row r="926" spans="1:51" ht="13.2">
      <c r="A926" s="48"/>
      <c r="B926" s="48"/>
      <c r="E926" s="25"/>
      <c r="F926" s="25"/>
      <c r="G926" s="48"/>
      <c r="T926" s="190"/>
      <c r="U926" s="190"/>
      <c r="V926" s="190"/>
      <c r="W926" s="190"/>
      <c r="X926" s="190"/>
      <c r="Y926" s="190"/>
      <c r="Z926" s="190"/>
      <c r="AA926" s="190"/>
      <c r="AB926" s="190"/>
      <c r="AC926" s="190"/>
      <c r="AD926" s="190"/>
      <c r="AE926" s="190"/>
      <c r="AF926" s="47"/>
      <c r="AG926" s="47"/>
      <c r="AH926" s="47"/>
      <c r="AI926" s="47"/>
      <c r="AJ926" s="47"/>
      <c r="AK926" s="47"/>
      <c r="AL926" s="47"/>
      <c r="AM926" s="47"/>
      <c r="AN926" s="47"/>
      <c r="AO926" s="47"/>
      <c r="AP926" s="47"/>
      <c r="AQ926" s="47"/>
      <c r="AR926" s="47"/>
      <c r="AS926" s="47"/>
      <c r="AT926" s="47"/>
      <c r="AU926" s="47"/>
      <c r="AV926" s="47"/>
      <c r="AW926" s="47"/>
      <c r="AX926" s="47"/>
      <c r="AY926" s="47"/>
    </row>
    <row r="927" spans="1:51" ht="13.2">
      <c r="A927" s="48"/>
      <c r="B927" s="48"/>
      <c r="E927" s="25"/>
      <c r="F927" s="25"/>
      <c r="G927" s="48"/>
      <c r="T927" s="190"/>
      <c r="U927" s="190"/>
      <c r="V927" s="190"/>
      <c r="W927" s="190"/>
      <c r="X927" s="190"/>
      <c r="Y927" s="190"/>
      <c r="Z927" s="190"/>
      <c r="AA927" s="190"/>
      <c r="AB927" s="190"/>
      <c r="AC927" s="190"/>
      <c r="AD927" s="190"/>
      <c r="AE927" s="190"/>
      <c r="AF927" s="47"/>
      <c r="AG927" s="47"/>
      <c r="AH927" s="47"/>
      <c r="AI927" s="47"/>
      <c r="AJ927" s="47"/>
      <c r="AK927" s="47"/>
      <c r="AL927" s="47"/>
      <c r="AM927" s="47"/>
      <c r="AN927" s="47"/>
      <c r="AO927" s="47"/>
      <c r="AP927" s="47"/>
      <c r="AQ927" s="47"/>
      <c r="AR927" s="47"/>
      <c r="AS927" s="47"/>
      <c r="AT927" s="47"/>
      <c r="AU927" s="47"/>
      <c r="AV927" s="47"/>
      <c r="AW927" s="47"/>
      <c r="AX927" s="47"/>
      <c r="AY927" s="47"/>
    </row>
    <row r="928" spans="1:51" ht="13.2">
      <c r="A928" s="48"/>
      <c r="B928" s="48"/>
      <c r="E928" s="25"/>
      <c r="F928" s="25"/>
      <c r="G928" s="48"/>
      <c r="T928" s="190"/>
      <c r="U928" s="190"/>
      <c r="V928" s="190"/>
      <c r="W928" s="190"/>
      <c r="X928" s="190"/>
      <c r="Y928" s="190"/>
      <c r="Z928" s="190"/>
      <c r="AA928" s="190"/>
      <c r="AB928" s="190"/>
      <c r="AC928" s="190"/>
      <c r="AD928" s="190"/>
      <c r="AE928" s="190"/>
      <c r="AF928" s="47"/>
      <c r="AG928" s="47"/>
      <c r="AH928" s="47"/>
      <c r="AI928" s="47"/>
      <c r="AJ928" s="47"/>
      <c r="AK928" s="47"/>
      <c r="AL928" s="47"/>
      <c r="AM928" s="47"/>
      <c r="AN928" s="47"/>
      <c r="AO928" s="47"/>
      <c r="AP928" s="47"/>
      <c r="AQ928" s="47"/>
      <c r="AR928" s="47"/>
      <c r="AS928" s="47"/>
      <c r="AT928" s="47"/>
      <c r="AU928" s="47"/>
      <c r="AV928" s="47"/>
      <c r="AW928" s="47"/>
      <c r="AX928" s="47"/>
      <c r="AY928" s="47"/>
    </row>
    <row r="929" spans="1:51" ht="13.2">
      <c r="A929" s="48"/>
      <c r="B929" s="48"/>
      <c r="E929" s="25"/>
      <c r="F929" s="25"/>
      <c r="G929" s="48"/>
      <c r="T929" s="190"/>
      <c r="U929" s="190"/>
      <c r="V929" s="190"/>
      <c r="W929" s="190"/>
      <c r="X929" s="190"/>
      <c r="Y929" s="190"/>
      <c r="Z929" s="190"/>
      <c r="AA929" s="190"/>
      <c r="AB929" s="190"/>
      <c r="AC929" s="190"/>
      <c r="AD929" s="190"/>
      <c r="AE929" s="190"/>
      <c r="AF929" s="47"/>
      <c r="AG929" s="47"/>
      <c r="AH929" s="47"/>
      <c r="AI929" s="47"/>
      <c r="AJ929" s="47"/>
      <c r="AK929" s="47"/>
      <c r="AL929" s="47"/>
      <c r="AM929" s="47"/>
      <c r="AN929" s="47"/>
      <c r="AO929" s="47"/>
      <c r="AP929" s="47"/>
      <c r="AQ929" s="47"/>
      <c r="AR929" s="47"/>
      <c r="AS929" s="47"/>
      <c r="AT929" s="47"/>
      <c r="AU929" s="47"/>
      <c r="AV929" s="47"/>
      <c r="AW929" s="47"/>
      <c r="AX929" s="47"/>
      <c r="AY929" s="47"/>
    </row>
    <row r="930" spans="1:51" ht="13.2">
      <c r="A930" s="48"/>
      <c r="B930" s="48"/>
      <c r="E930" s="25"/>
      <c r="F930" s="25"/>
      <c r="G930" s="48"/>
      <c r="T930" s="190"/>
      <c r="U930" s="190"/>
      <c r="V930" s="190"/>
      <c r="W930" s="190"/>
      <c r="X930" s="190"/>
      <c r="Y930" s="190"/>
      <c r="Z930" s="190"/>
      <c r="AA930" s="190"/>
      <c r="AB930" s="190"/>
      <c r="AC930" s="190"/>
      <c r="AD930" s="190"/>
      <c r="AE930" s="190"/>
      <c r="AF930" s="47"/>
      <c r="AG930" s="47"/>
      <c r="AH930" s="47"/>
      <c r="AI930" s="47"/>
      <c r="AJ930" s="47"/>
      <c r="AK930" s="47"/>
      <c r="AL930" s="47"/>
      <c r="AM930" s="47"/>
      <c r="AN930" s="47"/>
      <c r="AO930" s="47"/>
      <c r="AP930" s="47"/>
      <c r="AQ930" s="47"/>
      <c r="AR930" s="47"/>
      <c r="AS930" s="47"/>
      <c r="AT930" s="47"/>
      <c r="AU930" s="47"/>
      <c r="AV930" s="47"/>
      <c r="AW930" s="47"/>
      <c r="AX930" s="47"/>
      <c r="AY930" s="47"/>
    </row>
    <row r="931" spans="1:51" ht="13.2">
      <c r="A931" s="48"/>
      <c r="B931" s="48"/>
      <c r="E931" s="25"/>
      <c r="F931" s="25"/>
      <c r="G931" s="48"/>
      <c r="T931" s="190"/>
      <c r="U931" s="190"/>
      <c r="V931" s="190"/>
      <c r="W931" s="190"/>
      <c r="X931" s="190"/>
      <c r="Y931" s="190"/>
      <c r="Z931" s="190"/>
      <c r="AA931" s="190"/>
      <c r="AB931" s="190"/>
      <c r="AC931" s="190"/>
      <c r="AD931" s="190"/>
      <c r="AE931" s="190"/>
      <c r="AF931" s="47"/>
      <c r="AG931" s="47"/>
      <c r="AH931" s="47"/>
      <c r="AI931" s="47"/>
      <c r="AJ931" s="47"/>
      <c r="AK931" s="47"/>
      <c r="AL931" s="47"/>
      <c r="AM931" s="47"/>
      <c r="AN931" s="47"/>
      <c r="AO931" s="47"/>
      <c r="AP931" s="47"/>
      <c r="AQ931" s="47"/>
      <c r="AR931" s="47"/>
      <c r="AS931" s="47"/>
      <c r="AT931" s="47"/>
      <c r="AU931" s="47"/>
      <c r="AV931" s="47"/>
      <c r="AW931" s="47"/>
      <c r="AX931" s="47"/>
      <c r="AY931" s="47"/>
    </row>
    <row r="932" spans="1:51" ht="13.2">
      <c r="A932" s="48"/>
      <c r="B932" s="48"/>
      <c r="E932" s="25"/>
      <c r="F932" s="25"/>
      <c r="G932" s="48"/>
      <c r="T932" s="190"/>
      <c r="U932" s="190"/>
      <c r="V932" s="190"/>
      <c r="W932" s="190"/>
      <c r="X932" s="190"/>
      <c r="Y932" s="190"/>
      <c r="Z932" s="190"/>
      <c r="AA932" s="190"/>
      <c r="AB932" s="190"/>
      <c r="AC932" s="190"/>
      <c r="AD932" s="190"/>
      <c r="AE932" s="190"/>
      <c r="AF932" s="47"/>
      <c r="AG932" s="47"/>
      <c r="AH932" s="47"/>
      <c r="AI932" s="47"/>
      <c r="AJ932" s="47"/>
      <c r="AK932" s="47"/>
      <c r="AL932" s="47"/>
      <c r="AM932" s="47"/>
      <c r="AN932" s="47"/>
      <c r="AO932" s="47"/>
      <c r="AP932" s="47"/>
      <c r="AQ932" s="47"/>
      <c r="AR932" s="47"/>
      <c r="AS932" s="47"/>
      <c r="AT932" s="47"/>
      <c r="AU932" s="47"/>
      <c r="AV932" s="47"/>
      <c r="AW932" s="47"/>
      <c r="AX932" s="47"/>
      <c r="AY932" s="47"/>
    </row>
    <row r="933" spans="1:51" ht="13.2">
      <c r="A933" s="48"/>
      <c r="B933" s="48"/>
      <c r="E933" s="25"/>
      <c r="F933" s="25"/>
      <c r="G933" s="48"/>
      <c r="T933" s="190"/>
      <c r="U933" s="190"/>
      <c r="V933" s="190"/>
      <c r="W933" s="190"/>
      <c r="X933" s="190"/>
      <c r="Y933" s="190"/>
      <c r="Z933" s="190"/>
      <c r="AA933" s="190"/>
      <c r="AB933" s="190"/>
      <c r="AC933" s="190"/>
      <c r="AD933" s="190"/>
      <c r="AE933" s="190"/>
      <c r="AF933" s="47"/>
      <c r="AG933" s="47"/>
      <c r="AH933" s="47"/>
      <c r="AI933" s="47"/>
      <c r="AJ933" s="47"/>
      <c r="AK933" s="47"/>
      <c r="AL933" s="47"/>
      <c r="AM933" s="47"/>
      <c r="AN933" s="47"/>
      <c r="AO933" s="47"/>
      <c r="AP933" s="47"/>
      <c r="AQ933" s="47"/>
      <c r="AR933" s="47"/>
      <c r="AS933" s="47"/>
      <c r="AT933" s="47"/>
      <c r="AU933" s="47"/>
      <c r="AV933" s="47"/>
      <c r="AW933" s="47"/>
      <c r="AX933" s="47"/>
      <c r="AY933" s="47"/>
    </row>
    <row r="934" spans="1:51" ht="13.2">
      <c r="A934" s="48"/>
      <c r="B934" s="48"/>
      <c r="E934" s="25"/>
      <c r="F934" s="25"/>
      <c r="G934" s="48"/>
      <c r="T934" s="190"/>
      <c r="U934" s="190"/>
      <c r="V934" s="190"/>
      <c r="W934" s="190"/>
      <c r="X934" s="190"/>
      <c r="Y934" s="190"/>
      <c r="Z934" s="190"/>
      <c r="AA934" s="190"/>
      <c r="AB934" s="190"/>
      <c r="AC934" s="190"/>
      <c r="AD934" s="190"/>
      <c r="AE934" s="190"/>
      <c r="AF934" s="47"/>
      <c r="AG934" s="47"/>
      <c r="AH934" s="47"/>
      <c r="AI934" s="47"/>
      <c r="AJ934" s="47"/>
      <c r="AK934" s="47"/>
      <c r="AL934" s="47"/>
      <c r="AM934" s="47"/>
      <c r="AN934" s="47"/>
      <c r="AO934" s="47"/>
      <c r="AP934" s="47"/>
      <c r="AQ934" s="47"/>
      <c r="AR934" s="47"/>
      <c r="AS934" s="47"/>
      <c r="AT934" s="47"/>
      <c r="AU934" s="47"/>
      <c r="AV934" s="47"/>
      <c r="AW934" s="47"/>
      <c r="AX934" s="47"/>
      <c r="AY934" s="47"/>
    </row>
    <row r="935" spans="1:51" ht="13.2">
      <c r="A935" s="48"/>
      <c r="B935" s="48"/>
      <c r="E935" s="25"/>
      <c r="F935" s="25"/>
      <c r="G935" s="48"/>
      <c r="T935" s="190"/>
      <c r="U935" s="190"/>
      <c r="V935" s="190"/>
      <c r="W935" s="190"/>
      <c r="X935" s="190"/>
      <c r="Y935" s="190"/>
      <c r="Z935" s="190"/>
      <c r="AA935" s="190"/>
      <c r="AB935" s="190"/>
      <c r="AC935" s="190"/>
      <c r="AD935" s="190"/>
      <c r="AE935" s="190"/>
      <c r="AF935" s="47"/>
      <c r="AG935" s="47"/>
      <c r="AH935" s="47"/>
      <c r="AI935" s="47"/>
      <c r="AJ935" s="47"/>
      <c r="AK935" s="47"/>
      <c r="AL935" s="47"/>
      <c r="AM935" s="47"/>
      <c r="AN935" s="47"/>
      <c r="AO935" s="47"/>
      <c r="AP935" s="47"/>
      <c r="AQ935" s="47"/>
      <c r="AR935" s="47"/>
      <c r="AS935" s="47"/>
      <c r="AT935" s="47"/>
      <c r="AU935" s="47"/>
      <c r="AV935" s="47"/>
      <c r="AW935" s="47"/>
      <c r="AX935" s="47"/>
      <c r="AY935" s="47"/>
    </row>
    <row r="936" spans="1:51" ht="13.2">
      <c r="A936" s="48"/>
      <c r="B936" s="48"/>
      <c r="E936" s="25"/>
      <c r="F936" s="25"/>
      <c r="G936" s="48"/>
      <c r="T936" s="190"/>
      <c r="U936" s="190"/>
      <c r="V936" s="190"/>
      <c r="W936" s="190"/>
      <c r="X936" s="190"/>
      <c r="Y936" s="190"/>
      <c r="Z936" s="190"/>
      <c r="AA936" s="190"/>
      <c r="AB936" s="190"/>
      <c r="AC936" s="190"/>
      <c r="AD936" s="190"/>
      <c r="AE936" s="190"/>
      <c r="AF936" s="47"/>
      <c r="AG936" s="47"/>
      <c r="AH936" s="47"/>
      <c r="AI936" s="47"/>
      <c r="AJ936" s="47"/>
      <c r="AK936" s="47"/>
      <c r="AL936" s="47"/>
      <c r="AM936" s="47"/>
      <c r="AN936" s="47"/>
      <c r="AO936" s="47"/>
      <c r="AP936" s="47"/>
      <c r="AQ936" s="47"/>
      <c r="AR936" s="47"/>
      <c r="AS936" s="47"/>
      <c r="AT936" s="47"/>
      <c r="AU936" s="47"/>
      <c r="AV936" s="47"/>
      <c r="AW936" s="47"/>
      <c r="AX936" s="47"/>
      <c r="AY936" s="47"/>
    </row>
    <row r="937" spans="1:51" ht="13.2">
      <c r="A937" s="48"/>
      <c r="B937" s="48"/>
      <c r="E937" s="25"/>
      <c r="F937" s="25"/>
      <c r="G937" s="48"/>
      <c r="T937" s="190"/>
      <c r="U937" s="190"/>
      <c r="V937" s="190"/>
      <c r="W937" s="190"/>
      <c r="X937" s="190"/>
      <c r="Y937" s="190"/>
      <c r="Z937" s="190"/>
      <c r="AA937" s="190"/>
      <c r="AB937" s="190"/>
      <c r="AC937" s="190"/>
      <c r="AD937" s="190"/>
      <c r="AE937" s="190"/>
      <c r="AF937" s="47"/>
      <c r="AG937" s="47"/>
      <c r="AH937" s="47"/>
      <c r="AI937" s="47"/>
      <c r="AJ937" s="47"/>
      <c r="AK937" s="47"/>
      <c r="AL937" s="47"/>
      <c r="AM937" s="47"/>
      <c r="AN937" s="47"/>
      <c r="AO937" s="47"/>
      <c r="AP937" s="47"/>
      <c r="AQ937" s="47"/>
      <c r="AR937" s="47"/>
      <c r="AS937" s="47"/>
      <c r="AT937" s="47"/>
      <c r="AU937" s="47"/>
      <c r="AV937" s="47"/>
      <c r="AW937" s="47"/>
      <c r="AX937" s="47"/>
      <c r="AY937" s="47"/>
    </row>
    <row r="938" spans="1:51" ht="13.2">
      <c r="A938" s="48"/>
      <c r="B938" s="48"/>
      <c r="E938" s="25"/>
      <c r="F938" s="25"/>
      <c r="G938" s="48"/>
      <c r="T938" s="190"/>
      <c r="U938" s="190"/>
      <c r="V938" s="190"/>
      <c r="W938" s="190"/>
      <c r="X938" s="190"/>
      <c r="Y938" s="190"/>
      <c r="Z938" s="190"/>
      <c r="AA938" s="190"/>
      <c r="AB938" s="190"/>
      <c r="AC938" s="190"/>
      <c r="AD938" s="190"/>
      <c r="AE938" s="190"/>
      <c r="AF938" s="47"/>
      <c r="AG938" s="47"/>
      <c r="AH938" s="47"/>
      <c r="AI938" s="47"/>
      <c r="AJ938" s="47"/>
      <c r="AK938" s="47"/>
      <c r="AL938" s="47"/>
      <c r="AM938" s="47"/>
      <c r="AN938" s="47"/>
      <c r="AO938" s="47"/>
      <c r="AP938" s="47"/>
      <c r="AQ938" s="47"/>
      <c r="AR938" s="47"/>
      <c r="AS938" s="47"/>
      <c r="AT938" s="47"/>
      <c r="AU938" s="47"/>
      <c r="AV938" s="47"/>
      <c r="AW938" s="47"/>
      <c r="AX938" s="47"/>
      <c r="AY938" s="47"/>
    </row>
    <row r="939" spans="1:51" ht="13.2">
      <c r="A939" s="48"/>
      <c r="B939" s="48"/>
      <c r="E939" s="25"/>
      <c r="F939" s="25"/>
      <c r="G939" s="48"/>
      <c r="T939" s="190"/>
      <c r="U939" s="190"/>
      <c r="V939" s="190"/>
      <c r="W939" s="190"/>
      <c r="X939" s="190"/>
      <c r="Y939" s="190"/>
      <c r="Z939" s="190"/>
      <c r="AA939" s="190"/>
      <c r="AB939" s="190"/>
      <c r="AC939" s="190"/>
      <c r="AD939" s="190"/>
      <c r="AE939" s="190"/>
      <c r="AF939" s="47"/>
      <c r="AG939" s="47"/>
      <c r="AH939" s="47"/>
      <c r="AI939" s="47"/>
      <c r="AJ939" s="47"/>
      <c r="AK939" s="47"/>
      <c r="AL939" s="47"/>
      <c r="AM939" s="47"/>
      <c r="AN939" s="47"/>
      <c r="AO939" s="47"/>
      <c r="AP939" s="47"/>
      <c r="AQ939" s="47"/>
      <c r="AR939" s="47"/>
      <c r="AS939" s="47"/>
      <c r="AT939" s="47"/>
      <c r="AU939" s="47"/>
      <c r="AV939" s="47"/>
      <c r="AW939" s="47"/>
      <c r="AX939" s="47"/>
      <c r="AY939" s="47"/>
    </row>
    <row r="940" spans="1:51" ht="13.2">
      <c r="A940" s="48"/>
      <c r="B940" s="48"/>
      <c r="E940" s="25"/>
      <c r="F940" s="25"/>
      <c r="G940" s="48"/>
      <c r="T940" s="190"/>
      <c r="U940" s="190"/>
      <c r="V940" s="190"/>
      <c r="W940" s="190"/>
      <c r="X940" s="190"/>
      <c r="Y940" s="190"/>
      <c r="Z940" s="190"/>
      <c r="AA940" s="190"/>
      <c r="AB940" s="190"/>
      <c r="AC940" s="190"/>
      <c r="AD940" s="190"/>
      <c r="AE940" s="190"/>
      <c r="AF940" s="47"/>
      <c r="AG940" s="47"/>
      <c r="AH940" s="47"/>
      <c r="AI940" s="47"/>
      <c r="AJ940" s="47"/>
      <c r="AK940" s="47"/>
      <c r="AL940" s="47"/>
      <c r="AM940" s="47"/>
      <c r="AN940" s="47"/>
      <c r="AO940" s="47"/>
      <c r="AP940" s="47"/>
      <c r="AQ940" s="47"/>
      <c r="AR940" s="47"/>
      <c r="AS940" s="47"/>
      <c r="AT940" s="47"/>
      <c r="AU940" s="47"/>
      <c r="AV940" s="47"/>
      <c r="AW940" s="47"/>
      <c r="AX940" s="47"/>
      <c r="AY940" s="47"/>
    </row>
    <row r="941" spans="1:51" ht="13.2">
      <c r="A941" s="48"/>
      <c r="B941" s="48"/>
      <c r="E941" s="25"/>
      <c r="F941" s="25"/>
      <c r="G941" s="48"/>
      <c r="T941" s="190"/>
      <c r="U941" s="190"/>
      <c r="V941" s="190"/>
      <c r="W941" s="190"/>
      <c r="X941" s="190"/>
      <c r="Y941" s="190"/>
      <c r="Z941" s="190"/>
      <c r="AA941" s="190"/>
      <c r="AB941" s="190"/>
      <c r="AC941" s="190"/>
      <c r="AD941" s="190"/>
      <c r="AE941" s="190"/>
      <c r="AF941" s="47"/>
      <c r="AG941" s="47"/>
      <c r="AH941" s="47"/>
      <c r="AI941" s="47"/>
      <c r="AJ941" s="47"/>
      <c r="AK941" s="47"/>
      <c r="AL941" s="47"/>
      <c r="AM941" s="47"/>
      <c r="AN941" s="47"/>
      <c r="AO941" s="47"/>
      <c r="AP941" s="47"/>
      <c r="AQ941" s="47"/>
      <c r="AR941" s="47"/>
      <c r="AS941" s="47"/>
      <c r="AT941" s="47"/>
      <c r="AU941" s="47"/>
      <c r="AV941" s="47"/>
      <c r="AW941" s="47"/>
      <c r="AX941" s="47"/>
      <c r="AY941" s="47"/>
    </row>
    <row r="942" spans="1:51" ht="13.2">
      <c r="A942" s="48"/>
      <c r="B942" s="48"/>
      <c r="E942" s="25"/>
      <c r="F942" s="25"/>
      <c r="G942" s="48"/>
      <c r="T942" s="190"/>
      <c r="U942" s="190"/>
      <c r="V942" s="190"/>
      <c r="W942" s="190"/>
      <c r="X942" s="190"/>
      <c r="Y942" s="190"/>
      <c r="Z942" s="190"/>
      <c r="AA942" s="190"/>
      <c r="AB942" s="190"/>
      <c r="AC942" s="190"/>
      <c r="AD942" s="190"/>
      <c r="AE942" s="190"/>
      <c r="AF942" s="47"/>
      <c r="AG942" s="47"/>
      <c r="AH942" s="47"/>
      <c r="AI942" s="47"/>
      <c r="AJ942" s="47"/>
      <c r="AK942" s="47"/>
      <c r="AL942" s="47"/>
      <c r="AM942" s="47"/>
      <c r="AN942" s="47"/>
      <c r="AO942" s="47"/>
      <c r="AP942" s="47"/>
      <c r="AQ942" s="47"/>
      <c r="AR942" s="47"/>
      <c r="AS942" s="47"/>
      <c r="AT942" s="47"/>
      <c r="AU942" s="47"/>
      <c r="AV942" s="47"/>
      <c r="AW942" s="47"/>
      <c r="AX942" s="47"/>
      <c r="AY942" s="47"/>
    </row>
    <row r="943" spans="1:51" ht="13.2">
      <c r="A943" s="48"/>
      <c r="B943" s="48"/>
      <c r="E943" s="25"/>
      <c r="F943" s="25"/>
      <c r="G943" s="48"/>
      <c r="T943" s="190"/>
      <c r="U943" s="190"/>
      <c r="V943" s="190"/>
      <c r="W943" s="190"/>
      <c r="X943" s="190"/>
      <c r="Y943" s="190"/>
      <c r="Z943" s="190"/>
      <c r="AA943" s="190"/>
      <c r="AB943" s="190"/>
      <c r="AC943" s="190"/>
      <c r="AD943" s="190"/>
      <c r="AE943" s="190"/>
      <c r="AF943" s="47"/>
      <c r="AG943" s="47"/>
      <c r="AH943" s="47"/>
      <c r="AI943" s="47"/>
      <c r="AJ943" s="47"/>
      <c r="AK943" s="47"/>
      <c r="AL943" s="47"/>
      <c r="AM943" s="47"/>
      <c r="AN943" s="47"/>
      <c r="AO943" s="47"/>
      <c r="AP943" s="47"/>
      <c r="AQ943" s="47"/>
      <c r="AR943" s="47"/>
      <c r="AS943" s="47"/>
      <c r="AT943" s="47"/>
      <c r="AU943" s="47"/>
      <c r="AV943" s="47"/>
      <c r="AW943" s="47"/>
      <c r="AX943" s="47"/>
      <c r="AY943" s="47"/>
    </row>
    <row r="944" spans="1:51" ht="13.2">
      <c r="A944" s="48"/>
      <c r="B944" s="48"/>
      <c r="E944" s="25"/>
      <c r="F944" s="25"/>
      <c r="G944" s="48"/>
      <c r="T944" s="190"/>
      <c r="U944" s="190"/>
      <c r="V944" s="190"/>
      <c r="W944" s="190"/>
      <c r="X944" s="190"/>
      <c r="Y944" s="190"/>
      <c r="Z944" s="190"/>
      <c r="AA944" s="190"/>
      <c r="AB944" s="190"/>
      <c r="AC944" s="190"/>
      <c r="AD944" s="190"/>
      <c r="AE944" s="190"/>
      <c r="AF944" s="47"/>
      <c r="AG944" s="47"/>
      <c r="AH944" s="47"/>
      <c r="AI944" s="47"/>
      <c r="AJ944" s="47"/>
      <c r="AK944" s="47"/>
      <c r="AL944" s="47"/>
      <c r="AM944" s="47"/>
      <c r="AN944" s="47"/>
      <c r="AO944" s="47"/>
      <c r="AP944" s="47"/>
      <c r="AQ944" s="47"/>
      <c r="AR944" s="47"/>
      <c r="AS944" s="47"/>
      <c r="AT944" s="47"/>
      <c r="AU944" s="47"/>
      <c r="AV944" s="47"/>
      <c r="AW944" s="47"/>
      <c r="AX944" s="47"/>
      <c r="AY944" s="47"/>
    </row>
    <row r="945" spans="1:51" ht="13.2">
      <c r="A945" s="48"/>
      <c r="B945" s="48"/>
      <c r="E945" s="25"/>
      <c r="F945" s="25"/>
      <c r="G945" s="48"/>
      <c r="T945" s="190"/>
      <c r="U945" s="190"/>
      <c r="V945" s="190"/>
      <c r="W945" s="190"/>
      <c r="X945" s="190"/>
      <c r="Y945" s="190"/>
      <c r="Z945" s="190"/>
      <c r="AA945" s="190"/>
      <c r="AB945" s="190"/>
      <c r="AC945" s="190"/>
      <c r="AD945" s="190"/>
      <c r="AE945" s="190"/>
      <c r="AF945" s="47"/>
      <c r="AG945" s="47"/>
      <c r="AH945" s="47"/>
      <c r="AI945" s="47"/>
      <c r="AJ945" s="47"/>
      <c r="AK945" s="47"/>
      <c r="AL945" s="47"/>
      <c r="AM945" s="47"/>
      <c r="AN945" s="47"/>
      <c r="AO945" s="47"/>
      <c r="AP945" s="47"/>
      <c r="AQ945" s="47"/>
      <c r="AR945" s="47"/>
      <c r="AS945" s="47"/>
      <c r="AT945" s="47"/>
      <c r="AU945" s="47"/>
      <c r="AV945" s="47"/>
      <c r="AW945" s="47"/>
      <c r="AX945" s="47"/>
      <c r="AY945" s="47"/>
    </row>
    <row r="946" spans="1:51" ht="13.2">
      <c r="A946" s="48"/>
      <c r="B946" s="48"/>
      <c r="E946" s="25"/>
      <c r="F946" s="25"/>
      <c r="G946" s="48"/>
      <c r="T946" s="190"/>
      <c r="U946" s="190"/>
      <c r="V946" s="190"/>
      <c r="W946" s="190"/>
      <c r="X946" s="190"/>
      <c r="Y946" s="190"/>
      <c r="Z946" s="190"/>
      <c r="AA946" s="190"/>
      <c r="AB946" s="190"/>
      <c r="AC946" s="190"/>
      <c r="AD946" s="190"/>
      <c r="AE946" s="190"/>
      <c r="AF946" s="47"/>
      <c r="AG946" s="47"/>
      <c r="AH946" s="47"/>
      <c r="AI946" s="47"/>
      <c r="AJ946" s="47"/>
      <c r="AK946" s="47"/>
      <c r="AL946" s="47"/>
      <c r="AM946" s="47"/>
      <c r="AN946" s="47"/>
      <c r="AO946" s="47"/>
      <c r="AP946" s="47"/>
      <c r="AQ946" s="47"/>
      <c r="AR946" s="47"/>
      <c r="AS946" s="47"/>
      <c r="AT946" s="47"/>
      <c r="AU946" s="47"/>
      <c r="AV946" s="47"/>
      <c r="AW946" s="47"/>
      <c r="AX946" s="47"/>
      <c r="AY946" s="47"/>
    </row>
    <row r="947" spans="1:51" ht="13.2">
      <c r="A947" s="48"/>
      <c r="B947" s="48"/>
      <c r="E947" s="25"/>
      <c r="F947" s="25"/>
      <c r="G947" s="48"/>
      <c r="T947" s="190"/>
      <c r="U947" s="190"/>
      <c r="V947" s="190"/>
      <c r="W947" s="190"/>
      <c r="X947" s="190"/>
      <c r="Y947" s="190"/>
      <c r="Z947" s="190"/>
      <c r="AA947" s="190"/>
      <c r="AB947" s="190"/>
      <c r="AC947" s="190"/>
      <c r="AD947" s="190"/>
      <c r="AE947" s="190"/>
      <c r="AF947" s="47"/>
      <c r="AG947" s="47"/>
      <c r="AH947" s="47"/>
      <c r="AI947" s="47"/>
      <c r="AJ947" s="47"/>
      <c r="AK947" s="47"/>
      <c r="AL947" s="47"/>
      <c r="AM947" s="47"/>
      <c r="AN947" s="47"/>
      <c r="AO947" s="47"/>
      <c r="AP947" s="47"/>
      <c r="AQ947" s="47"/>
      <c r="AR947" s="47"/>
      <c r="AS947" s="47"/>
      <c r="AT947" s="47"/>
      <c r="AU947" s="47"/>
      <c r="AV947" s="47"/>
      <c r="AW947" s="47"/>
      <c r="AX947" s="47"/>
      <c r="AY947" s="47"/>
    </row>
    <row r="948" spans="1:51" ht="13.2">
      <c r="A948" s="48"/>
      <c r="B948" s="48"/>
      <c r="E948" s="25"/>
      <c r="F948" s="25"/>
      <c r="G948" s="48"/>
      <c r="T948" s="190"/>
      <c r="U948" s="190"/>
      <c r="V948" s="190"/>
      <c r="W948" s="190"/>
      <c r="X948" s="190"/>
      <c r="Y948" s="190"/>
      <c r="Z948" s="190"/>
      <c r="AA948" s="190"/>
      <c r="AB948" s="190"/>
      <c r="AC948" s="190"/>
      <c r="AD948" s="190"/>
      <c r="AE948" s="190"/>
      <c r="AF948" s="47"/>
      <c r="AG948" s="47"/>
      <c r="AH948" s="47"/>
      <c r="AI948" s="47"/>
      <c r="AJ948" s="47"/>
      <c r="AK948" s="47"/>
      <c r="AL948" s="47"/>
      <c r="AM948" s="47"/>
      <c r="AN948" s="47"/>
      <c r="AO948" s="47"/>
      <c r="AP948" s="47"/>
      <c r="AQ948" s="47"/>
      <c r="AR948" s="47"/>
      <c r="AS948" s="47"/>
      <c r="AT948" s="47"/>
      <c r="AU948" s="47"/>
      <c r="AV948" s="47"/>
      <c r="AW948" s="47"/>
      <c r="AX948" s="47"/>
      <c r="AY948" s="47"/>
    </row>
    <row r="949" spans="1:51" ht="13.2">
      <c r="A949" s="48"/>
      <c r="B949" s="48"/>
      <c r="E949" s="25"/>
      <c r="F949" s="25"/>
      <c r="G949" s="48"/>
      <c r="T949" s="190"/>
      <c r="U949" s="190"/>
      <c r="V949" s="190"/>
      <c r="W949" s="190"/>
      <c r="X949" s="190"/>
      <c r="Y949" s="190"/>
      <c r="Z949" s="190"/>
      <c r="AA949" s="190"/>
      <c r="AB949" s="190"/>
      <c r="AC949" s="190"/>
      <c r="AD949" s="190"/>
      <c r="AE949" s="190"/>
      <c r="AF949" s="47"/>
      <c r="AG949" s="47"/>
      <c r="AH949" s="47"/>
      <c r="AI949" s="47"/>
      <c r="AJ949" s="47"/>
      <c r="AK949" s="47"/>
      <c r="AL949" s="47"/>
      <c r="AM949" s="47"/>
      <c r="AN949" s="47"/>
      <c r="AO949" s="47"/>
      <c r="AP949" s="47"/>
      <c r="AQ949" s="47"/>
      <c r="AR949" s="47"/>
      <c r="AS949" s="47"/>
      <c r="AT949" s="47"/>
      <c r="AU949" s="47"/>
      <c r="AV949" s="47"/>
      <c r="AW949" s="47"/>
      <c r="AX949" s="47"/>
      <c r="AY949" s="47"/>
    </row>
    <row r="950" spans="1:51" ht="13.2">
      <c r="A950" s="48"/>
      <c r="B950" s="48"/>
      <c r="E950" s="25"/>
      <c r="F950" s="25"/>
      <c r="G950" s="48"/>
      <c r="T950" s="190"/>
      <c r="U950" s="190"/>
      <c r="V950" s="190"/>
      <c r="W950" s="190"/>
      <c r="X950" s="190"/>
      <c r="Y950" s="190"/>
      <c r="Z950" s="190"/>
      <c r="AA950" s="190"/>
      <c r="AB950" s="190"/>
      <c r="AC950" s="190"/>
      <c r="AD950" s="190"/>
      <c r="AE950" s="190"/>
      <c r="AF950" s="47"/>
      <c r="AG950" s="47"/>
      <c r="AH950" s="47"/>
      <c r="AI950" s="47"/>
      <c r="AJ950" s="47"/>
      <c r="AK950" s="47"/>
      <c r="AL950" s="47"/>
      <c r="AM950" s="47"/>
      <c r="AN950" s="47"/>
      <c r="AO950" s="47"/>
      <c r="AP950" s="47"/>
      <c r="AQ950" s="47"/>
      <c r="AR950" s="47"/>
      <c r="AS950" s="47"/>
      <c r="AT950" s="47"/>
      <c r="AU950" s="47"/>
      <c r="AV950" s="47"/>
      <c r="AW950" s="47"/>
      <c r="AX950" s="47"/>
      <c r="AY950" s="47"/>
    </row>
    <row r="951" spans="1:51" ht="13.2">
      <c r="A951" s="48"/>
      <c r="B951" s="48"/>
      <c r="E951" s="25"/>
      <c r="F951" s="25"/>
      <c r="G951" s="48"/>
      <c r="T951" s="190"/>
      <c r="U951" s="190"/>
      <c r="V951" s="190"/>
      <c r="W951" s="190"/>
      <c r="X951" s="190"/>
      <c r="Y951" s="190"/>
      <c r="Z951" s="190"/>
      <c r="AA951" s="190"/>
      <c r="AB951" s="190"/>
      <c r="AC951" s="190"/>
      <c r="AD951" s="190"/>
      <c r="AE951" s="190"/>
      <c r="AF951" s="47"/>
      <c r="AG951" s="47"/>
      <c r="AH951" s="47"/>
      <c r="AI951" s="47"/>
      <c r="AJ951" s="47"/>
      <c r="AK951" s="47"/>
      <c r="AL951" s="47"/>
      <c r="AM951" s="47"/>
      <c r="AN951" s="47"/>
      <c r="AO951" s="47"/>
      <c r="AP951" s="47"/>
      <c r="AQ951" s="47"/>
      <c r="AR951" s="47"/>
      <c r="AS951" s="47"/>
      <c r="AT951" s="47"/>
      <c r="AU951" s="47"/>
      <c r="AV951" s="47"/>
      <c r="AW951" s="47"/>
      <c r="AX951" s="47"/>
      <c r="AY951" s="47"/>
    </row>
    <row r="952" spans="1:51" ht="13.2">
      <c r="A952" s="48"/>
      <c r="B952" s="48"/>
      <c r="E952" s="25"/>
      <c r="F952" s="25"/>
      <c r="G952" s="48"/>
      <c r="T952" s="190"/>
      <c r="U952" s="190"/>
      <c r="V952" s="190"/>
      <c r="W952" s="190"/>
      <c r="X952" s="190"/>
      <c r="Y952" s="190"/>
      <c r="Z952" s="190"/>
      <c r="AA952" s="190"/>
      <c r="AB952" s="190"/>
      <c r="AC952" s="190"/>
      <c r="AD952" s="190"/>
      <c r="AE952" s="190"/>
      <c r="AF952" s="47"/>
      <c r="AG952" s="47"/>
      <c r="AH952" s="47"/>
      <c r="AI952" s="47"/>
      <c r="AJ952" s="47"/>
      <c r="AK952" s="47"/>
      <c r="AL952" s="47"/>
      <c r="AM952" s="47"/>
      <c r="AN952" s="47"/>
      <c r="AO952" s="47"/>
      <c r="AP952" s="47"/>
      <c r="AQ952" s="47"/>
      <c r="AR952" s="47"/>
      <c r="AS952" s="47"/>
      <c r="AT952" s="47"/>
      <c r="AU952" s="47"/>
      <c r="AV952" s="47"/>
      <c r="AW952" s="47"/>
      <c r="AX952" s="47"/>
      <c r="AY952" s="47"/>
    </row>
    <row r="953" spans="1:51" ht="13.2">
      <c r="A953" s="48"/>
      <c r="B953" s="48"/>
      <c r="E953" s="25"/>
      <c r="F953" s="25"/>
      <c r="G953" s="48"/>
      <c r="T953" s="190"/>
      <c r="U953" s="190"/>
      <c r="V953" s="190"/>
      <c r="W953" s="190"/>
      <c r="X953" s="190"/>
      <c r="Y953" s="190"/>
      <c r="Z953" s="190"/>
      <c r="AA953" s="190"/>
      <c r="AB953" s="190"/>
      <c r="AC953" s="190"/>
      <c r="AD953" s="190"/>
      <c r="AE953" s="190"/>
      <c r="AF953" s="47"/>
      <c r="AG953" s="47"/>
      <c r="AH953" s="47"/>
      <c r="AI953" s="47"/>
      <c r="AJ953" s="47"/>
      <c r="AK953" s="47"/>
      <c r="AL953" s="47"/>
      <c r="AM953" s="47"/>
      <c r="AN953" s="47"/>
      <c r="AO953" s="47"/>
      <c r="AP953" s="47"/>
      <c r="AQ953" s="47"/>
      <c r="AR953" s="47"/>
      <c r="AS953" s="47"/>
      <c r="AT953" s="47"/>
      <c r="AU953" s="47"/>
      <c r="AV953" s="47"/>
      <c r="AW953" s="47"/>
      <c r="AX953" s="47"/>
      <c r="AY953" s="47"/>
    </row>
    <row r="954" spans="1:51" ht="13.2">
      <c r="A954" s="48"/>
      <c r="B954" s="48"/>
      <c r="E954" s="25"/>
      <c r="F954" s="25"/>
      <c r="G954" s="48"/>
      <c r="T954" s="190"/>
      <c r="U954" s="190"/>
      <c r="V954" s="190"/>
      <c r="W954" s="190"/>
      <c r="X954" s="190"/>
      <c r="Y954" s="190"/>
      <c r="Z954" s="190"/>
      <c r="AA954" s="190"/>
      <c r="AB954" s="190"/>
      <c r="AC954" s="190"/>
      <c r="AD954" s="190"/>
      <c r="AE954" s="190"/>
      <c r="AF954" s="47"/>
      <c r="AG954" s="47"/>
      <c r="AH954" s="47"/>
      <c r="AI954" s="47"/>
      <c r="AJ954" s="47"/>
      <c r="AK954" s="47"/>
      <c r="AL954" s="47"/>
      <c r="AM954" s="47"/>
      <c r="AN954" s="47"/>
      <c r="AO954" s="47"/>
      <c r="AP954" s="47"/>
      <c r="AQ954" s="47"/>
      <c r="AR954" s="47"/>
      <c r="AS954" s="47"/>
      <c r="AT954" s="47"/>
      <c r="AU954" s="47"/>
      <c r="AV954" s="47"/>
      <c r="AW954" s="47"/>
      <c r="AX954" s="47"/>
      <c r="AY954" s="47"/>
    </row>
    <row r="955" spans="1:51" ht="13.2">
      <c r="A955" s="48"/>
      <c r="B955" s="48"/>
      <c r="E955" s="25"/>
      <c r="F955" s="25"/>
      <c r="G955" s="48"/>
      <c r="T955" s="190"/>
      <c r="U955" s="190"/>
      <c r="V955" s="190"/>
      <c r="W955" s="190"/>
      <c r="X955" s="190"/>
      <c r="Y955" s="190"/>
      <c r="Z955" s="190"/>
      <c r="AA955" s="190"/>
      <c r="AB955" s="190"/>
      <c r="AC955" s="190"/>
      <c r="AD955" s="190"/>
      <c r="AE955" s="190"/>
      <c r="AF955" s="47"/>
      <c r="AG955" s="47"/>
      <c r="AH955" s="47"/>
      <c r="AI955" s="47"/>
      <c r="AJ955" s="47"/>
      <c r="AK955" s="47"/>
      <c r="AL955" s="47"/>
      <c r="AM955" s="47"/>
      <c r="AN955" s="47"/>
      <c r="AO955" s="47"/>
      <c r="AP955" s="47"/>
      <c r="AQ955" s="47"/>
      <c r="AR955" s="47"/>
      <c r="AS955" s="47"/>
      <c r="AT955" s="47"/>
      <c r="AU955" s="47"/>
      <c r="AV955" s="47"/>
      <c r="AW955" s="47"/>
      <c r="AX955" s="47"/>
      <c r="AY955" s="47"/>
    </row>
    <row r="956" spans="1:51" ht="13.2">
      <c r="A956" s="48"/>
      <c r="B956" s="48"/>
      <c r="E956" s="25"/>
      <c r="F956" s="25"/>
      <c r="G956" s="48"/>
      <c r="T956" s="190"/>
      <c r="U956" s="190"/>
      <c r="V956" s="190"/>
      <c r="W956" s="190"/>
      <c r="X956" s="190"/>
      <c r="Y956" s="190"/>
      <c r="Z956" s="190"/>
      <c r="AA956" s="190"/>
      <c r="AB956" s="190"/>
      <c r="AC956" s="190"/>
      <c r="AD956" s="190"/>
      <c r="AE956" s="190"/>
      <c r="AF956" s="47"/>
      <c r="AG956" s="47"/>
      <c r="AH956" s="47"/>
      <c r="AI956" s="47"/>
      <c r="AJ956" s="47"/>
      <c r="AK956" s="47"/>
      <c r="AL956" s="47"/>
      <c r="AM956" s="47"/>
      <c r="AN956" s="47"/>
      <c r="AO956" s="47"/>
      <c r="AP956" s="47"/>
      <c r="AQ956" s="47"/>
      <c r="AR956" s="47"/>
      <c r="AS956" s="47"/>
      <c r="AT956" s="47"/>
      <c r="AU956" s="47"/>
      <c r="AV956" s="47"/>
      <c r="AW956" s="47"/>
      <c r="AX956" s="47"/>
      <c r="AY956" s="47"/>
    </row>
    <row r="957" spans="1:51" ht="13.2">
      <c r="A957" s="48"/>
      <c r="B957" s="48"/>
      <c r="E957" s="25"/>
      <c r="F957" s="25"/>
      <c r="G957" s="48"/>
      <c r="T957" s="190"/>
      <c r="U957" s="190"/>
      <c r="V957" s="190"/>
      <c r="W957" s="190"/>
      <c r="X957" s="190"/>
      <c r="Y957" s="190"/>
      <c r="Z957" s="190"/>
      <c r="AA957" s="190"/>
      <c r="AB957" s="190"/>
      <c r="AC957" s="190"/>
      <c r="AD957" s="190"/>
      <c r="AE957" s="190"/>
      <c r="AF957" s="47"/>
      <c r="AG957" s="47"/>
      <c r="AH957" s="47"/>
      <c r="AI957" s="47"/>
      <c r="AJ957" s="47"/>
      <c r="AK957" s="47"/>
      <c r="AL957" s="47"/>
      <c r="AM957" s="47"/>
      <c r="AN957" s="47"/>
      <c r="AO957" s="47"/>
      <c r="AP957" s="47"/>
      <c r="AQ957" s="47"/>
      <c r="AR957" s="47"/>
      <c r="AS957" s="47"/>
      <c r="AT957" s="47"/>
      <c r="AU957" s="47"/>
      <c r="AV957" s="47"/>
      <c r="AW957" s="47"/>
      <c r="AX957" s="47"/>
      <c r="AY957" s="47"/>
    </row>
    <row r="958" spans="1:51" ht="13.2">
      <c r="A958" s="48"/>
      <c r="B958" s="48"/>
      <c r="E958" s="25"/>
      <c r="F958" s="25"/>
      <c r="G958" s="48"/>
      <c r="T958" s="190"/>
      <c r="U958" s="190"/>
      <c r="V958" s="190"/>
      <c r="W958" s="190"/>
      <c r="X958" s="190"/>
      <c r="Y958" s="190"/>
      <c r="Z958" s="190"/>
      <c r="AA958" s="190"/>
      <c r="AB958" s="190"/>
      <c r="AC958" s="190"/>
      <c r="AD958" s="190"/>
      <c r="AE958" s="190"/>
      <c r="AF958" s="47"/>
      <c r="AG958" s="47"/>
      <c r="AH958" s="47"/>
      <c r="AI958" s="47"/>
      <c r="AJ958" s="47"/>
      <c r="AK958" s="47"/>
      <c r="AL958" s="47"/>
      <c r="AM958" s="47"/>
      <c r="AN958" s="47"/>
      <c r="AO958" s="47"/>
      <c r="AP958" s="47"/>
      <c r="AQ958" s="47"/>
      <c r="AR958" s="47"/>
      <c r="AS958" s="47"/>
      <c r="AT958" s="47"/>
      <c r="AU958" s="47"/>
      <c r="AV958" s="47"/>
      <c r="AW958" s="47"/>
      <c r="AX958" s="47"/>
      <c r="AY958" s="47"/>
    </row>
    <row r="959" spans="1:51" ht="13.2">
      <c r="A959" s="48"/>
      <c r="B959" s="48"/>
      <c r="E959" s="25"/>
      <c r="F959" s="25"/>
      <c r="G959" s="48"/>
      <c r="T959" s="190"/>
      <c r="U959" s="190"/>
      <c r="V959" s="190"/>
      <c r="W959" s="190"/>
      <c r="X959" s="190"/>
      <c r="Y959" s="190"/>
      <c r="Z959" s="190"/>
      <c r="AA959" s="190"/>
      <c r="AB959" s="190"/>
      <c r="AC959" s="190"/>
      <c r="AD959" s="190"/>
      <c r="AE959" s="190"/>
      <c r="AF959" s="47"/>
      <c r="AG959" s="47"/>
      <c r="AH959" s="47"/>
      <c r="AI959" s="47"/>
      <c r="AJ959" s="47"/>
      <c r="AK959" s="47"/>
      <c r="AL959" s="47"/>
      <c r="AM959" s="47"/>
      <c r="AN959" s="47"/>
      <c r="AO959" s="47"/>
      <c r="AP959" s="47"/>
      <c r="AQ959" s="47"/>
      <c r="AR959" s="47"/>
      <c r="AS959" s="47"/>
      <c r="AT959" s="47"/>
      <c r="AU959" s="47"/>
      <c r="AV959" s="47"/>
      <c r="AW959" s="47"/>
      <c r="AX959" s="47"/>
      <c r="AY959" s="47"/>
    </row>
    <row r="960" spans="1:51" ht="13.2">
      <c r="A960" s="48"/>
      <c r="B960" s="48"/>
      <c r="E960" s="25"/>
      <c r="F960" s="25"/>
      <c r="G960" s="48"/>
      <c r="T960" s="190"/>
      <c r="U960" s="190"/>
      <c r="V960" s="190"/>
      <c r="W960" s="190"/>
      <c r="X960" s="190"/>
      <c r="Y960" s="190"/>
      <c r="Z960" s="190"/>
      <c r="AA960" s="190"/>
      <c r="AB960" s="190"/>
      <c r="AC960" s="190"/>
      <c r="AD960" s="190"/>
      <c r="AE960" s="190"/>
      <c r="AF960" s="47"/>
      <c r="AG960" s="47"/>
      <c r="AH960" s="47"/>
      <c r="AI960" s="47"/>
      <c r="AJ960" s="47"/>
      <c r="AK960" s="47"/>
      <c r="AL960" s="47"/>
      <c r="AM960" s="47"/>
      <c r="AN960" s="47"/>
      <c r="AO960" s="47"/>
      <c r="AP960" s="47"/>
      <c r="AQ960" s="47"/>
      <c r="AR960" s="47"/>
      <c r="AS960" s="47"/>
      <c r="AT960" s="47"/>
      <c r="AU960" s="47"/>
      <c r="AV960" s="47"/>
      <c r="AW960" s="47"/>
      <c r="AX960" s="47"/>
      <c r="AY960" s="47"/>
    </row>
    <row r="961" spans="1:51" ht="13.2">
      <c r="A961" s="48"/>
      <c r="B961" s="48"/>
      <c r="E961" s="25"/>
      <c r="F961" s="25"/>
      <c r="G961" s="48"/>
      <c r="T961" s="190"/>
      <c r="U961" s="190"/>
      <c r="V961" s="190"/>
      <c r="W961" s="190"/>
      <c r="X961" s="190"/>
      <c r="Y961" s="190"/>
      <c r="Z961" s="190"/>
      <c r="AA961" s="190"/>
      <c r="AB961" s="190"/>
      <c r="AC961" s="190"/>
      <c r="AD961" s="190"/>
      <c r="AE961" s="190"/>
      <c r="AF961" s="47"/>
      <c r="AG961" s="47"/>
      <c r="AH961" s="47"/>
      <c r="AI961" s="47"/>
      <c r="AJ961" s="47"/>
      <c r="AK961" s="47"/>
      <c r="AL961" s="47"/>
      <c r="AM961" s="47"/>
      <c r="AN961" s="47"/>
      <c r="AO961" s="47"/>
      <c r="AP961" s="47"/>
      <c r="AQ961" s="47"/>
      <c r="AR961" s="47"/>
      <c r="AS961" s="47"/>
      <c r="AT961" s="47"/>
      <c r="AU961" s="47"/>
      <c r="AV961" s="47"/>
      <c r="AW961" s="47"/>
      <c r="AX961" s="47"/>
      <c r="AY961" s="47"/>
    </row>
    <row r="962" spans="1:51" ht="13.2">
      <c r="A962" s="48"/>
      <c r="B962" s="48"/>
      <c r="E962" s="25"/>
      <c r="F962" s="25"/>
      <c r="G962" s="48"/>
      <c r="T962" s="190"/>
      <c r="U962" s="190"/>
      <c r="V962" s="190"/>
      <c r="W962" s="190"/>
      <c r="X962" s="190"/>
      <c r="Y962" s="190"/>
      <c r="Z962" s="190"/>
      <c r="AA962" s="190"/>
      <c r="AB962" s="190"/>
      <c r="AC962" s="190"/>
      <c r="AD962" s="190"/>
      <c r="AE962" s="190"/>
      <c r="AF962" s="47"/>
      <c r="AG962" s="47"/>
      <c r="AH962" s="47"/>
      <c r="AI962" s="47"/>
      <c r="AJ962" s="47"/>
      <c r="AK962" s="47"/>
      <c r="AL962" s="47"/>
      <c r="AM962" s="47"/>
      <c r="AN962" s="47"/>
      <c r="AO962" s="47"/>
      <c r="AP962" s="47"/>
      <c r="AQ962" s="47"/>
      <c r="AR962" s="47"/>
      <c r="AS962" s="47"/>
      <c r="AT962" s="47"/>
      <c r="AU962" s="47"/>
      <c r="AV962" s="47"/>
      <c r="AW962" s="47"/>
      <c r="AX962" s="47"/>
      <c r="AY962" s="47"/>
    </row>
    <row r="963" spans="1:51" ht="13.2">
      <c r="A963" s="48"/>
      <c r="B963" s="48"/>
      <c r="E963" s="25"/>
      <c r="F963" s="25"/>
      <c r="G963" s="48"/>
      <c r="T963" s="190"/>
      <c r="U963" s="190"/>
      <c r="V963" s="190"/>
      <c r="W963" s="190"/>
      <c r="X963" s="190"/>
      <c r="Y963" s="190"/>
      <c r="Z963" s="190"/>
      <c r="AA963" s="190"/>
      <c r="AB963" s="190"/>
      <c r="AC963" s="190"/>
      <c r="AD963" s="190"/>
      <c r="AE963" s="190"/>
      <c r="AF963" s="47"/>
      <c r="AG963" s="47"/>
      <c r="AH963" s="47"/>
      <c r="AI963" s="47"/>
      <c r="AJ963" s="47"/>
      <c r="AK963" s="47"/>
      <c r="AL963" s="47"/>
      <c r="AM963" s="47"/>
      <c r="AN963" s="47"/>
      <c r="AO963" s="47"/>
      <c r="AP963" s="47"/>
      <c r="AQ963" s="47"/>
      <c r="AR963" s="47"/>
      <c r="AS963" s="47"/>
      <c r="AT963" s="47"/>
      <c r="AU963" s="47"/>
      <c r="AV963" s="47"/>
      <c r="AW963" s="47"/>
      <c r="AX963" s="47"/>
      <c r="AY963" s="47"/>
    </row>
    <row r="964" spans="1:51" ht="13.2">
      <c r="A964" s="48"/>
      <c r="B964" s="48"/>
      <c r="E964" s="25"/>
      <c r="F964" s="25"/>
      <c r="G964" s="48"/>
      <c r="T964" s="190"/>
      <c r="U964" s="190"/>
      <c r="V964" s="190"/>
      <c r="W964" s="190"/>
      <c r="X964" s="190"/>
      <c r="Y964" s="190"/>
      <c r="Z964" s="190"/>
      <c r="AA964" s="190"/>
      <c r="AB964" s="190"/>
      <c r="AC964" s="190"/>
      <c r="AD964" s="190"/>
      <c r="AE964" s="190"/>
      <c r="AF964" s="47"/>
      <c r="AG964" s="47"/>
      <c r="AH964" s="47"/>
      <c r="AI964" s="47"/>
      <c r="AJ964" s="47"/>
      <c r="AK964" s="47"/>
      <c r="AL964" s="47"/>
      <c r="AM964" s="47"/>
      <c r="AN964" s="47"/>
      <c r="AO964" s="47"/>
      <c r="AP964" s="47"/>
      <c r="AQ964" s="47"/>
      <c r="AR964" s="47"/>
      <c r="AS964" s="47"/>
      <c r="AT964" s="47"/>
      <c r="AU964" s="47"/>
      <c r="AV964" s="47"/>
      <c r="AW964" s="47"/>
      <c r="AX964" s="47"/>
      <c r="AY964" s="47"/>
    </row>
    <row r="965" spans="1:51" ht="13.2">
      <c r="A965" s="48"/>
      <c r="B965" s="48"/>
      <c r="E965" s="25"/>
      <c r="F965" s="25"/>
      <c r="G965" s="48"/>
      <c r="T965" s="190"/>
      <c r="U965" s="190"/>
      <c r="V965" s="190"/>
      <c r="W965" s="190"/>
      <c r="X965" s="190"/>
      <c r="Y965" s="190"/>
      <c r="Z965" s="190"/>
      <c r="AA965" s="190"/>
      <c r="AB965" s="190"/>
      <c r="AC965" s="190"/>
      <c r="AD965" s="190"/>
      <c r="AE965" s="190"/>
      <c r="AF965" s="47"/>
      <c r="AG965" s="47"/>
      <c r="AH965" s="47"/>
      <c r="AI965" s="47"/>
      <c r="AJ965" s="47"/>
      <c r="AK965" s="47"/>
      <c r="AL965" s="47"/>
      <c r="AM965" s="47"/>
      <c r="AN965" s="47"/>
      <c r="AO965" s="47"/>
      <c r="AP965" s="47"/>
      <c r="AQ965" s="47"/>
      <c r="AR965" s="47"/>
      <c r="AS965" s="47"/>
      <c r="AT965" s="47"/>
      <c r="AU965" s="47"/>
      <c r="AV965" s="47"/>
      <c r="AW965" s="47"/>
      <c r="AX965" s="47"/>
      <c r="AY965" s="47"/>
    </row>
    <row r="966" spans="1:51" ht="13.2">
      <c r="A966" s="48"/>
      <c r="B966" s="48"/>
      <c r="E966" s="25"/>
      <c r="F966" s="25"/>
      <c r="G966" s="48"/>
      <c r="T966" s="190"/>
      <c r="U966" s="190"/>
      <c r="V966" s="190"/>
      <c r="W966" s="190"/>
      <c r="X966" s="190"/>
      <c r="Y966" s="190"/>
      <c r="Z966" s="190"/>
      <c r="AA966" s="190"/>
      <c r="AB966" s="190"/>
      <c r="AC966" s="190"/>
      <c r="AD966" s="190"/>
      <c r="AE966" s="190"/>
      <c r="AF966" s="47"/>
      <c r="AG966" s="47"/>
      <c r="AH966" s="47"/>
      <c r="AI966" s="47"/>
      <c r="AJ966" s="47"/>
      <c r="AK966" s="47"/>
      <c r="AL966" s="47"/>
      <c r="AM966" s="47"/>
      <c r="AN966" s="47"/>
      <c r="AO966" s="47"/>
      <c r="AP966" s="47"/>
      <c r="AQ966" s="47"/>
      <c r="AR966" s="47"/>
      <c r="AS966" s="47"/>
      <c r="AT966" s="47"/>
      <c r="AU966" s="47"/>
      <c r="AV966" s="47"/>
      <c r="AW966" s="47"/>
      <c r="AX966" s="47"/>
      <c r="AY966" s="47"/>
    </row>
    <row r="967" spans="1:51" ht="13.2">
      <c r="A967" s="48"/>
      <c r="B967" s="48"/>
      <c r="E967" s="25"/>
      <c r="F967" s="25"/>
      <c r="G967" s="48"/>
      <c r="T967" s="190"/>
      <c r="U967" s="190"/>
      <c r="V967" s="190"/>
      <c r="W967" s="190"/>
      <c r="X967" s="190"/>
      <c r="Y967" s="190"/>
      <c r="Z967" s="190"/>
      <c r="AA967" s="190"/>
      <c r="AB967" s="190"/>
      <c r="AC967" s="190"/>
      <c r="AD967" s="190"/>
      <c r="AE967" s="190"/>
      <c r="AF967" s="47"/>
      <c r="AG967" s="47"/>
      <c r="AH967" s="47"/>
      <c r="AI967" s="47"/>
      <c r="AJ967" s="47"/>
      <c r="AK967" s="47"/>
      <c r="AL967" s="47"/>
      <c r="AM967" s="47"/>
      <c r="AN967" s="47"/>
      <c r="AO967" s="47"/>
      <c r="AP967" s="47"/>
      <c r="AQ967" s="47"/>
      <c r="AR967" s="47"/>
      <c r="AS967" s="47"/>
      <c r="AT967" s="47"/>
      <c r="AU967" s="47"/>
      <c r="AV967" s="47"/>
      <c r="AW967" s="47"/>
      <c r="AX967" s="47"/>
      <c r="AY967" s="47"/>
    </row>
    <row r="968" spans="1:51" ht="13.2">
      <c r="A968" s="48"/>
      <c r="B968" s="48"/>
      <c r="E968" s="25"/>
      <c r="F968" s="25"/>
      <c r="G968" s="48"/>
      <c r="T968" s="190"/>
      <c r="U968" s="190"/>
      <c r="V968" s="190"/>
      <c r="W968" s="190"/>
      <c r="X968" s="190"/>
      <c r="Y968" s="190"/>
      <c r="Z968" s="190"/>
      <c r="AA968" s="190"/>
      <c r="AB968" s="190"/>
      <c r="AC968" s="190"/>
      <c r="AD968" s="190"/>
      <c r="AE968" s="190"/>
      <c r="AF968" s="47"/>
      <c r="AG968" s="47"/>
      <c r="AH968" s="47"/>
      <c r="AI968" s="47"/>
      <c r="AJ968" s="47"/>
      <c r="AK968" s="47"/>
      <c r="AL968" s="47"/>
      <c r="AM968" s="47"/>
      <c r="AN968" s="47"/>
      <c r="AO968" s="47"/>
      <c r="AP968" s="47"/>
      <c r="AQ968" s="47"/>
      <c r="AR968" s="47"/>
      <c r="AS968" s="47"/>
      <c r="AT968" s="47"/>
      <c r="AU968" s="47"/>
      <c r="AV968" s="47"/>
      <c r="AW968" s="47"/>
      <c r="AX968" s="47"/>
      <c r="AY968" s="47"/>
    </row>
    <row r="969" spans="1:51" ht="13.2">
      <c r="A969" s="48"/>
      <c r="B969" s="48"/>
      <c r="E969" s="25"/>
      <c r="F969" s="25"/>
      <c r="G969" s="48"/>
      <c r="T969" s="190"/>
      <c r="U969" s="190"/>
      <c r="V969" s="190"/>
      <c r="W969" s="190"/>
      <c r="X969" s="190"/>
      <c r="Y969" s="190"/>
      <c r="Z969" s="190"/>
      <c r="AA969" s="190"/>
      <c r="AB969" s="190"/>
      <c r="AC969" s="190"/>
      <c r="AD969" s="190"/>
      <c r="AE969" s="190"/>
      <c r="AF969" s="47"/>
      <c r="AG969" s="47"/>
      <c r="AH969" s="47"/>
      <c r="AI969" s="47"/>
      <c r="AJ969" s="47"/>
      <c r="AK969" s="47"/>
      <c r="AL969" s="47"/>
      <c r="AM969" s="47"/>
      <c r="AN969" s="47"/>
      <c r="AO969" s="47"/>
      <c r="AP969" s="47"/>
      <c r="AQ969" s="47"/>
      <c r="AR969" s="47"/>
      <c r="AS969" s="47"/>
      <c r="AT969" s="47"/>
      <c r="AU969" s="47"/>
      <c r="AV969" s="47"/>
      <c r="AW969" s="47"/>
      <c r="AX969" s="47"/>
      <c r="AY969" s="47"/>
    </row>
    <row r="970" spans="1:51" ht="13.2">
      <c r="A970" s="48"/>
      <c r="B970" s="48"/>
      <c r="E970" s="25"/>
      <c r="F970" s="25"/>
      <c r="G970" s="48"/>
      <c r="T970" s="190"/>
      <c r="U970" s="190"/>
      <c r="V970" s="190"/>
      <c r="W970" s="190"/>
      <c r="X970" s="190"/>
      <c r="Y970" s="190"/>
      <c r="Z970" s="190"/>
      <c r="AA970" s="190"/>
      <c r="AB970" s="190"/>
      <c r="AC970" s="190"/>
      <c r="AD970" s="190"/>
      <c r="AE970" s="190"/>
      <c r="AF970" s="47"/>
      <c r="AG970" s="47"/>
      <c r="AH970" s="47"/>
      <c r="AI970" s="47"/>
      <c r="AJ970" s="47"/>
      <c r="AK970" s="47"/>
      <c r="AL970" s="47"/>
      <c r="AM970" s="47"/>
      <c r="AN970" s="47"/>
      <c r="AO970" s="47"/>
      <c r="AP970" s="47"/>
      <c r="AQ970" s="47"/>
      <c r="AR970" s="47"/>
      <c r="AS970" s="47"/>
      <c r="AT970" s="47"/>
      <c r="AU970" s="47"/>
      <c r="AV970" s="47"/>
      <c r="AW970" s="47"/>
      <c r="AX970" s="47"/>
      <c r="AY970" s="47"/>
    </row>
    <row r="971" spans="1:51" ht="13.2">
      <c r="A971" s="48"/>
      <c r="B971" s="48"/>
      <c r="E971" s="25"/>
      <c r="F971" s="25"/>
      <c r="G971" s="48"/>
      <c r="T971" s="190"/>
      <c r="U971" s="190"/>
      <c r="V971" s="190"/>
      <c r="W971" s="190"/>
      <c r="X971" s="190"/>
      <c r="Y971" s="190"/>
      <c r="Z971" s="190"/>
      <c r="AA971" s="190"/>
      <c r="AB971" s="190"/>
      <c r="AC971" s="190"/>
      <c r="AD971" s="190"/>
      <c r="AE971" s="190"/>
      <c r="AF971" s="47"/>
      <c r="AG971" s="47"/>
      <c r="AH971" s="47"/>
      <c r="AI971" s="47"/>
      <c r="AJ971" s="47"/>
      <c r="AK971" s="47"/>
      <c r="AL971" s="47"/>
      <c r="AM971" s="47"/>
      <c r="AN971" s="47"/>
      <c r="AO971" s="47"/>
      <c r="AP971" s="47"/>
      <c r="AQ971" s="47"/>
      <c r="AR971" s="47"/>
      <c r="AS971" s="47"/>
      <c r="AT971" s="47"/>
      <c r="AU971" s="47"/>
      <c r="AV971" s="47"/>
      <c r="AW971" s="47"/>
      <c r="AX971" s="47"/>
      <c r="AY971" s="47"/>
    </row>
    <row r="972" spans="1:51" ht="13.2">
      <c r="A972" s="48"/>
      <c r="B972" s="48"/>
      <c r="E972" s="25"/>
      <c r="F972" s="25"/>
      <c r="G972" s="48"/>
      <c r="T972" s="190"/>
      <c r="U972" s="190"/>
      <c r="V972" s="190"/>
      <c r="W972" s="190"/>
      <c r="X972" s="190"/>
      <c r="Y972" s="190"/>
      <c r="Z972" s="190"/>
      <c r="AA972" s="190"/>
      <c r="AB972" s="190"/>
      <c r="AC972" s="190"/>
      <c r="AD972" s="190"/>
      <c r="AE972" s="190"/>
      <c r="AF972" s="47"/>
      <c r="AG972" s="47"/>
      <c r="AH972" s="47"/>
      <c r="AI972" s="47"/>
      <c r="AJ972" s="47"/>
      <c r="AK972" s="47"/>
      <c r="AL972" s="47"/>
      <c r="AM972" s="47"/>
      <c r="AN972" s="47"/>
      <c r="AO972" s="47"/>
      <c r="AP972" s="47"/>
      <c r="AQ972" s="47"/>
      <c r="AR972" s="47"/>
      <c r="AS972" s="47"/>
      <c r="AT972" s="47"/>
      <c r="AU972" s="47"/>
      <c r="AV972" s="47"/>
      <c r="AW972" s="47"/>
      <c r="AX972" s="47"/>
      <c r="AY972" s="47"/>
    </row>
    <row r="973" spans="1:51" ht="13.2">
      <c r="A973" s="48"/>
      <c r="B973" s="48"/>
      <c r="E973" s="25"/>
      <c r="F973" s="25"/>
      <c r="G973" s="48"/>
      <c r="T973" s="190"/>
      <c r="U973" s="190"/>
      <c r="V973" s="190"/>
      <c r="W973" s="190"/>
      <c r="X973" s="190"/>
      <c r="Y973" s="190"/>
      <c r="Z973" s="190"/>
      <c r="AA973" s="190"/>
      <c r="AB973" s="190"/>
      <c r="AC973" s="190"/>
      <c r="AD973" s="190"/>
      <c r="AE973" s="190"/>
      <c r="AF973" s="47"/>
      <c r="AG973" s="47"/>
      <c r="AH973" s="47"/>
      <c r="AI973" s="47"/>
      <c r="AJ973" s="47"/>
      <c r="AK973" s="47"/>
      <c r="AL973" s="47"/>
      <c r="AM973" s="47"/>
      <c r="AN973" s="47"/>
      <c r="AO973" s="47"/>
      <c r="AP973" s="47"/>
      <c r="AQ973" s="47"/>
      <c r="AR973" s="47"/>
      <c r="AS973" s="47"/>
      <c r="AT973" s="47"/>
      <c r="AU973" s="47"/>
      <c r="AV973" s="47"/>
      <c r="AW973" s="47"/>
      <c r="AX973" s="47"/>
      <c r="AY973" s="47"/>
    </row>
    <row r="974" spans="1:51" ht="13.2">
      <c r="A974" s="48"/>
      <c r="B974" s="48"/>
      <c r="E974" s="25"/>
      <c r="F974" s="25"/>
      <c r="G974" s="48"/>
      <c r="T974" s="190"/>
      <c r="U974" s="190"/>
      <c r="V974" s="190"/>
      <c r="W974" s="190"/>
      <c r="X974" s="190"/>
      <c r="Y974" s="190"/>
      <c r="Z974" s="190"/>
      <c r="AA974" s="190"/>
      <c r="AB974" s="190"/>
      <c r="AC974" s="190"/>
      <c r="AD974" s="190"/>
      <c r="AE974" s="190"/>
      <c r="AF974" s="47"/>
      <c r="AG974" s="47"/>
      <c r="AH974" s="47"/>
      <c r="AI974" s="47"/>
      <c r="AJ974" s="47"/>
      <c r="AK974" s="47"/>
      <c r="AL974" s="47"/>
      <c r="AM974" s="47"/>
      <c r="AN974" s="47"/>
      <c r="AO974" s="47"/>
      <c r="AP974" s="47"/>
      <c r="AQ974" s="47"/>
      <c r="AR974" s="47"/>
      <c r="AS974" s="47"/>
      <c r="AT974" s="47"/>
      <c r="AU974" s="47"/>
      <c r="AV974" s="47"/>
      <c r="AW974" s="47"/>
      <c r="AX974" s="47"/>
      <c r="AY974" s="47"/>
    </row>
    <row r="975" spans="1:51" ht="13.2">
      <c r="A975" s="48"/>
      <c r="B975" s="48"/>
      <c r="E975" s="25"/>
      <c r="F975" s="25"/>
      <c r="G975" s="48"/>
      <c r="T975" s="190"/>
      <c r="U975" s="190"/>
      <c r="V975" s="190"/>
      <c r="W975" s="190"/>
      <c r="X975" s="190"/>
      <c r="Y975" s="190"/>
      <c r="Z975" s="190"/>
      <c r="AA975" s="190"/>
      <c r="AB975" s="190"/>
      <c r="AC975" s="190"/>
      <c r="AD975" s="190"/>
      <c r="AE975" s="190"/>
      <c r="AF975" s="47"/>
      <c r="AG975" s="47"/>
      <c r="AH975" s="47"/>
      <c r="AI975" s="47"/>
      <c r="AJ975" s="47"/>
      <c r="AK975" s="47"/>
      <c r="AL975" s="47"/>
      <c r="AM975" s="47"/>
      <c r="AN975" s="47"/>
      <c r="AO975" s="47"/>
      <c r="AP975" s="47"/>
      <c r="AQ975" s="47"/>
      <c r="AR975" s="47"/>
      <c r="AS975" s="47"/>
      <c r="AT975" s="47"/>
      <c r="AU975" s="47"/>
      <c r="AV975" s="47"/>
      <c r="AW975" s="47"/>
      <c r="AX975" s="47"/>
      <c r="AY975" s="47"/>
    </row>
    <row r="976" spans="1:51" ht="13.2">
      <c r="A976" s="48"/>
      <c r="B976" s="48"/>
      <c r="E976" s="25"/>
      <c r="F976" s="25"/>
      <c r="G976" s="48"/>
      <c r="T976" s="190"/>
      <c r="U976" s="190"/>
      <c r="V976" s="190"/>
      <c r="W976" s="190"/>
      <c r="X976" s="190"/>
      <c r="Y976" s="190"/>
      <c r="Z976" s="190"/>
      <c r="AA976" s="190"/>
      <c r="AB976" s="190"/>
      <c r="AC976" s="190"/>
      <c r="AD976" s="190"/>
      <c r="AE976" s="190"/>
      <c r="AF976" s="47"/>
      <c r="AG976" s="47"/>
      <c r="AH976" s="47"/>
      <c r="AI976" s="47"/>
      <c r="AJ976" s="47"/>
      <c r="AK976" s="47"/>
      <c r="AL976" s="47"/>
      <c r="AM976" s="47"/>
      <c r="AN976" s="47"/>
      <c r="AO976" s="47"/>
      <c r="AP976" s="47"/>
      <c r="AQ976" s="47"/>
      <c r="AR976" s="47"/>
      <c r="AS976" s="47"/>
      <c r="AT976" s="47"/>
      <c r="AU976" s="47"/>
      <c r="AV976" s="47"/>
      <c r="AW976" s="47"/>
      <c r="AX976" s="47"/>
      <c r="AY976" s="47"/>
    </row>
    <row r="977" spans="1:51" ht="13.2">
      <c r="A977" s="48"/>
      <c r="B977" s="48"/>
      <c r="E977" s="25"/>
      <c r="F977" s="25"/>
      <c r="G977" s="48"/>
      <c r="T977" s="190"/>
      <c r="U977" s="190"/>
      <c r="V977" s="190"/>
      <c r="W977" s="190"/>
      <c r="X977" s="190"/>
      <c r="Y977" s="190"/>
      <c r="Z977" s="190"/>
      <c r="AA977" s="190"/>
      <c r="AB977" s="190"/>
      <c r="AC977" s="190"/>
      <c r="AD977" s="190"/>
      <c r="AE977" s="190"/>
      <c r="AF977" s="47"/>
      <c r="AG977" s="47"/>
      <c r="AH977" s="47"/>
      <c r="AI977" s="47"/>
      <c r="AJ977" s="47"/>
      <c r="AK977" s="47"/>
      <c r="AL977" s="47"/>
      <c r="AM977" s="47"/>
      <c r="AN977" s="47"/>
      <c r="AO977" s="47"/>
      <c r="AP977" s="47"/>
      <c r="AQ977" s="47"/>
      <c r="AR977" s="47"/>
      <c r="AS977" s="47"/>
      <c r="AT977" s="47"/>
      <c r="AU977" s="47"/>
      <c r="AV977" s="47"/>
      <c r="AW977" s="47"/>
      <c r="AX977" s="47"/>
      <c r="AY977" s="47"/>
    </row>
    <row r="978" spans="1:51" ht="13.2">
      <c r="A978" s="48"/>
      <c r="B978" s="48"/>
      <c r="E978" s="25"/>
      <c r="F978" s="25"/>
      <c r="G978" s="48"/>
      <c r="T978" s="190"/>
      <c r="U978" s="190"/>
      <c r="V978" s="190"/>
      <c r="W978" s="190"/>
      <c r="X978" s="190"/>
      <c r="Y978" s="190"/>
      <c r="Z978" s="190"/>
      <c r="AA978" s="190"/>
      <c r="AB978" s="190"/>
      <c r="AC978" s="190"/>
      <c r="AD978" s="190"/>
      <c r="AE978" s="190"/>
      <c r="AF978" s="47"/>
      <c r="AG978" s="47"/>
      <c r="AH978" s="47"/>
      <c r="AI978" s="47"/>
      <c r="AJ978" s="47"/>
      <c r="AK978" s="47"/>
      <c r="AL978" s="47"/>
      <c r="AM978" s="47"/>
      <c r="AN978" s="47"/>
      <c r="AO978" s="47"/>
      <c r="AP978" s="47"/>
      <c r="AQ978" s="47"/>
      <c r="AR978" s="47"/>
      <c r="AS978" s="47"/>
      <c r="AT978" s="47"/>
      <c r="AU978" s="47"/>
      <c r="AV978" s="47"/>
      <c r="AW978" s="47"/>
      <c r="AX978" s="47"/>
      <c r="AY978" s="47"/>
    </row>
    <row r="979" spans="1:51" ht="13.2">
      <c r="A979" s="48"/>
      <c r="B979" s="48"/>
      <c r="E979" s="25"/>
      <c r="F979" s="25"/>
      <c r="G979" s="48"/>
      <c r="T979" s="190"/>
      <c r="U979" s="190"/>
      <c r="V979" s="190"/>
      <c r="W979" s="190"/>
      <c r="X979" s="190"/>
      <c r="Y979" s="190"/>
      <c r="Z979" s="190"/>
      <c r="AA979" s="190"/>
      <c r="AB979" s="190"/>
      <c r="AC979" s="190"/>
      <c r="AD979" s="190"/>
      <c r="AE979" s="190"/>
      <c r="AF979" s="47"/>
      <c r="AG979" s="47"/>
      <c r="AH979" s="47"/>
      <c r="AI979" s="47"/>
      <c r="AJ979" s="47"/>
      <c r="AK979" s="47"/>
      <c r="AL979" s="47"/>
      <c r="AM979" s="47"/>
      <c r="AN979" s="47"/>
      <c r="AO979" s="47"/>
      <c r="AP979" s="47"/>
      <c r="AQ979" s="47"/>
      <c r="AR979" s="47"/>
      <c r="AS979" s="47"/>
      <c r="AT979" s="47"/>
      <c r="AU979" s="47"/>
      <c r="AV979" s="47"/>
      <c r="AW979" s="47"/>
      <c r="AX979" s="47"/>
      <c r="AY979" s="47"/>
    </row>
    <row r="980" spans="1:51" ht="13.2">
      <c r="A980" s="48"/>
      <c r="B980" s="48"/>
      <c r="E980" s="25"/>
      <c r="F980" s="25"/>
      <c r="G980" s="48"/>
      <c r="T980" s="190"/>
      <c r="U980" s="190"/>
      <c r="V980" s="190"/>
      <c r="W980" s="190"/>
      <c r="X980" s="190"/>
      <c r="Y980" s="190"/>
      <c r="Z980" s="190"/>
      <c r="AA980" s="190"/>
      <c r="AB980" s="190"/>
      <c r="AC980" s="190"/>
      <c r="AD980" s="190"/>
      <c r="AE980" s="190"/>
      <c r="AF980" s="47"/>
      <c r="AG980" s="47"/>
      <c r="AH980" s="47"/>
      <c r="AI980" s="47"/>
      <c r="AJ980" s="47"/>
      <c r="AK980" s="47"/>
      <c r="AL980" s="47"/>
      <c r="AM980" s="47"/>
      <c r="AN980" s="47"/>
      <c r="AO980" s="47"/>
      <c r="AP980" s="47"/>
      <c r="AQ980" s="47"/>
      <c r="AR980" s="47"/>
      <c r="AS980" s="47"/>
      <c r="AT980" s="47"/>
      <c r="AU980" s="47"/>
      <c r="AV980" s="47"/>
      <c r="AW980" s="47"/>
      <c r="AX980" s="47"/>
      <c r="AY980" s="47"/>
    </row>
    <row r="981" spans="1:51" ht="13.2">
      <c r="A981" s="48"/>
      <c r="B981" s="48"/>
      <c r="E981" s="25"/>
      <c r="F981" s="25"/>
      <c r="G981" s="48"/>
      <c r="T981" s="190"/>
      <c r="U981" s="190"/>
      <c r="V981" s="190"/>
      <c r="W981" s="190"/>
      <c r="X981" s="190"/>
      <c r="Y981" s="190"/>
      <c r="Z981" s="190"/>
      <c r="AA981" s="190"/>
      <c r="AB981" s="190"/>
      <c r="AC981" s="190"/>
      <c r="AD981" s="190"/>
      <c r="AE981" s="190"/>
      <c r="AF981" s="47"/>
      <c r="AG981" s="47"/>
      <c r="AH981" s="47"/>
      <c r="AI981" s="47"/>
      <c r="AJ981" s="47"/>
      <c r="AK981" s="47"/>
      <c r="AL981" s="47"/>
      <c r="AM981" s="47"/>
      <c r="AN981" s="47"/>
      <c r="AO981" s="47"/>
      <c r="AP981" s="47"/>
      <c r="AQ981" s="47"/>
      <c r="AR981" s="47"/>
      <c r="AS981" s="47"/>
      <c r="AT981" s="47"/>
      <c r="AU981" s="47"/>
      <c r="AV981" s="47"/>
      <c r="AW981" s="47"/>
      <c r="AX981" s="47"/>
      <c r="AY981" s="47"/>
    </row>
    <row r="982" spans="1:51" ht="13.2">
      <c r="A982" s="48"/>
      <c r="B982" s="48"/>
      <c r="E982" s="25"/>
      <c r="F982" s="25"/>
      <c r="G982" s="48"/>
      <c r="T982" s="190"/>
      <c r="U982" s="190"/>
      <c r="V982" s="190"/>
      <c r="W982" s="190"/>
      <c r="X982" s="190"/>
      <c r="Y982" s="190"/>
      <c r="Z982" s="190"/>
      <c r="AA982" s="190"/>
      <c r="AB982" s="190"/>
      <c r="AC982" s="190"/>
      <c r="AD982" s="190"/>
      <c r="AE982" s="190"/>
      <c r="AF982" s="47"/>
      <c r="AG982" s="47"/>
      <c r="AH982" s="47"/>
      <c r="AI982" s="47"/>
      <c r="AJ982" s="47"/>
      <c r="AK982" s="47"/>
      <c r="AL982" s="47"/>
      <c r="AM982" s="47"/>
      <c r="AN982" s="47"/>
      <c r="AO982" s="47"/>
      <c r="AP982" s="47"/>
      <c r="AQ982" s="47"/>
      <c r="AR982" s="47"/>
      <c r="AS982" s="47"/>
      <c r="AT982" s="47"/>
      <c r="AU982" s="47"/>
      <c r="AV982" s="47"/>
      <c r="AW982" s="47"/>
      <c r="AX982" s="47"/>
      <c r="AY982" s="47"/>
    </row>
    <row r="983" spans="1:51" ht="13.2">
      <c r="A983" s="48"/>
      <c r="B983" s="48"/>
      <c r="E983" s="25"/>
      <c r="F983" s="25"/>
      <c r="G983" s="48"/>
      <c r="T983" s="190"/>
      <c r="U983" s="190"/>
      <c r="V983" s="190"/>
      <c r="W983" s="190"/>
      <c r="X983" s="190"/>
      <c r="Y983" s="190"/>
      <c r="Z983" s="190"/>
      <c r="AA983" s="190"/>
      <c r="AB983" s="190"/>
      <c r="AC983" s="190"/>
      <c r="AD983" s="190"/>
      <c r="AE983" s="190"/>
      <c r="AF983" s="47"/>
      <c r="AG983" s="47"/>
      <c r="AH983" s="47"/>
      <c r="AI983" s="47"/>
      <c r="AJ983" s="47"/>
      <c r="AK983" s="47"/>
      <c r="AL983" s="47"/>
      <c r="AM983" s="47"/>
      <c r="AN983" s="47"/>
      <c r="AO983" s="47"/>
      <c r="AP983" s="47"/>
      <c r="AQ983" s="47"/>
      <c r="AR983" s="47"/>
      <c r="AS983" s="47"/>
      <c r="AT983" s="47"/>
      <c r="AU983" s="47"/>
      <c r="AV983" s="47"/>
      <c r="AW983" s="47"/>
      <c r="AX983" s="47"/>
      <c r="AY983" s="47"/>
    </row>
    <row r="984" spans="1:51" ht="13.2">
      <c r="A984" s="48"/>
      <c r="B984" s="48"/>
      <c r="E984" s="25"/>
      <c r="F984" s="25"/>
      <c r="G984" s="48"/>
      <c r="T984" s="190"/>
      <c r="U984" s="190"/>
      <c r="V984" s="190"/>
      <c r="W984" s="190"/>
      <c r="X984" s="190"/>
      <c r="Y984" s="190"/>
      <c r="Z984" s="190"/>
      <c r="AA984" s="190"/>
      <c r="AB984" s="190"/>
      <c r="AC984" s="190"/>
      <c r="AD984" s="190"/>
      <c r="AE984" s="190"/>
      <c r="AF984" s="47"/>
      <c r="AG984" s="47"/>
      <c r="AH984" s="47"/>
      <c r="AI984" s="47"/>
      <c r="AJ984" s="47"/>
      <c r="AK984" s="47"/>
      <c r="AL984" s="47"/>
      <c r="AM984" s="47"/>
      <c r="AN984" s="47"/>
      <c r="AO984" s="47"/>
      <c r="AP984" s="47"/>
      <c r="AQ984" s="47"/>
      <c r="AR984" s="47"/>
      <c r="AS984" s="47"/>
      <c r="AT984" s="47"/>
      <c r="AU984" s="47"/>
      <c r="AV984" s="47"/>
      <c r="AW984" s="47"/>
      <c r="AX984" s="47"/>
      <c r="AY984" s="47"/>
    </row>
    <row r="985" spans="1:51" ht="13.2">
      <c r="A985" s="48"/>
      <c r="B985" s="48"/>
      <c r="E985" s="25"/>
      <c r="F985" s="25"/>
      <c r="G985" s="48"/>
      <c r="T985" s="190"/>
      <c r="U985" s="190"/>
      <c r="V985" s="190"/>
      <c r="W985" s="190"/>
      <c r="X985" s="190"/>
      <c r="Y985" s="190"/>
      <c r="Z985" s="190"/>
      <c r="AA985" s="190"/>
      <c r="AB985" s="190"/>
      <c r="AC985" s="190"/>
      <c r="AD985" s="190"/>
      <c r="AE985" s="190"/>
      <c r="AF985" s="47"/>
      <c r="AG985" s="47"/>
      <c r="AH985" s="47"/>
      <c r="AI985" s="47"/>
      <c r="AJ985" s="47"/>
      <c r="AK985" s="47"/>
      <c r="AL985" s="47"/>
      <c r="AM985" s="47"/>
      <c r="AN985" s="47"/>
      <c r="AO985" s="47"/>
      <c r="AP985" s="47"/>
      <c r="AQ985" s="47"/>
      <c r="AR985" s="47"/>
      <c r="AS985" s="47"/>
      <c r="AT985" s="47"/>
      <c r="AU985" s="47"/>
      <c r="AV985" s="47"/>
      <c r="AW985" s="47"/>
      <c r="AX985" s="47"/>
      <c r="AY985" s="47"/>
    </row>
    <row r="986" spans="1:51" ht="13.2">
      <c r="A986" s="48"/>
      <c r="B986" s="48"/>
      <c r="E986" s="25"/>
      <c r="F986" s="25"/>
      <c r="G986" s="48"/>
      <c r="T986" s="190"/>
      <c r="U986" s="190"/>
      <c r="V986" s="190"/>
      <c r="W986" s="190"/>
      <c r="X986" s="190"/>
      <c r="Y986" s="190"/>
      <c r="Z986" s="190"/>
      <c r="AA986" s="190"/>
      <c r="AB986" s="190"/>
      <c r="AC986" s="190"/>
      <c r="AD986" s="190"/>
      <c r="AE986" s="190"/>
      <c r="AF986" s="47"/>
      <c r="AG986" s="47"/>
      <c r="AH986" s="47"/>
      <c r="AI986" s="47"/>
      <c r="AJ986" s="47"/>
      <c r="AK986" s="47"/>
      <c r="AL986" s="47"/>
      <c r="AM986" s="47"/>
      <c r="AN986" s="47"/>
      <c r="AO986" s="47"/>
      <c r="AP986" s="47"/>
      <c r="AQ986" s="47"/>
      <c r="AR986" s="47"/>
      <c r="AS986" s="47"/>
      <c r="AT986" s="47"/>
      <c r="AU986" s="47"/>
      <c r="AV986" s="47"/>
      <c r="AW986" s="47"/>
      <c r="AX986" s="47"/>
      <c r="AY986" s="47"/>
    </row>
    <row r="987" spans="1:51" ht="13.2">
      <c r="A987" s="48"/>
      <c r="B987" s="48"/>
      <c r="E987" s="25"/>
      <c r="F987" s="25"/>
      <c r="G987" s="48"/>
      <c r="T987" s="190"/>
      <c r="U987" s="190"/>
      <c r="V987" s="190"/>
      <c r="W987" s="190"/>
      <c r="X987" s="190"/>
      <c r="Y987" s="190"/>
      <c r="Z987" s="190"/>
      <c r="AA987" s="190"/>
      <c r="AB987" s="190"/>
      <c r="AC987" s="190"/>
      <c r="AD987" s="190"/>
      <c r="AE987" s="190"/>
      <c r="AF987" s="47"/>
      <c r="AG987" s="47"/>
      <c r="AH987" s="47"/>
      <c r="AI987" s="47"/>
      <c r="AJ987" s="47"/>
      <c r="AK987" s="47"/>
      <c r="AL987" s="47"/>
      <c r="AM987" s="47"/>
      <c r="AN987" s="47"/>
      <c r="AO987" s="47"/>
      <c r="AP987" s="47"/>
      <c r="AQ987" s="47"/>
      <c r="AR987" s="47"/>
      <c r="AS987" s="47"/>
      <c r="AT987" s="47"/>
      <c r="AU987" s="47"/>
      <c r="AV987" s="47"/>
      <c r="AW987" s="47"/>
      <c r="AX987" s="47"/>
      <c r="AY987" s="47"/>
    </row>
    <row r="988" spans="1:51" ht="13.2">
      <c r="A988" s="48"/>
      <c r="B988" s="48"/>
      <c r="E988" s="25"/>
      <c r="F988" s="25"/>
      <c r="G988" s="48"/>
      <c r="T988" s="190"/>
      <c r="U988" s="190"/>
      <c r="V988" s="190"/>
      <c r="W988" s="190"/>
      <c r="X988" s="190"/>
      <c r="Y988" s="190"/>
      <c r="Z988" s="190"/>
      <c r="AA988" s="190"/>
      <c r="AB988" s="190"/>
      <c r="AC988" s="190"/>
      <c r="AD988" s="190"/>
      <c r="AE988" s="190"/>
      <c r="AF988" s="47"/>
      <c r="AG988" s="47"/>
      <c r="AH988" s="47"/>
      <c r="AI988" s="47"/>
      <c r="AJ988" s="47"/>
      <c r="AK988" s="47"/>
      <c r="AL988" s="47"/>
      <c r="AM988" s="47"/>
      <c r="AN988" s="47"/>
      <c r="AO988" s="47"/>
      <c r="AP988" s="47"/>
      <c r="AQ988" s="47"/>
      <c r="AR988" s="47"/>
      <c r="AS988" s="47"/>
      <c r="AT988" s="47"/>
      <c r="AU988" s="47"/>
      <c r="AV988" s="47"/>
      <c r="AW988" s="47"/>
      <c r="AX988" s="47"/>
      <c r="AY988" s="47"/>
    </row>
    <row r="989" spans="1:51" ht="13.2">
      <c r="A989" s="48"/>
      <c r="B989" s="48"/>
      <c r="E989" s="25"/>
      <c r="F989" s="25"/>
      <c r="G989" s="48"/>
      <c r="T989" s="190"/>
      <c r="U989" s="190"/>
      <c r="V989" s="190"/>
      <c r="W989" s="190"/>
      <c r="X989" s="190"/>
      <c r="Y989" s="190"/>
      <c r="Z989" s="190"/>
      <c r="AA989" s="190"/>
      <c r="AB989" s="190"/>
      <c r="AC989" s="190"/>
      <c r="AD989" s="190"/>
      <c r="AE989" s="190"/>
      <c r="AF989" s="47"/>
      <c r="AG989" s="47"/>
      <c r="AH989" s="47"/>
      <c r="AI989" s="47"/>
      <c r="AJ989" s="47"/>
      <c r="AK989" s="47"/>
      <c r="AL989" s="47"/>
      <c r="AM989" s="47"/>
      <c r="AN989" s="47"/>
      <c r="AO989" s="47"/>
      <c r="AP989" s="47"/>
      <c r="AQ989" s="47"/>
      <c r="AR989" s="47"/>
      <c r="AS989" s="47"/>
      <c r="AT989" s="47"/>
      <c r="AU989" s="47"/>
      <c r="AV989" s="47"/>
      <c r="AW989" s="47"/>
      <c r="AX989" s="47"/>
      <c r="AY989" s="47"/>
    </row>
    <row r="990" spans="1:51" ht="13.2">
      <c r="A990" s="48"/>
      <c r="B990" s="48"/>
      <c r="E990" s="25"/>
      <c r="F990" s="25"/>
      <c r="G990" s="48"/>
      <c r="T990" s="190"/>
      <c r="U990" s="190"/>
      <c r="V990" s="190"/>
      <c r="W990" s="190"/>
      <c r="X990" s="190"/>
      <c r="Y990" s="190"/>
      <c r="Z990" s="190"/>
      <c r="AA990" s="190"/>
      <c r="AB990" s="190"/>
      <c r="AC990" s="190"/>
      <c r="AD990" s="190"/>
      <c r="AE990" s="190"/>
      <c r="AF990" s="47"/>
      <c r="AG990" s="47"/>
      <c r="AH990" s="47"/>
      <c r="AI990" s="47"/>
      <c r="AJ990" s="47"/>
      <c r="AK990" s="47"/>
      <c r="AL990" s="47"/>
      <c r="AM990" s="47"/>
      <c r="AN990" s="47"/>
      <c r="AO990" s="47"/>
      <c r="AP990" s="47"/>
      <c r="AQ990" s="47"/>
      <c r="AR990" s="47"/>
      <c r="AS990" s="47"/>
      <c r="AT990" s="47"/>
      <c r="AU990" s="47"/>
      <c r="AV990" s="47"/>
      <c r="AW990" s="47"/>
      <c r="AX990" s="47"/>
      <c r="AY990" s="47"/>
    </row>
    <row r="991" spans="1:51" ht="13.2">
      <c r="A991" s="48"/>
      <c r="B991" s="48"/>
      <c r="E991" s="25"/>
      <c r="F991" s="25"/>
      <c r="G991" s="48"/>
      <c r="T991" s="190"/>
      <c r="U991" s="190"/>
      <c r="V991" s="190"/>
      <c r="W991" s="190"/>
      <c r="X991" s="190"/>
      <c r="Y991" s="190"/>
      <c r="Z991" s="190"/>
      <c r="AA991" s="190"/>
      <c r="AB991" s="190"/>
      <c r="AC991" s="190"/>
      <c r="AD991" s="190"/>
      <c r="AE991" s="190"/>
      <c r="AF991" s="47"/>
      <c r="AG991" s="47"/>
      <c r="AH991" s="47"/>
      <c r="AI991" s="47"/>
      <c r="AJ991" s="47"/>
      <c r="AK991" s="47"/>
      <c r="AL991" s="47"/>
      <c r="AM991" s="47"/>
      <c r="AN991" s="47"/>
      <c r="AO991" s="47"/>
      <c r="AP991" s="47"/>
      <c r="AQ991" s="47"/>
      <c r="AR991" s="47"/>
      <c r="AS991" s="47"/>
      <c r="AT991" s="47"/>
      <c r="AU991" s="47"/>
      <c r="AV991" s="47"/>
      <c r="AW991" s="47"/>
      <c r="AX991" s="47"/>
      <c r="AY991" s="47"/>
    </row>
    <row r="992" spans="1:51" ht="13.2">
      <c r="A992" s="48"/>
      <c r="B992" s="48"/>
      <c r="E992" s="25"/>
      <c r="F992" s="25"/>
      <c r="G992" s="48"/>
      <c r="T992" s="190"/>
      <c r="U992" s="190"/>
      <c r="V992" s="190"/>
      <c r="W992" s="190"/>
      <c r="X992" s="190"/>
      <c r="Y992" s="190"/>
      <c r="Z992" s="190"/>
      <c r="AA992" s="190"/>
      <c r="AB992" s="190"/>
      <c r="AC992" s="190"/>
      <c r="AD992" s="190"/>
      <c r="AE992" s="190"/>
      <c r="AF992" s="47"/>
      <c r="AG992" s="47"/>
      <c r="AH992" s="47"/>
      <c r="AI992" s="47"/>
      <c r="AJ992" s="47"/>
      <c r="AK992" s="47"/>
      <c r="AL992" s="47"/>
      <c r="AM992" s="47"/>
      <c r="AN992" s="47"/>
      <c r="AO992" s="47"/>
      <c r="AP992" s="47"/>
      <c r="AQ992" s="47"/>
      <c r="AR992" s="47"/>
      <c r="AS992" s="47"/>
      <c r="AT992" s="47"/>
      <c r="AU992" s="47"/>
      <c r="AV992" s="47"/>
      <c r="AW992" s="47"/>
      <c r="AX992" s="47"/>
      <c r="AY992" s="47"/>
    </row>
    <row r="993" spans="1:51" ht="13.2">
      <c r="A993" s="48"/>
      <c r="B993" s="48"/>
      <c r="E993" s="25"/>
      <c r="F993" s="25"/>
      <c r="G993" s="48"/>
      <c r="T993" s="190"/>
      <c r="U993" s="190"/>
      <c r="V993" s="190"/>
      <c r="W993" s="190"/>
      <c r="X993" s="190"/>
      <c r="Y993" s="190"/>
      <c r="Z993" s="190"/>
      <c r="AA993" s="190"/>
      <c r="AB993" s="190"/>
      <c r="AC993" s="190"/>
      <c r="AD993" s="190"/>
      <c r="AE993" s="190"/>
      <c r="AF993" s="47"/>
      <c r="AG993" s="47"/>
      <c r="AH993" s="47"/>
      <c r="AI993" s="47"/>
      <c r="AJ993" s="47"/>
      <c r="AK993" s="47"/>
      <c r="AL993" s="47"/>
      <c r="AM993" s="47"/>
      <c r="AN993" s="47"/>
      <c r="AO993" s="47"/>
      <c r="AP993" s="47"/>
      <c r="AQ993" s="47"/>
      <c r="AR993" s="47"/>
      <c r="AS993" s="47"/>
      <c r="AT993" s="47"/>
      <c r="AU993" s="47"/>
      <c r="AV993" s="47"/>
      <c r="AW993" s="47"/>
      <c r="AX993" s="47"/>
      <c r="AY993" s="47"/>
    </row>
    <row r="994" spans="1:51" ht="13.2">
      <c r="A994" s="48"/>
      <c r="B994" s="48"/>
      <c r="E994" s="25"/>
      <c r="F994" s="25"/>
      <c r="G994" s="48"/>
      <c r="T994" s="190"/>
      <c r="U994" s="190"/>
      <c r="V994" s="190"/>
      <c r="W994" s="190"/>
      <c r="X994" s="190"/>
      <c r="Y994" s="190"/>
      <c r="Z994" s="190"/>
      <c r="AA994" s="190"/>
      <c r="AB994" s="190"/>
      <c r="AC994" s="190"/>
      <c r="AD994" s="190"/>
      <c r="AE994" s="190"/>
      <c r="AF994" s="47"/>
      <c r="AG994" s="47"/>
      <c r="AH994" s="47"/>
      <c r="AI994" s="47"/>
      <c r="AJ994" s="47"/>
      <c r="AK994" s="47"/>
      <c r="AL994" s="47"/>
      <c r="AM994" s="47"/>
      <c r="AN994" s="47"/>
      <c r="AO994" s="47"/>
      <c r="AP994" s="47"/>
      <c r="AQ994" s="47"/>
      <c r="AR994" s="47"/>
      <c r="AS994" s="47"/>
      <c r="AT994" s="47"/>
      <c r="AU994" s="47"/>
      <c r="AV994" s="47"/>
      <c r="AW994" s="47"/>
      <c r="AX994" s="47"/>
      <c r="AY994" s="47"/>
    </row>
    <row r="995" spans="1:51" ht="13.2">
      <c r="A995" s="48"/>
      <c r="B995" s="48"/>
      <c r="E995" s="25"/>
      <c r="F995" s="25"/>
      <c r="G995" s="48"/>
      <c r="T995" s="190"/>
      <c r="U995" s="190"/>
      <c r="V995" s="190"/>
      <c r="W995" s="190"/>
      <c r="X995" s="190"/>
      <c r="Y995" s="190"/>
      <c r="Z995" s="190"/>
      <c r="AA995" s="190"/>
      <c r="AB995" s="190"/>
      <c r="AC995" s="190"/>
      <c r="AD995" s="190"/>
      <c r="AE995" s="190"/>
      <c r="AF995" s="47"/>
      <c r="AG995" s="47"/>
      <c r="AH995" s="47"/>
      <c r="AI995" s="47"/>
      <c r="AJ995" s="47"/>
      <c r="AK995" s="47"/>
      <c r="AL995" s="47"/>
      <c r="AM995" s="47"/>
      <c r="AN995" s="47"/>
      <c r="AO995" s="47"/>
      <c r="AP995" s="47"/>
      <c r="AQ995" s="47"/>
      <c r="AR995" s="47"/>
      <c r="AS995" s="47"/>
      <c r="AT995" s="47"/>
      <c r="AU995" s="47"/>
      <c r="AV995" s="47"/>
      <c r="AW995" s="47"/>
      <c r="AX995" s="47"/>
      <c r="AY995" s="47"/>
    </row>
    <row r="996" spans="1:51" ht="13.2">
      <c r="A996" s="48"/>
      <c r="B996" s="48"/>
      <c r="E996" s="25"/>
      <c r="F996" s="25"/>
      <c r="G996" s="48"/>
      <c r="T996" s="190"/>
      <c r="U996" s="190"/>
      <c r="V996" s="190"/>
      <c r="W996" s="190"/>
      <c r="X996" s="190"/>
      <c r="Y996" s="190"/>
      <c r="Z996" s="190"/>
      <c r="AA996" s="190"/>
      <c r="AB996" s="190"/>
      <c r="AC996" s="190"/>
      <c r="AD996" s="190"/>
      <c r="AE996" s="190"/>
      <c r="AF996" s="47"/>
      <c r="AG996" s="47"/>
      <c r="AH996" s="47"/>
      <c r="AI996" s="47"/>
      <c r="AJ996" s="47"/>
      <c r="AK996" s="47"/>
      <c r="AL996" s="47"/>
      <c r="AM996" s="47"/>
      <c r="AN996" s="47"/>
      <c r="AO996" s="47"/>
      <c r="AP996" s="47"/>
      <c r="AQ996" s="47"/>
      <c r="AR996" s="47"/>
      <c r="AS996" s="47"/>
      <c r="AT996" s="47"/>
      <c r="AU996" s="47"/>
      <c r="AV996" s="47"/>
      <c r="AW996" s="47"/>
      <c r="AX996" s="47"/>
      <c r="AY996" s="47"/>
    </row>
    <row r="997" spans="1:51" ht="13.2">
      <c r="A997" s="48"/>
      <c r="B997" s="48"/>
      <c r="E997" s="25"/>
      <c r="F997" s="25"/>
      <c r="G997" s="48"/>
      <c r="T997" s="190"/>
      <c r="U997" s="190"/>
      <c r="V997" s="190"/>
      <c r="W997" s="190"/>
      <c r="X997" s="190"/>
      <c r="Y997" s="190"/>
      <c r="Z997" s="190"/>
      <c r="AA997" s="190"/>
      <c r="AB997" s="190"/>
      <c r="AC997" s="190"/>
      <c r="AD997" s="190"/>
      <c r="AE997" s="190"/>
      <c r="AF997" s="47"/>
      <c r="AG997" s="47"/>
      <c r="AH997" s="47"/>
      <c r="AI997" s="47"/>
      <c r="AJ997" s="47"/>
      <c r="AK997" s="47"/>
      <c r="AL997" s="47"/>
      <c r="AM997" s="47"/>
      <c r="AN997" s="47"/>
      <c r="AO997" s="47"/>
      <c r="AP997" s="47"/>
      <c r="AQ997" s="47"/>
      <c r="AR997" s="47"/>
      <c r="AS997" s="47"/>
      <c r="AT997" s="47"/>
      <c r="AU997" s="47"/>
      <c r="AV997" s="47"/>
      <c r="AW997" s="47"/>
      <c r="AX997" s="47"/>
      <c r="AY997" s="47"/>
    </row>
    <row r="998" spans="1:51" ht="13.2">
      <c r="A998" s="48"/>
      <c r="B998" s="48"/>
      <c r="E998" s="25"/>
      <c r="F998" s="25"/>
      <c r="G998" s="48"/>
      <c r="T998" s="190"/>
      <c r="U998" s="190"/>
      <c r="V998" s="190"/>
      <c r="W998" s="190"/>
      <c r="X998" s="190"/>
      <c r="Y998" s="190"/>
      <c r="Z998" s="190"/>
      <c r="AA998" s="190"/>
      <c r="AB998" s="190"/>
      <c r="AC998" s="190"/>
      <c r="AD998" s="190"/>
      <c r="AE998" s="190"/>
      <c r="AF998" s="47"/>
      <c r="AG998" s="47"/>
      <c r="AH998" s="47"/>
      <c r="AI998" s="47"/>
      <c r="AJ998" s="47"/>
      <c r="AK998" s="47"/>
      <c r="AL998" s="47"/>
      <c r="AM998" s="47"/>
      <c r="AN998" s="47"/>
      <c r="AO998" s="47"/>
      <c r="AP998" s="47"/>
      <c r="AQ998" s="47"/>
      <c r="AR998" s="47"/>
      <c r="AS998" s="47"/>
      <c r="AT998" s="47"/>
      <c r="AU998" s="47"/>
      <c r="AV998" s="47"/>
      <c r="AW998" s="47"/>
      <c r="AX998" s="47"/>
      <c r="AY998" s="47"/>
    </row>
    <row r="999" spans="1:51" ht="13.2">
      <c r="A999" s="48"/>
      <c r="B999" s="48"/>
      <c r="E999" s="25"/>
      <c r="F999" s="25"/>
      <c r="G999" s="48"/>
      <c r="T999" s="190"/>
      <c r="U999" s="190"/>
      <c r="V999" s="190"/>
      <c r="W999" s="190"/>
      <c r="X999" s="190"/>
      <c r="Y999" s="190"/>
      <c r="Z999" s="190"/>
      <c r="AA999" s="190"/>
      <c r="AB999" s="190"/>
      <c r="AC999" s="190"/>
      <c r="AD999" s="190"/>
      <c r="AE999" s="190"/>
      <c r="AF999" s="47"/>
      <c r="AG999" s="47"/>
      <c r="AH999" s="47"/>
      <c r="AI999" s="47"/>
      <c r="AJ999" s="47"/>
      <c r="AK999" s="47"/>
      <c r="AL999" s="47"/>
      <c r="AM999" s="47"/>
      <c r="AN999" s="47"/>
      <c r="AO999" s="47"/>
      <c r="AP999" s="47"/>
      <c r="AQ999" s="47"/>
      <c r="AR999" s="47"/>
      <c r="AS999" s="47"/>
      <c r="AT999" s="47"/>
      <c r="AU999" s="47"/>
      <c r="AV999" s="47"/>
      <c r="AW999" s="47"/>
      <c r="AX999" s="47"/>
      <c r="AY999" s="47"/>
    </row>
    <row r="1000" spans="1:51" ht="13.2">
      <c r="A1000" s="48"/>
      <c r="B1000" s="48"/>
      <c r="E1000" s="25"/>
      <c r="F1000" s="25"/>
      <c r="G1000" s="48"/>
      <c r="T1000" s="190"/>
      <c r="U1000" s="190"/>
      <c r="V1000" s="190"/>
      <c r="W1000" s="190"/>
      <c r="X1000" s="190"/>
      <c r="Y1000" s="190"/>
      <c r="Z1000" s="190"/>
      <c r="AA1000" s="190"/>
      <c r="AB1000" s="190"/>
      <c r="AC1000" s="190"/>
      <c r="AD1000" s="190"/>
      <c r="AE1000" s="190"/>
      <c r="AF1000" s="47"/>
      <c r="AG1000" s="47"/>
      <c r="AH1000" s="47"/>
      <c r="AI1000" s="47"/>
      <c r="AJ1000" s="47"/>
      <c r="AK1000" s="47"/>
      <c r="AL1000" s="47"/>
      <c r="AM1000" s="47"/>
      <c r="AN1000" s="47"/>
      <c r="AO1000" s="47"/>
      <c r="AP1000" s="47"/>
      <c r="AQ1000" s="47"/>
      <c r="AR1000" s="47"/>
      <c r="AS1000" s="47"/>
      <c r="AT1000" s="47"/>
      <c r="AU1000" s="47"/>
      <c r="AV1000" s="47"/>
      <c r="AW1000" s="47"/>
      <c r="AX1000" s="47"/>
      <c r="AY1000" s="47"/>
    </row>
    <row r="1001" spans="1:51" ht="13.2">
      <c r="A1001" s="48"/>
      <c r="B1001" s="48"/>
      <c r="E1001" s="25"/>
      <c r="F1001" s="25"/>
      <c r="G1001" s="48"/>
      <c r="T1001" s="190"/>
      <c r="U1001" s="190"/>
      <c r="V1001" s="190"/>
      <c r="W1001" s="190"/>
      <c r="X1001" s="190"/>
      <c r="Y1001" s="190"/>
      <c r="Z1001" s="190"/>
      <c r="AA1001" s="190"/>
      <c r="AB1001" s="190"/>
      <c r="AC1001" s="190"/>
      <c r="AD1001" s="190"/>
      <c r="AE1001" s="190"/>
      <c r="AF1001" s="47"/>
      <c r="AG1001" s="47"/>
      <c r="AH1001" s="47"/>
      <c r="AI1001" s="47"/>
      <c r="AJ1001" s="47"/>
      <c r="AK1001" s="47"/>
      <c r="AL1001" s="47"/>
      <c r="AM1001" s="47"/>
      <c r="AN1001" s="47"/>
      <c r="AO1001" s="47"/>
      <c r="AP1001" s="47"/>
      <c r="AQ1001" s="47"/>
      <c r="AR1001" s="47"/>
      <c r="AS1001" s="47"/>
      <c r="AT1001" s="47"/>
      <c r="AU1001" s="47"/>
      <c r="AV1001" s="47"/>
      <c r="AW1001" s="47"/>
      <c r="AX1001" s="47"/>
      <c r="AY1001" s="47"/>
    </row>
    <row r="1002" spans="1:51" ht="13.2">
      <c r="A1002" s="48"/>
      <c r="B1002" s="48"/>
      <c r="E1002" s="25"/>
      <c r="F1002" s="25"/>
      <c r="G1002" s="48"/>
      <c r="T1002" s="190"/>
      <c r="U1002" s="190"/>
      <c r="V1002" s="190"/>
      <c r="W1002" s="190"/>
      <c r="X1002" s="190"/>
      <c r="Y1002" s="190"/>
      <c r="Z1002" s="190"/>
      <c r="AA1002" s="190"/>
      <c r="AB1002" s="190"/>
      <c r="AC1002" s="190"/>
      <c r="AD1002" s="190"/>
      <c r="AE1002" s="190"/>
      <c r="AF1002" s="47"/>
      <c r="AG1002" s="47"/>
      <c r="AH1002" s="47"/>
      <c r="AI1002" s="47"/>
      <c r="AJ1002" s="47"/>
      <c r="AK1002" s="47"/>
      <c r="AL1002" s="47"/>
      <c r="AM1002" s="47"/>
      <c r="AN1002" s="47"/>
      <c r="AO1002" s="47"/>
      <c r="AP1002" s="47"/>
      <c r="AQ1002" s="47"/>
      <c r="AR1002" s="47"/>
      <c r="AS1002" s="47"/>
      <c r="AT1002" s="47"/>
      <c r="AU1002" s="47"/>
      <c r="AV1002" s="47"/>
      <c r="AW1002" s="47"/>
      <c r="AX1002" s="47"/>
      <c r="AY1002" s="47"/>
    </row>
    <row r="1003" spans="1:51" ht="13.2">
      <c r="A1003" s="48"/>
      <c r="B1003" s="48"/>
      <c r="E1003" s="25"/>
      <c r="F1003" s="25"/>
      <c r="G1003" s="48"/>
      <c r="T1003" s="190"/>
      <c r="U1003" s="190"/>
      <c r="V1003" s="190"/>
      <c r="W1003" s="190"/>
      <c r="X1003" s="190"/>
      <c r="Y1003" s="190"/>
      <c r="Z1003" s="190"/>
      <c r="AA1003" s="190"/>
      <c r="AB1003" s="190"/>
      <c r="AC1003" s="190"/>
      <c r="AD1003" s="190"/>
      <c r="AE1003" s="190"/>
      <c r="AF1003" s="47"/>
      <c r="AG1003" s="47"/>
      <c r="AH1003" s="47"/>
      <c r="AI1003" s="47"/>
      <c r="AJ1003" s="47"/>
      <c r="AK1003" s="47"/>
      <c r="AL1003" s="47"/>
      <c r="AM1003" s="47"/>
      <c r="AN1003" s="47"/>
      <c r="AO1003" s="47"/>
      <c r="AP1003" s="47"/>
      <c r="AQ1003" s="47"/>
      <c r="AR1003" s="47"/>
      <c r="AS1003" s="47"/>
      <c r="AT1003" s="47"/>
      <c r="AU1003" s="47"/>
      <c r="AV1003" s="47"/>
      <c r="AW1003" s="47"/>
      <c r="AX1003" s="47"/>
      <c r="AY1003" s="47"/>
    </row>
    <row r="1004" spans="1:51" ht="13.2">
      <c r="A1004" s="48"/>
      <c r="B1004" s="48"/>
      <c r="E1004" s="25"/>
      <c r="F1004" s="25"/>
      <c r="G1004" s="48"/>
      <c r="T1004" s="190"/>
      <c r="U1004" s="190"/>
      <c r="V1004" s="190"/>
      <c r="W1004" s="190"/>
      <c r="X1004" s="190"/>
      <c r="Y1004" s="190"/>
      <c r="Z1004" s="190"/>
      <c r="AA1004" s="190"/>
      <c r="AB1004" s="190"/>
      <c r="AC1004" s="190"/>
      <c r="AD1004" s="190"/>
      <c r="AE1004" s="190"/>
      <c r="AF1004" s="47"/>
      <c r="AG1004" s="47"/>
      <c r="AH1004" s="47"/>
      <c r="AI1004" s="47"/>
      <c r="AJ1004" s="47"/>
      <c r="AK1004" s="47"/>
      <c r="AL1004" s="47"/>
      <c r="AM1004" s="47"/>
      <c r="AN1004" s="47"/>
      <c r="AO1004" s="47"/>
      <c r="AP1004" s="47"/>
      <c r="AQ1004" s="47"/>
      <c r="AR1004" s="47"/>
      <c r="AS1004" s="47"/>
      <c r="AT1004" s="47"/>
      <c r="AU1004" s="47"/>
      <c r="AV1004" s="47"/>
      <c r="AW1004" s="47"/>
      <c r="AX1004" s="47"/>
      <c r="AY1004" s="47"/>
    </row>
    <row r="1005" spans="1:51" ht="13.2">
      <c r="A1005" s="48"/>
      <c r="B1005" s="48"/>
      <c r="E1005" s="25"/>
      <c r="F1005" s="25"/>
      <c r="G1005" s="48"/>
      <c r="T1005" s="190"/>
      <c r="U1005" s="190"/>
      <c r="V1005" s="190"/>
      <c r="W1005" s="190"/>
      <c r="X1005" s="190"/>
      <c r="Y1005" s="190"/>
      <c r="Z1005" s="190"/>
      <c r="AA1005" s="190"/>
      <c r="AB1005" s="190"/>
      <c r="AC1005" s="190"/>
      <c r="AD1005" s="190"/>
      <c r="AE1005" s="190"/>
      <c r="AF1005" s="47"/>
      <c r="AG1005" s="47"/>
      <c r="AH1005" s="47"/>
      <c r="AI1005" s="47"/>
      <c r="AJ1005" s="47"/>
      <c r="AK1005" s="47"/>
      <c r="AL1005" s="47"/>
      <c r="AM1005" s="47"/>
      <c r="AN1005" s="47"/>
      <c r="AO1005" s="47"/>
      <c r="AP1005" s="47"/>
      <c r="AQ1005" s="47"/>
      <c r="AR1005" s="47"/>
      <c r="AS1005" s="47"/>
      <c r="AT1005" s="47"/>
      <c r="AU1005" s="47"/>
      <c r="AV1005" s="47"/>
      <c r="AW1005" s="47"/>
      <c r="AX1005" s="47"/>
      <c r="AY1005" s="47"/>
    </row>
    <row r="1006" spans="1:51" ht="13.2">
      <c r="A1006" s="48"/>
      <c r="B1006" s="48"/>
      <c r="E1006" s="25"/>
      <c r="F1006" s="25"/>
      <c r="G1006" s="48"/>
      <c r="T1006" s="190"/>
      <c r="U1006" s="190"/>
      <c r="V1006" s="190"/>
      <c r="W1006" s="190"/>
      <c r="X1006" s="190"/>
      <c r="Y1006" s="190"/>
      <c r="Z1006" s="190"/>
      <c r="AA1006" s="190"/>
      <c r="AB1006" s="190"/>
      <c r="AC1006" s="190"/>
      <c r="AD1006" s="190"/>
      <c r="AE1006" s="190"/>
      <c r="AF1006" s="47"/>
      <c r="AG1006" s="47"/>
      <c r="AH1006" s="47"/>
      <c r="AI1006" s="47"/>
      <c r="AJ1006" s="47"/>
      <c r="AK1006" s="47"/>
      <c r="AL1006" s="47"/>
      <c r="AM1006" s="47"/>
      <c r="AN1006" s="47"/>
      <c r="AO1006" s="47"/>
      <c r="AP1006" s="47"/>
      <c r="AQ1006" s="47"/>
      <c r="AR1006" s="47"/>
      <c r="AS1006" s="47"/>
      <c r="AT1006" s="47"/>
      <c r="AU1006" s="47"/>
      <c r="AV1006" s="47"/>
      <c r="AW1006" s="47"/>
      <c r="AX1006" s="47"/>
      <c r="AY1006" s="47"/>
    </row>
    <row r="1007" spans="1:51" ht="13.2">
      <c r="A1007" s="48"/>
      <c r="B1007" s="48"/>
      <c r="E1007" s="25"/>
      <c r="F1007" s="25"/>
      <c r="G1007" s="48"/>
      <c r="T1007" s="190"/>
      <c r="U1007" s="190"/>
      <c r="V1007" s="190"/>
      <c r="W1007" s="190"/>
      <c r="X1007" s="190"/>
      <c r="Y1007" s="190"/>
      <c r="Z1007" s="190"/>
      <c r="AA1007" s="190"/>
      <c r="AB1007" s="190"/>
      <c r="AC1007" s="190"/>
      <c r="AD1007" s="190"/>
      <c r="AE1007" s="190"/>
      <c r="AF1007" s="47"/>
      <c r="AG1007" s="47"/>
      <c r="AH1007" s="47"/>
      <c r="AI1007" s="47"/>
      <c r="AJ1007" s="47"/>
      <c r="AK1007" s="47"/>
      <c r="AL1007" s="47"/>
      <c r="AM1007" s="47"/>
      <c r="AN1007" s="47"/>
      <c r="AO1007" s="47"/>
      <c r="AP1007" s="47"/>
      <c r="AQ1007" s="47"/>
      <c r="AR1007" s="47"/>
      <c r="AS1007" s="47"/>
      <c r="AT1007" s="47"/>
      <c r="AU1007" s="47"/>
      <c r="AV1007" s="47"/>
      <c r="AW1007" s="47"/>
      <c r="AX1007" s="47"/>
      <c r="AY1007" s="47"/>
    </row>
    <row r="1008" spans="1:51" ht="13.2">
      <c r="A1008" s="48"/>
      <c r="B1008" s="48"/>
      <c r="E1008" s="25"/>
      <c r="F1008" s="25"/>
      <c r="G1008" s="48"/>
      <c r="T1008" s="190"/>
      <c r="U1008" s="190"/>
      <c r="V1008" s="190"/>
      <c r="W1008" s="190"/>
      <c r="X1008" s="190"/>
      <c r="Y1008" s="190"/>
      <c r="Z1008" s="190"/>
      <c r="AA1008" s="190"/>
      <c r="AB1008" s="190"/>
      <c r="AC1008" s="190"/>
      <c r="AD1008" s="190"/>
      <c r="AE1008" s="190"/>
      <c r="AF1008" s="47"/>
      <c r="AG1008" s="47"/>
      <c r="AH1008" s="47"/>
      <c r="AI1008" s="47"/>
      <c r="AJ1008" s="47"/>
      <c r="AK1008" s="47"/>
      <c r="AL1008" s="47"/>
      <c r="AM1008" s="47"/>
      <c r="AN1008" s="47"/>
      <c r="AO1008" s="47"/>
      <c r="AP1008" s="47"/>
      <c r="AQ1008" s="47"/>
      <c r="AR1008" s="47"/>
      <c r="AS1008" s="47"/>
      <c r="AT1008" s="47"/>
      <c r="AU1008" s="47"/>
      <c r="AV1008" s="47"/>
      <c r="AW1008" s="47"/>
      <c r="AX1008" s="47"/>
      <c r="AY1008" s="47"/>
    </row>
    <row r="1009" spans="1:51" ht="13.2">
      <c r="A1009" s="48"/>
      <c r="B1009" s="48"/>
      <c r="E1009" s="25"/>
      <c r="F1009" s="25"/>
      <c r="G1009" s="48"/>
      <c r="T1009" s="190"/>
      <c r="U1009" s="190"/>
      <c r="V1009" s="190"/>
      <c r="W1009" s="190"/>
      <c r="X1009" s="190"/>
      <c r="Y1009" s="190"/>
      <c r="Z1009" s="190"/>
      <c r="AA1009" s="190"/>
      <c r="AB1009" s="190"/>
      <c r="AC1009" s="190"/>
      <c r="AD1009" s="190"/>
      <c r="AE1009" s="190"/>
      <c r="AF1009" s="47"/>
      <c r="AG1009" s="47"/>
      <c r="AH1009" s="47"/>
      <c r="AI1009" s="47"/>
      <c r="AJ1009" s="47"/>
      <c r="AK1009" s="47"/>
      <c r="AL1009" s="47"/>
      <c r="AM1009" s="47"/>
      <c r="AN1009" s="47"/>
      <c r="AO1009" s="47"/>
      <c r="AP1009" s="47"/>
      <c r="AQ1009" s="47"/>
      <c r="AR1009" s="47"/>
      <c r="AS1009" s="47"/>
      <c r="AT1009" s="47"/>
      <c r="AU1009" s="47"/>
      <c r="AV1009" s="47"/>
      <c r="AW1009" s="47"/>
      <c r="AX1009" s="47"/>
      <c r="AY1009" s="47"/>
    </row>
    <row r="1010" spans="1:51" ht="13.2">
      <c r="A1010" s="48"/>
      <c r="B1010" s="48"/>
      <c r="E1010" s="25"/>
      <c r="F1010" s="25"/>
      <c r="G1010" s="48"/>
      <c r="T1010" s="190"/>
      <c r="U1010" s="190"/>
      <c r="V1010" s="190"/>
      <c r="W1010" s="190"/>
      <c r="X1010" s="190"/>
      <c r="Y1010" s="190"/>
      <c r="Z1010" s="190"/>
      <c r="AA1010" s="190"/>
      <c r="AB1010" s="190"/>
      <c r="AC1010" s="190"/>
      <c r="AD1010" s="190"/>
      <c r="AE1010" s="190"/>
      <c r="AF1010" s="47"/>
      <c r="AG1010" s="47"/>
      <c r="AH1010" s="47"/>
      <c r="AI1010" s="47"/>
      <c r="AJ1010" s="47"/>
      <c r="AK1010" s="47"/>
      <c r="AL1010" s="47"/>
      <c r="AM1010" s="47"/>
      <c r="AN1010" s="47"/>
      <c r="AO1010" s="47"/>
      <c r="AP1010" s="47"/>
      <c r="AQ1010" s="47"/>
      <c r="AR1010" s="47"/>
      <c r="AS1010" s="47"/>
      <c r="AT1010" s="47"/>
      <c r="AU1010" s="47"/>
      <c r="AV1010" s="47"/>
      <c r="AW1010" s="47"/>
      <c r="AX1010" s="47"/>
      <c r="AY1010" s="47"/>
    </row>
    <row r="1011" spans="1:51" ht="13.2">
      <c r="A1011" s="48"/>
      <c r="B1011" s="48"/>
      <c r="E1011" s="25"/>
      <c r="F1011" s="25"/>
      <c r="G1011" s="48"/>
      <c r="T1011" s="190"/>
      <c r="U1011" s="190"/>
      <c r="V1011" s="190"/>
      <c r="W1011" s="190"/>
      <c r="X1011" s="190"/>
      <c r="Y1011" s="190"/>
      <c r="Z1011" s="190"/>
      <c r="AA1011" s="190"/>
      <c r="AB1011" s="190"/>
      <c r="AC1011" s="190"/>
      <c r="AD1011" s="190"/>
      <c r="AE1011" s="190"/>
      <c r="AF1011" s="47"/>
      <c r="AG1011" s="47"/>
      <c r="AH1011" s="47"/>
      <c r="AI1011" s="47"/>
      <c r="AJ1011" s="47"/>
      <c r="AK1011" s="47"/>
      <c r="AL1011" s="47"/>
      <c r="AM1011" s="47"/>
      <c r="AN1011" s="47"/>
      <c r="AO1011" s="47"/>
      <c r="AP1011" s="47"/>
      <c r="AQ1011" s="47"/>
      <c r="AR1011" s="47"/>
      <c r="AS1011" s="47"/>
      <c r="AT1011" s="47"/>
      <c r="AU1011" s="47"/>
      <c r="AV1011" s="47"/>
      <c r="AW1011" s="47"/>
      <c r="AX1011" s="47"/>
      <c r="AY1011" s="47"/>
    </row>
    <row r="1012" spans="1:51" ht="13.2">
      <c r="A1012" s="48"/>
      <c r="B1012" s="48"/>
      <c r="E1012" s="25"/>
      <c r="F1012" s="25"/>
      <c r="G1012" s="48"/>
      <c r="T1012" s="190"/>
      <c r="U1012" s="190"/>
      <c r="V1012" s="190"/>
      <c r="W1012" s="190"/>
      <c r="X1012" s="190"/>
      <c r="Y1012" s="190"/>
      <c r="Z1012" s="190"/>
      <c r="AA1012" s="190"/>
      <c r="AB1012" s="190"/>
      <c r="AC1012" s="190"/>
      <c r="AD1012" s="190"/>
      <c r="AE1012" s="190"/>
      <c r="AF1012" s="47"/>
      <c r="AG1012" s="47"/>
      <c r="AH1012" s="47"/>
      <c r="AI1012" s="47"/>
      <c r="AJ1012" s="47"/>
      <c r="AK1012" s="47"/>
      <c r="AL1012" s="47"/>
      <c r="AM1012" s="47"/>
      <c r="AN1012" s="47"/>
      <c r="AO1012" s="47"/>
      <c r="AP1012" s="47"/>
      <c r="AQ1012" s="47"/>
      <c r="AR1012" s="47"/>
      <c r="AS1012" s="47"/>
      <c r="AT1012" s="47"/>
      <c r="AU1012" s="47"/>
      <c r="AV1012" s="47"/>
      <c r="AW1012" s="47"/>
      <c r="AX1012" s="47"/>
      <c r="AY1012" s="47"/>
    </row>
    <row r="1013" spans="1:51" ht="13.2">
      <c r="A1013" s="48"/>
      <c r="B1013" s="48"/>
      <c r="E1013" s="25"/>
      <c r="F1013" s="25"/>
      <c r="G1013" s="48"/>
      <c r="T1013" s="190"/>
      <c r="U1013" s="190"/>
      <c r="V1013" s="190"/>
      <c r="W1013" s="190"/>
      <c r="X1013" s="190"/>
      <c r="Y1013" s="190"/>
      <c r="Z1013" s="190"/>
      <c r="AA1013" s="190"/>
      <c r="AB1013" s="190"/>
      <c r="AC1013" s="190"/>
      <c r="AD1013" s="190"/>
      <c r="AE1013" s="190"/>
      <c r="AF1013" s="47"/>
      <c r="AG1013" s="47"/>
      <c r="AH1013" s="47"/>
      <c r="AI1013" s="47"/>
      <c r="AJ1013" s="47"/>
      <c r="AK1013" s="47"/>
      <c r="AL1013" s="47"/>
      <c r="AM1013" s="47"/>
      <c r="AN1013" s="47"/>
      <c r="AO1013" s="47"/>
      <c r="AP1013" s="47"/>
      <c r="AQ1013" s="47"/>
      <c r="AR1013" s="47"/>
      <c r="AS1013" s="47"/>
      <c r="AT1013" s="47"/>
      <c r="AU1013" s="47"/>
      <c r="AV1013" s="47"/>
      <c r="AW1013" s="47"/>
      <c r="AX1013" s="47"/>
      <c r="AY1013" s="47"/>
    </row>
    <row r="1014" spans="1:51" ht="13.2">
      <c r="A1014" s="48"/>
      <c r="B1014" s="48"/>
      <c r="E1014" s="25"/>
      <c r="F1014" s="25"/>
      <c r="G1014" s="48"/>
      <c r="T1014" s="190"/>
      <c r="U1014" s="190"/>
      <c r="V1014" s="190"/>
      <c r="W1014" s="190"/>
      <c r="X1014" s="190"/>
      <c r="Y1014" s="190"/>
      <c r="Z1014" s="190"/>
      <c r="AA1014" s="190"/>
      <c r="AB1014" s="190"/>
      <c r="AC1014" s="190"/>
      <c r="AD1014" s="190"/>
      <c r="AE1014" s="190"/>
      <c r="AF1014" s="47"/>
      <c r="AG1014" s="47"/>
      <c r="AH1014" s="47"/>
      <c r="AI1014" s="47"/>
      <c r="AJ1014" s="47"/>
      <c r="AK1014" s="47"/>
      <c r="AL1014" s="47"/>
      <c r="AM1014" s="47"/>
      <c r="AN1014" s="47"/>
      <c r="AO1014" s="47"/>
      <c r="AP1014" s="47"/>
      <c r="AQ1014" s="47"/>
      <c r="AR1014" s="47"/>
      <c r="AS1014" s="47"/>
      <c r="AT1014" s="47"/>
      <c r="AU1014" s="47"/>
      <c r="AV1014" s="47"/>
      <c r="AW1014" s="47"/>
      <c r="AX1014" s="47"/>
      <c r="AY1014" s="47"/>
    </row>
    <row r="1015" spans="1:51" ht="13.2">
      <c r="A1015" s="48"/>
      <c r="B1015" s="48"/>
      <c r="E1015" s="25"/>
      <c r="F1015" s="25"/>
      <c r="G1015" s="48"/>
      <c r="T1015" s="190"/>
      <c r="U1015" s="190"/>
      <c r="V1015" s="190"/>
      <c r="W1015" s="190"/>
      <c r="X1015" s="190"/>
      <c r="Y1015" s="190"/>
      <c r="Z1015" s="190"/>
      <c r="AA1015" s="190"/>
      <c r="AB1015" s="190"/>
      <c r="AC1015" s="190"/>
      <c r="AD1015" s="190"/>
      <c r="AE1015" s="190"/>
      <c r="AF1015" s="47"/>
      <c r="AG1015" s="47"/>
      <c r="AH1015" s="47"/>
      <c r="AI1015" s="47"/>
      <c r="AJ1015" s="47"/>
      <c r="AK1015" s="47"/>
      <c r="AL1015" s="47"/>
      <c r="AM1015" s="47"/>
      <c r="AN1015" s="47"/>
      <c r="AO1015" s="47"/>
      <c r="AP1015" s="47"/>
      <c r="AQ1015" s="47"/>
      <c r="AR1015" s="47"/>
      <c r="AS1015" s="47"/>
      <c r="AT1015" s="47"/>
      <c r="AU1015" s="47"/>
      <c r="AV1015" s="47"/>
      <c r="AW1015" s="47"/>
      <c r="AX1015" s="47"/>
      <c r="AY1015" s="47"/>
    </row>
    <row r="1016" spans="1:51" ht="13.2">
      <c r="A1016" s="48"/>
      <c r="B1016" s="48"/>
      <c r="E1016" s="25"/>
      <c r="F1016" s="25"/>
      <c r="G1016" s="48"/>
      <c r="T1016" s="190"/>
      <c r="U1016" s="190"/>
      <c r="V1016" s="190"/>
      <c r="W1016" s="190"/>
      <c r="X1016" s="190"/>
      <c r="Y1016" s="190"/>
      <c r="Z1016" s="190"/>
      <c r="AA1016" s="190"/>
      <c r="AB1016" s="190"/>
      <c r="AC1016" s="190"/>
      <c r="AD1016" s="190"/>
      <c r="AE1016" s="190"/>
      <c r="AF1016" s="47"/>
      <c r="AG1016" s="47"/>
      <c r="AH1016" s="47"/>
      <c r="AI1016" s="47"/>
      <c r="AJ1016" s="47"/>
      <c r="AK1016" s="47"/>
      <c r="AL1016" s="47"/>
      <c r="AM1016" s="47"/>
      <c r="AN1016" s="47"/>
      <c r="AO1016" s="47"/>
      <c r="AP1016" s="47"/>
      <c r="AQ1016" s="47"/>
      <c r="AR1016" s="47"/>
      <c r="AS1016" s="47"/>
      <c r="AT1016" s="47"/>
      <c r="AU1016" s="47"/>
      <c r="AV1016" s="47"/>
      <c r="AW1016" s="47"/>
      <c r="AX1016" s="47"/>
      <c r="AY1016" s="47"/>
    </row>
    <row r="1017" spans="1:51" ht="13.2">
      <c r="A1017" s="48"/>
      <c r="B1017" s="48"/>
      <c r="E1017" s="25"/>
      <c r="F1017" s="25"/>
      <c r="G1017" s="48"/>
      <c r="T1017" s="190"/>
      <c r="U1017" s="190"/>
      <c r="V1017" s="190"/>
      <c r="W1017" s="190"/>
      <c r="X1017" s="190"/>
      <c r="Y1017" s="190"/>
      <c r="Z1017" s="190"/>
      <c r="AA1017" s="190"/>
      <c r="AB1017" s="190"/>
      <c r="AC1017" s="190"/>
      <c r="AD1017" s="190"/>
      <c r="AE1017" s="190"/>
      <c r="AF1017" s="47"/>
      <c r="AG1017" s="47"/>
      <c r="AH1017" s="47"/>
      <c r="AI1017" s="47"/>
      <c r="AJ1017" s="47"/>
      <c r="AK1017" s="47"/>
      <c r="AL1017" s="47"/>
      <c r="AM1017" s="47"/>
      <c r="AN1017" s="47"/>
      <c r="AO1017" s="47"/>
      <c r="AP1017" s="47"/>
      <c r="AQ1017" s="47"/>
      <c r="AR1017" s="47"/>
      <c r="AS1017" s="47"/>
      <c r="AT1017" s="47"/>
      <c r="AU1017" s="47"/>
      <c r="AV1017" s="47"/>
      <c r="AW1017" s="47"/>
      <c r="AX1017" s="47"/>
      <c r="AY1017" s="47"/>
    </row>
    <row r="1018" spans="1:51" ht="13.2">
      <c r="A1018" s="48"/>
      <c r="B1018" s="48"/>
      <c r="E1018" s="25"/>
      <c r="F1018" s="25"/>
      <c r="G1018" s="48"/>
      <c r="T1018" s="190"/>
      <c r="U1018" s="190"/>
      <c r="V1018" s="190"/>
      <c r="W1018" s="190"/>
      <c r="X1018" s="190"/>
      <c r="Y1018" s="190"/>
      <c r="Z1018" s="190"/>
      <c r="AA1018" s="190"/>
      <c r="AB1018" s="190"/>
      <c r="AC1018" s="190"/>
      <c r="AD1018" s="190"/>
      <c r="AE1018" s="190"/>
      <c r="AF1018" s="47"/>
      <c r="AG1018" s="47"/>
      <c r="AH1018" s="47"/>
      <c r="AI1018" s="47"/>
      <c r="AJ1018" s="47"/>
      <c r="AK1018" s="47"/>
      <c r="AL1018" s="47"/>
      <c r="AM1018" s="47"/>
      <c r="AN1018" s="47"/>
      <c r="AO1018" s="47"/>
      <c r="AP1018" s="47"/>
      <c r="AQ1018" s="47"/>
      <c r="AR1018" s="47"/>
      <c r="AS1018" s="47"/>
      <c r="AT1018" s="47"/>
      <c r="AU1018" s="47"/>
      <c r="AV1018" s="47"/>
      <c r="AW1018" s="47"/>
      <c r="AX1018" s="47"/>
      <c r="AY1018" s="47"/>
    </row>
    <row r="1019" spans="1:51" ht="13.2">
      <c r="A1019" s="48"/>
      <c r="B1019" s="48"/>
      <c r="E1019" s="25"/>
      <c r="F1019" s="25"/>
      <c r="G1019" s="48"/>
      <c r="T1019" s="190"/>
      <c r="U1019" s="190"/>
      <c r="V1019" s="190"/>
      <c r="W1019" s="190"/>
      <c r="X1019" s="190"/>
      <c r="Y1019" s="190"/>
      <c r="Z1019" s="190"/>
      <c r="AA1019" s="190"/>
      <c r="AB1019" s="190"/>
      <c r="AC1019" s="190"/>
      <c r="AD1019" s="190"/>
      <c r="AE1019" s="190"/>
      <c r="AF1019" s="47"/>
      <c r="AG1019" s="47"/>
      <c r="AH1019" s="47"/>
      <c r="AI1019" s="47"/>
      <c r="AJ1019" s="47"/>
      <c r="AK1019" s="47"/>
      <c r="AL1019" s="47"/>
      <c r="AM1019" s="47"/>
      <c r="AN1019" s="47"/>
      <c r="AO1019" s="47"/>
      <c r="AP1019" s="47"/>
      <c r="AQ1019" s="47"/>
      <c r="AR1019" s="47"/>
      <c r="AS1019" s="47"/>
      <c r="AT1019" s="47"/>
      <c r="AU1019" s="47"/>
      <c r="AV1019" s="47"/>
      <c r="AW1019" s="47"/>
      <c r="AX1019" s="47"/>
      <c r="AY1019" s="47"/>
    </row>
    <row r="1020" spans="1:51" ht="13.2">
      <c r="A1020" s="48"/>
      <c r="B1020" s="48"/>
      <c r="E1020" s="25"/>
      <c r="F1020" s="25"/>
      <c r="G1020" s="48"/>
      <c r="T1020" s="190"/>
      <c r="U1020" s="190"/>
      <c r="V1020" s="190"/>
      <c r="W1020" s="190"/>
      <c r="X1020" s="190"/>
      <c r="Y1020" s="190"/>
      <c r="Z1020" s="190"/>
      <c r="AA1020" s="190"/>
      <c r="AB1020" s="190"/>
      <c r="AC1020" s="190"/>
      <c r="AD1020" s="190"/>
      <c r="AE1020" s="190"/>
      <c r="AF1020" s="47"/>
      <c r="AG1020" s="47"/>
      <c r="AH1020" s="47"/>
      <c r="AI1020" s="47"/>
      <c r="AJ1020" s="47"/>
      <c r="AK1020" s="47"/>
      <c r="AL1020" s="47"/>
      <c r="AM1020" s="47"/>
      <c r="AN1020" s="47"/>
      <c r="AO1020" s="47"/>
      <c r="AP1020" s="47"/>
      <c r="AQ1020" s="47"/>
      <c r="AR1020" s="47"/>
      <c r="AS1020" s="47"/>
      <c r="AT1020" s="47"/>
      <c r="AU1020" s="47"/>
      <c r="AV1020" s="47"/>
      <c r="AW1020" s="47"/>
      <c r="AX1020" s="47"/>
      <c r="AY1020" s="47"/>
    </row>
    <row r="1021" spans="1:51" ht="13.2">
      <c r="A1021" s="48"/>
      <c r="B1021" s="48"/>
      <c r="E1021" s="25"/>
      <c r="F1021" s="25"/>
      <c r="G1021" s="48"/>
      <c r="T1021" s="190"/>
      <c r="U1021" s="190"/>
      <c r="V1021" s="190"/>
      <c r="W1021" s="190"/>
      <c r="X1021" s="190"/>
      <c r="Y1021" s="190"/>
      <c r="Z1021" s="190"/>
      <c r="AA1021" s="190"/>
      <c r="AB1021" s="190"/>
      <c r="AC1021" s="190"/>
      <c r="AD1021" s="190"/>
      <c r="AE1021" s="190"/>
      <c r="AF1021" s="47"/>
      <c r="AG1021" s="47"/>
      <c r="AH1021" s="47"/>
      <c r="AI1021" s="47"/>
      <c r="AJ1021" s="47"/>
      <c r="AK1021" s="47"/>
      <c r="AL1021" s="47"/>
      <c r="AM1021" s="47"/>
      <c r="AN1021" s="47"/>
      <c r="AO1021" s="47"/>
      <c r="AP1021" s="47"/>
      <c r="AQ1021" s="47"/>
      <c r="AR1021" s="47"/>
      <c r="AS1021" s="47"/>
      <c r="AT1021" s="47"/>
      <c r="AU1021" s="47"/>
      <c r="AV1021" s="47"/>
      <c r="AW1021" s="47"/>
      <c r="AX1021" s="47"/>
      <c r="AY1021" s="47"/>
    </row>
    <row r="1022" spans="1:51" ht="13.2">
      <c r="A1022" s="48"/>
      <c r="B1022" s="48"/>
      <c r="E1022" s="25"/>
      <c r="F1022" s="25"/>
      <c r="G1022" s="48"/>
      <c r="T1022" s="190"/>
      <c r="U1022" s="190"/>
      <c r="V1022" s="190"/>
      <c r="W1022" s="190"/>
      <c r="X1022" s="190"/>
      <c r="Y1022" s="190"/>
      <c r="Z1022" s="190"/>
      <c r="AA1022" s="190"/>
      <c r="AB1022" s="190"/>
      <c r="AC1022" s="190"/>
      <c r="AD1022" s="190"/>
      <c r="AE1022" s="190"/>
      <c r="AF1022" s="47"/>
      <c r="AG1022" s="47"/>
      <c r="AH1022" s="47"/>
      <c r="AI1022" s="47"/>
      <c r="AJ1022" s="47"/>
      <c r="AK1022" s="47"/>
      <c r="AL1022" s="47"/>
      <c r="AM1022" s="47"/>
      <c r="AN1022" s="47"/>
      <c r="AO1022" s="47"/>
      <c r="AP1022" s="47"/>
      <c r="AQ1022" s="47"/>
      <c r="AR1022" s="47"/>
      <c r="AS1022" s="47"/>
      <c r="AT1022" s="47"/>
      <c r="AU1022" s="47"/>
      <c r="AV1022" s="47"/>
      <c r="AW1022" s="47"/>
      <c r="AX1022" s="47"/>
      <c r="AY1022" s="47"/>
    </row>
    <row r="1023" spans="1:51" ht="13.2">
      <c r="A1023" s="48"/>
      <c r="B1023" s="48"/>
      <c r="E1023" s="25"/>
      <c r="F1023" s="25"/>
      <c r="G1023" s="48"/>
      <c r="T1023" s="190"/>
      <c r="U1023" s="190"/>
      <c r="V1023" s="190"/>
      <c r="W1023" s="190"/>
      <c r="X1023" s="190"/>
      <c r="Y1023" s="190"/>
      <c r="Z1023" s="190"/>
      <c r="AA1023" s="190"/>
      <c r="AB1023" s="190"/>
      <c r="AC1023" s="190"/>
      <c r="AD1023" s="190"/>
      <c r="AE1023" s="190"/>
      <c r="AF1023" s="47"/>
      <c r="AG1023" s="47"/>
      <c r="AH1023" s="47"/>
      <c r="AI1023" s="47"/>
      <c r="AJ1023" s="47"/>
      <c r="AK1023" s="47"/>
      <c r="AL1023" s="47"/>
      <c r="AM1023" s="47"/>
      <c r="AN1023" s="47"/>
      <c r="AO1023" s="47"/>
      <c r="AP1023" s="47"/>
      <c r="AQ1023" s="47"/>
      <c r="AR1023" s="47"/>
      <c r="AS1023" s="47"/>
      <c r="AT1023" s="47"/>
      <c r="AU1023" s="47"/>
      <c r="AV1023" s="47"/>
      <c r="AW1023" s="47"/>
      <c r="AX1023" s="47"/>
      <c r="AY1023" s="47"/>
    </row>
    <row r="1024" spans="1:51" ht="13.2">
      <c r="A1024" s="48"/>
      <c r="B1024" s="48"/>
      <c r="E1024" s="25"/>
      <c r="F1024" s="25"/>
      <c r="G1024" s="48"/>
      <c r="T1024" s="190"/>
      <c r="U1024" s="190"/>
      <c r="V1024" s="190"/>
      <c r="W1024" s="190"/>
      <c r="X1024" s="190"/>
      <c r="Y1024" s="190"/>
      <c r="Z1024" s="190"/>
      <c r="AA1024" s="190"/>
      <c r="AB1024" s="190"/>
      <c r="AC1024" s="190"/>
      <c r="AD1024" s="190"/>
      <c r="AE1024" s="190"/>
      <c r="AF1024" s="47"/>
      <c r="AG1024" s="47"/>
      <c r="AH1024" s="47"/>
      <c r="AI1024" s="47"/>
      <c r="AJ1024" s="47"/>
      <c r="AK1024" s="47"/>
      <c r="AL1024" s="47"/>
      <c r="AM1024" s="47"/>
      <c r="AN1024" s="47"/>
      <c r="AO1024" s="47"/>
      <c r="AP1024" s="47"/>
      <c r="AQ1024" s="47"/>
      <c r="AR1024" s="47"/>
      <c r="AS1024" s="47"/>
      <c r="AT1024" s="47"/>
      <c r="AU1024" s="47"/>
      <c r="AV1024" s="47"/>
      <c r="AW1024" s="47"/>
      <c r="AX1024" s="47"/>
      <c r="AY1024" s="47"/>
    </row>
    <row r="1025" spans="1:51" ht="13.2">
      <c r="A1025" s="48"/>
      <c r="B1025" s="48"/>
      <c r="E1025" s="25"/>
      <c r="F1025" s="25"/>
      <c r="G1025" s="48"/>
      <c r="T1025" s="190"/>
      <c r="U1025" s="190"/>
      <c r="V1025" s="190"/>
      <c r="W1025" s="190"/>
      <c r="X1025" s="190"/>
      <c r="Y1025" s="190"/>
      <c r="Z1025" s="190"/>
      <c r="AA1025" s="190"/>
      <c r="AB1025" s="190"/>
      <c r="AC1025" s="190"/>
      <c r="AD1025" s="190"/>
      <c r="AE1025" s="190"/>
      <c r="AF1025" s="47"/>
      <c r="AG1025" s="47"/>
      <c r="AH1025" s="47"/>
      <c r="AI1025" s="47"/>
      <c r="AJ1025" s="47"/>
      <c r="AK1025" s="47"/>
      <c r="AL1025" s="47"/>
      <c r="AM1025" s="47"/>
      <c r="AN1025" s="47"/>
      <c r="AO1025" s="47"/>
      <c r="AP1025" s="47"/>
      <c r="AQ1025" s="47"/>
      <c r="AR1025" s="47"/>
      <c r="AS1025" s="47"/>
      <c r="AT1025" s="47"/>
      <c r="AU1025" s="47"/>
      <c r="AV1025" s="47"/>
      <c r="AW1025" s="47"/>
      <c r="AX1025" s="47"/>
      <c r="AY1025" s="47"/>
    </row>
    <row r="1026" spans="1:51" ht="13.2">
      <c r="A1026" s="48"/>
      <c r="B1026" s="48"/>
      <c r="E1026" s="25"/>
      <c r="F1026" s="25"/>
      <c r="G1026" s="48"/>
      <c r="T1026" s="190"/>
      <c r="U1026" s="190"/>
      <c r="V1026" s="190"/>
      <c r="W1026" s="190"/>
      <c r="X1026" s="190"/>
      <c r="Y1026" s="190"/>
      <c r="Z1026" s="190"/>
      <c r="AA1026" s="190"/>
      <c r="AB1026" s="190"/>
      <c r="AC1026" s="190"/>
      <c r="AD1026" s="190"/>
      <c r="AE1026" s="190"/>
      <c r="AF1026" s="47"/>
      <c r="AG1026" s="47"/>
      <c r="AH1026" s="47"/>
      <c r="AI1026" s="47"/>
      <c r="AJ1026" s="47"/>
      <c r="AK1026" s="47"/>
      <c r="AL1026" s="47"/>
      <c r="AM1026" s="47"/>
      <c r="AN1026" s="47"/>
      <c r="AO1026" s="47"/>
      <c r="AP1026" s="47"/>
      <c r="AQ1026" s="47"/>
      <c r="AR1026" s="47"/>
      <c r="AS1026" s="47"/>
      <c r="AT1026" s="47"/>
      <c r="AU1026" s="47"/>
      <c r="AV1026" s="47"/>
      <c r="AW1026" s="47"/>
      <c r="AX1026" s="47"/>
      <c r="AY1026" s="47"/>
    </row>
    <row r="1027" spans="1:51" ht="13.2">
      <c r="A1027" s="48"/>
      <c r="B1027" s="48"/>
      <c r="E1027" s="25"/>
      <c r="F1027" s="25"/>
      <c r="G1027" s="48"/>
      <c r="T1027" s="190"/>
      <c r="U1027" s="190"/>
      <c r="V1027" s="190"/>
      <c r="W1027" s="190"/>
      <c r="X1027" s="190"/>
      <c r="Y1027" s="190"/>
      <c r="Z1027" s="190"/>
      <c r="AA1027" s="190"/>
      <c r="AB1027" s="190"/>
      <c r="AC1027" s="190"/>
      <c r="AD1027" s="190"/>
      <c r="AE1027" s="190"/>
      <c r="AF1027" s="47"/>
      <c r="AG1027" s="47"/>
      <c r="AH1027" s="47"/>
      <c r="AI1027" s="47"/>
      <c r="AJ1027" s="47"/>
      <c r="AK1027" s="47"/>
      <c r="AL1027" s="47"/>
      <c r="AM1027" s="47"/>
      <c r="AN1027" s="47"/>
      <c r="AO1027" s="47"/>
      <c r="AP1027" s="47"/>
      <c r="AQ1027" s="47"/>
      <c r="AR1027" s="47"/>
      <c r="AS1027" s="47"/>
      <c r="AT1027" s="47"/>
      <c r="AU1027" s="47"/>
      <c r="AV1027" s="47"/>
      <c r="AW1027" s="47"/>
      <c r="AX1027" s="47"/>
      <c r="AY1027" s="47"/>
    </row>
    <row r="1028" spans="1:51" ht="13.2">
      <c r="A1028" s="48"/>
      <c r="B1028" s="48"/>
      <c r="E1028" s="25"/>
      <c r="F1028" s="25"/>
      <c r="G1028" s="48"/>
      <c r="T1028" s="190"/>
      <c r="U1028" s="190"/>
      <c r="V1028" s="190"/>
      <c r="W1028" s="190"/>
      <c r="X1028" s="190"/>
      <c r="Y1028" s="190"/>
      <c r="Z1028" s="190"/>
      <c r="AA1028" s="190"/>
      <c r="AB1028" s="190"/>
      <c r="AC1028" s="190"/>
      <c r="AD1028" s="190"/>
      <c r="AE1028" s="190"/>
      <c r="AF1028" s="47"/>
      <c r="AG1028" s="47"/>
      <c r="AH1028" s="47"/>
      <c r="AI1028" s="47"/>
      <c r="AJ1028" s="47"/>
      <c r="AK1028" s="47"/>
      <c r="AL1028" s="47"/>
      <c r="AM1028" s="47"/>
      <c r="AN1028" s="47"/>
      <c r="AO1028" s="47"/>
      <c r="AP1028" s="47"/>
      <c r="AQ1028" s="47"/>
      <c r="AR1028" s="47"/>
      <c r="AS1028" s="47"/>
      <c r="AT1028" s="47"/>
      <c r="AU1028" s="47"/>
      <c r="AV1028" s="47"/>
      <c r="AW1028" s="47"/>
      <c r="AX1028" s="47"/>
      <c r="AY1028" s="47"/>
    </row>
    <row r="1029" spans="1:51" ht="13.2">
      <c r="A1029" s="48"/>
      <c r="B1029" s="48"/>
      <c r="E1029" s="25"/>
      <c r="F1029" s="25"/>
      <c r="G1029" s="48"/>
      <c r="T1029" s="190"/>
      <c r="U1029" s="190"/>
      <c r="V1029" s="190"/>
      <c r="W1029" s="190"/>
      <c r="X1029" s="190"/>
      <c r="Y1029" s="190"/>
      <c r="Z1029" s="190"/>
      <c r="AA1029" s="190"/>
      <c r="AB1029" s="190"/>
      <c r="AC1029" s="190"/>
      <c r="AD1029" s="190"/>
      <c r="AE1029" s="190"/>
      <c r="AF1029" s="47"/>
      <c r="AG1029" s="47"/>
      <c r="AH1029" s="47"/>
      <c r="AI1029" s="47"/>
      <c r="AJ1029" s="47"/>
      <c r="AK1029" s="47"/>
      <c r="AL1029" s="47"/>
      <c r="AM1029" s="47"/>
      <c r="AN1029" s="47"/>
      <c r="AO1029" s="47"/>
      <c r="AP1029" s="47"/>
      <c r="AQ1029" s="47"/>
      <c r="AR1029" s="47"/>
      <c r="AS1029" s="47"/>
      <c r="AT1029" s="47"/>
      <c r="AU1029" s="47"/>
      <c r="AV1029" s="47"/>
      <c r="AW1029" s="47"/>
      <c r="AX1029" s="47"/>
      <c r="AY1029" s="47"/>
    </row>
    <row r="1030" spans="1:51" ht="13.2">
      <c r="A1030" s="48"/>
      <c r="B1030" s="48"/>
      <c r="E1030" s="25"/>
      <c r="F1030" s="25"/>
      <c r="G1030" s="48"/>
      <c r="T1030" s="190"/>
      <c r="U1030" s="190"/>
      <c r="V1030" s="190"/>
      <c r="W1030" s="190"/>
      <c r="X1030" s="190"/>
      <c r="Y1030" s="190"/>
      <c r="Z1030" s="190"/>
      <c r="AA1030" s="190"/>
      <c r="AB1030" s="190"/>
      <c r="AC1030" s="190"/>
      <c r="AD1030" s="190"/>
      <c r="AE1030" s="190"/>
      <c r="AF1030" s="47"/>
      <c r="AG1030" s="47"/>
      <c r="AH1030" s="47"/>
      <c r="AI1030" s="47"/>
      <c r="AJ1030" s="47"/>
      <c r="AK1030" s="47"/>
      <c r="AL1030" s="47"/>
      <c r="AM1030" s="47"/>
      <c r="AN1030" s="47"/>
      <c r="AO1030" s="47"/>
      <c r="AP1030" s="47"/>
      <c r="AQ1030" s="47"/>
      <c r="AR1030" s="47"/>
      <c r="AS1030" s="47"/>
      <c r="AT1030" s="47"/>
      <c r="AU1030" s="47"/>
      <c r="AV1030" s="47"/>
      <c r="AW1030" s="47"/>
      <c r="AX1030" s="47"/>
      <c r="AY1030" s="47"/>
    </row>
    <row r="1031" spans="1:51" ht="13.2">
      <c r="A1031" s="48"/>
      <c r="B1031" s="48"/>
      <c r="E1031" s="25"/>
      <c r="F1031" s="25"/>
      <c r="G1031" s="48"/>
      <c r="T1031" s="190"/>
      <c r="U1031" s="190"/>
      <c r="V1031" s="190"/>
      <c r="W1031" s="190"/>
      <c r="X1031" s="190"/>
      <c r="Y1031" s="190"/>
      <c r="Z1031" s="190"/>
      <c r="AA1031" s="190"/>
      <c r="AB1031" s="190"/>
      <c r="AC1031" s="190"/>
      <c r="AD1031" s="190"/>
      <c r="AE1031" s="190"/>
      <c r="AF1031" s="47"/>
      <c r="AG1031" s="47"/>
      <c r="AH1031" s="47"/>
      <c r="AI1031" s="47"/>
      <c r="AJ1031" s="47"/>
      <c r="AK1031" s="47"/>
      <c r="AL1031" s="47"/>
      <c r="AM1031" s="47"/>
      <c r="AN1031" s="47"/>
      <c r="AO1031" s="47"/>
      <c r="AP1031" s="47"/>
      <c r="AQ1031" s="47"/>
      <c r="AR1031" s="47"/>
      <c r="AS1031" s="47"/>
      <c r="AT1031" s="47"/>
      <c r="AU1031" s="47"/>
      <c r="AV1031" s="47"/>
      <c r="AW1031" s="47"/>
      <c r="AX1031" s="47"/>
      <c r="AY1031" s="47"/>
    </row>
    <row r="1032" spans="1:51" ht="13.2">
      <c r="A1032" s="48"/>
      <c r="B1032" s="48"/>
      <c r="E1032" s="25"/>
      <c r="F1032" s="25"/>
      <c r="G1032" s="48"/>
      <c r="T1032" s="190"/>
      <c r="U1032" s="190"/>
      <c r="V1032" s="190"/>
      <c r="W1032" s="190"/>
      <c r="X1032" s="190"/>
      <c r="Y1032" s="190"/>
      <c r="Z1032" s="190"/>
      <c r="AA1032" s="190"/>
      <c r="AB1032" s="190"/>
      <c r="AC1032" s="190"/>
      <c r="AD1032" s="190"/>
      <c r="AE1032" s="190"/>
      <c r="AF1032" s="47"/>
      <c r="AG1032" s="47"/>
      <c r="AH1032" s="47"/>
      <c r="AI1032" s="47"/>
      <c r="AJ1032" s="47"/>
      <c r="AK1032" s="47"/>
      <c r="AL1032" s="47"/>
      <c r="AM1032" s="47"/>
      <c r="AN1032" s="47"/>
      <c r="AO1032" s="47"/>
      <c r="AP1032" s="47"/>
      <c r="AQ1032" s="47"/>
      <c r="AR1032" s="47"/>
      <c r="AS1032" s="47"/>
      <c r="AT1032" s="47"/>
      <c r="AU1032" s="47"/>
      <c r="AV1032" s="47"/>
      <c r="AW1032" s="47"/>
      <c r="AX1032" s="47"/>
      <c r="AY1032" s="47"/>
    </row>
    <row r="1033" spans="1:51" ht="13.2">
      <c r="A1033" s="48"/>
      <c r="B1033" s="48"/>
      <c r="E1033" s="25"/>
      <c r="F1033" s="25"/>
      <c r="G1033" s="48"/>
      <c r="T1033" s="190"/>
      <c r="U1033" s="190"/>
      <c r="V1033" s="190"/>
      <c r="W1033" s="190"/>
      <c r="X1033" s="190"/>
      <c r="Y1033" s="190"/>
      <c r="Z1033" s="190"/>
      <c r="AA1033" s="190"/>
      <c r="AB1033" s="190"/>
      <c r="AC1033" s="190"/>
      <c r="AD1033" s="190"/>
      <c r="AE1033" s="190"/>
      <c r="AF1033" s="47"/>
      <c r="AG1033" s="47"/>
      <c r="AH1033" s="47"/>
      <c r="AI1033" s="47"/>
      <c r="AJ1033" s="47"/>
      <c r="AK1033" s="47"/>
      <c r="AL1033" s="47"/>
      <c r="AM1033" s="47"/>
      <c r="AN1033" s="47"/>
      <c r="AO1033" s="47"/>
      <c r="AP1033" s="47"/>
      <c r="AQ1033" s="47"/>
      <c r="AR1033" s="47"/>
      <c r="AS1033" s="47"/>
      <c r="AT1033" s="47"/>
      <c r="AU1033" s="47"/>
      <c r="AV1033" s="47"/>
      <c r="AW1033" s="47"/>
      <c r="AX1033" s="47"/>
      <c r="AY1033" s="47"/>
    </row>
    <row r="1034" spans="1:51" ht="13.2">
      <c r="A1034" s="48"/>
      <c r="B1034" s="48"/>
      <c r="E1034" s="25"/>
      <c r="F1034" s="25"/>
      <c r="G1034" s="48"/>
      <c r="T1034" s="190"/>
      <c r="U1034" s="190"/>
      <c r="V1034" s="190"/>
      <c r="W1034" s="190"/>
      <c r="X1034" s="190"/>
      <c r="Y1034" s="190"/>
      <c r="Z1034" s="190"/>
      <c r="AA1034" s="190"/>
      <c r="AB1034" s="190"/>
      <c r="AC1034" s="190"/>
      <c r="AD1034" s="190"/>
      <c r="AE1034" s="190"/>
      <c r="AF1034" s="47"/>
      <c r="AG1034" s="47"/>
      <c r="AH1034" s="47"/>
      <c r="AI1034" s="47"/>
      <c r="AJ1034" s="47"/>
      <c r="AK1034" s="47"/>
      <c r="AL1034" s="47"/>
      <c r="AM1034" s="47"/>
      <c r="AN1034" s="47"/>
      <c r="AO1034" s="47"/>
      <c r="AP1034" s="47"/>
      <c r="AQ1034" s="47"/>
      <c r="AR1034" s="47"/>
      <c r="AS1034" s="47"/>
      <c r="AT1034" s="47"/>
      <c r="AU1034" s="47"/>
      <c r="AV1034" s="47"/>
      <c r="AW1034" s="47"/>
      <c r="AX1034" s="47"/>
      <c r="AY1034" s="47"/>
    </row>
    <row r="1035" spans="1:51" ht="13.2">
      <c r="A1035" s="48"/>
      <c r="B1035" s="48"/>
      <c r="E1035" s="25"/>
      <c r="F1035" s="25"/>
      <c r="G1035" s="48"/>
      <c r="T1035" s="190"/>
      <c r="U1035" s="190"/>
      <c r="V1035" s="190"/>
      <c r="W1035" s="190"/>
      <c r="X1035" s="190"/>
      <c r="Y1035" s="190"/>
      <c r="Z1035" s="190"/>
      <c r="AA1035" s="190"/>
      <c r="AB1035" s="190"/>
      <c r="AC1035" s="190"/>
      <c r="AD1035" s="190"/>
      <c r="AE1035" s="190"/>
      <c r="AF1035" s="47"/>
      <c r="AG1035" s="47"/>
      <c r="AH1035" s="47"/>
      <c r="AI1035" s="47"/>
      <c r="AJ1035" s="47"/>
      <c r="AK1035" s="47"/>
      <c r="AL1035" s="47"/>
      <c r="AM1035" s="47"/>
      <c r="AN1035" s="47"/>
      <c r="AO1035" s="47"/>
      <c r="AP1035" s="47"/>
      <c r="AQ1035" s="47"/>
      <c r="AR1035" s="47"/>
      <c r="AS1035" s="47"/>
      <c r="AT1035" s="47"/>
      <c r="AU1035" s="47"/>
      <c r="AV1035" s="47"/>
      <c r="AW1035" s="47"/>
      <c r="AX1035" s="47"/>
      <c r="AY1035" s="47"/>
    </row>
    <row r="1036" spans="1:51" ht="13.2">
      <c r="A1036" s="48"/>
      <c r="B1036" s="48"/>
      <c r="E1036" s="25"/>
      <c r="F1036" s="25"/>
      <c r="G1036" s="48"/>
      <c r="T1036" s="190"/>
      <c r="U1036" s="190"/>
      <c r="V1036" s="190"/>
      <c r="W1036" s="190"/>
      <c r="X1036" s="190"/>
      <c r="Y1036" s="190"/>
      <c r="Z1036" s="190"/>
      <c r="AA1036" s="190"/>
      <c r="AB1036" s="190"/>
      <c r="AC1036" s="190"/>
      <c r="AD1036" s="190"/>
      <c r="AE1036" s="190"/>
      <c r="AF1036" s="47"/>
      <c r="AG1036" s="47"/>
      <c r="AH1036" s="47"/>
      <c r="AI1036" s="47"/>
      <c r="AJ1036" s="47"/>
      <c r="AK1036" s="47"/>
      <c r="AL1036" s="47"/>
      <c r="AM1036" s="47"/>
      <c r="AN1036" s="47"/>
      <c r="AO1036" s="47"/>
      <c r="AP1036" s="47"/>
      <c r="AQ1036" s="47"/>
      <c r="AR1036" s="47"/>
      <c r="AS1036" s="47"/>
      <c r="AT1036" s="47"/>
      <c r="AU1036" s="47"/>
      <c r="AV1036" s="47"/>
      <c r="AW1036" s="47"/>
      <c r="AX1036" s="47"/>
      <c r="AY1036" s="47"/>
    </row>
    <row r="1037" spans="1:51" ht="13.2">
      <c r="A1037" s="48"/>
      <c r="B1037" s="48"/>
      <c r="E1037" s="25"/>
      <c r="F1037" s="25"/>
      <c r="G1037" s="48"/>
      <c r="T1037" s="190"/>
      <c r="U1037" s="190"/>
      <c r="V1037" s="190"/>
      <c r="W1037" s="190"/>
      <c r="X1037" s="190"/>
      <c r="Y1037" s="190"/>
      <c r="Z1037" s="190"/>
      <c r="AA1037" s="190"/>
      <c r="AB1037" s="190"/>
      <c r="AC1037" s="190"/>
      <c r="AD1037" s="190"/>
      <c r="AE1037" s="190"/>
      <c r="AF1037" s="47"/>
      <c r="AG1037" s="47"/>
      <c r="AH1037" s="47"/>
      <c r="AI1037" s="47"/>
      <c r="AJ1037" s="47"/>
      <c r="AK1037" s="47"/>
      <c r="AL1037" s="47"/>
      <c r="AM1037" s="47"/>
      <c r="AN1037" s="47"/>
      <c r="AO1037" s="47"/>
      <c r="AP1037" s="47"/>
      <c r="AQ1037" s="47"/>
      <c r="AR1037" s="47"/>
      <c r="AS1037" s="47"/>
      <c r="AT1037" s="47"/>
      <c r="AU1037" s="47"/>
      <c r="AV1037" s="47"/>
      <c r="AW1037" s="47"/>
      <c r="AX1037" s="47"/>
      <c r="AY1037" s="47"/>
    </row>
    <row r="1038" spans="1:51" ht="13.2">
      <c r="A1038" s="48"/>
      <c r="B1038" s="48"/>
      <c r="E1038" s="25"/>
      <c r="F1038" s="25"/>
      <c r="G1038" s="48"/>
      <c r="T1038" s="190"/>
      <c r="U1038" s="190"/>
      <c r="V1038" s="190"/>
      <c r="W1038" s="190"/>
      <c r="X1038" s="190"/>
      <c r="Y1038" s="190"/>
      <c r="Z1038" s="190"/>
      <c r="AA1038" s="190"/>
      <c r="AB1038" s="190"/>
      <c r="AC1038" s="190"/>
      <c r="AD1038" s="190"/>
      <c r="AE1038" s="190"/>
      <c r="AF1038" s="47"/>
      <c r="AG1038" s="47"/>
      <c r="AH1038" s="47"/>
      <c r="AI1038" s="47"/>
      <c r="AJ1038" s="47"/>
      <c r="AK1038" s="47"/>
      <c r="AL1038" s="47"/>
      <c r="AM1038" s="47"/>
      <c r="AN1038" s="47"/>
      <c r="AO1038" s="47"/>
      <c r="AP1038" s="47"/>
      <c r="AQ1038" s="47"/>
      <c r="AR1038" s="47"/>
      <c r="AS1038" s="47"/>
      <c r="AT1038" s="47"/>
      <c r="AU1038" s="47"/>
      <c r="AV1038" s="47"/>
      <c r="AW1038" s="47"/>
      <c r="AX1038" s="47"/>
      <c r="AY1038" s="47"/>
    </row>
    <row r="1039" spans="1:51" ht="13.2">
      <c r="A1039" s="48"/>
      <c r="B1039" s="48"/>
      <c r="E1039" s="25"/>
      <c r="F1039" s="25"/>
      <c r="G1039" s="48"/>
      <c r="T1039" s="190"/>
      <c r="U1039" s="190"/>
      <c r="V1039" s="190"/>
      <c r="W1039" s="190"/>
      <c r="X1039" s="190"/>
      <c r="Y1039" s="190"/>
      <c r="Z1039" s="190"/>
      <c r="AA1039" s="190"/>
      <c r="AB1039" s="190"/>
      <c r="AC1039" s="190"/>
      <c r="AD1039" s="190"/>
      <c r="AE1039" s="190"/>
      <c r="AF1039" s="47"/>
      <c r="AG1039" s="47"/>
      <c r="AH1039" s="47"/>
      <c r="AI1039" s="47"/>
      <c r="AJ1039" s="47"/>
      <c r="AK1039" s="47"/>
      <c r="AL1039" s="47"/>
      <c r="AM1039" s="47"/>
      <c r="AN1039" s="47"/>
      <c r="AO1039" s="47"/>
      <c r="AP1039" s="47"/>
      <c r="AQ1039" s="47"/>
      <c r="AR1039" s="47"/>
      <c r="AS1039" s="47"/>
      <c r="AT1039" s="47"/>
      <c r="AU1039" s="47"/>
      <c r="AV1039" s="47"/>
      <c r="AW1039" s="47"/>
      <c r="AX1039" s="47"/>
      <c r="AY1039" s="47"/>
    </row>
    <row r="1040" spans="1:51" ht="13.2">
      <c r="A1040" s="48"/>
      <c r="B1040" s="48"/>
      <c r="E1040" s="25"/>
      <c r="F1040" s="25"/>
      <c r="G1040" s="48"/>
      <c r="T1040" s="190"/>
      <c r="U1040" s="190"/>
      <c r="V1040" s="190"/>
      <c r="W1040" s="190"/>
      <c r="X1040" s="190"/>
      <c r="Y1040" s="190"/>
      <c r="Z1040" s="190"/>
      <c r="AA1040" s="190"/>
      <c r="AB1040" s="190"/>
      <c r="AC1040" s="190"/>
      <c r="AD1040" s="190"/>
      <c r="AE1040" s="190"/>
      <c r="AF1040" s="47"/>
      <c r="AG1040" s="47"/>
      <c r="AH1040" s="47"/>
      <c r="AI1040" s="47"/>
      <c r="AJ1040" s="47"/>
      <c r="AK1040" s="47"/>
      <c r="AL1040" s="47"/>
      <c r="AM1040" s="47"/>
      <c r="AN1040" s="47"/>
      <c r="AO1040" s="47"/>
      <c r="AP1040" s="47"/>
      <c r="AQ1040" s="47"/>
      <c r="AR1040" s="47"/>
      <c r="AS1040" s="47"/>
      <c r="AT1040" s="47"/>
      <c r="AU1040" s="47"/>
      <c r="AV1040" s="47"/>
      <c r="AW1040" s="47"/>
      <c r="AX1040" s="47"/>
      <c r="AY1040" s="47"/>
    </row>
    <row r="1041" spans="1:51" ht="13.2">
      <c r="A1041" s="48"/>
      <c r="B1041" s="48"/>
      <c r="E1041" s="25"/>
      <c r="F1041" s="25"/>
      <c r="G1041" s="48"/>
      <c r="T1041" s="190"/>
      <c r="U1041" s="190"/>
      <c r="V1041" s="190"/>
      <c r="W1041" s="190"/>
      <c r="X1041" s="190"/>
      <c r="Y1041" s="190"/>
      <c r="Z1041" s="190"/>
      <c r="AA1041" s="190"/>
      <c r="AB1041" s="190"/>
      <c r="AC1041" s="190"/>
      <c r="AD1041" s="190"/>
      <c r="AE1041" s="190"/>
      <c r="AF1041" s="47"/>
      <c r="AG1041" s="47"/>
      <c r="AH1041" s="47"/>
      <c r="AI1041" s="47"/>
      <c r="AJ1041" s="47"/>
      <c r="AK1041" s="47"/>
      <c r="AL1041" s="47"/>
      <c r="AM1041" s="47"/>
      <c r="AN1041" s="47"/>
      <c r="AO1041" s="47"/>
      <c r="AP1041" s="47"/>
      <c r="AQ1041" s="47"/>
      <c r="AR1041" s="47"/>
      <c r="AS1041" s="47"/>
      <c r="AT1041" s="47"/>
      <c r="AU1041" s="47"/>
      <c r="AV1041" s="47"/>
      <c r="AW1041" s="47"/>
      <c r="AX1041" s="47"/>
      <c r="AY1041" s="47"/>
    </row>
    <row r="1042" spans="1:51" ht="13.2">
      <c r="A1042" s="48"/>
      <c r="B1042" s="48"/>
      <c r="E1042" s="25"/>
      <c r="F1042" s="25"/>
      <c r="G1042" s="48"/>
      <c r="T1042" s="190"/>
      <c r="U1042" s="190"/>
      <c r="V1042" s="190"/>
      <c r="W1042" s="190"/>
      <c r="X1042" s="190"/>
      <c r="Y1042" s="190"/>
      <c r="Z1042" s="190"/>
      <c r="AA1042" s="190"/>
      <c r="AB1042" s="190"/>
      <c r="AC1042" s="190"/>
      <c r="AD1042" s="190"/>
      <c r="AE1042" s="190"/>
      <c r="AF1042" s="47"/>
      <c r="AG1042" s="47"/>
      <c r="AH1042" s="47"/>
      <c r="AI1042" s="47"/>
      <c r="AJ1042" s="47"/>
      <c r="AK1042" s="47"/>
      <c r="AL1042" s="47"/>
      <c r="AM1042" s="47"/>
      <c r="AN1042" s="47"/>
      <c r="AO1042" s="47"/>
      <c r="AP1042" s="47"/>
      <c r="AQ1042" s="47"/>
      <c r="AR1042" s="47"/>
      <c r="AS1042" s="47"/>
      <c r="AT1042" s="47"/>
      <c r="AU1042" s="47"/>
      <c r="AV1042" s="47"/>
      <c r="AW1042" s="47"/>
      <c r="AX1042" s="47"/>
      <c r="AY1042" s="47"/>
    </row>
    <row r="1043" spans="1:51" ht="13.2">
      <c r="A1043" s="48"/>
      <c r="B1043" s="48"/>
      <c r="E1043" s="25"/>
      <c r="F1043" s="25"/>
      <c r="G1043" s="48"/>
      <c r="T1043" s="190"/>
      <c r="U1043" s="190"/>
      <c r="V1043" s="190"/>
      <c r="W1043" s="190"/>
      <c r="X1043" s="190"/>
      <c r="Y1043" s="190"/>
      <c r="Z1043" s="190"/>
      <c r="AA1043" s="190"/>
      <c r="AB1043" s="190"/>
      <c r="AC1043" s="190"/>
      <c r="AD1043" s="190"/>
      <c r="AE1043" s="190"/>
      <c r="AF1043" s="47"/>
      <c r="AG1043" s="47"/>
      <c r="AH1043" s="47"/>
      <c r="AI1043" s="47"/>
      <c r="AJ1043" s="47"/>
      <c r="AK1043" s="47"/>
      <c r="AL1043" s="47"/>
      <c r="AM1043" s="47"/>
      <c r="AN1043" s="47"/>
      <c r="AO1043" s="47"/>
      <c r="AP1043" s="47"/>
      <c r="AQ1043" s="47"/>
      <c r="AR1043" s="47"/>
      <c r="AS1043" s="47"/>
      <c r="AT1043" s="47"/>
      <c r="AU1043" s="47"/>
      <c r="AV1043" s="47"/>
      <c r="AW1043" s="47"/>
      <c r="AX1043" s="47"/>
      <c r="AY1043" s="47"/>
    </row>
    <row r="1044" spans="1:51" ht="13.2">
      <c r="A1044" s="48"/>
      <c r="B1044" s="48"/>
      <c r="E1044" s="25"/>
      <c r="F1044" s="25"/>
      <c r="G1044" s="48"/>
      <c r="T1044" s="190"/>
      <c r="U1044" s="190"/>
      <c r="V1044" s="190"/>
      <c r="W1044" s="190"/>
      <c r="X1044" s="190"/>
      <c r="Y1044" s="190"/>
      <c r="Z1044" s="190"/>
      <c r="AA1044" s="190"/>
      <c r="AB1044" s="190"/>
      <c r="AC1044" s="190"/>
      <c r="AD1044" s="190"/>
      <c r="AE1044" s="190"/>
      <c r="AF1044" s="47"/>
      <c r="AG1044" s="47"/>
      <c r="AH1044" s="47"/>
      <c r="AI1044" s="47"/>
      <c r="AJ1044" s="47"/>
      <c r="AK1044" s="47"/>
      <c r="AL1044" s="47"/>
      <c r="AM1044" s="47"/>
      <c r="AN1044" s="47"/>
      <c r="AO1044" s="47"/>
      <c r="AP1044" s="47"/>
      <c r="AQ1044" s="47"/>
      <c r="AR1044" s="47"/>
      <c r="AS1044" s="47"/>
      <c r="AT1044" s="47"/>
      <c r="AU1044" s="47"/>
      <c r="AV1044" s="47"/>
      <c r="AW1044" s="47"/>
      <c r="AX1044" s="47"/>
      <c r="AY1044" s="47"/>
    </row>
    <row r="1045" spans="1:51" ht="13.2">
      <c r="A1045" s="48"/>
      <c r="B1045" s="48"/>
      <c r="E1045" s="25"/>
      <c r="F1045" s="25"/>
      <c r="G1045" s="48"/>
      <c r="T1045" s="190"/>
      <c r="U1045" s="190"/>
      <c r="V1045" s="190"/>
      <c r="W1045" s="190"/>
      <c r="X1045" s="190"/>
      <c r="Y1045" s="190"/>
      <c r="Z1045" s="190"/>
      <c r="AA1045" s="190"/>
      <c r="AB1045" s="190"/>
      <c r="AC1045" s="190"/>
      <c r="AD1045" s="190"/>
      <c r="AE1045" s="190"/>
      <c r="AF1045" s="47"/>
      <c r="AG1045" s="47"/>
      <c r="AH1045" s="47"/>
      <c r="AI1045" s="47"/>
      <c r="AJ1045" s="47"/>
      <c r="AK1045" s="47"/>
      <c r="AL1045" s="47"/>
      <c r="AM1045" s="47"/>
      <c r="AN1045" s="47"/>
      <c r="AO1045" s="47"/>
      <c r="AP1045" s="47"/>
      <c r="AQ1045" s="47"/>
      <c r="AR1045" s="47"/>
      <c r="AS1045" s="47"/>
      <c r="AT1045" s="47"/>
      <c r="AU1045" s="47"/>
      <c r="AV1045" s="47"/>
      <c r="AW1045" s="47"/>
      <c r="AX1045" s="47"/>
      <c r="AY1045" s="47"/>
    </row>
    <row r="1046" spans="1:51" ht="13.2">
      <c r="A1046" s="48"/>
      <c r="B1046" s="48"/>
      <c r="E1046" s="25"/>
      <c r="F1046" s="25"/>
      <c r="G1046" s="48"/>
      <c r="T1046" s="190"/>
      <c r="U1046" s="190"/>
      <c r="V1046" s="190"/>
      <c r="W1046" s="190"/>
      <c r="X1046" s="190"/>
      <c r="Y1046" s="190"/>
      <c r="Z1046" s="190"/>
      <c r="AA1046" s="190"/>
      <c r="AB1046" s="190"/>
      <c r="AC1046" s="190"/>
      <c r="AD1046" s="190"/>
      <c r="AE1046" s="190"/>
      <c r="AF1046" s="47"/>
      <c r="AG1046" s="47"/>
      <c r="AH1046" s="47"/>
      <c r="AI1046" s="47"/>
      <c r="AJ1046" s="47"/>
      <c r="AK1046" s="47"/>
      <c r="AL1046" s="47"/>
      <c r="AM1046" s="47"/>
      <c r="AN1046" s="47"/>
      <c r="AO1046" s="47"/>
      <c r="AP1046" s="47"/>
      <c r="AQ1046" s="47"/>
      <c r="AR1046" s="47"/>
      <c r="AS1046" s="47"/>
      <c r="AT1046" s="47"/>
      <c r="AU1046" s="47"/>
      <c r="AV1046" s="47"/>
      <c r="AW1046" s="47"/>
      <c r="AX1046" s="47"/>
      <c r="AY1046" s="47"/>
    </row>
    <row r="1047" spans="1:51" ht="13.2">
      <c r="A1047" s="48"/>
      <c r="B1047" s="48"/>
      <c r="E1047" s="25"/>
      <c r="F1047" s="25"/>
      <c r="G1047" s="48"/>
      <c r="T1047" s="190"/>
      <c r="U1047" s="190"/>
      <c r="V1047" s="190"/>
      <c r="W1047" s="190"/>
      <c r="X1047" s="190"/>
      <c r="Y1047" s="190"/>
      <c r="Z1047" s="190"/>
      <c r="AA1047" s="190"/>
      <c r="AB1047" s="190"/>
      <c r="AC1047" s="190"/>
      <c r="AD1047" s="190"/>
      <c r="AE1047" s="190"/>
      <c r="AF1047" s="47"/>
      <c r="AG1047" s="47"/>
      <c r="AH1047" s="47"/>
      <c r="AI1047" s="47"/>
      <c r="AJ1047" s="47"/>
      <c r="AK1047" s="47"/>
      <c r="AL1047" s="47"/>
      <c r="AM1047" s="47"/>
      <c r="AN1047" s="47"/>
      <c r="AO1047" s="47"/>
      <c r="AP1047" s="47"/>
      <c r="AQ1047" s="47"/>
      <c r="AR1047" s="47"/>
      <c r="AS1047" s="47"/>
      <c r="AT1047" s="47"/>
      <c r="AU1047" s="47"/>
      <c r="AV1047" s="47"/>
      <c r="AW1047" s="47"/>
      <c r="AX1047" s="47"/>
      <c r="AY1047" s="47"/>
    </row>
  </sheetData>
  <autoFilter ref="A1:AS224" xr:uid="{00000000-0009-0000-0000-000009000000}"/>
  <dataValidations count="1">
    <dataValidation type="list" allowBlank="1" showErrorMessage="1" sqref="AG1:AG1047" xr:uid="{00000000-0002-0000-0900-000000000000}">
      <formula1>"Audio,Bookstall,Crowd Mgmt,Cultural,Decoration,GTS,Health,Helpdesk,Hospitality,KDHT,Live Stream,Maha Prasad,Mobile,Parking,Puja/Homa,Reserve,Seva,Tickets,Transport,Transportation,Venue Maintenance,Volunteer Desk,Youth Mobile,Pooja"</formula1>
    </dataValidation>
  </dataValidations>
  <hyperlinks>
    <hyperlink ref="G176" r:id="rId1" xr:uid="{00000000-0004-0000-0900-000000000000}"/>
    <hyperlink ref="G177" r:id="rId2" xr:uid="{00000000-0004-0000-0900-000001000000}"/>
    <hyperlink ref="G180" r:id="rId3" xr:uid="{00000000-0004-0000-0900-000002000000}"/>
    <hyperlink ref="G209" r:id="rId4" xr:uid="{00000000-0004-0000-0900-000003000000}"/>
    <hyperlink ref="G210" r:id="rId5" xr:uid="{00000000-0004-0000-0900-000004000000}"/>
    <hyperlink ref="G211" r:id="rId6" xr:uid="{00000000-0004-0000-0900-000005000000}"/>
    <hyperlink ref="G212" r:id="rId7" xr:uid="{00000000-0004-0000-0900-000006000000}"/>
    <hyperlink ref="G213" r:id="rId8" xr:uid="{00000000-0004-0000-0900-000007000000}"/>
  </hyperlinks>
  <pageMargins left="0.7" right="0.7" top="0.75" bottom="0.75" header="0.3" footer="0.3"/>
  <legacyDrawing r:id="rId9"/>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AB999"/>
  <sheetViews>
    <sheetView topLeftCell="B1" workbookViewId="0">
      <selection activeCell="B162" sqref="B162"/>
    </sheetView>
  </sheetViews>
  <sheetFormatPr defaultColWidth="12.6640625" defaultRowHeight="15.75" customHeight="1"/>
  <cols>
    <col min="1" max="1" width="11.44140625" customWidth="1"/>
    <col min="2" max="2" width="9.88671875" customWidth="1"/>
    <col min="3" max="3" width="15.88671875" customWidth="1"/>
    <col min="4" max="4" width="14.88671875" customWidth="1"/>
    <col min="5" max="5" width="14.21875" customWidth="1"/>
    <col min="6" max="6" width="11.88671875" customWidth="1"/>
    <col min="7" max="7" width="24.88671875" customWidth="1"/>
    <col min="8" max="8" width="23.88671875" customWidth="1"/>
  </cols>
  <sheetData>
    <row r="1" spans="1:28">
      <c r="A1" s="232" t="s">
        <v>3470</v>
      </c>
      <c r="B1" s="232" t="s">
        <v>3471</v>
      </c>
      <c r="C1" s="232" t="s">
        <v>3472</v>
      </c>
      <c r="D1" s="232" t="s">
        <v>3473</v>
      </c>
      <c r="E1" s="232" t="s">
        <v>3</v>
      </c>
      <c r="F1" s="232" t="s">
        <v>4</v>
      </c>
      <c r="G1" s="232" t="s">
        <v>2766</v>
      </c>
      <c r="H1" s="232" t="s">
        <v>2765</v>
      </c>
      <c r="I1" s="233"/>
      <c r="J1" s="233"/>
      <c r="K1" s="233"/>
      <c r="L1" s="233"/>
      <c r="M1" s="233"/>
      <c r="N1" s="233"/>
      <c r="O1" s="233"/>
      <c r="P1" s="233"/>
      <c r="Q1" s="233"/>
      <c r="R1" s="233"/>
      <c r="S1" s="233"/>
      <c r="T1" s="233"/>
      <c r="U1" s="233"/>
      <c r="V1" s="233"/>
      <c r="W1" s="233"/>
      <c r="X1" s="233"/>
      <c r="Y1" s="233"/>
      <c r="Z1" s="233"/>
      <c r="AA1" s="233"/>
      <c r="AB1" s="233"/>
    </row>
    <row r="2" spans="1:28">
      <c r="A2" s="107" t="s">
        <v>1757</v>
      </c>
      <c r="B2" s="107" t="s">
        <v>1706</v>
      </c>
      <c r="C2" s="107" t="s">
        <v>3474</v>
      </c>
      <c r="D2" s="107" t="s">
        <v>1758</v>
      </c>
      <c r="E2" s="234" t="s">
        <v>232</v>
      </c>
      <c r="F2" s="234" t="s">
        <v>233</v>
      </c>
      <c r="G2" s="107" t="s">
        <v>231</v>
      </c>
      <c r="H2" s="234">
        <v>4408320768</v>
      </c>
    </row>
    <row r="3" spans="1:28">
      <c r="A3" s="107" t="s">
        <v>1757</v>
      </c>
      <c r="B3" s="107" t="s">
        <v>1706</v>
      </c>
      <c r="C3" s="107" t="s">
        <v>3474</v>
      </c>
      <c r="D3" s="107" t="s">
        <v>1758</v>
      </c>
      <c r="E3" s="234" t="s">
        <v>275</v>
      </c>
      <c r="F3" s="234" t="s">
        <v>276</v>
      </c>
      <c r="G3" s="107" t="s">
        <v>274</v>
      </c>
      <c r="H3" s="234">
        <v>2242543575</v>
      </c>
    </row>
    <row r="4" spans="1:28">
      <c r="A4" s="107" t="s">
        <v>1757</v>
      </c>
      <c r="B4" s="107" t="s">
        <v>1706</v>
      </c>
      <c r="C4" s="107" t="s">
        <v>3474</v>
      </c>
      <c r="D4" s="107" t="s">
        <v>1758</v>
      </c>
      <c r="E4" s="234" t="s">
        <v>215</v>
      </c>
      <c r="F4" s="234" t="s">
        <v>467</v>
      </c>
      <c r="G4" s="107" t="s">
        <v>466</v>
      </c>
      <c r="H4" s="234">
        <v>9726899145</v>
      </c>
    </row>
    <row r="5" spans="1:28">
      <c r="A5" s="107" t="s">
        <v>1757</v>
      </c>
      <c r="B5" s="107" t="s">
        <v>1706</v>
      </c>
      <c r="C5" s="107" t="s">
        <v>3474</v>
      </c>
      <c r="D5" s="107" t="s">
        <v>1758</v>
      </c>
      <c r="E5" s="234" t="s">
        <v>754</v>
      </c>
      <c r="F5" s="234" t="s">
        <v>755</v>
      </c>
      <c r="G5" s="107" t="s">
        <v>753</v>
      </c>
      <c r="H5" s="234">
        <v>2146766148</v>
      </c>
    </row>
    <row r="6" spans="1:28">
      <c r="A6" s="107" t="s">
        <v>1757</v>
      </c>
      <c r="B6" s="107" t="s">
        <v>1706</v>
      </c>
      <c r="C6" s="107" t="s">
        <v>3474</v>
      </c>
      <c r="D6" s="107" t="s">
        <v>1758</v>
      </c>
      <c r="E6" s="107" t="s">
        <v>486</v>
      </c>
      <c r="F6" s="107" t="s">
        <v>467</v>
      </c>
      <c r="G6" s="107" t="s">
        <v>466</v>
      </c>
      <c r="H6" s="107">
        <v>9726899145</v>
      </c>
    </row>
    <row r="7" spans="1:28">
      <c r="A7" s="107" t="s">
        <v>1757</v>
      </c>
      <c r="B7" s="107" t="s">
        <v>1706</v>
      </c>
      <c r="C7" s="107" t="s">
        <v>3474</v>
      </c>
      <c r="D7" s="107" t="s">
        <v>1758</v>
      </c>
      <c r="E7" s="107" t="s">
        <v>2261</v>
      </c>
      <c r="F7" s="107" t="s">
        <v>467</v>
      </c>
      <c r="G7" s="107" t="s">
        <v>466</v>
      </c>
      <c r="H7" s="107">
        <v>9726899145</v>
      </c>
    </row>
    <row r="8" spans="1:28">
      <c r="A8" s="107" t="s">
        <v>1757</v>
      </c>
      <c r="B8" s="107" t="s">
        <v>1711</v>
      </c>
      <c r="C8" s="107" t="s">
        <v>3475</v>
      </c>
      <c r="D8" s="107" t="s">
        <v>1758</v>
      </c>
      <c r="E8" s="234" t="s">
        <v>232</v>
      </c>
      <c r="F8" s="234" t="s">
        <v>233</v>
      </c>
      <c r="G8" s="107" t="s">
        <v>231</v>
      </c>
      <c r="H8" s="234">
        <v>4408320768</v>
      </c>
    </row>
    <row r="9" spans="1:28">
      <c r="A9" s="107" t="s">
        <v>1757</v>
      </c>
      <c r="B9" s="107" t="s">
        <v>1711</v>
      </c>
      <c r="C9" s="107" t="s">
        <v>3475</v>
      </c>
      <c r="D9" s="107" t="s">
        <v>1758</v>
      </c>
      <c r="E9" s="234" t="s">
        <v>275</v>
      </c>
      <c r="F9" s="234" t="s">
        <v>276</v>
      </c>
      <c r="G9" s="107" t="s">
        <v>274</v>
      </c>
      <c r="H9" s="234">
        <v>2242543575</v>
      </c>
    </row>
    <row r="10" spans="1:28">
      <c r="A10" s="107" t="s">
        <v>1757</v>
      </c>
      <c r="B10" s="107" t="s">
        <v>1711</v>
      </c>
      <c r="C10" s="107" t="s">
        <v>3475</v>
      </c>
      <c r="D10" s="107" t="s">
        <v>1758</v>
      </c>
      <c r="E10" s="234" t="s">
        <v>215</v>
      </c>
      <c r="F10" s="234" t="s">
        <v>467</v>
      </c>
      <c r="G10" s="107" t="s">
        <v>466</v>
      </c>
      <c r="H10" s="234">
        <v>9726899145</v>
      </c>
    </row>
    <row r="11" spans="1:28">
      <c r="A11" s="107" t="s">
        <v>1757</v>
      </c>
      <c r="B11" s="107" t="s">
        <v>1711</v>
      </c>
      <c r="C11" s="107" t="s">
        <v>3475</v>
      </c>
      <c r="D11" s="107" t="s">
        <v>1758</v>
      </c>
      <c r="E11" s="234" t="s">
        <v>754</v>
      </c>
      <c r="F11" s="234" t="s">
        <v>755</v>
      </c>
      <c r="G11" s="107" t="s">
        <v>753</v>
      </c>
      <c r="H11" s="234">
        <v>2146766148</v>
      </c>
    </row>
    <row r="12" spans="1:28">
      <c r="A12" s="107" t="s">
        <v>1757</v>
      </c>
      <c r="B12" s="107" t="s">
        <v>1712</v>
      </c>
      <c r="C12" s="107" t="s">
        <v>3476</v>
      </c>
      <c r="D12" s="107" t="s">
        <v>1759</v>
      </c>
      <c r="E12" s="234" t="s">
        <v>232</v>
      </c>
      <c r="F12" s="234" t="s">
        <v>233</v>
      </c>
      <c r="G12" s="107" t="s">
        <v>231</v>
      </c>
      <c r="H12" s="234">
        <v>4408320768</v>
      </c>
    </row>
    <row r="13" spans="1:28">
      <c r="A13" s="107" t="s">
        <v>1757</v>
      </c>
      <c r="B13" s="107" t="s">
        <v>1712</v>
      </c>
      <c r="C13" s="107" t="s">
        <v>3476</v>
      </c>
      <c r="D13" s="107" t="s">
        <v>1759</v>
      </c>
      <c r="E13" s="234" t="s">
        <v>275</v>
      </c>
      <c r="F13" s="234" t="s">
        <v>276</v>
      </c>
      <c r="G13" s="107" t="s">
        <v>274</v>
      </c>
      <c r="H13" s="234">
        <v>2242543575</v>
      </c>
    </row>
    <row r="14" spans="1:28">
      <c r="A14" s="107" t="s">
        <v>1757</v>
      </c>
      <c r="B14" s="107" t="s">
        <v>1712</v>
      </c>
      <c r="C14" s="107" t="s">
        <v>3476</v>
      </c>
      <c r="D14" s="107" t="s">
        <v>1759</v>
      </c>
      <c r="E14" s="234" t="s">
        <v>215</v>
      </c>
      <c r="F14" s="234" t="s">
        <v>467</v>
      </c>
      <c r="G14" s="107" t="s">
        <v>466</v>
      </c>
      <c r="H14" s="234">
        <v>9726899145</v>
      </c>
    </row>
    <row r="15" spans="1:28">
      <c r="A15" s="107" t="s">
        <v>1757</v>
      </c>
      <c r="B15" s="107" t="s">
        <v>1712</v>
      </c>
      <c r="C15" s="107" t="s">
        <v>3476</v>
      </c>
      <c r="D15" s="107" t="s">
        <v>1759</v>
      </c>
      <c r="E15" s="234" t="s">
        <v>754</v>
      </c>
      <c r="F15" s="234" t="s">
        <v>755</v>
      </c>
      <c r="G15" s="107" t="s">
        <v>753</v>
      </c>
      <c r="H15" s="234">
        <v>2146766148</v>
      </c>
    </row>
    <row r="16" spans="1:28">
      <c r="A16" s="107" t="s">
        <v>1757</v>
      </c>
      <c r="B16" s="107" t="s">
        <v>1712</v>
      </c>
      <c r="C16" s="107" t="s">
        <v>3476</v>
      </c>
      <c r="D16" s="107" t="s">
        <v>1759</v>
      </c>
      <c r="E16" s="107" t="s">
        <v>486</v>
      </c>
      <c r="F16" s="107" t="s">
        <v>467</v>
      </c>
      <c r="G16" s="107" t="s">
        <v>466</v>
      </c>
      <c r="H16" s="107">
        <v>9726899145</v>
      </c>
    </row>
    <row r="17" spans="1:8">
      <c r="A17" s="107" t="s">
        <v>1757</v>
      </c>
      <c r="B17" s="107" t="s">
        <v>1712</v>
      </c>
      <c r="C17" s="107" t="s">
        <v>3476</v>
      </c>
      <c r="D17" s="107" t="s">
        <v>1759</v>
      </c>
      <c r="E17" s="107" t="s">
        <v>2261</v>
      </c>
      <c r="F17" s="107" t="s">
        <v>467</v>
      </c>
      <c r="G17" s="107" t="s">
        <v>466</v>
      </c>
      <c r="H17" s="107">
        <v>9726899145</v>
      </c>
    </row>
    <row r="18" spans="1:8">
      <c r="A18" s="107" t="s">
        <v>1757</v>
      </c>
      <c r="B18" s="107" t="s">
        <v>1714</v>
      </c>
      <c r="C18" s="107" t="s">
        <v>3477</v>
      </c>
      <c r="D18" s="107" t="s">
        <v>1758</v>
      </c>
      <c r="E18" s="234" t="s">
        <v>215</v>
      </c>
      <c r="F18" s="234" t="s">
        <v>467</v>
      </c>
      <c r="G18" s="107" t="s">
        <v>466</v>
      </c>
      <c r="H18" s="234">
        <v>9726899145</v>
      </c>
    </row>
    <row r="19" spans="1:8">
      <c r="A19" s="107" t="s">
        <v>1757</v>
      </c>
      <c r="B19" s="107" t="s">
        <v>1714</v>
      </c>
      <c r="C19" s="107" t="s">
        <v>3477</v>
      </c>
      <c r="D19" s="107" t="s">
        <v>1758</v>
      </c>
      <c r="E19" s="234" t="s">
        <v>754</v>
      </c>
      <c r="F19" s="234" t="s">
        <v>755</v>
      </c>
      <c r="G19" s="107" t="s">
        <v>753</v>
      </c>
      <c r="H19" s="234">
        <v>2146766148</v>
      </c>
    </row>
    <row r="20" spans="1:8">
      <c r="A20" s="107" t="s">
        <v>1757</v>
      </c>
      <c r="B20" s="107" t="s">
        <v>1714</v>
      </c>
      <c r="C20" s="107" t="s">
        <v>3477</v>
      </c>
      <c r="D20" s="107" t="s">
        <v>1758</v>
      </c>
      <c r="E20" s="107" t="s">
        <v>486</v>
      </c>
      <c r="F20" s="107" t="s">
        <v>467</v>
      </c>
      <c r="G20" s="107" t="s">
        <v>466</v>
      </c>
      <c r="H20" s="107">
        <v>9726899145</v>
      </c>
    </row>
    <row r="21" spans="1:8">
      <c r="A21" s="107" t="s">
        <v>1757</v>
      </c>
      <c r="B21" s="107" t="s">
        <v>1714</v>
      </c>
      <c r="C21" s="107" t="s">
        <v>3477</v>
      </c>
      <c r="D21" s="107" t="s">
        <v>1758</v>
      </c>
      <c r="E21" s="107" t="s">
        <v>2261</v>
      </c>
      <c r="F21" s="107" t="s">
        <v>467</v>
      </c>
      <c r="G21" s="107" t="s">
        <v>466</v>
      </c>
      <c r="H21" s="107">
        <v>9726899145</v>
      </c>
    </row>
    <row r="22" spans="1:8">
      <c r="A22" s="107" t="s">
        <v>1757</v>
      </c>
      <c r="B22" s="107" t="s">
        <v>1714</v>
      </c>
      <c r="C22" s="107" t="s">
        <v>3478</v>
      </c>
      <c r="D22" s="107" t="s">
        <v>1759</v>
      </c>
      <c r="E22" s="234" t="s">
        <v>232</v>
      </c>
      <c r="F22" s="234" t="s">
        <v>233</v>
      </c>
      <c r="G22" s="107" t="s">
        <v>231</v>
      </c>
      <c r="H22" s="234">
        <v>4408320768</v>
      </c>
    </row>
    <row r="23" spans="1:8">
      <c r="A23" s="107" t="s">
        <v>1757</v>
      </c>
      <c r="B23" s="107" t="s">
        <v>1714</v>
      </c>
      <c r="C23" s="107" t="s">
        <v>3478</v>
      </c>
      <c r="D23" s="107" t="s">
        <v>1759</v>
      </c>
      <c r="E23" s="234" t="s">
        <v>236</v>
      </c>
      <c r="F23" s="234" t="s">
        <v>224</v>
      </c>
      <c r="G23" s="107" t="s">
        <v>235</v>
      </c>
      <c r="H23" s="234" t="s">
        <v>237</v>
      </c>
    </row>
    <row r="24" spans="1:8">
      <c r="A24" s="107" t="s">
        <v>1757</v>
      </c>
      <c r="B24" s="107" t="s">
        <v>1714</v>
      </c>
      <c r="C24" s="107" t="s">
        <v>3478</v>
      </c>
      <c r="D24" s="107" t="s">
        <v>1759</v>
      </c>
      <c r="E24" s="234" t="s">
        <v>275</v>
      </c>
      <c r="F24" s="234" t="s">
        <v>276</v>
      </c>
      <c r="G24" s="107" t="s">
        <v>274</v>
      </c>
      <c r="H24" s="234">
        <v>2242543575</v>
      </c>
    </row>
    <row r="25" spans="1:8">
      <c r="A25" s="107" t="s">
        <v>1757</v>
      </c>
      <c r="B25" s="107" t="s">
        <v>1714</v>
      </c>
      <c r="C25" s="107" t="s">
        <v>3478</v>
      </c>
      <c r="D25" s="107" t="s">
        <v>1759</v>
      </c>
      <c r="E25" s="234" t="s">
        <v>481</v>
      </c>
      <c r="F25" s="234" t="s">
        <v>482</v>
      </c>
      <c r="G25" s="107" t="s">
        <v>480</v>
      </c>
      <c r="H25" s="234">
        <v>2018842716</v>
      </c>
    </row>
    <row r="26" spans="1:8">
      <c r="A26" s="107" t="s">
        <v>1757</v>
      </c>
      <c r="B26" s="107" t="s">
        <v>1714</v>
      </c>
      <c r="C26" s="107" t="s">
        <v>3478</v>
      </c>
      <c r="D26" s="107" t="s">
        <v>1759</v>
      </c>
      <c r="E26" s="234" t="s">
        <v>521</v>
      </c>
      <c r="F26" s="234" t="s">
        <v>519</v>
      </c>
      <c r="G26" s="107" t="s">
        <v>517</v>
      </c>
      <c r="H26" s="234">
        <v>4018374727</v>
      </c>
    </row>
    <row r="27" spans="1:8">
      <c r="A27" s="107" t="s">
        <v>1757</v>
      </c>
      <c r="B27" s="107" t="s">
        <v>1714</v>
      </c>
      <c r="C27" s="107" t="s">
        <v>3478</v>
      </c>
      <c r="D27" s="107" t="s">
        <v>1759</v>
      </c>
      <c r="E27" s="234" t="s">
        <v>1333</v>
      </c>
      <c r="F27" s="234" t="s">
        <v>1334</v>
      </c>
      <c r="G27" s="107" t="s">
        <v>1332</v>
      </c>
      <c r="H27" s="234">
        <v>6307708218</v>
      </c>
    </row>
    <row r="28" spans="1:8">
      <c r="A28" s="107" t="s">
        <v>1757</v>
      </c>
      <c r="B28" s="107" t="s">
        <v>1714</v>
      </c>
      <c r="C28" s="107" t="s">
        <v>3478</v>
      </c>
      <c r="D28" s="107" t="s">
        <v>1759</v>
      </c>
      <c r="E28" s="234" t="s">
        <v>773</v>
      </c>
      <c r="F28" s="234" t="s">
        <v>1334</v>
      </c>
      <c r="G28" s="107" t="s">
        <v>1348</v>
      </c>
      <c r="H28" s="234">
        <v>6307316848</v>
      </c>
    </row>
    <row r="29" spans="1:8">
      <c r="A29" s="107" t="s">
        <v>1757</v>
      </c>
      <c r="B29" s="107" t="s">
        <v>1714</v>
      </c>
      <c r="C29" s="107" t="s">
        <v>3478</v>
      </c>
      <c r="D29" s="107" t="s">
        <v>1759</v>
      </c>
      <c r="E29" s="234" t="s">
        <v>1525</v>
      </c>
      <c r="F29" s="234" t="s">
        <v>1526</v>
      </c>
      <c r="G29" s="107" t="s">
        <v>1524</v>
      </c>
      <c r="H29" s="234" t="s">
        <v>1527</v>
      </c>
    </row>
    <row r="30" spans="1:8">
      <c r="A30" s="107" t="s">
        <v>1757</v>
      </c>
      <c r="B30" s="107" t="s">
        <v>1714</v>
      </c>
      <c r="C30" s="107" t="s">
        <v>3478</v>
      </c>
      <c r="D30" s="107" t="s">
        <v>1759</v>
      </c>
      <c r="E30" s="107" t="s">
        <v>1927</v>
      </c>
      <c r="F30" s="107" t="s">
        <v>1928</v>
      </c>
      <c r="G30" s="107" t="s">
        <v>1926</v>
      </c>
      <c r="H30" s="107" t="s">
        <v>1929</v>
      </c>
    </row>
    <row r="31" spans="1:8">
      <c r="A31" s="107" t="s">
        <v>1757</v>
      </c>
      <c r="B31" s="107" t="s">
        <v>1714</v>
      </c>
      <c r="C31" s="107" t="s">
        <v>3478</v>
      </c>
      <c r="D31" s="107" t="s">
        <v>1759</v>
      </c>
      <c r="E31" s="107" t="s">
        <v>2120</v>
      </c>
      <c r="F31" s="107" t="s">
        <v>2118</v>
      </c>
      <c r="G31" s="107"/>
      <c r="H31" s="107" t="s">
        <v>2121</v>
      </c>
    </row>
    <row r="32" spans="1:8">
      <c r="A32" s="107" t="s">
        <v>1757</v>
      </c>
      <c r="B32" s="107" t="s">
        <v>1715</v>
      </c>
      <c r="C32" s="107" t="s">
        <v>3479</v>
      </c>
      <c r="D32" s="107" t="s">
        <v>1759</v>
      </c>
      <c r="E32" s="234" t="s">
        <v>232</v>
      </c>
      <c r="F32" s="234" t="s">
        <v>233</v>
      </c>
      <c r="G32" s="107" t="s">
        <v>231</v>
      </c>
      <c r="H32" s="234">
        <v>4408320768</v>
      </c>
    </row>
    <row r="33" spans="1:8">
      <c r="A33" s="107" t="s">
        <v>1757</v>
      </c>
      <c r="B33" s="107" t="s">
        <v>1715</v>
      </c>
      <c r="C33" s="107" t="s">
        <v>3479</v>
      </c>
      <c r="D33" s="107" t="s">
        <v>1759</v>
      </c>
      <c r="E33" s="234" t="s">
        <v>236</v>
      </c>
      <c r="F33" s="234" t="s">
        <v>224</v>
      </c>
      <c r="G33" s="107" t="s">
        <v>235</v>
      </c>
      <c r="H33" s="234" t="s">
        <v>237</v>
      </c>
    </row>
    <row r="34" spans="1:8">
      <c r="A34" s="107" t="s">
        <v>1757</v>
      </c>
      <c r="B34" s="107" t="s">
        <v>1715</v>
      </c>
      <c r="C34" s="107" t="s">
        <v>3479</v>
      </c>
      <c r="D34" s="107" t="s">
        <v>1759</v>
      </c>
      <c r="E34" s="234" t="s">
        <v>275</v>
      </c>
      <c r="F34" s="234" t="s">
        <v>276</v>
      </c>
      <c r="G34" s="107" t="s">
        <v>274</v>
      </c>
      <c r="H34" s="234">
        <v>2242543575</v>
      </c>
    </row>
    <row r="35" spans="1:8">
      <c r="A35" s="107" t="s">
        <v>1757</v>
      </c>
      <c r="B35" s="107" t="s">
        <v>1715</v>
      </c>
      <c r="C35" s="107" t="s">
        <v>3479</v>
      </c>
      <c r="D35" s="107" t="s">
        <v>1759</v>
      </c>
      <c r="E35" s="234" t="s">
        <v>215</v>
      </c>
      <c r="F35" s="234" t="s">
        <v>467</v>
      </c>
      <c r="G35" s="107" t="s">
        <v>466</v>
      </c>
      <c r="H35" s="234">
        <v>9726899145</v>
      </c>
    </row>
    <row r="36" spans="1:8">
      <c r="A36" s="107" t="s">
        <v>1757</v>
      </c>
      <c r="B36" s="107" t="s">
        <v>1715</v>
      </c>
      <c r="C36" s="107" t="s">
        <v>3479</v>
      </c>
      <c r="D36" s="107" t="s">
        <v>1759</v>
      </c>
      <c r="E36" s="234" t="s">
        <v>481</v>
      </c>
      <c r="F36" s="234" t="s">
        <v>482</v>
      </c>
      <c r="G36" s="107" t="s">
        <v>480</v>
      </c>
      <c r="H36" s="234">
        <v>2018842716</v>
      </c>
    </row>
    <row r="37" spans="1:8">
      <c r="A37" s="107" t="s">
        <v>1757</v>
      </c>
      <c r="B37" s="107" t="s">
        <v>1715</v>
      </c>
      <c r="C37" s="107" t="s">
        <v>3479</v>
      </c>
      <c r="D37" s="107" t="s">
        <v>1759</v>
      </c>
      <c r="E37" s="234" t="s">
        <v>521</v>
      </c>
      <c r="F37" s="234" t="s">
        <v>519</v>
      </c>
      <c r="G37" s="107" t="s">
        <v>517</v>
      </c>
      <c r="H37" s="234">
        <v>4018374727</v>
      </c>
    </row>
    <row r="38" spans="1:8">
      <c r="A38" s="107" t="s">
        <v>1757</v>
      </c>
      <c r="B38" s="107" t="s">
        <v>1715</v>
      </c>
      <c r="C38" s="107" t="s">
        <v>3479</v>
      </c>
      <c r="D38" s="107" t="s">
        <v>1759</v>
      </c>
      <c r="E38" s="234" t="s">
        <v>754</v>
      </c>
      <c r="F38" s="234" t="s">
        <v>755</v>
      </c>
      <c r="G38" s="107" t="s">
        <v>753</v>
      </c>
      <c r="H38" s="234">
        <v>2146766148</v>
      </c>
    </row>
    <row r="39" spans="1:8">
      <c r="A39" s="107" t="s">
        <v>1757</v>
      </c>
      <c r="B39" s="107" t="s">
        <v>1715</v>
      </c>
      <c r="C39" s="107" t="s">
        <v>3479</v>
      </c>
      <c r="D39" s="107" t="s">
        <v>1759</v>
      </c>
      <c r="E39" s="234" t="s">
        <v>1333</v>
      </c>
      <c r="F39" s="234" t="s">
        <v>1334</v>
      </c>
      <c r="G39" s="107" t="s">
        <v>1332</v>
      </c>
      <c r="H39" s="234">
        <v>6307708218</v>
      </c>
    </row>
    <row r="40" spans="1:8">
      <c r="A40" s="107" t="s">
        <v>1757</v>
      </c>
      <c r="B40" s="107" t="s">
        <v>1715</v>
      </c>
      <c r="C40" s="107" t="s">
        <v>3479</v>
      </c>
      <c r="D40" s="107" t="s">
        <v>1759</v>
      </c>
      <c r="E40" s="234" t="s">
        <v>773</v>
      </c>
      <c r="F40" s="234" t="s">
        <v>1334</v>
      </c>
      <c r="G40" s="107" t="s">
        <v>1348</v>
      </c>
      <c r="H40" s="234">
        <v>6307316848</v>
      </c>
    </row>
    <row r="41" spans="1:8">
      <c r="A41" s="107" t="s">
        <v>1757</v>
      </c>
      <c r="B41" s="107" t="s">
        <v>1715</v>
      </c>
      <c r="C41" s="107" t="s">
        <v>3479</v>
      </c>
      <c r="D41" s="107" t="s">
        <v>1759</v>
      </c>
      <c r="E41" s="234" t="s">
        <v>1525</v>
      </c>
      <c r="F41" s="234" t="s">
        <v>1526</v>
      </c>
      <c r="G41" s="107" t="s">
        <v>1524</v>
      </c>
      <c r="H41" s="234" t="s">
        <v>1527</v>
      </c>
    </row>
    <row r="42" spans="1:8">
      <c r="A42" s="107" t="s">
        <v>1757</v>
      </c>
      <c r="B42" s="107" t="s">
        <v>1715</v>
      </c>
      <c r="C42" s="107" t="s">
        <v>3479</v>
      </c>
      <c r="D42" s="107" t="s">
        <v>1759</v>
      </c>
      <c r="E42" s="107" t="s">
        <v>1927</v>
      </c>
      <c r="F42" s="107" t="s">
        <v>1928</v>
      </c>
      <c r="G42" s="107" t="s">
        <v>1926</v>
      </c>
      <c r="H42" s="107" t="s">
        <v>1929</v>
      </c>
    </row>
    <row r="43" spans="1:8">
      <c r="A43" s="107" t="s">
        <v>1757</v>
      </c>
      <c r="B43" s="107" t="s">
        <v>1715</v>
      </c>
      <c r="C43" s="107" t="s">
        <v>3479</v>
      </c>
      <c r="D43" s="107" t="s">
        <v>1759</v>
      </c>
      <c r="E43" s="107" t="s">
        <v>2120</v>
      </c>
      <c r="F43" s="107" t="s">
        <v>2118</v>
      </c>
      <c r="G43" s="107"/>
      <c r="H43" s="107" t="s">
        <v>2121</v>
      </c>
    </row>
    <row r="44" spans="1:8">
      <c r="A44" s="107" t="s">
        <v>1757</v>
      </c>
      <c r="B44" s="107" t="s">
        <v>1715</v>
      </c>
      <c r="C44" s="107" t="s">
        <v>3479</v>
      </c>
      <c r="D44" s="107" t="s">
        <v>1759</v>
      </c>
      <c r="E44" s="107" t="s">
        <v>486</v>
      </c>
      <c r="F44" s="107" t="s">
        <v>467</v>
      </c>
      <c r="G44" s="107" t="s">
        <v>466</v>
      </c>
      <c r="H44" s="107">
        <v>9726899145</v>
      </c>
    </row>
    <row r="45" spans="1:8">
      <c r="A45" s="107" t="s">
        <v>1757</v>
      </c>
      <c r="B45" s="107" t="s">
        <v>1715</v>
      </c>
      <c r="C45" s="107" t="s">
        <v>3479</v>
      </c>
      <c r="D45" s="107" t="s">
        <v>1759</v>
      </c>
      <c r="E45" s="107" t="s">
        <v>2261</v>
      </c>
      <c r="F45" s="107" t="s">
        <v>467</v>
      </c>
      <c r="G45" s="107" t="s">
        <v>466</v>
      </c>
      <c r="H45" s="107">
        <v>9726899145</v>
      </c>
    </row>
    <row r="46" spans="1:8">
      <c r="A46" s="107" t="s">
        <v>1757</v>
      </c>
      <c r="B46" s="107" t="s">
        <v>1717</v>
      </c>
      <c r="C46" s="107" t="s">
        <v>3480</v>
      </c>
      <c r="D46" s="107" t="s">
        <v>1758</v>
      </c>
      <c r="E46" s="234" t="s">
        <v>215</v>
      </c>
      <c r="F46" s="234" t="s">
        <v>467</v>
      </c>
      <c r="G46" s="107" t="s">
        <v>466</v>
      </c>
      <c r="H46" s="234">
        <v>9726899145</v>
      </c>
    </row>
    <row r="47" spans="1:8">
      <c r="A47" s="107" t="s">
        <v>1757</v>
      </c>
      <c r="B47" s="107" t="s">
        <v>1717</v>
      </c>
      <c r="C47" s="107" t="s">
        <v>3480</v>
      </c>
      <c r="D47" s="107" t="s">
        <v>1758</v>
      </c>
      <c r="E47" s="234" t="s">
        <v>754</v>
      </c>
      <c r="F47" s="234" t="s">
        <v>755</v>
      </c>
      <c r="G47" s="107" t="s">
        <v>753</v>
      </c>
      <c r="H47" s="234">
        <v>2146766148</v>
      </c>
    </row>
    <row r="48" spans="1:8">
      <c r="A48" s="107" t="s">
        <v>1757</v>
      </c>
      <c r="B48" s="107" t="s">
        <v>1717</v>
      </c>
      <c r="C48" s="107" t="s">
        <v>3480</v>
      </c>
      <c r="D48" s="107" t="s">
        <v>1758</v>
      </c>
      <c r="E48" s="234" t="s">
        <v>1333</v>
      </c>
      <c r="F48" s="234" t="s">
        <v>1334</v>
      </c>
      <c r="G48" s="107" t="s">
        <v>1332</v>
      </c>
      <c r="H48" s="234">
        <v>6307708218</v>
      </c>
    </row>
    <row r="49" spans="1:8">
      <c r="A49" s="107" t="s">
        <v>1757</v>
      </c>
      <c r="B49" s="107" t="s">
        <v>1717</v>
      </c>
      <c r="C49" s="107" t="s">
        <v>3480</v>
      </c>
      <c r="D49" s="107" t="s">
        <v>1758</v>
      </c>
      <c r="E49" s="234" t="s">
        <v>773</v>
      </c>
      <c r="F49" s="234" t="s">
        <v>1334</v>
      </c>
      <c r="G49" s="107" t="s">
        <v>1348</v>
      </c>
      <c r="H49" s="234">
        <v>6307316848</v>
      </c>
    </row>
    <row r="50" spans="1:8">
      <c r="A50" s="107" t="s">
        <v>1757</v>
      </c>
      <c r="B50" s="107" t="s">
        <v>1718</v>
      </c>
      <c r="C50" s="107" t="s">
        <v>3481</v>
      </c>
      <c r="D50" s="107" t="s">
        <v>1759</v>
      </c>
      <c r="E50" s="234" t="s">
        <v>232</v>
      </c>
      <c r="F50" s="234" t="s">
        <v>233</v>
      </c>
      <c r="G50" s="107" t="s">
        <v>231</v>
      </c>
      <c r="H50" s="234">
        <v>4408320768</v>
      </c>
    </row>
    <row r="51" spans="1:8">
      <c r="A51" s="107" t="s">
        <v>1757</v>
      </c>
      <c r="B51" s="107" t="s">
        <v>1718</v>
      </c>
      <c r="C51" s="107" t="s">
        <v>3481</v>
      </c>
      <c r="D51" s="107" t="s">
        <v>1759</v>
      </c>
      <c r="E51" s="234" t="s">
        <v>236</v>
      </c>
      <c r="F51" s="234" t="s">
        <v>224</v>
      </c>
      <c r="G51" s="107" t="s">
        <v>235</v>
      </c>
      <c r="H51" s="234" t="s">
        <v>237</v>
      </c>
    </row>
    <row r="52" spans="1:8">
      <c r="A52" s="107" t="s">
        <v>1757</v>
      </c>
      <c r="B52" s="107" t="s">
        <v>1718</v>
      </c>
      <c r="C52" s="107" t="s">
        <v>3481</v>
      </c>
      <c r="D52" s="107" t="s">
        <v>1759</v>
      </c>
      <c r="E52" s="234" t="s">
        <v>275</v>
      </c>
      <c r="F52" s="234" t="s">
        <v>276</v>
      </c>
      <c r="G52" s="107" t="s">
        <v>274</v>
      </c>
      <c r="H52" s="234">
        <v>2242543575</v>
      </c>
    </row>
    <row r="53" spans="1:8">
      <c r="A53" s="107" t="s">
        <v>1757</v>
      </c>
      <c r="B53" s="107" t="s">
        <v>1718</v>
      </c>
      <c r="C53" s="107" t="s">
        <v>3481</v>
      </c>
      <c r="D53" s="107" t="s">
        <v>1759</v>
      </c>
      <c r="E53" s="234" t="s">
        <v>429</v>
      </c>
      <c r="F53" s="234" t="s">
        <v>430</v>
      </c>
      <c r="G53" s="107" t="s">
        <v>428</v>
      </c>
      <c r="H53" s="234">
        <v>8472716295</v>
      </c>
    </row>
    <row r="54" spans="1:8">
      <c r="A54" s="107" t="s">
        <v>1757</v>
      </c>
      <c r="B54" s="107" t="s">
        <v>1718</v>
      </c>
      <c r="C54" s="107" t="s">
        <v>3481</v>
      </c>
      <c r="D54" s="107" t="s">
        <v>1759</v>
      </c>
      <c r="E54" s="234" t="s">
        <v>481</v>
      </c>
      <c r="F54" s="234" t="s">
        <v>482</v>
      </c>
      <c r="G54" s="107" t="s">
        <v>480</v>
      </c>
      <c r="H54" s="234">
        <v>2018842716</v>
      </c>
    </row>
    <row r="55" spans="1:8">
      <c r="A55" s="107" t="s">
        <v>1757</v>
      </c>
      <c r="B55" s="107" t="s">
        <v>1718</v>
      </c>
      <c r="C55" s="107" t="s">
        <v>3481</v>
      </c>
      <c r="D55" s="107" t="s">
        <v>1759</v>
      </c>
      <c r="E55" s="234" t="s">
        <v>521</v>
      </c>
      <c r="F55" s="234" t="s">
        <v>519</v>
      </c>
      <c r="G55" s="107" t="s">
        <v>517</v>
      </c>
      <c r="H55" s="234">
        <v>4018374727</v>
      </c>
    </row>
    <row r="56" spans="1:8">
      <c r="A56" s="107" t="s">
        <v>1757</v>
      </c>
      <c r="B56" s="107" t="s">
        <v>1718</v>
      </c>
      <c r="C56" s="107" t="s">
        <v>3481</v>
      </c>
      <c r="D56" s="107" t="s">
        <v>1759</v>
      </c>
      <c r="E56" s="234" t="s">
        <v>1525</v>
      </c>
      <c r="F56" s="234" t="s">
        <v>1526</v>
      </c>
      <c r="G56" s="107" t="s">
        <v>1524</v>
      </c>
      <c r="H56" s="234" t="s">
        <v>1527</v>
      </c>
    </row>
    <row r="57" spans="1:8">
      <c r="A57" s="107" t="s">
        <v>1757</v>
      </c>
      <c r="B57" s="107" t="s">
        <v>1718</v>
      </c>
      <c r="C57" s="107" t="s">
        <v>3481</v>
      </c>
      <c r="D57" s="107" t="s">
        <v>1759</v>
      </c>
      <c r="E57" s="107" t="s">
        <v>1927</v>
      </c>
      <c r="F57" s="107" t="s">
        <v>1928</v>
      </c>
      <c r="G57" s="107" t="s">
        <v>1926</v>
      </c>
      <c r="H57" s="107" t="s">
        <v>1929</v>
      </c>
    </row>
    <row r="58" spans="1:8">
      <c r="A58" s="107" t="s">
        <v>1757</v>
      </c>
      <c r="B58" s="107" t="s">
        <v>1718</v>
      </c>
      <c r="C58" s="107" t="s">
        <v>3481</v>
      </c>
      <c r="D58" s="107" t="s">
        <v>1759</v>
      </c>
      <c r="E58" s="107" t="s">
        <v>2120</v>
      </c>
      <c r="F58" s="107" t="s">
        <v>2118</v>
      </c>
      <c r="G58" s="107"/>
      <c r="H58" s="107" t="s">
        <v>2121</v>
      </c>
    </row>
    <row r="59" spans="1:8">
      <c r="A59" s="107" t="s">
        <v>1757</v>
      </c>
      <c r="B59" s="107" t="s">
        <v>1718</v>
      </c>
      <c r="C59" s="107" t="s">
        <v>3481</v>
      </c>
      <c r="D59" s="107" t="s">
        <v>1759</v>
      </c>
      <c r="E59" s="107" t="s">
        <v>486</v>
      </c>
      <c r="F59" s="107" t="s">
        <v>467</v>
      </c>
      <c r="G59" s="107" t="s">
        <v>466</v>
      </c>
      <c r="H59" s="107">
        <v>9726899145</v>
      </c>
    </row>
    <row r="60" spans="1:8">
      <c r="A60" s="107" t="s">
        <v>1757</v>
      </c>
      <c r="B60" s="107" t="s">
        <v>1718</v>
      </c>
      <c r="C60" s="107" t="s">
        <v>3482</v>
      </c>
      <c r="D60" s="107" t="s">
        <v>1759</v>
      </c>
      <c r="E60" s="234" t="s">
        <v>232</v>
      </c>
      <c r="F60" s="234" t="s">
        <v>233</v>
      </c>
      <c r="G60" s="107" t="s">
        <v>231</v>
      </c>
      <c r="H60" s="234">
        <v>4408320768</v>
      </c>
    </row>
    <row r="61" spans="1:8">
      <c r="A61" s="107" t="s">
        <v>1757</v>
      </c>
      <c r="B61" s="107" t="s">
        <v>1718</v>
      </c>
      <c r="C61" s="107" t="s">
        <v>3482</v>
      </c>
      <c r="D61" s="107" t="s">
        <v>1759</v>
      </c>
      <c r="E61" s="234" t="s">
        <v>236</v>
      </c>
      <c r="F61" s="234" t="s">
        <v>224</v>
      </c>
      <c r="G61" s="107" t="s">
        <v>235</v>
      </c>
      <c r="H61" s="234" t="s">
        <v>237</v>
      </c>
    </row>
    <row r="62" spans="1:8">
      <c r="A62" s="107" t="s">
        <v>1757</v>
      </c>
      <c r="B62" s="107" t="s">
        <v>1718</v>
      </c>
      <c r="C62" s="107" t="s">
        <v>3482</v>
      </c>
      <c r="D62" s="107" t="s">
        <v>1759</v>
      </c>
      <c r="E62" s="234" t="s">
        <v>275</v>
      </c>
      <c r="F62" s="234" t="s">
        <v>276</v>
      </c>
      <c r="G62" s="107" t="s">
        <v>274</v>
      </c>
      <c r="H62" s="234">
        <v>2242543575</v>
      </c>
    </row>
    <row r="63" spans="1:8">
      <c r="A63" s="107" t="s">
        <v>1757</v>
      </c>
      <c r="B63" s="107" t="s">
        <v>1718</v>
      </c>
      <c r="C63" s="107" t="s">
        <v>3482</v>
      </c>
      <c r="D63" s="107" t="s">
        <v>1759</v>
      </c>
      <c r="E63" s="234" t="s">
        <v>429</v>
      </c>
      <c r="F63" s="234" t="s">
        <v>430</v>
      </c>
      <c r="G63" s="107" t="s">
        <v>428</v>
      </c>
      <c r="H63" s="234">
        <v>8472716295</v>
      </c>
    </row>
    <row r="64" spans="1:8">
      <c r="A64" s="107" t="s">
        <v>1757</v>
      </c>
      <c r="B64" s="107" t="s">
        <v>1718</v>
      </c>
      <c r="C64" s="107" t="s">
        <v>3482</v>
      </c>
      <c r="D64" s="107" t="s">
        <v>1759</v>
      </c>
      <c r="E64" s="234" t="s">
        <v>481</v>
      </c>
      <c r="F64" s="234" t="s">
        <v>482</v>
      </c>
      <c r="G64" s="107" t="s">
        <v>480</v>
      </c>
      <c r="H64" s="234">
        <v>2018842716</v>
      </c>
    </row>
    <row r="65" spans="1:8">
      <c r="A65" s="107" t="s">
        <v>1757</v>
      </c>
      <c r="B65" s="107" t="s">
        <v>1718</v>
      </c>
      <c r="C65" s="107" t="s">
        <v>3482</v>
      </c>
      <c r="D65" s="107" t="s">
        <v>1759</v>
      </c>
      <c r="E65" s="234" t="s">
        <v>521</v>
      </c>
      <c r="F65" s="234" t="s">
        <v>519</v>
      </c>
      <c r="G65" s="107" t="s">
        <v>517</v>
      </c>
      <c r="H65" s="234">
        <v>4018374727</v>
      </c>
    </row>
    <row r="66" spans="1:8">
      <c r="A66" s="107" t="s">
        <v>1757</v>
      </c>
      <c r="B66" s="107" t="s">
        <v>1718</v>
      </c>
      <c r="C66" s="107" t="s">
        <v>3482</v>
      </c>
      <c r="D66" s="107" t="s">
        <v>1759</v>
      </c>
      <c r="E66" s="234" t="s">
        <v>1525</v>
      </c>
      <c r="F66" s="234" t="s">
        <v>1526</v>
      </c>
      <c r="G66" s="107" t="s">
        <v>1524</v>
      </c>
      <c r="H66" s="234" t="s">
        <v>1527</v>
      </c>
    </row>
    <row r="67" spans="1:8">
      <c r="A67" s="107" t="s">
        <v>1757</v>
      </c>
      <c r="B67" s="107" t="s">
        <v>1718</v>
      </c>
      <c r="C67" s="107" t="s">
        <v>3482</v>
      </c>
      <c r="D67" s="107" t="s">
        <v>1759</v>
      </c>
      <c r="E67" s="107" t="s">
        <v>1927</v>
      </c>
      <c r="F67" s="107" t="s">
        <v>1928</v>
      </c>
      <c r="G67" s="107" t="s">
        <v>1926</v>
      </c>
      <c r="H67" s="107" t="s">
        <v>1929</v>
      </c>
    </row>
    <row r="68" spans="1:8">
      <c r="A68" s="107" t="s">
        <v>1757</v>
      </c>
      <c r="B68" s="107" t="s">
        <v>1718</v>
      </c>
      <c r="C68" s="107" t="s">
        <v>3482</v>
      </c>
      <c r="D68" s="107" t="s">
        <v>1759</v>
      </c>
      <c r="E68" s="107" t="s">
        <v>2120</v>
      </c>
      <c r="F68" s="107" t="s">
        <v>2118</v>
      </c>
      <c r="G68" s="107"/>
      <c r="H68" s="107" t="s">
        <v>2121</v>
      </c>
    </row>
    <row r="69" spans="1:8">
      <c r="A69" s="107" t="s">
        <v>1757</v>
      </c>
      <c r="B69" s="107" t="s">
        <v>1718</v>
      </c>
      <c r="C69" s="107" t="s">
        <v>3482</v>
      </c>
      <c r="D69" s="107" t="s">
        <v>1759</v>
      </c>
      <c r="E69" s="107" t="s">
        <v>486</v>
      </c>
      <c r="F69" s="107" t="s">
        <v>467</v>
      </c>
      <c r="G69" s="107" t="s">
        <v>466</v>
      </c>
      <c r="H69" s="107">
        <v>9726899145</v>
      </c>
    </row>
    <row r="70" spans="1:8">
      <c r="A70" s="107" t="s">
        <v>1757</v>
      </c>
      <c r="B70" s="107" t="s">
        <v>1720</v>
      </c>
      <c r="C70" s="107" t="s">
        <v>3483</v>
      </c>
      <c r="D70" s="107" t="s">
        <v>1759</v>
      </c>
      <c r="E70" s="234" t="s">
        <v>232</v>
      </c>
      <c r="F70" s="234" t="s">
        <v>233</v>
      </c>
      <c r="G70" s="107" t="s">
        <v>231</v>
      </c>
      <c r="H70" s="234">
        <v>4408320768</v>
      </c>
    </row>
    <row r="71" spans="1:8">
      <c r="A71" s="107" t="s">
        <v>1757</v>
      </c>
      <c r="B71" s="107" t="s">
        <v>1720</v>
      </c>
      <c r="C71" s="107" t="s">
        <v>3483</v>
      </c>
      <c r="D71" s="107" t="s">
        <v>1759</v>
      </c>
      <c r="E71" s="234" t="s">
        <v>236</v>
      </c>
      <c r="F71" s="234" t="s">
        <v>224</v>
      </c>
      <c r="G71" s="107" t="s">
        <v>235</v>
      </c>
      <c r="H71" s="234" t="s">
        <v>237</v>
      </c>
    </row>
    <row r="72" spans="1:8">
      <c r="A72" s="107" t="s">
        <v>1757</v>
      </c>
      <c r="B72" s="107" t="s">
        <v>1720</v>
      </c>
      <c r="C72" s="107" t="s">
        <v>3483</v>
      </c>
      <c r="D72" s="107" t="s">
        <v>1759</v>
      </c>
      <c r="E72" s="234" t="s">
        <v>275</v>
      </c>
      <c r="F72" s="234" t="s">
        <v>276</v>
      </c>
      <c r="G72" s="107" t="s">
        <v>274</v>
      </c>
      <c r="H72" s="234">
        <v>2242543575</v>
      </c>
    </row>
    <row r="73" spans="1:8">
      <c r="A73" s="107" t="s">
        <v>1757</v>
      </c>
      <c r="B73" s="107" t="s">
        <v>1720</v>
      </c>
      <c r="C73" s="107" t="s">
        <v>3483</v>
      </c>
      <c r="D73" s="107" t="s">
        <v>1759</v>
      </c>
      <c r="E73" s="234" t="s">
        <v>215</v>
      </c>
      <c r="F73" s="234" t="s">
        <v>467</v>
      </c>
      <c r="G73" s="107" t="s">
        <v>466</v>
      </c>
      <c r="H73" s="234">
        <v>9726899145</v>
      </c>
    </row>
    <row r="74" spans="1:8">
      <c r="A74" s="107" t="s">
        <v>1757</v>
      </c>
      <c r="B74" s="107" t="s">
        <v>1720</v>
      </c>
      <c r="C74" s="107" t="s">
        <v>3483</v>
      </c>
      <c r="D74" s="107" t="s">
        <v>1759</v>
      </c>
      <c r="E74" s="234" t="s">
        <v>481</v>
      </c>
      <c r="F74" s="234" t="s">
        <v>482</v>
      </c>
      <c r="G74" s="107" t="s">
        <v>480</v>
      </c>
      <c r="H74" s="234">
        <v>2018842716</v>
      </c>
    </row>
    <row r="75" spans="1:8">
      <c r="A75" s="107" t="s">
        <v>1757</v>
      </c>
      <c r="B75" s="107" t="s">
        <v>1720</v>
      </c>
      <c r="C75" s="107" t="s">
        <v>3483</v>
      </c>
      <c r="D75" s="107" t="s">
        <v>1759</v>
      </c>
      <c r="E75" s="234" t="s">
        <v>521</v>
      </c>
      <c r="F75" s="234" t="s">
        <v>519</v>
      </c>
      <c r="G75" s="107" t="s">
        <v>517</v>
      </c>
      <c r="H75" s="234">
        <v>4018374727</v>
      </c>
    </row>
    <row r="76" spans="1:8">
      <c r="A76" s="107" t="s">
        <v>1757</v>
      </c>
      <c r="B76" s="107" t="s">
        <v>1720</v>
      </c>
      <c r="C76" s="107" t="s">
        <v>3483</v>
      </c>
      <c r="D76" s="107" t="s">
        <v>1759</v>
      </c>
      <c r="E76" s="234" t="s">
        <v>1525</v>
      </c>
      <c r="F76" s="234" t="s">
        <v>1526</v>
      </c>
      <c r="G76" s="107" t="s">
        <v>1524</v>
      </c>
      <c r="H76" s="234" t="s">
        <v>1527</v>
      </c>
    </row>
    <row r="77" spans="1:8">
      <c r="A77" s="107" t="s">
        <v>1757</v>
      </c>
      <c r="B77" s="107" t="s">
        <v>1720</v>
      </c>
      <c r="C77" s="107" t="s">
        <v>3483</v>
      </c>
      <c r="D77" s="107" t="s">
        <v>1759</v>
      </c>
      <c r="E77" s="107" t="s">
        <v>1927</v>
      </c>
      <c r="F77" s="107" t="s">
        <v>1928</v>
      </c>
      <c r="G77" s="107" t="s">
        <v>1926</v>
      </c>
      <c r="H77" s="107" t="s">
        <v>1929</v>
      </c>
    </row>
    <row r="78" spans="1:8">
      <c r="A78" s="107" t="s">
        <v>1757</v>
      </c>
      <c r="B78" s="107" t="s">
        <v>1720</v>
      </c>
      <c r="C78" s="107" t="s">
        <v>3483</v>
      </c>
      <c r="D78" s="107" t="s">
        <v>1759</v>
      </c>
      <c r="E78" s="107" t="s">
        <v>2120</v>
      </c>
      <c r="F78" s="107" t="s">
        <v>2118</v>
      </c>
      <c r="G78" s="107"/>
      <c r="H78" s="107" t="s">
        <v>2121</v>
      </c>
    </row>
    <row r="79" spans="1:8">
      <c r="A79" s="107" t="s">
        <v>1757</v>
      </c>
      <c r="B79" s="107" t="s">
        <v>1720</v>
      </c>
      <c r="C79" s="107" t="s">
        <v>3483</v>
      </c>
      <c r="D79" s="107" t="s">
        <v>1759</v>
      </c>
      <c r="E79" s="107" t="s">
        <v>486</v>
      </c>
      <c r="F79" s="107" t="s">
        <v>467</v>
      </c>
      <c r="G79" s="107" t="s">
        <v>466</v>
      </c>
      <c r="H79" s="107">
        <v>9726899145</v>
      </c>
    </row>
    <row r="80" spans="1:8">
      <c r="A80" s="107" t="s">
        <v>1757</v>
      </c>
      <c r="B80" s="107" t="s">
        <v>1721</v>
      </c>
      <c r="C80" s="107" t="s">
        <v>3483</v>
      </c>
      <c r="D80" s="107" t="s">
        <v>1759</v>
      </c>
      <c r="E80" s="234" t="s">
        <v>232</v>
      </c>
      <c r="F80" s="234" t="s">
        <v>233</v>
      </c>
      <c r="G80" s="107" t="s">
        <v>231</v>
      </c>
      <c r="H80" s="234">
        <v>4408320768</v>
      </c>
    </row>
    <row r="81" spans="1:8">
      <c r="A81" s="107" t="s">
        <v>1757</v>
      </c>
      <c r="B81" s="107" t="s">
        <v>1721</v>
      </c>
      <c r="C81" s="107" t="s">
        <v>3483</v>
      </c>
      <c r="D81" s="107" t="s">
        <v>1759</v>
      </c>
      <c r="E81" s="234" t="s">
        <v>236</v>
      </c>
      <c r="F81" s="234" t="s">
        <v>224</v>
      </c>
      <c r="G81" s="107" t="s">
        <v>235</v>
      </c>
      <c r="H81" s="234" t="s">
        <v>237</v>
      </c>
    </row>
    <row r="82" spans="1:8">
      <c r="A82" s="107" t="s">
        <v>1757</v>
      </c>
      <c r="B82" s="107" t="s">
        <v>1721</v>
      </c>
      <c r="C82" s="107" t="s">
        <v>3483</v>
      </c>
      <c r="D82" s="107" t="s">
        <v>1759</v>
      </c>
      <c r="E82" s="234" t="s">
        <v>275</v>
      </c>
      <c r="F82" s="234" t="s">
        <v>276</v>
      </c>
      <c r="G82" s="107" t="s">
        <v>274</v>
      </c>
      <c r="H82" s="234">
        <v>2242543575</v>
      </c>
    </row>
    <row r="83" spans="1:8">
      <c r="A83" s="107" t="s">
        <v>1757</v>
      </c>
      <c r="B83" s="107" t="s">
        <v>1721</v>
      </c>
      <c r="C83" s="107" t="s">
        <v>3483</v>
      </c>
      <c r="D83" s="107" t="s">
        <v>1759</v>
      </c>
      <c r="E83" s="234" t="s">
        <v>215</v>
      </c>
      <c r="F83" s="234" t="s">
        <v>467</v>
      </c>
      <c r="G83" s="107" t="s">
        <v>466</v>
      </c>
      <c r="H83" s="234">
        <v>9726899145</v>
      </c>
    </row>
    <row r="84" spans="1:8">
      <c r="A84" s="107" t="s">
        <v>1757</v>
      </c>
      <c r="B84" s="107" t="s">
        <v>1721</v>
      </c>
      <c r="C84" s="107" t="s">
        <v>3483</v>
      </c>
      <c r="D84" s="107" t="s">
        <v>1759</v>
      </c>
      <c r="E84" s="234" t="s">
        <v>481</v>
      </c>
      <c r="F84" s="234" t="s">
        <v>482</v>
      </c>
      <c r="G84" s="107" t="s">
        <v>480</v>
      </c>
      <c r="H84" s="234">
        <v>2018842716</v>
      </c>
    </row>
    <row r="85" spans="1:8">
      <c r="A85" s="107" t="s">
        <v>1757</v>
      </c>
      <c r="B85" s="107" t="s">
        <v>1721</v>
      </c>
      <c r="C85" s="107" t="s">
        <v>3483</v>
      </c>
      <c r="D85" s="107" t="s">
        <v>1759</v>
      </c>
      <c r="E85" s="234" t="s">
        <v>521</v>
      </c>
      <c r="F85" s="234" t="s">
        <v>519</v>
      </c>
      <c r="G85" s="107" t="s">
        <v>517</v>
      </c>
      <c r="H85" s="234">
        <v>4018374727</v>
      </c>
    </row>
    <row r="86" spans="1:8">
      <c r="A86" s="107" t="s">
        <v>1757</v>
      </c>
      <c r="B86" s="107" t="s">
        <v>1721</v>
      </c>
      <c r="C86" s="107" t="s">
        <v>3483</v>
      </c>
      <c r="D86" s="107" t="s">
        <v>1759</v>
      </c>
      <c r="E86" s="234" t="s">
        <v>1525</v>
      </c>
      <c r="F86" s="234" t="s">
        <v>1526</v>
      </c>
      <c r="G86" s="107" t="s">
        <v>1524</v>
      </c>
      <c r="H86" s="234" t="s">
        <v>1527</v>
      </c>
    </row>
    <row r="87" spans="1:8">
      <c r="A87" s="107" t="s">
        <v>1757</v>
      </c>
      <c r="B87" s="107" t="s">
        <v>1721</v>
      </c>
      <c r="C87" s="107" t="s">
        <v>3483</v>
      </c>
      <c r="D87" s="107" t="s">
        <v>1759</v>
      </c>
      <c r="E87" s="107" t="s">
        <v>1927</v>
      </c>
      <c r="F87" s="107" t="s">
        <v>1928</v>
      </c>
      <c r="G87" s="107" t="s">
        <v>1926</v>
      </c>
      <c r="H87" s="107" t="s">
        <v>1929</v>
      </c>
    </row>
    <row r="88" spans="1:8">
      <c r="A88" s="107" t="s">
        <v>1757</v>
      </c>
      <c r="B88" s="107" t="s">
        <v>1721</v>
      </c>
      <c r="C88" s="107" t="s">
        <v>3483</v>
      </c>
      <c r="D88" s="107" t="s">
        <v>1759</v>
      </c>
      <c r="E88" s="107" t="s">
        <v>2120</v>
      </c>
      <c r="F88" s="107" t="s">
        <v>2118</v>
      </c>
      <c r="G88" s="107"/>
      <c r="H88" s="107" t="s">
        <v>2121</v>
      </c>
    </row>
    <row r="89" spans="1:8">
      <c r="A89" s="107" t="s">
        <v>1757</v>
      </c>
      <c r="B89" s="107" t="s">
        <v>1721</v>
      </c>
      <c r="C89" s="107" t="s">
        <v>3483</v>
      </c>
      <c r="D89" s="107" t="s">
        <v>1759</v>
      </c>
      <c r="E89" s="107" t="s">
        <v>486</v>
      </c>
      <c r="F89" s="107" t="s">
        <v>467</v>
      </c>
      <c r="G89" s="107" t="s">
        <v>466</v>
      </c>
      <c r="H89" s="107">
        <v>9726899145</v>
      </c>
    </row>
    <row r="90" spans="1:8">
      <c r="A90" s="107" t="s">
        <v>3484</v>
      </c>
      <c r="B90" s="107" t="s">
        <v>1703</v>
      </c>
      <c r="C90" s="107" t="s">
        <v>3485</v>
      </c>
      <c r="D90" s="107" t="s">
        <v>1760</v>
      </c>
      <c r="E90" s="234" t="s">
        <v>279</v>
      </c>
      <c r="F90" s="234" t="s">
        <v>276</v>
      </c>
      <c r="G90" s="107" t="s">
        <v>278</v>
      </c>
      <c r="H90" s="234">
        <v>22443294665</v>
      </c>
    </row>
    <row r="91" spans="1:8">
      <c r="A91" s="107" t="s">
        <v>3484</v>
      </c>
      <c r="B91" s="107" t="s">
        <v>1703</v>
      </c>
      <c r="C91" s="107" t="s">
        <v>3485</v>
      </c>
      <c r="D91" s="107" t="s">
        <v>1760</v>
      </c>
      <c r="E91" s="234" t="s">
        <v>338</v>
      </c>
      <c r="F91" s="234" t="s">
        <v>475</v>
      </c>
      <c r="G91" s="107" t="s">
        <v>530</v>
      </c>
      <c r="H91" s="234">
        <v>9492029692</v>
      </c>
    </row>
    <row r="92" spans="1:8">
      <c r="A92" s="107" t="s">
        <v>3484</v>
      </c>
      <c r="B92" s="107" t="s">
        <v>1703</v>
      </c>
      <c r="C92" s="107" t="s">
        <v>3485</v>
      </c>
      <c r="D92" s="107" t="s">
        <v>1760</v>
      </c>
      <c r="E92" s="234" t="s">
        <v>334</v>
      </c>
      <c r="F92" s="234" t="s">
        <v>1034</v>
      </c>
      <c r="G92" s="107" t="s">
        <v>1033</v>
      </c>
      <c r="H92" s="234" t="s">
        <v>1035</v>
      </c>
    </row>
    <row r="93" spans="1:8">
      <c r="A93" s="107" t="s">
        <v>3484</v>
      </c>
      <c r="B93" s="107" t="s">
        <v>1703</v>
      </c>
      <c r="C93" s="107" t="s">
        <v>3485</v>
      </c>
      <c r="D93" s="107" t="s">
        <v>1760</v>
      </c>
      <c r="E93" s="107" t="s">
        <v>828</v>
      </c>
      <c r="F93" s="107" t="s">
        <v>2385</v>
      </c>
      <c r="G93" s="107" t="s">
        <v>1036</v>
      </c>
      <c r="H93" s="107">
        <v>8479702882</v>
      </c>
    </row>
    <row r="94" spans="1:8">
      <c r="A94" s="107" t="s">
        <v>3484</v>
      </c>
      <c r="B94" s="107" t="s">
        <v>1703</v>
      </c>
      <c r="C94" s="107" t="s">
        <v>3485</v>
      </c>
      <c r="D94" s="107" t="s">
        <v>1760</v>
      </c>
      <c r="E94" s="107" t="s">
        <v>1892</v>
      </c>
      <c r="F94" s="107" t="s">
        <v>2386</v>
      </c>
      <c r="G94" s="107" t="s">
        <v>1036</v>
      </c>
      <c r="H94" s="107">
        <v>6303630736</v>
      </c>
    </row>
    <row r="95" spans="1:8">
      <c r="A95" s="107" t="s">
        <v>3484</v>
      </c>
      <c r="B95" s="107" t="s">
        <v>1704</v>
      </c>
      <c r="C95" s="107" t="s">
        <v>3486</v>
      </c>
      <c r="D95" s="107" t="s">
        <v>1760</v>
      </c>
      <c r="E95" s="234" t="s">
        <v>279</v>
      </c>
      <c r="F95" s="234" t="s">
        <v>276</v>
      </c>
      <c r="G95" s="107" t="s">
        <v>278</v>
      </c>
      <c r="H95" s="234">
        <v>22443294665</v>
      </c>
    </row>
    <row r="96" spans="1:8">
      <c r="A96" s="107" t="s">
        <v>3484</v>
      </c>
      <c r="B96" s="107" t="s">
        <v>1704</v>
      </c>
      <c r="C96" s="107" t="s">
        <v>3486</v>
      </c>
      <c r="D96" s="107" t="s">
        <v>1760</v>
      </c>
      <c r="E96" s="234" t="s">
        <v>338</v>
      </c>
      <c r="F96" s="234" t="s">
        <v>475</v>
      </c>
      <c r="G96" s="107" t="s">
        <v>530</v>
      </c>
      <c r="H96" s="234">
        <v>9492029692</v>
      </c>
    </row>
    <row r="97" spans="1:8">
      <c r="A97" s="107" t="s">
        <v>3484</v>
      </c>
      <c r="B97" s="107" t="s">
        <v>1704</v>
      </c>
      <c r="C97" s="107" t="s">
        <v>3486</v>
      </c>
      <c r="D97" s="107" t="s">
        <v>1760</v>
      </c>
      <c r="E97" s="234" t="s">
        <v>334</v>
      </c>
      <c r="F97" s="234" t="s">
        <v>1034</v>
      </c>
      <c r="G97" s="107" t="s">
        <v>1033</v>
      </c>
      <c r="H97" s="234" t="s">
        <v>1035</v>
      </c>
    </row>
    <row r="98" spans="1:8">
      <c r="A98" s="107" t="s">
        <v>3484</v>
      </c>
      <c r="B98" s="107" t="s">
        <v>1704</v>
      </c>
      <c r="C98" s="107" t="s">
        <v>3486</v>
      </c>
      <c r="D98" s="107" t="s">
        <v>1760</v>
      </c>
      <c r="E98" s="107" t="s">
        <v>828</v>
      </c>
      <c r="F98" s="107" t="s">
        <v>2385</v>
      </c>
      <c r="G98" s="107" t="s">
        <v>1036</v>
      </c>
      <c r="H98" s="107">
        <v>8479702882</v>
      </c>
    </row>
    <row r="99" spans="1:8">
      <c r="A99" s="107" t="s">
        <v>3484</v>
      </c>
      <c r="B99" s="107" t="s">
        <v>1704</v>
      </c>
      <c r="C99" s="107" t="s">
        <v>3486</v>
      </c>
      <c r="D99" s="107" t="s">
        <v>1760</v>
      </c>
      <c r="E99" s="107" t="s">
        <v>1892</v>
      </c>
      <c r="F99" s="107" t="s">
        <v>2386</v>
      </c>
      <c r="G99" s="107" t="s">
        <v>1036</v>
      </c>
      <c r="H99" s="107">
        <v>6303630736</v>
      </c>
    </row>
    <row r="100" spans="1:8">
      <c r="A100" s="107" t="s">
        <v>3484</v>
      </c>
      <c r="B100" s="107" t="s">
        <v>1705</v>
      </c>
      <c r="C100" s="107" t="s">
        <v>3485</v>
      </c>
      <c r="D100" s="107" t="s">
        <v>1760</v>
      </c>
      <c r="E100" s="234" t="s">
        <v>279</v>
      </c>
      <c r="F100" s="234" t="s">
        <v>276</v>
      </c>
      <c r="G100" s="107" t="s">
        <v>278</v>
      </c>
      <c r="H100" s="234">
        <v>22443294665</v>
      </c>
    </row>
    <row r="101" spans="1:8">
      <c r="A101" s="107" t="s">
        <v>3484</v>
      </c>
      <c r="B101" s="107" t="s">
        <v>1705</v>
      </c>
      <c r="C101" s="107" t="s">
        <v>3485</v>
      </c>
      <c r="D101" s="107" t="s">
        <v>1760</v>
      </c>
      <c r="E101" s="234" t="s">
        <v>338</v>
      </c>
      <c r="F101" s="234" t="s">
        <v>475</v>
      </c>
      <c r="G101" s="107" t="s">
        <v>530</v>
      </c>
      <c r="H101" s="234">
        <v>9492029692</v>
      </c>
    </row>
    <row r="102" spans="1:8">
      <c r="A102" s="107" t="s">
        <v>3484</v>
      </c>
      <c r="B102" s="107" t="s">
        <v>1705</v>
      </c>
      <c r="C102" s="107" t="s">
        <v>3485</v>
      </c>
      <c r="D102" s="107" t="s">
        <v>1760</v>
      </c>
      <c r="E102" s="234" t="s">
        <v>334</v>
      </c>
      <c r="F102" s="234" t="s">
        <v>1034</v>
      </c>
      <c r="G102" s="107" t="s">
        <v>1033</v>
      </c>
      <c r="H102" s="234" t="s">
        <v>1035</v>
      </c>
    </row>
    <row r="103" spans="1:8">
      <c r="A103" s="107" t="s">
        <v>3484</v>
      </c>
      <c r="B103" s="107" t="s">
        <v>1705</v>
      </c>
      <c r="C103" s="107" t="s">
        <v>3485</v>
      </c>
      <c r="D103" s="107" t="s">
        <v>1760</v>
      </c>
      <c r="E103" s="107" t="s">
        <v>828</v>
      </c>
      <c r="F103" s="107" t="s">
        <v>2385</v>
      </c>
      <c r="G103" s="107" t="s">
        <v>1036</v>
      </c>
      <c r="H103" s="107">
        <v>8479702882</v>
      </c>
    </row>
    <row r="104" spans="1:8">
      <c r="A104" s="107" t="s">
        <v>3484</v>
      </c>
      <c r="B104" s="107" t="s">
        <v>1705</v>
      </c>
      <c r="C104" s="107" t="s">
        <v>3485</v>
      </c>
      <c r="D104" s="107" t="s">
        <v>1760</v>
      </c>
      <c r="E104" s="107" t="s">
        <v>1892</v>
      </c>
      <c r="F104" s="107" t="s">
        <v>2386</v>
      </c>
      <c r="G104" s="107" t="s">
        <v>1036</v>
      </c>
      <c r="H104" s="107">
        <v>6303630736</v>
      </c>
    </row>
    <row r="105" spans="1:8">
      <c r="A105" s="107" t="s">
        <v>3484</v>
      </c>
      <c r="B105" s="107" t="s">
        <v>1706</v>
      </c>
      <c r="C105" s="107" t="s">
        <v>3486</v>
      </c>
      <c r="D105" s="107" t="s">
        <v>1760</v>
      </c>
      <c r="E105" s="234" t="s">
        <v>279</v>
      </c>
      <c r="F105" s="234" t="s">
        <v>276</v>
      </c>
      <c r="G105" s="107" t="s">
        <v>278</v>
      </c>
      <c r="H105" s="234">
        <v>22443294665</v>
      </c>
    </row>
    <row r="106" spans="1:8">
      <c r="A106" s="107" t="s">
        <v>3484</v>
      </c>
      <c r="B106" s="107" t="s">
        <v>1706</v>
      </c>
      <c r="C106" s="107" t="s">
        <v>3486</v>
      </c>
      <c r="D106" s="107" t="s">
        <v>1761</v>
      </c>
      <c r="E106" s="234" t="s">
        <v>338</v>
      </c>
      <c r="F106" s="234" t="s">
        <v>475</v>
      </c>
      <c r="G106" s="107" t="s">
        <v>530</v>
      </c>
      <c r="H106" s="234">
        <v>9492029692</v>
      </c>
    </row>
    <row r="107" spans="1:8">
      <c r="A107" s="107" t="s">
        <v>3484</v>
      </c>
      <c r="B107" s="107" t="s">
        <v>1706</v>
      </c>
      <c r="C107" s="107" t="s">
        <v>3486</v>
      </c>
      <c r="D107" s="107" t="s">
        <v>1761</v>
      </c>
      <c r="E107" s="234" t="s">
        <v>334</v>
      </c>
      <c r="F107" s="234" t="s">
        <v>1034</v>
      </c>
      <c r="G107" s="107" t="s">
        <v>1033</v>
      </c>
      <c r="H107" s="234" t="s">
        <v>1035</v>
      </c>
    </row>
    <row r="108" spans="1:8">
      <c r="A108" s="107" t="s">
        <v>3484</v>
      </c>
      <c r="B108" s="107" t="s">
        <v>1706</v>
      </c>
      <c r="C108" s="107" t="s">
        <v>3486</v>
      </c>
      <c r="D108" s="107" t="s">
        <v>1761</v>
      </c>
      <c r="E108" s="107" t="s">
        <v>828</v>
      </c>
      <c r="F108" s="107" t="s">
        <v>2385</v>
      </c>
      <c r="G108" s="107" t="s">
        <v>1036</v>
      </c>
      <c r="H108" s="107">
        <v>8479702882</v>
      </c>
    </row>
    <row r="109" spans="1:8">
      <c r="A109" s="107" t="s">
        <v>3484</v>
      </c>
      <c r="B109" s="107" t="s">
        <v>1706</v>
      </c>
      <c r="C109" s="107" t="s">
        <v>3486</v>
      </c>
      <c r="D109" s="107" t="s">
        <v>1760</v>
      </c>
      <c r="E109" s="107" t="s">
        <v>1892</v>
      </c>
      <c r="F109" s="107" t="s">
        <v>2386</v>
      </c>
      <c r="G109" s="107" t="s">
        <v>1036</v>
      </c>
      <c r="H109" s="107">
        <v>6303630736</v>
      </c>
    </row>
    <row r="110" spans="1:8">
      <c r="A110" s="107" t="s">
        <v>3484</v>
      </c>
      <c r="B110" s="107" t="s">
        <v>1711</v>
      </c>
      <c r="C110" s="107" t="s">
        <v>3485</v>
      </c>
      <c r="D110" s="107" t="s">
        <v>1760</v>
      </c>
      <c r="E110" s="234" t="s">
        <v>279</v>
      </c>
      <c r="F110" s="234" t="s">
        <v>276</v>
      </c>
      <c r="G110" s="107" t="s">
        <v>278</v>
      </c>
      <c r="H110" s="234">
        <v>22443294665</v>
      </c>
    </row>
    <row r="111" spans="1:8">
      <c r="A111" s="107" t="s">
        <v>3484</v>
      </c>
      <c r="B111" s="107" t="s">
        <v>1711</v>
      </c>
      <c r="C111" s="107" t="s">
        <v>3485</v>
      </c>
      <c r="D111" s="107" t="s">
        <v>1761</v>
      </c>
      <c r="E111" s="234" t="s">
        <v>338</v>
      </c>
      <c r="F111" s="234" t="s">
        <v>475</v>
      </c>
      <c r="G111" s="107" t="s">
        <v>530</v>
      </c>
      <c r="H111" s="234">
        <v>9492029692</v>
      </c>
    </row>
    <row r="112" spans="1:8">
      <c r="A112" s="107" t="s">
        <v>3484</v>
      </c>
      <c r="B112" s="107" t="s">
        <v>1711</v>
      </c>
      <c r="C112" s="107" t="s">
        <v>3485</v>
      </c>
      <c r="D112" s="107" t="s">
        <v>1761</v>
      </c>
      <c r="E112" s="234" t="s">
        <v>334</v>
      </c>
      <c r="F112" s="234" t="s">
        <v>1034</v>
      </c>
      <c r="G112" s="107" t="s">
        <v>1033</v>
      </c>
      <c r="H112" s="234" t="s">
        <v>1035</v>
      </c>
    </row>
    <row r="113" spans="1:8">
      <c r="A113" s="107" t="s">
        <v>3484</v>
      </c>
      <c r="B113" s="107" t="s">
        <v>1711</v>
      </c>
      <c r="C113" s="107" t="s">
        <v>3485</v>
      </c>
      <c r="D113" s="107" t="s">
        <v>1761</v>
      </c>
      <c r="E113" s="107" t="s">
        <v>828</v>
      </c>
      <c r="F113" s="107" t="s">
        <v>2385</v>
      </c>
      <c r="G113" s="107" t="s">
        <v>1036</v>
      </c>
      <c r="H113" s="107">
        <v>8479702882</v>
      </c>
    </row>
    <row r="114" spans="1:8">
      <c r="A114" s="107" t="s">
        <v>3484</v>
      </c>
      <c r="B114" s="107" t="s">
        <v>1711</v>
      </c>
      <c r="C114" s="107" t="s">
        <v>3485</v>
      </c>
      <c r="D114" s="107" t="s">
        <v>1760</v>
      </c>
      <c r="E114" s="107" t="s">
        <v>1892</v>
      </c>
      <c r="F114" s="107" t="s">
        <v>2386</v>
      </c>
      <c r="G114" s="107" t="s">
        <v>1036</v>
      </c>
      <c r="H114" s="107">
        <v>6303630736</v>
      </c>
    </row>
    <row r="115" spans="1:8">
      <c r="A115" s="107" t="s">
        <v>3484</v>
      </c>
      <c r="B115" s="107" t="s">
        <v>1711</v>
      </c>
      <c r="C115" s="107" t="s">
        <v>3485</v>
      </c>
      <c r="D115" s="107" t="s">
        <v>1760</v>
      </c>
      <c r="E115" s="234" t="s">
        <v>839</v>
      </c>
      <c r="F115" s="234" t="s">
        <v>840</v>
      </c>
      <c r="G115" s="107" t="s">
        <v>838</v>
      </c>
      <c r="H115" s="234">
        <v>4698358003</v>
      </c>
    </row>
    <row r="116" spans="1:8">
      <c r="A116" s="107" t="s">
        <v>3484</v>
      </c>
      <c r="B116" s="107" t="s">
        <v>1712</v>
      </c>
      <c r="C116" s="107" t="s">
        <v>3486</v>
      </c>
      <c r="D116" s="107" t="s">
        <v>1761</v>
      </c>
      <c r="E116" s="234" t="s">
        <v>279</v>
      </c>
      <c r="F116" s="234" t="s">
        <v>276</v>
      </c>
      <c r="G116" s="107" t="s">
        <v>278</v>
      </c>
      <c r="H116" s="234">
        <v>22443294665</v>
      </c>
    </row>
    <row r="117" spans="1:8">
      <c r="A117" s="107" t="s">
        <v>3484</v>
      </c>
      <c r="B117" s="107" t="s">
        <v>1712</v>
      </c>
      <c r="C117" s="107" t="s">
        <v>3486</v>
      </c>
      <c r="D117" s="107" t="s">
        <v>1761</v>
      </c>
      <c r="E117" s="234" t="s">
        <v>338</v>
      </c>
      <c r="F117" s="234" t="s">
        <v>475</v>
      </c>
      <c r="G117" s="107" t="s">
        <v>530</v>
      </c>
      <c r="H117" s="234">
        <v>9492029692</v>
      </c>
    </row>
    <row r="118" spans="1:8">
      <c r="A118" s="107" t="s">
        <v>3484</v>
      </c>
      <c r="B118" s="107" t="s">
        <v>1712</v>
      </c>
      <c r="C118" s="107" t="s">
        <v>3486</v>
      </c>
      <c r="D118" s="107" t="s">
        <v>1761</v>
      </c>
      <c r="E118" s="234" t="s">
        <v>334</v>
      </c>
      <c r="F118" s="234" t="s">
        <v>1034</v>
      </c>
      <c r="G118" s="107" t="s">
        <v>1033</v>
      </c>
      <c r="H118" s="234" t="s">
        <v>1035</v>
      </c>
    </row>
    <row r="119" spans="1:8">
      <c r="A119" s="107" t="s">
        <v>3484</v>
      </c>
      <c r="B119" s="107" t="s">
        <v>1712</v>
      </c>
      <c r="C119" s="107" t="s">
        <v>3486</v>
      </c>
      <c r="D119" s="107" t="s">
        <v>1761</v>
      </c>
      <c r="E119" s="107" t="s">
        <v>828</v>
      </c>
      <c r="F119" s="107" t="s">
        <v>2385</v>
      </c>
      <c r="G119" s="107" t="s">
        <v>1036</v>
      </c>
      <c r="H119" s="107">
        <v>8479702882</v>
      </c>
    </row>
    <row r="120" spans="1:8">
      <c r="A120" s="107" t="s">
        <v>3484</v>
      </c>
      <c r="B120" s="107" t="s">
        <v>1712</v>
      </c>
      <c r="C120" s="107" t="s">
        <v>3486</v>
      </c>
      <c r="D120" s="107" t="s">
        <v>1761</v>
      </c>
      <c r="E120" s="107" t="s">
        <v>1892</v>
      </c>
      <c r="F120" s="107" t="s">
        <v>2386</v>
      </c>
      <c r="G120" s="107" t="s">
        <v>1036</v>
      </c>
      <c r="H120" s="107">
        <v>6303630736</v>
      </c>
    </row>
    <row r="121" spans="1:8">
      <c r="A121" s="107" t="s">
        <v>3484</v>
      </c>
      <c r="B121" s="107" t="s">
        <v>1714</v>
      </c>
      <c r="C121" s="107" t="s">
        <v>3485</v>
      </c>
      <c r="D121" s="107" t="s">
        <v>1748</v>
      </c>
      <c r="E121" s="234" t="s">
        <v>127</v>
      </c>
      <c r="F121" s="234" t="s">
        <v>128</v>
      </c>
      <c r="G121" s="107" t="s">
        <v>126</v>
      </c>
      <c r="H121" s="234">
        <v>2146978346</v>
      </c>
    </row>
    <row r="122" spans="1:8">
      <c r="A122" s="107" t="s">
        <v>3484</v>
      </c>
      <c r="B122" s="107" t="s">
        <v>1714</v>
      </c>
      <c r="C122" s="107" t="s">
        <v>3485</v>
      </c>
      <c r="D122" s="107" t="s">
        <v>1748</v>
      </c>
      <c r="E122" s="234" t="s">
        <v>279</v>
      </c>
      <c r="F122" s="234" t="s">
        <v>276</v>
      </c>
      <c r="G122" s="107" t="s">
        <v>278</v>
      </c>
      <c r="H122" s="234">
        <v>22443294665</v>
      </c>
    </row>
    <row r="123" spans="1:8">
      <c r="A123" s="107" t="s">
        <v>3484</v>
      </c>
      <c r="B123" s="107" t="s">
        <v>1714</v>
      </c>
      <c r="C123" s="107" t="s">
        <v>3485</v>
      </c>
      <c r="D123" s="107" t="s">
        <v>1760</v>
      </c>
      <c r="E123" s="234" t="s">
        <v>338</v>
      </c>
      <c r="F123" s="234" t="s">
        <v>475</v>
      </c>
      <c r="G123" s="107" t="s">
        <v>530</v>
      </c>
      <c r="H123" s="234">
        <v>9492029692</v>
      </c>
    </row>
    <row r="124" spans="1:8">
      <c r="A124" s="107" t="s">
        <v>3484</v>
      </c>
      <c r="B124" s="107" t="s">
        <v>1714</v>
      </c>
      <c r="C124" s="107" t="s">
        <v>3485</v>
      </c>
      <c r="D124" s="107" t="s">
        <v>1748</v>
      </c>
      <c r="E124" s="234" t="s">
        <v>839</v>
      </c>
      <c r="F124" s="234" t="s">
        <v>840</v>
      </c>
      <c r="G124" s="107" t="s">
        <v>838</v>
      </c>
      <c r="H124" s="234">
        <v>4698358003</v>
      </c>
    </row>
    <row r="125" spans="1:8">
      <c r="A125" s="107" t="s">
        <v>3484</v>
      </c>
      <c r="B125" s="107" t="s">
        <v>1714</v>
      </c>
      <c r="C125" s="107" t="s">
        <v>3485</v>
      </c>
      <c r="D125" s="107" t="s">
        <v>1760</v>
      </c>
      <c r="E125" s="234" t="s">
        <v>334</v>
      </c>
      <c r="F125" s="234" t="s">
        <v>1034</v>
      </c>
      <c r="G125" s="107" t="s">
        <v>1033</v>
      </c>
      <c r="H125" s="234" t="s">
        <v>1035</v>
      </c>
    </row>
    <row r="126" spans="1:8">
      <c r="A126" s="107" t="s">
        <v>3484</v>
      </c>
      <c r="B126" s="107" t="s">
        <v>1714</v>
      </c>
      <c r="C126" s="107" t="s">
        <v>3485</v>
      </c>
      <c r="D126" s="107" t="s">
        <v>1760</v>
      </c>
      <c r="E126" s="107" t="s">
        <v>828</v>
      </c>
      <c r="F126" s="107" t="s">
        <v>2385</v>
      </c>
      <c r="G126" s="107" t="s">
        <v>1036</v>
      </c>
      <c r="H126" s="107">
        <v>8479702882</v>
      </c>
    </row>
    <row r="127" spans="1:8">
      <c r="A127" s="107" t="s">
        <v>3484</v>
      </c>
      <c r="B127" s="107" t="s">
        <v>1714</v>
      </c>
      <c r="C127" s="107" t="s">
        <v>3485</v>
      </c>
      <c r="D127" s="107" t="s">
        <v>1748</v>
      </c>
      <c r="E127" s="107" t="s">
        <v>1892</v>
      </c>
      <c r="F127" s="107" t="s">
        <v>2386</v>
      </c>
      <c r="G127" s="107" t="s">
        <v>1036</v>
      </c>
      <c r="H127" s="107">
        <v>6303630736</v>
      </c>
    </row>
    <row r="128" spans="1:8">
      <c r="A128" s="107" t="s">
        <v>3484</v>
      </c>
      <c r="B128" s="107" t="s">
        <v>1715</v>
      </c>
      <c r="C128" s="107" t="s">
        <v>3485</v>
      </c>
      <c r="D128" s="107" t="s">
        <v>1748</v>
      </c>
      <c r="E128" s="234" t="s">
        <v>127</v>
      </c>
      <c r="F128" s="234" t="s">
        <v>128</v>
      </c>
      <c r="G128" s="107" t="s">
        <v>126</v>
      </c>
      <c r="H128" s="234">
        <v>2146978346</v>
      </c>
    </row>
    <row r="129" spans="1:8">
      <c r="A129" s="107" t="s">
        <v>3484</v>
      </c>
      <c r="B129" s="107" t="s">
        <v>1715</v>
      </c>
      <c r="C129" s="107" t="s">
        <v>3485</v>
      </c>
      <c r="D129" s="107" t="s">
        <v>1748</v>
      </c>
      <c r="E129" s="234" t="s">
        <v>279</v>
      </c>
      <c r="F129" s="234" t="s">
        <v>276</v>
      </c>
      <c r="G129" s="107" t="s">
        <v>278</v>
      </c>
      <c r="H129" s="234">
        <v>22443294665</v>
      </c>
    </row>
    <row r="130" spans="1:8">
      <c r="A130" s="107" t="s">
        <v>3484</v>
      </c>
      <c r="B130" s="107" t="s">
        <v>1715</v>
      </c>
      <c r="C130" s="107" t="s">
        <v>3485</v>
      </c>
      <c r="D130" s="107" t="s">
        <v>1748</v>
      </c>
      <c r="E130" s="234" t="s">
        <v>338</v>
      </c>
      <c r="F130" s="234" t="s">
        <v>475</v>
      </c>
      <c r="G130" s="107" t="s">
        <v>530</v>
      </c>
      <c r="H130" s="234">
        <v>9492029692</v>
      </c>
    </row>
    <row r="131" spans="1:8">
      <c r="A131" s="107" t="s">
        <v>3484</v>
      </c>
      <c r="B131" s="107" t="s">
        <v>1715</v>
      </c>
      <c r="C131" s="107" t="s">
        <v>3485</v>
      </c>
      <c r="D131" s="107" t="s">
        <v>1748</v>
      </c>
      <c r="E131" s="234" t="s">
        <v>839</v>
      </c>
      <c r="F131" s="234" t="s">
        <v>840</v>
      </c>
      <c r="G131" s="107" t="s">
        <v>838</v>
      </c>
      <c r="H131" s="234">
        <v>4698358003</v>
      </c>
    </row>
    <row r="132" spans="1:8">
      <c r="A132" s="107" t="s">
        <v>3484</v>
      </c>
      <c r="B132" s="107" t="s">
        <v>1715</v>
      </c>
      <c r="C132" s="107" t="s">
        <v>3485</v>
      </c>
      <c r="D132" s="107" t="s">
        <v>1748</v>
      </c>
      <c r="E132" s="234" t="s">
        <v>334</v>
      </c>
      <c r="F132" s="234" t="s">
        <v>1034</v>
      </c>
      <c r="G132" s="107" t="s">
        <v>1033</v>
      </c>
      <c r="H132" s="234" t="s">
        <v>1035</v>
      </c>
    </row>
    <row r="133" spans="1:8">
      <c r="A133" s="107" t="s">
        <v>3484</v>
      </c>
      <c r="B133" s="107" t="s">
        <v>1715</v>
      </c>
      <c r="C133" s="107" t="s">
        <v>3485</v>
      </c>
      <c r="D133" s="107" t="s">
        <v>1748</v>
      </c>
      <c r="E133" s="107" t="s">
        <v>828</v>
      </c>
      <c r="F133" s="107" t="s">
        <v>2385</v>
      </c>
      <c r="G133" s="107" t="s">
        <v>1036</v>
      </c>
      <c r="H133" s="107">
        <v>8479702882</v>
      </c>
    </row>
    <row r="134" spans="1:8">
      <c r="A134" s="107" t="s">
        <v>3484</v>
      </c>
      <c r="B134" s="107" t="s">
        <v>1715</v>
      </c>
      <c r="C134" s="107" t="s">
        <v>3485</v>
      </c>
      <c r="D134" s="107" t="s">
        <v>1748</v>
      </c>
      <c r="E134" s="107" t="s">
        <v>1892</v>
      </c>
      <c r="F134" s="107" t="s">
        <v>2386</v>
      </c>
      <c r="G134" s="107" t="s">
        <v>1036</v>
      </c>
      <c r="H134" s="107">
        <v>6303630736</v>
      </c>
    </row>
    <row r="135" spans="1:8">
      <c r="A135" s="107" t="s">
        <v>3484</v>
      </c>
      <c r="B135" s="107" t="s">
        <v>1717</v>
      </c>
      <c r="C135" s="107" t="s">
        <v>3485</v>
      </c>
      <c r="D135" s="107" t="s">
        <v>1748</v>
      </c>
      <c r="E135" s="234" t="s">
        <v>127</v>
      </c>
      <c r="F135" s="234" t="s">
        <v>128</v>
      </c>
      <c r="G135" s="107" t="s">
        <v>126</v>
      </c>
      <c r="H135" s="234">
        <v>2146978346</v>
      </c>
    </row>
    <row r="136" spans="1:8">
      <c r="A136" s="107" t="s">
        <v>3484</v>
      </c>
      <c r="B136" s="107" t="s">
        <v>1717</v>
      </c>
      <c r="C136" s="107" t="s">
        <v>3485</v>
      </c>
      <c r="D136" s="107" t="s">
        <v>1748</v>
      </c>
      <c r="E136" s="234" t="s">
        <v>279</v>
      </c>
      <c r="F136" s="234" t="s">
        <v>276</v>
      </c>
      <c r="G136" s="107" t="s">
        <v>278</v>
      </c>
      <c r="H136" s="234">
        <v>22443294665</v>
      </c>
    </row>
    <row r="137" spans="1:8">
      <c r="A137" s="107" t="s">
        <v>3484</v>
      </c>
      <c r="B137" s="107" t="s">
        <v>1717</v>
      </c>
      <c r="C137" s="107" t="s">
        <v>3485</v>
      </c>
      <c r="D137" s="107" t="s">
        <v>1760</v>
      </c>
      <c r="E137" s="234" t="s">
        <v>338</v>
      </c>
      <c r="F137" s="234" t="s">
        <v>475</v>
      </c>
      <c r="G137" s="107" t="s">
        <v>530</v>
      </c>
      <c r="H137" s="234">
        <v>9492029692</v>
      </c>
    </row>
    <row r="138" spans="1:8">
      <c r="A138" s="107" t="s">
        <v>3484</v>
      </c>
      <c r="B138" s="107" t="s">
        <v>1717</v>
      </c>
      <c r="C138" s="107" t="s">
        <v>3485</v>
      </c>
      <c r="D138" s="107" t="s">
        <v>1748</v>
      </c>
      <c r="E138" s="234" t="s">
        <v>839</v>
      </c>
      <c r="F138" s="234" t="s">
        <v>840</v>
      </c>
      <c r="G138" s="107" t="s">
        <v>838</v>
      </c>
      <c r="H138" s="234">
        <v>4698358003</v>
      </c>
    </row>
    <row r="139" spans="1:8">
      <c r="A139" s="107" t="s">
        <v>3484</v>
      </c>
      <c r="B139" s="107" t="s">
        <v>1717</v>
      </c>
      <c r="C139" s="107" t="s">
        <v>3485</v>
      </c>
      <c r="D139" s="107" t="s">
        <v>1760</v>
      </c>
      <c r="E139" s="234" t="s">
        <v>334</v>
      </c>
      <c r="F139" s="234" t="s">
        <v>1034</v>
      </c>
      <c r="G139" s="107" t="s">
        <v>1033</v>
      </c>
      <c r="H139" s="234" t="s">
        <v>1035</v>
      </c>
    </row>
    <row r="140" spans="1:8">
      <c r="A140" s="107" t="s">
        <v>3484</v>
      </c>
      <c r="B140" s="107" t="s">
        <v>1717</v>
      </c>
      <c r="C140" s="107" t="s">
        <v>3485</v>
      </c>
      <c r="D140" s="107" t="s">
        <v>1760</v>
      </c>
      <c r="E140" s="107" t="s">
        <v>828</v>
      </c>
      <c r="F140" s="107" t="s">
        <v>2385</v>
      </c>
      <c r="G140" s="107" t="s">
        <v>1036</v>
      </c>
      <c r="H140" s="107">
        <v>8479702882</v>
      </c>
    </row>
    <row r="141" spans="1:8">
      <c r="A141" s="107" t="s">
        <v>3484</v>
      </c>
      <c r="B141" s="107" t="s">
        <v>1717</v>
      </c>
      <c r="C141" s="107" t="s">
        <v>3485</v>
      </c>
      <c r="D141" s="107" t="s">
        <v>1748</v>
      </c>
      <c r="E141" s="107" t="s">
        <v>1892</v>
      </c>
      <c r="F141" s="107" t="s">
        <v>2386</v>
      </c>
      <c r="G141" s="107" t="s">
        <v>1036</v>
      </c>
      <c r="H141" s="107">
        <v>6303630736</v>
      </c>
    </row>
    <row r="142" spans="1:8">
      <c r="A142" s="107" t="s">
        <v>3484</v>
      </c>
      <c r="B142" s="107" t="s">
        <v>1718</v>
      </c>
      <c r="C142" s="107" t="s">
        <v>3485</v>
      </c>
      <c r="D142" s="107" t="s">
        <v>1748</v>
      </c>
      <c r="E142" s="234" t="s">
        <v>127</v>
      </c>
      <c r="F142" s="234" t="s">
        <v>128</v>
      </c>
      <c r="G142" s="107" t="s">
        <v>126</v>
      </c>
      <c r="H142" s="234">
        <v>2146978346</v>
      </c>
    </row>
    <row r="143" spans="1:8">
      <c r="A143" s="107" t="s">
        <v>3484</v>
      </c>
      <c r="B143" s="107" t="s">
        <v>1718</v>
      </c>
      <c r="C143" s="107" t="s">
        <v>3485</v>
      </c>
      <c r="D143" s="107" t="s">
        <v>1748</v>
      </c>
      <c r="E143" s="234" t="s">
        <v>279</v>
      </c>
      <c r="F143" s="234" t="s">
        <v>276</v>
      </c>
      <c r="G143" s="107" t="s">
        <v>278</v>
      </c>
      <c r="H143" s="234">
        <v>22443294665</v>
      </c>
    </row>
    <row r="144" spans="1:8">
      <c r="A144" s="107" t="s">
        <v>3484</v>
      </c>
      <c r="B144" s="107" t="s">
        <v>1718</v>
      </c>
      <c r="C144" s="107" t="s">
        <v>3485</v>
      </c>
      <c r="D144" s="107" t="s">
        <v>1748</v>
      </c>
      <c r="E144" s="234" t="s">
        <v>338</v>
      </c>
      <c r="F144" s="234" t="s">
        <v>475</v>
      </c>
      <c r="G144" s="107" t="s">
        <v>530</v>
      </c>
      <c r="H144" s="234">
        <v>9492029692</v>
      </c>
    </row>
    <row r="145" spans="1:8">
      <c r="A145" s="107" t="s">
        <v>3484</v>
      </c>
      <c r="B145" s="107" t="s">
        <v>1718</v>
      </c>
      <c r="C145" s="107" t="s">
        <v>3485</v>
      </c>
      <c r="D145" s="107" t="s">
        <v>1748</v>
      </c>
      <c r="E145" s="234" t="s">
        <v>839</v>
      </c>
      <c r="F145" s="234" t="s">
        <v>840</v>
      </c>
      <c r="G145" s="107" t="s">
        <v>838</v>
      </c>
      <c r="H145" s="234">
        <v>4698358003</v>
      </c>
    </row>
    <row r="146" spans="1:8">
      <c r="A146" s="107" t="s">
        <v>3484</v>
      </c>
      <c r="B146" s="107" t="s">
        <v>1718</v>
      </c>
      <c r="C146" s="107" t="s">
        <v>3485</v>
      </c>
      <c r="D146" s="107" t="s">
        <v>1748</v>
      </c>
      <c r="E146" s="234" t="s">
        <v>334</v>
      </c>
      <c r="F146" s="234" t="s">
        <v>1034</v>
      </c>
      <c r="G146" s="107" t="s">
        <v>1033</v>
      </c>
      <c r="H146" s="234" t="s">
        <v>1035</v>
      </c>
    </row>
    <row r="147" spans="1:8">
      <c r="A147" s="107" t="s">
        <v>3484</v>
      </c>
      <c r="B147" s="107" t="s">
        <v>1718</v>
      </c>
      <c r="C147" s="107" t="s">
        <v>3485</v>
      </c>
      <c r="D147" s="107" t="s">
        <v>1748</v>
      </c>
      <c r="E147" s="107" t="s">
        <v>828</v>
      </c>
      <c r="F147" s="107" t="s">
        <v>2385</v>
      </c>
      <c r="G147" s="107" t="s">
        <v>1036</v>
      </c>
      <c r="H147" s="107">
        <v>8479702882</v>
      </c>
    </row>
    <row r="148" spans="1:8">
      <c r="A148" s="107" t="s">
        <v>3484</v>
      </c>
      <c r="B148" s="107" t="s">
        <v>1718</v>
      </c>
      <c r="C148" s="107" t="s">
        <v>3485</v>
      </c>
      <c r="D148" s="107" t="s">
        <v>1748</v>
      </c>
      <c r="E148" s="107" t="s">
        <v>1892</v>
      </c>
      <c r="F148" s="107" t="s">
        <v>2386</v>
      </c>
      <c r="G148" s="107" t="s">
        <v>1036</v>
      </c>
      <c r="H148" s="107">
        <v>6303630736</v>
      </c>
    </row>
    <row r="149" spans="1:8">
      <c r="A149" s="107" t="s">
        <v>3484</v>
      </c>
      <c r="B149" s="107" t="s">
        <v>1720</v>
      </c>
      <c r="C149" s="107" t="s">
        <v>3485</v>
      </c>
      <c r="D149" s="107" t="s">
        <v>1748</v>
      </c>
      <c r="E149" s="234" t="s">
        <v>127</v>
      </c>
      <c r="F149" s="234" t="s">
        <v>128</v>
      </c>
      <c r="G149" s="107" t="s">
        <v>126</v>
      </c>
      <c r="H149" s="234">
        <v>2146978346</v>
      </c>
    </row>
    <row r="150" spans="1:8">
      <c r="A150" s="107" t="s">
        <v>3484</v>
      </c>
      <c r="B150" s="107" t="s">
        <v>1720</v>
      </c>
      <c r="C150" s="107" t="s">
        <v>3485</v>
      </c>
      <c r="D150" s="107" t="s">
        <v>1748</v>
      </c>
      <c r="E150" s="234" t="s">
        <v>279</v>
      </c>
      <c r="F150" s="234" t="s">
        <v>276</v>
      </c>
      <c r="G150" s="107" t="s">
        <v>278</v>
      </c>
      <c r="H150" s="234">
        <v>22443294665</v>
      </c>
    </row>
    <row r="151" spans="1:8">
      <c r="A151" s="107" t="s">
        <v>3484</v>
      </c>
      <c r="B151" s="107" t="s">
        <v>1720</v>
      </c>
      <c r="C151" s="107" t="s">
        <v>3485</v>
      </c>
      <c r="D151" s="107" t="s">
        <v>1760</v>
      </c>
      <c r="E151" s="234" t="s">
        <v>338</v>
      </c>
      <c r="F151" s="234" t="s">
        <v>475</v>
      </c>
      <c r="G151" s="107" t="s">
        <v>530</v>
      </c>
      <c r="H151" s="234">
        <v>9492029692</v>
      </c>
    </row>
    <row r="152" spans="1:8">
      <c r="A152" s="107" t="s">
        <v>3484</v>
      </c>
      <c r="B152" s="107" t="s">
        <v>1720</v>
      </c>
      <c r="C152" s="107" t="s">
        <v>3485</v>
      </c>
      <c r="D152" s="107" t="s">
        <v>1748</v>
      </c>
      <c r="E152" s="234" t="s">
        <v>839</v>
      </c>
      <c r="F152" s="234" t="s">
        <v>840</v>
      </c>
      <c r="G152" s="107" t="s">
        <v>838</v>
      </c>
      <c r="H152" s="234">
        <v>4698358003</v>
      </c>
    </row>
    <row r="153" spans="1:8">
      <c r="A153" s="107" t="s">
        <v>3484</v>
      </c>
      <c r="B153" s="107" t="s">
        <v>1720</v>
      </c>
      <c r="C153" s="107" t="s">
        <v>3485</v>
      </c>
      <c r="D153" s="107" t="s">
        <v>1760</v>
      </c>
      <c r="E153" s="234" t="s">
        <v>334</v>
      </c>
      <c r="F153" s="234" t="s">
        <v>1034</v>
      </c>
      <c r="G153" s="107" t="s">
        <v>1033</v>
      </c>
      <c r="H153" s="234" t="s">
        <v>1035</v>
      </c>
    </row>
    <row r="154" spans="1:8">
      <c r="A154" s="107" t="s">
        <v>3484</v>
      </c>
      <c r="B154" s="107" t="s">
        <v>1720</v>
      </c>
      <c r="C154" s="107" t="s">
        <v>3485</v>
      </c>
      <c r="D154" s="107" t="s">
        <v>1760</v>
      </c>
      <c r="E154" s="107" t="s">
        <v>828</v>
      </c>
      <c r="F154" s="107" t="s">
        <v>2385</v>
      </c>
      <c r="G154" s="107" t="s">
        <v>1036</v>
      </c>
      <c r="H154" s="107">
        <v>8479702882</v>
      </c>
    </row>
    <row r="155" spans="1:8">
      <c r="A155" s="107" t="s">
        <v>3484</v>
      </c>
      <c r="B155" s="107" t="s">
        <v>1720</v>
      </c>
      <c r="C155" s="107" t="s">
        <v>3485</v>
      </c>
      <c r="D155" s="107" t="s">
        <v>1748</v>
      </c>
      <c r="E155" s="107" t="s">
        <v>1892</v>
      </c>
      <c r="F155" s="107" t="s">
        <v>2386</v>
      </c>
      <c r="G155" s="107" t="s">
        <v>1036</v>
      </c>
      <c r="H155" s="107">
        <v>6303630736</v>
      </c>
    </row>
    <row r="156" spans="1:8">
      <c r="A156" s="107" t="s">
        <v>3484</v>
      </c>
      <c r="B156" s="107" t="s">
        <v>1721</v>
      </c>
      <c r="C156" s="107" t="s">
        <v>3485</v>
      </c>
      <c r="D156" s="107" t="s">
        <v>1748</v>
      </c>
      <c r="E156" s="234" t="s">
        <v>127</v>
      </c>
      <c r="F156" s="234" t="s">
        <v>128</v>
      </c>
      <c r="G156" s="107" t="s">
        <v>126</v>
      </c>
      <c r="H156" s="234">
        <v>2146978346</v>
      </c>
    </row>
    <row r="157" spans="1:8">
      <c r="A157" s="107" t="s">
        <v>3484</v>
      </c>
      <c r="B157" s="107" t="s">
        <v>1721</v>
      </c>
      <c r="C157" s="107" t="s">
        <v>3485</v>
      </c>
      <c r="D157" s="107" t="s">
        <v>1748</v>
      </c>
      <c r="E157" s="234" t="s">
        <v>279</v>
      </c>
      <c r="F157" s="234" t="s">
        <v>276</v>
      </c>
      <c r="G157" s="107" t="s">
        <v>278</v>
      </c>
      <c r="H157" s="234">
        <v>22443294665</v>
      </c>
    </row>
    <row r="158" spans="1:8">
      <c r="A158" s="107" t="s">
        <v>3484</v>
      </c>
      <c r="B158" s="107" t="s">
        <v>1721</v>
      </c>
      <c r="C158" s="107" t="s">
        <v>3485</v>
      </c>
      <c r="D158" s="107" t="s">
        <v>1748</v>
      </c>
      <c r="E158" s="234" t="s">
        <v>338</v>
      </c>
      <c r="F158" s="234" t="s">
        <v>475</v>
      </c>
      <c r="G158" s="107" t="s">
        <v>530</v>
      </c>
      <c r="H158" s="234">
        <v>9492029692</v>
      </c>
    </row>
    <row r="159" spans="1:8">
      <c r="A159" s="107" t="s">
        <v>3484</v>
      </c>
      <c r="B159" s="107" t="s">
        <v>1721</v>
      </c>
      <c r="C159" s="107" t="s">
        <v>3485</v>
      </c>
      <c r="D159" s="107" t="s">
        <v>1748</v>
      </c>
      <c r="E159" s="234" t="s">
        <v>839</v>
      </c>
      <c r="F159" s="234" t="s">
        <v>840</v>
      </c>
      <c r="G159" s="107" t="s">
        <v>838</v>
      </c>
      <c r="H159" s="234">
        <v>4698358003</v>
      </c>
    </row>
    <row r="160" spans="1:8">
      <c r="A160" s="107" t="s">
        <v>3484</v>
      </c>
      <c r="B160" s="107" t="s">
        <v>1721</v>
      </c>
      <c r="C160" s="107" t="s">
        <v>3485</v>
      </c>
      <c r="D160" s="107" t="s">
        <v>1748</v>
      </c>
      <c r="E160" s="234" t="s">
        <v>334</v>
      </c>
      <c r="F160" s="234" t="s">
        <v>1034</v>
      </c>
      <c r="G160" s="107" t="s">
        <v>1033</v>
      </c>
      <c r="H160" s="234" t="s">
        <v>1035</v>
      </c>
    </row>
    <row r="161" spans="1:8">
      <c r="A161" s="107" t="s">
        <v>3484</v>
      </c>
      <c r="B161" s="107" t="s">
        <v>1721</v>
      </c>
      <c r="C161" s="107" t="s">
        <v>3485</v>
      </c>
      <c r="D161" s="107" t="s">
        <v>1748</v>
      </c>
      <c r="E161" s="107" t="s">
        <v>828</v>
      </c>
      <c r="F161" s="107" t="s">
        <v>2385</v>
      </c>
      <c r="G161" s="107" t="s">
        <v>1036</v>
      </c>
      <c r="H161" s="107">
        <v>8479702882</v>
      </c>
    </row>
    <row r="162" spans="1:8">
      <c r="A162" s="107" t="s">
        <v>3484</v>
      </c>
      <c r="B162" s="107" t="s">
        <v>1721</v>
      </c>
      <c r="C162" s="107" t="s">
        <v>3485</v>
      </c>
      <c r="D162" s="107" t="s">
        <v>1748</v>
      </c>
      <c r="E162" s="107" t="s">
        <v>1892</v>
      </c>
      <c r="F162" s="107" t="s">
        <v>2386</v>
      </c>
      <c r="G162" s="107" t="s">
        <v>1036</v>
      </c>
      <c r="H162" s="107">
        <v>6303630736</v>
      </c>
    </row>
    <row r="163" spans="1:8">
      <c r="A163" s="107"/>
      <c r="B163" s="107"/>
      <c r="C163" s="107"/>
      <c r="D163" s="107"/>
      <c r="E163" s="107"/>
      <c r="F163" s="107"/>
      <c r="G163" s="107"/>
      <c r="H163" s="107"/>
    </row>
    <row r="164" spans="1:8">
      <c r="A164" s="107"/>
      <c r="B164" s="107"/>
      <c r="C164" s="107"/>
      <c r="D164" s="107"/>
      <c r="E164" s="107"/>
      <c r="F164" s="107"/>
      <c r="G164" s="107"/>
      <c r="H164" s="107"/>
    </row>
    <row r="165" spans="1:8">
      <c r="A165" s="107"/>
      <c r="B165" s="107"/>
      <c r="C165" s="107"/>
      <c r="D165" s="107"/>
      <c r="E165" s="107"/>
      <c r="F165" s="107"/>
      <c r="G165" s="107"/>
      <c r="H165" s="107"/>
    </row>
    <row r="166" spans="1:8">
      <c r="A166" s="107"/>
      <c r="B166" s="107"/>
      <c r="C166" s="107"/>
      <c r="D166" s="107"/>
      <c r="E166" s="107"/>
      <c r="F166" s="107"/>
      <c r="G166" s="107"/>
      <c r="H166" s="107"/>
    </row>
    <row r="167" spans="1:8">
      <c r="A167" s="107"/>
      <c r="B167" s="107"/>
      <c r="C167" s="107"/>
      <c r="D167" s="107"/>
      <c r="E167" s="107"/>
      <c r="F167" s="107"/>
      <c r="G167" s="107"/>
      <c r="H167" s="107"/>
    </row>
    <row r="168" spans="1:8">
      <c r="A168" s="107"/>
      <c r="B168" s="107"/>
      <c r="C168" s="107"/>
      <c r="D168" s="107"/>
      <c r="E168" s="107"/>
      <c r="F168" s="107"/>
      <c r="G168" s="107"/>
      <c r="H168" s="107"/>
    </row>
    <row r="169" spans="1:8">
      <c r="A169" s="107"/>
      <c r="B169" s="107"/>
      <c r="C169" s="107"/>
      <c r="D169" s="107"/>
      <c r="E169" s="107"/>
      <c r="F169" s="107"/>
      <c r="G169" s="107"/>
      <c r="H169" s="107"/>
    </row>
    <row r="170" spans="1:8">
      <c r="A170" s="107"/>
      <c r="B170" s="107"/>
      <c r="C170" s="107"/>
      <c r="D170" s="107"/>
      <c r="E170" s="107"/>
      <c r="F170" s="107"/>
      <c r="G170" s="107"/>
      <c r="H170" s="107"/>
    </row>
    <row r="171" spans="1:8">
      <c r="A171" s="107"/>
      <c r="B171" s="107"/>
      <c r="C171" s="107"/>
      <c r="D171" s="107"/>
      <c r="E171" s="107"/>
      <c r="F171" s="107"/>
      <c r="G171" s="107"/>
      <c r="H171" s="107"/>
    </row>
    <row r="172" spans="1:8">
      <c r="A172" s="107"/>
      <c r="B172" s="107"/>
      <c r="C172" s="107"/>
      <c r="D172" s="107"/>
      <c r="E172" s="107"/>
      <c r="F172" s="107"/>
      <c r="G172" s="107"/>
      <c r="H172" s="107"/>
    </row>
    <row r="173" spans="1:8">
      <c r="A173" s="107"/>
      <c r="B173" s="107"/>
      <c r="C173" s="107"/>
      <c r="D173" s="107"/>
      <c r="E173" s="107"/>
      <c r="F173" s="107"/>
      <c r="G173" s="107"/>
      <c r="H173" s="107"/>
    </row>
    <row r="174" spans="1:8">
      <c r="A174" s="107"/>
      <c r="B174" s="107"/>
      <c r="C174" s="107"/>
      <c r="D174" s="107"/>
      <c r="E174" s="107"/>
      <c r="F174" s="107"/>
      <c r="G174" s="107"/>
      <c r="H174" s="107"/>
    </row>
    <row r="175" spans="1:8">
      <c r="A175" s="107"/>
      <c r="B175" s="107"/>
      <c r="C175" s="107"/>
      <c r="D175" s="107"/>
      <c r="E175" s="107"/>
      <c r="F175" s="107"/>
      <c r="G175" s="107"/>
      <c r="H175" s="107"/>
    </row>
    <row r="176" spans="1:8">
      <c r="A176" s="107"/>
      <c r="B176" s="107"/>
      <c r="C176" s="107"/>
      <c r="D176" s="107"/>
      <c r="E176" s="107"/>
      <c r="F176" s="107"/>
      <c r="G176" s="107"/>
      <c r="H176" s="107"/>
    </row>
    <row r="177" spans="1:8">
      <c r="A177" s="107"/>
      <c r="B177" s="107"/>
      <c r="C177" s="107"/>
      <c r="D177" s="107"/>
      <c r="E177" s="107"/>
      <c r="F177" s="107"/>
      <c r="G177" s="107"/>
      <c r="H177" s="107"/>
    </row>
    <row r="178" spans="1:8">
      <c r="A178" s="107"/>
      <c r="B178" s="107"/>
      <c r="C178" s="107"/>
      <c r="D178" s="107"/>
      <c r="E178" s="107"/>
      <c r="F178" s="107"/>
      <c r="G178" s="107"/>
      <c r="H178" s="107"/>
    </row>
    <row r="179" spans="1:8">
      <c r="A179" s="107"/>
      <c r="B179" s="107"/>
      <c r="C179" s="107"/>
      <c r="D179" s="107"/>
      <c r="E179" s="107"/>
      <c r="F179" s="107"/>
      <c r="G179" s="107"/>
      <c r="H179" s="107"/>
    </row>
    <row r="180" spans="1:8">
      <c r="A180" s="107"/>
      <c r="B180" s="107"/>
      <c r="C180" s="107"/>
      <c r="D180" s="107"/>
      <c r="E180" s="107"/>
      <c r="F180" s="107"/>
      <c r="G180" s="107"/>
      <c r="H180" s="107"/>
    </row>
    <row r="181" spans="1:8">
      <c r="A181" s="107"/>
      <c r="B181" s="107"/>
      <c r="C181" s="107"/>
      <c r="D181" s="107"/>
      <c r="E181" s="107"/>
      <c r="F181" s="107"/>
      <c r="G181" s="107"/>
      <c r="H181" s="107"/>
    </row>
    <row r="182" spans="1:8">
      <c r="A182" s="107"/>
      <c r="B182" s="107"/>
      <c r="C182" s="107"/>
      <c r="D182" s="107"/>
      <c r="E182" s="107"/>
      <c r="F182" s="107"/>
      <c r="G182" s="107"/>
      <c r="H182" s="107"/>
    </row>
    <row r="183" spans="1:8">
      <c r="A183" s="107"/>
      <c r="B183" s="107"/>
      <c r="C183" s="107"/>
      <c r="D183" s="107"/>
      <c r="E183" s="107"/>
      <c r="F183" s="107"/>
      <c r="G183" s="107"/>
      <c r="H183" s="107"/>
    </row>
    <row r="184" spans="1:8">
      <c r="A184" s="107"/>
      <c r="B184" s="107"/>
      <c r="C184" s="107"/>
      <c r="D184" s="107"/>
      <c r="E184" s="107"/>
      <c r="F184" s="107"/>
      <c r="G184" s="107"/>
      <c r="H184" s="107"/>
    </row>
    <row r="185" spans="1:8">
      <c r="A185" s="107"/>
      <c r="B185" s="107"/>
      <c r="C185" s="107"/>
      <c r="D185" s="107"/>
      <c r="E185" s="107"/>
      <c r="F185" s="107"/>
      <c r="G185" s="107"/>
      <c r="H185" s="107"/>
    </row>
    <row r="186" spans="1:8">
      <c r="A186" s="107"/>
      <c r="B186" s="107"/>
      <c r="C186" s="107"/>
      <c r="D186" s="107"/>
      <c r="E186" s="107"/>
      <c r="F186" s="107"/>
      <c r="G186" s="107"/>
      <c r="H186" s="107"/>
    </row>
    <row r="187" spans="1:8">
      <c r="A187" s="107"/>
      <c r="B187" s="107"/>
      <c r="C187" s="107"/>
      <c r="D187" s="107"/>
      <c r="E187" s="107"/>
      <c r="F187" s="107"/>
      <c r="G187" s="107"/>
      <c r="H187" s="107"/>
    </row>
    <row r="188" spans="1:8">
      <c r="A188" s="107"/>
      <c r="B188" s="107"/>
      <c r="C188" s="107"/>
      <c r="D188" s="107"/>
      <c r="E188" s="107"/>
      <c r="F188" s="107"/>
      <c r="G188" s="107"/>
      <c r="H188" s="107"/>
    </row>
    <row r="189" spans="1:8">
      <c r="A189" s="107"/>
      <c r="B189" s="107"/>
      <c r="C189" s="107"/>
      <c r="D189" s="107"/>
      <c r="E189" s="107"/>
      <c r="F189" s="107"/>
      <c r="G189" s="107"/>
      <c r="H189" s="107"/>
    </row>
    <row r="190" spans="1:8">
      <c r="A190" s="107"/>
      <c r="B190" s="107"/>
      <c r="C190" s="107"/>
      <c r="D190" s="107"/>
      <c r="E190" s="107"/>
      <c r="F190" s="107"/>
      <c r="G190" s="107"/>
      <c r="H190" s="107"/>
    </row>
    <row r="191" spans="1:8">
      <c r="A191" s="107"/>
      <c r="B191" s="107"/>
      <c r="C191" s="107"/>
      <c r="D191" s="107"/>
      <c r="E191" s="107"/>
      <c r="F191" s="107"/>
      <c r="G191" s="107"/>
      <c r="H191" s="107"/>
    </row>
    <row r="192" spans="1:8">
      <c r="A192" s="107"/>
      <c r="B192" s="107"/>
      <c r="C192" s="107"/>
      <c r="D192" s="107"/>
      <c r="E192" s="107"/>
      <c r="F192" s="107"/>
      <c r="G192" s="107"/>
      <c r="H192" s="107"/>
    </row>
    <row r="193" spans="1:8">
      <c r="A193" s="107"/>
      <c r="B193" s="107"/>
      <c r="C193" s="107"/>
      <c r="D193" s="107"/>
      <c r="E193" s="107"/>
      <c r="F193" s="107"/>
      <c r="G193" s="107"/>
      <c r="H193" s="107"/>
    </row>
    <row r="194" spans="1:8">
      <c r="A194" s="107"/>
      <c r="B194" s="107"/>
      <c r="C194" s="107"/>
      <c r="D194" s="107"/>
      <c r="E194" s="107"/>
      <c r="F194" s="107"/>
      <c r="G194" s="107"/>
      <c r="H194" s="107"/>
    </row>
    <row r="195" spans="1:8">
      <c r="A195" s="107"/>
      <c r="B195" s="107"/>
      <c r="C195" s="107"/>
      <c r="D195" s="107"/>
      <c r="E195" s="107"/>
      <c r="F195" s="107"/>
      <c r="G195" s="107"/>
      <c r="H195" s="107"/>
    </row>
    <row r="196" spans="1:8">
      <c r="A196" s="107"/>
      <c r="B196" s="107"/>
      <c r="C196" s="107"/>
      <c r="D196" s="107"/>
      <c r="E196" s="107"/>
      <c r="F196" s="107"/>
      <c r="G196" s="107"/>
      <c r="H196" s="107"/>
    </row>
    <row r="197" spans="1:8">
      <c r="A197" s="107"/>
      <c r="B197" s="107"/>
      <c r="C197" s="107"/>
      <c r="D197" s="107"/>
      <c r="E197" s="107"/>
      <c r="F197" s="107"/>
      <c r="G197" s="107"/>
      <c r="H197" s="107"/>
    </row>
    <row r="198" spans="1:8">
      <c r="A198" s="107"/>
      <c r="B198" s="107"/>
      <c r="C198" s="107"/>
      <c r="D198" s="107"/>
      <c r="E198" s="107"/>
      <c r="F198" s="107"/>
      <c r="G198" s="107"/>
      <c r="H198" s="107"/>
    </row>
    <row r="199" spans="1:8">
      <c r="A199" s="107"/>
      <c r="B199" s="107"/>
      <c r="C199" s="107"/>
      <c r="D199" s="107"/>
      <c r="E199" s="107"/>
      <c r="F199" s="107"/>
      <c r="G199" s="107"/>
      <c r="H199" s="107"/>
    </row>
    <row r="200" spans="1:8">
      <c r="A200" s="107"/>
      <c r="B200" s="107"/>
      <c r="C200" s="107"/>
      <c r="D200" s="107"/>
      <c r="E200" s="107"/>
      <c r="F200" s="107"/>
      <c r="G200" s="107"/>
      <c r="H200" s="107"/>
    </row>
    <row r="201" spans="1:8">
      <c r="A201" s="107"/>
      <c r="B201" s="107"/>
      <c r="C201" s="107"/>
      <c r="D201" s="107"/>
      <c r="E201" s="107"/>
      <c r="F201" s="107"/>
      <c r="G201" s="107"/>
      <c r="H201" s="107"/>
    </row>
    <row r="202" spans="1:8">
      <c r="A202" s="107"/>
      <c r="B202" s="107"/>
      <c r="C202" s="107"/>
      <c r="D202" s="107"/>
      <c r="E202" s="107"/>
      <c r="F202" s="107"/>
      <c r="G202" s="107"/>
      <c r="H202" s="107"/>
    </row>
    <row r="203" spans="1:8">
      <c r="A203" s="107"/>
      <c r="B203" s="107"/>
      <c r="C203" s="107"/>
      <c r="D203" s="107"/>
      <c r="E203" s="107"/>
      <c r="F203" s="107"/>
      <c r="G203" s="107"/>
      <c r="H203" s="107"/>
    </row>
    <row r="204" spans="1:8">
      <c r="A204" s="107"/>
      <c r="B204" s="107"/>
      <c r="C204" s="107"/>
      <c r="D204" s="107"/>
      <c r="E204" s="107"/>
      <c r="F204" s="107"/>
      <c r="G204" s="107"/>
      <c r="H204" s="107"/>
    </row>
    <row r="205" spans="1:8">
      <c r="A205" s="107"/>
      <c r="B205" s="107"/>
      <c r="C205" s="107"/>
      <c r="D205" s="107"/>
      <c r="E205" s="107"/>
      <c r="F205" s="107"/>
      <c r="G205" s="107"/>
      <c r="H205" s="107"/>
    </row>
    <row r="206" spans="1:8">
      <c r="A206" s="107"/>
      <c r="B206" s="107"/>
      <c r="C206" s="107"/>
      <c r="D206" s="107"/>
      <c r="E206" s="107"/>
      <c r="F206" s="107"/>
      <c r="G206" s="107"/>
      <c r="H206" s="107"/>
    </row>
    <row r="207" spans="1:8">
      <c r="A207" s="107"/>
      <c r="B207" s="107"/>
      <c r="C207" s="107"/>
      <c r="D207" s="107"/>
      <c r="E207" s="107"/>
      <c r="F207" s="107"/>
      <c r="G207" s="107"/>
      <c r="H207" s="107"/>
    </row>
    <row r="208" spans="1:8">
      <c r="A208" s="107"/>
      <c r="B208" s="107"/>
      <c r="C208" s="107"/>
      <c r="D208" s="107"/>
      <c r="E208" s="107"/>
      <c r="F208" s="107"/>
      <c r="G208" s="107"/>
      <c r="H208" s="107"/>
    </row>
    <row r="209" spans="1:8">
      <c r="A209" s="107"/>
      <c r="B209" s="107"/>
      <c r="C209" s="107"/>
      <c r="D209" s="107"/>
      <c r="E209" s="107"/>
      <c r="F209" s="107"/>
      <c r="G209" s="107"/>
      <c r="H209" s="107"/>
    </row>
    <row r="210" spans="1:8">
      <c r="A210" s="107"/>
      <c r="B210" s="107"/>
      <c r="C210" s="107"/>
      <c r="D210" s="107"/>
      <c r="E210" s="107"/>
      <c r="F210" s="107"/>
      <c r="G210" s="107"/>
      <c r="H210" s="107"/>
    </row>
    <row r="211" spans="1:8">
      <c r="A211" s="107"/>
      <c r="B211" s="107"/>
      <c r="C211" s="107"/>
      <c r="D211" s="107"/>
      <c r="E211" s="107"/>
      <c r="F211" s="107"/>
      <c r="G211" s="107"/>
      <c r="H211" s="107"/>
    </row>
    <row r="212" spans="1:8">
      <c r="A212" s="107"/>
      <c r="B212" s="107"/>
      <c r="C212" s="107"/>
      <c r="D212" s="107"/>
      <c r="E212" s="107"/>
      <c r="F212" s="107"/>
      <c r="G212" s="107"/>
      <c r="H212" s="107"/>
    </row>
    <row r="213" spans="1:8">
      <c r="A213" s="107"/>
      <c r="B213" s="107"/>
      <c r="C213" s="107"/>
      <c r="D213" s="107"/>
      <c r="E213" s="107"/>
      <c r="F213" s="107"/>
      <c r="G213" s="107"/>
      <c r="H213" s="107"/>
    </row>
    <row r="214" spans="1:8">
      <c r="A214" s="107"/>
      <c r="B214" s="107"/>
      <c r="C214" s="107"/>
      <c r="D214" s="107"/>
      <c r="E214" s="107"/>
      <c r="F214" s="107"/>
      <c r="G214" s="107"/>
      <c r="H214" s="107"/>
    </row>
    <row r="215" spans="1:8">
      <c r="A215" s="107"/>
      <c r="B215" s="107"/>
      <c r="C215" s="107"/>
      <c r="D215" s="107"/>
      <c r="E215" s="107"/>
      <c r="F215" s="107"/>
      <c r="G215" s="107"/>
      <c r="H215" s="107"/>
    </row>
    <row r="216" spans="1:8">
      <c r="A216" s="107"/>
      <c r="B216" s="107"/>
      <c r="C216" s="107"/>
      <c r="D216" s="107"/>
      <c r="E216" s="107"/>
      <c r="F216" s="107"/>
      <c r="G216" s="107"/>
      <c r="H216" s="107"/>
    </row>
    <row r="217" spans="1:8">
      <c r="A217" s="107"/>
      <c r="B217" s="107"/>
      <c r="C217" s="107"/>
      <c r="D217" s="107"/>
      <c r="E217" s="107"/>
      <c r="F217" s="107"/>
      <c r="G217" s="107"/>
      <c r="H217" s="107"/>
    </row>
    <row r="218" spans="1:8">
      <c r="A218" s="107"/>
      <c r="B218" s="107"/>
      <c r="C218" s="107"/>
      <c r="D218" s="107"/>
      <c r="E218" s="107"/>
      <c r="F218" s="107"/>
      <c r="G218" s="107"/>
      <c r="H218" s="107"/>
    </row>
    <row r="219" spans="1:8">
      <c r="A219" s="107"/>
      <c r="B219" s="107"/>
      <c r="C219" s="107"/>
      <c r="D219" s="107"/>
      <c r="E219" s="107"/>
      <c r="F219" s="107"/>
      <c r="G219" s="107"/>
      <c r="H219" s="107"/>
    </row>
    <row r="220" spans="1:8">
      <c r="A220" s="107"/>
      <c r="B220" s="107"/>
      <c r="C220" s="107"/>
      <c r="D220" s="107"/>
      <c r="E220" s="107"/>
      <c r="F220" s="107"/>
      <c r="G220" s="107"/>
      <c r="H220" s="107"/>
    </row>
    <row r="221" spans="1:8">
      <c r="A221" s="107"/>
      <c r="B221" s="107"/>
      <c r="C221" s="107"/>
      <c r="D221" s="107"/>
      <c r="E221" s="107"/>
      <c r="F221" s="107"/>
      <c r="G221" s="107"/>
      <c r="H221" s="107"/>
    </row>
    <row r="222" spans="1:8">
      <c r="A222" s="107"/>
      <c r="B222" s="107"/>
      <c r="C222" s="107"/>
      <c r="D222" s="107"/>
      <c r="E222" s="107"/>
      <c r="F222" s="107"/>
      <c r="G222" s="107"/>
      <c r="H222" s="107"/>
    </row>
    <row r="223" spans="1:8">
      <c r="A223" s="107"/>
      <c r="B223" s="107"/>
      <c r="C223" s="107"/>
      <c r="D223" s="107"/>
      <c r="E223" s="107"/>
      <c r="F223" s="107"/>
      <c r="G223" s="107"/>
      <c r="H223" s="107"/>
    </row>
    <row r="224" spans="1:8">
      <c r="A224" s="107"/>
      <c r="B224" s="107"/>
      <c r="C224" s="107"/>
      <c r="D224" s="107"/>
      <c r="E224" s="107"/>
      <c r="F224" s="107"/>
      <c r="G224" s="107"/>
      <c r="H224" s="107"/>
    </row>
    <row r="225" spans="1:8">
      <c r="A225" s="107"/>
      <c r="B225" s="107"/>
      <c r="C225" s="107"/>
      <c r="D225" s="107"/>
      <c r="E225" s="107"/>
      <c r="F225" s="107"/>
      <c r="G225" s="107"/>
      <c r="H225" s="107"/>
    </row>
    <row r="226" spans="1:8">
      <c r="A226" s="107"/>
      <c r="B226" s="107"/>
      <c r="C226" s="107"/>
      <c r="D226" s="107"/>
      <c r="E226" s="107"/>
      <c r="F226" s="107"/>
      <c r="G226" s="107"/>
      <c r="H226" s="107"/>
    </row>
    <row r="227" spans="1:8">
      <c r="A227" s="107"/>
      <c r="B227" s="107"/>
      <c r="C227" s="107"/>
      <c r="D227" s="107"/>
      <c r="E227" s="107"/>
      <c r="F227" s="107"/>
      <c r="G227" s="107"/>
      <c r="H227" s="107"/>
    </row>
    <row r="228" spans="1:8">
      <c r="A228" s="107"/>
      <c r="B228" s="107"/>
      <c r="C228" s="107"/>
      <c r="D228" s="107"/>
      <c r="E228" s="107"/>
      <c r="F228" s="107"/>
      <c r="G228" s="107"/>
      <c r="H228" s="107"/>
    </row>
    <row r="229" spans="1:8">
      <c r="A229" s="107"/>
      <c r="B229" s="107"/>
      <c r="C229" s="107"/>
      <c r="D229" s="107"/>
      <c r="E229" s="107"/>
      <c r="F229" s="107"/>
      <c r="G229" s="107"/>
      <c r="H229" s="107"/>
    </row>
    <row r="230" spans="1:8">
      <c r="A230" s="107"/>
      <c r="B230" s="107"/>
      <c r="C230" s="107"/>
      <c r="D230" s="107"/>
      <c r="E230" s="107"/>
      <c r="F230" s="107"/>
      <c r="G230" s="107"/>
      <c r="H230" s="107"/>
    </row>
    <row r="231" spans="1:8">
      <c r="A231" s="107"/>
      <c r="B231" s="107"/>
      <c r="C231" s="107"/>
      <c r="D231" s="107"/>
      <c r="E231" s="107"/>
      <c r="F231" s="107"/>
      <c r="G231" s="107"/>
      <c r="H231" s="107"/>
    </row>
    <row r="232" spans="1:8">
      <c r="A232" s="107"/>
      <c r="B232" s="107"/>
      <c r="C232" s="107"/>
      <c r="D232" s="107"/>
      <c r="E232" s="107"/>
      <c r="F232" s="107"/>
      <c r="G232" s="107"/>
      <c r="H232" s="107"/>
    </row>
    <row r="233" spans="1:8">
      <c r="A233" s="107"/>
      <c r="B233" s="107"/>
      <c r="C233" s="107"/>
      <c r="D233" s="107"/>
      <c r="E233" s="107"/>
      <c r="F233" s="107"/>
      <c r="G233" s="107"/>
      <c r="H233" s="107"/>
    </row>
    <row r="234" spans="1:8">
      <c r="A234" s="107"/>
      <c r="B234" s="107"/>
      <c r="C234" s="107"/>
      <c r="D234" s="107"/>
      <c r="E234" s="107"/>
      <c r="F234" s="107"/>
      <c r="G234" s="107"/>
      <c r="H234" s="107"/>
    </row>
    <row r="235" spans="1:8">
      <c r="A235" s="107"/>
      <c r="B235" s="107"/>
      <c r="C235" s="107"/>
      <c r="D235" s="107"/>
      <c r="E235" s="107"/>
      <c r="F235" s="107"/>
      <c r="G235" s="107"/>
      <c r="H235" s="107"/>
    </row>
    <row r="236" spans="1:8">
      <c r="A236" s="107"/>
      <c r="B236" s="107"/>
      <c r="C236" s="107"/>
      <c r="D236" s="107"/>
      <c r="E236" s="107"/>
      <c r="F236" s="107"/>
      <c r="G236" s="107"/>
      <c r="H236" s="107"/>
    </row>
    <row r="237" spans="1:8">
      <c r="A237" s="107"/>
      <c r="B237" s="107"/>
      <c r="C237" s="107"/>
      <c r="D237" s="107"/>
      <c r="E237" s="107"/>
      <c r="F237" s="107"/>
      <c r="G237" s="107"/>
      <c r="H237" s="107"/>
    </row>
    <row r="238" spans="1:8">
      <c r="A238" s="107"/>
      <c r="B238" s="107"/>
      <c r="C238" s="107"/>
      <c r="D238" s="107"/>
      <c r="E238" s="107"/>
      <c r="F238" s="107"/>
      <c r="G238" s="107"/>
      <c r="H238" s="107"/>
    </row>
    <row r="239" spans="1:8">
      <c r="A239" s="107"/>
      <c r="B239" s="107"/>
      <c r="C239" s="107"/>
      <c r="D239" s="107"/>
      <c r="E239" s="107"/>
      <c r="F239" s="107"/>
      <c r="G239" s="107"/>
      <c r="H239" s="107"/>
    </row>
    <row r="240" spans="1:8">
      <c r="A240" s="107"/>
      <c r="B240" s="107"/>
      <c r="C240" s="107"/>
      <c r="D240" s="107"/>
      <c r="E240" s="107"/>
      <c r="F240" s="107"/>
      <c r="G240" s="107"/>
      <c r="H240" s="107"/>
    </row>
    <row r="241" spans="1:8">
      <c r="A241" s="107"/>
      <c r="B241" s="107"/>
      <c r="C241" s="107"/>
      <c r="D241" s="107"/>
      <c r="E241" s="107"/>
      <c r="F241" s="107"/>
      <c r="G241" s="107"/>
      <c r="H241" s="107"/>
    </row>
    <row r="242" spans="1:8">
      <c r="A242" s="107"/>
      <c r="B242" s="107"/>
      <c r="C242" s="107"/>
      <c r="D242" s="107"/>
      <c r="E242" s="107"/>
      <c r="F242" s="107"/>
      <c r="G242" s="107"/>
      <c r="H242" s="107"/>
    </row>
    <row r="243" spans="1:8">
      <c r="A243" s="107"/>
      <c r="B243" s="107"/>
      <c r="C243" s="107"/>
      <c r="D243" s="107"/>
      <c r="E243" s="107"/>
      <c r="F243" s="107"/>
      <c r="G243" s="107"/>
      <c r="H243" s="107"/>
    </row>
    <row r="244" spans="1:8">
      <c r="A244" s="107"/>
      <c r="B244" s="107"/>
      <c r="C244" s="107"/>
      <c r="D244" s="107"/>
      <c r="E244" s="107"/>
      <c r="F244" s="107"/>
      <c r="G244" s="107"/>
      <c r="H244" s="107"/>
    </row>
    <row r="245" spans="1:8">
      <c r="A245" s="107"/>
      <c r="B245" s="107"/>
      <c r="C245" s="107"/>
      <c r="D245" s="107"/>
      <c r="E245" s="107"/>
      <c r="F245" s="107"/>
      <c r="G245" s="107"/>
      <c r="H245" s="107"/>
    </row>
    <row r="246" spans="1:8">
      <c r="A246" s="107"/>
      <c r="B246" s="107"/>
      <c r="C246" s="107"/>
      <c r="D246" s="107"/>
      <c r="E246" s="107"/>
      <c r="F246" s="107"/>
      <c r="G246" s="107"/>
      <c r="H246" s="107"/>
    </row>
    <row r="247" spans="1:8">
      <c r="A247" s="107"/>
      <c r="B247" s="107"/>
      <c r="C247" s="107"/>
      <c r="D247" s="107"/>
      <c r="E247" s="107"/>
      <c r="F247" s="107"/>
      <c r="G247" s="107"/>
      <c r="H247" s="107"/>
    </row>
    <row r="248" spans="1:8">
      <c r="A248" s="107"/>
      <c r="B248" s="107"/>
      <c r="C248" s="107"/>
      <c r="D248" s="107"/>
      <c r="E248" s="107"/>
      <c r="F248" s="107"/>
      <c r="G248" s="107"/>
      <c r="H248" s="107"/>
    </row>
    <row r="249" spans="1:8">
      <c r="A249" s="107"/>
      <c r="B249" s="107"/>
      <c r="C249" s="107"/>
      <c r="D249" s="107"/>
      <c r="E249" s="107"/>
      <c r="F249" s="107"/>
      <c r="G249" s="107"/>
      <c r="H249" s="107"/>
    </row>
    <row r="250" spans="1:8">
      <c r="A250" s="107"/>
      <c r="B250" s="107"/>
      <c r="C250" s="107"/>
      <c r="D250" s="107"/>
      <c r="E250" s="107"/>
      <c r="F250" s="107"/>
      <c r="G250" s="107"/>
      <c r="H250" s="107"/>
    </row>
    <row r="251" spans="1:8">
      <c r="A251" s="107"/>
      <c r="B251" s="107"/>
      <c r="C251" s="107"/>
      <c r="D251" s="107"/>
      <c r="E251" s="107"/>
      <c r="F251" s="107"/>
      <c r="G251" s="107"/>
      <c r="H251" s="107"/>
    </row>
    <row r="252" spans="1:8">
      <c r="A252" s="107"/>
      <c r="B252" s="107"/>
      <c r="C252" s="107"/>
      <c r="D252" s="107"/>
      <c r="E252" s="107"/>
      <c r="F252" s="107"/>
      <c r="G252" s="107"/>
      <c r="H252" s="107"/>
    </row>
    <row r="253" spans="1:8">
      <c r="A253" s="107"/>
      <c r="B253" s="107"/>
      <c r="C253" s="107"/>
      <c r="D253" s="107"/>
      <c r="E253" s="107"/>
      <c r="F253" s="107"/>
      <c r="G253" s="107"/>
      <c r="H253" s="107"/>
    </row>
    <row r="254" spans="1:8">
      <c r="A254" s="107"/>
      <c r="B254" s="107"/>
      <c r="C254" s="107"/>
      <c r="D254" s="107"/>
      <c r="E254" s="107"/>
      <c r="F254" s="107"/>
      <c r="G254" s="107"/>
      <c r="H254" s="107"/>
    </row>
    <row r="255" spans="1:8">
      <c r="A255" s="107"/>
      <c r="B255" s="107"/>
      <c r="C255" s="107"/>
      <c r="D255" s="107"/>
      <c r="E255" s="107"/>
      <c r="F255" s="107"/>
      <c r="G255" s="107"/>
      <c r="H255" s="107"/>
    </row>
    <row r="256" spans="1:8">
      <c r="A256" s="107"/>
      <c r="B256" s="107"/>
      <c r="C256" s="107"/>
      <c r="D256" s="107"/>
      <c r="E256" s="107"/>
      <c r="F256" s="107"/>
      <c r="G256" s="107"/>
      <c r="H256" s="107"/>
    </row>
    <row r="257" spans="1:8">
      <c r="A257" s="107"/>
      <c r="B257" s="107"/>
      <c r="C257" s="107"/>
      <c r="D257" s="107"/>
      <c r="E257" s="107"/>
      <c r="F257" s="107"/>
      <c r="G257" s="107"/>
      <c r="H257" s="107"/>
    </row>
    <row r="258" spans="1:8">
      <c r="A258" s="107"/>
      <c r="B258" s="107"/>
      <c r="C258" s="107"/>
      <c r="D258" s="107"/>
      <c r="E258" s="107"/>
      <c r="F258" s="107"/>
      <c r="G258" s="107"/>
      <c r="H258" s="107"/>
    </row>
    <row r="259" spans="1:8">
      <c r="A259" s="107"/>
      <c r="B259" s="107"/>
      <c r="C259" s="107"/>
      <c r="D259" s="107"/>
      <c r="E259" s="107"/>
      <c r="F259" s="107"/>
      <c r="G259" s="107"/>
      <c r="H259" s="107"/>
    </row>
    <row r="260" spans="1:8">
      <c r="A260" s="107"/>
      <c r="B260" s="107"/>
      <c r="C260" s="107"/>
      <c r="D260" s="107"/>
      <c r="E260" s="107"/>
      <c r="F260" s="107"/>
      <c r="G260" s="107"/>
      <c r="H260" s="107"/>
    </row>
    <row r="261" spans="1:8">
      <c r="A261" s="107"/>
      <c r="B261" s="107"/>
      <c r="C261" s="107"/>
      <c r="D261" s="107"/>
      <c r="E261" s="107"/>
      <c r="F261" s="107"/>
      <c r="G261" s="107"/>
      <c r="H261" s="107"/>
    </row>
    <row r="262" spans="1:8">
      <c r="A262" s="107"/>
      <c r="B262" s="107"/>
      <c r="C262" s="107"/>
      <c r="D262" s="107"/>
      <c r="E262" s="107"/>
      <c r="F262" s="107"/>
      <c r="G262" s="107"/>
      <c r="H262" s="107"/>
    </row>
    <row r="263" spans="1:8">
      <c r="A263" s="107"/>
      <c r="B263" s="107"/>
      <c r="C263" s="107"/>
      <c r="D263" s="107"/>
      <c r="E263" s="107"/>
      <c r="F263" s="107"/>
      <c r="G263" s="107"/>
      <c r="H263" s="107"/>
    </row>
    <row r="264" spans="1:8">
      <c r="A264" s="107"/>
      <c r="B264" s="107"/>
      <c r="C264" s="107"/>
      <c r="D264" s="107"/>
      <c r="E264" s="107"/>
      <c r="F264" s="107"/>
      <c r="G264" s="107"/>
      <c r="H264" s="107"/>
    </row>
    <row r="265" spans="1:8">
      <c r="A265" s="107"/>
      <c r="B265" s="107"/>
      <c r="C265" s="107"/>
      <c r="D265" s="107"/>
      <c r="E265" s="107"/>
      <c r="F265" s="107"/>
      <c r="G265" s="107"/>
      <c r="H265" s="107"/>
    </row>
    <row r="266" spans="1:8">
      <c r="A266" s="107"/>
      <c r="B266" s="107"/>
      <c r="C266" s="107"/>
      <c r="D266" s="107"/>
      <c r="E266" s="107"/>
      <c r="F266" s="107"/>
      <c r="G266" s="107"/>
      <c r="H266" s="107"/>
    </row>
    <row r="267" spans="1:8">
      <c r="A267" s="107"/>
      <c r="B267" s="107"/>
      <c r="C267" s="107"/>
      <c r="D267" s="107"/>
      <c r="E267" s="107"/>
      <c r="F267" s="107"/>
      <c r="G267" s="107"/>
      <c r="H267" s="107"/>
    </row>
    <row r="268" spans="1:8">
      <c r="A268" s="107"/>
      <c r="B268" s="107"/>
      <c r="C268" s="107"/>
      <c r="D268" s="107"/>
      <c r="E268" s="107"/>
      <c r="F268" s="107"/>
      <c r="G268" s="107"/>
      <c r="H268" s="107"/>
    </row>
    <row r="269" spans="1:8">
      <c r="A269" s="107"/>
      <c r="B269" s="107"/>
      <c r="C269" s="107"/>
      <c r="D269" s="107"/>
      <c r="E269" s="107"/>
      <c r="F269" s="107"/>
      <c r="G269" s="107"/>
      <c r="H269" s="107"/>
    </row>
    <row r="270" spans="1:8">
      <c r="A270" s="107"/>
      <c r="B270" s="107"/>
      <c r="C270" s="107"/>
      <c r="D270" s="107"/>
      <c r="E270" s="107"/>
      <c r="F270" s="107"/>
      <c r="G270" s="107"/>
      <c r="H270" s="107"/>
    </row>
    <row r="271" spans="1:8">
      <c r="A271" s="107"/>
      <c r="B271" s="107"/>
      <c r="C271" s="107"/>
      <c r="D271" s="107"/>
      <c r="E271" s="107"/>
      <c r="F271" s="107"/>
      <c r="G271" s="107"/>
      <c r="H271" s="107"/>
    </row>
    <row r="272" spans="1:8">
      <c r="A272" s="107"/>
      <c r="B272" s="107"/>
      <c r="C272" s="107"/>
      <c r="D272" s="107"/>
      <c r="E272" s="107"/>
      <c r="F272" s="107"/>
      <c r="G272" s="107"/>
      <c r="H272" s="107"/>
    </row>
    <row r="273" spans="1:8">
      <c r="A273" s="107"/>
      <c r="B273" s="107"/>
      <c r="C273" s="107"/>
      <c r="D273" s="107"/>
      <c r="E273" s="107"/>
      <c r="F273" s="107"/>
      <c r="G273" s="107"/>
      <c r="H273" s="107"/>
    </row>
    <row r="274" spans="1:8">
      <c r="A274" s="107"/>
      <c r="B274" s="107"/>
      <c r="C274" s="107"/>
      <c r="D274" s="107"/>
      <c r="E274" s="107"/>
      <c r="F274" s="107"/>
      <c r="G274" s="107"/>
      <c r="H274" s="107"/>
    </row>
    <row r="275" spans="1:8">
      <c r="A275" s="107"/>
      <c r="B275" s="107"/>
      <c r="C275" s="107"/>
      <c r="D275" s="107"/>
      <c r="E275" s="107"/>
      <c r="F275" s="107"/>
      <c r="G275" s="107"/>
      <c r="H275" s="107"/>
    </row>
    <row r="276" spans="1:8">
      <c r="A276" s="107"/>
      <c r="B276" s="107"/>
      <c r="C276" s="107"/>
      <c r="D276" s="107"/>
      <c r="E276" s="107"/>
      <c r="F276" s="107"/>
      <c r="G276" s="107"/>
      <c r="H276" s="107"/>
    </row>
    <row r="277" spans="1:8">
      <c r="A277" s="107"/>
      <c r="B277" s="107"/>
      <c r="C277" s="107"/>
      <c r="D277" s="107"/>
      <c r="E277" s="107"/>
      <c r="F277" s="107"/>
      <c r="G277" s="107"/>
      <c r="H277" s="107"/>
    </row>
    <row r="278" spans="1:8">
      <c r="A278" s="107"/>
      <c r="B278" s="107"/>
      <c r="C278" s="107"/>
      <c r="D278" s="107"/>
      <c r="E278" s="107"/>
      <c r="F278" s="107"/>
      <c r="G278" s="107"/>
      <c r="H278" s="107"/>
    </row>
    <row r="279" spans="1:8">
      <c r="A279" s="107"/>
      <c r="B279" s="107"/>
      <c r="C279" s="107"/>
      <c r="D279" s="107"/>
      <c r="E279" s="107"/>
      <c r="F279" s="107"/>
      <c r="G279" s="107"/>
      <c r="H279" s="107"/>
    </row>
    <row r="280" spans="1:8">
      <c r="A280" s="107"/>
      <c r="B280" s="107"/>
      <c r="C280" s="107"/>
      <c r="D280" s="107"/>
      <c r="E280" s="107"/>
      <c r="F280" s="107"/>
      <c r="G280" s="107"/>
      <c r="H280" s="107"/>
    </row>
    <row r="281" spans="1:8">
      <c r="A281" s="107"/>
      <c r="B281" s="107"/>
      <c r="C281" s="107"/>
      <c r="D281" s="107"/>
      <c r="E281" s="107"/>
      <c r="F281" s="107"/>
      <c r="G281" s="107"/>
      <c r="H281" s="107"/>
    </row>
    <row r="282" spans="1:8">
      <c r="A282" s="107"/>
      <c r="B282" s="107"/>
      <c r="C282" s="107"/>
      <c r="D282" s="107"/>
      <c r="E282" s="107"/>
      <c r="F282" s="107"/>
      <c r="G282" s="107"/>
      <c r="H282" s="107"/>
    </row>
    <row r="283" spans="1:8">
      <c r="A283" s="107"/>
      <c r="B283" s="107"/>
      <c r="C283" s="107"/>
      <c r="D283" s="107"/>
      <c r="E283" s="107"/>
      <c r="F283" s="107"/>
      <c r="G283" s="107"/>
      <c r="H283" s="107"/>
    </row>
    <row r="284" spans="1:8">
      <c r="A284" s="107"/>
      <c r="B284" s="107"/>
      <c r="C284" s="107"/>
      <c r="D284" s="107"/>
      <c r="E284" s="107"/>
      <c r="F284" s="107"/>
      <c r="G284" s="107"/>
      <c r="H284" s="107"/>
    </row>
    <row r="285" spans="1:8">
      <c r="A285" s="107"/>
      <c r="B285" s="107"/>
      <c r="C285" s="107"/>
      <c r="D285" s="107"/>
      <c r="E285" s="107"/>
      <c r="F285" s="107"/>
      <c r="G285" s="107"/>
      <c r="H285" s="107"/>
    </row>
    <row r="286" spans="1:8">
      <c r="A286" s="107"/>
      <c r="B286" s="107"/>
      <c r="C286" s="107"/>
      <c r="D286" s="107"/>
      <c r="E286" s="107"/>
      <c r="F286" s="107"/>
      <c r="G286" s="107"/>
      <c r="H286" s="107"/>
    </row>
    <row r="287" spans="1:8">
      <c r="A287" s="107"/>
      <c r="B287" s="107"/>
      <c r="C287" s="107"/>
      <c r="D287" s="107"/>
      <c r="E287" s="107"/>
      <c r="F287" s="107"/>
      <c r="G287" s="107"/>
      <c r="H287" s="107"/>
    </row>
    <row r="288" spans="1:8">
      <c r="A288" s="107"/>
      <c r="B288" s="107"/>
      <c r="C288" s="107"/>
      <c r="D288" s="107"/>
      <c r="E288" s="107"/>
      <c r="F288" s="107"/>
      <c r="G288" s="107"/>
      <c r="H288" s="107"/>
    </row>
    <row r="289" spans="1:8">
      <c r="A289" s="107"/>
      <c r="B289" s="107"/>
      <c r="C289" s="107"/>
      <c r="D289" s="107"/>
      <c r="E289" s="107"/>
      <c r="F289" s="107"/>
      <c r="G289" s="107"/>
      <c r="H289" s="107"/>
    </row>
    <row r="290" spans="1:8">
      <c r="A290" s="107"/>
      <c r="B290" s="107"/>
      <c r="C290" s="107"/>
      <c r="D290" s="107"/>
      <c r="E290" s="107"/>
      <c r="F290" s="107"/>
      <c r="G290" s="107"/>
      <c r="H290" s="107"/>
    </row>
    <row r="291" spans="1:8">
      <c r="A291" s="107"/>
      <c r="B291" s="107"/>
      <c r="C291" s="107"/>
      <c r="D291" s="107"/>
      <c r="E291" s="107"/>
      <c r="F291" s="107"/>
      <c r="G291" s="107"/>
      <c r="H291" s="107"/>
    </row>
    <row r="292" spans="1:8">
      <c r="A292" s="107"/>
      <c r="B292" s="107"/>
      <c r="C292" s="107"/>
      <c r="D292" s="107"/>
      <c r="E292" s="107"/>
      <c r="F292" s="107"/>
      <c r="G292" s="107"/>
      <c r="H292" s="107"/>
    </row>
    <row r="293" spans="1:8">
      <c r="A293" s="107"/>
      <c r="B293" s="107"/>
      <c r="C293" s="107"/>
      <c r="D293" s="107"/>
      <c r="E293" s="107"/>
      <c r="F293" s="107"/>
      <c r="G293" s="107"/>
      <c r="H293" s="107"/>
    </row>
    <row r="294" spans="1:8">
      <c r="A294" s="107"/>
      <c r="B294" s="107"/>
      <c r="C294" s="107"/>
      <c r="D294" s="107"/>
      <c r="E294" s="107"/>
      <c r="F294" s="107"/>
      <c r="G294" s="107"/>
      <c r="H294" s="107"/>
    </row>
    <row r="295" spans="1:8">
      <c r="A295" s="107"/>
      <c r="B295" s="107"/>
      <c r="C295" s="107"/>
      <c r="D295" s="107"/>
      <c r="E295" s="107"/>
      <c r="F295" s="107"/>
      <c r="G295" s="107"/>
      <c r="H295" s="107"/>
    </row>
    <row r="296" spans="1:8">
      <c r="A296" s="107"/>
      <c r="B296" s="107"/>
      <c r="C296" s="107"/>
      <c r="D296" s="107"/>
      <c r="E296" s="107"/>
      <c r="F296" s="107"/>
      <c r="G296" s="107"/>
      <c r="H296" s="107"/>
    </row>
    <row r="297" spans="1:8">
      <c r="A297" s="107"/>
      <c r="B297" s="107"/>
      <c r="C297" s="107"/>
      <c r="D297" s="107"/>
      <c r="E297" s="107"/>
      <c r="F297" s="107"/>
      <c r="G297" s="107"/>
      <c r="H297" s="107"/>
    </row>
    <row r="298" spans="1:8">
      <c r="A298" s="107"/>
      <c r="B298" s="107"/>
      <c r="C298" s="107"/>
      <c r="D298" s="107"/>
      <c r="E298" s="107"/>
      <c r="F298" s="107"/>
      <c r="G298" s="107"/>
      <c r="H298" s="107"/>
    </row>
    <row r="299" spans="1:8">
      <c r="A299" s="107"/>
      <c r="B299" s="107"/>
      <c r="C299" s="107"/>
      <c r="D299" s="107"/>
      <c r="E299" s="107"/>
      <c r="F299" s="107"/>
      <c r="G299" s="107"/>
      <c r="H299" s="107"/>
    </row>
    <row r="300" spans="1:8">
      <c r="A300" s="107"/>
      <c r="B300" s="107"/>
      <c r="C300" s="107"/>
      <c r="D300" s="107"/>
      <c r="E300" s="107"/>
      <c r="F300" s="107"/>
      <c r="G300" s="107"/>
      <c r="H300" s="107"/>
    </row>
    <row r="301" spans="1:8">
      <c r="A301" s="107"/>
      <c r="B301" s="107"/>
      <c r="C301" s="107"/>
      <c r="D301" s="107"/>
      <c r="E301" s="107"/>
      <c r="F301" s="107"/>
      <c r="G301" s="107"/>
      <c r="H301" s="107"/>
    </row>
    <row r="302" spans="1:8">
      <c r="A302" s="107"/>
      <c r="B302" s="107"/>
      <c r="C302" s="107"/>
      <c r="D302" s="107"/>
      <c r="E302" s="107"/>
      <c r="F302" s="107"/>
      <c r="G302" s="107"/>
      <c r="H302" s="107"/>
    </row>
    <row r="303" spans="1:8">
      <c r="A303" s="107"/>
      <c r="B303" s="107"/>
      <c r="C303" s="107"/>
      <c r="D303" s="107"/>
      <c r="E303" s="107"/>
      <c r="F303" s="107"/>
      <c r="G303" s="107"/>
      <c r="H303" s="107"/>
    </row>
    <row r="304" spans="1:8">
      <c r="A304" s="107"/>
      <c r="B304" s="107"/>
      <c r="C304" s="107"/>
      <c r="D304" s="107"/>
      <c r="E304" s="107"/>
      <c r="F304" s="107"/>
      <c r="G304" s="107"/>
      <c r="H304" s="107"/>
    </row>
    <row r="305" spans="1:8">
      <c r="A305" s="107"/>
      <c r="B305" s="107"/>
      <c r="C305" s="107"/>
      <c r="D305" s="107"/>
      <c r="E305" s="107"/>
      <c r="F305" s="107"/>
      <c r="G305" s="107"/>
      <c r="H305" s="107"/>
    </row>
    <row r="306" spans="1:8">
      <c r="A306" s="107"/>
      <c r="B306" s="107"/>
      <c r="C306" s="107"/>
      <c r="D306" s="107"/>
      <c r="E306" s="107"/>
      <c r="F306" s="107"/>
      <c r="G306" s="107"/>
      <c r="H306" s="107"/>
    </row>
    <row r="307" spans="1:8">
      <c r="A307" s="107"/>
      <c r="B307" s="107"/>
      <c r="C307" s="107"/>
      <c r="D307" s="107"/>
      <c r="E307" s="107"/>
      <c r="F307" s="107"/>
      <c r="G307" s="107"/>
      <c r="H307" s="107"/>
    </row>
    <row r="308" spans="1:8">
      <c r="A308" s="107"/>
      <c r="B308" s="107"/>
      <c r="C308" s="107"/>
      <c r="D308" s="107"/>
      <c r="E308" s="107"/>
      <c r="F308" s="107"/>
      <c r="G308" s="107"/>
      <c r="H308" s="107"/>
    </row>
    <row r="309" spans="1:8">
      <c r="A309" s="107"/>
      <c r="B309" s="107"/>
      <c r="C309" s="107"/>
      <c r="D309" s="107"/>
      <c r="E309" s="107"/>
      <c r="F309" s="107"/>
      <c r="G309" s="107"/>
      <c r="H309" s="107"/>
    </row>
    <row r="310" spans="1:8">
      <c r="A310" s="107"/>
      <c r="B310" s="107"/>
      <c r="C310" s="107"/>
      <c r="D310" s="107"/>
      <c r="E310" s="107"/>
      <c r="F310" s="107"/>
      <c r="G310" s="107"/>
      <c r="H310" s="107"/>
    </row>
    <row r="311" spans="1:8">
      <c r="A311" s="107"/>
      <c r="B311" s="107"/>
      <c r="C311" s="107"/>
      <c r="D311" s="107"/>
      <c r="E311" s="107"/>
      <c r="F311" s="107"/>
      <c r="G311" s="107"/>
      <c r="H311" s="107"/>
    </row>
    <row r="312" spans="1:8">
      <c r="A312" s="107"/>
      <c r="B312" s="107"/>
      <c r="C312" s="107"/>
      <c r="D312" s="107"/>
      <c r="E312" s="107"/>
      <c r="F312" s="107"/>
      <c r="G312" s="107"/>
      <c r="H312" s="107"/>
    </row>
    <row r="313" spans="1:8">
      <c r="A313" s="107"/>
      <c r="B313" s="107"/>
      <c r="C313" s="107"/>
      <c r="D313" s="107"/>
      <c r="E313" s="107"/>
      <c r="F313" s="107"/>
      <c r="G313" s="107"/>
      <c r="H313" s="107"/>
    </row>
    <row r="314" spans="1:8">
      <c r="A314" s="107"/>
      <c r="B314" s="107"/>
      <c r="C314" s="107"/>
      <c r="D314" s="107"/>
      <c r="E314" s="107"/>
      <c r="F314" s="107"/>
      <c r="G314" s="107"/>
      <c r="H314" s="107"/>
    </row>
    <row r="315" spans="1:8">
      <c r="A315" s="107"/>
      <c r="B315" s="107"/>
      <c r="C315" s="107"/>
      <c r="D315" s="107"/>
      <c r="E315" s="107"/>
      <c r="F315" s="107"/>
      <c r="G315" s="107"/>
      <c r="H315" s="107"/>
    </row>
    <row r="316" spans="1:8">
      <c r="A316" s="107"/>
      <c r="B316" s="107"/>
      <c r="C316" s="107"/>
      <c r="D316" s="107"/>
      <c r="E316" s="107"/>
      <c r="F316" s="107"/>
      <c r="G316" s="107"/>
      <c r="H316" s="107"/>
    </row>
    <row r="317" spans="1:8">
      <c r="A317" s="107"/>
      <c r="B317" s="107"/>
      <c r="C317" s="107"/>
      <c r="D317" s="107"/>
      <c r="E317" s="107"/>
      <c r="F317" s="107"/>
      <c r="G317" s="107"/>
      <c r="H317" s="107"/>
    </row>
    <row r="318" spans="1:8">
      <c r="A318" s="107"/>
      <c r="B318" s="107"/>
      <c r="C318" s="107"/>
      <c r="D318" s="107"/>
      <c r="E318" s="107"/>
      <c r="F318" s="107"/>
      <c r="G318" s="107"/>
      <c r="H318" s="107"/>
    </row>
    <row r="319" spans="1:8">
      <c r="A319" s="107"/>
      <c r="B319" s="107"/>
      <c r="C319" s="107"/>
      <c r="D319" s="107"/>
      <c r="E319" s="107"/>
      <c r="F319" s="107"/>
      <c r="G319" s="107"/>
      <c r="H319" s="107"/>
    </row>
    <row r="320" spans="1:8">
      <c r="A320" s="107"/>
      <c r="B320" s="107"/>
      <c r="C320" s="107"/>
      <c r="D320" s="107"/>
      <c r="E320" s="107"/>
      <c r="F320" s="107"/>
      <c r="G320" s="107"/>
      <c r="H320" s="107"/>
    </row>
    <row r="321" spans="1:8">
      <c r="A321" s="107"/>
      <c r="B321" s="107"/>
      <c r="C321" s="107"/>
      <c r="D321" s="107"/>
      <c r="E321" s="107"/>
      <c r="F321" s="107"/>
      <c r="G321" s="107"/>
      <c r="H321" s="107"/>
    </row>
    <row r="322" spans="1:8">
      <c r="A322" s="107"/>
      <c r="B322" s="107"/>
      <c r="C322" s="107"/>
      <c r="D322" s="107"/>
      <c r="E322" s="107"/>
      <c r="F322" s="107"/>
      <c r="G322" s="107"/>
      <c r="H322" s="107"/>
    </row>
    <row r="323" spans="1:8">
      <c r="A323" s="107"/>
      <c r="B323" s="107"/>
      <c r="C323" s="107"/>
      <c r="D323" s="107"/>
      <c r="E323" s="107"/>
      <c r="F323" s="107"/>
      <c r="G323" s="107"/>
      <c r="H323" s="107"/>
    </row>
    <row r="324" spans="1:8">
      <c r="A324" s="107"/>
      <c r="B324" s="107"/>
      <c r="C324" s="107"/>
      <c r="D324" s="107"/>
      <c r="E324" s="107"/>
      <c r="F324" s="107"/>
      <c r="G324" s="107"/>
      <c r="H324" s="107"/>
    </row>
    <row r="325" spans="1:8">
      <c r="A325" s="107"/>
      <c r="B325" s="107"/>
      <c r="C325" s="107"/>
      <c r="D325" s="107"/>
      <c r="E325" s="107"/>
      <c r="F325" s="107"/>
      <c r="G325" s="107"/>
      <c r="H325" s="107"/>
    </row>
    <row r="326" spans="1:8">
      <c r="A326" s="107"/>
      <c r="B326" s="107"/>
      <c r="C326" s="107"/>
      <c r="D326" s="107"/>
      <c r="E326" s="107"/>
      <c r="F326" s="107"/>
      <c r="G326" s="107"/>
      <c r="H326" s="107"/>
    </row>
    <row r="327" spans="1:8">
      <c r="A327" s="107"/>
      <c r="B327" s="107"/>
      <c r="C327" s="107"/>
      <c r="D327" s="107"/>
      <c r="E327" s="107"/>
      <c r="F327" s="107"/>
      <c r="G327" s="107"/>
      <c r="H327" s="107"/>
    </row>
    <row r="328" spans="1:8">
      <c r="A328" s="107"/>
      <c r="B328" s="107"/>
      <c r="C328" s="107"/>
      <c r="D328" s="107"/>
      <c r="E328" s="107"/>
      <c r="F328" s="107"/>
      <c r="G328" s="107"/>
      <c r="H328" s="107"/>
    </row>
    <row r="329" spans="1:8">
      <c r="A329" s="107"/>
      <c r="B329" s="107"/>
      <c r="C329" s="107"/>
      <c r="D329" s="107"/>
      <c r="E329" s="107"/>
      <c r="F329" s="107"/>
      <c r="G329" s="107"/>
      <c r="H329" s="107"/>
    </row>
    <row r="330" spans="1:8">
      <c r="A330" s="107"/>
      <c r="B330" s="107"/>
      <c r="C330" s="107"/>
      <c r="D330" s="107"/>
      <c r="E330" s="107"/>
      <c r="F330" s="107"/>
      <c r="G330" s="107"/>
      <c r="H330" s="107"/>
    </row>
    <row r="331" spans="1:8">
      <c r="A331" s="107"/>
      <c r="B331" s="107"/>
      <c r="C331" s="107"/>
      <c r="D331" s="107"/>
      <c r="E331" s="107"/>
      <c r="F331" s="107"/>
      <c r="G331" s="107"/>
      <c r="H331" s="107"/>
    </row>
    <row r="332" spans="1:8">
      <c r="A332" s="107"/>
      <c r="B332" s="107"/>
      <c r="C332" s="107"/>
      <c r="D332" s="107"/>
      <c r="E332" s="107"/>
      <c r="F332" s="107"/>
      <c r="G332" s="107"/>
      <c r="H332" s="107"/>
    </row>
    <row r="333" spans="1:8">
      <c r="A333" s="107"/>
      <c r="B333" s="107"/>
      <c r="C333" s="107"/>
      <c r="D333" s="107"/>
      <c r="E333" s="107"/>
      <c r="F333" s="107"/>
      <c r="G333" s="107"/>
      <c r="H333" s="107"/>
    </row>
    <row r="334" spans="1:8">
      <c r="A334" s="107"/>
      <c r="B334" s="107"/>
      <c r="C334" s="107"/>
      <c r="D334" s="107"/>
      <c r="E334" s="107"/>
      <c r="F334" s="107"/>
      <c r="G334" s="107"/>
      <c r="H334" s="107"/>
    </row>
    <row r="335" spans="1:8">
      <c r="A335" s="107"/>
      <c r="B335" s="107"/>
      <c r="C335" s="107"/>
      <c r="D335" s="107"/>
      <c r="E335" s="107"/>
      <c r="F335" s="107"/>
      <c r="G335" s="107"/>
      <c r="H335" s="107"/>
    </row>
    <row r="336" spans="1:8">
      <c r="A336" s="107"/>
      <c r="B336" s="107"/>
      <c r="C336" s="107"/>
      <c r="D336" s="107"/>
      <c r="E336" s="107"/>
      <c r="F336" s="107"/>
      <c r="G336" s="107"/>
      <c r="H336" s="107"/>
    </row>
    <row r="337" spans="1:8">
      <c r="A337" s="107"/>
      <c r="B337" s="107"/>
      <c r="C337" s="107"/>
      <c r="D337" s="107"/>
      <c r="E337" s="107"/>
      <c r="F337" s="107"/>
      <c r="G337" s="107"/>
      <c r="H337" s="107"/>
    </row>
    <row r="338" spans="1:8">
      <c r="A338" s="107"/>
      <c r="B338" s="107"/>
      <c r="C338" s="107"/>
      <c r="D338" s="107"/>
      <c r="E338" s="107"/>
      <c r="F338" s="107"/>
      <c r="G338" s="107"/>
      <c r="H338" s="107"/>
    </row>
    <row r="339" spans="1:8">
      <c r="A339" s="107"/>
      <c r="B339" s="107"/>
      <c r="C339" s="107"/>
      <c r="D339" s="107"/>
      <c r="E339" s="107"/>
      <c r="F339" s="107"/>
      <c r="G339" s="107"/>
      <c r="H339" s="107"/>
    </row>
    <row r="340" spans="1:8">
      <c r="A340" s="107"/>
      <c r="B340" s="107"/>
      <c r="C340" s="107"/>
      <c r="D340" s="107"/>
      <c r="E340" s="107"/>
      <c r="F340" s="107"/>
      <c r="G340" s="107"/>
      <c r="H340" s="107"/>
    </row>
    <row r="341" spans="1:8">
      <c r="A341" s="107"/>
      <c r="B341" s="107"/>
      <c r="C341" s="107"/>
      <c r="D341" s="107"/>
      <c r="E341" s="107"/>
      <c r="F341" s="107"/>
      <c r="G341" s="107"/>
      <c r="H341" s="107"/>
    </row>
    <row r="342" spans="1:8">
      <c r="A342" s="107"/>
      <c r="B342" s="107"/>
      <c r="C342" s="107"/>
      <c r="D342" s="107"/>
      <c r="E342" s="107"/>
      <c r="F342" s="107"/>
      <c r="G342" s="107"/>
      <c r="H342" s="107"/>
    </row>
    <row r="343" spans="1:8">
      <c r="A343" s="107"/>
      <c r="B343" s="107"/>
      <c r="C343" s="107"/>
      <c r="D343" s="107"/>
      <c r="E343" s="107"/>
      <c r="F343" s="107"/>
      <c r="G343" s="107"/>
      <c r="H343" s="107"/>
    </row>
    <row r="344" spans="1:8">
      <c r="A344" s="107"/>
      <c r="B344" s="107"/>
      <c r="C344" s="107"/>
      <c r="D344" s="107"/>
      <c r="E344" s="107"/>
      <c r="F344" s="107"/>
      <c r="G344" s="107"/>
      <c r="H344" s="107"/>
    </row>
    <row r="345" spans="1:8">
      <c r="A345" s="107"/>
      <c r="B345" s="107"/>
      <c r="C345" s="107"/>
      <c r="D345" s="107"/>
      <c r="E345" s="107"/>
      <c r="F345" s="107"/>
      <c r="G345" s="107"/>
      <c r="H345" s="107"/>
    </row>
    <row r="346" spans="1:8">
      <c r="A346" s="107"/>
      <c r="B346" s="107"/>
      <c r="C346" s="107"/>
      <c r="D346" s="107"/>
      <c r="E346" s="107"/>
      <c r="F346" s="107"/>
      <c r="G346" s="107"/>
      <c r="H346" s="107"/>
    </row>
    <row r="347" spans="1:8">
      <c r="A347" s="107"/>
      <c r="B347" s="107"/>
      <c r="C347" s="107"/>
      <c r="D347" s="107"/>
      <c r="E347" s="107"/>
      <c r="F347" s="107"/>
      <c r="G347" s="107"/>
      <c r="H347" s="107"/>
    </row>
    <row r="348" spans="1:8">
      <c r="A348" s="107"/>
      <c r="B348" s="107"/>
      <c r="C348" s="107"/>
      <c r="D348" s="107"/>
      <c r="E348" s="107"/>
      <c r="F348" s="107"/>
      <c r="G348" s="107"/>
      <c r="H348" s="107"/>
    </row>
    <row r="349" spans="1:8">
      <c r="A349" s="107"/>
      <c r="B349" s="107"/>
      <c r="C349" s="107"/>
      <c r="D349" s="107"/>
      <c r="E349" s="107"/>
      <c r="F349" s="107"/>
      <c r="G349" s="107"/>
      <c r="H349" s="107"/>
    </row>
    <row r="350" spans="1:8">
      <c r="A350" s="107"/>
      <c r="B350" s="107"/>
      <c r="C350" s="107"/>
      <c r="D350" s="107"/>
      <c r="E350" s="107"/>
      <c r="F350" s="107"/>
      <c r="G350" s="107"/>
      <c r="H350" s="107"/>
    </row>
    <row r="351" spans="1:8">
      <c r="A351" s="107"/>
      <c r="B351" s="107"/>
      <c r="C351" s="107"/>
      <c r="D351" s="107"/>
      <c r="E351" s="107"/>
      <c r="F351" s="107"/>
      <c r="G351" s="107"/>
      <c r="H351" s="107"/>
    </row>
    <row r="352" spans="1:8">
      <c r="A352" s="107"/>
      <c r="B352" s="107"/>
      <c r="C352" s="107"/>
      <c r="D352" s="107"/>
      <c r="E352" s="107"/>
      <c r="F352" s="107"/>
      <c r="G352" s="107"/>
      <c r="H352" s="107"/>
    </row>
    <row r="353" spans="1:8">
      <c r="A353" s="107"/>
      <c r="B353" s="107"/>
      <c r="C353" s="107"/>
      <c r="D353" s="107"/>
      <c r="E353" s="107"/>
      <c r="F353" s="107"/>
      <c r="G353" s="107"/>
      <c r="H353" s="107"/>
    </row>
    <row r="354" spans="1:8">
      <c r="A354" s="107"/>
      <c r="B354" s="107"/>
      <c r="C354" s="107"/>
      <c r="D354" s="107"/>
      <c r="E354" s="107"/>
      <c r="F354" s="107"/>
      <c r="G354" s="107"/>
      <c r="H354" s="107"/>
    </row>
    <row r="355" spans="1:8">
      <c r="A355" s="107"/>
      <c r="B355" s="107"/>
      <c r="C355" s="107"/>
      <c r="D355" s="107"/>
      <c r="E355" s="107"/>
      <c r="F355" s="107"/>
      <c r="G355" s="107"/>
      <c r="H355" s="107"/>
    </row>
    <row r="356" spans="1:8">
      <c r="A356" s="107"/>
      <c r="B356" s="107"/>
      <c r="C356" s="107"/>
      <c r="D356" s="107"/>
      <c r="E356" s="107"/>
      <c r="F356" s="107"/>
      <c r="G356" s="107"/>
      <c r="H356" s="107"/>
    </row>
    <row r="357" spans="1:8">
      <c r="A357" s="107"/>
      <c r="B357" s="107"/>
      <c r="C357" s="107"/>
      <c r="D357" s="107"/>
      <c r="E357" s="107"/>
      <c r="F357" s="107"/>
      <c r="G357" s="107"/>
      <c r="H357" s="107"/>
    </row>
    <row r="358" spans="1:8">
      <c r="A358" s="107"/>
      <c r="B358" s="107"/>
      <c r="C358" s="107"/>
      <c r="D358" s="107"/>
      <c r="E358" s="107"/>
      <c r="F358" s="107"/>
      <c r="G358" s="107"/>
      <c r="H358" s="107"/>
    </row>
    <row r="359" spans="1:8">
      <c r="A359" s="107"/>
      <c r="B359" s="107"/>
      <c r="C359" s="107"/>
      <c r="D359" s="107"/>
      <c r="E359" s="107"/>
      <c r="F359" s="107"/>
      <c r="G359" s="107"/>
      <c r="H359" s="107"/>
    </row>
    <row r="360" spans="1:8">
      <c r="A360" s="107"/>
      <c r="B360" s="107"/>
      <c r="C360" s="107"/>
      <c r="D360" s="107"/>
      <c r="E360" s="107"/>
      <c r="F360" s="107"/>
      <c r="G360" s="107"/>
      <c r="H360" s="107"/>
    </row>
    <row r="361" spans="1:8">
      <c r="A361" s="107"/>
      <c r="B361" s="107"/>
      <c r="C361" s="107"/>
      <c r="D361" s="107"/>
      <c r="E361" s="107"/>
      <c r="F361" s="107"/>
      <c r="G361" s="107"/>
      <c r="H361" s="107"/>
    </row>
    <row r="362" spans="1:8">
      <c r="A362" s="107"/>
      <c r="B362" s="107"/>
      <c r="C362" s="107"/>
      <c r="D362" s="107"/>
      <c r="E362" s="107"/>
      <c r="F362" s="107"/>
      <c r="G362" s="107"/>
      <c r="H362" s="107"/>
    </row>
    <row r="363" spans="1:8">
      <c r="A363" s="107"/>
      <c r="B363" s="107"/>
      <c r="C363" s="107"/>
      <c r="D363" s="107"/>
      <c r="E363" s="107"/>
      <c r="F363" s="107"/>
      <c r="G363" s="107"/>
      <c r="H363" s="107"/>
    </row>
    <row r="364" spans="1:8">
      <c r="A364" s="107"/>
      <c r="B364" s="107"/>
      <c r="C364" s="107"/>
      <c r="D364" s="107"/>
      <c r="E364" s="107"/>
      <c r="F364" s="107"/>
      <c r="G364" s="107"/>
      <c r="H364" s="107"/>
    </row>
    <row r="365" spans="1:8">
      <c r="A365" s="107"/>
      <c r="B365" s="107"/>
      <c r="C365" s="107"/>
      <c r="D365" s="107"/>
      <c r="E365" s="107"/>
      <c r="F365" s="107"/>
      <c r="G365" s="107"/>
      <c r="H365" s="107"/>
    </row>
    <row r="366" spans="1:8">
      <c r="A366" s="107"/>
      <c r="B366" s="107"/>
      <c r="C366" s="107"/>
      <c r="D366" s="107"/>
      <c r="E366" s="107"/>
      <c r="F366" s="107"/>
      <c r="G366" s="107"/>
      <c r="H366" s="107"/>
    </row>
    <row r="367" spans="1:8">
      <c r="A367" s="107"/>
      <c r="B367" s="107"/>
      <c r="C367" s="107"/>
      <c r="D367" s="107"/>
      <c r="E367" s="107"/>
      <c r="F367" s="107"/>
      <c r="G367" s="107"/>
      <c r="H367" s="107"/>
    </row>
    <row r="368" spans="1:8">
      <c r="A368" s="107"/>
      <c r="B368" s="107"/>
      <c r="C368" s="107"/>
      <c r="D368" s="107"/>
      <c r="E368" s="107"/>
      <c r="F368" s="107"/>
      <c r="G368" s="107"/>
      <c r="H368" s="107"/>
    </row>
    <row r="369" spans="1:8">
      <c r="A369" s="107"/>
      <c r="B369" s="107"/>
      <c r="C369" s="107"/>
      <c r="D369" s="107"/>
      <c r="E369" s="107"/>
      <c r="F369" s="107"/>
      <c r="G369" s="107"/>
      <c r="H369" s="107"/>
    </row>
    <row r="370" spans="1:8">
      <c r="A370" s="107"/>
      <c r="B370" s="107"/>
      <c r="C370" s="107"/>
      <c r="D370" s="107"/>
      <c r="E370" s="107"/>
      <c r="F370" s="107"/>
      <c r="G370" s="107"/>
      <c r="H370" s="107"/>
    </row>
    <row r="371" spans="1:8">
      <c r="A371" s="107"/>
      <c r="B371" s="107"/>
      <c r="C371" s="107"/>
      <c r="D371" s="107"/>
      <c r="E371" s="107"/>
      <c r="F371" s="107"/>
      <c r="G371" s="107"/>
      <c r="H371" s="107"/>
    </row>
    <row r="372" spans="1:8">
      <c r="A372" s="107"/>
      <c r="B372" s="107"/>
      <c r="C372" s="107"/>
      <c r="D372" s="107"/>
      <c r="E372" s="107"/>
      <c r="F372" s="107"/>
      <c r="G372" s="107"/>
      <c r="H372" s="107"/>
    </row>
    <row r="373" spans="1:8">
      <c r="A373" s="107"/>
      <c r="B373" s="107"/>
      <c r="C373" s="107"/>
      <c r="D373" s="107"/>
      <c r="E373" s="107"/>
      <c r="F373" s="107"/>
      <c r="G373" s="107"/>
      <c r="H373" s="107"/>
    </row>
    <row r="374" spans="1:8">
      <c r="A374" s="107"/>
      <c r="B374" s="107"/>
      <c r="C374" s="107"/>
      <c r="D374" s="107"/>
      <c r="E374" s="107"/>
      <c r="F374" s="107"/>
      <c r="G374" s="107"/>
      <c r="H374" s="107"/>
    </row>
    <row r="375" spans="1:8">
      <c r="A375" s="107"/>
      <c r="B375" s="107"/>
      <c r="C375" s="107"/>
      <c r="D375" s="107"/>
      <c r="E375" s="107"/>
      <c r="F375" s="107"/>
      <c r="G375" s="107"/>
      <c r="H375" s="107"/>
    </row>
    <row r="376" spans="1:8">
      <c r="A376" s="107"/>
      <c r="B376" s="107"/>
      <c r="C376" s="107"/>
      <c r="D376" s="107"/>
      <c r="E376" s="107"/>
      <c r="F376" s="107"/>
      <c r="G376" s="107"/>
      <c r="H376" s="107"/>
    </row>
    <row r="377" spans="1:8">
      <c r="A377" s="107"/>
      <c r="B377" s="107"/>
      <c r="C377" s="107"/>
      <c r="D377" s="107"/>
      <c r="E377" s="107"/>
      <c r="F377" s="107"/>
      <c r="G377" s="107"/>
      <c r="H377" s="107"/>
    </row>
    <row r="378" spans="1:8">
      <c r="A378" s="107"/>
      <c r="B378" s="107"/>
      <c r="C378" s="107"/>
      <c r="D378" s="107"/>
      <c r="E378" s="107"/>
      <c r="F378" s="107"/>
      <c r="G378" s="107"/>
      <c r="H378" s="107"/>
    </row>
    <row r="379" spans="1:8">
      <c r="A379" s="107"/>
      <c r="B379" s="107"/>
      <c r="C379" s="107"/>
      <c r="D379" s="107"/>
      <c r="E379" s="107"/>
      <c r="F379" s="107"/>
      <c r="G379" s="107"/>
      <c r="H379" s="107"/>
    </row>
    <row r="380" spans="1:8">
      <c r="A380" s="107"/>
      <c r="B380" s="107"/>
      <c r="C380" s="107"/>
      <c r="D380" s="107"/>
      <c r="E380" s="107"/>
      <c r="F380" s="107"/>
      <c r="G380" s="107"/>
      <c r="H380" s="107"/>
    </row>
    <row r="381" spans="1:8">
      <c r="A381" s="107"/>
      <c r="B381" s="107"/>
      <c r="C381" s="107"/>
      <c r="D381" s="107"/>
      <c r="E381" s="107"/>
      <c r="F381" s="107"/>
      <c r="G381" s="107"/>
      <c r="H381" s="107"/>
    </row>
    <row r="382" spans="1:8">
      <c r="A382" s="107"/>
      <c r="B382" s="107"/>
      <c r="C382" s="107"/>
      <c r="D382" s="107"/>
      <c r="E382" s="107"/>
      <c r="F382" s="107"/>
      <c r="G382" s="107"/>
      <c r="H382" s="107"/>
    </row>
    <row r="383" spans="1:8">
      <c r="A383" s="107"/>
      <c r="B383" s="107"/>
      <c r="C383" s="107"/>
      <c r="D383" s="107"/>
      <c r="E383" s="107"/>
      <c r="F383" s="107"/>
      <c r="G383" s="107"/>
      <c r="H383" s="107"/>
    </row>
    <row r="384" spans="1:8">
      <c r="A384" s="107"/>
      <c r="B384" s="107"/>
      <c r="C384" s="107"/>
      <c r="D384" s="107"/>
      <c r="E384" s="107"/>
      <c r="F384" s="107"/>
      <c r="G384" s="107"/>
      <c r="H384" s="107"/>
    </row>
    <row r="385" spans="1:8">
      <c r="A385" s="107"/>
      <c r="B385" s="107"/>
      <c r="C385" s="107"/>
      <c r="D385" s="107"/>
      <c r="E385" s="107"/>
      <c r="F385" s="107"/>
      <c r="G385" s="107"/>
      <c r="H385" s="107"/>
    </row>
    <row r="386" spans="1:8">
      <c r="A386" s="107"/>
      <c r="B386" s="107"/>
      <c r="C386" s="107"/>
      <c r="D386" s="107"/>
      <c r="E386" s="107"/>
      <c r="F386" s="107"/>
      <c r="G386" s="107"/>
      <c r="H386" s="107"/>
    </row>
    <row r="387" spans="1:8">
      <c r="A387" s="107"/>
      <c r="B387" s="107"/>
      <c r="C387" s="107"/>
      <c r="D387" s="107"/>
      <c r="E387" s="107"/>
      <c r="F387" s="107"/>
      <c r="G387" s="107"/>
      <c r="H387" s="107"/>
    </row>
    <row r="388" spans="1:8">
      <c r="A388" s="107"/>
      <c r="B388" s="107"/>
      <c r="C388" s="107"/>
      <c r="D388" s="107"/>
      <c r="E388" s="107"/>
      <c r="F388" s="107"/>
      <c r="G388" s="107"/>
      <c r="H388" s="107"/>
    </row>
    <row r="389" spans="1:8">
      <c r="A389" s="107"/>
      <c r="B389" s="107"/>
      <c r="C389" s="107"/>
      <c r="D389" s="107"/>
      <c r="E389" s="107"/>
      <c r="F389" s="107"/>
      <c r="G389" s="107"/>
      <c r="H389" s="107"/>
    </row>
    <row r="390" spans="1:8">
      <c r="A390" s="107"/>
      <c r="B390" s="107"/>
      <c r="C390" s="107"/>
      <c r="D390" s="107"/>
      <c r="E390" s="107"/>
      <c r="F390" s="107"/>
      <c r="G390" s="107"/>
      <c r="H390" s="107"/>
    </row>
    <row r="391" spans="1:8">
      <c r="A391" s="107"/>
      <c r="B391" s="107"/>
      <c r="C391" s="107"/>
      <c r="D391" s="107"/>
      <c r="E391" s="107"/>
      <c r="F391" s="107"/>
      <c r="G391" s="107"/>
      <c r="H391" s="107"/>
    </row>
    <row r="392" spans="1:8">
      <c r="A392" s="107"/>
      <c r="B392" s="107"/>
      <c r="C392" s="107"/>
      <c r="D392" s="107"/>
      <c r="E392" s="107"/>
      <c r="F392" s="107"/>
      <c r="G392" s="107"/>
      <c r="H392" s="107"/>
    </row>
    <row r="393" spans="1:8">
      <c r="A393" s="107"/>
      <c r="B393" s="107"/>
      <c r="C393" s="107"/>
      <c r="D393" s="107"/>
      <c r="E393" s="107"/>
      <c r="F393" s="107"/>
      <c r="G393" s="107"/>
      <c r="H393" s="107"/>
    </row>
    <row r="394" spans="1:8">
      <c r="A394" s="107"/>
      <c r="B394" s="107"/>
      <c r="C394" s="107"/>
      <c r="D394" s="107"/>
      <c r="E394" s="107"/>
      <c r="F394" s="107"/>
      <c r="G394" s="107"/>
      <c r="H394" s="107"/>
    </row>
    <row r="395" spans="1:8">
      <c r="A395" s="107"/>
      <c r="B395" s="107"/>
      <c r="C395" s="107"/>
      <c r="D395" s="107"/>
      <c r="E395" s="107"/>
      <c r="F395" s="107"/>
      <c r="G395" s="107"/>
      <c r="H395" s="107"/>
    </row>
    <row r="396" spans="1:8">
      <c r="A396" s="107"/>
      <c r="B396" s="107"/>
      <c r="C396" s="107"/>
      <c r="D396" s="107"/>
      <c r="E396" s="107"/>
      <c r="F396" s="107"/>
      <c r="G396" s="107"/>
      <c r="H396" s="107"/>
    </row>
    <row r="397" spans="1:8">
      <c r="A397" s="107"/>
      <c r="B397" s="107"/>
      <c r="C397" s="107"/>
      <c r="D397" s="107"/>
      <c r="E397" s="107"/>
      <c r="F397" s="107"/>
      <c r="G397" s="107"/>
      <c r="H397" s="107"/>
    </row>
    <row r="398" spans="1:8">
      <c r="A398" s="107"/>
      <c r="B398" s="107"/>
      <c r="C398" s="107"/>
      <c r="D398" s="107"/>
      <c r="E398" s="107"/>
      <c r="F398" s="107"/>
      <c r="G398" s="107"/>
      <c r="H398" s="107"/>
    </row>
    <row r="399" spans="1:8">
      <c r="A399" s="107"/>
      <c r="B399" s="107"/>
      <c r="C399" s="107"/>
      <c r="D399" s="107"/>
      <c r="E399" s="107"/>
      <c r="F399" s="107"/>
      <c r="G399" s="107"/>
      <c r="H399" s="107"/>
    </row>
    <row r="400" spans="1:8">
      <c r="A400" s="107"/>
      <c r="B400" s="107"/>
      <c r="C400" s="107"/>
      <c r="D400" s="107"/>
      <c r="E400" s="107"/>
      <c r="F400" s="107"/>
      <c r="G400" s="107"/>
      <c r="H400" s="107"/>
    </row>
    <row r="401" spans="1:8">
      <c r="A401" s="107"/>
      <c r="B401" s="107"/>
      <c r="C401" s="107"/>
      <c r="D401" s="107"/>
      <c r="E401" s="107"/>
      <c r="F401" s="107"/>
      <c r="G401" s="107"/>
      <c r="H401" s="107"/>
    </row>
    <row r="402" spans="1:8">
      <c r="A402" s="107"/>
      <c r="B402" s="107"/>
      <c r="C402" s="107"/>
      <c r="D402" s="107"/>
      <c r="E402" s="107"/>
      <c r="F402" s="107"/>
      <c r="G402" s="107"/>
      <c r="H402" s="107"/>
    </row>
    <row r="403" spans="1:8">
      <c r="A403" s="107"/>
      <c r="B403" s="107"/>
      <c r="C403" s="107"/>
      <c r="D403" s="107"/>
      <c r="E403" s="107"/>
      <c r="F403" s="107"/>
      <c r="G403" s="107"/>
      <c r="H403" s="107"/>
    </row>
    <row r="404" spans="1:8">
      <c r="A404" s="107"/>
      <c r="B404" s="107"/>
      <c r="C404" s="107"/>
      <c r="D404" s="107"/>
      <c r="E404" s="107"/>
      <c r="F404" s="107"/>
      <c r="G404" s="107"/>
      <c r="H404" s="107"/>
    </row>
    <row r="405" spans="1:8">
      <c r="A405" s="107"/>
      <c r="B405" s="107"/>
      <c r="C405" s="107"/>
      <c r="D405" s="107"/>
      <c r="E405" s="107"/>
      <c r="F405" s="107"/>
      <c r="G405" s="107"/>
      <c r="H405" s="107"/>
    </row>
    <row r="406" spans="1:8">
      <c r="A406" s="107"/>
      <c r="B406" s="107"/>
      <c r="C406" s="107"/>
      <c r="D406" s="107"/>
      <c r="E406" s="107"/>
      <c r="F406" s="107"/>
      <c r="G406" s="107"/>
      <c r="H406" s="107"/>
    </row>
    <row r="407" spans="1:8">
      <c r="A407" s="107"/>
      <c r="B407" s="107"/>
      <c r="C407" s="107"/>
      <c r="D407" s="107"/>
      <c r="E407" s="107"/>
      <c r="F407" s="107"/>
      <c r="G407" s="107"/>
      <c r="H407" s="107"/>
    </row>
    <row r="408" spans="1:8">
      <c r="A408" s="107"/>
      <c r="B408" s="107"/>
      <c r="C408" s="107"/>
      <c r="D408" s="107"/>
      <c r="E408" s="107"/>
      <c r="F408" s="107"/>
      <c r="G408" s="107"/>
      <c r="H408" s="107"/>
    </row>
    <row r="409" spans="1:8">
      <c r="A409" s="107"/>
      <c r="B409" s="107"/>
      <c r="C409" s="107"/>
      <c r="D409" s="107"/>
      <c r="E409" s="107"/>
      <c r="F409" s="107"/>
      <c r="G409" s="107"/>
      <c r="H409" s="107"/>
    </row>
    <row r="410" spans="1:8">
      <c r="A410" s="107"/>
      <c r="B410" s="107"/>
      <c r="C410" s="107"/>
      <c r="D410" s="107"/>
      <c r="E410" s="107"/>
      <c r="F410" s="107"/>
      <c r="G410" s="107"/>
      <c r="H410" s="107"/>
    </row>
    <row r="411" spans="1:8">
      <c r="A411" s="107"/>
      <c r="B411" s="107"/>
      <c r="C411" s="107"/>
      <c r="D411" s="107"/>
      <c r="E411" s="107"/>
      <c r="F411" s="107"/>
      <c r="G411" s="107"/>
      <c r="H411" s="107"/>
    </row>
    <row r="412" spans="1:8">
      <c r="A412" s="107"/>
      <c r="B412" s="107"/>
      <c r="C412" s="107"/>
      <c r="D412" s="107"/>
      <c r="E412" s="107"/>
      <c r="F412" s="107"/>
      <c r="G412" s="107"/>
      <c r="H412" s="107"/>
    </row>
    <row r="413" spans="1:8">
      <c r="A413" s="107"/>
      <c r="B413" s="107"/>
      <c r="C413" s="107"/>
      <c r="D413" s="107"/>
      <c r="E413" s="107"/>
      <c r="F413" s="107"/>
      <c r="G413" s="107"/>
      <c r="H413" s="107"/>
    </row>
    <row r="414" spans="1:8">
      <c r="A414" s="107"/>
      <c r="B414" s="107"/>
      <c r="C414" s="107"/>
      <c r="D414" s="107"/>
      <c r="E414" s="107"/>
      <c r="F414" s="107"/>
      <c r="G414" s="107"/>
      <c r="H414" s="107"/>
    </row>
    <row r="415" spans="1:8">
      <c r="A415" s="107"/>
      <c r="B415" s="107"/>
      <c r="C415" s="107"/>
      <c r="D415" s="107"/>
      <c r="E415" s="107"/>
      <c r="F415" s="107"/>
      <c r="G415" s="107"/>
      <c r="H415" s="107"/>
    </row>
    <row r="416" spans="1:8">
      <c r="A416" s="107"/>
      <c r="B416" s="107"/>
      <c r="C416" s="107"/>
      <c r="D416" s="107"/>
      <c r="E416" s="107"/>
      <c r="F416" s="107"/>
      <c r="G416" s="107"/>
      <c r="H416" s="107"/>
    </row>
    <row r="417" spans="1:8">
      <c r="A417" s="107"/>
      <c r="B417" s="107"/>
      <c r="C417" s="107"/>
      <c r="D417" s="107"/>
      <c r="E417" s="107"/>
      <c r="F417" s="107"/>
      <c r="G417" s="107"/>
      <c r="H417" s="107"/>
    </row>
    <row r="418" spans="1:8">
      <c r="A418" s="107"/>
      <c r="B418" s="107"/>
      <c r="C418" s="107"/>
      <c r="D418" s="107"/>
      <c r="E418" s="107"/>
      <c r="F418" s="107"/>
      <c r="G418" s="107"/>
      <c r="H418" s="107"/>
    </row>
    <row r="419" spans="1:8">
      <c r="A419" s="107"/>
      <c r="B419" s="107"/>
      <c r="C419" s="107"/>
      <c r="D419" s="107"/>
      <c r="E419" s="107"/>
      <c r="F419" s="107"/>
      <c r="G419" s="107"/>
      <c r="H419" s="107"/>
    </row>
    <row r="420" spans="1:8">
      <c r="A420" s="107"/>
      <c r="B420" s="107"/>
      <c r="C420" s="107"/>
      <c r="D420" s="107"/>
      <c r="E420" s="107"/>
      <c r="F420" s="107"/>
      <c r="G420" s="107"/>
      <c r="H420" s="107"/>
    </row>
    <row r="421" spans="1:8">
      <c r="A421" s="107"/>
      <c r="B421" s="107"/>
      <c r="C421" s="107"/>
      <c r="D421" s="107"/>
      <c r="E421" s="107"/>
      <c r="F421" s="107"/>
      <c r="G421" s="107"/>
      <c r="H421" s="107"/>
    </row>
    <row r="422" spans="1:8">
      <c r="A422" s="107"/>
      <c r="B422" s="107"/>
      <c r="C422" s="107"/>
      <c r="D422" s="107"/>
      <c r="E422" s="107"/>
      <c r="F422" s="107"/>
      <c r="G422" s="107"/>
      <c r="H422" s="107"/>
    </row>
    <row r="423" spans="1:8">
      <c r="A423" s="107"/>
      <c r="B423" s="107"/>
      <c r="C423" s="107"/>
      <c r="D423" s="107"/>
      <c r="E423" s="107"/>
      <c r="F423" s="107"/>
      <c r="G423" s="107"/>
      <c r="H423" s="107"/>
    </row>
    <row r="424" spans="1:8">
      <c r="A424" s="107"/>
      <c r="B424" s="107"/>
      <c r="C424" s="107"/>
      <c r="D424" s="107"/>
      <c r="E424" s="107"/>
      <c r="F424" s="107"/>
      <c r="G424" s="107"/>
      <c r="H424" s="107"/>
    </row>
    <row r="425" spans="1:8">
      <c r="A425" s="107"/>
      <c r="B425" s="107"/>
      <c r="C425" s="107"/>
      <c r="D425" s="107"/>
      <c r="E425" s="107"/>
      <c r="F425" s="107"/>
      <c r="G425" s="107"/>
      <c r="H425" s="107"/>
    </row>
    <row r="426" spans="1:8">
      <c r="A426" s="107"/>
      <c r="B426" s="107"/>
      <c r="C426" s="107"/>
      <c r="D426" s="107"/>
      <c r="E426" s="107"/>
      <c r="F426" s="107"/>
      <c r="G426" s="107"/>
      <c r="H426" s="107"/>
    </row>
    <row r="427" spans="1:8">
      <c r="A427" s="107"/>
      <c r="B427" s="107"/>
      <c r="C427" s="107"/>
      <c r="D427" s="107"/>
      <c r="E427" s="107"/>
      <c r="F427" s="107"/>
      <c r="G427" s="107"/>
      <c r="H427" s="107"/>
    </row>
    <row r="428" spans="1:8">
      <c r="A428" s="107"/>
      <c r="B428" s="107"/>
      <c r="C428" s="107"/>
      <c r="D428" s="107"/>
      <c r="E428" s="107"/>
      <c r="F428" s="107"/>
      <c r="G428" s="107"/>
      <c r="H428" s="107"/>
    </row>
    <row r="429" spans="1:8">
      <c r="A429" s="107"/>
      <c r="B429" s="107"/>
      <c r="C429" s="107"/>
      <c r="D429" s="107"/>
      <c r="E429" s="107"/>
      <c r="F429" s="107"/>
      <c r="G429" s="107"/>
      <c r="H429" s="107"/>
    </row>
    <row r="430" spans="1:8">
      <c r="A430" s="107"/>
      <c r="B430" s="107"/>
      <c r="C430" s="107"/>
      <c r="D430" s="107"/>
      <c r="E430" s="107"/>
      <c r="F430" s="107"/>
      <c r="G430" s="107"/>
      <c r="H430" s="107"/>
    </row>
    <row r="431" spans="1:8">
      <c r="A431" s="107"/>
      <c r="B431" s="107"/>
      <c r="C431" s="107"/>
      <c r="D431" s="107"/>
      <c r="E431" s="107"/>
      <c r="F431" s="107"/>
      <c r="G431" s="107"/>
      <c r="H431" s="107"/>
    </row>
    <row r="432" spans="1:8">
      <c r="A432" s="107"/>
      <c r="B432" s="107"/>
      <c r="C432" s="107"/>
      <c r="D432" s="107"/>
      <c r="E432" s="107"/>
      <c r="F432" s="107"/>
      <c r="G432" s="107"/>
      <c r="H432" s="107"/>
    </row>
    <row r="433" spans="1:8">
      <c r="A433" s="107"/>
      <c r="B433" s="107"/>
      <c r="C433" s="107"/>
      <c r="D433" s="107"/>
      <c r="E433" s="107"/>
      <c r="F433" s="107"/>
      <c r="G433" s="107"/>
      <c r="H433" s="107"/>
    </row>
    <row r="434" spans="1:8">
      <c r="A434" s="107"/>
      <c r="B434" s="107"/>
      <c r="C434" s="107"/>
      <c r="D434" s="107"/>
      <c r="E434" s="107"/>
      <c r="F434" s="107"/>
      <c r="G434" s="107"/>
      <c r="H434" s="107"/>
    </row>
    <row r="435" spans="1:8">
      <c r="A435" s="107"/>
      <c r="B435" s="107"/>
      <c r="C435" s="107"/>
      <c r="D435" s="107"/>
      <c r="E435" s="107"/>
      <c r="F435" s="107"/>
      <c r="G435" s="107"/>
      <c r="H435" s="107"/>
    </row>
    <row r="436" spans="1:8">
      <c r="A436" s="107"/>
      <c r="B436" s="107"/>
      <c r="C436" s="107"/>
      <c r="D436" s="107"/>
      <c r="E436" s="107"/>
      <c r="F436" s="107"/>
      <c r="G436" s="107"/>
      <c r="H436" s="107"/>
    </row>
    <row r="437" spans="1:8">
      <c r="A437" s="107"/>
      <c r="B437" s="107"/>
      <c r="C437" s="107"/>
      <c r="D437" s="107"/>
      <c r="E437" s="107"/>
      <c r="F437" s="107"/>
      <c r="G437" s="107"/>
      <c r="H437" s="107"/>
    </row>
    <row r="438" spans="1:8">
      <c r="A438" s="107"/>
      <c r="B438" s="107"/>
      <c r="C438" s="107"/>
      <c r="D438" s="107"/>
      <c r="E438" s="107"/>
      <c r="F438" s="107"/>
      <c r="G438" s="107"/>
      <c r="H438" s="107"/>
    </row>
    <row r="439" spans="1:8">
      <c r="A439" s="107"/>
      <c r="B439" s="107"/>
      <c r="C439" s="107"/>
      <c r="D439" s="107"/>
      <c r="E439" s="107"/>
      <c r="F439" s="107"/>
      <c r="G439" s="107"/>
      <c r="H439" s="107"/>
    </row>
    <row r="440" spans="1:8">
      <c r="A440" s="107"/>
      <c r="B440" s="107"/>
      <c r="C440" s="107"/>
      <c r="D440" s="107"/>
      <c r="E440" s="107"/>
      <c r="F440" s="107"/>
      <c r="G440" s="107"/>
      <c r="H440" s="107"/>
    </row>
    <row r="441" spans="1:8">
      <c r="A441" s="107"/>
      <c r="B441" s="107"/>
      <c r="C441" s="107"/>
      <c r="D441" s="107"/>
      <c r="E441" s="107"/>
      <c r="F441" s="107"/>
      <c r="G441" s="107"/>
      <c r="H441" s="107"/>
    </row>
    <row r="442" spans="1:8">
      <c r="A442" s="107"/>
      <c r="B442" s="107"/>
      <c r="C442" s="107"/>
      <c r="D442" s="107"/>
      <c r="E442" s="107"/>
      <c r="F442" s="107"/>
      <c r="G442" s="107"/>
      <c r="H442" s="107"/>
    </row>
    <row r="443" spans="1:8">
      <c r="A443" s="107"/>
      <c r="B443" s="107"/>
      <c r="C443" s="107"/>
      <c r="D443" s="107"/>
      <c r="E443" s="107"/>
      <c r="F443" s="107"/>
      <c r="G443" s="107"/>
      <c r="H443" s="107"/>
    </row>
    <row r="444" spans="1:8">
      <c r="A444" s="107"/>
      <c r="B444" s="107"/>
      <c r="C444" s="107"/>
      <c r="D444" s="107"/>
      <c r="E444" s="107"/>
      <c r="F444" s="107"/>
      <c r="G444" s="107"/>
      <c r="H444" s="107"/>
    </row>
    <row r="445" spans="1:8">
      <c r="A445" s="107"/>
      <c r="B445" s="107"/>
      <c r="C445" s="107"/>
      <c r="D445" s="107"/>
      <c r="E445" s="107"/>
      <c r="F445" s="107"/>
      <c r="G445" s="107"/>
      <c r="H445" s="107"/>
    </row>
    <row r="446" spans="1:8">
      <c r="A446" s="107"/>
      <c r="B446" s="107"/>
      <c r="C446" s="107"/>
      <c r="D446" s="107"/>
      <c r="E446" s="107"/>
      <c r="F446" s="107"/>
      <c r="G446" s="107"/>
      <c r="H446" s="107"/>
    </row>
    <row r="447" spans="1:8">
      <c r="A447" s="107"/>
      <c r="B447" s="107"/>
      <c r="C447" s="107"/>
      <c r="D447" s="107"/>
      <c r="E447" s="107"/>
      <c r="F447" s="107"/>
      <c r="G447" s="107"/>
      <c r="H447" s="107"/>
    </row>
    <row r="448" spans="1:8">
      <c r="A448" s="107"/>
      <c r="B448" s="107"/>
      <c r="C448" s="107"/>
      <c r="D448" s="107"/>
      <c r="E448" s="107"/>
      <c r="F448" s="107"/>
      <c r="G448" s="107"/>
      <c r="H448" s="107"/>
    </row>
    <row r="449" spans="1:8">
      <c r="A449" s="107"/>
      <c r="B449" s="107"/>
      <c r="C449" s="107"/>
      <c r="D449" s="107"/>
      <c r="E449" s="107"/>
      <c r="F449" s="107"/>
      <c r="G449" s="107"/>
      <c r="H449" s="107"/>
    </row>
    <row r="450" spans="1:8">
      <c r="A450" s="107"/>
      <c r="B450" s="107"/>
      <c r="C450" s="107"/>
      <c r="D450" s="107"/>
      <c r="E450" s="107"/>
      <c r="F450" s="107"/>
      <c r="G450" s="107"/>
      <c r="H450" s="107"/>
    </row>
    <row r="451" spans="1:8">
      <c r="A451" s="107"/>
      <c r="B451" s="107"/>
      <c r="C451" s="107"/>
      <c r="D451" s="107"/>
      <c r="E451" s="107"/>
      <c r="F451" s="107"/>
      <c r="G451" s="107"/>
      <c r="H451" s="107"/>
    </row>
    <row r="452" spans="1:8">
      <c r="A452" s="107"/>
      <c r="B452" s="107"/>
      <c r="C452" s="107"/>
      <c r="D452" s="107"/>
      <c r="E452" s="107"/>
      <c r="F452" s="107"/>
      <c r="G452" s="107"/>
      <c r="H452" s="107"/>
    </row>
    <row r="453" spans="1:8">
      <c r="A453" s="107"/>
      <c r="B453" s="107"/>
      <c r="C453" s="107"/>
      <c r="D453" s="107"/>
      <c r="E453" s="107"/>
      <c r="F453" s="107"/>
      <c r="G453" s="107"/>
      <c r="H453" s="107"/>
    </row>
    <row r="454" spans="1:8">
      <c r="A454" s="107"/>
      <c r="B454" s="107"/>
      <c r="C454" s="107"/>
      <c r="D454" s="107"/>
      <c r="E454" s="107"/>
      <c r="F454" s="107"/>
      <c r="G454" s="107"/>
      <c r="H454" s="107"/>
    </row>
    <row r="455" spans="1:8">
      <c r="A455" s="107"/>
      <c r="B455" s="107"/>
      <c r="C455" s="107"/>
      <c r="D455" s="107"/>
      <c r="E455" s="107"/>
      <c r="F455" s="107"/>
      <c r="G455" s="107"/>
      <c r="H455" s="107"/>
    </row>
    <row r="456" spans="1:8">
      <c r="A456" s="107"/>
      <c r="B456" s="107"/>
      <c r="C456" s="107"/>
      <c r="D456" s="107"/>
      <c r="E456" s="107"/>
      <c r="F456" s="107"/>
      <c r="G456" s="107"/>
      <c r="H456" s="107"/>
    </row>
    <row r="457" spans="1:8">
      <c r="A457" s="107"/>
      <c r="B457" s="107"/>
      <c r="C457" s="107"/>
      <c r="D457" s="107"/>
      <c r="E457" s="107"/>
      <c r="F457" s="107"/>
      <c r="G457" s="107"/>
      <c r="H457" s="107"/>
    </row>
    <row r="458" spans="1:8">
      <c r="A458" s="107"/>
      <c r="B458" s="107"/>
      <c r="C458" s="107"/>
      <c r="D458" s="107"/>
      <c r="E458" s="107"/>
      <c r="F458" s="107"/>
      <c r="G458" s="107"/>
      <c r="H458" s="107"/>
    </row>
    <row r="459" spans="1:8">
      <c r="A459" s="107"/>
      <c r="B459" s="107"/>
      <c r="C459" s="107"/>
      <c r="D459" s="107"/>
      <c r="E459" s="107"/>
      <c r="F459" s="107"/>
      <c r="G459" s="107"/>
      <c r="H459" s="107"/>
    </row>
    <row r="460" spans="1:8">
      <c r="A460" s="107"/>
      <c r="B460" s="107"/>
      <c r="C460" s="107"/>
      <c r="D460" s="107"/>
      <c r="E460" s="107"/>
      <c r="F460" s="107"/>
      <c r="G460" s="107"/>
      <c r="H460" s="107"/>
    </row>
    <row r="461" spans="1:8">
      <c r="A461" s="107"/>
      <c r="B461" s="107"/>
      <c r="C461" s="107"/>
      <c r="D461" s="107"/>
      <c r="E461" s="107"/>
      <c r="F461" s="107"/>
      <c r="G461" s="107"/>
      <c r="H461" s="107"/>
    </row>
    <row r="462" spans="1:8">
      <c r="A462" s="107"/>
      <c r="B462" s="107"/>
      <c r="C462" s="107"/>
      <c r="D462" s="107"/>
      <c r="E462" s="107"/>
      <c r="F462" s="107"/>
      <c r="G462" s="107"/>
      <c r="H462" s="107"/>
    </row>
    <row r="463" spans="1:8">
      <c r="A463" s="107"/>
      <c r="B463" s="107"/>
      <c r="C463" s="107"/>
      <c r="D463" s="107"/>
      <c r="E463" s="107"/>
      <c r="F463" s="107"/>
      <c r="G463" s="107"/>
      <c r="H463" s="107"/>
    </row>
    <row r="464" spans="1:8">
      <c r="A464" s="107"/>
      <c r="B464" s="107"/>
      <c r="C464" s="107"/>
      <c r="D464" s="107"/>
      <c r="E464" s="107"/>
      <c r="F464" s="107"/>
      <c r="G464" s="107"/>
      <c r="H464" s="107"/>
    </row>
    <row r="465" spans="1:8">
      <c r="A465" s="107"/>
      <c r="B465" s="107"/>
      <c r="C465" s="107"/>
      <c r="D465" s="107"/>
      <c r="E465" s="107"/>
      <c r="F465" s="107"/>
      <c r="G465" s="107"/>
      <c r="H465" s="107"/>
    </row>
    <row r="466" spans="1:8">
      <c r="A466" s="107"/>
      <c r="B466" s="107"/>
      <c r="C466" s="107"/>
      <c r="D466" s="107"/>
      <c r="E466" s="107"/>
      <c r="F466" s="107"/>
      <c r="G466" s="107"/>
      <c r="H466" s="107"/>
    </row>
    <row r="467" spans="1:8">
      <c r="A467" s="107"/>
      <c r="B467" s="107"/>
      <c r="C467" s="107"/>
      <c r="D467" s="107"/>
      <c r="E467" s="107"/>
      <c r="F467" s="107"/>
      <c r="G467" s="107"/>
      <c r="H467" s="107"/>
    </row>
    <row r="468" spans="1:8">
      <c r="A468" s="107"/>
      <c r="B468" s="107"/>
      <c r="C468" s="107"/>
      <c r="D468" s="107"/>
      <c r="E468" s="107"/>
      <c r="F468" s="107"/>
      <c r="G468" s="107"/>
      <c r="H468" s="107"/>
    </row>
    <row r="469" spans="1:8">
      <c r="A469" s="107"/>
      <c r="B469" s="107"/>
      <c r="C469" s="107"/>
      <c r="D469" s="107"/>
      <c r="E469" s="107"/>
      <c r="F469" s="107"/>
      <c r="G469" s="107"/>
      <c r="H469" s="107"/>
    </row>
    <row r="470" spans="1:8">
      <c r="A470" s="107"/>
      <c r="B470" s="107"/>
      <c r="C470" s="107"/>
      <c r="D470" s="107"/>
      <c r="E470" s="107"/>
      <c r="F470" s="107"/>
      <c r="G470" s="107"/>
      <c r="H470" s="107"/>
    </row>
    <row r="471" spans="1:8">
      <c r="A471" s="107"/>
      <c r="B471" s="107"/>
      <c r="C471" s="107"/>
      <c r="D471" s="107"/>
      <c r="E471" s="107"/>
      <c r="F471" s="107"/>
      <c r="G471" s="107"/>
      <c r="H471" s="107"/>
    </row>
    <row r="472" spans="1:8">
      <c r="A472" s="107"/>
      <c r="B472" s="107"/>
      <c r="C472" s="107"/>
      <c r="D472" s="107"/>
      <c r="E472" s="107"/>
      <c r="F472" s="107"/>
      <c r="G472" s="107"/>
      <c r="H472" s="107"/>
    </row>
    <row r="473" spans="1:8">
      <c r="A473" s="107"/>
      <c r="B473" s="107"/>
      <c r="C473" s="107"/>
      <c r="D473" s="107"/>
      <c r="E473" s="107"/>
      <c r="F473" s="107"/>
      <c r="G473" s="107"/>
      <c r="H473" s="107"/>
    </row>
    <row r="474" spans="1:8">
      <c r="A474" s="107"/>
      <c r="B474" s="107"/>
      <c r="C474" s="107"/>
      <c r="D474" s="107"/>
      <c r="E474" s="107"/>
      <c r="F474" s="107"/>
      <c r="G474" s="107"/>
      <c r="H474" s="107"/>
    </row>
    <row r="475" spans="1:8">
      <c r="A475" s="107"/>
      <c r="B475" s="107"/>
      <c r="C475" s="107"/>
      <c r="D475" s="107"/>
      <c r="E475" s="107"/>
      <c r="F475" s="107"/>
      <c r="G475" s="107"/>
      <c r="H475" s="107"/>
    </row>
    <row r="476" spans="1:8">
      <c r="A476" s="107"/>
      <c r="B476" s="107"/>
      <c r="C476" s="107"/>
      <c r="D476" s="107"/>
      <c r="E476" s="107"/>
      <c r="F476" s="107"/>
      <c r="G476" s="107"/>
      <c r="H476" s="107"/>
    </row>
    <row r="477" spans="1:8">
      <c r="A477" s="107"/>
      <c r="B477" s="107"/>
      <c r="C477" s="107"/>
      <c r="D477" s="107"/>
      <c r="E477" s="107"/>
      <c r="F477" s="107"/>
      <c r="G477" s="107"/>
      <c r="H477" s="107"/>
    </row>
    <row r="478" spans="1:8">
      <c r="A478" s="107"/>
      <c r="B478" s="107"/>
      <c r="C478" s="107"/>
      <c r="D478" s="107"/>
      <c r="E478" s="107"/>
      <c r="F478" s="107"/>
      <c r="G478" s="107"/>
      <c r="H478" s="107"/>
    </row>
    <row r="479" spans="1:8">
      <c r="A479" s="107"/>
      <c r="B479" s="107"/>
      <c r="C479" s="107"/>
      <c r="D479" s="107"/>
      <c r="E479" s="107"/>
      <c r="F479" s="107"/>
      <c r="G479" s="107"/>
      <c r="H479" s="107"/>
    </row>
    <row r="480" spans="1:8">
      <c r="A480" s="107"/>
      <c r="B480" s="107"/>
      <c r="C480" s="107"/>
      <c r="D480" s="107"/>
      <c r="E480" s="107"/>
      <c r="F480" s="107"/>
      <c r="G480" s="107"/>
      <c r="H480" s="107"/>
    </row>
    <row r="481" spans="1:8">
      <c r="A481" s="107"/>
      <c r="B481" s="107"/>
      <c r="C481" s="107"/>
      <c r="D481" s="107"/>
      <c r="E481" s="107"/>
      <c r="F481" s="107"/>
      <c r="G481" s="107"/>
      <c r="H481" s="107"/>
    </row>
    <row r="482" spans="1:8">
      <c r="A482" s="107"/>
      <c r="B482" s="107"/>
      <c r="C482" s="107"/>
      <c r="D482" s="107"/>
      <c r="E482" s="107"/>
      <c r="F482" s="107"/>
      <c r="G482" s="107"/>
      <c r="H482" s="107"/>
    </row>
    <row r="483" spans="1:8">
      <c r="A483" s="107"/>
      <c r="B483" s="107"/>
      <c r="C483" s="107"/>
      <c r="D483" s="107"/>
      <c r="E483" s="107"/>
      <c r="F483" s="107"/>
      <c r="G483" s="107"/>
      <c r="H483" s="107"/>
    </row>
    <row r="484" spans="1:8">
      <c r="A484" s="107"/>
      <c r="B484" s="107"/>
      <c r="C484" s="107"/>
      <c r="D484" s="107"/>
      <c r="E484" s="107"/>
      <c r="F484" s="107"/>
      <c r="G484" s="107"/>
      <c r="H484" s="107"/>
    </row>
    <row r="485" spans="1:8">
      <c r="A485" s="107"/>
      <c r="B485" s="107"/>
      <c r="C485" s="107"/>
      <c r="D485" s="107"/>
      <c r="E485" s="107"/>
      <c r="F485" s="107"/>
      <c r="G485" s="107"/>
      <c r="H485" s="107"/>
    </row>
    <row r="486" spans="1:8">
      <c r="A486" s="107"/>
      <c r="B486" s="107"/>
      <c r="C486" s="107"/>
      <c r="D486" s="107"/>
      <c r="E486" s="107"/>
      <c r="F486" s="107"/>
      <c r="G486" s="107"/>
      <c r="H486" s="107"/>
    </row>
    <row r="487" spans="1:8">
      <c r="A487" s="107"/>
      <c r="B487" s="107"/>
      <c r="C487" s="107"/>
      <c r="D487" s="107"/>
      <c r="E487" s="107"/>
      <c r="F487" s="107"/>
      <c r="G487" s="107"/>
      <c r="H487" s="107"/>
    </row>
    <row r="488" spans="1:8">
      <c r="A488" s="107"/>
      <c r="B488" s="107"/>
      <c r="C488" s="107"/>
      <c r="D488" s="107"/>
      <c r="E488" s="107"/>
      <c r="F488" s="107"/>
      <c r="G488" s="107"/>
      <c r="H488" s="107"/>
    </row>
    <row r="489" spans="1:8">
      <c r="A489" s="107"/>
      <c r="B489" s="107"/>
      <c r="C489" s="107"/>
      <c r="D489" s="107"/>
      <c r="E489" s="107"/>
      <c r="F489" s="107"/>
      <c r="G489" s="107"/>
      <c r="H489" s="107"/>
    </row>
    <row r="490" spans="1:8">
      <c r="A490" s="107"/>
      <c r="B490" s="107"/>
      <c r="C490" s="107"/>
      <c r="D490" s="107"/>
      <c r="E490" s="107"/>
      <c r="F490" s="107"/>
      <c r="G490" s="107"/>
      <c r="H490" s="107"/>
    </row>
    <row r="491" spans="1:8">
      <c r="A491" s="107"/>
      <c r="B491" s="107"/>
      <c r="C491" s="107"/>
      <c r="D491" s="107"/>
      <c r="E491" s="107"/>
      <c r="F491" s="107"/>
      <c r="G491" s="107"/>
      <c r="H491" s="107"/>
    </row>
    <row r="492" spans="1:8">
      <c r="A492" s="107"/>
      <c r="B492" s="107"/>
      <c r="C492" s="107"/>
      <c r="D492" s="107"/>
      <c r="E492" s="107"/>
      <c r="F492" s="107"/>
      <c r="G492" s="107"/>
      <c r="H492" s="107"/>
    </row>
    <row r="493" spans="1:8">
      <c r="A493" s="107"/>
      <c r="B493" s="107"/>
      <c r="C493" s="107"/>
      <c r="D493" s="107"/>
      <c r="E493" s="107"/>
      <c r="F493" s="107"/>
      <c r="G493" s="107"/>
      <c r="H493" s="107"/>
    </row>
    <row r="494" spans="1:8">
      <c r="A494" s="107"/>
      <c r="B494" s="107"/>
      <c r="C494" s="107"/>
      <c r="D494" s="107"/>
      <c r="E494" s="107"/>
      <c r="F494" s="107"/>
      <c r="G494" s="107"/>
      <c r="H494" s="107"/>
    </row>
    <row r="495" spans="1:8">
      <c r="A495" s="107"/>
      <c r="B495" s="107"/>
      <c r="C495" s="107"/>
      <c r="D495" s="107"/>
      <c r="E495" s="107"/>
      <c r="F495" s="107"/>
      <c r="G495" s="107"/>
      <c r="H495" s="107"/>
    </row>
    <row r="496" spans="1:8">
      <c r="A496" s="107"/>
      <c r="B496" s="107"/>
      <c r="C496" s="107"/>
      <c r="D496" s="107"/>
      <c r="E496" s="107"/>
      <c r="F496" s="107"/>
      <c r="G496" s="107"/>
      <c r="H496" s="107"/>
    </row>
    <row r="497" spans="1:8">
      <c r="A497" s="107"/>
      <c r="B497" s="107"/>
      <c r="C497" s="107"/>
      <c r="D497" s="107"/>
      <c r="E497" s="107"/>
      <c r="F497" s="107"/>
      <c r="G497" s="107"/>
      <c r="H497" s="107"/>
    </row>
    <row r="498" spans="1:8">
      <c r="A498" s="107"/>
      <c r="B498" s="107"/>
      <c r="C498" s="107"/>
      <c r="D498" s="107"/>
      <c r="E498" s="107"/>
      <c r="F498" s="107"/>
      <c r="G498" s="107"/>
      <c r="H498" s="107"/>
    </row>
    <row r="499" spans="1:8">
      <c r="A499" s="107"/>
      <c r="B499" s="107"/>
      <c r="C499" s="107"/>
      <c r="D499" s="107"/>
      <c r="E499" s="107"/>
      <c r="F499" s="107"/>
      <c r="G499" s="107"/>
      <c r="H499" s="107"/>
    </row>
    <row r="500" spans="1:8">
      <c r="A500" s="107"/>
      <c r="B500" s="107"/>
      <c r="C500" s="107"/>
      <c r="D500" s="107"/>
      <c r="E500" s="107"/>
      <c r="F500" s="107"/>
      <c r="G500" s="107"/>
      <c r="H500" s="107"/>
    </row>
    <row r="501" spans="1:8">
      <c r="A501" s="107"/>
      <c r="B501" s="107"/>
      <c r="C501" s="107"/>
      <c r="D501" s="107"/>
      <c r="E501" s="107"/>
      <c r="F501" s="107"/>
      <c r="G501" s="107"/>
      <c r="H501" s="107"/>
    </row>
    <row r="502" spans="1:8">
      <c r="A502" s="107"/>
      <c r="B502" s="107"/>
      <c r="C502" s="107"/>
      <c r="D502" s="107"/>
      <c r="E502" s="107"/>
      <c r="F502" s="107"/>
      <c r="G502" s="107"/>
      <c r="H502" s="107"/>
    </row>
    <row r="503" spans="1:8">
      <c r="A503" s="107"/>
      <c r="B503" s="107"/>
      <c r="C503" s="107"/>
      <c r="D503" s="107"/>
      <c r="E503" s="107"/>
      <c r="F503" s="107"/>
      <c r="G503" s="107"/>
      <c r="H503" s="107"/>
    </row>
    <row r="504" spans="1:8">
      <c r="A504" s="107"/>
      <c r="B504" s="107"/>
      <c r="C504" s="107"/>
      <c r="D504" s="107"/>
      <c r="E504" s="107"/>
      <c r="F504" s="107"/>
      <c r="G504" s="107"/>
      <c r="H504" s="107"/>
    </row>
    <row r="505" spans="1:8">
      <c r="A505" s="107"/>
      <c r="B505" s="107"/>
      <c r="C505" s="107"/>
      <c r="D505" s="107"/>
      <c r="E505" s="107"/>
      <c r="F505" s="107"/>
      <c r="G505" s="107"/>
      <c r="H505" s="107"/>
    </row>
    <row r="506" spans="1:8">
      <c r="A506" s="107"/>
      <c r="B506" s="107"/>
      <c r="C506" s="107"/>
      <c r="D506" s="107"/>
      <c r="E506" s="107"/>
      <c r="F506" s="107"/>
      <c r="G506" s="107"/>
      <c r="H506" s="107"/>
    </row>
    <row r="507" spans="1:8">
      <c r="A507" s="107"/>
      <c r="B507" s="107"/>
      <c r="C507" s="107"/>
      <c r="D507" s="107"/>
      <c r="E507" s="107"/>
      <c r="F507" s="107"/>
      <c r="G507" s="107"/>
      <c r="H507" s="107"/>
    </row>
    <row r="508" spans="1:8">
      <c r="A508" s="107"/>
      <c r="B508" s="107"/>
      <c r="C508" s="107"/>
      <c r="D508" s="107"/>
      <c r="E508" s="107"/>
      <c r="F508" s="107"/>
      <c r="G508" s="107"/>
      <c r="H508" s="107"/>
    </row>
    <row r="509" spans="1:8">
      <c r="A509" s="107"/>
      <c r="B509" s="107"/>
      <c r="C509" s="107"/>
      <c r="D509" s="107"/>
      <c r="E509" s="107"/>
      <c r="F509" s="107"/>
      <c r="G509" s="107"/>
      <c r="H509" s="107"/>
    </row>
    <row r="510" spans="1:8">
      <c r="A510" s="107"/>
      <c r="B510" s="107"/>
      <c r="C510" s="107"/>
      <c r="D510" s="107"/>
      <c r="E510" s="107"/>
      <c r="F510" s="107"/>
      <c r="G510" s="107"/>
      <c r="H510" s="107"/>
    </row>
    <row r="511" spans="1:8">
      <c r="A511" s="107"/>
      <c r="B511" s="107"/>
      <c r="C511" s="107"/>
      <c r="D511" s="107"/>
      <c r="E511" s="107"/>
      <c r="F511" s="107"/>
      <c r="G511" s="107"/>
      <c r="H511" s="107"/>
    </row>
    <row r="512" spans="1:8">
      <c r="A512" s="107"/>
      <c r="B512" s="107"/>
      <c r="C512" s="107"/>
      <c r="D512" s="107"/>
      <c r="E512" s="107"/>
      <c r="F512" s="107"/>
      <c r="G512" s="107"/>
      <c r="H512" s="107"/>
    </row>
    <row r="513" spans="1:8">
      <c r="A513" s="107"/>
      <c r="B513" s="107"/>
      <c r="C513" s="107"/>
      <c r="D513" s="107"/>
      <c r="E513" s="107"/>
      <c r="F513" s="107"/>
      <c r="G513" s="107"/>
      <c r="H513" s="107"/>
    </row>
    <row r="514" spans="1:8">
      <c r="A514" s="107"/>
      <c r="B514" s="107"/>
      <c r="C514" s="107"/>
      <c r="D514" s="107"/>
      <c r="E514" s="107"/>
      <c r="F514" s="107"/>
      <c r="G514" s="107"/>
      <c r="H514" s="107"/>
    </row>
    <row r="515" spans="1:8">
      <c r="A515" s="107"/>
      <c r="B515" s="107"/>
      <c r="C515" s="107"/>
      <c r="D515" s="107"/>
      <c r="E515" s="107"/>
      <c r="F515" s="107"/>
      <c r="G515" s="107"/>
      <c r="H515" s="107"/>
    </row>
    <row r="516" spans="1:8">
      <c r="A516" s="107"/>
      <c r="B516" s="107"/>
      <c r="C516" s="107"/>
      <c r="D516" s="107"/>
      <c r="E516" s="107"/>
      <c r="F516" s="107"/>
      <c r="G516" s="107"/>
      <c r="H516" s="107"/>
    </row>
    <row r="517" spans="1:8">
      <c r="A517" s="107"/>
      <c r="B517" s="107"/>
      <c r="C517" s="107"/>
      <c r="D517" s="107"/>
      <c r="E517" s="107"/>
      <c r="F517" s="107"/>
      <c r="G517" s="107"/>
      <c r="H517" s="107"/>
    </row>
    <row r="518" spans="1:8">
      <c r="A518" s="107"/>
      <c r="B518" s="107"/>
      <c r="C518" s="107"/>
      <c r="D518" s="107"/>
      <c r="E518" s="107"/>
      <c r="F518" s="107"/>
      <c r="G518" s="107"/>
      <c r="H518" s="107"/>
    </row>
    <row r="519" spans="1:8">
      <c r="A519" s="107"/>
      <c r="B519" s="107"/>
      <c r="C519" s="107"/>
      <c r="D519" s="107"/>
      <c r="E519" s="107"/>
      <c r="F519" s="107"/>
      <c r="G519" s="107"/>
      <c r="H519" s="107"/>
    </row>
    <row r="520" spans="1:8">
      <c r="A520" s="107"/>
      <c r="B520" s="107"/>
      <c r="C520" s="107"/>
      <c r="D520" s="107"/>
      <c r="E520" s="107"/>
      <c r="F520" s="107"/>
      <c r="G520" s="107"/>
      <c r="H520" s="107"/>
    </row>
    <row r="521" spans="1:8">
      <c r="A521" s="107"/>
      <c r="B521" s="107"/>
      <c r="C521" s="107"/>
      <c r="D521" s="107"/>
      <c r="E521" s="107"/>
      <c r="F521" s="107"/>
      <c r="G521" s="107"/>
      <c r="H521" s="107"/>
    </row>
    <row r="522" spans="1:8">
      <c r="A522" s="107"/>
      <c r="B522" s="107"/>
      <c r="C522" s="107"/>
      <c r="D522" s="107"/>
      <c r="E522" s="107"/>
      <c r="F522" s="107"/>
      <c r="G522" s="107"/>
      <c r="H522" s="107"/>
    </row>
    <row r="523" spans="1:8">
      <c r="A523" s="107"/>
      <c r="B523" s="107"/>
      <c r="C523" s="107"/>
      <c r="D523" s="107"/>
      <c r="E523" s="107"/>
      <c r="F523" s="107"/>
      <c r="G523" s="107"/>
      <c r="H523" s="107"/>
    </row>
    <row r="524" spans="1:8">
      <c r="A524" s="107"/>
      <c r="B524" s="107"/>
      <c r="C524" s="107"/>
      <c r="D524" s="107"/>
      <c r="E524" s="107"/>
      <c r="F524" s="107"/>
      <c r="G524" s="107"/>
      <c r="H524" s="107"/>
    </row>
    <row r="525" spans="1:8">
      <c r="A525" s="107"/>
      <c r="B525" s="107"/>
      <c r="C525" s="107"/>
      <c r="D525" s="107"/>
      <c r="E525" s="107"/>
      <c r="F525" s="107"/>
      <c r="G525" s="107"/>
      <c r="H525" s="107"/>
    </row>
    <row r="526" spans="1:8">
      <c r="A526" s="107"/>
      <c r="B526" s="107"/>
      <c r="C526" s="107"/>
      <c r="D526" s="107"/>
      <c r="E526" s="107"/>
      <c r="F526" s="107"/>
      <c r="G526" s="107"/>
      <c r="H526" s="107"/>
    </row>
    <row r="527" spans="1:8">
      <c r="A527" s="107"/>
      <c r="B527" s="107"/>
      <c r="C527" s="107"/>
      <c r="D527" s="107"/>
      <c r="E527" s="107"/>
      <c r="F527" s="107"/>
      <c r="G527" s="107"/>
      <c r="H527" s="107"/>
    </row>
    <row r="528" spans="1:8">
      <c r="A528" s="107"/>
      <c r="B528" s="107"/>
      <c r="C528" s="107"/>
      <c r="D528" s="107"/>
      <c r="E528" s="107"/>
      <c r="F528" s="107"/>
      <c r="G528" s="107"/>
      <c r="H528" s="107"/>
    </row>
    <row r="529" spans="1:8">
      <c r="A529" s="107"/>
      <c r="B529" s="107"/>
      <c r="C529" s="107"/>
      <c r="D529" s="107"/>
      <c r="E529" s="107"/>
      <c r="F529" s="107"/>
      <c r="G529" s="107"/>
      <c r="H529" s="107"/>
    </row>
    <row r="530" spans="1:8">
      <c r="A530" s="107"/>
      <c r="B530" s="107"/>
      <c r="C530" s="107"/>
      <c r="D530" s="107"/>
      <c r="E530" s="107"/>
      <c r="F530" s="107"/>
      <c r="G530" s="107"/>
      <c r="H530" s="107"/>
    </row>
    <row r="531" spans="1:8">
      <c r="A531" s="107"/>
      <c r="B531" s="107"/>
      <c r="C531" s="107"/>
      <c r="D531" s="107"/>
      <c r="E531" s="107"/>
      <c r="F531" s="107"/>
      <c r="G531" s="107"/>
      <c r="H531" s="107"/>
    </row>
    <row r="532" spans="1:8">
      <c r="A532" s="107"/>
      <c r="B532" s="107"/>
      <c r="C532" s="107"/>
      <c r="D532" s="107"/>
      <c r="E532" s="107"/>
      <c r="F532" s="107"/>
      <c r="G532" s="107"/>
      <c r="H532" s="107"/>
    </row>
    <row r="533" spans="1:8">
      <c r="A533" s="107"/>
      <c r="B533" s="107"/>
      <c r="C533" s="107"/>
      <c r="D533" s="107"/>
      <c r="E533" s="107"/>
      <c r="F533" s="107"/>
      <c r="G533" s="107"/>
      <c r="H533" s="107"/>
    </row>
    <row r="534" spans="1:8">
      <c r="A534" s="107"/>
      <c r="B534" s="107"/>
      <c r="C534" s="107"/>
      <c r="D534" s="107"/>
      <c r="E534" s="107"/>
      <c r="F534" s="107"/>
      <c r="G534" s="107"/>
      <c r="H534" s="107"/>
    </row>
    <row r="535" spans="1:8">
      <c r="A535" s="107"/>
      <c r="B535" s="107"/>
      <c r="C535" s="107"/>
      <c r="D535" s="107"/>
      <c r="E535" s="107"/>
      <c r="F535" s="107"/>
      <c r="G535" s="107"/>
      <c r="H535" s="107"/>
    </row>
    <row r="536" spans="1:8">
      <c r="A536" s="107"/>
      <c r="B536" s="107"/>
      <c r="C536" s="107"/>
      <c r="D536" s="107"/>
      <c r="E536" s="107"/>
      <c r="F536" s="107"/>
      <c r="G536" s="107"/>
      <c r="H536" s="107"/>
    </row>
    <row r="537" spans="1:8">
      <c r="A537" s="107"/>
      <c r="B537" s="107"/>
      <c r="C537" s="107"/>
      <c r="D537" s="107"/>
      <c r="E537" s="107"/>
      <c r="F537" s="107"/>
      <c r="G537" s="107"/>
      <c r="H537" s="107"/>
    </row>
    <row r="538" spans="1:8">
      <c r="A538" s="107"/>
      <c r="B538" s="107"/>
      <c r="C538" s="107"/>
      <c r="D538" s="107"/>
      <c r="E538" s="107"/>
      <c r="F538" s="107"/>
      <c r="G538" s="107"/>
      <c r="H538" s="107"/>
    </row>
    <row r="539" spans="1:8">
      <c r="A539" s="107"/>
      <c r="B539" s="107"/>
      <c r="C539" s="107"/>
      <c r="D539" s="107"/>
      <c r="E539" s="107"/>
      <c r="F539" s="107"/>
      <c r="G539" s="107"/>
      <c r="H539" s="107"/>
    </row>
    <row r="540" spans="1:8">
      <c r="A540" s="107"/>
      <c r="B540" s="107"/>
      <c r="C540" s="107"/>
      <c r="D540" s="107"/>
      <c r="E540" s="107"/>
      <c r="F540" s="107"/>
      <c r="G540" s="107"/>
      <c r="H540" s="107"/>
    </row>
    <row r="541" spans="1:8">
      <c r="A541" s="107"/>
      <c r="B541" s="107"/>
      <c r="C541" s="107"/>
      <c r="D541" s="107"/>
      <c r="E541" s="107"/>
      <c r="F541" s="107"/>
      <c r="G541" s="107"/>
      <c r="H541" s="107"/>
    </row>
    <row r="542" spans="1:8">
      <c r="A542" s="107"/>
      <c r="B542" s="107"/>
      <c r="C542" s="107"/>
      <c r="D542" s="107"/>
      <c r="E542" s="107"/>
      <c r="F542" s="107"/>
      <c r="G542" s="107"/>
      <c r="H542" s="107"/>
    </row>
    <row r="543" spans="1:8">
      <c r="A543" s="107"/>
      <c r="B543" s="107"/>
      <c r="C543" s="107"/>
      <c r="D543" s="107"/>
      <c r="E543" s="107"/>
      <c r="F543" s="107"/>
      <c r="G543" s="107"/>
      <c r="H543" s="107"/>
    </row>
    <row r="544" spans="1:8">
      <c r="A544" s="107"/>
      <c r="B544" s="107"/>
      <c r="C544" s="107"/>
      <c r="D544" s="107"/>
      <c r="E544" s="107"/>
      <c r="F544" s="107"/>
      <c r="G544" s="107"/>
      <c r="H544" s="107"/>
    </row>
    <row r="545" spans="1:8">
      <c r="A545" s="107"/>
      <c r="B545" s="107"/>
      <c r="C545" s="107"/>
      <c r="D545" s="107"/>
      <c r="E545" s="107"/>
      <c r="F545" s="107"/>
      <c r="G545" s="107"/>
      <c r="H545" s="107"/>
    </row>
    <row r="546" spans="1:8">
      <c r="A546" s="107"/>
      <c r="B546" s="107"/>
      <c r="C546" s="107"/>
      <c r="D546" s="107"/>
      <c r="E546" s="107"/>
      <c r="F546" s="107"/>
      <c r="G546" s="107"/>
      <c r="H546" s="107"/>
    </row>
    <row r="547" spans="1:8">
      <c r="A547" s="107"/>
      <c r="B547" s="107"/>
      <c r="C547" s="107"/>
      <c r="D547" s="107"/>
      <c r="E547" s="107"/>
      <c r="F547" s="107"/>
      <c r="G547" s="107"/>
      <c r="H547" s="107"/>
    </row>
    <row r="548" spans="1:8">
      <c r="A548" s="107"/>
      <c r="B548" s="107"/>
      <c r="C548" s="107"/>
      <c r="D548" s="107"/>
      <c r="E548" s="107"/>
      <c r="F548" s="107"/>
      <c r="G548" s="107"/>
      <c r="H548" s="107"/>
    </row>
    <row r="549" spans="1:8">
      <c r="A549" s="107"/>
      <c r="B549" s="107"/>
      <c r="C549" s="107"/>
      <c r="D549" s="107"/>
      <c r="E549" s="107"/>
      <c r="F549" s="107"/>
      <c r="G549" s="107"/>
      <c r="H549" s="107"/>
    </row>
    <row r="550" spans="1:8">
      <c r="A550" s="107"/>
      <c r="B550" s="107"/>
      <c r="C550" s="107"/>
      <c r="D550" s="107"/>
      <c r="E550" s="107"/>
      <c r="F550" s="107"/>
      <c r="G550" s="107"/>
      <c r="H550" s="107"/>
    </row>
    <row r="551" spans="1:8">
      <c r="A551" s="107"/>
      <c r="B551" s="107"/>
      <c r="C551" s="107"/>
      <c r="D551" s="107"/>
      <c r="E551" s="107"/>
      <c r="F551" s="107"/>
      <c r="G551" s="107"/>
      <c r="H551" s="107"/>
    </row>
    <row r="552" spans="1:8">
      <c r="A552" s="107"/>
      <c r="B552" s="107"/>
      <c r="C552" s="107"/>
      <c r="D552" s="107"/>
      <c r="E552" s="107"/>
      <c r="F552" s="107"/>
      <c r="G552" s="107"/>
      <c r="H552" s="107"/>
    </row>
    <row r="553" spans="1:8">
      <c r="A553" s="107"/>
      <c r="B553" s="107"/>
      <c r="C553" s="107"/>
      <c r="D553" s="107"/>
      <c r="E553" s="107"/>
      <c r="F553" s="107"/>
      <c r="G553" s="107"/>
      <c r="H553" s="107"/>
    </row>
    <row r="554" spans="1:8">
      <c r="A554" s="107"/>
      <c r="B554" s="107"/>
      <c r="C554" s="107"/>
      <c r="D554" s="107"/>
      <c r="E554" s="107"/>
      <c r="F554" s="107"/>
      <c r="G554" s="107"/>
      <c r="H554" s="107"/>
    </row>
    <row r="555" spans="1:8">
      <c r="A555" s="107"/>
      <c r="B555" s="107"/>
      <c r="C555" s="107"/>
      <c r="D555" s="107"/>
      <c r="E555" s="107"/>
      <c r="F555" s="107"/>
      <c r="G555" s="107"/>
      <c r="H555" s="107"/>
    </row>
    <row r="556" spans="1:8">
      <c r="A556" s="107"/>
      <c r="B556" s="107"/>
      <c r="C556" s="107"/>
      <c r="D556" s="107"/>
      <c r="E556" s="107"/>
      <c r="F556" s="107"/>
      <c r="G556" s="107"/>
      <c r="H556" s="107"/>
    </row>
    <row r="557" spans="1:8">
      <c r="A557" s="107"/>
      <c r="B557" s="107"/>
      <c r="C557" s="107"/>
      <c r="D557" s="107"/>
      <c r="E557" s="107"/>
      <c r="F557" s="107"/>
      <c r="G557" s="107"/>
      <c r="H557" s="107"/>
    </row>
    <row r="558" spans="1:8">
      <c r="A558" s="107"/>
      <c r="B558" s="107"/>
      <c r="C558" s="107"/>
      <c r="D558" s="107"/>
      <c r="E558" s="107"/>
      <c r="F558" s="107"/>
      <c r="G558" s="107"/>
      <c r="H558" s="107"/>
    </row>
    <row r="559" spans="1:8">
      <c r="A559" s="107"/>
      <c r="B559" s="107"/>
      <c r="C559" s="107"/>
      <c r="D559" s="107"/>
      <c r="E559" s="107"/>
      <c r="F559" s="107"/>
      <c r="G559" s="107"/>
      <c r="H559" s="107"/>
    </row>
    <row r="560" spans="1:8">
      <c r="A560" s="107"/>
      <c r="B560" s="107"/>
      <c r="C560" s="107"/>
      <c r="D560" s="107"/>
      <c r="E560" s="107"/>
      <c r="F560" s="107"/>
      <c r="G560" s="107"/>
      <c r="H560" s="107"/>
    </row>
    <row r="561" spans="1:8">
      <c r="A561" s="107"/>
      <c r="B561" s="107"/>
      <c r="C561" s="107"/>
      <c r="D561" s="107"/>
      <c r="E561" s="107"/>
      <c r="F561" s="107"/>
      <c r="G561" s="107"/>
      <c r="H561" s="107"/>
    </row>
    <row r="562" spans="1:8">
      <c r="A562" s="107"/>
      <c r="B562" s="107"/>
      <c r="C562" s="107"/>
      <c r="D562" s="107"/>
      <c r="E562" s="107"/>
      <c r="F562" s="107"/>
      <c r="G562" s="107"/>
      <c r="H562" s="107"/>
    </row>
    <row r="563" spans="1:8">
      <c r="A563" s="107"/>
      <c r="B563" s="107"/>
      <c r="C563" s="107"/>
      <c r="D563" s="107"/>
      <c r="E563" s="107"/>
      <c r="F563" s="107"/>
      <c r="G563" s="107"/>
      <c r="H563" s="107"/>
    </row>
    <row r="564" spans="1:8">
      <c r="A564" s="107"/>
      <c r="B564" s="107"/>
      <c r="C564" s="107"/>
      <c r="D564" s="107"/>
      <c r="E564" s="107"/>
      <c r="F564" s="107"/>
      <c r="G564" s="107"/>
      <c r="H564" s="107"/>
    </row>
    <row r="565" spans="1:8">
      <c r="A565" s="107"/>
      <c r="B565" s="107"/>
      <c r="C565" s="107"/>
      <c r="D565" s="107"/>
      <c r="E565" s="107"/>
      <c r="F565" s="107"/>
      <c r="G565" s="107"/>
      <c r="H565" s="107"/>
    </row>
    <row r="566" spans="1:8">
      <c r="A566" s="107"/>
      <c r="B566" s="107"/>
      <c r="C566" s="107"/>
      <c r="D566" s="107"/>
      <c r="E566" s="107"/>
      <c r="F566" s="107"/>
      <c r="G566" s="107"/>
      <c r="H566" s="107"/>
    </row>
    <row r="567" spans="1:8">
      <c r="A567" s="107"/>
      <c r="B567" s="107"/>
      <c r="C567" s="107"/>
      <c r="D567" s="107"/>
      <c r="E567" s="107"/>
      <c r="F567" s="107"/>
      <c r="G567" s="107"/>
      <c r="H567" s="107"/>
    </row>
    <row r="568" spans="1:8">
      <c r="A568" s="107"/>
      <c r="B568" s="107"/>
      <c r="C568" s="107"/>
      <c r="D568" s="107"/>
      <c r="E568" s="107"/>
      <c r="F568" s="107"/>
      <c r="G568" s="107"/>
      <c r="H568" s="107"/>
    </row>
    <row r="569" spans="1:8">
      <c r="A569" s="107"/>
      <c r="B569" s="107"/>
      <c r="C569" s="107"/>
      <c r="D569" s="107"/>
      <c r="E569" s="107"/>
      <c r="F569" s="107"/>
      <c r="G569" s="107"/>
      <c r="H569" s="107"/>
    </row>
    <row r="570" spans="1:8">
      <c r="A570" s="107"/>
      <c r="B570" s="107"/>
      <c r="C570" s="107"/>
      <c r="D570" s="107"/>
      <c r="E570" s="107"/>
      <c r="F570" s="107"/>
      <c r="G570" s="107"/>
      <c r="H570" s="107"/>
    </row>
    <row r="571" spans="1:8">
      <c r="A571" s="107"/>
      <c r="B571" s="107"/>
      <c r="C571" s="107"/>
      <c r="D571" s="107"/>
      <c r="E571" s="107"/>
      <c r="F571" s="107"/>
      <c r="G571" s="107"/>
      <c r="H571" s="107"/>
    </row>
    <row r="572" spans="1:8">
      <c r="A572" s="107"/>
      <c r="B572" s="107"/>
      <c r="C572" s="107"/>
      <c r="D572" s="107"/>
      <c r="E572" s="107"/>
      <c r="F572" s="107"/>
      <c r="G572" s="107"/>
      <c r="H572" s="107"/>
    </row>
    <row r="573" spans="1:8">
      <c r="A573" s="107"/>
      <c r="B573" s="107"/>
      <c r="C573" s="107"/>
      <c r="D573" s="107"/>
      <c r="E573" s="107"/>
      <c r="F573" s="107"/>
      <c r="G573" s="107"/>
      <c r="H573" s="107"/>
    </row>
    <row r="574" spans="1:8">
      <c r="A574" s="107"/>
      <c r="B574" s="107"/>
      <c r="C574" s="107"/>
      <c r="D574" s="107"/>
      <c r="E574" s="107"/>
      <c r="F574" s="107"/>
      <c r="G574" s="107"/>
      <c r="H574" s="107"/>
    </row>
    <row r="575" spans="1:8">
      <c r="A575" s="107"/>
      <c r="B575" s="107"/>
      <c r="C575" s="107"/>
      <c r="D575" s="107"/>
      <c r="E575" s="107"/>
      <c r="F575" s="107"/>
      <c r="G575" s="107"/>
      <c r="H575" s="107"/>
    </row>
    <row r="576" spans="1:8">
      <c r="A576" s="107"/>
      <c r="B576" s="107"/>
      <c r="C576" s="107"/>
      <c r="D576" s="107"/>
      <c r="E576" s="107"/>
      <c r="F576" s="107"/>
      <c r="G576" s="107"/>
      <c r="H576" s="107"/>
    </row>
    <row r="577" spans="1:8">
      <c r="A577" s="107"/>
      <c r="B577" s="107"/>
      <c r="C577" s="107"/>
      <c r="D577" s="107"/>
      <c r="E577" s="107"/>
      <c r="F577" s="107"/>
      <c r="G577" s="107"/>
      <c r="H577" s="107"/>
    </row>
    <row r="578" spans="1:8">
      <c r="A578" s="107"/>
      <c r="B578" s="107"/>
      <c r="C578" s="107"/>
      <c r="D578" s="107"/>
      <c r="E578" s="107"/>
      <c r="F578" s="107"/>
      <c r="G578" s="107"/>
      <c r="H578" s="107"/>
    </row>
    <row r="579" spans="1:8">
      <c r="A579" s="107"/>
      <c r="B579" s="107"/>
      <c r="C579" s="107"/>
      <c r="D579" s="107"/>
      <c r="E579" s="107"/>
      <c r="F579" s="107"/>
      <c r="G579" s="107"/>
      <c r="H579" s="107"/>
    </row>
    <row r="580" spans="1:8">
      <c r="A580" s="107"/>
      <c r="B580" s="107"/>
      <c r="C580" s="107"/>
      <c r="D580" s="107"/>
      <c r="E580" s="107"/>
      <c r="F580" s="107"/>
      <c r="G580" s="107"/>
      <c r="H580" s="107"/>
    </row>
    <row r="581" spans="1:8">
      <c r="A581" s="107"/>
      <c r="B581" s="107"/>
      <c r="C581" s="107"/>
      <c r="D581" s="107"/>
      <c r="E581" s="107"/>
      <c r="F581" s="107"/>
      <c r="G581" s="107"/>
      <c r="H581" s="107"/>
    </row>
    <row r="582" spans="1:8">
      <c r="A582" s="107"/>
      <c r="B582" s="107"/>
      <c r="C582" s="107"/>
      <c r="D582" s="107"/>
      <c r="E582" s="107"/>
      <c r="F582" s="107"/>
      <c r="G582" s="107"/>
      <c r="H582" s="107"/>
    </row>
    <row r="583" spans="1:8">
      <c r="A583" s="107"/>
      <c r="B583" s="107"/>
      <c r="C583" s="107"/>
      <c r="D583" s="107"/>
      <c r="E583" s="107"/>
      <c r="F583" s="107"/>
      <c r="G583" s="107"/>
      <c r="H583" s="107"/>
    </row>
    <row r="584" spans="1:8">
      <c r="A584" s="107"/>
      <c r="B584" s="107"/>
      <c r="C584" s="107"/>
      <c r="D584" s="107"/>
      <c r="E584" s="107"/>
      <c r="F584" s="107"/>
      <c r="G584" s="107"/>
      <c r="H584" s="107"/>
    </row>
    <row r="585" spans="1:8">
      <c r="A585" s="107"/>
      <c r="B585" s="107"/>
      <c r="C585" s="107"/>
      <c r="D585" s="107"/>
      <c r="E585" s="107"/>
      <c r="F585" s="107"/>
      <c r="G585" s="107"/>
      <c r="H585" s="107"/>
    </row>
    <row r="586" spans="1:8">
      <c r="A586" s="107"/>
      <c r="B586" s="107"/>
      <c r="C586" s="107"/>
      <c r="D586" s="107"/>
      <c r="E586" s="107"/>
      <c r="F586" s="107"/>
      <c r="G586" s="107"/>
      <c r="H586" s="107"/>
    </row>
    <row r="587" spans="1:8">
      <c r="A587" s="107"/>
      <c r="B587" s="107"/>
      <c r="C587" s="107"/>
      <c r="D587" s="107"/>
      <c r="E587" s="107"/>
      <c r="F587" s="107"/>
      <c r="G587" s="107"/>
      <c r="H587" s="107"/>
    </row>
    <row r="588" spans="1:8">
      <c r="A588" s="107"/>
      <c r="B588" s="107"/>
      <c r="C588" s="107"/>
      <c r="D588" s="107"/>
      <c r="E588" s="107"/>
      <c r="F588" s="107"/>
      <c r="G588" s="107"/>
      <c r="H588" s="107"/>
    </row>
    <row r="589" spans="1:8">
      <c r="A589" s="107"/>
      <c r="B589" s="107"/>
      <c r="C589" s="107"/>
      <c r="D589" s="107"/>
      <c r="E589" s="107"/>
      <c r="F589" s="107"/>
      <c r="G589" s="107"/>
      <c r="H589" s="107"/>
    </row>
    <row r="590" spans="1:8">
      <c r="A590" s="107"/>
      <c r="B590" s="107"/>
      <c r="C590" s="107"/>
      <c r="D590" s="107"/>
      <c r="E590" s="107"/>
      <c r="F590" s="107"/>
      <c r="G590" s="107"/>
      <c r="H590" s="107"/>
    </row>
    <row r="591" spans="1:8">
      <c r="A591" s="107"/>
      <c r="B591" s="107"/>
      <c r="C591" s="107"/>
      <c r="D591" s="107"/>
      <c r="E591" s="107"/>
      <c r="F591" s="107"/>
      <c r="G591" s="107"/>
      <c r="H591" s="107"/>
    </row>
    <row r="592" spans="1:8">
      <c r="A592" s="107"/>
      <c r="B592" s="107"/>
      <c r="C592" s="107"/>
      <c r="D592" s="107"/>
      <c r="E592" s="107"/>
      <c r="F592" s="107"/>
      <c r="G592" s="107"/>
      <c r="H592" s="107"/>
    </row>
    <row r="593" spans="1:8">
      <c r="A593" s="107"/>
      <c r="B593" s="107"/>
      <c r="C593" s="107"/>
      <c r="D593" s="107"/>
      <c r="E593" s="107"/>
      <c r="F593" s="107"/>
      <c r="G593" s="107"/>
      <c r="H593" s="107"/>
    </row>
    <row r="594" spans="1:8">
      <c r="A594" s="107"/>
      <c r="B594" s="107"/>
      <c r="C594" s="107"/>
      <c r="D594" s="107"/>
      <c r="E594" s="107"/>
      <c r="F594" s="107"/>
      <c r="G594" s="107"/>
      <c r="H594" s="107"/>
    </row>
    <row r="595" spans="1:8">
      <c r="A595" s="107"/>
      <c r="B595" s="107"/>
      <c r="C595" s="107"/>
      <c r="D595" s="107"/>
      <c r="E595" s="107"/>
      <c r="F595" s="107"/>
      <c r="G595" s="107"/>
      <c r="H595" s="107"/>
    </row>
    <row r="596" spans="1:8">
      <c r="A596" s="107"/>
      <c r="B596" s="107"/>
      <c r="C596" s="107"/>
      <c r="D596" s="107"/>
      <c r="E596" s="107"/>
      <c r="F596" s="107"/>
      <c r="G596" s="107"/>
      <c r="H596" s="107"/>
    </row>
    <row r="597" spans="1:8">
      <c r="A597" s="107"/>
      <c r="B597" s="107"/>
      <c r="C597" s="107"/>
      <c r="D597" s="107"/>
      <c r="E597" s="107"/>
      <c r="F597" s="107"/>
      <c r="G597" s="107"/>
      <c r="H597" s="107"/>
    </row>
    <row r="598" spans="1:8">
      <c r="A598" s="107"/>
      <c r="B598" s="107"/>
      <c r="C598" s="107"/>
      <c r="D598" s="107"/>
      <c r="E598" s="107"/>
      <c r="F598" s="107"/>
      <c r="G598" s="107"/>
      <c r="H598" s="107"/>
    </row>
    <row r="599" spans="1:8">
      <c r="A599" s="107"/>
      <c r="B599" s="107"/>
      <c r="C599" s="107"/>
      <c r="D599" s="107"/>
      <c r="E599" s="107"/>
      <c r="F599" s="107"/>
      <c r="G599" s="107"/>
      <c r="H599" s="107"/>
    </row>
    <row r="600" spans="1:8">
      <c r="A600" s="107"/>
      <c r="B600" s="107"/>
      <c r="C600" s="107"/>
      <c r="D600" s="107"/>
      <c r="E600" s="107"/>
      <c r="F600" s="107"/>
      <c r="G600" s="107"/>
      <c r="H600" s="107"/>
    </row>
    <row r="601" spans="1:8">
      <c r="A601" s="107"/>
      <c r="B601" s="107"/>
      <c r="C601" s="107"/>
      <c r="D601" s="107"/>
      <c r="E601" s="107"/>
      <c r="F601" s="107"/>
      <c r="G601" s="107"/>
      <c r="H601" s="107"/>
    </row>
    <row r="602" spans="1:8">
      <c r="A602" s="107"/>
      <c r="B602" s="107"/>
      <c r="C602" s="107"/>
      <c r="D602" s="107"/>
      <c r="E602" s="107"/>
      <c r="F602" s="107"/>
      <c r="G602" s="107"/>
      <c r="H602" s="107"/>
    </row>
    <row r="603" spans="1:8">
      <c r="A603" s="107"/>
      <c r="B603" s="107"/>
      <c r="C603" s="107"/>
      <c r="D603" s="107"/>
      <c r="E603" s="107"/>
      <c r="F603" s="107"/>
      <c r="G603" s="107"/>
      <c r="H603" s="107"/>
    </row>
    <row r="604" spans="1:8">
      <c r="A604" s="107"/>
      <c r="B604" s="107"/>
      <c r="C604" s="107"/>
      <c r="D604" s="107"/>
      <c r="E604" s="107"/>
      <c r="F604" s="107"/>
      <c r="G604" s="107"/>
      <c r="H604" s="107"/>
    </row>
    <row r="605" spans="1:8">
      <c r="A605" s="107"/>
      <c r="B605" s="107"/>
      <c r="C605" s="107"/>
      <c r="D605" s="107"/>
      <c r="E605" s="107"/>
      <c r="F605" s="107"/>
      <c r="G605" s="107"/>
      <c r="H605" s="107"/>
    </row>
    <row r="606" spans="1:8">
      <c r="A606" s="107"/>
      <c r="B606" s="107"/>
      <c r="C606" s="107"/>
      <c r="D606" s="107"/>
      <c r="E606" s="107"/>
      <c r="F606" s="107"/>
      <c r="G606" s="107"/>
      <c r="H606" s="107"/>
    </row>
    <row r="607" spans="1:8">
      <c r="A607" s="107"/>
      <c r="B607" s="107"/>
      <c r="C607" s="107"/>
      <c r="D607" s="107"/>
      <c r="E607" s="107"/>
      <c r="F607" s="107"/>
      <c r="G607" s="107"/>
      <c r="H607" s="107"/>
    </row>
    <row r="608" spans="1:8">
      <c r="A608" s="107"/>
      <c r="B608" s="107"/>
      <c r="C608" s="107"/>
      <c r="D608" s="107"/>
      <c r="E608" s="107"/>
      <c r="F608" s="107"/>
      <c r="G608" s="107"/>
      <c r="H608" s="107"/>
    </row>
    <row r="609" spans="1:8">
      <c r="A609" s="107"/>
      <c r="B609" s="107"/>
      <c r="C609" s="107"/>
      <c r="D609" s="107"/>
      <c r="E609" s="107"/>
      <c r="F609" s="107"/>
      <c r="G609" s="107"/>
      <c r="H609" s="107"/>
    </row>
    <row r="610" spans="1:8">
      <c r="A610" s="107"/>
      <c r="B610" s="107"/>
      <c r="C610" s="107"/>
      <c r="D610" s="107"/>
      <c r="E610" s="107"/>
      <c r="F610" s="107"/>
      <c r="G610" s="107"/>
      <c r="H610" s="107"/>
    </row>
    <row r="611" spans="1:8">
      <c r="A611" s="107"/>
      <c r="B611" s="107"/>
      <c r="C611" s="107"/>
      <c r="D611" s="107"/>
      <c r="E611" s="107"/>
      <c r="F611" s="107"/>
      <c r="G611" s="107"/>
      <c r="H611" s="107"/>
    </row>
    <row r="612" spans="1:8">
      <c r="A612" s="107"/>
      <c r="B612" s="107"/>
      <c r="C612" s="107"/>
      <c r="D612" s="107"/>
      <c r="E612" s="107"/>
      <c r="F612" s="107"/>
      <c r="G612" s="107"/>
      <c r="H612" s="107"/>
    </row>
    <row r="613" spans="1:8">
      <c r="A613" s="107"/>
      <c r="B613" s="107"/>
      <c r="C613" s="107"/>
      <c r="D613" s="107"/>
      <c r="E613" s="107"/>
      <c r="F613" s="107"/>
      <c r="G613" s="107"/>
      <c r="H613" s="107"/>
    </row>
    <row r="614" spans="1:8">
      <c r="A614" s="107"/>
      <c r="B614" s="107"/>
      <c r="C614" s="107"/>
      <c r="D614" s="107"/>
      <c r="E614" s="107"/>
      <c r="F614" s="107"/>
      <c r="G614" s="107"/>
      <c r="H614" s="107"/>
    </row>
    <row r="615" spans="1:8">
      <c r="A615" s="107"/>
      <c r="B615" s="107"/>
      <c r="C615" s="107"/>
      <c r="D615" s="107"/>
      <c r="E615" s="107"/>
      <c r="F615" s="107"/>
      <c r="G615" s="107"/>
      <c r="H615" s="107"/>
    </row>
    <row r="616" spans="1:8">
      <c r="A616" s="107"/>
      <c r="B616" s="107"/>
      <c r="C616" s="107"/>
      <c r="D616" s="107"/>
      <c r="E616" s="107"/>
      <c r="F616" s="107"/>
      <c r="G616" s="107"/>
      <c r="H616" s="107"/>
    </row>
    <row r="617" spans="1:8">
      <c r="A617" s="107"/>
      <c r="B617" s="107"/>
      <c r="C617" s="107"/>
      <c r="D617" s="107"/>
      <c r="E617" s="107"/>
      <c r="F617" s="107"/>
      <c r="G617" s="107"/>
      <c r="H617" s="107"/>
    </row>
    <row r="618" spans="1:8">
      <c r="A618" s="107"/>
      <c r="B618" s="107"/>
      <c r="C618" s="107"/>
      <c r="D618" s="107"/>
      <c r="E618" s="107"/>
      <c r="F618" s="107"/>
      <c r="G618" s="107"/>
      <c r="H618" s="107"/>
    </row>
    <row r="619" spans="1:8">
      <c r="A619" s="107"/>
      <c r="B619" s="107"/>
      <c r="C619" s="107"/>
      <c r="D619" s="107"/>
      <c r="E619" s="107"/>
      <c r="F619" s="107"/>
      <c r="G619" s="107"/>
      <c r="H619" s="107"/>
    </row>
    <row r="620" spans="1:8">
      <c r="A620" s="107"/>
      <c r="B620" s="107"/>
      <c r="C620" s="107"/>
      <c r="D620" s="107"/>
      <c r="E620" s="107"/>
      <c r="F620" s="107"/>
      <c r="G620" s="107"/>
      <c r="H620" s="107"/>
    </row>
    <row r="621" spans="1:8">
      <c r="A621" s="107"/>
      <c r="B621" s="107"/>
      <c r="C621" s="107"/>
      <c r="D621" s="107"/>
      <c r="E621" s="107"/>
      <c r="F621" s="107"/>
      <c r="G621" s="107"/>
      <c r="H621" s="107"/>
    </row>
    <row r="622" spans="1:8">
      <c r="A622" s="107"/>
      <c r="B622" s="107"/>
      <c r="C622" s="107"/>
      <c r="D622" s="107"/>
      <c r="E622" s="107"/>
      <c r="F622" s="107"/>
      <c r="G622" s="107"/>
      <c r="H622" s="107"/>
    </row>
    <row r="623" spans="1:8">
      <c r="A623" s="107"/>
      <c r="B623" s="107"/>
      <c r="C623" s="107"/>
      <c r="D623" s="107"/>
      <c r="E623" s="107"/>
      <c r="F623" s="107"/>
      <c r="G623" s="107"/>
      <c r="H623" s="107"/>
    </row>
    <row r="624" spans="1:8">
      <c r="A624" s="107"/>
      <c r="B624" s="107"/>
      <c r="C624" s="107"/>
      <c r="D624" s="107"/>
      <c r="E624" s="107"/>
      <c r="F624" s="107"/>
      <c r="G624" s="107"/>
      <c r="H624" s="107"/>
    </row>
    <row r="625" spans="1:8">
      <c r="A625" s="107"/>
      <c r="B625" s="107"/>
      <c r="C625" s="107"/>
      <c r="D625" s="107"/>
      <c r="E625" s="107"/>
      <c r="F625" s="107"/>
      <c r="G625" s="107"/>
      <c r="H625" s="107"/>
    </row>
    <row r="626" spans="1:8">
      <c r="A626" s="107"/>
      <c r="B626" s="107"/>
      <c r="C626" s="107"/>
      <c r="D626" s="107"/>
      <c r="E626" s="107"/>
      <c r="F626" s="107"/>
      <c r="G626" s="107"/>
      <c r="H626" s="107"/>
    </row>
    <row r="627" spans="1:8">
      <c r="A627" s="107"/>
      <c r="B627" s="107"/>
      <c r="C627" s="107"/>
      <c r="D627" s="107"/>
      <c r="E627" s="107"/>
      <c r="F627" s="107"/>
      <c r="G627" s="107"/>
      <c r="H627" s="107"/>
    </row>
    <row r="628" spans="1:8">
      <c r="A628" s="107"/>
      <c r="B628" s="107"/>
      <c r="C628" s="107"/>
      <c r="D628" s="107"/>
      <c r="E628" s="107"/>
      <c r="F628" s="107"/>
      <c r="G628" s="107"/>
      <c r="H628" s="107"/>
    </row>
    <row r="629" spans="1:8">
      <c r="A629" s="107"/>
      <c r="B629" s="107"/>
      <c r="C629" s="107"/>
      <c r="D629" s="107"/>
      <c r="E629" s="107"/>
      <c r="F629" s="107"/>
      <c r="G629" s="107"/>
      <c r="H629" s="107"/>
    </row>
    <row r="630" spans="1:8">
      <c r="A630" s="107"/>
      <c r="B630" s="107"/>
      <c r="C630" s="107"/>
      <c r="D630" s="107"/>
      <c r="E630" s="107"/>
      <c r="F630" s="107"/>
      <c r="G630" s="107"/>
      <c r="H630" s="107"/>
    </row>
    <row r="631" spans="1:8">
      <c r="A631" s="107"/>
      <c r="B631" s="107"/>
      <c r="C631" s="107"/>
      <c r="D631" s="107"/>
      <c r="E631" s="107"/>
      <c r="F631" s="107"/>
      <c r="G631" s="107"/>
      <c r="H631" s="107"/>
    </row>
    <row r="632" spans="1:8">
      <c r="A632" s="107"/>
      <c r="B632" s="107"/>
      <c r="C632" s="107"/>
      <c r="D632" s="107"/>
      <c r="E632" s="107"/>
      <c r="F632" s="107"/>
      <c r="G632" s="107"/>
      <c r="H632" s="107"/>
    </row>
    <row r="633" spans="1:8">
      <c r="A633" s="107"/>
      <c r="B633" s="107"/>
      <c r="C633" s="107"/>
      <c r="D633" s="107"/>
      <c r="E633" s="107"/>
      <c r="F633" s="107"/>
      <c r="G633" s="107"/>
      <c r="H633" s="107"/>
    </row>
    <row r="634" spans="1:8">
      <c r="A634" s="107"/>
      <c r="B634" s="107"/>
      <c r="C634" s="107"/>
      <c r="D634" s="107"/>
      <c r="E634" s="107"/>
      <c r="F634" s="107"/>
      <c r="G634" s="107"/>
      <c r="H634" s="107"/>
    </row>
    <row r="635" spans="1:8">
      <c r="A635" s="107"/>
      <c r="B635" s="107"/>
      <c r="C635" s="107"/>
      <c r="D635" s="107"/>
      <c r="E635" s="107"/>
      <c r="F635" s="107"/>
      <c r="G635" s="107"/>
      <c r="H635" s="107"/>
    </row>
    <row r="636" spans="1:8">
      <c r="A636" s="107"/>
      <c r="B636" s="107"/>
      <c r="C636" s="107"/>
      <c r="D636" s="107"/>
      <c r="E636" s="107"/>
      <c r="F636" s="107"/>
      <c r="G636" s="107"/>
      <c r="H636" s="107"/>
    </row>
    <row r="637" spans="1:8">
      <c r="A637" s="107"/>
      <c r="B637" s="107"/>
      <c r="C637" s="107"/>
      <c r="D637" s="107"/>
      <c r="E637" s="107"/>
      <c r="F637" s="107"/>
      <c r="G637" s="107"/>
      <c r="H637" s="107"/>
    </row>
    <row r="638" spans="1:8">
      <c r="A638" s="107"/>
      <c r="B638" s="107"/>
      <c r="C638" s="107"/>
      <c r="D638" s="107"/>
      <c r="E638" s="107"/>
      <c r="F638" s="107"/>
      <c r="G638" s="107"/>
      <c r="H638" s="107"/>
    </row>
    <row r="639" spans="1:8">
      <c r="A639" s="107"/>
      <c r="B639" s="107"/>
      <c r="C639" s="107"/>
      <c r="D639" s="107"/>
      <c r="E639" s="107"/>
      <c r="F639" s="107"/>
      <c r="G639" s="107"/>
      <c r="H639" s="107"/>
    </row>
    <row r="640" spans="1:8">
      <c r="A640" s="107"/>
      <c r="B640" s="107"/>
      <c r="C640" s="107"/>
      <c r="D640" s="107"/>
      <c r="E640" s="107"/>
      <c r="F640" s="107"/>
      <c r="G640" s="107"/>
      <c r="H640" s="107"/>
    </row>
    <row r="641" spans="1:8">
      <c r="A641" s="107"/>
      <c r="B641" s="107"/>
      <c r="C641" s="107"/>
      <c r="D641" s="107"/>
      <c r="E641" s="107"/>
      <c r="F641" s="107"/>
      <c r="G641" s="107"/>
      <c r="H641" s="107"/>
    </row>
    <row r="642" spans="1:8">
      <c r="A642" s="107"/>
      <c r="B642" s="107"/>
      <c r="C642" s="107"/>
      <c r="D642" s="107"/>
      <c r="E642" s="107"/>
      <c r="F642" s="107"/>
      <c r="G642" s="107"/>
      <c r="H642" s="107"/>
    </row>
    <row r="643" spans="1:8">
      <c r="A643" s="107"/>
      <c r="B643" s="107"/>
      <c r="C643" s="107"/>
      <c r="D643" s="107"/>
      <c r="E643" s="107"/>
      <c r="F643" s="107"/>
      <c r="G643" s="107"/>
      <c r="H643" s="107"/>
    </row>
    <row r="644" spans="1:8">
      <c r="A644" s="107"/>
      <c r="B644" s="107"/>
      <c r="C644" s="107"/>
      <c r="D644" s="107"/>
      <c r="E644" s="107"/>
      <c r="F644" s="107"/>
      <c r="G644" s="107"/>
      <c r="H644" s="107"/>
    </row>
    <row r="645" spans="1:8">
      <c r="A645" s="107"/>
      <c r="B645" s="107"/>
      <c r="C645" s="107"/>
      <c r="D645" s="107"/>
      <c r="E645" s="107"/>
      <c r="F645" s="107"/>
      <c r="G645" s="107"/>
      <c r="H645" s="107"/>
    </row>
    <row r="646" spans="1:8">
      <c r="A646" s="107"/>
      <c r="B646" s="107"/>
      <c r="C646" s="107"/>
      <c r="D646" s="107"/>
      <c r="E646" s="107"/>
      <c r="F646" s="107"/>
      <c r="G646" s="107"/>
      <c r="H646" s="107"/>
    </row>
    <row r="647" spans="1:8">
      <c r="A647" s="107"/>
      <c r="B647" s="107"/>
      <c r="C647" s="107"/>
      <c r="D647" s="107"/>
      <c r="E647" s="107"/>
      <c r="F647" s="107"/>
      <c r="G647" s="107"/>
      <c r="H647" s="107"/>
    </row>
    <row r="648" spans="1:8">
      <c r="A648" s="107"/>
      <c r="B648" s="107"/>
      <c r="C648" s="107"/>
      <c r="D648" s="107"/>
      <c r="E648" s="107"/>
      <c r="F648" s="107"/>
      <c r="G648" s="107"/>
      <c r="H648" s="107"/>
    </row>
    <row r="649" spans="1:8">
      <c r="A649" s="107"/>
      <c r="B649" s="107"/>
      <c r="C649" s="107"/>
      <c r="D649" s="107"/>
      <c r="E649" s="107"/>
      <c r="F649" s="107"/>
      <c r="G649" s="107"/>
      <c r="H649" s="107"/>
    </row>
    <row r="650" spans="1:8">
      <c r="A650" s="107"/>
      <c r="B650" s="107"/>
      <c r="C650" s="107"/>
      <c r="D650" s="107"/>
      <c r="E650" s="107"/>
      <c r="F650" s="107"/>
      <c r="G650" s="107"/>
      <c r="H650" s="107"/>
    </row>
    <row r="651" spans="1:8">
      <c r="A651" s="107"/>
      <c r="B651" s="107"/>
      <c r="C651" s="107"/>
      <c r="D651" s="107"/>
      <c r="E651" s="107"/>
      <c r="F651" s="107"/>
      <c r="G651" s="107"/>
      <c r="H651" s="107"/>
    </row>
    <row r="652" spans="1:8">
      <c r="A652" s="107"/>
      <c r="B652" s="107"/>
      <c r="C652" s="107"/>
      <c r="D652" s="107"/>
      <c r="E652" s="107"/>
      <c r="F652" s="107"/>
      <c r="G652" s="107"/>
      <c r="H652" s="107"/>
    </row>
    <row r="653" spans="1:8">
      <c r="A653" s="107"/>
      <c r="B653" s="107"/>
      <c r="C653" s="107"/>
      <c r="D653" s="107"/>
      <c r="E653" s="107"/>
      <c r="F653" s="107"/>
      <c r="G653" s="107"/>
      <c r="H653" s="107"/>
    </row>
    <row r="654" spans="1:8">
      <c r="A654" s="107"/>
      <c r="B654" s="107"/>
      <c r="C654" s="107"/>
      <c r="D654" s="107"/>
      <c r="E654" s="107"/>
      <c r="F654" s="107"/>
      <c r="G654" s="107"/>
      <c r="H654" s="107"/>
    </row>
    <row r="655" spans="1:8">
      <c r="A655" s="107"/>
      <c r="B655" s="107"/>
      <c r="C655" s="107"/>
      <c r="D655" s="107"/>
      <c r="E655" s="107"/>
      <c r="F655" s="107"/>
      <c r="G655" s="107"/>
      <c r="H655" s="107"/>
    </row>
    <row r="656" spans="1:8">
      <c r="A656" s="107"/>
      <c r="B656" s="107"/>
      <c r="C656" s="107"/>
      <c r="D656" s="107"/>
      <c r="E656" s="107"/>
      <c r="F656" s="107"/>
      <c r="G656" s="107"/>
      <c r="H656" s="107"/>
    </row>
    <row r="657" spans="1:8">
      <c r="A657" s="107"/>
      <c r="B657" s="107"/>
      <c r="C657" s="107"/>
      <c r="D657" s="107"/>
      <c r="E657" s="107"/>
      <c r="F657" s="107"/>
      <c r="G657" s="107"/>
      <c r="H657" s="107"/>
    </row>
    <row r="658" spans="1:8">
      <c r="A658" s="107"/>
      <c r="B658" s="107"/>
      <c r="C658" s="107"/>
      <c r="D658" s="107"/>
      <c r="E658" s="107"/>
      <c r="F658" s="107"/>
      <c r="G658" s="107"/>
      <c r="H658" s="107"/>
    </row>
    <row r="659" spans="1:8">
      <c r="A659" s="107"/>
      <c r="B659" s="107"/>
      <c r="C659" s="107"/>
      <c r="D659" s="107"/>
      <c r="E659" s="107"/>
      <c r="F659" s="107"/>
      <c r="G659" s="107"/>
      <c r="H659" s="107"/>
    </row>
    <row r="660" spans="1:8">
      <c r="A660" s="107"/>
      <c r="B660" s="107"/>
      <c r="C660" s="107"/>
      <c r="D660" s="107"/>
      <c r="E660" s="107"/>
      <c r="F660" s="107"/>
      <c r="G660" s="107"/>
      <c r="H660" s="107"/>
    </row>
    <row r="661" spans="1:8">
      <c r="A661" s="107"/>
      <c r="B661" s="107"/>
      <c r="C661" s="107"/>
      <c r="D661" s="107"/>
      <c r="E661" s="107"/>
      <c r="F661" s="107"/>
      <c r="G661" s="107"/>
      <c r="H661" s="107"/>
    </row>
    <row r="662" spans="1:8">
      <c r="A662" s="107"/>
      <c r="B662" s="107"/>
      <c r="C662" s="107"/>
      <c r="D662" s="107"/>
      <c r="E662" s="107"/>
      <c r="F662" s="107"/>
      <c r="G662" s="107"/>
      <c r="H662" s="107"/>
    </row>
    <row r="663" spans="1:8">
      <c r="A663" s="107"/>
      <c r="B663" s="107"/>
      <c r="C663" s="107"/>
      <c r="D663" s="107"/>
      <c r="E663" s="107"/>
      <c r="F663" s="107"/>
      <c r="G663" s="107"/>
      <c r="H663" s="107"/>
    </row>
    <row r="664" spans="1:8">
      <c r="A664" s="107"/>
      <c r="B664" s="107"/>
      <c r="C664" s="107"/>
      <c r="D664" s="107"/>
      <c r="E664" s="107"/>
      <c r="F664" s="107"/>
      <c r="G664" s="107"/>
      <c r="H664" s="107"/>
    </row>
    <row r="665" spans="1:8">
      <c r="A665" s="107"/>
      <c r="B665" s="107"/>
      <c r="C665" s="107"/>
      <c r="D665" s="107"/>
      <c r="E665" s="107"/>
      <c r="F665" s="107"/>
      <c r="G665" s="107"/>
      <c r="H665" s="107"/>
    </row>
    <row r="666" spans="1:8">
      <c r="A666" s="107"/>
      <c r="B666" s="107"/>
      <c r="C666" s="107"/>
      <c r="D666" s="107"/>
      <c r="E666" s="107"/>
      <c r="F666" s="107"/>
      <c r="G666" s="107"/>
      <c r="H666" s="107"/>
    </row>
    <row r="667" spans="1:8">
      <c r="A667" s="107"/>
      <c r="B667" s="107"/>
      <c r="C667" s="107"/>
      <c r="D667" s="107"/>
      <c r="E667" s="107"/>
      <c r="F667" s="107"/>
      <c r="G667" s="107"/>
      <c r="H667" s="107"/>
    </row>
    <row r="668" spans="1:8">
      <c r="A668" s="107"/>
      <c r="B668" s="107"/>
      <c r="C668" s="107"/>
      <c r="D668" s="107"/>
      <c r="E668" s="107"/>
      <c r="F668" s="107"/>
      <c r="G668" s="107"/>
      <c r="H668" s="107"/>
    </row>
    <row r="669" spans="1:8">
      <c r="A669" s="107"/>
      <c r="B669" s="107"/>
      <c r="C669" s="107"/>
      <c r="D669" s="107"/>
      <c r="E669" s="107"/>
      <c r="F669" s="107"/>
      <c r="G669" s="107"/>
      <c r="H669" s="107"/>
    </row>
    <row r="670" spans="1:8">
      <c r="A670" s="107"/>
      <c r="B670" s="107"/>
      <c r="C670" s="107"/>
      <c r="D670" s="107"/>
      <c r="E670" s="107"/>
      <c r="F670" s="107"/>
      <c r="G670" s="107"/>
      <c r="H670" s="107"/>
    </row>
    <row r="671" spans="1:8">
      <c r="A671" s="107"/>
      <c r="B671" s="107"/>
      <c r="C671" s="107"/>
      <c r="D671" s="107"/>
      <c r="E671" s="107"/>
      <c r="F671" s="107"/>
      <c r="G671" s="107"/>
      <c r="H671" s="107"/>
    </row>
    <row r="672" spans="1:8">
      <c r="A672" s="107"/>
      <c r="B672" s="107"/>
      <c r="C672" s="107"/>
      <c r="D672" s="107"/>
      <c r="E672" s="107"/>
      <c r="F672" s="107"/>
      <c r="G672" s="107"/>
      <c r="H672" s="107"/>
    </row>
    <row r="673" spans="1:8">
      <c r="A673" s="107"/>
      <c r="B673" s="107"/>
      <c r="C673" s="107"/>
      <c r="D673" s="107"/>
      <c r="E673" s="107"/>
      <c r="F673" s="107"/>
      <c r="G673" s="107"/>
      <c r="H673" s="107"/>
    </row>
    <row r="674" spans="1:8">
      <c r="A674" s="107"/>
      <c r="B674" s="107"/>
      <c r="C674" s="107"/>
      <c r="D674" s="107"/>
      <c r="E674" s="107"/>
      <c r="F674" s="107"/>
      <c r="G674" s="107"/>
      <c r="H674" s="107"/>
    </row>
    <row r="675" spans="1:8">
      <c r="A675" s="107"/>
      <c r="B675" s="107"/>
      <c r="C675" s="107"/>
      <c r="D675" s="107"/>
      <c r="E675" s="107"/>
      <c r="F675" s="107"/>
      <c r="G675" s="107"/>
      <c r="H675" s="107"/>
    </row>
    <row r="676" spans="1:8">
      <c r="A676" s="107"/>
      <c r="B676" s="107"/>
      <c r="C676" s="107"/>
      <c r="D676" s="107"/>
      <c r="E676" s="107"/>
      <c r="F676" s="107"/>
      <c r="G676" s="107"/>
      <c r="H676" s="107"/>
    </row>
    <row r="677" spans="1:8">
      <c r="A677" s="107"/>
      <c r="B677" s="107"/>
      <c r="C677" s="107"/>
      <c r="D677" s="107"/>
      <c r="E677" s="107"/>
      <c r="F677" s="107"/>
      <c r="G677" s="107"/>
      <c r="H677" s="107"/>
    </row>
    <row r="678" spans="1:8">
      <c r="A678" s="107"/>
      <c r="B678" s="107"/>
      <c r="C678" s="107"/>
      <c r="D678" s="107"/>
      <c r="E678" s="107"/>
      <c r="F678" s="107"/>
      <c r="G678" s="107"/>
      <c r="H678" s="107"/>
    </row>
    <row r="679" spans="1:8">
      <c r="A679" s="107"/>
      <c r="B679" s="107"/>
      <c r="C679" s="107"/>
      <c r="D679" s="107"/>
      <c r="E679" s="107"/>
      <c r="F679" s="107"/>
      <c r="G679" s="107"/>
      <c r="H679" s="107"/>
    </row>
    <row r="680" spans="1:8">
      <c r="A680" s="107"/>
      <c r="B680" s="107"/>
      <c r="C680" s="107"/>
      <c r="D680" s="107"/>
      <c r="E680" s="107"/>
      <c r="F680" s="107"/>
      <c r="G680" s="107"/>
      <c r="H680" s="107"/>
    </row>
    <row r="681" spans="1:8">
      <c r="A681" s="107"/>
      <c r="B681" s="107"/>
      <c r="C681" s="107"/>
      <c r="D681" s="107"/>
      <c r="E681" s="107"/>
      <c r="F681" s="107"/>
      <c r="G681" s="107"/>
      <c r="H681" s="107"/>
    </row>
    <row r="682" spans="1:8">
      <c r="A682" s="107"/>
      <c r="B682" s="107"/>
      <c r="C682" s="107"/>
      <c r="D682" s="107"/>
      <c r="E682" s="107"/>
      <c r="F682" s="107"/>
      <c r="G682" s="107"/>
      <c r="H682" s="107"/>
    </row>
    <row r="683" spans="1:8">
      <c r="A683" s="107"/>
      <c r="B683" s="107"/>
      <c r="C683" s="107"/>
      <c r="D683" s="107"/>
      <c r="E683" s="107"/>
      <c r="F683" s="107"/>
      <c r="G683" s="107"/>
      <c r="H683" s="107"/>
    </row>
    <row r="684" spans="1:8">
      <c r="A684" s="107"/>
      <c r="B684" s="107"/>
      <c r="C684" s="107"/>
      <c r="D684" s="107"/>
      <c r="E684" s="107"/>
      <c r="F684" s="107"/>
      <c r="G684" s="107"/>
      <c r="H684" s="107"/>
    </row>
    <row r="685" spans="1:8">
      <c r="A685" s="107"/>
      <c r="B685" s="107"/>
      <c r="C685" s="107"/>
      <c r="D685" s="107"/>
      <c r="E685" s="107"/>
      <c r="F685" s="107"/>
      <c r="G685" s="107"/>
      <c r="H685" s="107"/>
    </row>
    <row r="686" spans="1:8">
      <c r="A686" s="107"/>
      <c r="B686" s="107"/>
      <c r="C686" s="107"/>
      <c r="D686" s="107"/>
      <c r="E686" s="107"/>
      <c r="F686" s="107"/>
      <c r="G686" s="107"/>
      <c r="H686" s="107"/>
    </row>
    <row r="687" spans="1:8">
      <c r="A687" s="107"/>
      <c r="B687" s="107"/>
      <c r="C687" s="107"/>
      <c r="D687" s="107"/>
      <c r="E687" s="107"/>
      <c r="F687" s="107"/>
      <c r="G687" s="107"/>
      <c r="H687" s="107"/>
    </row>
    <row r="688" spans="1:8">
      <c r="A688" s="107"/>
      <c r="B688" s="107"/>
      <c r="C688" s="107"/>
      <c r="D688" s="107"/>
      <c r="E688" s="107"/>
      <c r="F688" s="107"/>
      <c r="G688" s="107"/>
      <c r="H688" s="107"/>
    </row>
    <row r="689" spans="1:8">
      <c r="A689" s="107"/>
      <c r="B689" s="107"/>
      <c r="C689" s="107"/>
      <c r="D689" s="107"/>
      <c r="E689" s="107"/>
      <c r="F689" s="107"/>
      <c r="G689" s="107"/>
      <c r="H689" s="107"/>
    </row>
    <row r="690" spans="1:8">
      <c r="A690" s="107"/>
      <c r="B690" s="107"/>
      <c r="C690" s="107"/>
      <c r="D690" s="107"/>
      <c r="E690" s="107"/>
      <c r="F690" s="107"/>
      <c r="G690" s="107"/>
      <c r="H690" s="107"/>
    </row>
    <row r="691" spans="1:8">
      <c r="A691" s="107"/>
      <c r="B691" s="107"/>
      <c r="C691" s="107"/>
      <c r="D691" s="107"/>
      <c r="E691" s="107"/>
      <c r="F691" s="107"/>
      <c r="G691" s="107"/>
      <c r="H691" s="107"/>
    </row>
    <row r="692" spans="1:8">
      <c r="A692" s="107"/>
      <c r="B692" s="107"/>
      <c r="C692" s="107"/>
      <c r="D692" s="107"/>
      <c r="E692" s="107"/>
      <c r="F692" s="107"/>
      <c r="G692" s="107"/>
      <c r="H692" s="107"/>
    </row>
    <row r="693" spans="1:8">
      <c r="A693" s="107"/>
      <c r="B693" s="107"/>
      <c r="C693" s="107"/>
      <c r="D693" s="107"/>
      <c r="E693" s="107"/>
      <c r="F693" s="107"/>
      <c r="G693" s="107"/>
      <c r="H693" s="107"/>
    </row>
    <row r="694" spans="1:8">
      <c r="A694" s="107"/>
      <c r="B694" s="107"/>
      <c r="C694" s="107"/>
      <c r="D694" s="107"/>
      <c r="E694" s="107"/>
      <c r="F694" s="107"/>
      <c r="G694" s="107"/>
      <c r="H694" s="107"/>
    </row>
    <row r="695" spans="1:8">
      <c r="A695" s="107"/>
      <c r="B695" s="107"/>
      <c r="C695" s="107"/>
      <c r="D695" s="107"/>
      <c r="E695" s="107"/>
      <c r="F695" s="107"/>
      <c r="G695" s="107"/>
      <c r="H695" s="107"/>
    </row>
    <row r="696" spans="1:8">
      <c r="A696" s="107"/>
      <c r="B696" s="107"/>
      <c r="C696" s="107"/>
      <c r="D696" s="107"/>
      <c r="E696" s="107"/>
      <c r="F696" s="107"/>
      <c r="G696" s="107"/>
      <c r="H696" s="107"/>
    </row>
    <row r="697" spans="1:8">
      <c r="A697" s="107"/>
      <c r="B697" s="107"/>
      <c r="C697" s="107"/>
      <c r="D697" s="107"/>
      <c r="E697" s="107"/>
      <c r="F697" s="107"/>
      <c r="G697" s="107"/>
      <c r="H697" s="107"/>
    </row>
    <row r="698" spans="1:8">
      <c r="A698" s="107"/>
      <c r="B698" s="107"/>
      <c r="C698" s="107"/>
      <c r="D698" s="107"/>
      <c r="E698" s="107"/>
      <c r="F698" s="107"/>
      <c r="G698" s="107"/>
      <c r="H698" s="107"/>
    </row>
    <row r="699" spans="1:8">
      <c r="A699" s="107"/>
      <c r="B699" s="107"/>
      <c r="C699" s="107"/>
      <c r="D699" s="107"/>
      <c r="E699" s="107"/>
      <c r="F699" s="107"/>
      <c r="G699" s="107"/>
      <c r="H699" s="107"/>
    </row>
    <row r="700" spans="1:8">
      <c r="A700" s="107"/>
      <c r="B700" s="107"/>
      <c r="C700" s="107"/>
      <c r="D700" s="107"/>
      <c r="E700" s="107"/>
      <c r="F700" s="107"/>
      <c r="G700" s="107"/>
      <c r="H700" s="107"/>
    </row>
    <row r="701" spans="1:8">
      <c r="A701" s="107"/>
      <c r="B701" s="107"/>
      <c r="C701" s="107"/>
      <c r="D701" s="107"/>
      <c r="E701" s="107"/>
      <c r="F701" s="107"/>
      <c r="G701" s="107"/>
      <c r="H701" s="107"/>
    </row>
    <row r="702" spans="1:8">
      <c r="A702" s="107"/>
      <c r="B702" s="107"/>
      <c r="C702" s="107"/>
      <c r="D702" s="107"/>
      <c r="E702" s="107"/>
      <c r="F702" s="107"/>
      <c r="G702" s="107"/>
      <c r="H702" s="107"/>
    </row>
    <row r="703" spans="1:8">
      <c r="A703" s="107"/>
      <c r="B703" s="107"/>
      <c r="C703" s="107"/>
      <c r="D703" s="107"/>
      <c r="E703" s="107"/>
      <c r="F703" s="107"/>
      <c r="G703" s="107"/>
      <c r="H703" s="107"/>
    </row>
    <row r="704" spans="1:8">
      <c r="A704" s="107"/>
      <c r="B704" s="107"/>
      <c r="C704" s="107"/>
      <c r="D704" s="107"/>
      <c r="E704" s="107"/>
      <c r="F704" s="107"/>
      <c r="G704" s="107"/>
      <c r="H704" s="107"/>
    </row>
    <row r="705" spans="1:8">
      <c r="A705" s="107"/>
      <c r="B705" s="107"/>
      <c r="C705" s="107"/>
      <c r="D705" s="107"/>
      <c r="E705" s="107"/>
      <c r="F705" s="107"/>
      <c r="G705" s="107"/>
      <c r="H705" s="107"/>
    </row>
    <row r="706" spans="1:8">
      <c r="A706" s="107"/>
      <c r="B706" s="107"/>
      <c r="C706" s="107"/>
      <c r="D706" s="107"/>
      <c r="E706" s="107"/>
      <c r="F706" s="107"/>
      <c r="G706" s="107"/>
      <c r="H706" s="107"/>
    </row>
    <row r="707" spans="1:8">
      <c r="A707" s="107"/>
      <c r="B707" s="107"/>
      <c r="C707" s="107"/>
      <c r="D707" s="107"/>
      <c r="E707" s="107"/>
      <c r="F707" s="107"/>
      <c r="G707" s="107"/>
      <c r="H707" s="107"/>
    </row>
    <row r="708" spans="1:8">
      <c r="A708" s="107"/>
      <c r="B708" s="107"/>
      <c r="C708" s="107"/>
      <c r="D708" s="107"/>
      <c r="E708" s="107"/>
      <c r="F708" s="107"/>
      <c r="G708" s="107"/>
      <c r="H708" s="107"/>
    </row>
    <row r="709" spans="1:8">
      <c r="A709" s="107"/>
      <c r="B709" s="107"/>
      <c r="C709" s="107"/>
      <c r="D709" s="107"/>
      <c r="E709" s="107"/>
      <c r="F709" s="107"/>
      <c r="G709" s="107"/>
      <c r="H709" s="107"/>
    </row>
    <row r="710" spans="1:8">
      <c r="A710" s="107"/>
      <c r="B710" s="107"/>
      <c r="C710" s="107"/>
      <c r="D710" s="107"/>
      <c r="E710" s="107"/>
      <c r="F710" s="107"/>
      <c r="G710" s="107"/>
      <c r="H710" s="107"/>
    </row>
    <row r="711" spans="1:8">
      <c r="A711" s="107"/>
      <c r="B711" s="107"/>
      <c r="C711" s="107"/>
      <c r="D711" s="107"/>
      <c r="E711" s="107"/>
      <c r="F711" s="107"/>
      <c r="G711" s="107"/>
      <c r="H711" s="107"/>
    </row>
    <row r="712" spans="1:8">
      <c r="A712" s="107"/>
      <c r="B712" s="107"/>
      <c r="C712" s="107"/>
      <c r="D712" s="107"/>
      <c r="E712" s="107"/>
      <c r="F712" s="107"/>
      <c r="G712" s="107"/>
      <c r="H712" s="107"/>
    </row>
    <row r="713" spans="1:8">
      <c r="A713" s="107"/>
      <c r="B713" s="107"/>
      <c r="C713" s="107"/>
      <c r="D713" s="107"/>
      <c r="E713" s="107"/>
      <c r="F713" s="107"/>
      <c r="G713" s="107"/>
      <c r="H713" s="107"/>
    </row>
    <row r="714" spans="1:8">
      <c r="A714" s="107"/>
      <c r="B714" s="107"/>
      <c r="C714" s="107"/>
      <c r="D714" s="107"/>
      <c r="E714" s="107"/>
      <c r="F714" s="107"/>
      <c r="G714" s="107"/>
      <c r="H714" s="107"/>
    </row>
    <row r="715" spans="1:8">
      <c r="A715" s="107"/>
      <c r="B715" s="107"/>
      <c r="C715" s="107"/>
      <c r="D715" s="107"/>
      <c r="E715" s="107"/>
      <c r="F715" s="107"/>
      <c r="G715" s="107"/>
      <c r="H715" s="107"/>
    </row>
    <row r="716" spans="1:8">
      <c r="A716" s="107"/>
      <c r="B716" s="107"/>
      <c r="C716" s="107"/>
      <c r="D716" s="107"/>
      <c r="E716" s="107"/>
      <c r="F716" s="107"/>
      <c r="G716" s="107"/>
      <c r="H716" s="107"/>
    </row>
    <row r="717" spans="1:8">
      <c r="A717" s="107"/>
      <c r="B717" s="107"/>
      <c r="C717" s="107"/>
      <c r="D717" s="107"/>
      <c r="E717" s="107"/>
      <c r="F717" s="107"/>
      <c r="G717" s="107"/>
      <c r="H717" s="107"/>
    </row>
    <row r="718" spans="1:8">
      <c r="A718" s="107"/>
      <c r="B718" s="107"/>
      <c r="C718" s="107"/>
      <c r="D718" s="107"/>
      <c r="E718" s="107"/>
      <c r="F718" s="107"/>
      <c r="G718" s="107"/>
      <c r="H718" s="107"/>
    </row>
    <row r="719" spans="1:8">
      <c r="A719" s="107"/>
      <c r="B719" s="107"/>
      <c r="C719" s="107"/>
      <c r="D719" s="107"/>
      <c r="E719" s="107"/>
      <c r="F719" s="107"/>
      <c r="G719" s="107"/>
      <c r="H719" s="107"/>
    </row>
    <row r="720" spans="1:8">
      <c r="A720" s="107"/>
      <c r="B720" s="107"/>
      <c r="C720" s="107"/>
      <c r="D720" s="107"/>
      <c r="E720" s="107"/>
      <c r="F720" s="107"/>
      <c r="G720" s="107"/>
      <c r="H720" s="107"/>
    </row>
    <row r="721" spans="1:8">
      <c r="A721" s="107"/>
      <c r="B721" s="107"/>
      <c r="C721" s="107"/>
      <c r="D721" s="107"/>
      <c r="E721" s="107"/>
      <c r="F721" s="107"/>
      <c r="G721" s="107"/>
      <c r="H721" s="107"/>
    </row>
    <row r="722" spans="1:8">
      <c r="A722" s="107"/>
      <c r="B722" s="107"/>
      <c r="C722" s="107"/>
      <c r="D722" s="107"/>
      <c r="E722" s="107"/>
      <c r="F722" s="107"/>
      <c r="G722" s="107"/>
      <c r="H722" s="107"/>
    </row>
    <row r="723" spans="1:8">
      <c r="A723" s="107"/>
      <c r="B723" s="107"/>
      <c r="C723" s="107"/>
      <c r="D723" s="107"/>
      <c r="E723" s="107"/>
      <c r="F723" s="107"/>
      <c r="G723" s="107"/>
      <c r="H723" s="107"/>
    </row>
    <row r="724" spans="1:8">
      <c r="A724" s="107"/>
      <c r="B724" s="107"/>
      <c r="C724" s="107"/>
      <c r="D724" s="107"/>
      <c r="E724" s="107"/>
      <c r="F724" s="107"/>
      <c r="G724" s="107"/>
      <c r="H724" s="107"/>
    </row>
    <row r="725" spans="1:8">
      <c r="A725" s="107"/>
      <c r="B725" s="107"/>
      <c r="C725" s="107"/>
      <c r="D725" s="107"/>
      <c r="E725" s="107"/>
      <c r="F725" s="107"/>
      <c r="G725" s="107"/>
      <c r="H725" s="107"/>
    </row>
    <row r="726" spans="1:8">
      <c r="A726" s="107"/>
      <c r="B726" s="107"/>
      <c r="C726" s="107"/>
      <c r="D726" s="107"/>
      <c r="E726" s="107"/>
      <c r="F726" s="107"/>
      <c r="G726" s="107"/>
      <c r="H726" s="107"/>
    </row>
    <row r="727" spans="1:8">
      <c r="A727" s="107"/>
      <c r="B727" s="107"/>
      <c r="C727" s="107"/>
      <c r="D727" s="107"/>
      <c r="E727" s="107"/>
      <c r="F727" s="107"/>
      <c r="G727" s="107"/>
      <c r="H727" s="107"/>
    </row>
    <row r="728" spans="1:8">
      <c r="A728" s="107"/>
      <c r="B728" s="107"/>
      <c r="C728" s="107"/>
      <c r="D728" s="107"/>
      <c r="E728" s="107"/>
      <c r="F728" s="107"/>
      <c r="G728" s="107"/>
      <c r="H728" s="107"/>
    </row>
    <row r="729" spans="1:8">
      <c r="A729" s="107"/>
      <c r="B729" s="107"/>
      <c r="C729" s="107"/>
      <c r="D729" s="107"/>
      <c r="E729" s="107"/>
      <c r="F729" s="107"/>
      <c r="G729" s="107"/>
      <c r="H729" s="107"/>
    </row>
    <row r="730" spans="1:8">
      <c r="A730" s="107"/>
      <c r="B730" s="107"/>
      <c r="C730" s="107"/>
      <c r="D730" s="107"/>
      <c r="E730" s="107"/>
      <c r="F730" s="107"/>
      <c r="G730" s="107"/>
      <c r="H730" s="107"/>
    </row>
    <row r="731" spans="1:8">
      <c r="A731" s="107"/>
      <c r="B731" s="107"/>
      <c r="C731" s="107"/>
      <c r="D731" s="107"/>
      <c r="E731" s="107"/>
      <c r="F731" s="107"/>
      <c r="G731" s="107"/>
      <c r="H731" s="107"/>
    </row>
    <row r="732" spans="1:8">
      <c r="A732" s="107"/>
      <c r="B732" s="107"/>
      <c r="C732" s="107"/>
      <c r="D732" s="107"/>
      <c r="E732" s="107"/>
      <c r="F732" s="107"/>
      <c r="G732" s="107"/>
      <c r="H732" s="107"/>
    </row>
    <row r="733" spans="1:8">
      <c r="A733" s="107"/>
      <c r="B733" s="107"/>
      <c r="C733" s="107"/>
      <c r="D733" s="107"/>
      <c r="E733" s="107"/>
      <c r="F733" s="107"/>
      <c r="G733" s="107"/>
      <c r="H733" s="107"/>
    </row>
    <row r="734" spans="1:8">
      <c r="A734" s="107"/>
      <c r="B734" s="107"/>
      <c r="C734" s="107"/>
      <c r="D734" s="107"/>
      <c r="E734" s="107"/>
      <c r="F734" s="107"/>
      <c r="G734" s="107"/>
      <c r="H734" s="107"/>
    </row>
    <row r="735" spans="1:8">
      <c r="A735" s="107"/>
      <c r="B735" s="107"/>
      <c r="C735" s="107"/>
      <c r="D735" s="107"/>
      <c r="E735" s="107"/>
      <c r="F735" s="107"/>
      <c r="G735" s="107"/>
      <c r="H735" s="107"/>
    </row>
    <row r="736" spans="1:8">
      <c r="A736" s="107"/>
      <c r="B736" s="107"/>
      <c r="C736" s="107"/>
      <c r="D736" s="107"/>
      <c r="E736" s="107"/>
      <c r="F736" s="107"/>
      <c r="G736" s="107"/>
      <c r="H736" s="107"/>
    </row>
    <row r="737" spans="1:8">
      <c r="A737" s="107"/>
      <c r="B737" s="107"/>
      <c r="C737" s="107"/>
      <c r="D737" s="107"/>
      <c r="E737" s="107"/>
      <c r="F737" s="107"/>
      <c r="G737" s="107"/>
      <c r="H737" s="107"/>
    </row>
    <row r="738" spans="1:8">
      <c r="A738" s="107"/>
      <c r="B738" s="107"/>
      <c r="C738" s="107"/>
      <c r="D738" s="107"/>
      <c r="E738" s="107"/>
      <c r="F738" s="107"/>
      <c r="G738" s="107"/>
      <c r="H738" s="107"/>
    </row>
    <row r="739" spans="1:8">
      <c r="A739" s="107"/>
      <c r="B739" s="107"/>
      <c r="C739" s="107"/>
      <c r="D739" s="107"/>
      <c r="E739" s="107"/>
      <c r="F739" s="107"/>
      <c r="G739" s="107"/>
      <c r="H739" s="107"/>
    </row>
    <row r="740" spans="1:8">
      <c r="A740" s="107"/>
      <c r="B740" s="107"/>
      <c r="C740" s="107"/>
      <c r="D740" s="107"/>
      <c r="E740" s="107"/>
      <c r="F740" s="107"/>
      <c r="G740" s="107"/>
      <c r="H740" s="107"/>
    </row>
    <row r="741" spans="1:8">
      <c r="A741" s="107"/>
      <c r="B741" s="107"/>
      <c r="C741" s="107"/>
      <c r="D741" s="107"/>
      <c r="E741" s="107"/>
      <c r="F741" s="107"/>
      <c r="G741" s="107"/>
      <c r="H741" s="107"/>
    </row>
    <row r="742" spans="1:8">
      <c r="A742" s="107"/>
      <c r="B742" s="107"/>
      <c r="C742" s="107"/>
      <c r="D742" s="107"/>
      <c r="E742" s="107"/>
      <c r="F742" s="107"/>
      <c r="G742" s="107"/>
      <c r="H742" s="107"/>
    </row>
    <row r="743" spans="1:8">
      <c r="A743" s="107"/>
      <c r="B743" s="107"/>
      <c r="C743" s="107"/>
      <c r="D743" s="107"/>
      <c r="E743" s="107"/>
      <c r="F743" s="107"/>
      <c r="G743" s="107"/>
      <c r="H743" s="107"/>
    </row>
    <row r="744" spans="1:8">
      <c r="A744" s="107"/>
      <c r="B744" s="107"/>
      <c r="C744" s="107"/>
      <c r="D744" s="107"/>
      <c r="E744" s="107"/>
      <c r="F744" s="107"/>
      <c r="G744" s="107"/>
      <c r="H744" s="107"/>
    </row>
    <row r="745" spans="1:8">
      <c r="A745" s="107"/>
      <c r="B745" s="107"/>
      <c r="C745" s="107"/>
      <c r="D745" s="107"/>
      <c r="E745" s="107"/>
      <c r="F745" s="107"/>
      <c r="G745" s="107"/>
      <c r="H745" s="107"/>
    </row>
    <row r="746" spans="1:8">
      <c r="A746" s="107"/>
      <c r="B746" s="107"/>
      <c r="C746" s="107"/>
      <c r="D746" s="107"/>
      <c r="E746" s="107"/>
      <c r="F746" s="107"/>
      <c r="G746" s="107"/>
      <c r="H746" s="107"/>
    </row>
    <row r="747" spans="1:8">
      <c r="A747" s="107"/>
      <c r="B747" s="107"/>
      <c r="C747" s="107"/>
      <c r="D747" s="107"/>
      <c r="E747" s="107"/>
      <c r="F747" s="107"/>
      <c r="G747" s="107"/>
      <c r="H747" s="107"/>
    </row>
    <row r="748" spans="1:8">
      <c r="A748" s="107"/>
      <c r="B748" s="107"/>
      <c r="C748" s="107"/>
      <c r="D748" s="107"/>
      <c r="E748" s="107"/>
      <c r="F748" s="107"/>
      <c r="G748" s="107"/>
      <c r="H748" s="107"/>
    </row>
    <row r="749" spans="1:8">
      <c r="A749" s="107"/>
      <c r="B749" s="107"/>
      <c r="C749" s="107"/>
      <c r="D749" s="107"/>
      <c r="E749" s="107"/>
      <c r="F749" s="107"/>
      <c r="G749" s="107"/>
      <c r="H749" s="107"/>
    </row>
    <row r="750" spans="1:8">
      <c r="A750" s="107"/>
      <c r="B750" s="107"/>
      <c r="C750" s="107"/>
      <c r="D750" s="107"/>
      <c r="E750" s="107"/>
      <c r="F750" s="107"/>
      <c r="G750" s="107"/>
      <c r="H750" s="107"/>
    </row>
    <row r="751" spans="1:8">
      <c r="A751" s="107"/>
      <c r="B751" s="107"/>
      <c r="C751" s="107"/>
      <c r="D751" s="107"/>
      <c r="E751" s="107"/>
      <c r="F751" s="107"/>
      <c r="G751" s="107"/>
      <c r="H751" s="107"/>
    </row>
    <row r="752" spans="1:8">
      <c r="A752" s="107"/>
      <c r="B752" s="107"/>
      <c r="C752" s="107"/>
      <c r="D752" s="107"/>
      <c r="E752" s="107"/>
      <c r="F752" s="107"/>
      <c r="G752" s="107"/>
      <c r="H752" s="107"/>
    </row>
    <row r="753" spans="1:8">
      <c r="A753" s="107"/>
      <c r="B753" s="107"/>
      <c r="C753" s="107"/>
      <c r="D753" s="107"/>
      <c r="E753" s="107"/>
      <c r="F753" s="107"/>
      <c r="G753" s="107"/>
      <c r="H753" s="107"/>
    </row>
    <row r="754" spans="1:8">
      <c r="A754" s="107"/>
      <c r="B754" s="107"/>
      <c r="C754" s="107"/>
      <c r="D754" s="107"/>
      <c r="E754" s="107"/>
      <c r="F754" s="107"/>
      <c r="G754" s="107"/>
      <c r="H754" s="107"/>
    </row>
    <row r="755" spans="1:8">
      <c r="A755" s="107"/>
      <c r="B755" s="107"/>
      <c r="C755" s="107"/>
      <c r="D755" s="107"/>
      <c r="E755" s="107"/>
      <c r="F755" s="107"/>
      <c r="G755" s="107"/>
      <c r="H755" s="107"/>
    </row>
    <row r="756" spans="1:8">
      <c r="A756" s="107"/>
      <c r="B756" s="107"/>
      <c r="C756" s="107"/>
      <c r="D756" s="107"/>
      <c r="E756" s="107"/>
      <c r="F756" s="107"/>
      <c r="G756" s="107"/>
      <c r="H756" s="107"/>
    </row>
    <row r="757" spans="1:8">
      <c r="A757" s="107"/>
      <c r="B757" s="107"/>
      <c r="C757" s="107"/>
      <c r="D757" s="107"/>
      <c r="E757" s="107"/>
      <c r="F757" s="107"/>
      <c r="G757" s="107"/>
      <c r="H757" s="107"/>
    </row>
    <row r="758" spans="1:8">
      <c r="A758" s="107"/>
      <c r="B758" s="107"/>
      <c r="C758" s="107"/>
      <c r="D758" s="107"/>
      <c r="E758" s="107"/>
      <c r="F758" s="107"/>
      <c r="G758" s="107"/>
      <c r="H758" s="107"/>
    </row>
    <row r="759" spans="1:8">
      <c r="A759" s="107"/>
      <c r="B759" s="107"/>
      <c r="C759" s="107"/>
      <c r="D759" s="107"/>
      <c r="E759" s="107"/>
      <c r="F759" s="107"/>
      <c r="G759" s="107"/>
      <c r="H759" s="107"/>
    </row>
    <row r="760" spans="1:8">
      <c r="A760" s="107"/>
      <c r="B760" s="107"/>
      <c r="C760" s="107"/>
      <c r="D760" s="107"/>
      <c r="E760" s="107"/>
      <c r="F760" s="107"/>
      <c r="G760" s="107"/>
      <c r="H760" s="107"/>
    </row>
    <row r="761" spans="1:8">
      <c r="A761" s="107"/>
      <c r="B761" s="107"/>
      <c r="C761" s="107"/>
      <c r="D761" s="107"/>
      <c r="E761" s="107"/>
      <c r="F761" s="107"/>
      <c r="G761" s="107"/>
      <c r="H761" s="107"/>
    </row>
    <row r="762" spans="1:8">
      <c r="A762" s="107"/>
      <c r="B762" s="107"/>
      <c r="C762" s="107"/>
      <c r="D762" s="107"/>
      <c r="E762" s="107"/>
      <c r="F762" s="107"/>
      <c r="G762" s="107"/>
      <c r="H762" s="107"/>
    </row>
    <row r="763" spans="1:8">
      <c r="A763" s="107"/>
      <c r="B763" s="107"/>
      <c r="C763" s="107"/>
      <c r="D763" s="107"/>
      <c r="E763" s="107"/>
      <c r="F763" s="107"/>
      <c r="G763" s="107"/>
      <c r="H763" s="107"/>
    </row>
    <row r="764" spans="1:8">
      <c r="A764" s="107"/>
      <c r="B764" s="107"/>
      <c r="C764" s="107"/>
      <c r="D764" s="107"/>
      <c r="E764" s="107"/>
      <c r="F764" s="107"/>
      <c r="G764" s="107"/>
      <c r="H764" s="107"/>
    </row>
    <row r="765" spans="1:8">
      <c r="A765" s="107"/>
      <c r="B765" s="107"/>
      <c r="C765" s="107"/>
      <c r="D765" s="107"/>
      <c r="E765" s="107"/>
      <c r="F765" s="107"/>
      <c r="G765" s="107"/>
      <c r="H765" s="107"/>
    </row>
    <row r="766" spans="1:8">
      <c r="A766" s="107"/>
      <c r="B766" s="107"/>
      <c r="C766" s="107"/>
      <c r="D766" s="107"/>
      <c r="E766" s="107"/>
      <c r="F766" s="107"/>
      <c r="G766" s="107"/>
      <c r="H766" s="107"/>
    </row>
    <row r="767" spans="1:8">
      <c r="A767" s="107"/>
      <c r="B767" s="107"/>
      <c r="C767" s="107"/>
      <c r="D767" s="107"/>
      <c r="E767" s="107"/>
      <c r="F767" s="107"/>
      <c r="G767" s="107"/>
      <c r="H767" s="107"/>
    </row>
    <row r="768" spans="1:8">
      <c r="A768" s="107"/>
      <c r="B768" s="107"/>
      <c r="C768" s="107"/>
      <c r="D768" s="107"/>
      <c r="E768" s="107"/>
      <c r="F768" s="107"/>
      <c r="G768" s="107"/>
      <c r="H768" s="107"/>
    </row>
    <row r="769" spans="1:8">
      <c r="A769" s="107"/>
      <c r="B769" s="107"/>
      <c r="C769" s="107"/>
      <c r="D769" s="107"/>
      <c r="E769" s="107"/>
      <c r="F769" s="107"/>
      <c r="G769" s="107"/>
      <c r="H769" s="107"/>
    </row>
    <row r="770" spans="1:8">
      <c r="A770" s="107"/>
      <c r="B770" s="107"/>
      <c r="C770" s="107"/>
      <c r="D770" s="107"/>
      <c r="E770" s="107"/>
      <c r="F770" s="107"/>
      <c r="G770" s="107"/>
      <c r="H770" s="107"/>
    </row>
    <row r="771" spans="1:8">
      <c r="A771" s="107"/>
      <c r="B771" s="107"/>
      <c r="C771" s="107"/>
      <c r="D771" s="107"/>
      <c r="E771" s="107"/>
      <c r="F771" s="107"/>
      <c r="G771" s="107"/>
      <c r="H771" s="107"/>
    </row>
    <row r="772" spans="1:8">
      <c r="A772" s="107"/>
      <c r="B772" s="107"/>
      <c r="C772" s="107"/>
      <c r="D772" s="107"/>
      <c r="E772" s="107"/>
      <c r="F772" s="107"/>
      <c r="G772" s="107"/>
      <c r="H772" s="107"/>
    </row>
    <row r="773" spans="1:8">
      <c r="A773" s="107"/>
      <c r="B773" s="107"/>
      <c r="C773" s="107"/>
      <c r="D773" s="107"/>
      <c r="E773" s="107"/>
      <c r="F773" s="107"/>
      <c r="G773" s="107"/>
      <c r="H773" s="107"/>
    </row>
    <row r="774" spans="1:8">
      <c r="A774" s="107"/>
      <c r="B774" s="107"/>
      <c r="C774" s="107"/>
      <c r="D774" s="107"/>
      <c r="E774" s="107"/>
      <c r="F774" s="107"/>
      <c r="G774" s="107"/>
      <c r="H774" s="107"/>
    </row>
    <row r="775" spans="1:8">
      <c r="A775" s="107"/>
      <c r="B775" s="107"/>
      <c r="C775" s="107"/>
      <c r="D775" s="107"/>
      <c r="E775" s="107"/>
      <c r="F775" s="107"/>
      <c r="G775" s="107"/>
      <c r="H775" s="107"/>
    </row>
    <row r="776" spans="1:8">
      <c r="A776" s="107"/>
      <c r="B776" s="107"/>
      <c r="C776" s="107"/>
      <c r="D776" s="107"/>
      <c r="E776" s="107"/>
      <c r="F776" s="107"/>
      <c r="G776" s="107"/>
      <c r="H776" s="107"/>
    </row>
    <row r="777" spans="1:8">
      <c r="A777" s="107"/>
      <c r="B777" s="107"/>
      <c r="C777" s="107"/>
      <c r="D777" s="107"/>
      <c r="E777" s="107"/>
      <c r="F777" s="107"/>
      <c r="G777" s="107"/>
      <c r="H777" s="107"/>
    </row>
    <row r="778" spans="1:8">
      <c r="A778" s="107"/>
      <c r="B778" s="107"/>
      <c r="C778" s="107"/>
      <c r="D778" s="107"/>
      <c r="E778" s="107"/>
      <c r="F778" s="107"/>
      <c r="G778" s="107"/>
      <c r="H778" s="107"/>
    </row>
    <row r="779" spans="1:8">
      <c r="A779" s="107"/>
      <c r="B779" s="107"/>
      <c r="C779" s="107"/>
      <c r="D779" s="107"/>
      <c r="E779" s="107"/>
      <c r="F779" s="107"/>
      <c r="G779" s="107"/>
      <c r="H779" s="107"/>
    </row>
    <row r="780" spans="1:8">
      <c r="A780" s="107"/>
      <c r="B780" s="107"/>
      <c r="C780" s="107"/>
      <c r="D780" s="107"/>
      <c r="E780" s="107"/>
      <c r="F780" s="107"/>
      <c r="G780" s="107"/>
      <c r="H780" s="107"/>
    </row>
    <row r="781" spans="1:8">
      <c r="A781" s="107"/>
      <c r="B781" s="107"/>
      <c r="C781" s="107"/>
      <c r="D781" s="107"/>
      <c r="E781" s="107"/>
      <c r="F781" s="107"/>
      <c r="G781" s="107"/>
      <c r="H781" s="107"/>
    </row>
    <row r="782" spans="1:8">
      <c r="A782" s="107"/>
      <c r="B782" s="107"/>
      <c r="C782" s="107"/>
      <c r="D782" s="107"/>
      <c r="E782" s="107"/>
      <c r="F782" s="107"/>
      <c r="G782" s="107"/>
      <c r="H782" s="107"/>
    </row>
    <row r="783" spans="1:8">
      <c r="A783" s="107"/>
      <c r="B783" s="107"/>
      <c r="C783" s="107"/>
      <c r="D783" s="107"/>
      <c r="E783" s="107"/>
      <c r="F783" s="107"/>
      <c r="G783" s="107"/>
      <c r="H783" s="107"/>
    </row>
    <row r="784" spans="1:8">
      <c r="A784" s="107"/>
      <c r="B784" s="107"/>
      <c r="C784" s="107"/>
      <c r="D784" s="107"/>
      <c r="E784" s="107"/>
      <c r="F784" s="107"/>
      <c r="G784" s="107"/>
      <c r="H784" s="107"/>
    </row>
    <row r="785" spans="1:8">
      <c r="A785" s="107"/>
      <c r="B785" s="107"/>
      <c r="C785" s="107"/>
      <c r="D785" s="107"/>
      <c r="E785" s="107"/>
      <c r="F785" s="107"/>
      <c r="G785" s="107"/>
      <c r="H785" s="107"/>
    </row>
    <row r="786" spans="1:8">
      <c r="A786" s="107"/>
      <c r="B786" s="107"/>
      <c r="C786" s="107"/>
      <c r="D786" s="107"/>
      <c r="E786" s="107"/>
      <c r="F786" s="107"/>
      <c r="G786" s="107"/>
      <c r="H786" s="107"/>
    </row>
    <row r="787" spans="1:8">
      <c r="A787" s="107"/>
      <c r="B787" s="107"/>
      <c r="C787" s="107"/>
      <c r="D787" s="107"/>
      <c r="E787" s="107"/>
      <c r="F787" s="107"/>
      <c r="G787" s="107"/>
      <c r="H787" s="107"/>
    </row>
    <row r="788" spans="1:8">
      <c r="A788" s="107"/>
      <c r="B788" s="107"/>
      <c r="C788" s="107"/>
      <c r="D788" s="107"/>
      <c r="E788" s="107"/>
      <c r="F788" s="107"/>
      <c r="G788" s="107"/>
      <c r="H788" s="107"/>
    </row>
    <row r="789" spans="1:8">
      <c r="A789" s="107"/>
      <c r="B789" s="107"/>
      <c r="C789" s="107"/>
      <c r="D789" s="107"/>
      <c r="E789" s="107"/>
      <c r="F789" s="107"/>
      <c r="G789" s="107"/>
      <c r="H789" s="107"/>
    </row>
    <row r="790" spans="1:8">
      <c r="A790" s="107"/>
      <c r="B790" s="107"/>
      <c r="C790" s="107"/>
      <c r="D790" s="107"/>
      <c r="E790" s="107"/>
      <c r="F790" s="107"/>
      <c r="G790" s="107"/>
      <c r="H790" s="107"/>
    </row>
    <row r="791" spans="1:8">
      <c r="A791" s="107"/>
      <c r="B791" s="107"/>
      <c r="C791" s="107"/>
      <c r="D791" s="107"/>
      <c r="E791" s="107"/>
      <c r="F791" s="107"/>
      <c r="G791" s="107"/>
      <c r="H791" s="107"/>
    </row>
    <row r="792" spans="1:8">
      <c r="A792" s="107"/>
      <c r="B792" s="107"/>
      <c r="C792" s="107"/>
      <c r="D792" s="107"/>
      <c r="E792" s="107"/>
      <c r="F792" s="107"/>
      <c r="G792" s="107"/>
      <c r="H792" s="107"/>
    </row>
    <row r="793" spans="1:8">
      <c r="A793" s="107"/>
      <c r="B793" s="107"/>
      <c r="C793" s="107"/>
      <c r="D793" s="107"/>
      <c r="E793" s="107"/>
      <c r="F793" s="107"/>
      <c r="G793" s="107"/>
      <c r="H793" s="107"/>
    </row>
    <row r="794" spans="1:8">
      <c r="A794" s="107"/>
      <c r="B794" s="107"/>
      <c r="C794" s="107"/>
      <c r="D794" s="107"/>
      <c r="E794" s="107"/>
      <c r="F794" s="107"/>
      <c r="G794" s="107"/>
      <c r="H794" s="107"/>
    </row>
    <row r="795" spans="1:8">
      <c r="A795" s="107"/>
      <c r="B795" s="107"/>
      <c r="C795" s="107"/>
      <c r="D795" s="107"/>
      <c r="E795" s="107"/>
      <c r="F795" s="107"/>
      <c r="G795" s="107"/>
      <c r="H795" s="107"/>
    </row>
    <row r="796" spans="1:8">
      <c r="A796" s="107"/>
      <c r="B796" s="107"/>
      <c r="C796" s="107"/>
      <c r="D796" s="107"/>
      <c r="E796" s="107"/>
      <c r="F796" s="107"/>
      <c r="G796" s="107"/>
      <c r="H796" s="107"/>
    </row>
    <row r="797" spans="1:8">
      <c r="A797" s="107"/>
      <c r="B797" s="107"/>
      <c r="C797" s="107"/>
      <c r="D797" s="107"/>
      <c r="E797" s="107"/>
      <c r="F797" s="107"/>
      <c r="G797" s="107"/>
      <c r="H797" s="107"/>
    </row>
    <row r="798" spans="1:8">
      <c r="A798" s="107"/>
      <c r="B798" s="107"/>
      <c r="C798" s="107"/>
      <c r="D798" s="107"/>
      <c r="E798" s="107"/>
      <c r="F798" s="107"/>
      <c r="G798" s="107"/>
      <c r="H798" s="107"/>
    </row>
    <row r="799" spans="1:8">
      <c r="A799" s="107"/>
      <c r="B799" s="107"/>
      <c r="C799" s="107"/>
      <c r="D799" s="107"/>
      <c r="E799" s="107"/>
      <c r="F799" s="107"/>
      <c r="G799" s="107"/>
      <c r="H799" s="107"/>
    </row>
    <row r="800" spans="1:8">
      <c r="A800" s="107"/>
      <c r="B800" s="107"/>
      <c r="C800" s="107"/>
      <c r="D800" s="107"/>
      <c r="E800" s="107"/>
      <c r="F800" s="107"/>
      <c r="G800" s="107"/>
      <c r="H800" s="107"/>
    </row>
    <row r="801" spans="1:8">
      <c r="A801" s="107"/>
      <c r="B801" s="107"/>
      <c r="C801" s="107"/>
      <c r="D801" s="107"/>
      <c r="E801" s="107"/>
      <c r="F801" s="107"/>
      <c r="G801" s="107"/>
      <c r="H801" s="107"/>
    </row>
    <row r="802" spans="1:8">
      <c r="A802" s="107"/>
      <c r="B802" s="107"/>
      <c r="C802" s="107"/>
      <c r="D802" s="107"/>
      <c r="E802" s="107"/>
      <c r="F802" s="107"/>
      <c r="G802" s="107"/>
      <c r="H802" s="107"/>
    </row>
    <row r="803" spans="1:8">
      <c r="A803" s="107"/>
      <c r="B803" s="107"/>
      <c r="C803" s="107"/>
      <c r="D803" s="107"/>
      <c r="E803" s="107"/>
      <c r="F803" s="107"/>
      <c r="G803" s="107"/>
      <c r="H803" s="107"/>
    </row>
    <row r="804" spans="1:8">
      <c r="A804" s="107"/>
      <c r="B804" s="107"/>
      <c r="C804" s="107"/>
      <c r="D804" s="107"/>
      <c r="E804" s="107"/>
      <c r="F804" s="107"/>
      <c r="G804" s="107"/>
      <c r="H804" s="107"/>
    </row>
    <row r="805" spans="1:8">
      <c r="A805" s="107"/>
      <c r="B805" s="107"/>
      <c r="C805" s="107"/>
      <c r="D805" s="107"/>
      <c r="E805" s="107"/>
      <c r="F805" s="107"/>
      <c r="G805" s="107"/>
      <c r="H805" s="107"/>
    </row>
    <row r="806" spans="1:8">
      <c r="A806" s="107"/>
      <c r="B806" s="107"/>
      <c r="C806" s="107"/>
      <c r="D806" s="107"/>
      <c r="E806" s="107"/>
      <c r="F806" s="107"/>
      <c r="G806" s="107"/>
      <c r="H806" s="107"/>
    </row>
    <row r="807" spans="1:8">
      <c r="A807" s="107"/>
      <c r="B807" s="107"/>
      <c r="C807" s="107"/>
      <c r="D807" s="107"/>
      <c r="E807" s="107"/>
      <c r="F807" s="107"/>
      <c r="G807" s="107"/>
      <c r="H807" s="107"/>
    </row>
    <row r="808" spans="1:8">
      <c r="A808" s="107"/>
      <c r="B808" s="107"/>
      <c r="C808" s="107"/>
      <c r="D808" s="107"/>
      <c r="E808" s="107"/>
      <c r="F808" s="107"/>
      <c r="G808" s="107"/>
      <c r="H808" s="107"/>
    </row>
    <row r="809" spans="1:8">
      <c r="A809" s="107"/>
      <c r="B809" s="107"/>
      <c r="C809" s="107"/>
      <c r="D809" s="107"/>
      <c r="E809" s="107"/>
      <c r="F809" s="107"/>
      <c r="G809" s="107"/>
      <c r="H809" s="107"/>
    </row>
    <row r="810" spans="1:8">
      <c r="A810" s="107"/>
      <c r="B810" s="107"/>
      <c r="C810" s="107"/>
      <c r="D810" s="107"/>
      <c r="E810" s="107"/>
      <c r="F810" s="107"/>
      <c r="G810" s="107"/>
      <c r="H810" s="107"/>
    </row>
    <row r="811" spans="1:8">
      <c r="A811" s="107"/>
      <c r="B811" s="107"/>
      <c r="C811" s="107"/>
      <c r="D811" s="107"/>
      <c r="E811" s="107"/>
      <c r="F811" s="107"/>
      <c r="G811" s="107"/>
      <c r="H811" s="107"/>
    </row>
    <row r="812" spans="1:8">
      <c r="A812" s="107"/>
      <c r="B812" s="107"/>
      <c r="C812" s="107"/>
      <c r="D812" s="107"/>
      <c r="E812" s="107"/>
      <c r="F812" s="107"/>
      <c r="G812" s="107"/>
      <c r="H812" s="107"/>
    </row>
    <row r="813" spans="1:8">
      <c r="A813" s="107"/>
      <c r="B813" s="107"/>
      <c r="C813" s="107"/>
      <c r="D813" s="107"/>
      <c r="E813" s="107"/>
      <c r="F813" s="107"/>
      <c r="G813" s="107"/>
      <c r="H813" s="107"/>
    </row>
    <row r="814" spans="1:8">
      <c r="A814" s="107"/>
      <c r="B814" s="107"/>
      <c r="C814" s="107"/>
      <c r="D814" s="107"/>
      <c r="E814" s="107"/>
      <c r="F814" s="107"/>
      <c r="G814" s="107"/>
      <c r="H814" s="107"/>
    </row>
    <row r="815" spans="1:8">
      <c r="A815" s="107"/>
      <c r="B815" s="107"/>
      <c r="C815" s="107"/>
      <c r="D815" s="107"/>
      <c r="E815" s="107"/>
      <c r="F815" s="107"/>
      <c r="G815" s="107"/>
      <c r="H815" s="107"/>
    </row>
    <row r="816" spans="1:8">
      <c r="A816" s="107"/>
      <c r="B816" s="107"/>
      <c r="C816" s="107"/>
      <c r="D816" s="107"/>
      <c r="E816" s="107"/>
      <c r="F816" s="107"/>
      <c r="G816" s="107"/>
      <c r="H816" s="107"/>
    </row>
    <row r="817" spans="1:8">
      <c r="A817" s="107"/>
      <c r="B817" s="107"/>
      <c r="C817" s="107"/>
      <c r="D817" s="107"/>
      <c r="E817" s="107"/>
      <c r="F817" s="107"/>
      <c r="G817" s="107"/>
      <c r="H817" s="107"/>
    </row>
    <row r="818" spans="1:8">
      <c r="A818" s="107"/>
      <c r="B818" s="107"/>
      <c r="C818" s="107"/>
      <c r="D818" s="107"/>
      <c r="E818" s="107"/>
      <c r="F818" s="107"/>
      <c r="G818" s="107"/>
      <c r="H818" s="107"/>
    </row>
    <row r="819" spans="1:8">
      <c r="A819" s="107"/>
      <c r="B819" s="107"/>
      <c r="C819" s="107"/>
      <c r="D819" s="107"/>
      <c r="E819" s="107"/>
      <c r="F819" s="107"/>
      <c r="G819" s="107"/>
      <c r="H819" s="107"/>
    </row>
    <row r="820" spans="1:8">
      <c r="A820" s="107"/>
      <c r="B820" s="107"/>
      <c r="C820" s="107"/>
      <c r="D820" s="107"/>
      <c r="E820" s="107"/>
      <c r="F820" s="107"/>
      <c r="G820" s="107"/>
      <c r="H820" s="107"/>
    </row>
    <row r="821" spans="1:8">
      <c r="A821" s="107"/>
      <c r="B821" s="107"/>
      <c r="C821" s="107"/>
      <c r="D821" s="107"/>
      <c r="E821" s="107"/>
      <c r="F821" s="107"/>
      <c r="G821" s="107"/>
      <c r="H821" s="107"/>
    </row>
    <row r="822" spans="1:8">
      <c r="A822" s="107"/>
      <c r="B822" s="107"/>
      <c r="C822" s="107"/>
      <c r="D822" s="107"/>
      <c r="E822" s="107"/>
      <c r="F822" s="107"/>
      <c r="G822" s="107"/>
      <c r="H822" s="107"/>
    </row>
    <row r="823" spans="1:8">
      <c r="A823" s="107"/>
      <c r="B823" s="107"/>
      <c r="C823" s="107"/>
      <c r="D823" s="107"/>
      <c r="E823" s="107"/>
      <c r="F823" s="107"/>
      <c r="G823" s="107"/>
      <c r="H823" s="107"/>
    </row>
    <row r="824" spans="1:8">
      <c r="A824" s="107"/>
      <c r="B824" s="107"/>
      <c r="C824" s="107"/>
      <c r="D824" s="107"/>
      <c r="E824" s="107"/>
      <c r="F824" s="107"/>
      <c r="G824" s="107"/>
      <c r="H824" s="107"/>
    </row>
    <row r="825" spans="1:8">
      <c r="A825" s="107"/>
      <c r="B825" s="107"/>
      <c r="C825" s="107"/>
      <c r="D825" s="107"/>
      <c r="E825" s="107"/>
      <c r="F825" s="107"/>
      <c r="G825" s="107"/>
      <c r="H825" s="107"/>
    </row>
    <row r="826" spans="1:8">
      <c r="A826" s="107"/>
      <c r="B826" s="107"/>
      <c r="C826" s="107"/>
      <c r="D826" s="107"/>
      <c r="E826" s="107"/>
      <c r="F826" s="107"/>
      <c r="G826" s="107"/>
      <c r="H826" s="107"/>
    </row>
    <row r="827" spans="1:8">
      <c r="A827" s="107"/>
      <c r="B827" s="107"/>
      <c r="C827" s="107"/>
      <c r="D827" s="107"/>
      <c r="E827" s="107"/>
      <c r="F827" s="107"/>
      <c r="G827" s="107"/>
      <c r="H827" s="107"/>
    </row>
    <row r="828" spans="1:8">
      <c r="A828" s="107"/>
      <c r="B828" s="107"/>
      <c r="C828" s="107"/>
      <c r="D828" s="107"/>
      <c r="E828" s="107"/>
      <c r="F828" s="107"/>
      <c r="G828" s="107"/>
      <c r="H828" s="107"/>
    </row>
    <row r="829" spans="1:8">
      <c r="A829" s="107"/>
      <c r="B829" s="107"/>
      <c r="C829" s="107"/>
      <c r="D829" s="107"/>
      <c r="E829" s="107"/>
      <c r="F829" s="107"/>
      <c r="G829" s="107"/>
      <c r="H829" s="107"/>
    </row>
    <row r="830" spans="1:8">
      <c r="A830" s="107"/>
      <c r="B830" s="107"/>
      <c r="C830" s="107"/>
      <c r="D830" s="107"/>
      <c r="E830" s="107"/>
      <c r="F830" s="107"/>
      <c r="G830" s="107"/>
      <c r="H830" s="107"/>
    </row>
    <row r="831" spans="1:8">
      <c r="A831" s="107"/>
      <c r="B831" s="107"/>
      <c r="C831" s="107"/>
      <c r="D831" s="107"/>
      <c r="E831" s="107"/>
      <c r="F831" s="107"/>
      <c r="G831" s="107"/>
      <c r="H831" s="107"/>
    </row>
    <row r="832" spans="1:8">
      <c r="A832" s="107"/>
      <c r="B832" s="107"/>
      <c r="C832" s="107"/>
      <c r="D832" s="107"/>
      <c r="E832" s="107"/>
      <c r="F832" s="107"/>
      <c r="G832" s="107"/>
      <c r="H832" s="107"/>
    </row>
    <row r="833" spans="1:8">
      <c r="A833" s="107"/>
      <c r="B833" s="107"/>
      <c r="C833" s="107"/>
      <c r="D833" s="107"/>
      <c r="E833" s="107"/>
      <c r="F833" s="107"/>
      <c r="G833" s="107"/>
      <c r="H833" s="107"/>
    </row>
    <row r="834" spans="1:8">
      <c r="A834" s="107"/>
      <c r="B834" s="107"/>
      <c r="C834" s="107"/>
      <c r="D834" s="107"/>
      <c r="E834" s="107"/>
      <c r="F834" s="107"/>
      <c r="G834" s="107"/>
      <c r="H834" s="107"/>
    </row>
    <row r="835" spans="1:8">
      <c r="A835" s="107"/>
      <c r="B835" s="107"/>
      <c r="C835" s="107"/>
      <c r="D835" s="107"/>
      <c r="E835" s="107"/>
      <c r="F835" s="107"/>
      <c r="G835" s="107"/>
      <c r="H835" s="107"/>
    </row>
    <row r="836" spans="1:8">
      <c r="A836" s="107"/>
      <c r="B836" s="107"/>
      <c r="C836" s="107"/>
      <c r="D836" s="107"/>
      <c r="E836" s="107"/>
      <c r="F836" s="107"/>
      <c r="G836" s="107"/>
      <c r="H836" s="107"/>
    </row>
    <row r="837" spans="1:8">
      <c r="A837" s="107"/>
      <c r="B837" s="107"/>
      <c r="C837" s="107"/>
      <c r="D837" s="107"/>
      <c r="E837" s="107"/>
      <c r="F837" s="107"/>
      <c r="G837" s="107"/>
      <c r="H837" s="107"/>
    </row>
    <row r="838" spans="1:8">
      <c r="A838" s="107"/>
      <c r="B838" s="107"/>
      <c r="C838" s="107"/>
      <c r="D838" s="107"/>
      <c r="E838" s="107"/>
      <c r="F838" s="107"/>
      <c r="G838" s="107"/>
      <c r="H838" s="107"/>
    </row>
    <row r="839" spans="1:8">
      <c r="A839" s="107"/>
      <c r="B839" s="107"/>
      <c r="C839" s="107"/>
      <c r="D839" s="107"/>
      <c r="E839" s="107"/>
      <c r="F839" s="107"/>
      <c r="G839" s="107"/>
      <c r="H839" s="107"/>
    </row>
    <row r="840" spans="1:8">
      <c r="A840" s="107"/>
      <c r="B840" s="107"/>
      <c r="C840" s="107"/>
      <c r="D840" s="107"/>
      <c r="E840" s="107"/>
      <c r="F840" s="107"/>
      <c r="G840" s="107"/>
      <c r="H840" s="107"/>
    </row>
    <row r="841" spans="1:8">
      <c r="A841" s="107"/>
      <c r="B841" s="107"/>
      <c r="C841" s="107"/>
      <c r="D841" s="107"/>
      <c r="E841" s="107"/>
      <c r="F841" s="107"/>
      <c r="G841" s="107"/>
      <c r="H841" s="107"/>
    </row>
    <row r="842" spans="1:8">
      <c r="A842" s="107"/>
      <c r="B842" s="107"/>
      <c r="C842" s="107"/>
      <c r="D842" s="107"/>
      <c r="E842" s="107"/>
      <c r="F842" s="107"/>
      <c r="G842" s="107"/>
      <c r="H842" s="107"/>
    </row>
    <row r="843" spans="1:8">
      <c r="A843" s="107"/>
      <c r="B843" s="107"/>
      <c r="C843" s="107"/>
      <c r="D843" s="107"/>
      <c r="E843" s="107"/>
      <c r="F843" s="107"/>
      <c r="G843" s="107"/>
      <c r="H843" s="107"/>
    </row>
    <row r="844" spans="1:8">
      <c r="A844" s="107"/>
      <c r="B844" s="107"/>
      <c r="C844" s="107"/>
      <c r="D844" s="107"/>
      <c r="E844" s="107"/>
      <c r="F844" s="107"/>
      <c r="G844" s="107"/>
      <c r="H844" s="107"/>
    </row>
    <row r="845" spans="1:8">
      <c r="A845" s="107"/>
      <c r="B845" s="107"/>
      <c r="C845" s="107"/>
      <c r="D845" s="107"/>
      <c r="E845" s="107"/>
      <c r="F845" s="107"/>
      <c r="G845" s="107"/>
      <c r="H845" s="107"/>
    </row>
    <row r="846" spans="1:8">
      <c r="A846" s="107"/>
      <c r="B846" s="107"/>
      <c r="C846" s="107"/>
      <c r="D846" s="107"/>
      <c r="E846" s="107"/>
      <c r="F846" s="107"/>
      <c r="G846" s="107"/>
      <c r="H846" s="107"/>
    </row>
    <row r="847" spans="1:8">
      <c r="A847" s="107"/>
      <c r="B847" s="107"/>
      <c r="C847" s="107"/>
      <c r="D847" s="107"/>
      <c r="E847" s="107"/>
      <c r="F847" s="107"/>
      <c r="G847" s="107"/>
      <c r="H847" s="107"/>
    </row>
    <row r="848" spans="1:8">
      <c r="A848" s="107"/>
      <c r="B848" s="107"/>
      <c r="C848" s="107"/>
      <c r="D848" s="107"/>
      <c r="E848" s="107"/>
      <c r="F848" s="107"/>
      <c r="G848" s="107"/>
      <c r="H848" s="107"/>
    </row>
    <row r="849" spans="1:8">
      <c r="A849" s="107"/>
      <c r="B849" s="107"/>
      <c r="C849" s="107"/>
      <c r="D849" s="107"/>
      <c r="E849" s="107"/>
      <c r="F849" s="107"/>
      <c r="G849" s="107"/>
      <c r="H849" s="107"/>
    </row>
    <row r="850" spans="1:8">
      <c r="A850" s="107"/>
      <c r="B850" s="107"/>
      <c r="C850" s="107"/>
      <c r="D850" s="107"/>
      <c r="E850" s="107"/>
      <c r="F850" s="107"/>
      <c r="G850" s="107"/>
      <c r="H850" s="107"/>
    </row>
    <row r="851" spans="1:8">
      <c r="A851" s="107"/>
      <c r="B851" s="107"/>
      <c r="C851" s="107"/>
      <c r="D851" s="107"/>
      <c r="E851" s="107"/>
      <c r="F851" s="107"/>
      <c r="G851" s="107"/>
      <c r="H851" s="107"/>
    </row>
    <row r="852" spans="1:8">
      <c r="A852" s="107"/>
      <c r="B852" s="107"/>
      <c r="C852" s="107"/>
      <c r="D852" s="107"/>
      <c r="E852" s="107"/>
      <c r="F852" s="107"/>
      <c r="G852" s="107"/>
      <c r="H852" s="107"/>
    </row>
    <row r="853" spans="1:8">
      <c r="A853" s="107"/>
      <c r="B853" s="107"/>
      <c r="C853" s="107"/>
      <c r="D853" s="107"/>
      <c r="E853" s="107"/>
      <c r="F853" s="107"/>
      <c r="G853" s="107"/>
      <c r="H853" s="107"/>
    </row>
    <row r="854" spans="1:8">
      <c r="A854" s="107"/>
      <c r="B854" s="107"/>
      <c r="C854" s="107"/>
      <c r="D854" s="107"/>
      <c r="E854" s="107"/>
      <c r="F854" s="107"/>
      <c r="G854" s="107"/>
      <c r="H854" s="107"/>
    </row>
    <row r="855" spans="1:8">
      <c r="A855" s="107"/>
      <c r="B855" s="107"/>
      <c r="C855" s="107"/>
      <c r="D855" s="107"/>
      <c r="E855" s="107"/>
      <c r="F855" s="107"/>
      <c r="G855" s="107"/>
      <c r="H855" s="107"/>
    </row>
    <row r="856" spans="1:8">
      <c r="A856" s="107"/>
      <c r="B856" s="107"/>
      <c r="C856" s="107"/>
      <c r="D856" s="107"/>
      <c r="E856" s="107"/>
      <c r="F856" s="107"/>
      <c r="G856" s="107"/>
      <c r="H856" s="107"/>
    </row>
    <row r="857" spans="1:8">
      <c r="A857" s="107"/>
      <c r="B857" s="107"/>
      <c r="C857" s="107"/>
      <c r="D857" s="107"/>
      <c r="E857" s="107"/>
      <c r="F857" s="107"/>
      <c r="G857" s="107"/>
      <c r="H857" s="107"/>
    </row>
    <row r="858" spans="1:8">
      <c r="A858" s="107"/>
      <c r="B858" s="107"/>
      <c r="C858" s="107"/>
      <c r="D858" s="107"/>
      <c r="E858" s="107"/>
      <c r="F858" s="107"/>
      <c r="G858" s="107"/>
      <c r="H858" s="107"/>
    </row>
    <row r="859" spans="1:8">
      <c r="A859" s="107"/>
      <c r="B859" s="107"/>
      <c r="C859" s="107"/>
      <c r="D859" s="107"/>
      <c r="E859" s="107"/>
      <c r="F859" s="107"/>
      <c r="G859" s="107"/>
      <c r="H859" s="107"/>
    </row>
    <row r="860" spans="1:8">
      <c r="A860" s="107"/>
      <c r="B860" s="107"/>
      <c r="C860" s="107"/>
      <c r="D860" s="107"/>
      <c r="E860" s="107"/>
      <c r="F860" s="107"/>
      <c r="G860" s="107"/>
      <c r="H860" s="107"/>
    </row>
    <row r="861" spans="1:8">
      <c r="A861" s="107"/>
      <c r="B861" s="107"/>
      <c r="C861" s="107"/>
      <c r="D861" s="107"/>
      <c r="E861" s="107"/>
      <c r="F861" s="107"/>
      <c r="G861" s="107"/>
      <c r="H861" s="107"/>
    </row>
    <row r="862" spans="1:8">
      <c r="A862" s="107"/>
      <c r="B862" s="107"/>
      <c r="C862" s="107"/>
      <c r="D862" s="107"/>
      <c r="E862" s="107"/>
      <c r="F862" s="107"/>
      <c r="G862" s="107"/>
      <c r="H862" s="107"/>
    </row>
    <row r="863" spans="1:8">
      <c r="A863" s="107"/>
      <c r="B863" s="107"/>
      <c r="C863" s="107"/>
      <c r="D863" s="107"/>
      <c r="E863" s="107"/>
      <c r="F863" s="107"/>
      <c r="G863" s="107"/>
      <c r="H863" s="107"/>
    </row>
    <row r="864" spans="1:8">
      <c r="A864" s="107"/>
      <c r="B864" s="107"/>
      <c r="C864" s="107"/>
      <c r="D864" s="107"/>
      <c r="E864" s="107"/>
      <c r="F864" s="107"/>
      <c r="G864" s="107"/>
      <c r="H864" s="107"/>
    </row>
    <row r="865" spans="1:8">
      <c r="A865" s="107"/>
      <c r="B865" s="107"/>
      <c r="C865" s="107"/>
      <c r="D865" s="107"/>
      <c r="E865" s="107"/>
      <c r="F865" s="107"/>
      <c r="G865" s="107"/>
      <c r="H865" s="107"/>
    </row>
    <row r="866" spans="1:8">
      <c r="A866" s="107"/>
      <c r="B866" s="107"/>
      <c r="C866" s="107"/>
      <c r="D866" s="107"/>
      <c r="E866" s="107"/>
      <c r="F866" s="107"/>
      <c r="G866" s="107"/>
      <c r="H866" s="107"/>
    </row>
    <row r="867" spans="1:8">
      <c r="A867" s="107"/>
      <c r="B867" s="107"/>
      <c r="C867" s="107"/>
      <c r="D867" s="107"/>
      <c r="E867" s="107"/>
      <c r="F867" s="107"/>
      <c r="G867" s="107"/>
      <c r="H867" s="107"/>
    </row>
    <row r="868" spans="1:8">
      <c r="A868" s="107"/>
      <c r="B868" s="107"/>
      <c r="C868" s="107"/>
      <c r="D868" s="107"/>
      <c r="E868" s="107"/>
      <c r="F868" s="107"/>
      <c r="G868" s="107"/>
      <c r="H868" s="107"/>
    </row>
    <row r="869" spans="1:8">
      <c r="A869" s="107"/>
      <c r="B869" s="107"/>
      <c r="C869" s="107"/>
      <c r="D869" s="107"/>
      <c r="E869" s="107"/>
      <c r="F869" s="107"/>
      <c r="G869" s="107"/>
      <c r="H869" s="107"/>
    </row>
    <row r="870" spans="1:8">
      <c r="A870" s="107"/>
      <c r="B870" s="107"/>
      <c r="C870" s="107"/>
      <c r="D870" s="107"/>
      <c r="E870" s="107"/>
      <c r="F870" s="107"/>
      <c r="G870" s="107"/>
      <c r="H870" s="107"/>
    </row>
    <row r="871" spans="1:8">
      <c r="A871" s="107"/>
      <c r="B871" s="107"/>
      <c r="C871" s="107"/>
      <c r="D871" s="107"/>
      <c r="E871" s="107"/>
      <c r="F871" s="107"/>
      <c r="G871" s="107"/>
      <c r="H871" s="107"/>
    </row>
    <row r="872" spans="1:8">
      <c r="A872" s="107"/>
      <c r="B872" s="107"/>
      <c r="C872" s="107"/>
      <c r="D872" s="107"/>
      <c r="E872" s="107"/>
      <c r="F872" s="107"/>
      <c r="G872" s="107"/>
      <c r="H872" s="107"/>
    </row>
    <row r="873" spans="1:8">
      <c r="A873" s="107"/>
      <c r="B873" s="107"/>
      <c r="C873" s="107"/>
      <c r="D873" s="107"/>
      <c r="E873" s="107"/>
      <c r="F873" s="107"/>
      <c r="G873" s="107"/>
      <c r="H873" s="107"/>
    </row>
    <row r="874" spans="1:8">
      <c r="A874" s="107"/>
      <c r="B874" s="107"/>
      <c r="C874" s="107"/>
      <c r="D874" s="107"/>
      <c r="E874" s="107"/>
      <c r="F874" s="107"/>
      <c r="G874" s="107"/>
      <c r="H874" s="107"/>
    </row>
    <row r="875" spans="1:8">
      <c r="A875" s="107"/>
      <c r="B875" s="107"/>
      <c r="C875" s="107"/>
      <c r="D875" s="107"/>
      <c r="E875" s="107"/>
      <c r="F875" s="107"/>
      <c r="G875" s="107"/>
      <c r="H875" s="107"/>
    </row>
    <row r="876" spans="1:8">
      <c r="A876" s="107"/>
      <c r="B876" s="107"/>
      <c r="C876" s="107"/>
      <c r="D876" s="107"/>
      <c r="E876" s="107"/>
      <c r="F876" s="107"/>
      <c r="G876" s="107"/>
      <c r="H876" s="107"/>
    </row>
    <row r="877" spans="1:8">
      <c r="A877" s="107"/>
      <c r="B877" s="107"/>
      <c r="C877" s="107"/>
      <c r="D877" s="107"/>
      <c r="E877" s="107"/>
      <c r="F877" s="107"/>
      <c r="G877" s="107"/>
      <c r="H877" s="107"/>
    </row>
    <row r="878" spans="1:8">
      <c r="A878" s="107"/>
      <c r="B878" s="107"/>
      <c r="C878" s="107"/>
      <c r="D878" s="107"/>
      <c r="E878" s="107"/>
      <c r="F878" s="107"/>
      <c r="G878" s="107"/>
      <c r="H878" s="107"/>
    </row>
    <row r="879" spans="1:8">
      <c r="A879" s="107"/>
      <c r="B879" s="107"/>
      <c r="C879" s="107"/>
      <c r="D879" s="107"/>
      <c r="E879" s="107"/>
      <c r="F879" s="107"/>
      <c r="G879" s="107"/>
      <c r="H879" s="107"/>
    </row>
    <row r="880" spans="1:8">
      <c r="A880" s="107"/>
      <c r="B880" s="107"/>
      <c r="C880" s="107"/>
      <c r="D880" s="107"/>
      <c r="E880" s="107"/>
      <c r="F880" s="107"/>
      <c r="G880" s="107"/>
      <c r="H880" s="107"/>
    </row>
    <row r="881" spans="1:8">
      <c r="A881" s="107"/>
      <c r="B881" s="107"/>
      <c r="C881" s="107"/>
      <c r="D881" s="107"/>
      <c r="E881" s="107"/>
      <c r="F881" s="107"/>
      <c r="G881" s="107"/>
      <c r="H881" s="107"/>
    </row>
    <row r="882" spans="1:8">
      <c r="A882" s="107"/>
      <c r="B882" s="107"/>
      <c r="C882" s="107"/>
      <c r="D882" s="107"/>
      <c r="E882" s="107"/>
      <c r="F882" s="107"/>
      <c r="G882" s="107"/>
      <c r="H882" s="107"/>
    </row>
    <row r="883" spans="1:8">
      <c r="A883" s="107"/>
      <c r="B883" s="107"/>
      <c r="C883" s="107"/>
      <c r="D883" s="107"/>
      <c r="E883" s="107"/>
      <c r="F883" s="107"/>
      <c r="G883" s="107"/>
      <c r="H883" s="107"/>
    </row>
    <row r="884" spans="1:8">
      <c r="A884" s="107"/>
      <c r="B884" s="107"/>
      <c r="C884" s="107"/>
      <c r="D884" s="107"/>
      <c r="E884" s="107"/>
      <c r="F884" s="107"/>
      <c r="G884" s="107"/>
      <c r="H884" s="107"/>
    </row>
    <row r="885" spans="1:8">
      <c r="A885" s="107"/>
      <c r="B885" s="107"/>
      <c r="C885" s="107"/>
      <c r="D885" s="107"/>
      <c r="E885" s="107"/>
      <c r="F885" s="107"/>
      <c r="G885" s="107"/>
      <c r="H885" s="107"/>
    </row>
    <row r="886" spans="1:8">
      <c r="A886" s="107"/>
      <c r="B886" s="107"/>
      <c r="C886" s="107"/>
      <c r="D886" s="107"/>
      <c r="E886" s="107"/>
      <c r="F886" s="107"/>
      <c r="G886" s="107"/>
      <c r="H886" s="107"/>
    </row>
    <row r="887" spans="1:8">
      <c r="A887" s="107"/>
      <c r="B887" s="107"/>
      <c r="C887" s="107"/>
      <c r="D887" s="107"/>
      <c r="E887" s="107"/>
      <c r="F887" s="107"/>
      <c r="G887" s="107"/>
      <c r="H887" s="107"/>
    </row>
    <row r="888" spans="1:8">
      <c r="A888" s="107"/>
      <c r="B888" s="107"/>
      <c r="C888" s="107"/>
      <c r="D888" s="107"/>
      <c r="E888" s="107"/>
      <c r="F888" s="107"/>
      <c r="G888" s="107"/>
      <c r="H888" s="107"/>
    </row>
    <row r="889" spans="1:8">
      <c r="A889" s="107"/>
      <c r="B889" s="107"/>
      <c r="C889" s="107"/>
      <c r="D889" s="107"/>
      <c r="E889" s="107"/>
      <c r="F889" s="107"/>
      <c r="G889" s="107"/>
      <c r="H889" s="107"/>
    </row>
    <row r="890" spans="1:8">
      <c r="A890" s="107"/>
      <c r="B890" s="107"/>
      <c r="C890" s="107"/>
      <c r="D890" s="107"/>
      <c r="E890" s="107"/>
      <c r="F890" s="107"/>
      <c r="G890" s="107"/>
      <c r="H890" s="107"/>
    </row>
    <row r="891" spans="1:8">
      <c r="A891" s="107"/>
      <c r="B891" s="107"/>
      <c r="C891" s="107"/>
      <c r="D891" s="107"/>
      <c r="E891" s="107"/>
      <c r="F891" s="107"/>
      <c r="G891" s="107"/>
      <c r="H891" s="107"/>
    </row>
    <row r="892" spans="1:8">
      <c r="A892" s="107"/>
      <c r="B892" s="107"/>
      <c r="C892" s="107"/>
      <c r="D892" s="107"/>
      <c r="E892" s="107"/>
      <c r="F892" s="107"/>
      <c r="G892" s="107"/>
      <c r="H892" s="107"/>
    </row>
    <row r="893" spans="1:8">
      <c r="A893" s="107"/>
      <c r="B893" s="107"/>
      <c r="C893" s="107"/>
      <c r="D893" s="107"/>
      <c r="E893" s="107"/>
      <c r="F893" s="107"/>
      <c r="G893" s="107"/>
      <c r="H893" s="107"/>
    </row>
    <row r="894" spans="1:8">
      <c r="A894" s="107"/>
      <c r="B894" s="107"/>
      <c r="C894" s="107"/>
      <c r="D894" s="107"/>
      <c r="E894" s="107"/>
      <c r="F894" s="107"/>
      <c r="G894" s="107"/>
      <c r="H894" s="107"/>
    </row>
    <row r="895" spans="1:8">
      <c r="A895" s="107"/>
      <c r="B895" s="107"/>
      <c r="C895" s="107"/>
      <c r="D895" s="107"/>
      <c r="E895" s="107"/>
      <c r="F895" s="107"/>
      <c r="G895" s="107"/>
      <c r="H895" s="107"/>
    </row>
    <row r="896" spans="1:8">
      <c r="A896" s="107"/>
      <c r="B896" s="107"/>
      <c r="C896" s="107"/>
      <c r="D896" s="107"/>
      <c r="E896" s="107"/>
      <c r="F896" s="107"/>
      <c r="G896" s="107"/>
      <c r="H896" s="107"/>
    </row>
    <row r="897" spans="1:8">
      <c r="A897" s="107"/>
      <c r="B897" s="107"/>
      <c r="C897" s="107"/>
      <c r="D897" s="107"/>
      <c r="E897" s="107"/>
      <c r="F897" s="107"/>
      <c r="G897" s="107"/>
      <c r="H897" s="107"/>
    </row>
    <row r="898" spans="1:8">
      <c r="A898" s="107"/>
      <c r="B898" s="107"/>
      <c r="C898" s="107"/>
      <c r="D898" s="107"/>
      <c r="E898" s="107"/>
      <c r="F898" s="107"/>
      <c r="G898" s="107"/>
      <c r="H898" s="107"/>
    </row>
    <row r="899" spans="1:8">
      <c r="A899" s="107"/>
      <c r="B899" s="107"/>
      <c r="C899" s="107"/>
      <c r="D899" s="107"/>
      <c r="E899" s="107"/>
      <c r="F899" s="107"/>
      <c r="G899" s="107"/>
      <c r="H899" s="107"/>
    </row>
    <row r="900" spans="1:8">
      <c r="A900" s="107"/>
      <c r="B900" s="107"/>
      <c r="C900" s="107"/>
      <c r="D900" s="107"/>
      <c r="E900" s="107"/>
      <c r="F900" s="107"/>
      <c r="G900" s="107"/>
      <c r="H900" s="107"/>
    </row>
    <row r="901" spans="1:8">
      <c r="A901" s="107"/>
      <c r="B901" s="107"/>
      <c r="C901" s="107"/>
      <c r="D901" s="107"/>
      <c r="E901" s="107"/>
      <c r="F901" s="107"/>
      <c r="G901" s="107"/>
      <c r="H901" s="107"/>
    </row>
    <row r="902" spans="1:8">
      <c r="A902" s="107"/>
      <c r="B902" s="107"/>
      <c r="C902" s="107"/>
      <c r="D902" s="107"/>
      <c r="E902" s="107"/>
      <c r="F902" s="107"/>
      <c r="G902" s="107"/>
      <c r="H902" s="107"/>
    </row>
    <row r="903" spans="1:8">
      <c r="A903" s="107"/>
      <c r="B903" s="107"/>
      <c r="C903" s="107"/>
      <c r="D903" s="107"/>
      <c r="E903" s="107"/>
      <c r="F903" s="107"/>
      <c r="G903" s="107"/>
      <c r="H903" s="107"/>
    </row>
    <row r="904" spans="1:8">
      <c r="A904" s="107"/>
      <c r="B904" s="107"/>
      <c r="C904" s="107"/>
      <c r="D904" s="107"/>
      <c r="E904" s="107"/>
      <c r="F904" s="107"/>
      <c r="G904" s="107"/>
      <c r="H904" s="107"/>
    </row>
    <row r="905" spans="1:8">
      <c r="A905" s="107"/>
      <c r="B905" s="107"/>
      <c r="C905" s="107"/>
      <c r="D905" s="107"/>
      <c r="E905" s="107"/>
      <c r="F905" s="107"/>
      <c r="G905" s="107"/>
      <c r="H905" s="107"/>
    </row>
    <row r="906" spans="1:8">
      <c r="A906" s="107"/>
      <c r="B906" s="107"/>
      <c r="C906" s="107"/>
      <c r="D906" s="107"/>
      <c r="E906" s="107"/>
      <c r="F906" s="107"/>
      <c r="G906" s="107"/>
      <c r="H906" s="107"/>
    </row>
    <row r="907" spans="1:8">
      <c r="A907" s="107"/>
      <c r="B907" s="107"/>
      <c r="C907" s="107"/>
      <c r="D907" s="107"/>
      <c r="E907" s="107"/>
      <c r="F907" s="107"/>
      <c r="G907" s="107"/>
      <c r="H907" s="107"/>
    </row>
    <row r="908" spans="1:8">
      <c r="A908" s="107"/>
      <c r="B908" s="107"/>
      <c r="C908" s="107"/>
      <c r="D908" s="107"/>
      <c r="E908" s="107"/>
      <c r="F908" s="107"/>
      <c r="G908" s="107"/>
      <c r="H908" s="107"/>
    </row>
    <row r="909" spans="1:8">
      <c r="A909" s="107"/>
      <c r="B909" s="107"/>
      <c r="C909" s="107"/>
      <c r="D909" s="107"/>
      <c r="E909" s="107"/>
      <c r="F909" s="107"/>
      <c r="G909" s="107"/>
      <c r="H909" s="107"/>
    </row>
    <row r="910" spans="1:8">
      <c r="A910" s="107"/>
      <c r="B910" s="107"/>
      <c r="C910" s="107"/>
      <c r="D910" s="107"/>
      <c r="E910" s="107"/>
      <c r="F910" s="107"/>
      <c r="G910" s="107"/>
      <c r="H910" s="107"/>
    </row>
    <row r="911" spans="1:8">
      <c r="A911" s="107"/>
      <c r="B911" s="107"/>
      <c r="C911" s="107"/>
      <c r="D911" s="107"/>
      <c r="E911" s="107"/>
      <c r="F911" s="107"/>
      <c r="G911" s="107"/>
      <c r="H911" s="107"/>
    </row>
    <row r="912" spans="1:8">
      <c r="A912" s="107"/>
      <c r="B912" s="107"/>
      <c r="C912" s="107"/>
      <c r="D912" s="107"/>
      <c r="E912" s="107"/>
      <c r="F912" s="107"/>
      <c r="G912" s="107"/>
      <c r="H912" s="107"/>
    </row>
    <row r="913" spans="1:8">
      <c r="A913" s="107"/>
      <c r="B913" s="107"/>
      <c r="C913" s="107"/>
      <c r="D913" s="107"/>
      <c r="E913" s="107"/>
      <c r="F913" s="107"/>
      <c r="G913" s="107"/>
      <c r="H913" s="107"/>
    </row>
    <row r="914" spans="1:8">
      <c r="A914" s="107"/>
      <c r="B914" s="107"/>
      <c r="C914" s="107"/>
      <c r="D914" s="107"/>
      <c r="E914" s="107"/>
      <c r="F914" s="107"/>
      <c r="G914" s="107"/>
      <c r="H914" s="107"/>
    </row>
    <row r="915" spans="1:8">
      <c r="A915" s="107"/>
      <c r="B915" s="107"/>
      <c r="C915" s="107"/>
      <c r="D915" s="107"/>
      <c r="E915" s="107"/>
      <c r="F915" s="107"/>
      <c r="G915" s="107"/>
      <c r="H915" s="107"/>
    </row>
    <row r="916" spans="1:8">
      <c r="A916" s="107"/>
      <c r="B916" s="107"/>
      <c r="C916" s="107"/>
      <c r="D916" s="107"/>
      <c r="E916" s="107"/>
      <c r="F916" s="107"/>
      <c r="G916" s="107"/>
      <c r="H916" s="107"/>
    </row>
    <row r="917" spans="1:8">
      <c r="A917" s="107"/>
      <c r="B917" s="107"/>
      <c r="C917" s="107"/>
      <c r="D917" s="107"/>
      <c r="E917" s="107"/>
      <c r="F917" s="107"/>
      <c r="G917" s="107"/>
      <c r="H917" s="107"/>
    </row>
    <row r="918" spans="1:8">
      <c r="A918" s="107"/>
      <c r="B918" s="107"/>
      <c r="C918" s="107"/>
      <c r="D918" s="107"/>
      <c r="E918" s="107"/>
      <c r="F918" s="107"/>
      <c r="G918" s="107"/>
      <c r="H918" s="107"/>
    </row>
    <row r="919" spans="1:8">
      <c r="A919" s="107"/>
      <c r="B919" s="107"/>
      <c r="C919" s="107"/>
      <c r="D919" s="107"/>
      <c r="E919" s="107"/>
      <c r="F919" s="107"/>
      <c r="G919" s="107"/>
      <c r="H919" s="107"/>
    </row>
    <row r="920" spans="1:8">
      <c r="A920" s="107"/>
      <c r="B920" s="107"/>
      <c r="C920" s="107"/>
      <c r="D920" s="107"/>
      <c r="E920" s="107"/>
      <c r="F920" s="107"/>
      <c r="G920" s="107"/>
      <c r="H920" s="107"/>
    </row>
    <row r="921" spans="1:8">
      <c r="A921" s="107"/>
      <c r="B921" s="107"/>
      <c r="C921" s="107"/>
      <c r="D921" s="107"/>
      <c r="E921" s="107"/>
      <c r="F921" s="107"/>
      <c r="G921" s="107"/>
      <c r="H921" s="107"/>
    </row>
    <row r="922" spans="1:8">
      <c r="A922" s="107"/>
      <c r="B922" s="107"/>
      <c r="C922" s="107"/>
      <c r="D922" s="107"/>
      <c r="E922" s="107"/>
      <c r="F922" s="107"/>
      <c r="G922" s="107"/>
      <c r="H922" s="107"/>
    </row>
    <row r="923" spans="1:8">
      <c r="A923" s="107"/>
      <c r="B923" s="107"/>
      <c r="C923" s="107"/>
      <c r="D923" s="107"/>
      <c r="E923" s="107"/>
      <c r="F923" s="107"/>
      <c r="G923" s="107"/>
      <c r="H923" s="107"/>
    </row>
    <row r="924" spans="1:8">
      <c r="A924" s="107"/>
      <c r="B924" s="107"/>
      <c r="C924" s="107"/>
      <c r="D924" s="107"/>
      <c r="E924" s="107"/>
      <c r="F924" s="107"/>
      <c r="G924" s="107"/>
      <c r="H924" s="107"/>
    </row>
    <row r="925" spans="1:8">
      <c r="A925" s="107"/>
      <c r="B925" s="107"/>
      <c r="C925" s="107"/>
      <c r="D925" s="107"/>
      <c r="E925" s="107"/>
      <c r="F925" s="107"/>
      <c r="G925" s="107"/>
      <c r="H925" s="107"/>
    </row>
    <row r="926" spans="1:8">
      <c r="A926" s="107"/>
      <c r="B926" s="107"/>
      <c r="C926" s="107"/>
      <c r="D926" s="107"/>
      <c r="E926" s="107"/>
      <c r="F926" s="107"/>
      <c r="G926" s="107"/>
      <c r="H926" s="107"/>
    </row>
    <row r="927" spans="1:8">
      <c r="A927" s="107"/>
      <c r="B927" s="107"/>
      <c r="C927" s="107"/>
      <c r="D927" s="107"/>
      <c r="E927" s="107"/>
      <c r="F927" s="107"/>
      <c r="G927" s="107"/>
      <c r="H927" s="107"/>
    </row>
    <row r="928" spans="1:8">
      <c r="A928" s="107"/>
      <c r="B928" s="107"/>
      <c r="C928" s="107"/>
      <c r="D928" s="107"/>
      <c r="E928" s="107"/>
      <c r="F928" s="107"/>
      <c r="G928" s="107"/>
      <c r="H928" s="107"/>
    </row>
    <row r="929" spans="1:8">
      <c r="A929" s="107"/>
      <c r="B929" s="107"/>
      <c r="C929" s="107"/>
      <c r="D929" s="107"/>
      <c r="E929" s="107"/>
      <c r="F929" s="107"/>
      <c r="G929" s="107"/>
      <c r="H929" s="107"/>
    </row>
    <row r="930" spans="1:8">
      <c r="A930" s="107"/>
      <c r="B930" s="107"/>
      <c r="C930" s="107"/>
      <c r="D930" s="107"/>
      <c r="E930" s="107"/>
      <c r="F930" s="107"/>
      <c r="G930" s="107"/>
      <c r="H930" s="107"/>
    </row>
    <row r="931" spans="1:8">
      <c r="A931" s="107"/>
      <c r="B931" s="107"/>
      <c r="C931" s="107"/>
      <c r="D931" s="107"/>
      <c r="E931" s="107"/>
      <c r="F931" s="107"/>
      <c r="G931" s="107"/>
      <c r="H931" s="107"/>
    </row>
    <row r="932" spans="1:8">
      <c r="A932" s="107"/>
      <c r="B932" s="107"/>
      <c r="C932" s="107"/>
      <c r="D932" s="107"/>
      <c r="E932" s="107"/>
      <c r="F932" s="107"/>
      <c r="G932" s="107"/>
      <c r="H932" s="107"/>
    </row>
    <row r="933" spans="1:8">
      <c r="A933" s="107"/>
      <c r="B933" s="107"/>
      <c r="C933" s="107"/>
      <c r="D933" s="107"/>
      <c r="E933" s="107"/>
      <c r="F933" s="107"/>
      <c r="G933" s="107"/>
      <c r="H933" s="107"/>
    </row>
    <row r="934" spans="1:8">
      <c r="A934" s="107"/>
      <c r="B934" s="107"/>
      <c r="C934" s="107"/>
      <c r="D934" s="107"/>
      <c r="E934" s="107"/>
      <c r="F934" s="107"/>
      <c r="G934" s="107"/>
      <c r="H934" s="107"/>
    </row>
    <row r="935" spans="1:8">
      <c r="A935" s="107"/>
      <c r="B935" s="107"/>
      <c r="C935" s="107"/>
      <c r="D935" s="107"/>
      <c r="E935" s="107"/>
      <c r="F935" s="107"/>
      <c r="G935" s="107"/>
      <c r="H935" s="107"/>
    </row>
    <row r="936" spans="1:8">
      <c r="A936" s="107"/>
      <c r="B936" s="107"/>
      <c r="C936" s="107"/>
      <c r="D936" s="107"/>
      <c r="E936" s="107"/>
      <c r="F936" s="107"/>
      <c r="G936" s="107"/>
      <c r="H936" s="107"/>
    </row>
    <row r="937" spans="1:8">
      <c r="A937" s="107"/>
      <c r="B937" s="107"/>
      <c r="C937" s="107"/>
      <c r="D937" s="107"/>
      <c r="E937" s="107"/>
      <c r="F937" s="107"/>
      <c r="G937" s="107"/>
      <c r="H937" s="107"/>
    </row>
    <row r="938" spans="1:8">
      <c r="A938" s="107"/>
      <c r="B938" s="107"/>
      <c r="C938" s="107"/>
      <c r="D938" s="107"/>
      <c r="E938" s="107"/>
      <c r="F938" s="107"/>
      <c r="G938" s="107"/>
      <c r="H938" s="107"/>
    </row>
    <row r="939" spans="1:8">
      <c r="A939" s="107"/>
      <c r="B939" s="107"/>
      <c r="C939" s="107"/>
      <c r="D939" s="107"/>
      <c r="E939" s="107"/>
      <c r="F939" s="107"/>
      <c r="G939" s="107"/>
      <c r="H939" s="107"/>
    </row>
    <row r="940" spans="1:8">
      <c r="A940" s="107"/>
      <c r="B940" s="107"/>
      <c r="C940" s="107"/>
      <c r="D940" s="107"/>
      <c r="E940" s="107"/>
      <c r="F940" s="107"/>
      <c r="G940" s="107"/>
      <c r="H940" s="107"/>
    </row>
    <row r="941" spans="1:8">
      <c r="A941" s="107"/>
      <c r="B941" s="107"/>
      <c r="C941" s="107"/>
      <c r="D941" s="107"/>
      <c r="E941" s="107"/>
      <c r="F941" s="107"/>
      <c r="G941" s="107"/>
      <c r="H941" s="107"/>
    </row>
    <row r="942" spans="1:8">
      <c r="A942" s="107"/>
      <c r="B942" s="107"/>
      <c r="C942" s="107"/>
      <c r="D942" s="107"/>
      <c r="E942" s="107"/>
      <c r="F942" s="107"/>
      <c r="G942" s="107"/>
      <c r="H942" s="107"/>
    </row>
    <row r="943" spans="1:8">
      <c r="A943" s="107"/>
      <c r="B943" s="107"/>
      <c r="C943" s="107"/>
      <c r="D943" s="107"/>
      <c r="E943" s="107"/>
      <c r="F943" s="107"/>
      <c r="G943" s="107"/>
      <c r="H943" s="107"/>
    </row>
    <row r="944" spans="1:8">
      <c r="A944" s="107"/>
      <c r="B944" s="107"/>
      <c r="C944" s="107"/>
      <c r="D944" s="107"/>
      <c r="E944" s="107"/>
      <c r="F944" s="107"/>
      <c r="G944" s="107"/>
      <c r="H944" s="107"/>
    </row>
    <row r="945" spans="1:8">
      <c r="A945" s="107"/>
      <c r="B945" s="107"/>
      <c r="C945" s="107"/>
      <c r="D945" s="107"/>
      <c r="E945" s="107"/>
      <c r="F945" s="107"/>
      <c r="G945" s="107"/>
      <c r="H945" s="107"/>
    </row>
    <row r="946" spans="1:8">
      <c r="A946" s="107"/>
      <c r="B946" s="107"/>
      <c r="C946" s="107"/>
      <c r="D946" s="107"/>
      <c r="E946" s="107"/>
      <c r="F946" s="107"/>
      <c r="G946" s="107"/>
      <c r="H946" s="107"/>
    </row>
    <row r="947" spans="1:8">
      <c r="A947" s="107"/>
      <c r="B947" s="107"/>
      <c r="C947" s="107"/>
      <c r="D947" s="107"/>
      <c r="E947" s="107"/>
      <c r="F947" s="107"/>
      <c r="G947" s="107"/>
      <c r="H947" s="107"/>
    </row>
    <row r="948" spans="1:8">
      <c r="A948" s="107"/>
      <c r="B948" s="107"/>
      <c r="C948" s="107"/>
      <c r="D948" s="107"/>
      <c r="E948" s="107"/>
      <c r="F948" s="107"/>
      <c r="G948" s="107"/>
      <c r="H948" s="107"/>
    </row>
    <row r="949" spans="1:8">
      <c r="A949" s="107"/>
      <c r="B949" s="107"/>
      <c r="C949" s="107"/>
      <c r="D949" s="107"/>
      <c r="E949" s="107"/>
      <c r="F949" s="107"/>
      <c r="G949" s="107"/>
      <c r="H949" s="107"/>
    </row>
    <row r="950" spans="1:8">
      <c r="A950" s="107"/>
      <c r="B950" s="107"/>
      <c r="C950" s="107"/>
      <c r="D950" s="107"/>
      <c r="E950" s="107"/>
      <c r="F950" s="107"/>
      <c r="G950" s="107"/>
      <c r="H950" s="107"/>
    </row>
    <row r="951" spans="1:8">
      <c r="A951" s="107"/>
      <c r="B951" s="107"/>
      <c r="C951" s="107"/>
      <c r="D951" s="107"/>
      <c r="E951" s="107"/>
      <c r="F951" s="107"/>
      <c r="G951" s="107"/>
      <c r="H951" s="107"/>
    </row>
    <row r="952" spans="1:8">
      <c r="A952" s="107"/>
      <c r="B952" s="107"/>
      <c r="C952" s="107"/>
      <c r="D952" s="107"/>
      <c r="E952" s="107"/>
      <c r="F952" s="107"/>
      <c r="G952" s="107"/>
      <c r="H952" s="107"/>
    </row>
    <row r="953" spans="1:8">
      <c r="A953" s="107"/>
      <c r="B953" s="107"/>
      <c r="C953" s="107"/>
      <c r="D953" s="107"/>
      <c r="E953" s="107"/>
      <c r="F953" s="107"/>
      <c r="G953" s="107"/>
      <c r="H953" s="107"/>
    </row>
    <row r="954" spans="1:8">
      <c r="A954" s="107"/>
      <c r="B954" s="107"/>
      <c r="C954" s="107"/>
      <c r="D954" s="107"/>
      <c r="E954" s="107"/>
      <c r="F954" s="107"/>
      <c r="G954" s="107"/>
      <c r="H954" s="107"/>
    </row>
    <row r="955" spans="1:8">
      <c r="A955" s="107"/>
      <c r="B955" s="107"/>
      <c r="C955" s="107"/>
      <c r="D955" s="107"/>
      <c r="E955" s="107"/>
      <c r="F955" s="107"/>
      <c r="G955" s="107"/>
      <c r="H955" s="107"/>
    </row>
    <row r="956" spans="1:8">
      <c r="A956" s="107"/>
      <c r="B956" s="107"/>
      <c r="C956" s="107"/>
      <c r="D956" s="107"/>
      <c r="E956" s="107"/>
      <c r="F956" s="107"/>
      <c r="G956" s="107"/>
      <c r="H956" s="107"/>
    </row>
    <row r="957" spans="1:8">
      <c r="A957" s="107"/>
      <c r="B957" s="107"/>
      <c r="C957" s="107"/>
      <c r="D957" s="107"/>
      <c r="E957" s="107"/>
      <c r="F957" s="107"/>
      <c r="G957" s="107"/>
      <c r="H957" s="107"/>
    </row>
    <row r="958" spans="1:8">
      <c r="A958" s="107"/>
      <c r="B958" s="107"/>
      <c r="C958" s="107"/>
      <c r="D958" s="107"/>
      <c r="E958" s="107"/>
      <c r="F958" s="107"/>
      <c r="G958" s="107"/>
      <c r="H958" s="107"/>
    </row>
    <row r="959" spans="1:8">
      <c r="A959" s="107"/>
      <c r="B959" s="107"/>
      <c r="C959" s="107"/>
      <c r="D959" s="107"/>
      <c r="E959" s="107"/>
      <c r="F959" s="107"/>
      <c r="G959" s="107"/>
      <c r="H959" s="107"/>
    </row>
    <row r="960" spans="1:8">
      <c r="A960" s="107"/>
      <c r="B960" s="107"/>
      <c r="C960" s="107"/>
      <c r="D960" s="107"/>
      <c r="E960" s="107"/>
      <c r="F960" s="107"/>
      <c r="G960" s="107"/>
      <c r="H960" s="107"/>
    </row>
    <row r="961" spans="1:8">
      <c r="A961" s="107"/>
      <c r="B961" s="107"/>
      <c r="C961" s="107"/>
      <c r="D961" s="107"/>
      <c r="E961" s="107"/>
      <c r="F961" s="107"/>
      <c r="G961" s="107"/>
      <c r="H961" s="107"/>
    </row>
    <row r="962" spans="1:8">
      <c r="A962" s="107"/>
      <c r="B962" s="107"/>
      <c r="C962" s="107"/>
      <c r="D962" s="107"/>
      <c r="E962" s="107"/>
      <c r="F962" s="107"/>
      <c r="G962" s="107"/>
      <c r="H962" s="107"/>
    </row>
    <row r="963" spans="1:8">
      <c r="A963" s="107"/>
      <c r="B963" s="107"/>
      <c r="C963" s="107"/>
      <c r="D963" s="107"/>
      <c r="E963" s="107"/>
      <c r="F963" s="107"/>
      <c r="G963" s="107"/>
      <c r="H963" s="107"/>
    </row>
    <row r="964" spans="1:8">
      <c r="A964" s="107"/>
      <c r="B964" s="107"/>
      <c r="C964" s="107"/>
      <c r="D964" s="107"/>
      <c r="E964" s="107"/>
      <c r="F964" s="107"/>
      <c r="G964" s="107"/>
      <c r="H964" s="107"/>
    </row>
    <row r="965" spans="1:8">
      <c r="A965" s="107"/>
      <c r="B965" s="107"/>
      <c r="C965" s="107"/>
      <c r="D965" s="107"/>
      <c r="E965" s="107"/>
      <c r="F965" s="107"/>
      <c r="G965" s="107"/>
      <c r="H965" s="107"/>
    </row>
    <row r="966" spans="1:8">
      <c r="A966" s="107"/>
      <c r="B966" s="107"/>
      <c r="C966" s="107"/>
      <c r="D966" s="107"/>
      <c r="E966" s="107"/>
      <c r="F966" s="107"/>
      <c r="G966" s="107"/>
      <c r="H966" s="107"/>
    </row>
    <row r="967" spans="1:8">
      <c r="A967" s="107"/>
      <c r="B967" s="107"/>
      <c r="C967" s="107"/>
      <c r="D967" s="107"/>
      <c r="E967" s="107"/>
      <c r="F967" s="107"/>
      <c r="G967" s="107"/>
      <c r="H967" s="107"/>
    </row>
    <row r="968" spans="1:8">
      <c r="A968" s="107"/>
      <c r="B968" s="107"/>
      <c r="C968" s="107"/>
      <c r="D968" s="107"/>
      <c r="E968" s="107"/>
      <c r="F968" s="107"/>
      <c r="G968" s="107"/>
      <c r="H968" s="107"/>
    </row>
    <row r="969" spans="1:8">
      <c r="A969" s="107"/>
      <c r="B969" s="107"/>
      <c r="C969" s="107"/>
      <c r="D969" s="107"/>
      <c r="E969" s="107"/>
      <c r="F969" s="107"/>
      <c r="G969" s="107"/>
      <c r="H969" s="107"/>
    </row>
    <row r="970" spans="1:8">
      <c r="A970" s="107"/>
      <c r="B970" s="107"/>
      <c r="C970" s="107"/>
      <c r="D970" s="107"/>
      <c r="E970" s="107"/>
      <c r="F970" s="107"/>
      <c r="G970" s="107"/>
      <c r="H970" s="107"/>
    </row>
    <row r="971" spans="1:8">
      <c r="A971" s="107"/>
      <c r="B971" s="107"/>
      <c r="C971" s="107"/>
      <c r="D971" s="107"/>
      <c r="E971" s="107"/>
      <c r="F971" s="107"/>
      <c r="G971" s="107"/>
      <c r="H971" s="107"/>
    </row>
    <row r="972" spans="1:8">
      <c r="A972" s="107"/>
      <c r="B972" s="107"/>
      <c r="C972" s="107"/>
      <c r="D972" s="107"/>
      <c r="E972" s="107"/>
      <c r="F972" s="107"/>
      <c r="G972" s="107"/>
      <c r="H972" s="107"/>
    </row>
    <row r="973" spans="1:8">
      <c r="A973" s="107"/>
      <c r="B973" s="107"/>
      <c r="C973" s="107"/>
      <c r="D973" s="107"/>
      <c r="E973" s="107"/>
      <c r="F973" s="107"/>
      <c r="G973" s="107"/>
      <c r="H973" s="107"/>
    </row>
    <row r="974" spans="1:8">
      <c r="A974" s="107"/>
      <c r="B974" s="107"/>
      <c r="C974" s="107"/>
      <c r="D974" s="107"/>
      <c r="E974" s="107"/>
      <c r="F974" s="107"/>
      <c r="G974" s="107"/>
      <c r="H974" s="107"/>
    </row>
    <row r="975" spans="1:8">
      <c r="A975" s="107"/>
      <c r="B975" s="107"/>
      <c r="C975" s="107"/>
      <c r="D975" s="107"/>
      <c r="E975" s="107"/>
      <c r="F975" s="107"/>
      <c r="G975" s="107"/>
      <c r="H975" s="107"/>
    </row>
    <row r="976" spans="1:8">
      <c r="A976" s="107"/>
      <c r="B976" s="107"/>
      <c r="C976" s="107"/>
      <c r="D976" s="107"/>
      <c r="E976" s="107"/>
      <c r="F976" s="107"/>
      <c r="G976" s="107"/>
      <c r="H976" s="107"/>
    </row>
    <row r="977" spans="1:8">
      <c r="A977" s="107"/>
      <c r="B977" s="107"/>
      <c r="C977" s="107"/>
      <c r="D977" s="107"/>
      <c r="E977" s="107"/>
      <c r="F977" s="107"/>
      <c r="G977" s="107"/>
      <c r="H977" s="107"/>
    </row>
    <row r="978" spans="1:8">
      <c r="A978" s="107"/>
      <c r="B978" s="107"/>
      <c r="C978" s="107"/>
      <c r="D978" s="107"/>
      <c r="E978" s="107"/>
      <c r="F978" s="107"/>
      <c r="G978" s="107"/>
      <c r="H978" s="107"/>
    </row>
    <row r="979" spans="1:8">
      <c r="A979" s="107"/>
      <c r="B979" s="107"/>
      <c r="C979" s="107"/>
      <c r="D979" s="107"/>
      <c r="E979" s="107"/>
      <c r="F979" s="107"/>
      <c r="G979" s="107"/>
      <c r="H979" s="107"/>
    </row>
    <row r="980" spans="1:8">
      <c r="A980" s="107"/>
      <c r="B980" s="107"/>
      <c r="C980" s="107"/>
      <c r="D980" s="107"/>
      <c r="E980" s="107"/>
      <c r="F980" s="107"/>
      <c r="G980" s="107"/>
      <c r="H980" s="107"/>
    </row>
    <row r="981" spans="1:8">
      <c r="A981" s="107"/>
      <c r="B981" s="107"/>
      <c r="C981" s="107"/>
      <c r="D981" s="107"/>
      <c r="E981" s="107"/>
      <c r="F981" s="107"/>
      <c r="G981" s="107"/>
      <c r="H981" s="107"/>
    </row>
    <row r="982" spans="1:8">
      <c r="A982" s="107"/>
      <c r="B982" s="107"/>
      <c r="C982" s="107"/>
      <c r="D982" s="107"/>
      <c r="E982" s="107"/>
      <c r="F982" s="107"/>
      <c r="G982" s="107"/>
      <c r="H982" s="107"/>
    </row>
    <row r="983" spans="1:8">
      <c r="A983" s="107"/>
      <c r="B983" s="107"/>
      <c r="C983" s="107"/>
      <c r="D983" s="107"/>
      <c r="E983" s="107"/>
      <c r="F983" s="107"/>
      <c r="G983" s="107"/>
      <c r="H983" s="107"/>
    </row>
    <row r="984" spans="1:8">
      <c r="A984" s="107"/>
      <c r="B984" s="107"/>
      <c r="C984" s="107"/>
      <c r="D984" s="107"/>
      <c r="E984" s="107"/>
      <c r="F984" s="107"/>
      <c r="G984" s="107"/>
      <c r="H984" s="107"/>
    </row>
    <row r="985" spans="1:8">
      <c r="A985" s="107"/>
      <c r="B985" s="107"/>
      <c r="C985" s="107"/>
      <c r="D985" s="107"/>
      <c r="E985" s="107"/>
      <c r="F985" s="107"/>
      <c r="G985" s="107"/>
      <c r="H985" s="107"/>
    </row>
    <row r="986" spans="1:8">
      <c r="A986" s="107"/>
      <c r="B986" s="107"/>
      <c r="C986" s="107"/>
      <c r="D986" s="107"/>
      <c r="E986" s="107"/>
      <c r="F986" s="107"/>
      <c r="G986" s="107"/>
      <c r="H986" s="107"/>
    </row>
    <row r="987" spans="1:8">
      <c r="A987" s="107"/>
      <c r="B987" s="107"/>
      <c r="C987" s="107"/>
      <c r="D987" s="107"/>
      <c r="E987" s="107"/>
      <c r="F987" s="107"/>
      <c r="G987" s="107"/>
      <c r="H987" s="107"/>
    </row>
    <row r="988" spans="1:8">
      <c r="A988" s="107"/>
      <c r="B988" s="107"/>
      <c r="C988" s="107"/>
      <c r="D988" s="107"/>
      <c r="E988" s="107"/>
      <c r="F988" s="107"/>
      <c r="G988" s="107"/>
      <c r="H988" s="107"/>
    </row>
    <row r="989" spans="1:8">
      <c r="A989" s="107"/>
      <c r="B989" s="107"/>
      <c r="C989" s="107"/>
      <c r="D989" s="107"/>
      <c r="E989" s="107"/>
      <c r="F989" s="107"/>
      <c r="G989" s="107"/>
      <c r="H989" s="107"/>
    </row>
    <row r="990" spans="1:8">
      <c r="A990" s="107"/>
      <c r="B990" s="107"/>
      <c r="C990" s="107"/>
      <c r="D990" s="107"/>
      <c r="E990" s="107"/>
      <c r="F990" s="107"/>
      <c r="G990" s="107"/>
      <c r="H990" s="107"/>
    </row>
    <row r="991" spans="1:8">
      <c r="A991" s="107"/>
      <c r="B991" s="107"/>
      <c r="C991" s="107"/>
      <c r="D991" s="107"/>
      <c r="E991" s="107"/>
      <c r="F991" s="107"/>
      <c r="G991" s="107"/>
      <c r="H991" s="107"/>
    </row>
    <row r="992" spans="1:8">
      <c r="A992" s="107"/>
      <c r="B992" s="107"/>
      <c r="C992" s="107"/>
      <c r="D992" s="107"/>
      <c r="E992" s="107"/>
      <c r="F992" s="107"/>
      <c r="G992" s="107"/>
      <c r="H992" s="107"/>
    </row>
    <row r="993" spans="1:8">
      <c r="A993" s="107"/>
      <c r="B993" s="107"/>
      <c r="C993" s="107"/>
      <c r="D993" s="107"/>
      <c r="E993" s="107"/>
      <c r="F993" s="107"/>
      <c r="G993" s="107"/>
      <c r="H993" s="107"/>
    </row>
    <row r="994" spans="1:8">
      <c r="A994" s="107"/>
      <c r="B994" s="107"/>
      <c r="C994" s="107"/>
      <c r="D994" s="107"/>
      <c r="E994" s="107"/>
      <c r="F994" s="107"/>
      <c r="G994" s="107"/>
      <c r="H994" s="107"/>
    </row>
    <row r="995" spans="1:8">
      <c r="A995" s="107"/>
      <c r="B995" s="107"/>
      <c r="C995" s="107"/>
      <c r="D995" s="107"/>
      <c r="E995" s="107"/>
      <c r="F995" s="107"/>
      <c r="G995" s="107"/>
      <c r="H995" s="107"/>
    </row>
    <row r="996" spans="1:8">
      <c r="A996" s="107"/>
      <c r="B996" s="107"/>
      <c r="C996" s="107"/>
      <c r="D996" s="107"/>
      <c r="E996" s="107"/>
      <c r="F996" s="107"/>
      <c r="G996" s="107"/>
      <c r="H996" s="107"/>
    </row>
    <row r="997" spans="1:8">
      <c r="A997" s="107"/>
      <c r="B997" s="107"/>
      <c r="C997" s="107"/>
      <c r="D997" s="107"/>
      <c r="E997" s="107"/>
      <c r="F997" s="107"/>
      <c r="G997" s="107"/>
      <c r="H997" s="107"/>
    </row>
    <row r="998" spans="1:8">
      <c r="A998" s="107"/>
      <c r="B998" s="107"/>
      <c r="C998" s="107"/>
      <c r="D998" s="107"/>
      <c r="E998" s="107"/>
      <c r="F998" s="107"/>
      <c r="G998" s="107"/>
      <c r="H998" s="107"/>
    </row>
    <row r="999" spans="1:8">
      <c r="A999" s="107"/>
      <c r="B999" s="107"/>
      <c r="C999" s="107"/>
      <c r="D999" s="107"/>
      <c r="E999" s="107"/>
      <c r="F999" s="107"/>
      <c r="G999" s="107"/>
      <c r="H999" s="107"/>
    </row>
  </sheetData>
  <autoFilter ref="A1:AB126" xr:uid="{00000000-0009-0000-0000-00000A000000}"/>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CF1000"/>
  <sheetViews>
    <sheetView topLeftCell="B1" workbookViewId="0"/>
  </sheetViews>
  <sheetFormatPr defaultColWidth="12.6640625" defaultRowHeight="15.75" customHeight="1"/>
  <cols>
    <col min="1" max="1" width="12.6640625" hidden="1"/>
    <col min="2" max="2" width="33.6640625" customWidth="1"/>
    <col min="3" max="3" width="40" customWidth="1"/>
    <col min="6" max="6" width="38.21875" customWidth="1"/>
    <col min="9" max="18" width="12.6640625" hidden="1"/>
    <col min="20" max="32" width="12.6640625" hidden="1"/>
  </cols>
  <sheetData>
    <row r="1" spans="1:84" ht="15.75" customHeight="1">
      <c r="A1" s="235" t="s">
        <v>0</v>
      </c>
      <c r="B1" s="235" t="s">
        <v>2</v>
      </c>
      <c r="C1" s="235"/>
      <c r="D1" s="235" t="s">
        <v>3</v>
      </c>
      <c r="E1" s="235" t="s">
        <v>4</v>
      </c>
      <c r="F1" s="236" t="s">
        <v>3487</v>
      </c>
      <c r="G1" s="237" t="s">
        <v>3488</v>
      </c>
      <c r="H1" s="235" t="s">
        <v>3489</v>
      </c>
      <c r="I1" s="235" t="s">
        <v>3490</v>
      </c>
      <c r="J1" s="235" t="s">
        <v>3491</v>
      </c>
      <c r="K1" s="235" t="s">
        <v>11</v>
      </c>
      <c r="L1" s="235" t="s">
        <v>3492</v>
      </c>
      <c r="M1" s="235" t="s">
        <v>11</v>
      </c>
      <c r="N1" s="235" t="s">
        <v>3493</v>
      </c>
      <c r="O1" s="235" t="s">
        <v>3494</v>
      </c>
      <c r="P1" s="235" t="s">
        <v>3495</v>
      </c>
      <c r="Q1" s="235" t="s">
        <v>3496</v>
      </c>
      <c r="R1" s="96"/>
      <c r="S1" s="238" t="s">
        <v>3497</v>
      </c>
      <c r="T1" s="239" t="s">
        <v>3498</v>
      </c>
      <c r="U1" s="240" t="s">
        <v>3499</v>
      </c>
      <c r="V1" s="239" t="s">
        <v>3500</v>
      </c>
      <c r="W1" s="240" t="s">
        <v>3501</v>
      </c>
      <c r="X1" s="240" t="s">
        <v>3502</v>
      </c>
      <c r="Y1" s="239" t="s">
        <v>3503</v>
      </c>
      <c r="Z1" s="240" t="s">
        <v>3504</v>
      </c>
      <c r="AA1" s="240" t="s">
        <v>3505</v>
      </c>
      <c r="AB1" s="241" t="s">
        <v>3506</v>
      </c>
      <c r="AC1" s="239" t="s">
        <v>3507</v>
      </c>
      <c r="AD1" s="240" t="s">
        <v>3508</v>
      </c>
      <c r="AE1" s="240" t="s">
        <v>3509</v>
      </c>
      <c r="AF1" s="240" t="s">
        <v>3510</v>
      </c>
      <c r="AG1" s="242" t="s">
        <v>1708</v>
      </c>
      <c r="AH1" s="242" t="s">
        <v>3511</v>
      </c>
      <c r="AI1" s="242" t="s">
        <v>3512</v>
      </c>
      <c r="AJ1" s="242" t="s">
        <v>3513</v>
      </c>
      <c r="AK1" s="242" t="s">
        <v>3514</v>
      </c>
      <c r="AL1" s="242" t="s">
        <v>3515</v>
      </c>
      <c r="AM1" s="243" t="s">
        <v>3516</v>
      </c>
      <c r="AN1" s="242" t="s">
        <v>3517</v>
      </c>
      <c r="AO1" s="244" t="s">
        <v>3518</v>
      </c>
      <c r="AP1" s="242" t="s">
        <v>3519</v>
      </c>
      <c r="AQ1" s="242" t="s">
        <v>3520</v>
      </c>
      <c r="AR1" s="242" t="s">
        <v>3521</v>
      </c>
      <c r="AS1" s="242" t="s">
        <v>3522</v>
      </c>
      <c r="AT1" s="245" t="s">
        <v>3523</v>
      </c>
      <c r="AU1" s="245" t="s">
        <v>3524</v>
      </c>
      <c r="AV1" s="245" t="s">
        <v>3525</v>
      </c>
      <c r="AW1" s="246" t="s">
        <v>3526</v>
      </c>
      <c r="AX1" s="246" t="s">
        <v>3527</v>
      </c>
      <c r="AY1" s="246" t="s">
        <v>3528</v>
      </c>
      <c r="AZ1" s="246" t="s">
        <v>3529</v>
      </c>
      <c r="BA1" s="246" t="s">
        <v>3530</v>
      </c>
      <c r="BB1" s="246" t="s">
        <v>3531</v>
      </c>
      <c r="BC1" s="246" t="s">
        <v>3532</v>
      </c>
      <c r="BD1" s="247" t="s">
        <v>3533</v>
      </c>
      <c r="BE1" s="248"/>
      <c r="BF1" s="247" t="s">
        <v>1750</v>
      </c>
      <c r="BG1" s="247" t="s">
        <v>3534</v>
      </c>
      <c r="BH1" s="248"/>
      <c r="BI1" s="248"/>
      <c r="BJ1" s="248"/>
      <c r="BK1" s="248"/>
      <c r="BL1" s="248"/>
      <c r="BM1" s="248"/>
      <c r="BN1" s="248"/>
      <c r="BO1" s="248"/>
      <c r="BP1" s="248"/>
      <c r="BQ1" s="248"/>
      <c r="BR1" s="248"/>
      <c r="BS1" s="248"/>
      <c r="BT1" s="248"/>
      <c r="BU1" s="248"/>
      <c r="BV1" s="248"/>
      <c r="BW1" s="248"/>
      <c r="BX1" s="248"/>
      <c r="BY1" s="248"/>
      <c r="BZ1" s="248"/>
      <c r="CA1" s="248"/>
      <c r="CB1" s="248"/>
      <c r="CC1" s="248"/>
      <c r="CD1" s="248"/>
      <c r="CE1" s="248"/>
      <c r="CF1" s="248"/>
    </row>
    <row r="2" spans="1:84" ht="15.75" customHeight="1">
      <c r="A2" s="249">
        <v>45078.79195673611</v>
      </c>
      <c r="B2" s="250" t="s">
        <v>3535</v>
      </c>
      <c r="C2" s="251" t="str">
        <f t="array" ref="C2">UPPER(B2)</f>
        <v>RAGHAVENDRA.KAMALAKAR@HOTMAIL.COM</v>
      </c>
      <c r="D2" s="251" t="s">
        <v>313</v>
      </c>
      <c r="E2" s="250" t="s">
        <v>3536</v>
      </c>
      <c r="F2" s="252" t="str">
        <f t="shared" ref="F2:F256" si="0">UPPER(D2)&amp;UPPER(E2)</f>
        <v>RAGHAVENDRASHET</v>
      </c>
      <c r="G2" s="253">
        <v>4692356737</v>
      </c>
      <c r="H2" s="250" t="s">
        <v>18</v>
      </c>
      <c r="I2" s="250" t="s">
        <v>2493</v>
      </c>
      <c r="J2" s="96"/>
      <c r="K2" s="96"/>
      <c r="L2" s="96"/>
      <c r="M2" s="96"/>
      <c r="N2" s="96"/>
      <c r="O2" s="250" t="s">
        <v>3537</v>
      </c>
      <c r="P2" s="250" t="s">
        <v>3538</v>
      </c>
      <c r="Q2" s="250" t="s">
        <v>23</v>
      </c>
      <c r="R2" s="96"/>
      <c r="S2" s="254" t="s">
        <v>1727</v>
      </c>
      <c r="T2" s="255" t="str">
        <f t="shared" ref="T2:T256" si="1">IF(OR(ISNUMBER(SEARCH(T$1, $L2)), ISNUMBER(SEARCH(T$1, $N2)), ISNUMBER(SEARCH(T$1, $P2))), "Y", "")</f>
        <v/>
      </c>
      <c r="U2" s="254" t="str">
        <f t="shared" ref="U2:V2" si="2">IF(OR(($T2 = "Y"),ISNUMBER(SEARCH(U$1, $L2)), ISNUMBER(SEARCH(U$1, $N2)), ISNUMBER(SEARCH(U$1, $P2))), "Y", "")</f>
        <v>Y</v>
      </c>
      <c r="V2" s="255" t="str">
        <f t="shared" si="2"/>
        <v/>
      </c>
      <c r="W2" s="96" t="str">
        <f t="shared" ref="W2:X2" si="3">IF(OR(($V2="Y"),($T2 = "Y"),ISNUMBER(SEARCH(W$1, $L2)), ISNUMBER(SEARCH(W$1, $N2)), ISNUMBER(SEARCH(W$1, $P2))), "Y", "")</f>
        <v/>
      </c>
      <c r="X2" s="254" t="str">
        <f t="shared" si="3"/>
        <v>Y</v>
      </c>
      <c r="Y2" s="255" t="str">
        <f t="shared" ref="Y2:Y256" si="4">IF(OR(($T2 = "Y"),ISNUMBER(SEARCH(Y$1, $L2)), ISNUMBER(SEARCH(Y$1, $N2)), ISNUMBER(SEARCH(Y$1, $P2))), "Y", "")</f>
        <v/>
      </c>
      <c r="Z2" s="96" t="str">
        <f t="shared" ref="Z2:AA2" si="5">IF(OR(($Y2="Y"),($T2 = "Y"),ISNUMBER(SEARCH(Z$1, $L2)), ISNUMBER(SEARCH(Z$1, $N2)), ISNUMBER(SEARCH(Z$1, $P2))), "Y", "")</f>
        <v/>
      </c>
      <c r="AA2" s="254" t="str">
        <f t="shared" si="5"/>
        <v>Y</v>
      </c>
      <c r="AB2" s="254" t="str">
        <f t="shared" ref="AB2:AC2" si="6">IF(OR(($T2 = "Y"),ISNUMBER(SEARCH(AB$1, $L2)), ISNUMBER(SEARCH(AB$1, $N2)), ISNUMBER(SEARCH(AB$1, $P2))), "Y", "")</f>
        <v>Y</v>
      </c>
      <c r="AC2" s="255" t="str">
        <f t="shared" si="6"/>
        <v/>
      </c>
      <c r="AD2" s="96" t="str">
        <f t="shared" ref="AD2:AE2" si="7">IF(OR(($AC2="Y"),($T2 = "Y"),ISNUMBER(SEARCH(AD$1, $L2)), ISNUMBER(SEARCH(AD$1, $N2)), ISNUMBER(SEARCH(AD$1, $P2))), "Y", "")</f>
        <v/>
      </c>
      <c r="AE2" s="254" t="str">
        <f t="shared" si="7"/>
        <v>Y</v>
      </c>
      <c r="AF2" s="254" t="str">
        <f t="shared" ref="AF2:AF256" si="8">IF(OR(($T2 = "Y"),ISNUMBER(SEARCH(AF$1, $L2)), ISNUMBER(SEARCH(AF$1, $N2)), ISNUMBER(SEARCH(AF$1, $P2))), "Y", "")</f>
        <v>Y</v>
      </c>
      <c r="AG2" s="15">
        <f t="shared" ref="AG2:AG88" si="9">SUM(COUNTIF(U2,"Y"),COUNTIF(W2:X2,"Y"),COUNTIF(Z2:AB2,"Y"),COUNTIF(AD2:AF2,"Y"))</f>
        <v>6</v>
      </c>
      <c r="AH2" s="250" t="s">
        <v>3539</v>
      </c>
      <c r="AI2" s="235" t="str">
        <f t="shared" ref="AI2:AI47" si="10">IF((U2="Y"),AH2,"")</f>
        <v>CM</v>
      </c>
      <c r="AJ2" s="96" t="str">
        <f t="shared" ref="AJ2:AJ88" si="11">IF((W2="Y"),AH2,"")</f>
        <v/>
      </c>
      <c r="AK2" s="235" t="str">
        <f t="shared" ref="AK2:AK88" si="12">IF((X2="Y"),AH2,"")</f>
        <v>CM</v>
      </c>
      <c r="AL2" s="96" t="str">
        <f t="shared" ref="AL2:AL88" si="13">IF((Z2="Y"),AH2,"")</f>
        <v/>
      </c>
      <c r="AM2" s="256" t="str">
        <f t="shared" ref="AM2:AM4" si="14">IF((AA2="Y"),AH2,"")</f>
        <v>CM</v>
      </c>
      <c r="AN2" s="235" t="str">
        <f t="shared" ref="AN2:AN88" si="15">IF((AB2="Y"),AH2,"")</f>
        <v>CM</v>
      </c>
      <c r="AO2" s="257" t="str">
        <f t="shared" ref="AO2:AO64" si="16">IF((AB2="Y"),AH2,"")</f>
        <v>CM</v>
      </c>
      <c r="AP2" s="96" t="str">
        <f t="shared" ref="AP2:AP88" si="17">IF((AD2="Y"),AH2,"")</f>
        <v/>
      </c>
      <c r="AQ2" s="235" t="str">
        <f t="shared" ref="AQ2:AQ88" si="18">IF((AE2="Y"),AH2,"")</f>
        <v>CM</v>
      </c>
      <c r="AR2" s="96"/>
      <c r="AS2" s="235" t="str">
        <f t="shared" ref="AS2:AS48" si="19">IF((AF2="Y"),AH2,"")</f>
        <v>CM</v>
      </c>
      <c r="AT2" s="235" t="s">
        <v>3540</v>
      </c>
      <c r="AU2" s="96"/>
      <c r="AV2" s="96"/>
      <c r="AW2" s="96"/>
      <c r="AX2" s="96"/>
      <c r="AY2" s="96"/>
      <c r="AZ2" s="96"/>
      <c r="BA2" s="96"/>
      <c r="BB2" s="96"/>
      <c r="BC2" s="96"/>
      <c r="BD2" s="96"/>
      <c r="BE2" s="96"/>
      <c r="BF2" s="96"/>
      <c r="BG2" s="96"/>
      <c r="BH2" s="96"/>
      <c r="BI2" s="96"/>
      <c r="BJ2" s="96"/>
      <c r="BK2" s="96"/>
      <c r="BL2" s="96"/>
      <c r="BM2" s="96"/>
      <c r="BN2" s="96"/>
      <c r="BO2" s="96"/>
      <c r="BP2" s="96"/>
      <c r="BQ2" s="96"/>
      <c r="BR2" s="96"/>
      <c r="BS2" s="96"/>
      <c r="BT2" s="96"/>
      <c r="BU2" s="96"/>
      <c r="BV2" s="96"/>
      <c r="BW2" s="96"/>
      <c r="BX2" s="96"/>
      <c r="BY2" s="96"/>
      <c r="BZ2" s="96"/>
      <c r="CA2" s="96"/>
      <c r="CB2" s="96"/>
      <c r="CC2" s="96"/>
      <c r="CD2" s="96"/>
      <c r="CE2" s="96"/>
      <c r="CF2" s="96"/>
    </row>
    <row r="3" spans="1:84" ht="15.75" customHeight="1">
      <c r="A3" s="249">
        <v>45078.888815532409</v>
      </c>
      <c r="B3" s="250" t="s">
        <v>3541</v>
      </c>
      <c r="C3" s="251" t="str">
        <f t="array" ref="C3">UPPER(B3)</f>
        <v>RJAYANTHI@HOTMAIL.COM</v>
      </c>
      <c r="D3" s="250" t="s">
        <v>474</v>
      </c>
      <c r="E3" s="250" t="s">
        <v>475</v>
      </c>
      <c r="F3" s="252" t="str">
        <f t="shared" si="0"/>
        <v>RAJJAYANTHI</v>
      </c>
      <c r="G3" s="253">
        <v>9728143543</v>
      </c>
      <c r="H3" s="250" t="s">
        <v>18</v>
      </c>
      <c r="I3" s="250" t="s">
        <v>20</v>
      </c>
      <c r="J3" s="250" t="s">
        <v>670</v>
      </c>
      <c r="K3" s="250" t="s">
        <v>373</v>
      </c>
      <c r="L3" s="250" t="s">
        <v>3498</v>
      </c>
      <c r="M3" s="96"/>
      <c r="N3" s="96"/>
      <c r="O3" s="96"/>
      <c r="P3" s="96"/>
      <c r="Q3" s="250" t="s">
        <v>23</v>
      </c>
      <c r="R3" s="96"/>
      <c r="S3" s="254" t="s">
        <v>1727</v>
      </c>
      <c r="T3" s="258" t="str">
        <f t="shared" si="1"/>
        <v>Y</v>
      </c>
      <c r="U3" s="254" t="str">
        <f t="shared" ref="U3:V3" si="20">IF(OR(($T3 = "Y"),ISNUMBER(SEARCH(U$1, $L3)), ISNUMBER(SEARCH(U$1, $N3)), ISNUMBER(SEARCH(U$1, $P3))), "Y", "")</f>
        <v>Y</v>
      </c>
      <c r="V3" s="258" t="str">
        <f t="shared" si="20"/>
        <v>Y</v>
      </c>
      <c r="W3" s="254" t="str">
        <f t="shared" ref="W3:X3" si="21">IF(OR(($V3="Y"),($T3 = "Y"),ISNUMBER(SEARCH(W$1, $L3)), ISNUMBER(SEARCH(W$1, $N3)), ISNUMBER(SEARCH(W$1, $P3))), "Y", "")</f>
        <v>Y</v>
      </c>
      <c r="X3" s="254" t="str">
        <f t="shared" si="21"/>
        <v>Y</v>
      </c>
      <c r="Y3" s="258" t="str">
        <f t="shared" si="4"/>
        <v>Y</v>
      </c>
      <c r="Z3" s="254" t="str">
        <f t="shared" ref="Z3:AA3" si="22">IF(OR(($Y3="Y"),($T3 = "Y"),ISNUMBER(SEARCH(Z$1, $L3)), ISNUMBER(SEARCH(Z$1, $N3)), ISNUMBER(SEARCH(Z$1, $P3))), "Y", "")</f>
        <v>Y</v>
      </c>
      <c r="AA3" s="254" t="str">
        <f t="shared" si="22"/>
        <v>Y</v>
      </c>
      <c r="AB3" s="254" t="str">
        <f t="shared" ref="AB3:AC3" si="23">IF(OR(($T3 = "Y"),ISNUMBER(SEARCH(AB$1, $L3)), ISNUMBER(SEARCH(AB$1, $N3)), ISNUMBER(SEARCH(AB$1, $P3))), "Y", "")</f>
        <v>Y</v>
      </c>
      <c r="AC3" s="258" t="str">
        <f t="shared" si="23"/>
        <v>Y</v>
      </c>
      <c r="AD3" s="254" t="str">
        <f t="shared" ref="AD3:AE3" si="24">IF(OR(($AC3="Y"),($T3 = "Y"),ISNUMBER(SEARCH(AD$1, $L3)), ISNUMBER(SEARCH(AD$1, $N3)), ISNUMBER(SEARCH(AD$1, $P3))), "Y", "")</f>
        <v>Y</v>
      </c>
      <c r="AE3" s="254" t="str">
        <f t="shared" si="24"/>
        <v>Y</v>
      </c>
      <c r="AF3" s="254" t="str">
        <f t="shared" si="8"/>
        <v>Y</v>
      </c>
      <c r="AG3" s="15">
        <f t="shared" si="9"/>
        <v>9</v>
      </c>
      <c r="AH3" s="250" t="s">
        <v>3542</v>
      </c>
      <c r="AI3" s="235" t="str">
        <f t="shared" si="10"/>
        <v>Checkin</v>
      </c>
      <c r="AJ3" s="235" t="str">
        <f t="shared" si="11"/>
        <v>Checkin</v>
      </c>
      <c r="AK3" s="235" t="str">
        <f t="shared" si="12"/>
        <v>Checkin</v>
      </c>
      <c r="AL3" s="235" t="str">
        <f t="shared" si="13"/>
        <v>Checkin</v>
      </c>
      <c r="AM3" s="256" t="str">
        <f t="shared" si="14"/>
        <v>Checkin</v>
      </c>
      <c r="AN3" s="235" t="str">
        <f t="shared" si="15"/>
        <v>Checkin</v>
      </c>
      <c r="AO3" s="257" t="str">
        <f t="shared" si="16"/>
        <v>Checkin</v>
      </c>
      <c r="AP3" s="235" t="str">
        <f t="shared" si="17"/>
        <v>Checkin</v>
      </c>
      <c r="AQ3" s="235" t="str">
        <f t="shared" si="18"/>
        <v>Checkin</v>
      </c>
      <c r="AR3" s="96"/>
      <c r="AS3" s="235" t="str">
        <f t="shared" si="19"/>
        <v>Checkin</v>
      </c>
      <c r="AT3" s="250" t="s">
        <v>3543</v>
      </c>
      <c r="AU3" s="235" t="s">
        <v>174</v>
      </c>
      <c r="AV3" s="235" t="s">
        <v>979</v>
      </c>
      <c r="AW3" s="96"/>
      <c r="AX3" s="96"/>
      <c r="AY3" s="96"/>
      <c r="AZ3" s="96"/>
      <c r="BA3" s="96"/>
      <c r="BB3" s="96"/>
      <c r="BC3" s="96"/>
      <c r="BD3" s="96"/>
      <c r="BE3" s="96"/>
      <c r="BF3" s="96"/>
      <c r="BG3" s="96"/>
      <c r="BH3" s="96"/>
      <c r="BI3" s="96"/>
      <c r="BJ3" s="96"/>
      <c r="BK3" s="96"/>
      <c r="BL3" s="96"/>
      <c r="BM3" s="96"/>
      <c r="BN3" s="96"/>
      <c r="BO3" s="96"/>
      <c r="BP3" s="96"/>
      <c r="BQ3" s="96"/>
      <c r="BR3" s="96"/>
      <c r="BS3" s="96"/>
      <c r="BT3" s="96"/>
      <c r="BU3" s="96"/>
      <c r="BV3" s="96"/>
      <c r="BW3" s="96"/>
      <c r="BX3" s="96"/>
      <c r="BY3" s="96"/>
      <c r="BZ3" s="96"/>
      <c r="CA3" s="96"/>
      <c r="CB3" s="96"/>
      <c r="CC3" s="96"/>
      <c r="CD3" s="96"/>
      <c r="CE3" s="96"/>
      <c r="CF3" s="96"/>
    </row>
    <row r="4" spans="1:84" ht="15.75" customHeight="1">
      <c r="A4" s="259">
        <v>45105.305602986111</v>
      </c>
      <c r="B4" s="235" t="s">
        <v>3544</v>
      </c>
      <c r="C4" s="251" t="str">
        <f t="array" ref="C4">UPPER(B4)</f>
        <v>KRISHNA2171@YAHOO.COM</v>
      </c>
      <c r="D4" s="260" t="s">
        <v>87</v>
      </c>
      <c r="E4" s="235" t="s">
        <v>3545</v>
      </c>
      <c r="F4" s="252" t="str">
        <f t="shared" si="0"/>
        <v>KRISHNAAMIN</v>
      </c>
      <c r="G4" s="237">
        <v>7813559565</v>
      </c>
      <c r="H4" s="235" t="s">
        <v>18</v>
      </c>
      <c r="I4" s="235" t="s">
        <v>35</v>
      </c>
      <c r="J4" s="96"/>
      <c r="K4" s="96"/>
      <c r="L4" s="96"/>
      <c r="M4" s="235" t="s">
        <v>30</v>
      </c>
      <c r="N4" s="235" t="s">
        <v>3498</v>
      </c>
      <c r="O4" s="96"/>
      <c r="P4" s="96"/>
      <c r="Q4" s="235" t="s">
        <v>23</v>
      </c>
      <c r="R4" s="96"/>
      <c r="S4" s="254" t="s">
        <v>1727</v>
      </c>
      <c r="T4" s="258" t="str">
        <f t="shared" si="1"/>
        <v>Y</v>
      </c>
      <c r="U4" s="254" t="str">
        <f t="shared" ref="U4:V4" si="25">IF(OR(($T4 = "Y"),ISNUMBER(SEARCH(U$1, $L4)), ISNUMBER(SEARCH(U$1, $N4)), ISNUMBER(SEARCH(U$1, $P4))), "Y", "")</f>
        <v>Y</v>
      </c>
      <c r="V4" s="258" t="str">
        <f t="shared" si="25"/>
        <v>Y</v>
      </c>
      <c r="W4" s="254" t="str">
        <f t="shared" ref="W4:X4" si="26">IF(OR(($V4="Y"),($T4 = "Y"),ISNUMBER(SEARCH(W$1, $L4)), ISNUMBER(SEARCH(W$1, $N4)), ISNUMBER(SEARCH(W$1, $P4))), "Y", "")</f>
        <v>Y</v>
      </c>
      <c r="X4" s="254" t="str">
        <f t="shared" si="26"/>
        <v>Y</v>
      </c>
      <c r="Y4" s="258" t="str">
        <f t="shared" si="4"/>
        <v>Y</v>
      </c>
      <c r="Z4" s="254" t="str">
        <f t="shared" ref="Z4:AA4" si="27">IF(OR(($Y4="Y"),($T4 = "Y"),ISNUMBER(SEARCH(Z$1, $L4)), ISNUMBER(SEARCH(Z$1, $N4)), ISNUMBER(SEARCH(Z$1, $P4))), "Y", "")</f>
        <v>Y</v>
      </c>
      <c r="AA4" s="254" t="str">
        <f t="shared" si="27"/>
        <v>Y</v>
      </c>
      <c r="AB4" s="254" t="str">
        <f t="shared" ref="AB4:AC4" si="28">IF(OR(($T4 = "Y"),ISNUMBER(SEARCH(AB$1, $L4)), ISNUMBER(SEARCH(AB$1, $N4)), ISNUMBER(SEARCH(AB$1, $P4))), "Y", "")</f>
        <v>Y</v>
      </c>
      <c r="AC4" s="258" t="str">
        <f t="shared" si="28"/>
        <v>Y</v>
      </c>
      <c r="AD4" s="254" t="str">
        <f t="shared" ref="AD4:AE4" si="29">IF(OR(($AC4="Y"),($T4 = "Y"),ISNUMBER(SEARCH(AD$1, $L4)), ISNUMBER(SEARCH(AD$1, $N4)), ISNUMBER(SEARCH(AD$1, $P4))), "Y", "")</f>
        <v>Y</v>
      </c>
      <c r="AE4" s="254" t="str">
        <f t="shared" si="29"/>
        <v>Y</v>
      </c>
      <c r="AF4" s="254" t="str">
        <f t="shared" si="8"/>
        <v>Y</v>
      </c>
      <c r="AG4" s="15">
        <f t="shared" si="9"/>
        <v>9</v>
      </c>
      <c r="AH4" s="235" t="s">
        <v>3546</v>
      </c>
      <c r="AI4" s="235" t="str">
        <f t="shared" si="10"/>
        <v>MP</v>
      </c>
      <c r="AJ4" s="235" t="str">
        <f t="shared" si="11"/>
        <v>MP</v>
      </c>
      <c r="AK4" s="235" t="str">
        <f t="shared" si="12"/>
        <v>MP</v>
      </c>
      <c r="AL4" s="235" t="str">
        <f t="shared" si="13"/>
        <v>MP</v>
      </c>
      <c r="AM4" s="256" t="str">
        <f t="shared" si="14"/>
        <v>MP</v>
      </c>
      <c r="AN4" s="235" t="str">
        <f t="shared" si="15"/>
        <v>MP</v>
      </c>
      <c r="AO4" s="257" t="str">
        <f t="shared" si="16"/>
        <v>MP</v>
      </c>
      <c r="AP4" s="235" t="str">
        <f t="shared" si="17"/>
        <v>MP</v>
      </c>
      <c r="AQ4" s="235" t="str">
        <f t="shared" si="18"/>
        <v>MP</v>
      </c>
      <c r="AR4" s="96"/>
      <c r="AS4" s="235" t="str">
        <f t="shared" si="19"/>
        <v>MP</v>
      </c>
      <c r="AT4" s="250" t="s">
        <v>3547</v>
      </c>
      <c r="AU4" s="235" t="s">
        <v>2662</v>
      </c>
      <c r="AV4" s="235" t="s">
        <v>979</v>
      </c>
      <c r="AW4" s="96"/>
      <c r="AX4" s="96"/>
      <c r="AY4" s="96"/>
      <c r="AZ4" s="96"/>
      <c r="BA4" s="96"/>
      <c r="BB4" s="96"/>
      <c r="BC4" s="96"/>
      <c r="BD4" s="96"/>
      <c r="BE4" s="96"/>
      <c r="BF4" s="96"/>
      <c r="BG4" s="96"/>
      <c r="BH4" s="96"/>
      <c r="BI4" s="96"/>
      <c r="BJ4" s="96"/>
      <c r="BK4" s="96"/>
      <c r="BL4" s="96"/>
      <c r="BM4" s="96"/>
      <c r="BN4" s="96"/>
      <c r="BO4" s="96"/>
      <c r="BP4" s="96"/>
      <c r="BQ4" s="96"/>
      <c r="BR4" s="96"/>
      <c r="BS4" s="96"/>
      <c r="BT4" s="96"/>
      <c r="BU4" s="96"/>
      <c r="BV4" s="96"/>
      <c r="BW4" s="96"/>
      <c r="BX4" s="96"/>
      <c r="BY4" s="96"/>
      <c r="BZ4" s="96"/>
      <c r="CA4" s="96"/>
      <c r="CB4" s="96"/>
      <c r="CC4" s="96"/>
      <c r="CD4" s="96"/>
      <c r="CE4" s="96"/>
      <c r="CF4" s="96"/>
    </row>
    <row r="5" spans="1:84" ht="15.75" customHeight="1">
      <c r="A5" s="249">
        <v>45078.972205451384</v>
      </c>
      <c r="B5" s="250" t="s">
        <v>782</v>
      </c>
      <c r="C5" s="251" t="str">
        <f t="array" ref="C5">UPPER(B5)</f>
        <v>MCHANDRAR@GMAIL.COM</v>
      </c>
      <c r="D5" s="261" t="s">
        <v>215</v>
      </c>
      <c r="E5" s="250" t="s">
        <v>783</v>
      </c>
      <c r="F5" s="252" t="str">
        <f t="shared" si="0"/>
        <v>CHANDRAMUMMADI</v>
      </c>
      <c r="G5" s="253">
        <v>7325435751</v>
      </c>
      <c r="H5" s="250" t="s">
        <v>18</v>
      </c>
      <c r="I5" s="250" t="s">
        <v>35</v>
      </c>
      <c r="J5" s="96"/>
      <c r="K5" s="96"/>
      <c r="L5" s="96"/>
      <c r="M5" s="250" t="s">
        <v>205</v>
      </c>
      <c r="N5" s="250" t="s">
        <v>3548</v>
      </c>
      <c r="O5" s="96"/>
      <c r="P5" s="96"/>
      <c r="Q5" s="250" t="s">
        <v>23</v>
      </c>
      <c r="R5" s="96"/>
      <c r="S5" s="254" t="s">
        <v>1727</v>
      </c>
      <c r="T5" s="255" t="str">
        <f t="shared" si="1"/>
        <v/>
      </c>
      <c r="U5" s="96" t="str">
        <f t="shared" ref="U5:V5" si="30">IF(OR(($T5 = "Y"),ISNUMBER(SEARCH(U$1, $L5)), ISNUMBER(SEARCH(U$1, $N5)), ISNUMBER(SEARCH(U$1, $P5))), "Y", "")</f>
        <v/>
      </c>
      <c r="V5" s="255" t="str">
        <f t="shared" si="30"/>
        <v/>
      </c>
      <c r="W5" s="96" t="str">
        <f t="shared" ref="W5:X5" si="31">IF(OR(($V5="Y"),($T5 = "Y"),ISNUMBER(SEARCH(W$1, $L5)), ISNUMBER(SEARCH(W$1, $N5)), ISNUMBER(SEARCH(W$1, $P5))), "Y", "")</f>
        <v/>
      </c>
      <c r="X5" s="96" t="str">
        <f t="shared" si="31"/>
        <v/>
      </c>
      <c r="Y5" s="255" t="str">
        <f t="shared" si="4"/>
        <v/>
      </c>
      <c r="Z5" s="254" t="str">
        <f t="shared" ref="Z5:AA5" si="32">IF(OR(($Y5="Y"),($T5 = "Y"),ISNUMBER(SEARCH(Z$1, $L5)), ISNUMBER(SEARCH(Z$1, $N5)), ISNUMBER(SEARCH(Z$1, $P5))), "Y", "")</f>
        <v>Y</v>
      </c>
      <c r="AA5" s="96" t="str">
        <f t="shared" si="32"/>
        <v/>
      </c>
      <c r="AB5" s="254" t="str">
        <f t="shared" ref="AB5:AC5" si="33">IF(OR(($T5 = "Y"),ISNUMBER(SEARCH(AB$1, $L5)), ISNUMBER(SEARCH(AB$1, $N5)), ISNUMBER(SEARCH(AB$1, $P5))), "Y", "")</f>
        <v>Y</v>
      </c>
      <c r="AC5" s="255" t="str">
        <f t="shared" si="33"/>
        <v/>
      </c>
      <c r="AD5" s="96" t="str">
        <f t="shared" ref="AD5:AE5" si="34">IF(OR(($AC5="Y"),($T5 = "Y"),ISNUMBER(SEARCH(AD$1, $L5)), ISNUMBER(SEARCH(AD$1, $N5)), ISNUMBER(SEARCH(AD$1, $P5))), "Y", "")</f>
        <v/>
      </c>
      <c r="AE5" s="96" t="str">
        <f t="shared" si="34"/>
        <v/>
      </c>
      <c r="AF5" s="96" t="str">
        <f t="shared" si="8"/>
        <v/>
      </c>
      <c r="AG5" s="15">
        <f t="shared" si="9"/>
        <v>2</v>
      </c>
      <c r="AH5" s="250" t="s">
        <v>3549</v>
      </c>
      <c r="AI5" s="96" t="str">
        <f t="shared" si="10"/>
        <v/>
      </c>
      <c r="AJ5" s="96" t="str">
        <f t="shared" si="11"/>
        <v/>
      </c>
      <c r="AK5" s="96" t="str">
        <f t="shared" si="12"/>
        <v/>
      </c>
      <c r="AL5" s="235" t="str">
        <f t="shared" si="13"/>
        <v>Event AM</v>
      </c>
      <c r="AM5" s="262" t="str">
        <f>IF((AA5="Y"),AI5,"")</f>
        <v/>
      </c>
      <c r="AN5" s="235" t="str">
        <f t="shared" si="15"/>
        <v>Event AM</v>
      </c>
      <c r="AO5" s="257" t="str">
        <f t="shared" si="16"/>
        <v>Event AM</v>
      </c>
      <c r="AP5" s="96" t="str">
        <f t="shared" si="17"/>
        <v/>
      </c>
      <c r="AQ5" s="96" t="str">
        <f t="shared" si="18"/>
        <v/>
      </c>
      <c r="AR5" s="96"/>
      <c r="AS5" s="96" t="str">
        <f t="shared" si="19"/>
        <v/>
      </c>
      <c r="AT5" s="250" t="s">
        <v>3542</v>
      </c>
      <c r="AU5" s="96"/>
      <c r="AV5" s="96"/>
      <c r="AW5" s="96"/>
      <c r="AX5" s="96"/>
      <c r="AY5" s="96"/>
      <c r="AZ5" s="96"/>
      <c r="BA5" s="96"/>
      <c r="BB5" s="96"/>
      <c r="BC5" s="96"/>
      <c r="BD5" s="96"/>
      <c r="BE5" s="96"/>
      <c r="BF5" s="96"/>
      <c r="BG5" s="96"/>
      <c r="BH5" s="96"/>
      <c r="BI5" s="96"/>
      <c r="BJ5" s="96"/>
      <c r="BK5" s="96"/>
      <c r="BL5" s="96"/>
      <c r="BM5" s="96"/>
      <c r="BN5" s="96"/>
      <c r="BO5" s="96"/>
      <c r="BP5" s="96"/>
      <c r="BQ5" s="96"/>
      <c r="BR5" s="96"/>
      <c r="BS5" s="96"/>
      <c r="BT5" s="96"/>
      <c r="BU5" s="96"/>
      <c r="BV5" s="96"/>
      <c r="BW5" s="96"/>
      <c r="BX5" s="96"/>
      <c r="BY5" s="96"/>
      <c r="BZ5" s="96"/>
      <c r="CA5" s="96"/>
      <c r="CB5" s="96"/>
      <c r="CC5" s="96"/>
      <c r="CD5" s="96"/>
      <c r="CE5" s="96"/>
      <c r="CF5" s="96"/>
    </row>
    <row r="6" spans="1:84" ht="15.75" customHeight="1">
      <c r="A6" s="259">
        <v>45104.799030787035</v>
      </c>
      <c r="B6" s="235" t="s">
        <v>3550</v>
      </c>
      <c r="C6" s="251" t="str">
        <f t="array" ref="C6">UPPER(B6)</f>
        <v>VLNPANTH@GMAIL.COM</v>
      </c>
      <c r="D6" s="263" t="s">
        <v>3551</v>
      </c>
      <c r="E6" s="235" t="s">
        <v>3552</v>
      </c>
      <c r="F6" s="252" t="str">
        <f t="shared" si="0"/>
        <v>PANTHVORUGANTY</v>
      </c>
      <c r="G6" s="237">
        <v>4089109691</v>
      </c>
      <c r="H6" s="235" t="s">
        <v>18</v>
      </c>
      <c r="I6" s="235" t="s">
        <v>2493</v>
      </c>
      <c r="J6" s="96"/>
      <c r="K6" s="96"/>
      <c r="L6" s="96"/>
      <c r="M6" s="96"/>
      <c r="N6" s="96"/>
      <c r="O6" s="235" t="s">
        <v>3553</v>
      </c>
      <c r="P6" s="235" t="s">
        <v>3554</v>
      </c>
      <c r="Q6" s="235" t="s">
        <v>23</v>
      </c>
      <c r="R6" s="96"/>
      <c r="S6" s="254" t="s">
        <v>1727</v>
      </c>
      <c r="T6" s="255" t="str">
        <f t="shared" si="1"/>
        <v/>
      </c>
      <c r="U6" s="96" t="str">
        <f t="shared" ref="U6:V6" si="35">IF(OR(($T6 = "Y"),ISNUMBER(SEARCH(U$1, $L6)), ISNUMBER(SEARCH(U$1, $N6)), ISNUMBER(SEARCH(U$1, $P6))), "Y", "")</f>
        <v/>
      </c>
      <c r="V6" s="255" t="str">
        <f t="shared" si="35"/>
        <v/>
      </c>
      <c r="W6" s="96" t="str">
        <f t="shared" ref="W6:X6" si="36">IF(OR(($V6="Y"),($T6 = "Y"),ISNUMBER(SEARCH(W$1, $L6)), ISNUMBER(SEARCH(W$1, $N6)), ISNUMBER(SEARCH(W$1, $P6))), "Y", "")</f>
        <v/>
      </c>
      <c r="X6" s="254" t="str">
        <f t="shared" si="36"/>
        <v>Y</v>
      </c>
      <c r="Y6" s="255" t="str">
        <f t="shared" si="4"/>
        <v/>
      </c>
      <c r="Z6" s="96" t="str">
        <f t="shared" ref="Z6:AA6" si="37">IF(OR(($Y6="Y"),($T6 = "Y"),ISNUMBER(SEARCH(Z$1, $L6)), ISNUMBER(SEARCH(Z$1, $N6)), ISNUMBER(SEARCH(Z$1, $P6))), "Y", "")</f>
        <v/>
      </c>
      <c r="AA6" s="254" t="str">
        <f t="shared" si="37"/>
        <v>Y</v>
      </c>
      <c r="AB6" s="96" t="str">
        <f t="shared" ref="AB6:AC6" si="38">IF(OR(($T6 = "Y"),ISNUMBER(SEARCH(AB$1, $L6)), ISNUMBER(SEARCH(AB$1, $N6)), ISNUMBER(SEARCH(AB$1, $P6))), "Y", "")</f>
        <v/>
      </c>
      <c r="AC6" s="255" t="str">
        <f t="shared" si="38"/>
        <v/>
      </c>
      <c r="AD6" s="96" t="str">
        <f t="shared" ref="AD6:AE6" si="39">IF(OR(($AC6="Y"),($T6 = "Y"),ISNUMBER(SEARCH(AD$1, $L6)), ISNUMBER(SEARCH(AD$1, $N6)), ISNUMBER(SEARCH(AD$1, $P6))), "Y", "")</f>
        <v/>
      </c>
      <c r="AE6" s="254" t="str">
        <f t="shared" si="39"/>
        <v>Y</v>
      </c>
      <c r="AF6" s="96" t="str">
        <f t="shared" si="8"/>
        <v/>
      </c>
      <c r="AG6" s="15">
        <f t="shared" si="9"/>
        <v>3</v>
      </c>
      <c r="AH6" s="235" t="s">
        <v>3546</v>
      </c>
      <c r="AI6" s="96" t="str">
        <f t="shared" si="10"/>
        <v/>
      </c>
      <c r="AJ6" s="96" t="str">
        <f t="shared" si="11"/>
        <v/>
      </c>
      <c r="AK6" s="235" t="str">
        <f t="shared" si="12"/>
        <v>MP</v>
      </c>
      <c r="AL6" s="96" t="str">
        <f t="shared" si="13"/>
        <v/>
      </c>
      <c r="AM6" s="256" t="str">
        <f>IF((AA6="Y"),AH6,"")</f>
        <v>MP</v>
      </c>
      <c r="AN6" s="96" t="str">
        <f t="shared" si="15"/>
        <v/>
      </c>
      <c r="AO6" s="264" t="str">
        <f t="shared" si="16"/>
        <v/>
      </c>
      <c r="AP6" s="96" t="str">
        <f t="shared" si="17"/>
        <v/>
      </c>
      <c r="AQ6" s="235" t="str">
        <f t="shared" si="18"/>
        <v>MP</v>
      </c>
      <c r="AR6" s="96"/>
      <c r="AS6" s="96" t="str">
        <f t="shared" si="19"/>
        <v/>
      </c>
      <c r="AT6" s="250" t="s">
        <v>3539</v>
      </c>
      <c r="AU6" s="96"/>
      <c r="AV6" s="96"/>
      <c r="AW6" s="96"/>
      <c r="AX6" s="96"/>
      <c r="AY6" s="96"/>
      <c r="AZ6" s="96"/>
      <c r="BA6" s="96"/>
      <c r="BB6" s="96"/>
      <c r="BC6" s="96"/>
      <c r="BD6" s="96"/>
      <c r="BE6" s="96"/>
      <c r="BF6" s="96"/>
      <c r="BG6" s="96"/>
      <c r="BH6" s="96"/>
      <c r="BI6" s="96"/>
      <c r="BJ6" s="96"/>
      <c r="BK6" s="96"/>
      <c r="BL6" s="96"/>
      <c r="BM6" s="96"/>
      <c r="BN6" s="96"/>
      <c r="BO6" s="96"/>
      <c r="BP6" s="96"/>
      <c r="BQ6" s="96"/>
      <c r="BR6" s="96"/>
      <c r="BS6" s="96"/>
      <c r="BT6" s="96"/>
      <c r="BU6" s="96"/>
      <c r="BV6" s="96"/>
      <c r="BW6" s="96"/>
      <c r="BX6" s="96"/>
      <c r="BY6" s="96"/>
      <c r="BZ6" s="96"/>
      <c r="CA6" s="96"/>
      <c r="CB6" s="96"/>
      <c r="CC6" s="96"/>
      <c r="CD6" s="96"/>
      <c r="CE6" s="96"/>
      <c r="CF6" s="96"/>
    </row>
    <row r="7" spans="1:84" ht="15.75" customHeight="1">
      <c r="A7" s="249">
        <v>45078.981309212963</v>
      </c>
      <c r="B7" s="250" t="s">
        <v>3555</v>
      </c>
      <c r="C7" s="251" t="str">
        <f t="array" ref="C7">UPPER(B7)</f>
        <v>RAMCHANDER.JAKKULA@GMAIL.COM</v>
      </c>
      <c r="D7" s="250" t="s">
        <v>3556</v>
      </c>
      <c r="E7" s="250" t="s">
        <v>3557</v>
      </c>
      <c r="F7" s="252" t="str">
        <f t="shared" si="0"/>
        <v>RAMCHANDER JAKKULA</v>
      </c>
      <c r="G7" s="253">
        <v>2036094848</v>
      </c>
      <c r="H7" s="250" t="s">
        <v>18</v>
      </c>
      <c r="I7" s="250" t="s">
        <v>35</v>
      </c>
      <c r="J7" s="96"/>
      <c r="K7" s="96"/>
      <c r="L7" s="96"/>
      <c r="M7" s="250" t="s">
        <v>30</v>
      </c>
      <c r="N7" s="250" t="s">
        <v>3558</v>
      </c>
      <c r="O7" s="96"/>
      <c r="P7" s="96"/>
      <c r="Q7" s="250" t="s">
        <v>23</v>
      </c>
      <c r="R7" s="96"/>
      <c r="S7" s="254" t="s">
        <v>1727</v>
      </c>
      <c r="T7" s="255" t="str">
        <f t="shared" si="1"/>
        <v/>
      </c>
      <c r="U7" s="96" t="str">
        <f t="shared" ref="U7:V7" si="40">IF(OR(($T7 = "Y"),ISNUMBER(SEARCH(U$1, $L7)), ISNUMBER(SEARCH(U$1, $N7)), ISNUMBER(SEARCH(U$1, $P7))), "Y", "")</f>
        <v/>
      </c>
      <c r="V7" s="255" t="str">
        <f t="shared" si="40"/>
        <v/>
      </c>
      <c r="W7" s="96" t="str">
        <f t="shared" ref="W7:X7" si="41">IF(OR(($V7="Y"),($T7 = "Y"),ISNUMBER(SEARCH(W$1, $L7)), ISNUMBER(SEARCH(W$1, $N7)), ISNUMBER(SEARCH(W$1, $P7))), "Y", "")</f>
        <v/>
      </c>
      <c r="X7" s="96" t="str">
        <f t="shared" si="41"/>
        <v/>
      </c>
      <c r="Y7" s="255" t="str">
        <f t="shared" si="4"/>
        <v/>
      </c>
      <c r="Z7" s="254" t="str">
        <f t="shared" ref="Z7:AA7" si="42">IF(OR(($Y7="Y"),($T7 = "Y"),ISNUMBER(SEARCH(Z$1, $L7)), ISNUMBER(SEARCH(Z$1, $N7)), ISNUMBER(SEARCH(Z$1, $P7))), "Y", "")</f>
        <v>Y</v>
      </c>
      <c r="AA7" s="96" t="str">
        <f t="shared" si="42"/>
        <v/>
      </c>
      <c r="AB7" s="96" t="str">
        <f t="shared" ref="AB7:AC7" si="43">IF(OR(($T7 = "Y"),ISNUMBER(SEARCH(AB$1, $L7)), ISNUMBER(SEARCH(AB$1, $N7)), ISNUMBER(SEARCH(AB$1, $P7))), "Y", "")</f>
        <v/>
      </c>
      <c r="AC7" s="255" t="str">
        <f t="shared" si="43"/>
        <v/>
      </c>
      <c r="AD7" s="254" t="str">
        <f t="shared" ref="AD7:AE7" si="44">IF(OR(($AC7="Y"),($T7 = "Y"),ISNUMBER(SEARCH(AD$1, $L7)), ISNUMBER(SEARCH(AD$1, $N7)), ISNUMBER(SEARCH(AD$1, $P7))), "Y", "")</f>
        <v>Y</v>
      </c>
      <c r="AE7" s="96" t="str">
        <f t="shared" si="44"/>
        <v/>
      </c>
      <c r="AF7" s="96" t="str">
        <f t="shared" si="8"/>
        <v/>
      </c>
      <c r="AG7" s="15">
        <f t="shared" si="9"/>
        <v>2</v>
      </c>
      <c r="AH7" s="250" t="s">
        <v>3546</v>
      </c>
      <c r="AI7" s="96" t="str">
        <f t="shared" si="10"/>
        <v/>
      </c>
      <c r="AJ7" s="96" t="str">
        <f t="shared" si="11"/>
        <v/>
      </c>
      <c r="AK7" s="96" t="str">
        <f t="shared" si="12"/>
        <v/>
      </c>
      <c r="AL7" s="235" t="str">
        <f t="shared" si="13"/>
        <v>MP</v>
      </c>
      <c r="AM7" s="262" t="str">
        <f>IF((AA7="Y"),AI7,"")</f>
        <v/>
      </c>
      <c r="AN7" s="96" t="str">
        <f t="shared" si="15"/>
        <v/>
      </c>
      <c r="AO7" s="264" t="str">
        <f t="shared" si="16"/>
        <v/>
      </c>
      <c r="AP7" s="235" t="str">
        <f t="shared" si="17"/>
        <v>MP</v>
      </c>
      <c r="AQ7" s="96" t="str">
        <f t="shared" si="18"/>
        <v/>
      </c>
      <c r="AR7" s="96"/>
      <c r="AS7" s="96" t="str">
        <f t="shared" si="19"/>
        <v/>
      </c>
      <c r="AT7" s="250" t="s">
        <v>1768</v>
      </c>
      <c r="AU7" s="96"/>
      <c r="AV7" s="96"/>
      <c r="AW7" s="96"/>
      <c r="AX7" s="96"/>
      <c r="AY7" s="96"/>
      <c r="AZ7" s="96"/>
      <c r="BA7" s="96"/>
      <c r="BB7" s="96"/>
      <c r="BC7" s="96"/>
      <c r="BD7" s="96"/>
      <c r="BE7" s="96"/>
      <c r="BF7" s="96"/>
      <c r="BG7" s="96"/>
      <c r="BH7" s="96"/>
      <c r="BI7" s="96"/>
      <c r="BJ7" s="96"/>
      <c r="BK7" s="96"/>
      <c r="BL7" s="96"/>
      <c r="BM7" s="96"/>
      <c r="BN7" s="96"/>
      <c r="BO7" s="96"/>
      <c r="BP7" s="96"/>
      <c r="BQ7" s="96"/>
      <c r="BR7" s="96"/>
      <c r="BS7" s="96"/>
      <c r="BT7" s="96"/>
      <c r="BU7" s="96"/>
      <c r="BV7" s="96"/>
      <c r="BW7" s="96"/>
      <c r="BX7" s="96"/>
      <c r="BY7" s="96"/>
      <c r="BZ7" s="96"/>
      <c r="CA7" s="96"/>
      <c r="CB7" s="96"/>
      <c r="CC7" s="96"/>
      <c r="CD7" s="96"/>
      <c r="CE7" s="96"/>
      <c r="CF7" s="96"/>
    </row>
    <row r="8" spans="1:84" ht="15.75" customHeight="1">
      <c r="A8" s="249">
        <v>45078.991299837959</v>
      </c>
      <c r="B8" s="250" t="s">
        <v>3559</v>
      </c>
      <c r="C8" s="251" t="str">
        <f t="array" ref="C8">UPPER(B8)</f>
        <v>PALLAVI.VELAMAKANNI@GMAIL.COM</v>
      </c>
      <c r="D8" s="261" t="s">
        <v>3560</v>
      </c>
      <c r="E8" s="250" t="s">
        <v>3561</v>
      </c>
      <c r="F8" s="252" t="str">
        <f t="shared" si="0"/>
        <v xml:space="preserve">AKSHAR CHUNDURI </v>
      </c>
      <c r="G8" s="250" t="s">
        <v>3562</v>
      </c>
      <c r="H8" s="250" t="s">
        <v>18</v>
      </c>
      <c r="I8" s="250" t="s">
        <v>35</v>
      </c>
      <c r="J8" s="96"/>
      <c r="K8" s="96"/>
      <c r="L8" s="96"/>
      <c r="M8" s="250" t="s">
        <v>227</v>
      </c>
      <c r="N8" s="250" t="s">
        <v>3498</v>
      </c>
      <c r="O8" s="96"/>
      <c r="P8" s="96"/>
      <c r="Q8" s="250" t="s">
        <v>23</v>
      </c>
      <c r="R8" s="96"/>
      <c r="S8" s="254" t="s">
        <v>1727</v>
      </c>
      <c r="T8" s="258" t="str">
        <f t="shared" si="1"/>
        <v>Y</v>
      </c>
      <c r="U8" s="254" t="str">
        <f t="shared" ref="U8:V8" si="45">IF(OR(($T8 = "Y"),ISNUMBER(SEARCH(U$1, $L8)), ISNUMBER(SEARCH(U$1, $N8)), ISNUMBER(SEARCH(U$1, $P8))), "Y", "")</f>
        <v>Y</v>
      </c>
      <c r="V8" s="258" t="str">
        <f t="shared" si="45"/>
        <v>Y</v>
      </c>
      <c r="W8" s="254" t="str">
        <f t="shared" ref="W8:X8" si="46">IF(OR(($V8="Y"),($T8 = "Y"),ISNUMBER(SEARCH(W$1, $L8)), ISNUMBER(SEARCH(W$1, $N8)), ISNUMBER(SEARCH(W$1, $P8))), "Y", "")</f>
        <v>Y</v>
      </c>
      <c r="X8" s="254" t="str">
        <f t="shared" si="46"/>
        <v>Y</v>
      </c>
      <c r="Y8" s="258" t="str">
        <f t="shared" si="4"/>
        <v>Y</v>
      </c>
      <c r="Z8" s="254" t="str">
        <f t="shared" ref="Z8:AA8" si="47">IF(OR(($Y8="Y"),($T8 = "Y"),ISNUMBER(SEARCH(Z$1, $L8)), ISNUMBER(SEARCH(Z$1, $N8)), ISNUMBER(SEARCH(Z$1, $P8))), "Y", "")</f>
        <v>Y</v>
      </c>
      <c r="AA8" s="254" t="str">
        <f t="shared" si="47"/>
        <v>Y</v>
      </c>
      <c r="AB8" s="254" t="str">
        <f t="shared" ref="AB8:AC8" si="48">IF(OR(($T8 = "Y"),ISNUMBER(SEARCH(AB$1, $L8)), ISNUMBER(SEARCH(AB$1, $N8)), ISNUMBER(SEARCH(AB$1, $P8))), "Y", "")</f>
        <v>Y</v>
      </c>
      <c r="AC8" s="258" t="str">
        <f t="shared" si="48"/>
        <v>Y</v>
      </c>
      <c r="AD8" s="254" t="str">
        <f t="shared" ref="AD8:AE8" si="49">IF(OR(($AC8="Y"),($T8 = "Y"),ISNUMBER(SEARCH(AD$1, $L8)), ISNUMBER(SEARCH(AD$1, $N8)), ISNUMBER(SEARCH(AD$1, $P8))), "Y", "")</f>
        <v>Y</v>
      </c>
      <c r="AE8" s="254" t="str">
        <f t="shared" si="49"/>
        <v>Y</v>
      </c>
      <c r="AF8" s="254" t="str">
        <f t="shared" si="8"/>
        <v>Y</v>
      </c>
      <c r="AG8" s="15">
        <f t="shared" si="9"/>
        <v>9</v>
      </c>
      <c r="AH8" s="250" t="s">
        <v>3563</v>
      </c>
      <c r="AI8" s="235" t="str">
        <f t="shared" si="10"/>
        <v>Event YM</v>
      </c>
      <c r="AJ8" s="235" t="str">
        <f t="shared" si="11"/>
        <v>Event YM</v>
      </c>
      <c r="AK8" s="235" t="str">
        <f t="shared" si="12"/>
        <v>Event YM</v>
      </c>
      <c r="AL8" s="235" t="str">
        <f t="shared" si="13"/>
        <v>Event YM</v>
      </c>
      <c r="AM8" s="256" t="str">
        <f t="shared" ref="AM8:AM11" si="50">IF((AA8="Y"),AH8,"")</f>
        <v>Event YM</v>
      </c>
      <c r="AN8" s="235" t="str">
        <f t="shared" si="15"/>
        <v>Event YM</v>
      </c>
      <c r="AO8" s="257" t="str">
        <f t="shared" si="16"/>
        <v>Event YM</v>
      </c>
      <c r="AP8" s="235" t="str">
        <f t="shared" si="17"/>
        <v>Event YM</v>
      </c>
      <c r="AQ8" s="235" t="str">
        <f t="shared" si="18"/>
        <v>Event YM</v>
      </c>
      <c r="AR8" s="96"/>
      <c r="AS8" s="235" t="str">
        <f t="shared" si="19"/>
        <v>Event YM</v>
      </c>
      <c r="AT8" s="250" t="s">
        <v>1752</v>
      </c>
      <c r="AU8" s="235" t="s">
        <v>3564</v>
      </c>
      <c r="AV8" s="235" t="s">
        <v>979</v>
      </c>
      <c r="AW8" s="96"/>
      <c r="AX8" s="96"/>
      <c r="AY8" s="96"/>
      <c r="AZ8" s="96"/>
      <c r="BA8" s="96"/>
      <c r="BB8" s="96"/>
      <c r="BC8" s="96"/>
      <c r="BD8" s="96"/>
      <c r="BE8" s="96"/>
      <c r="BF8" s="96"/>
      <c r="BG8" s="96"/>
      <c r="BH8" s="96"/>
      <c r="BI8" s="96"/>
      <c r="BJ8" s="96"/>
      <c r="BK8" s="96"/>
      <c r="BL8" s="96"/>
      <c r="BM8" s="96"/>
      <c r="BN8" s="96"/>
      <c r="BO8" s="96"/>
      <c r="BP8" s="96"/>
      <c r="BQ8" s="96"/>
      <c r="BR8" s="96"/>
      <c r="BS8" s="96"/>
      <c r="BT8" s="96"/>
      <c r="BU8" s="96"/>
      <c r="BV8" s="96"/>
      <c r="BW8" s="96"/>
      <c r="BX8" s="96"/>
      <c r="BY8" s="96"/>
      <c r="BZ8" s="96"/>
      <c r="CA8" s="96"/>
      <c r="CB8" s="96"/>
      <c r="CC8" s="96"/>
      <c r="CD8" s="96"/>
      <c r="CE8" s="96"/>
      <c r="CF8" s="96"/>
    </row>
    <row r="9" spans="1:84" ht="15.75" customHeight="1">
      <c r="A9" s="259">
        <v>45073.933989016208</v>
      </c>
      <c r="B9" s="235" t="s">
        <v>126</v>
      </c>
      <c r="C9" s="251" t="str">
        <f t="array" ref="C9">UPPER(B9)</f>
        <v>RAVINUTHALARK@GMAIL.COM</v>
      </c>
      <c r="D9" s="235" t="s">
        <v>127</v>
      </c>
      <c r="E9" s="235" t="s">
        <v>128</v>
      </c>
      <c r="F9" s="252" t="str">
        <f t="shared" si="0"/>
        <v>RAVIKUMARRAVINUTHALA</v>
      </c>
      <c r="G9" s="237">
        <v>2146978346</v>
      </c>
      <c r="H9" s="235" t="s">
        <v>18</v>
      </c>
      <c r="I9" s="235" t="s">
        <v>20</v>
      </c>
      <c r="J9" s="235" t="s">
        <v>3565</v>
      </c>
      <c r="K9" s="235" t="s">
        <v>30</v>
      </c>
      <c r="L9" s="235" t="s">
        <v>3498</v>
      </c>
      <c r="M9" s="96"/>
      <c r="N9" s="96"/>
      <c r="O9" s="96"/>
      <c r="P9" s="96"/>
      <c r="Q9" s="235" t="s">
        <v>23</v>
      </c>
      <c r="R9" s="96"/>
      <c r="S9" s="254" t="s">
        <v>1727</v>
      </c>
      <c r="T9" s="258" t="str">
        <f t="shared" si="1"/>
        <v>Y</v>
      </c>
      <c r="U9" s="254" t="str">
        <f t="shared" ref="U9:V9" si="51">IF(OR(($T9 = "Y"),ISNUMBER(SEARCH(U$1, $L9)), ISNUMBER(SEARCH(U$1, $N9)), ISNUMBER(SEARCH(U$1, $P9))), "Y", "")</f>
        <v>Y</v>
      </c>
      <c r="V9" s="258" t="str">
        <f t="shared" si="51"/>
        <v>Y</v>
      </c>
      <c r="W9" s="254" t="str">
        <f t="shared" ref="W9:X9" si="52">IF(OR(($V9="Y"),($T9 = "Y"),ISNUMBER(SEARCH(W$1, $L9)), ISNUMBER(SEARCH(W$1, $N9)), ISNUMBER(SEARCH(W$1, $P9))), "Y", "")</f>
        <v>Y</v>
      </c>
      <c r="X9" s="254" t="str">
        <f t="shared" si="52"/>
        <v>Y</v>
      </c>
      <c r="Y9" s="258" t="str">
        <f t="shared" si="4"/>
        <v>Y</v>
      </c>
      <c r="Z9" s="254" t="str">
        <f t="shared" ref="Z9:AA9" si="53">IF(OR(($Y9="Y"),($T9 = "Y"),ISNUMBER(SEARCH(Z$1, $L9)), ISNUMBER(SEARCH(Z$1, $N9)), ISNUMBER(SEARCH(Z$1, $P9))), "Y", "")</f>
        <v>Y</v>
      </c>
      <c r="AA9" s="254" t="str">
        <f t="shared" si="53"/>
        <v>Y</v>
      </c>
      <c r="AB9" s="254" t="str">
        <f t="shared" ref="AB9:AC9" si="54">IF(OR(($T9 = "Y"),ISNUMBER(SEARCH(AB$1, $L9)), ISNUMBER(SEARCH(AB$1, $N9)), ISNUMBER(SEARCH(AB$1, $P9))), "Y", "")</f>
        <v>Y</v>
      </c>
      <c r="AC9" s="258" t="str">
        <f t="shared" si="54"/>
        <v>Y</v>
      </c>
      <c r="AD9" s="254" t="str">
        <f t="shared" ref="AD9:AE9" si="55">IF(OR(($AC9="Y"),($T9 = "Y"),ISNUMBER(SEARCH(AD$1, $L9)), ISNUMBER(SEARCH(AD$1, $N9)), ISNUMBER(SEARCH(AD$1, $P9))), "Y", "")</f>
        <v>Y</v>
      </c>
      <c r="AE9" s="254" t="str">
        <f t="shared" si="55"/>
        <v>Y</v>
      </c>
      <c r="AF9" s="254" t="str">
        <f t="shared" si="8"/>
        <v>Y</v>
      </c>
      <c r="AG9" s="15">
        <f t="shared" si="9"/>
        <v>9</v>
      </c>
      <c r="AH9" s="235" t="s">
        <v>3546</v>
      </c>
      <c r="AI9" s="235" t="str">
        <f t="shared" si="10"/>
        <v>MP</v>
      </c>
      <c r="AJ9" s="235" t="str">
        <f t="shared" si="11"/>
        <v>MP</v>
      </c>
      <c r="AK9" s="235" t="str">
        <f t="shared" si="12"/>
        <v>MP</v>
      </c>
      <c r="AL9" s="235" t="str">
        <f t="shared" si="13"/>
        <v>MP</v>
      </c>
      <c r="AM9" s="256" t="str">
        <f t="shared" si="50"/>
        <v>MP</v>
      </c>
      <c r="AN9" s="235" t="str">
        <f t="shared" si="15"/>
        <v>MP</v>
      </c>
      <c r="AO9" s="257" t="str">
        <f t="shared" si="16"/>
        <v>MP</v>
      </c>
      <c r="AP9" s="235" t="str">
        <f t="shared" si="17"/>
        <v>MP</v>
      </c>
      <c r="AQ9" s="235" t="str">
        <f t="shared" si="18"/>
        <v>MP</v>
      </c>
      <c r="AR9" s="96"/>
      <c r="AS9" s="235" t="str">
        <f t="shared" si="19"/>
        <v>MP</v>
      </c>
      <c r="AT9" s="250" t="s">
        <v>1750</v>
      </c>
      <c r="AU9" s="235" t="s">
        <v>174</v>
      </c>
      <c r="AV9" s="235" t="s">
        <v>979</v>
      </c>
      <c r="AW9" s="96"/>
      <c r="AX9" s="96"/>
      <c r="AY9" s="96"/>
      <c r="AZ9" s="96"/>
      <c r="BA9" s="96"/>
      <c r="BB9" s="96"/>
      <c r="BC9" s="96"/>
      <c r="BD9" s="96"/>
      <c r="BE9" s="96"/>
      <c r="BF9" s="96"/>
      <c r="BG9" s="96"/>
      <c r="BH9" s="96"/>
      <c r="BI9" s="96"/>
      <c r="BJ9" s="96"/>
      <c r="BK9" s="96"/>
      <c r="BL9" s="96"/>
      <c r="BM9" s="96"/>
      <c r="BN9" s="96"/>
      <c r="BO9" s="96"/>
      <c r="BP9" s="96"/>
      <c r="BQ9" s="96"/>
      <c r="BR9" s="96"/>
      <c r="BS9" s="96"/>
      <c r="BT9" s="96"/>
      <c r="BU9" s="96"/>
      <c r="BV9" s="96"/>
      <c r="BW9" s="96"/>
      <c r="BX9" s="96"/>
      <c r="BY9" s="96"/>
      <c r="BZ9" s="96"/>
      <c r="CA9" s="96"/>
      <c r="CB9" s="96"/>
      <c r="CC9" s="96"/>
      <c r="CD9" s="96"/>
      <c r="CE9" s="96"/>
      <c r="CF9" s="96"/>
    </row>
    <row r="10" spans="1:84" ht="15.75" customHeight="1">
      <c r="A10" s="249">
        <v>45078.992433761574</v>
      </c>
      <c r="B10" s="250" t="s">
        <v>3559</v>
      </c>
      <c r="C10" s="251" t="str">
        <f t="array" ref="C10">UPPER(B10)</f>
        <v>PALLAVI.VELAMAKANNI@GMAIL.COM</v>
      </c>
      <c r="D10" s="261" t="s">
        <v>3566</v>
      </c>
      <c r="E10" s="250" t="s">
        <v>3561</v>
      </c>
      <c r="F10" s="252" t="str">
        <f t="shared" si="0"/>
        <v xml:space="preserve">EASHAN CHUNDURI </v>
      </c>
      <c r="G10" s="250" t="s">
        <v>3567</v>
      </c>
      <c r="H10" s="250" t="s">
        <v>18</v>
      </c>
      <c r="I10" s="250" t="s">
        <v>35</v>
      </c>
      <c r="J10" s="96"/>
      <c r="K10" s="96"/>
      <c r="L10" s="96"/>
      <c r="M10" s="250" t="s">
        <v>227</v>
      </c>
      <c r="N10" s="250" t="s">
        <v>3498</v>
      </c>
      <c r="O10" s="96"/>
      <c r="P10" s="96"/>
      <c r="Q10" s="250" t="s">
        <v>23</v>
      </c>
      <c r="R10" s="96"/>
      <c r="S10" s="254" t="s">
        <v>1727</v>
      </c>
      <c r="T10" s="258" t="str">
        <f t="shared" si="1"/>
        <v>Y</v>
      </c>
      <c r="U10" s="254" t="str">
        <f t="shared" ref="U10:V10" si="56">IF(OR(($T10 = "Y"),ISNUMBER(SEARCH(U$1, $L10)), ISNUMBER(SEARCH(U$1, $N10)), ISNUMBER(SEARCH(U$1, $P10))), "Y", "")</f>
        <v>Y</v>
      </c>
      <c r="V10" s="258" t="str">
        <f t="shared" si="56"/>
        <v>Y</v>
      </c>
      <c r="W10" s="254" t="str">
        <f t="shared" ref="W10:X10" si="57">IF(OR(($V10="Y"),($T10 = "Y"),ISNUMBER(SEARCH(W$1, $L10)), ISNUMBER(SEARCH(W$1, $N10)), ISNUMBER(SEARCH(W$1, $P10))), "Y", "")</f>
        <v>Y</v>
      </c>
      <c r="X10" s="254" t="str">
        <f t="shared" si="57"/>
        <v>Y</v>
      </c>
      <c r="Y10" s="258" t="str">
        <f t="shared" si="4"/>
        <v>Y</v>
      </c>
      <c r="Z10" s="254" t="str">
        <f t="shared" ref="Z10:AA10" si="58">IF(OR(($Y10="Y"),($T10 = "Y"),ISNUMBER(SEARCH(Z$1, $L10)), ISNUMBER(SEARCH(Z$1, $N10)), ISNUMBER(SEARCH(Z$1, $P10))), "Y", "")</f>
        <v>Y</v>
      </c>
      <c r="AA10" s="254" t="str">
        <f t="shared" si="58"/>
        <v>Y</v>
      </c>
      <c r="AB10" s="254" t="str">
        <f t="shared" ref="AB10:AC10" si="59">IF(OR(($T10 = "Y"),ISNUMBER(SEARCH(AB$1, $L10)), ISNUMBER(SEARCH(AB$1, $N10)), ISNUMBER(SEARCH(AB$1, $P10))), "Y", "")</f>
        <v>Y</v>
      </c>
      <c r="AC10" s="258" t="str">
        <f t="shared" si="59"/>
        <v>Y</v>
      </c>
      <c r="AD10" s="254" t="str">
        <f t="shared" ref="AD10:AE10" si="60">IF(OR(($AC10="Y"),($T10 = "Y"),ISNUMBER(SEARCH(AD$1, $L10)), ISNUMBER(SEARCH(AD$1, $N10)), ISNUMBER(SEARCH(AD$1, $P10))), "Y", "")</f>
        <v>Y</v>
      </c>
      <c r="AE10" s="254" t="str">
        <f t="shared" si="60"/>
        <v>Y</v>
      </c>
      <c r="AF10" s="254" t="str">
        <f t="shared" si="8"/>
        <v>Y</v>
      </c>
      <c r="AG10" s="15">
        <f t="shared" si="9"/>
        <v>9</v>
      </c>
      <c r="AH10" s="250" t="s">
        <v>3563</v>
      </c>
      <c r="AI10" s="235" t="str">
        <f t="shared" si="10"/>
        <v>Event YM</v>
      </c>
      <c r="AJ10" s="235" t="str">
        <f t="shared" si="11"/>
        <v>Event YM</v>
      </c>
      <c r="AK10" s="235" t="str">
        <f t="shared" si="12"/>
        <v>Event YM</v>
      </c>
      <c r="AL10" s="235" t="str">
        <f t="shared" si="13"/>
        <v>Event YM</v>
      </c>
      <c r="AM10" s="256" t="str">
        <f t="shared" si="50"/>
        <v>Event YM</v>
      </c>
      <c r="AN10" s="235" t="str">
        <f t="shared" si="15"/>
        <v>Event YM</v>
      </c>
      <c r="AO10" s="257" t="str">
        <f t="shared" si="16"/>
        <v>Event YM</v>
      </c>
      <c r="AP10" s="235" t="str">
        <f t="shared" si="17"/>
        <v>Event YM</v>
      </c>
      <c r="AQ10" s="235" t="str">
        <f t="shared" si="18"/>
        <v>Event YM</v>
      </c>
      <c r="AR10" s="96"/>
      <c r="AS10" s="235" t="str">
        <f t="shared" si="19"/>
        <v>Event YM</v>
      </c>
      <c r="AT10" s="250" t="s">
        <v>1745</v>
      </c>
      <c r="AU10" s="235" t="s">
        <v>3564</v>
      </c>
      <c r="AV10" s="235" t="s">
        <v>979</v>
      </c>
      <c r="AW10" s="96"/>
      <c r="AX10" s="96"/>
      <c r="AY10" s="96"/>
      <c r="AZ10" s="96"/>
      <c r="BA10" s="96"/>
      <c r="BB10" s="96"/>
      <c r="BC10" s="96"/>
      <c r="BD10" s="96"/>
      <c r="BE10" s="96"/>
      <c r="BF10" s="96"/>
      <c r="BG10" s="96"/>
      <c r="BH10" s="96"/>
      <c r="BI10" s="96"/>
      <c r="BJ10" s="96"/>
      <c r="BK10" s="96"/>
      <c r="BL10" s="96"/>
      <c r="BM10" s="96"/>
      <c r="BN10" s="96"/>
      <c r="BO10" s="96"/>
      <c r="BP10" s="96"/>
      <c r="BQ10" s="96"/>
      <c r="BR10" s="96"/>
      <c r="BS10" s="96"/>
      <c r="BT10" s="96"/>
      <c r="BU10" s="96"/>
      <c r="BV10" s="96"/>
      <c r="BW10" s="96"/>
      <c r="BX10" s="96"/>
      <c r="BY10" s="96"/>
      <c r="BZ10" s="96"/>
      <c r="CA10" s="96"/>
      <c r="CB10" s="96"/>
      <c r="CC10" s="96"/>
      <c r="CD10" s="96"/>
      <c r="CE10" s="96"/>
      <c r="CF10" s="96"/>
    </row>
    <row r="11" spans="1:84" ht="15.75" customHeight="1">
      <c r="A11" s="249">
        <v>45079.096697650464</v>
      </c>
      <c r="B11" s="250" t="s">
        <v>832</v>
      </c>
      <c r="C11" s="251" t="str">
        <f t="array" ref="C11">UPPER(B11)</f>
        <v>SUNEEL.JAKKA@GMAIL.COM</v>
      </c>
      <c r="D11" s="261" t="s">
        <v>833</v>
      </c>
      <c r="E11" s="250" t="s">
        <v>834</v>
      </c>
      <c r="F11" s="252" t="str">
        <f t="shared" si="0"/>
        <v>SUNEELJAKKA</v>
      </c>
      <c r="G11" s="253">
        <v>7135949072</v>
      </c>
      <c r="H11" s="250" t="s">
        <v>18</v>
      </c>
      <c r="I11" s="250" t="s">
        <v>35</v>
      </c>
      <c r="J11" s="96"/>
      <c r="K11" s="96"/>
      <c r="L11" s="96"/>
      <c r="M11" s="250" t="s">
        <v>156</v>
      </c>
      <c r="N11" s="250" t="s">
        <v>3568</v>
      </c>
      <c r="O11" s="96"/>
      <c r="P11" s="96"/>
      <c r="Q11" s="250" t="s">
        <v>23</v>
      </c>
      <c r="R11" s="96"/>
      <c r="S11" s="254" t="s">
        <v>1727</v>
      </c>
      <c r="T11" s="255" t="str">
        <f t="shared" si="1"/>
        <v/>
      </c>
      <c r="U11" s="254" t="str">
        <f t="shared" ref="U11:V11" si="61">IF(OR(($T11 = "Y"),ISNUMBER(SEARCH(U$1, $L11)), ISNUMBER(SEARCH(U$1, $N11)), ISNUMBER(SEARCH(U$1, $P11))), "Y", "")</f>
        <v>Y</v>
      </c>
      <c r="V11" s="255" t="str">
        <f t="shared" si="61"/>
        <v/>
      </c>
      <c r="W11" s="96" t="str">
        <f t="shared" ref="W11:X11" si="62">IF(OR(($V11="Y"),($T11 = "Y"),ISNUMBER(SEARCH(W$1, $L11)), ISNUMBER(SEARCH(W$1, $N11)), ISNUMBER(SEARCH(W$1, $P11))), "Y", "")</f>
        <v/>
      </c>
      <c r="X11" s="254" t="str">
        <f t="shared" si="62"/>
        <v>Y</v>
      </c>
      <c r="Y11" s="258" t="str">
        <f t="shared" si="4"/>
        <v>Y</v>
      </c>
      <c r="Z11" s="254" t="str">
        <f t="shared" ref="Z11:AA11" si="63">IF(OR(($Y11="Y"),($T11 = "Y"),ISNUMBER(SEARCH(Z$1, $L11)), ISNUMBER(SEARCH(Z$1, $N11)), ISNUMBER(SEARCH(Z$1, $P11))), "Y", "")</f>
        <v>Y</v>
      </c>
      <c r="AA11" s="254" t="str">
        <f t="shared" si="63"/>
        <v>Y</v>
      </c>
      <c r="AB11" s="254" t="str">
        <f t="shared" ref="AB11:AC11" si="64">IF(OR(($T11 = "Y"),ISNUMBER(SEARCH(AB$1, $L11)), ISNUMBER(SEARCH(AB$1, $N11)), ISNUMBER(SEARCH(AB$1, $P11))), "Y", "")</f>
        <v>Y</v>
      </c>
      <c r="AC11" s="258" t="str">
        <f t="shared" si="64"/>
        <v>Y</v>
      </c>
      <c r="AD11" s="254" t="str">
        <f t="shared" ref="AD11:AE11" si="65">IF(OR(($AC11="Y"),($T11 = "Y"),ISNUMBER(SEARCH(AD$1, $L11)), ISNUMBER(SEARCH(AD$1, $N11)), ISNUMBER(SEARCH(AD$1, $P11))), "Y", "")</f>
        <v>Y</v>
      </c>
      <c r="AE11" s="254" t="str">
        <f t="shared" si="65"/>
        <v>Y</v>
      </c>
      <c r="AF11" s="254" t="str">
        <f t="shared" si="8"/>
        <v>Y</v>
      </c>
      <c r="AG11" s="15">
        <f t="shared" si="9"/>
        <v>8</v>
      </c>
      <c r="AH11" s="250" t="s">
        <v>3539</v>
      </c>
      <c r="AI11" s="235" t="str">
        <f t="shared" si="10"/>
        <v>CM</v>
      </c>
      <c r="AJ11" s="96" t="str">
        <f t="shared" si="11"/>
        <v/>
      </c>
      <c r="AK11" s="235" t="str">
        <f t="shared" si="12"/>
        <v>CM</v>
      </c>
      <c r="AL11" s="235" t="str">
        <f t="shared" si="13"/>
        <v>CM</v>
      </c>
      <c r="AM11" s="256" t="str">
        <f t="shared" si="50"/>
        <v>CM</v>
      </c>
      <c r="AN11" s="235" t="str">
        <f t="shared" si="15"/>
        <v>CM</v>
      </c>
      <c r="AO11" s="257" t="str">
        <f t="shared" si="16"/>
        <v>CM</v>
      </c>
      <c r="AP11" s="235" t="str">
        <f t="shared" si="17"/>
        <v>CM</v>
      </c>
      <c r="AQ11" s="235" t="str">
        <f t="shared" si="18"/>
        <v>CM</v>
      </c>
      <c r="AR11" s="96"/>
      <c r="AS11" s="235" t="str">
        <f t="shared" si="19"/>
        <v>CM</v>
      </c>
      <c r="AT11" s="250" t="s">
        <v>3569</v>
      </c>
      <c r="AU11" s="96"/>
      <c r="AV11" s="96"/>
      <c r="AW11" s="96"/>
      <c r="AX11" s="96"/>
      <c r="AY11" s="96"/>
      <c r="AZ11" s="96"/>
      <c r="BA11" s="96"/>
      <c r="BB11" s="96"/>
      <c r="BC11" s="96"/>
      <c r="BD11" s="96"/>
      <c r="BE11" s="96"/>
      <c r="BF11" s="96"/>
      <c r="BG11" s="96"/>
      <c r="BH11" s="96"/>
      <c r="BI11" s="96"/>
      <c r="BJ11" s="96"/>
      <c r="BK11" s="96"/>
      <c r="BL11" s="96"/>
      <c r="BM11" s="96"/>
      <c r="BN11" s="96"/>
      <c r="BO11" s="96"/>
      <c r="BP11" s="96"/>
      <c r="BQ11" s="96"/>
      <c r="BR11" s="96"/>
      <c r="BS11" s="96"/>
      <c r="BT11" s="96"/>
      <c r="BU11" s="96"/>
      <c r="BV11" s="96"/>
      <c r="BW11" s="96"/>
      <c r="BX11" s="96"/>
      <c r="BY11" s="96"/>
      <c r="BZ11" s="96"/>
      <c r="CA11" s="96"/>
      <c r="CB11" s="96"/>
      <c r="CC11" s="96"/>
      <c r="CD11" s="96"/>
      <c r="CE11" s="96"/>
      <c r="CF11" s="96"/>
    </row>
    <row r="12" spans="1:84" ht="15.75" customHeight="1">
      <c r="A12" s="259">
        <v>45074.020668067125</v>
      </c>
      <c r="B12" s="235" t="s">
        <v>3570</v>
      </c>
      <c r="C12" s="251" t="str">
        <f t="array" ref="C12">UPPER(B12)</f>
        <v>TCHAKRADHAR@GMAIL.COM</v>
      </c>
      <c r="D12" s="235" t="s">
        <v>3571</v>
      </c>
      <c r="E12" s="235" t="s">
        <v>3572</v>
      </c>
      <c r="F12" s="252" t="str">
        <f t="shared" si="0"/>
        <v>CHAKRADHARTHUTUPALLI</v>
      </c>
      <c r="G12" s="237">
        <v>4087188082</v>
      </c>
      <c r="H12" s="235" t="s">
        <v>18</v>
      </c>
      <c r="I12" s="235" t="s">
        <v>35</v>
      </c>
      <c r="J12" s="96"/>
      <c r="K12" s="96"/>
      <c r="L12" s="96"/>
      <c r="M12" s="235" t="s">
        <v>156</v>
      </c>
      <c r="N12" s="235" t="s">
        <v>3573</v>
      </c>
      <c r="O12" s="96"/>
      <c r="P12" s="96"/>
      <c r="Q12" s="235" t="s">
        <v>23</v>
      </c>
      <c r="R12" s="96"/>
      <c r="S12" s="254" t="s">
        <v>1727</v>
      </c>
      <c r="T12" s="255" t="str">
        <f t="shared" si="1"/>
        <v/>
      </c>
      <c r="U12" s="96" t="str">
        <f t="shared" ref="U12:V12" si="66">IF(OR(($T12 = "Y"),ISNUMBER(SEARCH(U$1, $L12)), ISNUMBER(SEARCH(U$1, $N12)), ISNUMBER(SEARCH(U$1, $P12))), "Y", "")</f>
        <v/>
      </c>
      <c r="V12" s="255" t="str">
        <f t="shared" si="66"/>
        <v/>
      </c>
      <c r="W12" s="96" t="str">
        <f t="shared" ref="W12:X12" si="67">IF(OR(($V12="Y"),($T12 = "Y"),ISNUMBER(SEARCH(W$1, $L12)), ISNUMBER(SEARCH(W$1, $N12)), ISNUMBER(SEARCH(W$1, $P12))), "Y", "")</f>
        <v/>
      </c>
      <c r="X12" s="254" t="str">
        <f t="shared" si="67"/>
        <v>Y</v>
      </c>
      <c r="Y12" s="255" t="str">
        <f t="shared" si="4"/>
        <v/>
      </c>
      <c r="Z12" s="254" t="str">
        <f t="shared" ref="Z12:AA12" si="68">IF(OR(($Y12="Y"),($T12 = "Y"),ISNUMBER(SEARCH(Z$1, $L12)), ISNUMBER(SEARCH(Z$1, $N12)), ISNUMBER(SEARCH(Z$1, $P12))), "Y", "")</f>
        <v>Y</v>
      </c>
      <c r="AA12" s="96" t="str">
        <f t="shared" si="68"/>
        <v/>
      </c>
      <c r="AB12" s="96" t="str">
        <f t="shared" ref="AB12:AC12" si="69">IF(OR(($T12 = "Y"),ISNUMBER(SEARCH(AB$1, $L12)), ISNUMBER(SEARCH(AB$1, $N12)), ISNUMBER(SEARCH(AB$1, $P12))), "Y", "")</f>
        <v/>
      </c>
      <c r="AC12" s="255" t="str">
        <f t="shared" si="69"/>
        <v/>
      </c>
      <c r="AD12" s="96" t="str">
        <f t="shared" ref="AD12:AE12" si="70">IF(OR(($AC12="Y"),($T12 = "Y"),ISNUMBER(SEARCH(AD$1, $L12)), ISNUMBER(SEARCH(AD$1, $N12)), ISNUMBER(SEARCH(AD$1, $P12))), "Y", "")</f>
        <v/>
      </c>
      <c r="AE12" s="96" t="str">
        <f t="shared" si="70"/>
        <v/>
      </c>
      <c r="AF12" s="96" t="str">
        <f t="shared" si="8"/>
        <v/>
      </c>
      <c r="AG12" s="15">
        <f t="shared" si="9"/>
        <v>2</v>
      </c>
      <c r="AH12" s="235" t="s">
        <v>3546</v>
      </c>
      <c r="AI12" s="96" t="str">
        <f t="shared" si="10"/>
        <v/>
      </c>
      <c r="AJ12" s="96" t="str">
        <f t="shared" si="11"/>
        <v/>
      </c>
      <c r="AK12" s="235" t="str">
        <f t="shared" si="12"/>
        <v>MP</v>
      </c>
      <c r="AL12" s="235" t="str">
        <f t="shared" si="13"/>
        <v>MP</v>
      </c>
      <c r="AM12" s="262" t="str">
        <f>IF((AA12="Y"),AI12,"")</f>
        <v/>
      </c>
      <c r="AN12" s="96" t="str">
        <f t="shared" si="15"/>
        <v/>
      </c>
      <c r="AO12" s="264" t="str">
        <f t="shared" si="16"/>
        <v/>
      </c>
      <c r="AP12" s="96" t="str">
        <f t="shared" si="17"/>
        <v/>
      </c>
      <c r="AQ12" s="96" t="str">
        <f t="shared" si="18"/>
        <v/>
      </c>
      <c r="AR12" s="96"/>
      <c r="AS12" s="96" t="str">
        <f t="shared" si="19"/>
        <v/>
      </c>
      <c r="AT12" s="250" t="s">
        <v>3546</v>
      </c>
      <c r="AU12" s="96"/>
      <c r="AV12" s="96"/>
      <c r="AW12" s="96"/>
      <c r="AX12" s="96"/>
      <c r="AY12" s="96"/>
      <c r="AZ12" s="96"/>
      <c r="BA12" s="96"/>
      <c r="BB12" s="96"/>
      <c r="BC12" s="96"/>
      <c r="BD12" s="96"/>
      <c r="BE12" s="96"/>
      <c r="BF12" s="96"/>
      <c r="BG12" s="96"/>
      <c r="BH12" s="96"/>
      <c r="BI12" s="96"/>
      <c r="BJ12" s="96"/>
      <c r="BK12" s="96"/>
      <c r="BL12" s="96"/>
      <c r="BM12" s="96"/>
      <c r="BN12" s="96"/>
      <c r="BO12" s="96"/>
      <c r="BP12" s="96"/>
      <c r="BQ12" s="96"/>
      <c r="BR12" s="96"/>
      <c r="BS12" s="96"/>
      <c r="BT12" s="96"/>
      <c r="BU12" s="96"/>
      <c r="BV12" s="96"/>
      <c r="BW12" s="96"/>
      <c r="BX12" s="96"/>
      <c r="BY12" s="96"/>
      <c r="BZ12" s="96"/>
      <c r="CA12" s="96"/>
      <c r="CB12" s="96"/>
      <c r="CC12" s="96"/>
      <c r="CD12" s="96"/>
      <c r="CE12" s="96"/>
      <c r="CF12" s="96"/>
    </row>
    <row r="13" spans="1:84" ht="15.75" customHeight="1">
      <c r="A13" s="249">
        <v>45079.237729305554</v>
      </c>
      <c r="B13" s="250" t="s">
        <v>3574</v>
      </c>
      <c r="C13" s="251" t="str">
        <f t="array" ref="C13">UPPER(B13)</f>
        <v>SBONALAS@YAHOO.COM</v>
      </c>
      <c r="D13" s="250" t="s">
        <v>981</v>
      </c>
      <c r="E13" s="250" t="s">
        <v>3575</v>
      </c>
      <c r="F13" s="252" t="str">
        <f t="shared" si="0"/>
        <v>SEKHARBONALA</v>
      </c>
      <c r="G13" s="253">
        <v>6783575937</v>
      </c>
      <c r="H13" s="250" t="s">
        <v>18</v>
      </c>
      <c r="I13" s="250" t="s">
        <v>20</v>
      </c>
      <c r="J13" s="250" t="s">
        <v>3576</v>
      </c>
      <c r="K13" s="250" t="s">
        <v>30</v>
      </c>
      <c r="L13" s="250" t="s">
        <v>3577</v>
      </c>
      <c r="M13" s="96"/>
      <c r="N13" s="96"/>
      <c r="O13" s="96"/>
      <c r="P13" s="96"/>
      <c r="Q13" s="250" t="s">
        <v>23</v>
      </c>
      <c r="R13" s="96"/>
      <c r="S13" s="254" t="s">
        <v>1727</v>
      </c>
      <c r="T13" s="255" t="str">
        <f t="shared" si="1"/>
        <v/>
      </c>
      <c r="U13" s="96" t="str">
        <f t="shared" ref="U13:V13" si="71">IF(OR(($T13 = "Y"),ISNUMBER(SEARCH(U$1, $L13)), ISNUMBER(SEARCH(U$1, $N13)), ISNUMBER(SEARCH(U$1, $P13))), "Y", "")</f>
        <v/>
      </c>
      <c r="V13" s="255" t="str">
        <f t="shared" si="71"/>
        <v/>
      </c>
      <c r="W13" s="96" t="str">
        <f t="shared" ref="W13:X13" si="72">IF(OR(($V13="Y"),($T13 = "Y"),ISNUMBER(SEARCH(W$1, $L13)), ISNUMBER(SEARCH(W$1, $N13)), ISNUMBER(SEARCH(W$1, $P13))), "Y", "")</f>
        <v/>
      </c>
      <c r="X13" s="254" t="str">
        <f t="shared" si="72"/>
        <v>Y</v>
      </c>
      <c r="Y13" s="258" t="str">
        <f t="shared" si="4"/>
        <v>Y</v>
      </c>
      <c r="Z13" s="254" t="str">
        <f t="shared" ref="Z13:AA13" si="73">IF(OR(($Y13="Y"),($T13 = "Y"),ISNUMBER(SEARCH(Z$1, $L13)), ISNUMBER(SEARCH(Z$1, $N13)), ISNUMBER(SEARCH(Z$1, $P13))), "Y", "")</f>
        <v>Y</v>
      </c>
      <c r="AA13" s="254" t="str">
        <f t="shared" si="73"/>
        <v>Y</v>
      </c>
      <c r="AB13" s="254" t="str">
        <f t="shared" ref="AB13:AC13" si="74">IF(OR(($T13 = "Y"),ISNUMBER(SEARCH(AB$1, $L13)), ISNUMBER(SEARCH(AB$1, $N13)), ISNUMBER(SEARCH(AB$1, $P13))), "Y", "")</f>
        <v>Y</v>
      </c>
      <c r="AC13" s="255" t="str">
        <f t="shared" si="74"/>
        <v/>
      </c>
      <c r="AD13" s="96" t="str">
        <f t="shared" ref="AD13:AE13" si="75">IF(OR(($AC13="Y"),($T13 = "Y"),ISNUMBER(SEARCH(AD$1, $L13)), ISNUMBER(SEARCH(AD$1, $N13)), ISNUMBER(SEARCH(AD$1, $P13))), "Y", "")</f>
        <v/>
      </c>
      <c r="AE13" s="254" t="str">
        <f t="shared" si="75"/>
        <v>Y</v>
      </c>
      <c r="AF13" s="254" t="str">
        <f t="shared" si="8"/>
        <v>Y</v>
      </c>
      <c r="AG13" s="15">
        <f t="shared" si="9"/>
        <v>6</v>
      </c>
      <c r="AH13" s="250" t="s">
        <v>3539</v>
      </c>
      <c r="AI13" s="96" t="str">
        <f t="shared" si="10"/>
        <v/>
      </c>
      <c r="AJ13" s="96" t="str">
        <f t="shared" si="11"/>
        <v/>
      </c>
      <c r="AK13" s="235" t="str">
        <f t="shared" si="12"/>
        <v>CM</v>
      </c>
      <c r="AL13" s="235" t="str">
        <f t="shared" si="13"/>
        <v>CM</v>
      </c>
      <c r="AM13" s="256" t="str">
        <f t="shared" ref="AM13:AM15" si="76">IF((AA13="Y"),AH13,"")</f>
        <v>CM</v>
      </c>
      <c r="AN13" s="235" t="str">
        <f t="shared" si="15"/>
        <v>CM</v>
      </c>
      <c r="AO13" s="257" t="str">
        <f t="shared" si="16"/>
        <v>CM</v>
      </c>
      <c r="AP13" s="96" t="str">
        <f t="shared" si="17"/>
        <v/>
      </c>
      <c r="AQ13" s="235" t="str">
        <f t="shared" si="18"/>
        <v>CM</v>
      </c>
      <c r="AR13" s="96"/>
      <c r="AS13" s="235" t="str">
        <f t="shared" si="19"/>
        <v>CM</v>
      </c>
      <c r="AT13" s="250" t="s">
        <v>3578</v>
      </c>
      <c r="AU13" s="96"/>
      <c r="AV13" s="96"/>
      <c r="AW13" s="96"/>
      <c r="AX13" s="96"/>
      <c r="AY13" s="96"/>
      <c r="AZ13" s="96"/>
      <c r="BA13" s="96"/>
      <c r="BB13" s="96"/>
      <c r="BC13" s="96"/>
      <c r="BD13" s="96"/>
      <c r="BE13" s="96"/>
      <c r="BF13" s="96"/>
      <c r="BG13" s="96"/>
      <c r="BH13" s="96"/>
      <c r="BI13" s="96"/>
      <c r="BJ13" s="96"/>
      <c r="BK13" s="96"/>
      <c r="BL13" s="96"/>
      <c r="BM13" s="96"/>
      <c r="BN13" s="96"/>
      <c r="BO13" s="96"/>
      <c r="BP13" s="96"/>
      <c r="BQ13" s="96"/>
      <c r="BR13" s="96"/>
      <c r="BS13" s="96"/>
      <c r="BT13" s="96"/>
      <c r="BU13" s="96"/>
      <c r="BV13" s="96"/>
      <c r="BW13" s="96"/>
      <c r="BX13" s="96"/>
      <c r="BY13" s="96"/>
      <c r="BZ13" s="96"/>
      <c r="CA13" s="96"/>
      <c r="CB13" s="96"/>
      <c r="CC13" s="96"/>
      <c r="CD13" s="96"/>
      <c r="CE13" s="96"/>
      <c r="CF13" s="96"/>
    </row>
    <row r="14" spans="1:84" ht="15.75" customHeight="1">
      <c r="A14" s="249">
        <v>45079.307936365745</v>
      </c>
      <c r="B14" s="250" t="s">
        <v>3579</v>
      </c>
      <c r="C14" s="251" t="str">
        <f t="array" ref="C14">UPPER(B14)</f>
        <v>VELAGA.SUDHIR@GMAIL.COM</v>
      </c>
      <c r="D14" s="265" t="s">
        <v>864</v>
      </c>
      <c r="E14" s="265" t="s">
        <v>3580</v>
      </c>
      <c r="F14" s="252" t="str">
        <f t="shared" si="0"/>
        <v>SUDHIRVELAGA</v>
      </c>
      <c r="G14" s="253">
        <v>9374770063</v>
      </c>
      <c r="H14" s="250" t="s">
        <v>18</v>
      </c>
      <c r="I14" s="250" t="s">
        <v>20</v>
      </c>
      <c r="J14" s="250" t="s">
        <v>3581</v>
      </c>
      <c r="K14" s="250" t="s">
        <v>147</v>
      </c>
      <c r="L14" s="250" t="s">
        <v>3582</v>
      </c>
      <c r="M14" s="96"/>
      <c r="N14" s="96"/>
      <c r="O14" s="96"/>
      <c r="P14" s="96"/>
      <c r="Q14" s="250" t="s">
        <v>23</v>
      </c>
      <c r="R14" s="96"/>
      <c r="S14" s="254" t="s">
        <v>1727</v>
      </c>
      <c r="T14" s="255" t="str">
        <f t="shared" si="1"/>
        <v/>
      </c>
      <c r="U14" s="254" t="str">
        <f t="shared" ref="U14:V14" si="77">IF(OR(($T14 = "Y"),ISNUMBER(SEARCH(U$1, $L14)), ISNUMBER(SEARCH(U$1, $N14)), ISNUMBER(SEARCH(U$1, $P14))), "Y", "")</f>
        <v>Y</v>
      </c>
      <c r="V14" s="255" t="str">
        <f t="shared" si="77"/>
        <v/>
      </c>
      <c r="W14" s="96" t="str">
        <f t="shared" ref="W14:X14" si="78">IF(OR(($V14="Y"),($T14 = "Y"),ISNUMBER(SEARCH(W$1, $L14)), ISNUMBER(SEARCH(W$1, $N14)), ISNUMBER(SEARCH(W$1, $P14))), "Y", "")</f>
        <v/>
      </c>
      <c r="X14" s="254" t="str">
        <f t="shared" si="78"/>
        <v>Y</v>
      </c>
      <c r="Y14" s="255" t="str">
        <f t="shared" si="4"/>
        <v/>
      </c>
      <c r="Z14" s="96" t="str">
        <f t="shared" ref="Z14:AA14" si="79">IF(OR(($Y14="Y"),($T14 = "Y"),ISNUMBER(SEARCH(Z$1, $L14)), ISNUMBER(SEARCH(Z$1, $N14)), ISNUMBER(SEARCH(Z$1, $P14))), "Y", "")</f>
        <v/>
      </c>
      <c r="AA14" s="254" t="str">
        <f t="shared" si="79"/>
        <v>Y</v>
      </c>
      <c r="AB14" s="96" t="str">
        <f t="shared" ref="AB14:AC14" si="80">IF(OR(($T14 = "Y"),ISNUMBER(SEARCH(AB$1, $L14)), ISNUMBER(SEARCH(AB$1, $N14)), ISNUMBER(SEARCH(AB$1, $P14))), "Y", "")</f>
        <v/>
      </c>
      <c r="AC14" s="255" t="str">
        <f t="shared" si="80"/>
        <v/>
      </c>
      <c r="AD14" s="96" t="str">
        <f t="shared" ref="AD14:AE14" si="81">IF(OR(($AC14="Y"),($T14 = "Y"),ISNUMBER(SEARCH(AD$1, $L14)), ISNUMBER(SEARCH(AD$1, $N14)), ISNUMBER(SEARCH(AD$1, $P14))), "Y", "")</f>
        <v/>
      </c>
      <c r="AE14" s="254" t="str">
        <f t="shared" si="81"/>
        <v>Y</v>
      </c>
      <c r="AF14" s="254" t="str">
        <f t="shared" si="8"/>
        <v>Y</v>
      </c>
      <c r="AG14" s="15">
        <f t="shared" si="9"/>
        <v>5</v>
      </c>
      <c r="AH14" s="250" t="s">
        <v>3539</v>
      </c>
      <c r="AI14" s="235" t="str">
        <f t="shared" si="10"/>
        <v>CM</v>
      </c>
      <c r="AJ14" s="96" t="str">
        <f t="shared" si="11"/>
        <v/>
      </c>
      <c r="AK14" s="235" t="str">
        <f t="shared" si="12"/>
        <v>CM</v>
      </c>
      <c r="AL14" s="96" t="str">
        <f t="shared" si="13"/>
        <v/>
      </c>
      <c r="AM14" s="256" t="str">
        <f t="shared" si="76"/>
        <v>CM</v>
      </c>
      <c r="AN14" s="96" t="str">
        <f t="shared" si="15"/>
        <v/>
      </c>
      <c r="AO14" s="264" t="str">
        <f t="shared" si="16"/>
        <v/>
      </c>
      <c r="AP14" s="96" t="str">
        <f t="shared" si="17"/>
        <v/>
      </c>
      <c r="AQ14" s="235" t="str">
        <f t="shared" si="18"/>
        <v>CM</v>
      </c>
      <c r="AR14" s="96"/>
      <c r="AS14" s="235" t="str">
        <f t="shared" si="19"/>
        <v>CM</v>
      </c>
      <c r="AT14" s="250" t="s">
        <v>1743</v>
      </c>
      <c r="AU14" s="235" t="s">
        <v>1727</v>
      </c>
      <c r="AV14" s="235" t="s">
        <v>979</v>
      </c>
      <c r="AW14" s="96"/>
      <c r="AX14" s="96"/>
      <c r="AY14" s="96"/>
      <c r="AZ14" s="96"/>
      <c r="BA14" s="96"/>
      <c r="BB14" s="96"/>
      <c r="BC14" s="96"/>
      <c r="BD14" s="96"/>
      <c r="BE14" s="96"/>
      <c r="BF14" s="96"/>
      <c r="BG14" s="96"/>
      <c r="BH14" s="96"/>
      <c r="BI14" s="96"/>
      <c r="BJ14" s="96"/>
      <c r="BK14" s="96"/>
      <c r="BL14" s="96"/>
      <c r="BM14" s="96"/>
      <c r="BN14" s="96"/>
      <c r="BO14" s="96"/>
      <c r="BP14" s="96"/>
      <c r="BQ14" s="96"/>
      <c r="BR14" s="96"/>
      <c r="BS14" s="96"/>
      <c r="BT14" s="96"/>
      <c r="BU14" s="96"/>
      <c r="BV14" s="96"/>
      <c r="BW14" s="96"/>
      <c r="BX14" s="96"/>
      <c r="BY14" s="96"/>
      <c r="BZ14" s="96"/>
      <c r="CA14" s="96"/>
      <c r="CB14" s="96"/>
      <c r="CC14" s="96"/>
      <c r="CD14" s="96"/>
      <c r="CE14" s="96"/>
      <c r="CF14" s="96"/>
    </row>
    <row r="15" spans="1:84" ht="15.75" customHeight="1">
      <c r="A15" s="259">
        <v>45074.330749155095</v>
      </c>
      <c r="B15" s="235" t="s">
        <v>1213</v>
      </c>
      <c r="C15" s="251" t="str">
        <f t="array" ref="C15">UPPER(B15)</f>
        <v>KANTHIREKHA@GMAIL.COM</v>
      </c>
      <c r="D15" s="235" t="s">
        <v>1214</v>
      </c>
      <c r="E15" s="235" t="s">
        <v>3583</v>
      </c>
      <c r="F15" s="252" t="str">
        <f t="shared" si="0"/>
        <v>KANTHIREKHA VELAVARTHIPATI</v>
      </c>
      <c r="G15" s="237">
        <v>2142194556</v>
      </c>
      <c r="H15" s="235" t="s">
        <v>18</v>
      </c>
      <c r="I15" s="235" t="s">
        <v>35</v>
      </c>
      <c r="J15" s="96"/>
      <c r="K15" s="96"/>
      <c r="L15" s="96"/>
      <c r="M15" s="235" t="s">
        <v>22</v>
      </c>
      <c r="N15" s="235" t="s">
        <v>3584</v>
      </c>
      <c r="O15" s="96"/>
      <c r="P15" s="96"/>
      <c r="Q15" s="235" t="s">
        <v>23</v>
      </c>
      <c r="R15" s="96"/>
      <c r="S15" s="254" t="s">
        <v>1727</v>
      </c>
      <c r="T15" s="255" t="str">
        <f t="shared" si="1"/>
        <v/>
      </c>
      <c r="U15" s="254" t="str">
        <f t="shared" ref="U15:V15" si="82">IF(OR(($T15 = "Y"),ISNUMBER(SEARCH(U$1, $L15)), ISNUMBER(SEARCH(U$1, $N15)), ISNUMBER(SEARCH(U$1, $P15))), "Y", "")</f>
        <v>Y</v>
      </c>
      <c r="V15" s="255" t="str">
        <f t="shared" si="82"/>
        <v/>
      </c>
      <c r="W15" s="96" t="str">
        <f t="shared" ref="W15:X15" si="83">IF(OR(($V15="Y"),($T15 = "Y"),ISNUMBER(SEARCH(W$1, $L15)), ISNUMBER(SEARCH(W$1, $N15)), ISNUMBER(SEARCH(W$1, $P15))), "Y", "")</f>
        <v/>
      </c>
      <c r="X15" s="254" t="str">
        <f t="shared" si="83"/>
        <v>Y</v>
      </c>
      <c r="Y15" s="258" t="str">
        <f t="shared" si="4"/>
        <v>Y</v>
      </c>
      <c r="Z15" s="254" t="str">
        <f t="shared" ref="Z15:AA15" si="84">IF(OR(($Y15="Y"),($T15 = "Y"),ISNUMBER(SEARCH(Z$1, $L15)), ISNUMBER(SEARCH(Z$1, $N15)), ISNUMBER(SEARCH(Z$1, $P15))), "Y", "")</f>
        <v>Y</v>
      </c>
      <c r="AA15" s="254" t="str">
        <f t="shared" si="84"/>
        <v>Y</v>
      </c>
      <c r="AB15" s="254" t="str">
        <f t="shared" ref="AB15:AC15" si="85">IF(OR(($T15 = "Y"),ISNUMBER(SEARCH(AB$1, $L15)), ISNUMBER(SEARCH(AB$1, $N15)), ISNUMBER(SEARCH(AB$1, $P15))), "Y", "")</f>
        <v>Y</v>
      </c>
      <c r="AC15" s="255" t="str">
        <f t="shared" si="85"/>
        <v/>
      </c>
      <c r="AD15" s="96" t="str">
        <f t="shared" ref="AD15:AE15" si="86">IF(OR(($AC15="Y"),($T15 = "Y"),ISNUMBER(SEARCH(AD$1, $L15)), ISNUMBER(SEARCH(AD$1, $N15)), ISNUMBER(SEARCH(AD$1, $P15))), "Y", "")</f>
        <v/>
      </c>
      <c r="AE15" s="254" t="str">
        <f t="shared" si="86"/>
        <v>Y</v>
      </c>
      <c r="AF15" s="254" t="str">
        <f t="shared" si="8"/>
        <v>Y</v>
      </c>
      <c r="AG15" s="15">
        <f t="shared" si="9"/>
        <v>7</v>
      </c>
      <c r="AH15" s="235" t="s">
        <v>3546</v>
      </c>
      <c r="AI15" s="235" t="str">
        <f t="shared" si="10"/>
        <v>MP</v>
      </c>
      <c r="AJ15" s="96" t="str">
        <f t="shared" si="11"/>
        <v/>
      </c>
      <c r="AK15" s="235" t="str">
        <f t="shared" si="12"/>
        <v>MP</v>
      </c>
      <c r="AL15" s="235" t="str">
        <f t="shared" si="13"/>
        <v>MP</v>
      </c>
      <c r="AM15" s="256" t="str">
        <f t="shared" si="76"/>
        <v>MP</v>
      </c>
      <c r="AN15" s="235" t="str">
        <f t="shared" si="15"/>
        <v>MP</v>
      </c>
      <c r="AO15" s="257" t="str">
        <f t="shared" si="16"/>
        <v>MP</v>
      </c>
      <c r="AP15" s="96" t="str">
        <f t="shared" si="17"/>
        <v/>
      </c>
      <c r="AQ15" s="235" t="str">
        <f t="shared" si="18"/>
        <v>MP</v>
      </c>
      <c r="AR15" s="96"/>
      <c r="AS15" s="235" t="str">
        <f t="shared" si="19"/>
        <v>MP</v>
      </c>
      <c r="AT15" s="250" t="s">
        <v>3585</v>
      </c>
      <c r="AU15" s="96"/>
      <c r="AV15" s="96"/>
      <c r="AW15" s="96"/>
      <c r="AX15" s="96"/>
      <c r="AY15" s="96"/>
      <c r="AZ15" s="96"/>
      <c r="BA15" s="96"/>
      <c r="BB15" s="96"/>
      <c r="BC15" s="96"/>
      <c r="BD15" s="96"/>
      <c r="BE15" s="96"/>
      <c r="BF15" s="96"/>
      <c r="BG15" s="96"/>
      <c r="BH15" s="96"/>
      <c r="BI15" s="96"/>
      <c r="BJ15" s="96"/>
      <c r="BK15" s="96"/>
      <c r="BL15" s="96"/>
      <c r="BM15" s="96"/>
      <c r="BN15" s="96"/>
      <c r="BO15" s="96"/>
      <c r="BP15" s="96"/>
      <c r="BQ15" s="96"/>
      <c r="BR15" s="96"/>
      <c r="BS15" s="96"/>
      <c r="BT15" s="96"/>
      <c r="BU15" s="96"/>
      <c r="BV15" s="96"/>
      <c r="BW15" s="96"/>
      <c r="BX15" s="96"/>
      <c r="BY15" s="96"/>
      <c r="BZ15" s="96"/>
      <c r="CA15" s="96"/>
      <c r="CB15" s="96"/>
      <c r="CC15" s="96"/>
      <c r="CD15" s="96"/>
      <c r="CE15" s="96"/>
      <c r="CF15" s="96"/>
    </row>
    <row r="16" spans="1:84" ht="15.75" customHeight="1">
      <c r="A16" s="259">
        <v>45074.349413773147</v>
      </c>
      <c r="B16" s="235" t="s">
        <v>3586</v>
      </c>
      <c r="C16" s="251" t="str">
        <f t="array" ref="C16">UPPER(B16)</f>
        <v>PRARUSH07@GMAIL.COM</v>
      </c>
      <c r="D16" s="235" t="s">
        <v>3587</v>
      </c>
      <c r="E16" s="235" t="s">
        <v>3588</v>
      </c>
      <c r="F16" s="252" t="str">
        <f t="shared" si="0"/>
        <v>PRANAVBHARADWAJ</v>
      </c>
      <c r="G16" s="237">
        <v>9015907998</v>
      </c>
      <c r="H16" s="235" t="s">
        <v>18</v>
      </c>
      <c r="I16" s="235" t="s">
        <v>35</v>
      </c>
      <c r="J16" s="96"/>
      <c r="K16" s="96"/>
      <c r="L16" s="96"/>
      <c r="M16" s="235" t="s">
        <v>205</v>
      </c>
      <c r="N16" s="235" t="s">
        <v>3589</v>
      </c>
      <c r="O16" s="96"/>
      <c r="P16" s="96"/>
      <c r="Q16" s="235" t="s">
        <v>23</v>
      </c>
      <c r="R16" s="96"/>
      <c r="S16" s="254" t="s">
        <v>1727</v>
      </c>
      <c r="T16" s="255" t="str">
        <f t="shared" si="1"/>
        <v/>
      </c>
      <c r="U16" s="96" t="str">
        <f t="shared" ref="U16:V16" si="87">IF(OR(($T16 = "Y"),ISNUMBER(SEARCH(U$1, $L16)), ISNUMBER(SEARCH(U$1, $N16)), ISNUMBER(SEARCH(U$1, $P16))), "Y", "")</f>
        <v/>
      </c>
      <c r="V16" s="255" t="str">
        <f t="shared" si="87"/>
        <v/>
      </c>
      <c r="W16" s="96" t="str">
        <f t="shared" ref="W16:X16" si="88">IF(OR(($V16="Y"),($T16 = "Y"),ISNUMBER(SEARCH(W$1, $L16)), ISNUMBER(SEARCH(W$1, $N16)), ISNUMBER(SEARCH(W$1, $P16))), "Y", "")</f>
        <v/>
      </c>
      <c r="X16" s="96" t="str">
        <f t="shared" si="88"/>
        <v/>
      </c>
      <c r="Y16" s="255" t="str">
        <f t="shared" si="4"/>
        <v/>
      </c>
      <c r="Z16" s="96" t="str">
        <f t="shared" ref="Z16:AA16" si="89">IF(OR(($Y16="Y"),($T16 = "Y"),ISNUMBER(SEARCH(Z$1, $L16)), ISNUMBER(SEARCH(Z$1, $N16)), ISNUMBER(SEARCH(Z$1, $P16))), "Y", "")</f>
        <v/>
      </c>
      <c r="AA16" s="96" t="str">
        <f t="shared" si="89"/>
        <v/>
      </c>
      <c r="AB16" s="254" t="str">
        <f t="shared" ref="AB16:AC16" si="90">IF(OR(($T16 = "Y"),ISNUMBER(SEARCH(AB$1, $L16)), ISNUMBER(SEARCH(AB$1, $N16)), ISNUMBER(SEARCH(AB$1, $P16))), "Y", "")</f>
        <v>Y</v>
      </c>
      <c r="AC16" s="255" t="str">
        <f t="shared" si="90"/>
        <v/>
      </c>
      <c r="AD16" s="96" t="str">
        <f t="shared" ref="AD16:AE16" si="91">IF(OR(($AC16="Y"),($T16 = "Y"),ISNUMBER(SEARCH(AD$1, $L16)), ISNUMBER(SEARCH(AD$1, $N16)), ISNUMBER(SEARCH(AD$1, $P16))), "Y", "")</f>
        <v/>
      </c>
      <c r="AE16" s="254" t="str">
        <f t="shared" si="91"/>
        <v>Y</v>
      </c>
      <c r="AF16" s="96" t="str">
        <f t="shared" si="8"/>
        <v/>
      </c>
      <c r="AG16" s="15">
        <f t="shared" si="9"/>
        <v>2</v>
      </c>
      <c r="AH16" s="235" t="s">
        <v>3539</v>
      </c>
      <c r="AI16" s="96" t="str">
        <f t="shared" si="10"/>
        <v/>
      </c>
      <c r="AJ16" s="96" t="str">
        <f t="shared" si="11"/>
        <v/>
      </c>
      <c r="AK16" s="96" t="str">
        <f t="shared" si="12"/>
        <v/>
      </c>
      <c r="AL16" s="96" t="str">
        <f t="shared" si="13"/>
        <v/>
      </c>
      <c r="AM16" s="262" t="str">
        <f t="shared" ref="AM16:AM17" si="92">IF((AA16="Y"),AI16,"")</f>
        <v/>
      </c>
      <c r="AN16" s="235" t="str">
        <f t="shared" si="15"/>
        <v>CM</v>
      </c>
      <c r="AO16" s="257" t="str">
        <f t="shared" si="16"/>
        <v>CM</v>
      </c>
      <c r="AP16" s="96" t="str">
        <f t="shared" si="17"/>
        <v/>
      </c>
      <c r="AQ16" s="235" t="str">
        <f t="shared" si="18"/>
        <v>CM</v>
      </c>
      <c r="AR16" s="96"/>
      <c r="AS16" s="96" t="str">
        <f t="shared" si="19"/>
        <v/>
      </c>
      <c r="AT16" s="250" t="s">
        <v>3590</v>
      </c>
      <c r="AU16" s="96"/>
      <c r="AV16" s="96"/>
      <c r="AW16" s="96"/>
      <c r="AX16" s="96"/>
      <c r="AY16" s="96"/>
      <c r="AZ16" s="96"/>
      <c r="BA16" s="96"/>
      <c r="BB16" s="96"/>
      <c r="BC16" s="96"/>
      <c r="BD16" s="96"/>
      <c r="BE16" s="96"/>
      <c r="BF16" s="96"/>
      <c r="BG16" s="96"/>
      <c r="BH16" s="96"/>
      <c r="BI16" s="96"/>
      <c r="BJ16" s="96"/>
      <c r="BK16" s="96"/>
      <c r="BL16" s="96"/>
      <c r="BM16" s="96"/>
      <c r="BN16" s="96"/>
      <c r="BO16" s="96"/>
      <c r="BP16" s="96"/>
      <c r="BQ16" s="96"/>
      <c r="BR16" s="96"/>
      <c r="BS16" s="96"/>
      <c r="BT16" s="96"/>
      <c r="BU16" s="96"/>
      <c r="BV16" s="96"/>
      <c r="BW16" s="96"/>
      <c r="BX16" s="96"/>
      <c r="BY16" s="96"/>
      <c r="BZ16" s="96"/>
      <c r="CA16" s="96"/>
      <c r="CB16" s="96"/>
      <c r="CC16" s="96"/>
      <c r="CD16" s="96"/>
      <c r="CE16" s="96"/>
      <c r="CF16" s="96"/>
    </row>
    <row r="17" spans="1:84" ht="15.75" customHeight="1">
      <c r="A17" s="249">
        <v>45101.838619108792</v>
      </c>
      <c r="B17" s="250" t="s">
        <v>3591</v>
      </c>
      <c r="C17" s="251" t="str">
        <f t="array" ref="C17">UPPER(B17)</f>
        <v>SUBBUKVS@GMAIL.COM</v>
      </c>
      <c r="D17" s="266" t="s">
        <v>3592</v>
      </c>
      <c r="E17" s="265" t="s">
        <v>3593</v>
      </c>
      <c r="F17" s="252" t="str">
        <f t="shared" si="0"/>
        <v>SUBBUKATRALAPALLI</v>
      </c>
      <c r="G17" s="250" t="s">
        <v>3594</v>
      </c>
      <c r="H17" s="250" t="s">
        <v>18</v>
      </c>
      <c r="I17" s="250" t="s">
        <v>2493</v>
      </c>
      <c r="J17" s="96"/>
      <c r="K17" s="96"/>
      <c r="L17" s="96"/>
      <c r="M17" s="96"/>
      <c r="N17" s="96"/>
      <c r="O17" s="250" t="s">
        <v>3595</v>
      </c>
      <c r="P17" s="250" t="s">
        <v>3596</v>
      </c>
      <c r="Q17" s="250" t="s">
        <v>23</v>
      </c>
      <c r="R17" s="96"/>
      <c r="S17" s="254" t="s">
        <v>1727</v>
      </c>
      <c r="T17" s="255" t="str">
        <f t="shared" si="1"/>
        <v/>
      </c>
      <c r="U17" s="96" t="str">
        <f t="shared" ref="U17:V17" si="93">IF(OR(($T17 = "Y"),ISNUMBER(SEARCH(U$1, $L17)), ISNUMBER(SEARCH(U$1, $N17)), ISNUMBER(SEARCH(U$1, $P17))), "Y", "")</f>
        <v/>
      </c>
      <c r="V17" s="255" t="str">
        <f t="shared" si="93"/>
        <v/>
      </c>
      <c r="W17" s="96" t="str">
        <f t="shared" ref="W17:X17" si="94">IF(OR(($V17="Y"),($T17 = "Y"),ISNUMBER(SEARCH(W$1, $L17)), ISNUMBER(SEARCH(W$1, $N17)), ISNUMBER(SEARCH(W$1, $P17))), "Y", "")</f>
        <v/>
      </c>
      <c r="X17" s="96" t="str">
        <f t="shared" si="94"/>
        <v/>
      </c>
      <c r="Y17" s="258" t="str">
        <f t="shared" si="4"/>
        <v>Y</v>
      </c>
      <c r="Z17" s="254" t="str">
        <f t="shared" ref="Z17:AA17" si="95">IF(OR(($Y17="Y"),($T17 = "Y"),ISNUMBER(SEARCH(Z$1, $L17)), ISNUMBER(SEARCH(Z$1, $N17)), ISNUMBER(SEARCH(Z$1, $P17))), "Y", "")</f>
        <v>Y</v>
      </c>
      <c r="AA17" s="254" t="str">
        <f t="shared" si="95"/>
        <v>Y</v>
      </c>
      <c r="AB17" s="96" t="str">
        <f t="shared" ref="AB17:AC17" si="96">IF(OR(($T17 = "Y"),ISNUMBER(SEARCH(AB$1, $L17)), ISNUMBER(SEARCH(AB$1, $N17)), ISNUMBER(SEARCH(AB$1, $P17))), "Y", "")</f>
        <v/>
      </c>
      <c r="AC17" s="255" t="str">
        <f t="shared" si="96"/>
        <v/>
      </c>
      <c r="AD17" s="96" t="str">
        <f t="shared" ref="AD17:AE17" si="97">IF(OR(($AC17="Y"),($T17 = "Y"),ISNUMBER(SEARCH(AD$1, $L17)), ISNUMBER(SEARCH(AD$1, $N17)), ISNUMBER(SEARCH(AD$1, $P17))), "Y", "")</f>
        <v/>
      </c>
      <c r="AE17" s="254" t="str">
        <f t="shared" si="97"/>
        <v>Y</v>
      </c>
      <c r="AF17" s="96" t="str">
        <f t="shared" si="8"/>
        <v/>
      </c>
      <c r="AG17" s="15">
        <f t="shared" si="9"/>
        <v>3</v>
      </c>
      <c r="AH17" s="250" t="s">
        <v>3539</v>
      </c>
      <c r="AI17" s="96" t="str">
        <f t="shared" si="10"/>
        <v/>
      </c>
      <c r="AJ17" s="96" t="str">
        <f t="shared" si="11"/>
        <v/>
      </c>
      <c r="AK17" s="96" t="str">
        <f t="shared" si="12"/>
        <v/>
      </c>
      <c r="AL17" s="235" t="str">
        <f t="shared" si="13"/>
        <v>CM</v>
      </c>
      <c r="AM17" s="262" t="str">
        <f t="shared" si="92"/>
        <v/>
      </c>
      <c r="AN17" s="96" t="str">
        <f t="shared" si="15"/>
        <v/>
      </c>
      <c r="AO17" s="264" t="str">
        <f t="shared" si="16"/>
        <v/>
      </c>
      <c r="AP17" s="96" t="str">
        <f t="shared" si="17"/>
        <v/>
      </c>
      <c r="AQ17" s="235" t="str">
        <f t="shared" si="18"/>
        <v>CM</v>
      </c>
      <c r="AR17" s="96"/>
      <c r="AS17" s="96" t="str">
        <f t="shared" si="19"/>
        <v/>
      </c>
      <c r="AT17" s="250" t="s">
        <v>3597</v>
      </c>
      <c r="AU17" s="96"/>
      <c r="AV17" s="96"/>
      <c r="AW17" s="96"/>
      <c r="AX17" s="96"/>
      <c r="AY17" s="96"/>
      <c r="AZ17" s="96"/>
      <c r="BA17" s="96"/>
      <c r="BB17" s="96"/>
      <c r="BC17" s="96"/>
      <c r="BD17" s="96"/>
      <c r="BE17" s="96"/>
      <c r="BF17" s="96"/>
      <c r="BG17" s="96"/>
      <c r="BH17" s="96"/>
      <c r="BI17" s="96"/>
      <c r="BJ17" s="96"/>
      <c r="BK17" s="96"/>
      <c r="BL17" s="96"/>
      <c r="BM17" s="96"/>
      <c r="BN17" s="96"/>
      <c r="BO17" s="96"/>
      <c r="BP17" s="96"/>
      <c r="BQ17" s="96"/>
      <c r="BR17" s="96"/>
      <c r="BS17" s="96"/>
      <c r="BT17" s="96"/>
      <c r="BU17" s="96"/>
      <c r="BV17" s="96"/>
      <c r="BW17" s="96"/>
      <c r="BX17" s="96"/>
      <c r="BY17" s="96"/>
      <c r="BZ17" s="96"/>
      <c r="CA17" s="96"/>
      <c r="CB17" s="96"/>
      <c r="CC17" s="96"/>
      <c r="CD17" s="96"/>
      <c r="CE17" s="96"/>
      <c r="CF17" s="96"/>
    </row>
    <row r="18" spans="1:84" ht="15.75" customHeight="1">
      <c r="A18" s="249">
        <v>45079.399402337964</v>
      </c>
      <c r="B18" s="250" t="s">
        <v>3598</v>
      </c>
      <c r="C18" s="251" t="str">
        <f t="array" ref="C18">UPPER(B18)</f>
        <v>SRIKAR_CHUNDURI@YAHOO.COM</v>
      </c>
      <c r="D18" s="261" t="s">
        <v>2262</v>
      </c>
      <c r="E18" s="250" t="s">
        <v>1522</v>
      </c>
      <c r="F18" s="252" t="str">
        <f t="shared" si="0"/>
        <v>SRIKARCHUNDURI</v>
      </c>
      <c r="G18" s="253">
        <v>5124221529</v>
      </c>
      <c r="H18" s="250" t="s">
        <v>18</v>
      </c>
      <c r="I18" s="250" t="s">
        <v>35</v>
      </c>
      <c r="J18" s="96"/>
      <c r="K18" s="96"/>
      <c r="L18" s="96"/>
      <c r="M18" s="250" t="s">
        <v>30</v>
      </c>
      <c r="N18" s="250" t="s">
        <v>3498</v>
      </c>
      <c r="O18" s="96"/>
      <c r="P18" s="96"/>
      <c r="Q18" s="250" t="s">
        <v>23</v>
      </c>
      <c r="R18" s="96"/>
      <c r="S18" s="254" t="s">
        <v>1727</v>
      </c>
      <c r="T18" s="258" t="str">
        <f t="shared" si="1"/>
        <v>Y</v>
      </c>
      <c r="U18" s="254" t="str">
        <f t="shared" ref="U18:V18" si="98">IF(OR(($T18 = "Y"),ISNUMBER(SEARCH(U$1, $L18)), ISNUMBER(SEARCH(U$1, $N18)), ISNUMBER(SEARCH(U$1, $P18))), "Y", "")</f>
        <v>Y</v>
      </c>
      <c r="V18" s="258" t="str">
        <f t="shared" si="98"/>
        <v>Y</v>
      </c>
      <c r="W18" s="254" t="str">
        <f t="shared" ref="W18:X18" si="99">IF(OR(($V18="Y"),($T18 = "Y"),ISNUMBER(SEARCH(W$1, $L18)), ISNUMBER(SEARCH(W$1, $N18)), ISNUMBER(SEARCH(W$1, $P18))), "Y", "")</f>
        <v>Y</v>
      </c>
      <c r="X18" s="254" t="str">
        <f t="shared" si="99"/>
        <v>Y</v>
      </c>
      <c r="Y18" s="258" t="str">
        <f t="shared" si="4"/>
        <v>Y</v>
      </c>
      <c r="Z18" s="254" t="str">
        <f t="shared" ref="Z18:AA18" si="100">IF(OR(($Y18="Y"),($T18 = "Y"),ISNUMBER(SEARCH(Z$1, $L18)), ISNUMBER(SEARCH(Z$1, $N18)), ISNUMBER(SEARCH(Z$1, $P18))), "Y", "")</f>
        <v>Y</v>
      </c>
      <c r="AA18" s="254" t="str">
        <f t="shared" si="100"/>
        <v>Y</v>
      </c>
      <c r="AB18" s="254" t="str">
        <f t="shared" ref="AB18:AC18" si="101">IF(OR(($T18 = "Y"),ISNUMBER(SEARCH(AB$1, $L18)), ISNUMBER(SEARCH(AB$1, $N18)), ISNUMBER(SEARCH(AB$1, $P18))), "Y", "")</f>
        <v>Y</v>
      </c>
      <c r="AC18" s="258" t="str">
        <f t="shared" si="101"/>
        <v>Y</v>
      </c>
      <c r="AD18" s="254" t="str">
        <f t="shared" ref="AD18:AE18" si="102">IF(OR(($AC18="Y"),($T18 = "Y"),ISNUMBER(SEARCH(AD$1, $L18)), ISNUMBER(SEARCH(AD$1, $N18)), ISNUMBER(SEARCH(AD$1, $P18))), "Y", "")</f>
        <v>Y</v>
      </c>
      <c r="AE18" s="254" t="str">
        <f t="shared" si="102"/>
        <v>Y</v>
      </c>
      <c r="AF18" s="254" t="str">
        <f t="shared" si="8"/>
        <v>Y</v>
      </c>
      <c r="AG18" s="15">
        <f t="shared" si="9"/>
        <v>9</v>
      </c>
      <c r="AH18" s="250" t="s">
        <v>3597</v>
      </c>
      <c r="AI18" s="235" t="str">
        <f t="shared" si="10"/>
        <v>Stage</v>
      </c>
      <c r="AJ18" s="235" t="str">
        <f t="shared" si="11"/>
        <v>Stage</v>
      </c>
      <c r="AK18" s="235" t="str">
        <f t="shared" si="12"/>
        <v>Stage</v>
      </c>
      <c r="AL18" s="235" t="str">
        <f t="shared" si="13"/>
        <v>Stage</v>
      </c>
      <c r="AM18" s="256" t="str">
        <f t="shared" ref="AM18:AM23" si="103">IF((AA18="Y"),AH18,"")</f>
        <v>Stage</v>
      </c>
      <c r="AN18" s="235" t="str">
        <f t="shared" si="15"/>
        <v>Stage</v>
      </c>
      <c r="AO18" s="257" t="str">
        <f t="shared" si="16"/>
        <v>Stage</v>
      </c>
      <c r="AP18" s="235" t="str">
        <f t="shared" si="17"/>
        <v>Stage</v>
      </c>
      <c r="AQ18" s="235" t="str">
        <f t="shared" si="18"/>
        <v>Stage</v>
      </c>
      <c r="AR18" s="96"/>
      <c r="AS18" s="235" t="str">
        <f t="shared" si="19"/>
        <v>Stage</v>
      </c>
      <c r="AT18" s="250" t="s">
        <v>3599</v>
      </c>
      <c r="AU18" s="235" t="s">
        <v>174</v>
      </c>
      <c r="AV18" s="235" t="s">
        <v>979</v>
      </c>
      <c r="AW18" s="96"/>
      <c r="AX18" s="96"/>
      <c r="AY18" s="96"/>
      <c r="AZ18" s="96"/>
      <c r="BA18" s="96"/>
      <c r="BB18" s="96"/>
      <c r="BC18" s="96"/>
      <c r="BD18" s="96"/>
      <c r="BE18" s="96"/>
      <c r="BF18" s="96"/>
      <c r="BG18" s="96"/>
      <c r="BH18" s="96"/>
      <c r="BI18" s="96"/>
      <c r="BJ18" s="96"/>
      <c r="BK18" s="96"/>
      <c r="BL18" s="96"/>
      <c r="BM18" s="96"/>
      <c r="BN18" s="96"/>
      <c r="BO18" s="96"/>
      <c r="BP18" s="96"/>
      <c r="BQ18" s="96"/>
      <c r="BR18" s="96"/>
      <c r="BS18" s="96"/>
      <c r="BT18" s="96"/>
      <c r="BU18" s="96"/>
      <c r="BV18" s="96"/>
      <c r="BW18" s="96"/>
      <c r="BX18" s="96"/>
      <c r="BY18" s="96"/>
      <c r="BZ18" s="96"/>
      <c r="CA18" s="96"/>
      <c r="CB18" s="96"/>
      <c r="CC18" s="96"/>
      <c r="CD18" s="96"/>
      <c r="CE18" s="96"/>
      <c r="CF18" s="96"/>
    </row>
    <row r="19" spans="1:84" ht="15.75" customHeight="1">
      <c r="A19" s="249">
        <v>45079.565526122686</v>
      </c>
      <c r="B19" s="250" t="s">
        <v>924</v>
      </c>
      <c r="C19" s="251" t="str">
        <f t="array" ref="C19">UPPER(B19)</f>
        <v>RANJITACCOUNTS@GMAIL.COM</v>
      </c>
      <c r="D19" s="266" t="s">
        <v>3600</v>
      </c>
      <c r="E19" s="265" t="s">
        <v>926</v>
      </c>
      <c r="F19" s="252" t="str">
        <f t="shared" si="0"/>
        <v>RANJIT DEVATHA</v>
      </c>
      <c r="G19" s="253">
        <v>4253815106</v>
      </c>
      <c r="H19" s="250" t="s">
        <v>18</v>
      </c>
      <c r="I19" s="250" t="s">
        <v>2493</v>
      </c>
      <c r="J19" s="96"/>
      <c r="K19" s="96"/>
      <c r="L19" s="96"/>
      <c r="M19" s="96"/>
      <c r="N19" s="96"/>
      <c r="O19" s="250" t="s">
        <v>3601</v>
      </c>
      <c r="P19" s="250" t="s">
        <v>3602</v>
      </c>
      <c r="Q19" s="250" t="s">
        <v>23</v>
      </c>
      <c r="R19" s="96"/>
      <c r="S19" s="254" t="s">
        <v>1727</v>
      </c>
      <c r="T19" s="258" t="str">
        <f t="shared" si="1"/>
        <v>Y</v>
      </c>
      <c r="U19" s="254" t="str">
        <f t="shared" ref="U19:V19" si="104">IF(OR(($T19 = "Y"),ISNUMBER(SEARCH(U$1, $L19)), ISNUMBER(SEARCH(U$1, $N19)), ISNUMBER(SEARCH(U$1, $P19))), "Y", "")</f>
        <v>Y</v>
      </c>
      <c r="V19" s="258" t="str">
        <f t="shared" si="104"/>
        <v>Y</v>
      </c>
      <c r="W19" s="254" t="str">
        <f t="shared" ref="W19:X19" si="105">IF(OR(($V19="Y"),($T19 = "Y"),ISNUMBER(SEARCH(W$1, $L19)), ISNUMBER(SEARCH(W$1, $N19)), ISNUMBER(SEARCH(W$1, $P19))), "Y", "")</f>
        <v>Y</v>
      </c>
      <c r="X19" s="254" t="str">
        <f t="shared" si="105"/>
        <v>Y</v>
      </c>
      <c r="Y19" s="258" t="str">
        <f t="shared" si="4"/>
        <v>Y</v>
      </c>
      <c r="Z19" s="254" t="str">
        <f t="shared" ref="Z19:AA19" si="106">IF(OR(($Y19="Y"),($T19 = "Y"),ISNUMBER(SEARCH(Z$1, $L19)), ISNUMBER(SEARCH(Z$1, $N19)), ISNUMBER(SEARCH(Z$1, $P19))), "Y", "")</f>
        <v>Y</v>
      </c>
      <c r="AA19" s="254" t="str">
        <f t="shared" si="106"/>
        <v>Y</v>
      </c>
      <c r="AB19" s="254" t="str">
        <f t="shared" ref="AB19:AC19" si="107">IF(OR(($T19 = "Y"),ISNUMBER(SEARCH(AB$1, $L19)), ISNUMBER(SEARCH(AB$1, $N19)), ISNUMBER(SEARCH(AB$1, $P19))), "Y", "")</f>
        <v>Y</v>
      </c>
      <c r="AC19" s="258" t="str">
        <f t="shared" si="107"/>
        <v>Y</v>
      </c>
      <c r="AD19" s="254" t="str">
        <f t="shared" ref="AD19:AE19" si="108">IF(OR(($AC19="Y"),($T19 = "Y"),ISNUMBER(SEARCH(AD$1, $L19)), ISNUMBER(SEARCH(AD$1, $N19)), ISNUMBER(SEARCH(AD$1, $P19))), "Y", "")</f>
        <v>Y</v>
      </c>
      <c r="AE19" s="254" t="str">
        <f t="shared" si="108"/>
        <v>Y</v>
      </c>
      <c r="AF19" s="254" t="str">
        <f t="shared" si="8"/>
        <v>Y</v>
      </c>
      <c r="AG19" s="15">
        <f t="shared" si="9"/>
        <v>9</v>
      </c>
      <c r="AH19" s="250" t="s">
        <v>3539</v>
      </c>
      <c r="AI19" s="235" t="str">
        <f t="shared" si="10"/>
        <v>CM</v>
      </c>
      <c r="AJ19" s="235" t="str">
        <f t="shared" si="11"/>
        <v>CM</v>
      </c>
      <c r="AK19" s="235" t="str">
        <f t="shared" si="12"/>
        <v>CM</v>
      </c>
      <c r="AL19" s="235" t="str">
        <f t="shared" si="13"/>
        <v>CM</v>
      </c>
      <c r="AM19" s="256" t="str">
        <f t="shared" si="103"/>
        <v>CM</v>
      </c>
      <c r="AN19" s="235" t="str">
        <f t="shared" si="15"/>
        <v>CM</v>
      </c>
      <c r="AO19" s="257" t="str">
        <f t="shared" si="16"/>
        <v>CM</v>
      </c>
      <c r="AP19" s="235" t="str">
        <f t="shared" si="17"/>
        <v>CM</v>
      </c>
      <c r="AQ19" s="235" t="str">
        <f t="shared" si="18"/>
        <v>CM</v>
      </c>
      <c r="AR19" s="96"/>
      <c r="AS19" s="235" t="str">
        <f t="shared" si="19"/>
        <v>CM</v>
      </c>
      <c r="AT19" s="250" t="s">
        <v>3603</v>
      </c>
      <c r="AU19" s="96"/>
      <c r="AV19" s="96"/>
      <c r="AW19" s="96"/>
      <c r="AX19" s="96"/>
      <c r="AY19" s="96"/>
      <c r="AZ19" s="96"/>
      <c r="BA19" s="96"/>
      <c r="BB19" s="96"/>
      <c r="BC19" s="96"/>
      <c r="BD19" s="96"/>
      <c r="BE19" s="96"/>
      <c r="BF19" s="96"/>
      <c r="BG19" s="96"/>
      <c r="BH19" s="96"/>
      <c r="BI19" s="96"/>
      <c r="BJ19" s="96"/>
      <c r="BK19" s="96"/>
      <c r="BL19" s="96"/>
      <c r="BM19" s="96"/>
      <c r="BN19" s="96"/>
      <c r="BO19" s="96"/>
      <c r="BP19" s="96"/>
      <c r="BQ19" s="96"/>
      <c r="BR19" s="96"/>
      <c r="BS19" s="96"/>
      <c r="BT19" s="96"/>
      <c r="BU19" s="96"/>
      <c r="BV19" s="96"/>
      <c r="BW19" s="96"/>
      <c r="BX19" s="96"/>
      <c r="BY19" s="96"/>
      <c r="BZ19" s="96"/>
      <c r="CA19" s="96"/>
      <c r="CB19" s="96"/>
      <c r="CC19" s="96"/>
      <c r="CD19" s="96"/>
      <c r="CE19" s="96"/>
      <c r="CF19" s="96"/>
    </row>
    <row r="20" spans="1:84" ht="15.75" customHeight="1">
      <c r="A20" s="259">
        <v>45075.460076874995</v>
      </c>
      <c r="B20" s="235" t="s">
        <v>3604</v>
      </c>
      <c r="C20" s="251" t="str">
        <f t="array" ref="C20">UPPER(B20)</f>
        <v>SYAMKONALA30@GMAIL.COM</v>
      </c>
      <c r="D20" s="235" t="s">
        <v>3605</v>
      </c>
      <c r="E20" s="235" t="s">
        <v>3606</v>
      </c>
      <c r="F20" s="252" t="str">
        <f t="shared" si="0"/>
        <v>SYAMKONALA</v>
      </c>
      <c r="G20" s="237">
        <v>4693961197</v>
      </c>
      <c r="H20" s="235" t="s">
        <v>18</v>
      </c>
      <c r="I20" s="235" t="s">
        <v>20</v>
      </c>
      <c r="J20" s="235" t="s">
        <v>3607</v>
      </c>
      <c r="K20" s="235" t="s">
        <v>30</v>
      </c>
      <c r="L20" s="235" t="s">
        <v>3608</v>
      </c>
      <c r="M20" s="96"/>
      <c r="N20" s="96"/>
      <c r="O20" s="96"/>
      <c r="P20" s="96"/>
      <c r="Q20" s="235" t="s">
        <v>23</v>
      </c>
      <c r="R20" s="96"/>
      <c r="S20" s="254" t="s">
        <v>1727</v>
      </c>
      <c r="T20" s="255" t="str">
        <f t="shared" si="1"/>
        <v/>
      </c>
      <c r="U20" s="96" t="str">
        <f t="shared" ref="U20:V20" si="109">IF(OR(($T20 = "Y"),ISNUMBER(SEARCH(U$1, $L20)), ISNUMBER(SEARCH(U$1, $N20)), ISNUMBER(SEARCH(U$1, $P20))), "Y", "")</f>
        <v/>
      </c>
      <c r="V20" s="255" t="str">
        <f t="shared" si="109"/>
        <v/>
      </c>
      <c r="W20" s="96" t="str">
        <f t="shared" ref="W20:X20" si="110">IF(OR(($V20="Y"),($T20 = "Y"),ISNUMBER(SEARCH(W$1, $L20)), ISNUMBER(SEARCH(W$1, $N20)), ISNUMBER(SEARCH(W$1, $P20))), "Y", "")</f>
        <v/>
      </c>
      <c r="X20" s="96" t="str">
        <f t="shared" si="110"/>
        <v/>
      </c>
      <c r="Y20" s="258" t="str">
        <f t="shared" si="4"/>
        <v>Y</v>
      </c>
      <c r="Z20" s="254" t="str">
        <f t="shared" ref="Z20:AA20" si="111">IF(OR(($Y20="Y"),($T20 = "Y"),ISNUMBER(SEARCH(Z$1, $L20)), ISNUMBER(SEARCH(Z$1, $N20)), ISNUMBER(SEARCH(Z$1, $P20))), "Y", "")</f>
        <v>Y</v>
      </c>
      <c r="AA20" s="254" t="str">
        <f t="shared" si="111"/>
        <v>Y</v>
      </c>
      <c r="AB20" s="254" t="str">
        <f t="shared" ref="AB20:AC20" si="112">IF(OR(($T20 = "Y"),ISNUMBER(SEARCH(AB$1, $L20)), ISNUMBER(SEARCH(AB$1, $N20)), ISNUMBER(SEARCH(AB$1, $P20))), "Y", "")</f>
        <v>Y</v>
      </c>
      <c r="AC20" s="255" t="str">
        <f t="shared" si="112"/>
        <v/>
      </c>
      <c r="AD20" s="96" t="str">
        <f t="shared" ref="AD20:AE20" si="113">IF(OR(($AC20="Y"),($T20 = "Y"),ISNUMBER(SEARCH(AD$1, $L20)), ISNUMBER(SEARCH(AD$1, $N20)), ISNUMBER(SEARCH(AD$1, $P20))), "Y", "")</f>
        <v/>
      </c>
      <c r="AE20" s="96" t="str">
        <f t="shared" si="113"/>
        <v/>
      </c>
      <c r="AF20" s="96" t="str">
        <f t="shared" si="8"/>
        <v/>
      </c>
      <c r="AG20" s="15">
        <f t="shared" si="9"/>
        <v>3</v>
      </c>
      <c r="AH20" s="250" t="s">
        <v>3539</v>
      </c>
      <c r="AI20" s="96" t="str">
        <f t="shared" si="10"/>
        <v/>
      </c>
      <c r="AJ20" s="96" t="str">
        <f t="shared" si="11"/>
        <v/>
      </c>
      <c r="AK20" s="96" t="str">
        <f t="shared" si="12"/>
        <v/>
      </c>
      <c r="AL20" s="235" t="str">
        <f t="shared" si="13"/>
        <v>CM</v>
      </c>
      <c r="AM20" s="256" t="str">
        <f t="shared" si="103"/>
        <v>CM</v>
      </c>
      <c r="AN20" s="235" t="str">
        <f t="shared" si="15"/>
        <v>CM</v>
      </c>
      <c r="AO20" s="257" t="str">
        <f t="shared" si="16"/>
        <v>CM</v>
      </c>
      <c r="AP20" s="96" t="str">
        <f t="shared" si="17"/>
        <v/>
      </c>
      <c r="AQ20" s="96" t="str">
        <f t="shared" si="18"/>
        <v/>
      </c>
      <c r="AR20" s="96"/>
      <c r="AS20" s="96" t="str">
        <f t="shared" si="19"/>
        <v/>
      </c>
      <c r="AT20" s="250" t="s">
        <v>3255</v>
      </c>
      <c r="AU20" s="96"/>
      <c r="AV20" s="96"/>
      <c r="AW20" s="96"/>
      <c r="AX20" s="96"/>
      <c r="AY20" s="96"/>
      <c r="AZ20" s="96"/>
      <c r="BA20" s="96"/>
      <c r="BB20" s="96"/>
      <c r="BC20" s="96"/>
      <c r="BD20" s="96"/>
      <c r="BE20" s="96"/>
      <c r="BF20" s="96"/>
      <c r="BG20" s="96"/>
      <c r="BH20" s="96"/>
      <c r="BI20" s="96"/>
      <c r="BJ20" s="96"/>
      <c r="BK20" s="96"/>
      <c r="BL20" s="96"/>
      <c r="BM20" s="96"/>
      <c r="BN20" s="96"/>
      <c r="BO20" s="96"/>
      <c r="BP20" s="96"/>
      <c r="BQ20" s="96"/>
      <c r="BR20" s="96"/>
      <c r="BS20" s="96"/>
      <c r="BT20" s="96"/>
      <c r="BU20" s="96"/>
      <c r="BV20" s="96"/>
      <c r="BW20" s="96"/>
      <c r="BX20" s="96"/>
      <c r="BY20" s="96"/>
      <c r="BZ20" s="96"/>
      <c r="CA20" s="96"/>
      <c r="CB20" s="96"/>
      <c r="CC20" s="96"/>
      <c r="CD20" s="96"/>
      <c r="CE20" s="96"/>
      <c r="CF20" s="96"/>
    </row>
    <row r="21" spans="1:84" ht="15.75" customHeight="1">
      <c r="A21" s="259">
        <v>45074.530499293978</v>
      </c>
      <c r="B21" s="235" t="s">
        <v>3609</v>
      </c>
      <c r="C21" s="251" t="str">
        <f t="array" ref="C21">UPPER(B21)</f>
        <v>CHARYSJ@GMAIL.COM</v>
      </c>
      <c r="D21" s="235" t="s">
        <v>3610</v>
      </c>
      <c r="E21" s="235" t="s">
        <v>3611</v>
      </c>
      <c r="F21" s="252" t="str">
        <f t="shared" si="0"/>
        <v>CHARYJONNADA</v>
      </c>
      <c r="G21" s="237">
        <v>7132046760</v>
      </c>
      <c r="H21" s="235" t="s">
        <v>2493</v>
      </c>
      <c r="I21" s="235" t="s">
        <v>20</v>
      </c>
      <c r="J21" s="235" t="s">
        <v>3612</v>
      </c>
      <c r="K21" s="235" t="s">
        <v>30</v>
      </c>
      <c r="L21" s="235" t="s">
        <v>3613</v>
      </c>
      <c r="M21" s="96"/>
      <c r="N21" s="96"/>
      <c r="O21" s="96"/>
      <c r="P21" s="96"/>
      <c r="Q21" s="235" t="s">
        <v>23</v>
      </c>
      <c r="R21" s="96"/>
      <c r="S21" s="254" t="s">
        <v>1727</v>
      </c>
      <c r="T21" s="255" t="str">
        <f t="shared" si="1"/>
        <v/>
      </c>
      <c r="U21" s="96" t="str">
        <f t="shared" ref="U21:V21" si="114">IF(OR(($T21 = "Y"),ISNUMBER(SEARCH(U$1, $L21)), ISNUMBER(SEARCH(U$1, $N21)), ISNUMBER(SEARCH(U$1, $P21))), "Y", "")</f>
        <v/>
      </c>
      <c r="V21" s="255" t="str">
        <f t="shared" si="114"/>
        <v/>
      </c>
      <c r="W21" s="96" t="str">
        <f t="shared" ref="W21:X21" si="115">IF(OR(($V21="Y"),($T21 = "Y"),ISNUMBER(SEARCH(W$1, $L21)), ISNUMBER(SEARCH(W$1, $N21)), ISNUMBER(SEARCH(W$1, $P21))), "Y", "")</f>
        <v/>
      </c>
      <c r="X21" s="254" t="str">
        <f t="shared" si="115"/>
        <v>Y</v>
      </c>
      <c r="Y21" s="258" t="str">
        <f t="shared" si="4"/>
        <v>Y</v>
      </c>
      <c r="Z21" s="254" t="str">
        <f t="shared" ref="Z21:AA21" si="116">IF(OR(($Y21="Y"),($T21 = "Y"),ISNUMBER(SEARCH(Z$1, $L21)), ISNUMBER(SEARCH(Z$1, $N21)), ISNUMBER(SEARCH(Z$1, $P21))), "Y", "")</f>
        <v>Y</v>
      </c>
      <c r="AA21" s="254" t="str">
        <f t="shared" si="116"/>
        <v>Y</v>
      </c>
      <c r="AB21" s="254" t="str">
        <f t="shared" ref="AB21:AC21" si="117">IF(OR(($T21 = "Y"),ISNUMBER(SEARCH(AB$1, $L21)), ISNUMBER(SEARCH(AB$1, $N21)), ISNUMBER(SEARCH(AB$1, $P21))), "Y", "")</f>
        <v>Y</v>
      </c>
      <c r="AC21" s="258" t="str">
        <f t="shared" si="117"/>
        <v>Y</v>
      </c>
      <c r="AD21" s="254" t="str">
        <f t="shared" ref="AD21:AE21" si="118">IF(OR(($AC21="Y"),($T21 = "Y"),ISNUMBER(SEARCH(AD$1, $L21)), ISNUMBER(SEARCH(AD$1, $N21)), ISNUMBER(SEARCH(AD$1, $P21))), "Y", "")</f>
        <v>Y</v>
      </c>
      <c r="AE21" s="254" t="str">
        <f t="shared" si="118"/>
        <v>Y</v>
      </c>
      <c r="AF21" s="254" t="str">
        <f t="shared" si="8"/>
        <v>Y</v>
      </c>
      <c r="AG21" s="15">
        <f t="shared" si="9"/>
        <v>7</v>
      </c>
      <c r="AH21" s="235" t="s">
        <v>3546</v>
      </c>
      <c r="AI21" s="96" t="str">
        <f t="shared" si="10"/>
        <v/>
      </c>
      <c r="AJ21" s="96" t="str">
        <f t="shared" si="11"/>
        <v/>
      </c>
      <c r="AK21" s="235" t="str">
        <f t="shared" si="12"/>
        <v>MP</v>
      </c>
      <c r="AL21" s="235" t="str">
        <f t="shared" si="13"/>
        <v>MP</v>
      </c>
      <c r="AM21" s="256" t="str">
        <f t="shared" si="103"/>
        <v>MP</v>
      </c>
      <c r="AN21" s="235" t="str">
        <f t="shared" si="15"/>
        <v>MP</v>
      </c>
      <c r="AO21" s="257" t="str">
        <f t="shared" si="16"/>
        <v>MP</v>
      </c>
      <c r="AP21" s="235" t="str">
        <f t="shared" si="17"/>
        <v>MP</v>
      </c>
      <c r="AQ21" s="235" t="str">
        <f t="shared" si="18"/>
        <v>MP</v>
      </c>
      <c r="AR21" s="96"/>
      <c r="AS21" s="235" t="str">
        <f t="shared" si="19"/>
        <v>MP</v>
      </c>
      <c r="AT21" s="250" t="s">
        <v>1728</v>
      </c>
      <c r="AU21" s="96"/>
      <c r="AV21" s="96"/>
      <c r="AW21" s="96"/>
      <c r="AX21" s="96"/>
      <c r="AY21" s="96"/>
      <c r="AZ21" s="96"/>
      <c r="BA21" s="96"/>
      <c r="BB21" s="96"/>
      <c r="BC21" s="96"/>
      <c r="BD21" s="96"/>
      <c r="BE21" s="96"/>
      <c r="BF21" s="96"/>
      <c r="BG21" s="96"/>
      <c r="BH21" s="96"/>
      <c r="BI21" s="96"/>
      <c r="BJ21" s="96"/>
      <c r="BK21" s="96"/>
      <c r="BL21" s="96"/>
      <c r="BM21" s="96"/>
      <c r="BN21" s="96"/>
      <c r="BO21" s="96"/>
      <c r="BP21" s="96"/>
      <c r="BQ21" s="96"/>
      <c r="BR21" s="96"/>
      <c r="BS21" s="96"/>
      <c r="BT21" s="96"/>
      <c r="BU21" s="96"/>
      <c r="BV21" s="96"/>
      <c r="BW21" s="96"/>
      <c r="BX21" s="96"/>
      <c r="BY21" s="96"/>
      <c r="BZ21" s="96"/>
      <c r="CA21" s="96"/>
      <c r="CB21" s="96"/>
      <c r="CC21" s="96"/>
      <c r="CD21" s="96"/>
      <c r="CE21" s="96"/>
      <c r="CF21" s="96"/>
    </row>
    <row r="22" spans="1:84" ht="15.75" customHeight="1">
      <c r="A22" s="249">
        <v>45079.567706319445</v>
      </c>
      <c r="B22" s="250" t="s">
        <v>3614</v>
      </c>
      <c r="C22" s="251" t="str">
        <f t="array" ref="C22">UPPER(B22)</f>
        <v>BEHERABC@GMAIL.COM</v>
      </c>
      <c r="D22" s="251" t="s">
        <v>3615</v>
      </c>
      <c r="E22" s="250" t="s">
        <v>3616</v>
      </c>
      <c r="F22" s="252" t="str">
        <f t="shared" si="0"/>
        <v>BABAJIBEHERA</v>
      </c>
      <c r="G22" s="253">
        <v>8185645209</v>
      </c>
      <c r="H22" s="250" t="s">
        <v>18</v>
      </c>
      <c r="I22" s="250" t="s">
        <v>2493</v>
      </c>
      <c r="J22" s="96"/>
      <c r="K22" s="96"/>
      <c r="L22" s="96"/>
      <c r="M22" s="96"/>
      <c r="N22" s="96"/>
      <c r="O22" s="96"/>
      <c r="P22" s="250" t="s">
        <v>3617</v>
      </c>
      <c r="Q22" s="250" t="s">
        <v>23</v>
      </c>
      <c r="R22" s="96"/>
      <c r="S22" s="254" t="s">
        <v>1727</v>
      </c>
      <c r="T22" s="255" t="str">
        <f t="shared" si="1"/>
        <v/>
      </c>
      <c r="U22" s="254" t="str">
        <f t="shared" ref="U22:V22" si="119">IF(OR(($T22 = "Y"),ISNUMBER(SEARCH(U$1, $L22)), ISNUMBER(SEARCH(U$1, $N22)), ISNUMBER(SEARCH(U$1, $P22))), "Y", "")</f>
        <v>Y</v>
      </c>
      <c r="V22" s="255" t="str">
        <f t="shared" si="119"/>
        <v/>
      </c>
      <c r="W22" s="96" t="str">
        <f t="shared" ref="W22:X22" si="120">IF(OR(($V22="Y"),($T22 = "Y"),ISNUMBER(SEARCH(W$1, $L22)), ISNUMBER(SEARCH(W$1, $N22)), ISNUMBER(SEARCH(W$1, $P22))), "Y", "")</f>
        <v/>
      </c>
      <c r="X22" s="254" t="str">
        <f t="shared" si="120"/>
        <v>Y</v>
      </c>
      <c r="Y22" s="258" t="str">
        <f t="shared" si="4"/>
        <v>Y</v>
      </c>
      <c r="Z22" s="254" t="str">
        <f t="shared" ref="Z22:AA22" si="121">IF(OR(($Y22="Y"),($T22 = "Y"),ISNUMBER(SEARCH(Z$1, $L22)), ISNUMBER(SEARCH(Z$1, $N22)), ISNUMBER(SEARCH(Z$1, $P22))), "Y", "")</f>
        <v>Y</v>
      </c>
      <c r="AA22" s="254" t="str">
        <f t="shared" si="121"/>
        <v>Y</v>
      </c>
      <c r="AB22" s="254" t="str">
        <f t="shared" ref="AB22:AC22" si="122">IF(OR(($T22 = "Y"),ISNUMBER(SEARCH(AB$1, $L22)), ISNUMBER(SEARCH(AB$1, $N22)), ISNUMBER(SEARCH(AB$1, $P22))), "Y", "")</f>
        <v>Y</v>
      </c>
      <c r="AC22" s="255" t="str">
        <f t="shared" si="122"/>
        <v/>
      </c>
      <c r="AD22" s="96" t="str">
        <f t="shared" ref="AD22:AE22" si="123">IF(OR(($AC22="Y"),($T22 = "Y"),ISNUMBER(SEARCH(AD$1, $L22)), ISNUMBER(SEARCH(AD$1, $N22)), ISNUMBER(SEARCH(AD$1, $P22))), "Y", "")</f>
        <v/>
      </c>
      <c r="AE22" s="96" t="str">
        <f t="shared" si="123"/>
        <v/>
      </c>
      <c r="AF22" s="254" t="str">
        <f t="shared" si="8"/>
        <v>Y</v>
      </c>
      <c r="AG22" s="15">
        <f t="shared" si="9"/>
        <v>6</v>
      </c>
      <c r="AH22" s="250" t="s">
        <v>3539</v>
      </c>
      <c r="AI22" s="235" t="str">
        <f t="shared" si="10"/>
        <v>CM</v>
      </c>
      <c r="AJ22" s="96" t="str">
        <f t="shared" si="11"/>
        <v/>
      </c>
      <c r="AK22" s="235" t="str">
        <f t="shared" si="12"/>
        <v>CM</v>
      </c>
      <c r="AL22" s="235" t="str">
        <f t="shared" si="13"/>
        <v>CM</v>
      </c>
      <c r="AM22" s="256" t="str">
        <f t="shared" si="103"/>
        <v>CM</v>
      </c>
      <c r="AN22" s="235" t="str">
        <f t="shared" si="15"/>
        <v>CM</v>
      </c>
      <c r="AO22" s="257" t="str">
        <f t="shared" si="16"/>
        <v>CM</v>
      </c>
      <c r="AP22" s="96" t="str">
        <f t="shared" si="17"/>
        <v/>
      </c>
      <c r="AQ22" s="96" t="str">
        <f t="shared" si="18"/>
        <v/>
      </c>
      <c r="AR22" s="96"/>
      <c r="AS22" s="235" t="str">
        <f t="shared" si="19"/>
        <v>CM</v>
      </c>
      <c r="AT22" s="250" t="s">
        <v>1739</v>
      </c>
      <c r="AU22" s="96"/>
      <c r="AV22" s="96"/>
      <c r="AW22" s="96"/>
      <c r="AX22" s="96"/>
      <c r="AY22" s="96"/>
      <c r="AZ22" s="96"/>
      <c r="BA22" s="96"/>
      <c r="BB22" s="96"/>
      <c r="BC22" s="96"/>
      <c r="BD22" s="96"/>
      <c r="BE22" s="96"/>
      <c r="BF22" s="96"/>
      <c r="BG22" s="96"/>
      <c r="BH22" s="96"/>
      <c r="BI22" s="96"/>
      <c r="BJ22" s="96"/>
      <c r="BK22" s="96"/>
      <c r="BL22" s="96"/>
      <c r="BM22" s="96"/>
      <c r="BN22" s="96"/>
      <c r="BO22" s="96"/>
      <c r="BP22" s="96"/>
      <c r="BQ22" s="96"/>
      <c r="BR22" s="96"/>
      <c r="BS22" s="96"/>
      <c r="BT22" s="96"/>
      <c r="BU22" s="96"/>
      <c r="BV22" s="96"/>
      <c r="BW22" s="96"/>
      <c r="BX22" s="96"/>
      <c r="BY22" s="96"/>
      <c r="BZ22" s="96"/>
      <c r="CA22" s="96"/>
      <c r="CB22" s="96"/>
      <c r="CC22" s="96"/>
      <c r="CD22" s="96"/>
      <c r="CE22" s="96"/>
      <c r="CF22" s="96"/>
    </row>
    <row r="23" spans="1:84" ht="15.75" customHeight="1">
      <c r="A23" s="249">
        <v>45079.852892164352</v>
      </c>
      <c r="B23" s="250" t="s">
        <v>3618</v>
      </c>
      <c r="C23" s="251" t="str">
        <f t="array" ref="C23">UPPER(B23)</f>
        <v>PANCHAMUKHI_VB@YAHOO.COM</v>
      </c>
      <c r="D23" s="250" t="s">
        <v>3619</v>
      </c>
      <c r="E23" s="250" t="s">
        <v>3620</v>
      </c>
      <c r="F23" s="252" t="str">
        <f t="shared" si="0"/>
        <v xml:space="preserve">VARADENDRA PANCHAMUKHI </v>
      </c>
      <c r="G23" s="253">
        <v>6187131384</v>
      </c>
      <c r="H23" s="250" t="s">
        <v>18</v>
      </c>
      <c r="I23" s="250" t="s">
        <v>35</v>
      </c>
      <c r="J23" s="96"/>
      <c r="K23" s="96"/>
      <c r="L23" s="96"/>
      <c r="M23" s="250" t="s">
        <v>30</v>
      </c>
      <c r="N23" s="250" t="s">
        <v>3621</v>
      </c>
      <c r="O23" s="96"/>
      <c r="P23" s="96"/>
      <c r="Q23" s="250" t="s">
        <v>23</v>
      </c>
      <c r="R23" s="96"/>
      <c r="S23" s="254" t="s">
        <v>1727</v>
      </c>
      <c r="T23" s="255" t="str">
        <f t="shared" si="1"/>
        <v/>
      </c>
      <c r="U23" s="96" t="str">
        <f t="shared" ref="U23:V23" si="124">IF(OR(($T23 = "Y"),ISNUMBER(SEARCH(U$1, $L23)), ISNUMBER(SEARCH(U$1, $N23)), ISNUMBER(SEARCH(U$1, $P23))), "Y", "")</f>
        <v/>
      </c>
      <c r="V23" s="255" t="str">
        <f t="shared" si="124"/>
        <v/>
      </c>
      <c r="W23" s="96" t="str">
        <f t="shared" ref="W23:X23" si="125">IF(OR(($V23="Y"),($T23 = "Y"),ISNUMBER(SEARCH(W$1, $L23)), ISNUMBER(SEARCH(W$1, $N23)), ISNUMBER(SEARCH(W$1, $P23))), "Y", "")</f>
        <v/>
      </c>
      <c r="X23" s="254" t="str">
        <f t="shared" si="125"/>
        <v>Y</v>
      </c>
      <c r="Y23" s="258" t="str">
        <f t="shared" si="4"/>
        <v>Y</v>
      </c>
      <c r="Z23" s="254" t="str">
        <f t="shared" ref="Z23:AA23" si="126">IF(OR(($Y23="Y"),($T23 = "Y"),ISNUMBER(SEARCH(Z$1, $L23)), ISNUMBER(SEARCH(Z$1, $N23)), ISNUMBER(SEARCH(Z$1, $P23))), "Y", "")</f>
        <v>Y</v>
      </c>
      <c r="AA23" s="254" t="str">
        <f t="shared" si="126"/>
        <v>Y</v>
      </c>
      <c r="AB23" s="254" t="str">
        <f t="shared" ref="AB23:AC23" si="127">IF(OR(($T23 = "Y"),ISNUMBER(SEARCH(AB$1, $L23)), ISNUMBER(SEARCH(AB$1, $N23)), ISNUMBER(SEARCH(AB$1, $P23))), "Y", "")</f>
        <v>Y</v>
      </c>
      <c r="AC23" s="255" t="str">
        <f t="shared" si="127"/>
        <v/>
      </c>
      <c r="AD23" s="96" t="str">
        <f t="shared" ref="AD23:AE23" si="128">IF(OR(($AC23="Y"),($T23 = "Y"),ISNUMBER(SEARCH(AD$1, $L23)), ISNUMBER(SEARCH(AD$1, $N23)), ISNUMBER(SEARCH(AD$1, $P23))), "Y", "")</f>
        <v/>
      </c>
      <c r="AE23" s="96" t="str">
        <f t="shared" si="128"/>
        <v/>
      </c>
      <c r="AF23" s="96" t="str">
        <f t="shared" si="8"/>
        <v/>
      </c>
      <c r="AG23" s="15">
        <f t="shared" si="9"/>
        <v>4</v>
      </c>
      <c r="AH23" s="250" t="s">
        <v>3546</v>
      </c>
      <c r="AI23" s="96" t="str">
        <f t="shared" si="10"/>
        <v/>
      </c>
      <c r="AJ23" s="96" t="str">
        <f t="shared" si="11"/>
        <v/>
      </c>
      <c r="AK23" s="235" t="str">
        <f t="shared" si="12"/>
        <v>MP</v>
      </c>
      <c r="AL23" s="235" t="str">
        <f t="shared" si="13"/>
        <v>MP</v>
      </c>
      <c r="AM23" s="256" t="str">
        <f t="shared" si="103"/>
        <v>MP</v>
      </c>
      <c r="AN23" s="235" t="str">
        <f t="shared" si="15"/>
        <v>MP</v>
      </c>
      <c r="AO23" s="257" t="str">
        <f t="shared" si="16"/>
        <v>MP</v>
      </c>
      <c r="AP23" s="96" t="str">
        <f t="shared" si="17"/>
        <v/>
      </c>
      <c r="AQ23" s="96" t="str">
        <f t="shared" si="18"/>
        <v/>
      </c>
      <c r="AR23" s="96"/>
      <c r="AS23" s="96" t="str">
        <f t="shared" si="19"/>
        <v/>
      </c>
      <c r="AT23" s="96"/>
      <c r="AU23" s="96"/>
      <c r="AV23" s="96"/>
      <c r="AW23" s="96"/>
      <c r="AX23" s="96"/>
      <c r="AY23" s="96"/>
      <c r="AZ23" s="96"/>
      <c r="BA23" s="96"/>
      <c r="BB23" s="96"/>
      <c r="BC23" s="96"/>
      <c r="BD23" s="96"/>
      <c r="BE23" s="96"/>
      <c r="BF23" s="96"/>
      <c r="BG23" s="96"/>
      <c r="BH23" s="96"/>
      <c r="BI23" s="96"/>
      <c r="BJ23" s="96"/>
      <c r="BK23" s="96"/>
      <c r="BL23" s="96"/>
      <c r="BM23" s="96"/>
      <c r="BN23" s="96"/>
      <c r="BO23" s="96"/>
      <c r="BP23" s="96"/>
      <c r="BQ23" s="96"/>
      <c r="BR23" s="96"/>
      <c r="BS23" s="96"/>
      <c r="BT23" s="96"/>
      <c r="BU23" s="96"/>
      <c r="BV23" s="96"/>
      <c r="BW23" s="96"/>
      <c r="BX23" s="96"/>
      <c r="BY23" s="96"/>
      <c r="BZ23" s="96"/>
      <c r="CA23" s="96"/>
      <c r="CB23" s="96"/>
      <c r="CC23" s="96"/>
      <c r="CD23" s="96"/>
      <c r="CE23" s="96"/>
      <c r="CF23" s="96"/>
    </row>
    <row r="24" spans="1:84" ht="15.75" customHeight="1">
      <c r="A24" s="249">
        <v>45079.863909768523</v>
      </c>
      <c r="B24" s="250" t="s">
        <v>3622</v>
      </c>
      <c r="C24" s="251" t="str">
        <f t="array" ref="C24">UPPER(B24)</f>
        <v>APRAMODK@GMAIL.COM</v>
      </c>
      <c r="D24" s="250" t="s">
        <v>3623</v>
      </c>
      <c r="E24" s="250" t="s">
        <v>3624</v>
      </c>
      <c r="F24" s="252" t="str">
        <f t="shared" si="0"/>
        <v>PRAMODALMETI</v>
      </c>
      <c r="G24" s="250" t="s">
        <v>3625</v>
      </c>
      <c r="H24" s="250" t="s">
        <v>18</v>
      </c>
      <c r="I24" s="250" t="s">
        <v>20</v>
      </c>
      <c r="J24" s="250" t="s">
        <v>3626</v>
      </c>
      <c r="K24" s="250" t="s">
        <v>30</v>
      </c>
      <c r="L24" s="250" t="s">
        <v>3627</v>
      </c>
      <c r="M24" s="96"/>
      <c r="N24" s="96"/>
      <c r="O24" s="96"/>
      <c r="P24" s="96"/>
      <c r="Q24" s="250" t="s">
        <v>23</v>
      </c>
      <c r="R24" s="96"/>
      <c r="S24" s="254" t="s">
        <v>1727</v>
      </c>
      <c r="T24" s="255" t="str">
        <f t="shared" si="1"/>
        <v/>
      </c>
      <c r="U24" s="96" t="str">
        <f t="shared" ref="U24:V24" si="129">IF(OR(($T24 = "Y"),ISNUMBER(SEARCH(U$1, $L24)), ISNUMBER(SEARCH(U$1, $N24)), ISNUMBER(SEARCH(U$1, $P24))), "Y", "")</f>
        <v/>
      </c>
      <c r="V24" s="255" t="str">
        <f t="shared" si="129"/>
        <v/>
      </c>
      <c r="W24" s="254" t="str">
        <f t="shared" ref="W24:X24" si="130">IF(OR(($V24="Y"),($T24 = "Y"),ISNUMBER(SEARCH(W$1, $L24)), ISNUMBER(SEARCH(W$1, $N24)), ISNUMBER(SEARCH(W$1, $P24))), "Y", "")</f>
        <v>Y</v>
      </c>
      <c r="X24" s="96" t="str">
        <f t="shared" si="130"/>
        <v/>
      </c>
      <c r="Y24" s="255" t="str">
        <f t="shared" si="4"/>
        <v/>
      </c>
      <c r="Z24" s="96" t="str">
        <f t="shared" ref="Z24:AA24" si="131">IF(OR(($Y24="Y"),($T24 = "Y"),ISNUMBER(SEARCH(Z$1, $L24)), ISNUMBER(SEARCH(Z$1, $N24)), ISNUMBER(SEARCH(Z$1, $P24))), "Y", "")</f>
        <v/>
      </c>
      <c r="AA24" s="96" t="str">
        <f t="shared" si="131"/>
        <v/>
      </c>
      <c r="AB24" s="254" t="str">
        <f t="shared" ref="AB24:AC24" si="132">IF(OR(($T24 = "Y"),ISNUMBER(SEARCH(AB$1, $L24)), ISNUMBER(SEARCH(AB$1, $N24)), ISNUMBER(SEARCH(AB$1, $P24))), "Y", "")</f>
        <v>Y</v>
      </c>
      <c r="AC24" s="255" t="str">
        <f t="shared" si="132"/>
        <v/>
      </c>
      <c r="AD24" s="254" t="str">
        <f t="shared" ref="AD24:AE24" si="133">IF(OR(($AC24="Y"),($T24 = "Y"),ISNUMBER(SEARCH(AD$1, $L24)), ISNUMBER(SEARCH(AD$1, $N24)), ISNUMBER(SEARCH(AD$1, $P24))), "Y", "")</f>
        <v>Y</v>
      </c>
      <c r="AE24" s="96" t="str">
        <f t="shared" si="133"/>
        <v/>
      </c>
      <c r="AF24" s="96" t="str">
        <f t="shared" si="8"/>
        <v/>
      </c>
      <c r="AG24" s="15">
        <f t="shared" si="9"/>
        <v>3</v>
      </c>
      <c r="AH24" s="250" t="s">
        <v>3539</v>
      </c>
      <c r="AI24" s="96" t="str">
        <f t="shared" si="10"/>
        <v/>
      </c>
      <c r="AJ24" s="235" t="str">
        <f t="shared" si="11"/>
        <v>CM</v>
      </c>
      <c r="AK24" s="96" t="str">
        <f t="shared" si="12"/>
        <v/>
      </c>
      <c r="AL24" s="96" t="str">
        <f t="shared" si="13"/>
        <v/>
      </c>
      <c r="AM24" s="262" t="str">
        <f>IF((AA24="Y"),AI24,"")</f>
        <v/>
      </c>
      <c r="AN24" s="235" t="str">
        <f t="shared" si="15"/>
        <v>CM</v>
      </c>
      <c r="AO24" s="257" t="str">
        <f t="shared" si="16"/>
        <v>CM</v>
      </c>
      <c r="AP24" s="235" t="str">
        <f t="shared" si="17"/>
        <v>CM</v>
      </c>
      <c r="AQ24" s="96" t="str">
        <f t="shared" si="18"/>
        <v/>
      </c>
      <c r="AR24" s="96"/>
      <c r="AS24" s="96" t="str">
        <f t="shared" si="19"/>
        <v/>
      </c>
      <c r="AT24" s="96"/>
      <c r="AU24" s="235" t="s">
        <v>1727</v>
      </c>
      <c r="AV24" s="235" t="s">
        <v>979</v>
      </c>
      <c r="AW24" s="96"/>
      <c r="AX24" s="96"/>
      <c r="AY24" s="96"/>
      <c r="AZ24" s="96"/>
      <c r="BA24" s="96"/>
      <c r="BB24" s="96"/>
      <c r="BC24" s="96"/>
      <c r="BD24" s="96"/>
      <c r="BE24" s="96"/>
      <c r="BF24" s="96"/>
      <c r="BG24" s="96"/>
      <c r="BH24" s="96"/>
      <c r="BI24" s="96"/>
      <c r="BJ24" s="96"/>
      <c r="BK24" s="96"/>
      <c r="BL24" s="96"/>
      <c r="BM24" s="96"/>
      <c r="BN24" s="96"/>
      <c r="BO24" s="96"/>
      <c r="BP24" s="96"/>
      <c r="BQ24" s="96"/>
      <c r="BR24" s="96"/>
      <c r="BS24" s="96"/>
      <c r="BT24" s="96"/>
      <c r="BU24" s="96"/>
      <c r="BV24" s="96"/>
      <c r="BW24" s="96"/>
      <c r="BX24" s="96"/>
      <c r="BY24" s="96"/>
      <c r="BZ24" s="96"/>
      <c r="CA24" s="96"/>
      <c r="CB24" s="96"/>
      <c r="CC24" s="96"/>
      <c r="CD24" s="96"/>
      <c r="CE24" s="96"/>
      <c r="CF24" s="96"/>
    </row>
    <row r="25" spans="1:84" ht="15.75" customHeight="1">
      <c r="A25" s="259">
        <v>45074.603825138889</v>
      </c>
      <c r="B25" s="235" t="s">
        <v>3628</v>
      </c>
      <c r="C25" s="251" t="str">
        <f t="array" ref="C25">UPPER(B25)</f>
        <v>SKOOSAM@GMAIL.COM</v>
      </c>
      <c r="D25" s="235" t="s">
        <v>1161</v>
      </c>
      <c r="E25" s="235" t="s">
        <v>3629</v>
      </c>
      <c r="F25" s="252" t="str">
        <f t="shared" si="0"/>
        <v>SATISHKOOSAM</v>
      </c>
      <c r="G25" s="237">
        <v>7703540594</v>
      </c>
      <c r="H25" s="235" t="s">
        <v>2493</v>
      </c>
      <c r="I25" s="235" t="s">
        <v>2493</v>
      </c>
      <c r="J25" s="96"/>
      <c r="K25" s="96"/>
      <c r="L25" s="96"/>
      <c r="M25" s="96"/>
      <c r="N25" s="96"/>
      <c r="O25" s="96"/>
      <c r="P25" s="235" t="s">
        <v>3630</v>
      </c>
      <c r="Q25" s="235" t="s">
        <v>23</v>
      </c>
      <c r="R25" s="96"/>
      <c r="S25" s="254" t="s">
        <v>1727</v>
      </c>
      <c r="T25" s="255" t="str">
        <f t="shared" si="1"/>
        <v/>
      </c>
      <c r="U25" s="254" t="str">
        <f t="shared" ref="U25:V25" si="134">IF(OR(($T25 = "Y"),ISNUMBER(SEARCH(U$1, $L25)), ISNUMBER(SEARCH(U$1, $N25)), ISNUMBER(SEARCH(U$1, $P25))), "Y", "")</f>
        <v>Y</v>
      </c>
      <c r="V25" s="255" t="str">
        <f t="shared" si="134"/>
        <v/>
      </c>
      <c r="W25" s="96" t="str">
        <f t="shared" ref="W25:X25" si="135">IF(OR(($V25="Y"),($T25 = "Y"),ISNUMBER(SEARCH(W$1, $L25)), ISNUMBER(SEARCH(W$1, $N25)), ISNUMBER(SEARCH(W$1, $P25))), "Y", "")</f>
        <v/>
      </c>
      <c r="X25" s="254" t="str">
        <f t="shared" si="135"/>
        <v>Y</v>
      </c>
      <c r="Y25" s="258" t="str">
        <f t="shared" si="4"/>
        <v>Y</v>
      </c>
      <c r="Z25" s="254" t="str">
        <f t="shared" ref="Z25:AA25" si="136">IF(OR(($Y25="Y"),($T25 = "Y"),ISNUMBER(SEARCH(Z$1, $L25)), ISNUMBER(SEARCH(Z$1, $N25)), ISNUMBER(SEARCH(Z$1, $P25))), "Y", "")</f>
        <v>Y</v>
      </c>
      <c r="AA25" s="254" t="str">
        <f t="shared" si="136"/>
        <v>Y</v>
      </c>
      <c r="AB25" s="254" t="str">
        <f t="shared" ref="AB25:AC25" si="137">IF(OR(($T25 = "Y"),ISNUMBER(SEARCH(AB$1, $L25)), ISNUMBER(SEARCH(AB$1, $N25)), ISNUMBER(SEARCH(AB$1, $P25))), "Y", "")</f>
        <v>Y</v>
      </c>
      <c r="AC25" s="258" t="str">
        <f t="shared" si="137"/>
        <v>Y</v>
      </c>
      <c r="AD25" s="254" t="str">
        <f t="shared" ref="AD25:AE25" si="138">IF(OR(($AC25="Y"),($T25 = "Y"),ISNUMBER(SEARCH(AD$1, $L25)), ISNUMBER(SEARCH(AD$1, $N25)), ISNUMBER(SEARCH(AD$1, $P25))), "Y", "")</f>
        <v>Y</v>
      </c>
      <c r="AE25" s="254" t="str">
        <f t="shared" si="138"/>
        <v>Y</v>
      </c>
      <c r="AF25" s="96" t="str">
        <f t="shared" si="8"/>
        <v/>
      </c>
      <c r="AG25" s="15">
        <f t="shared" si="9"/>
        <v>7</v>
      </c>
      <c r="AH25" s="250" t="s">
        <v>3631</v>
      </c>
      <c r="AI25" s="235" t="str">
        <f t="shared" si="10"/>
        <v>Facility Volunteers</v>
      </c>
      <c r="AJ25" s="96" t="str">
        <f t="shared" si="11"/>
        <v/>
      </c>
      <c r="AK25" s="235" t="str">
        <f t="shared" si="12"/>
        <v>Facility Volunteers</v>
      </c>
      <c r="AL25" s="235" t="str">
        <f t="shared" si="13"/>
        <v>Facility Volunteers</v>
      </c>
      <c r="AM25" s="256" t="str">
        <f>IF((AA25="Y"),AH25,"")</f>
        <v>Facility Volunteers</v>
      </c>
      <c r="AN25" s="235" t="str">
        <f t="shared" si="15"/>
        <v>Facility Volunteers</v>
      </c>
      <c r="AO25" s="257" t="str">
        <f t="shared" si="16"/>
        <v>Facility Volunteers</v>
      </c>
      <c r="AP25" s="235" t="str">
        <f t="shared" si="17"/>
        <v>Facility Volunteers</v>
      </c>
      <c r="AQ25" s="235" t="str">
        <f t="shared" si="18"/>
        <v>Facility Volunteers</v>
      </c>
      <c r="AR25" s="96"/>
      <c r="AS25" s="96" t="str">
        <f t="shared" si="19"/>
        <v/>
      </c>
      <c r="AT25" s="96"/>
      <c r="AU25" s="96"/>
      <c r="AV25" s="96"/>
      <c r="AW25" s="96"/>
      <c r="AX25" s="96"/>
      <c r="AY25" s="96"/>
      <c r="AZ25" s="96"/>
      <c r="BA25" s="96"/>
      <c r="BB25" s="96"/>
      <c r="BC25" s="96"/>
      <c r="BD25" s="96"/>
      <c r="BE25" s="96"/>
      <c r="BF25" s="96"/>
      <c r="BG25" s="96"/>
      <c r="BH25" s="96"/>
      <c r="BI25" s="96"/>
      <c r="BJ25" s="96"/>
      <c r="BK25" s="96"/>
      <c r="BL25" s="96"/>
      <c r="BM25" s="96"/>
      <c r="BN25" s="96"/>
      <c r="BO25" s="96"/>
      <c r="BP25" s="96"/>
      <c r="BQ25" s="96"/>
      <c r="BR25" s="96"/>
      <c r="BS25" s="96"/>
      <c r="BT25" s="96"/>
      <c r="BU25" s="96"/>
      <c r="BV25" s="96"/>
      <c r="BW25" s="96"/>
      <c r="BX25" s="96"/>
      <c r="BY25" s="96"/>
      <c r="BZ25" s="96"/>
      <c r="CA25" s="96"/>
      <c r="CB25" s="96"/>
      <c r="CC25" s="96"/>
      <c r="CD25" s="96"/>
      <c r="CE25" s="96"/>
      <c r="CF25" s="96"/>
    </row>
    <row r="26" spans="1:84" ht="15.75" customHeight="1">
      <c r="A26" s="249">
        <v>45074.681274606482</v>
      </c>
      <c r="B26" s="250" t="s">
        <v>432</v>
      </c>
      <c r="C26" s="251" t="str">
        <f t="array" ref="C26">UPPER(B26)</f>
        <v>SHANKAR1028@GMAIL.COM</v>
      </c>
      <c r="D26" s="250" t="s">
        <v>433</v>
      </c>
      <c r="E26" s="250" t="s">
        <v>434</v>
      </c>
      <c r="F26" s="252" t="str">
        <f t="shared" si="0"/>
        <v>RAVIKADIRI</v>
      </c>
      <c r="G26" s="253">
        <v>2147333726</v>
      </c>
      <c r="H26" s="250" t="s">
        <v>18</v>
      </c>
      <c r="I26" s="250" t="s">
        <v>20</v>
      </c>
      <c r="J26" s="250" t="s">
        <v>436</v>
      </c>
      <c r="K26" s="250" t="s">
        <v>30</v>
      </c>
      <c r="L26" s="250" t="s">
        <v>3632</v>
      </c>
      <c r="M26" s="96"/>
      <c r="N26" s="96"/>
      <c r="O26" s="96"/>
      <c r="P26" s="96"/>
      <c r="Q26" s="250" t="s">
        <v>23</v>
      </c>
      <c r="R26" s="96"/>
      <c r="S26" s="254" t="s">
        <v>1727</v>
      </c>
      <c r="T26" s="255" t="str">
        <f t="shared" si="1"/>
        <v/>
      </c>
      <c r="U26" s="254" t="str">
        <f t="shared" ref="U26:V26" si="139">IF(OR(($T26 = "Y"),ISNUMBER(SEARCH(U$1, $L26)), ISNUMBER(SEARCH(U$1, $N26)), ISNUMBER(SEARCH(U$1, $P26))), "Y", "")</f>
        <v>Y</v>
      </c>
      <c r="V26" s="255" t="str">
        <f t="shared" si="139"/>
        <v/>
      </c>
      <c r="W26" s="96" t="str">
        <f t="shared" ref="W26:X26" si="140">IF(OR(($V26="Y"),($T26 = "Y"),ISNUMBER(SEARCH(W$1, $L26)), ISNUMBER(SEARCH(W$1, $N26)), ISNUMBER(SEARCH(W$1, $P26))), "Y", "")</f>
        <v/>
      </c>
      <c r="X26" s="254" t="str">
        <f t="shared" si="140"/>
        <v>Y</v>
      </c>
      <c r="Y26" s="255" t="str">
        <f t="shared" si="4"/>
        <v/>
      </c>
      <c r="Z26" s="96" t="str">
        <f t="shared" ref="Z26:AA26" si="141">IF(OR(($Y26="Y"),($T26 = "Y"),ISNUMBER(SEARCH(Z$1, $L26)), ISNUMBER(SEARCH(Z$1, $N26)), ISNUMBER(SEARCH(Z$1, $P26))), "Y", "")</f>
        <v/>
      </c>
      <c r="AA26" s="96" t="str">
        <f t="shared" si="141"/>
        <v/>
      </c>
      <c r="AB26" s="254" t="str">
        <f t="shared" ref="AB26:AC26" si="142">IF(OR(($T26 = "Y"),ISNUMBER(SEARCH(AB$1, $L26)), ISNUMBER(SEARCH(AB$1, $N26)), ISNUMBER(SEARCH(AB$1, $P26))), "Y", "")</f>
        <v>Y</v>
      </c>
      <c r="AC26" s="255" t="str">
        <f t="shared" si="142"/>
        <v/>
      </c>
      <c r="AD26" s="96" t="str">
        <f t="shared" ref="AD26:AE26" si="143">IF(OR(($AC26="Y"),($T26 = "Y"),ISNUMBER(SEARCH(AD$1, $L26)), ISNUMBER(SEARCH(AD$1, $N26)), ISNUMBER(SEARCH(AD$1, $P26))), "Y", "")</f>
        <v/>
      </c>
      <c r="AE26" s="96" t="str">
        <f t="shared" si="143"/>
        <v/>
      </c>
      <c r="AF26" s="96" t="str">
        <f t="shared" si="8"/>
        <v/>
      </c>
      <c r="AG26" s="15">
        <f t="shared" si="9"/>
        <v>3</v>
      </c>
      <c r="AH26" s="250" t="s">
        <v>3546</v>
      </c>
      <c r="AI26" s="235" t="str">
        <f t="shared" si="10"/>
        <v>MP</v>
      </c>
      <c r="AJ26" s="96" t="str">
        <f t="shared" si="11"/>
        <v/>
      </c>
      <c r="AK26" s="235" t="str">
        <f t="shared" si="12"/>
        <v>MP</v>
      </c>
      <c r="AL26" s="96" t="str">
        <f t="shared" si="13"/>
        <v/>
      </c>
      <c r="AM26" s="262" t="str">
        <f>IF((AA26="Y"),AI26,"")</f>
        <v/>
      </c>
      <c r="AN26" s="235" t="str">
        <f t="shared" si="15"/>
        <v>MP</v>
      </c>
      <c r="AO26" s="257" t="str">
        <f t="shared" si="16"/>
        <v>MP</v>
      </c>
      <c r="AP26" s="96" t="str">
        <f t="shared" si="17"/>
        <v/>
      </c>
      <c r="AQ26" s="96" t="str">
        <f t="shared" si="18"/>
        <v/>
      </c>
      <c r="AR26" s="96"/>
      <c r="AS26" s="96" t="str">
        <f t="shared" si="19"/>
        <v/>
      </c>
      <c r="AT26" s="96"/>
      <c r="AU26" s="96"/>
      <c r="AV26" s="96"/>
      <c r="AW26" s="96"/>
      <c r="AX26" s="96"/>
      <c r="AY26" s="96"/>
      <c r="AZ26" s="96"/>
      <c r="BA26" s="96"/>
      <c r="BB26" s="96"/>
      <c r="BC26" s="96"/>
      <c r="BD26" s="96"/>
      <c r="BE26" s="96"/>
      <c r="BF26" s="96"/>
      <c r="BG26" s="96"/>
      <c r="BH26" s="96"/>
      <c r="BI26" s="96"/>
      <c r="BJ26" s="96"/>
      <c r="BK26" s="96"/>
      <c r="BL26" s="96"/>
      <c r="BM26" s="96"/>
      <c r="BN26" s="96"/>
      <c r="BO26" s="96"/>
      <c r="BP26" s="96"/>
      <c r="BQ26" s="96"/>
      <c r="BR26" s="96"/>
      <c r="BS26" s="96"/>
      <c r="BT26" s="96"/>
      <c r="BU26" s="96"/>
      <c r="BV26" s="96"/>
      <c r="BW26" s="96"/>
      <c r="BX26" s="96"/>
      <c r="BY26" s="96"/>
      <c r="BZ26" s="96"/>
      <c r="CA26" s="96"/>
      <c r="CB26" s="96"/>
      <c r="CC26" s="96"/>
      <c r="CD26" s="96"/>
      <c r="CE26" s="96"/>
      <c r="CF26" s="96"/>
    </row>
    <row r="27" spans="1:84" ht="15.75" customHeight="1">
      <c r="A27" s="249">
        <v>45105.61092777778</v>
      </c>
      <c r="B27" s="250" t="s">
        <v>3633</v>
      </c>
      <c r="C27" s="251" t="str">
        <f t="array" ref="C27">UPPER(B27)</f>
        <v>VINAYA.LKAKARLA@GMAIL.COM</v>
      </c>
      <c r="D27" s="250" t="s">
        <v>3634</v>
      </c>
      <c r="E27" s="250" t="s">
        <v>3635</v>
      </c>
      <c r="F27" s="252" t="str">
        <f t="shared" si="0"/>
        <v xml:space="preserve">VINAYA KAKARLA </v>
      </c>
      <c r="G27" s="250" t="s">
        <v>3636</v>
      </c>
      <c r="H27" s="250" t="s">
        <v>18</v>
      </c>
      <c r="I27" s="250" t="s">
        <v>35</v>
      </c>
      <c r="J27" s="96"/>
      <c r="K27" s="96"/>
      <c r="L27" s="96"/>
      <c r="M27" s="250" t="s">
        <v>30</v>
      </c>
      <c r="N27" s="250" t="s">
        <v>3637</v>
      </c>
      <c r="O27" s="96"/>
      <c r="P27" s="96"/>
      <c r="Q27" s="250" t="s">
        <v>23</v>
      </c>
      <c r="R27" s="96"/>
      <c r="S27" s="254" t="s">
        <v>1727</v>
      </c>
      <c r="T27" s="255" t="str">
        <f t="shared" si="1"/>
        <v/>
      </c>
      <c r="U27" s="96" t="str">
        <f t="shared" ref="U27:V27" si="144">IF(OR(($T27 = "Y"),ISNUMBER(SEARCH(U$1, $L27)), ISNUMBER(SEARCH(U$1, $N27)), ISNUMBER(SEARCH(U$1, $P27))), "Y", "")</f>
        <v/>
      </c>
      <c r="V27" s="258" t="str">
        <f t="shared" si="144"/>
        <v>Y</v>
      </c>
      <c r="W27" s="254" t="str">
        <f t="shared" ref="W27:X27" si="145">IF(OR(($V27="Y"),($T27 = "Y"),ISNUMBER(SEARCH(W$1, $L27)), ISNUMBER(SEARCH(W$1, $N27)), ISNUMBER(SEARCH(W$1, $P27))), "Y", "")</f>
        <v>Y</v>
      </c>
      <c r="X27" s="254" t="str">
        <f t="shared" si="145"/>
        <v>Y</v>
      </c>
      <c r="Y27" s="258" t="str">
        <f t="shared" si="4"/>
        <v>Y</v>
      </c>
      <c r="Z27" s="254" t="str">
        <f t="shared" ref="Z27:AA27" si="146">IF(OR(($Y27="Y"),($T27 = "Y"),ISNUMBER(SEARCH(Z$1, $L27)), ISNUMBER(SEARCH(Z$1, $N27)), ISNUMBER(SEARCH(Z$1, $P27))), "Y", "")</f>
        <v>Y</v>
      </c>
      <c r="AA27" s="254" t="str">
        <f t="shared" si="146"/>
        <v>Y</v>
      </c>
      <c r="AB27" s="254" t="str">
        <f t="shared" ref="AB27:AC27" si="147">IF(OR(($T27 = "Y"),ISNUMBER(SEARCH(AB$1, $L27)), ISNUMBER(SEARCH(AB$1, $N27)), ISNUMBER(SEARCH(AB$1, $P27))), "Y", "")</f>
        <v>Y</v>
      </c>
      <c r="AC27" s="258" t="str">
        <f t="shared" si="147"/>
        <v>Y</v>
      </c>
      <c r="AD27" s="254" t="str">
        <f t="shared" ref="AD27:AE27" si="148">IF(OR(($AC27="Y"),($T27 = "Y"),ISNUMBER(SEARCH(AD$1, $L27)), ISNUMBER(SEARCH(AD$1, $N27)), ISNUMBER(SEARCH(AD$1, $P27))), "Y", "")</f>
        <v>Y</v>
      </c>
      <c r="AE27" s="254" t="str">
        <f t="shared" si="148"/>
        <v>Y</v>
      </c>
      <c r="AF27" s="96" t="str">
        <f t="shared" si="8"/>
        <v/>
      </c>
      <c r="AG27" s="15">
        <f t="shared" si="9"/>
        <v>7</v>
      </c>
      <c r="AH27" s="235" t="s">
        <v>3546</v>
      </c>
      <c r="AI27" s="96" t="str">
        <f t="shared" si="10"/>
        <v/>
      </c>
      <c r="AJ27" s="235" t="str">
        <f t="shared" si="11"/>
        <v>MP</v>
      </c>
      <c r="AK27" s="235" t="str">
        <f t="shared" si="12"/>
        <v>MP</v>
      </c>
      <c r="AL27" s="235" t="str">
        <f t="shared" si="13"/>
        <v>MP</v>
      </c>
      <c r="AM27" s="256" t="str">
        <f t="shared" ref="AM27:AM32" si="149">IF((AA27="Y"),AH27,"")</f>
        <v>MP</v>
      </c>
      <c r="AN27" s="235" t="str">
        <f t="shared" si="15"/>
        <v>MP</v>
      </c>
      <c r="AO27" s="257" t="str">
        <f t="shared" si="16"/>
        <v>MP</v>
      </c>
      <c r="AP27" s="235" t="str">
        <f t="shared" si="17"/>
        <v>MP</v>
      </c>
      <c r="AQ27" s="235" t="str">
        <f t="shared" si="18"/>
        <v>MP</v>
      </c>
      <c r="AR27" s="96"/>
      <c r="AS27" s="96" t="str">
        <f t="shared" si="19"/>
        <v/>
      </c>
      <c r="AT27" s="96"/>
      <c r="AU27" s="96"/>
      <c r="AV27" s="96"/>
      <c r="AW27" s="96"/>
      <c r="AX27" s="96"/>
      <c r="AY27" s="96"/>
      <c r="AZ27" s="96"/>
      <c r="BA27" s="96"/>
      <c r="BB27" s="96"/>
      <c r="BC27" s="96"/>
      <c r="BD27" s="96"/>
      <c r="BE27" s="96"/>
      <c r="BF27" s="96"/>
      <c r="BG27" s="96"/>
      <c r="BH27" s="96"/>
      <c r="BI27" s="96"/>
      <c r="BJ27" s="96"/>
      <c r="BK27" s="96"/>
      <c r="BL27" s="96"/>
      <c r="BM27" s="96"/>
      <c r="BN27" s="96"/>
      <c r="BO27" s="96"/>
      <c r="BP27" s="96"/>
      <c r="BQ27" s="96"/>
      <c r="BR27" s="96"/>
      <c r="BS27" s="96"/>
      <c r="BT27" s="96"/>
      <c r="BU27" s="96"/>
      <c r="BV27" s="96"/>
      <c r="BW27" s="96"/>
      <c r="BX27" s="96"/>
      <c r="BY27" s="96"/>
      <c r="BZ27" s="96"/>
      <c r="CA27" s="96"/>
      <c r="CB27" s="96"/>
      <c r="CC27" s="96"/>
      <c r="CD27" s="96"/>
      <c r="CE27" s="96"/>
      <c r="CF27" s="96"/>
    </row>
    <row r="28" spans="1:84" ht="20.399999999999999">
      <c r="A28" s="249">
        <v>45074.801561898144</v>
      </c>
      <c r="B28" s="250" t="s">
        <v>144</v>
      </c>
      <c r="C28" s="251" t="str">
        <f t="array" ref="C28">UPPER(B28)</f>
        <v>SHRINARAYANEERENGARAJAN@GMAIL.COM</v>
      </c>
      <c r="D28" s="250" t="s">
        <v>145</v>
      </c>
      <c r="E28" s="250" t="s">
        <v>141</v>
      </c>
      <c r="F28" s="252" t="str">
        <f t="shared" si="0"/>
        <v>SHRINARAYANEERENGARAJAN</v>
      </c>
      <c r="G28" s="250" t="s">
        <v>3638</v>
      </c>
      <c r="H28" s="250" t="s">
        <v>18</v>
      </c>
      <c r="I28" s="250" t="s">
        <v>35</v>
      </c>
      <c r="J28" s="96"/>
      <c r="K28" s="96"/>
      <c r="L28" s="96"/>
      <c r="M28" s="250" t="s">
        <v>147</v>
      </c>
      <c r="N28" s="250" t="s">
        <v>3577</v>
      </c>
      <c r="O28" s="96"/>
      <c r="P28" s="96"/>
      <c r="Q28" s="250" t="s">
        <v>23</v>
      </c>
      <c r="R28" s="96"/>
      <c r="S28" s="254" t="s">
        <v>1727</v>
      </c>
      <c r="T28" s="255" t="str">
        <f t="shared" si="1"/>
        <v/>
      </c>
      <c r="U28" s="96" t="str">
        <f t="shared" ref="U28:V28" si="150">IF(OR(($T28 = "Y"),ISNUMBER(SEARCH(U$1, $L28)), ISNUMBER(SEARCH(U$1, $N28)), ISNUMBER(SEARCH(U$1, $P28))), "Y", "")</f>
        <v/>
      </c>
      <c r="V28" s="255" t="str">
        <f t="shared" si="150"/>
        <v/>
      </c>
      <c r="W28" s="96" t="str">
        <f t="shared" ref="W28:X28" si="151">IF(OR(($V28="Y"),($T28 = "Y"),ISNUMBER(SEARCH(W$1, $L28)), ISNUMBER(SEARCH(W$1, $N28)), ISNUMBER(SEARCH(W$1, $P28))), "Y", "")</f>
        <v/>
      </c>
      <c r="X28" s="254" t="str">
        <f t="shared" si="151"/>
        <v>Y</v>
      </c>
      <c r="Y28" s="258" t="str">
        <f t="shared" si="4"/>
        <v>Y</v>
      </c>
      <c r="Z28" s="254" t="str">
        <f t="shared" ref="Z28:AA28" si="152">IF(OR(($Y28="Y"),($T28 = "Y"),ISNUMBER(SEARCH(Z$1, $L28)), ISNUMBER(SEARCH(Z$1, $N28)), ISNUMBER(SEARCH(Z$1, $P28))), "Y", "")</f>
        <v>Y</v>
      </c>
      <c r="AA28" s="254" t="str">
        <f t="shared" si="152"/>
        <v>Y</v>
      </c>
      <c r="AB28" s="254" t="str">
        <f t="shared" ref="AB28:AC28" si="153">IF(OR(($T28 = "Y"),ISNUMBER(SEARCH(AB$1, $L28)), ISNUMBER(SEARCH(AB$1, $N28)), ISNUMBER(SEARCH(AB$1, $P28))), "Y", "")</f>
        <v>Y</v>
      </c>
      <c r="AC28" s="255" t="str">
        <f t="shared" si="153"/>
        <v/>
      </c>
      <c r="AD28" s="96" t="str">
        <f t="shared" ref="AD28:AE28" si="154">IF(OR(($AC28="Y"),($T28 = "Y"),ISNUMBER(SEARCH(AD$1, $L28)), ISNUMBER(SEARCH(AD$1, $N28)), ISNUMBER(SEARCH(AD$1, $P28))), "Y", "")</f>
        <v/>
      </c>
      <c r="AE28" s="254" t="str">
        <f t="shared" si="154"/>
        <v>Y</v>
      </c>
      <c r="AF28" s="254" t="str">
        <f t="shared" si="8"/>
        <v>Y</v>
      </c>
      <c r="AG28" s="15">
        <f t="shared" si="9"/>
        <v>6</v>
      </c>
      <c r="AH28" s="235" t="s">
        <v>3546</v>
      </c>
      <c r="AI28" s="96" t="str">
        <f t="shared" si="10"/>
        <v/>
      </c>
      <c r="AJ28" s="96" t="str">
        <f t="shared" si="11"/>
        <v/>
      </c>
      <c r="AK28" s="235" t="str">
        <f t="shared" si="12"/>
        <v>MP</v>
      </c>
      <c r="AL28" s="235" t="str">
        <f t="shared" si="13"/>
        <v>MP</v>
      </c>
      <c r="AM28" s="256" t="str">
        <f t="shared" si="149"/>
        <v>MP</v>
      </c>
      <c r="AN28" s="235" t="str">
        <f t="shared" si="15"/>
        <v>MP</v>
      </c>
      <c r="AO28" s="257" t="str">
        <f t="shared" si="16"/>
        <v>MP</v>
      </c>
      <c r="AP28" s="96" t="str">
        <f t="shared" si="17"/>
        <v/>
      </c>
      <c r="AQ28" s="235" t="str">
        <f t="shared" si="18"/>
        <v>MP</v>
      </c>
      <c r="AR28" s="96"/>
      <c r="AS28" s="235" t="str">
        <f t="shared" si="19"/>
        <v>MP</v>
      </c>
      <c r="AT28" s="96"/>
      <c r="AU28" s="235" t="s">
        <v>3639</v>
      </c>
      <c r="AV28" s="235" t="s">
        <v>979</v>
      </c>
      <c r="AW28" s="96"/>
      <c r="AX28" s="96"/>
      <c r="AY28" s="96"/>
      <c r="AZ28" s="96"/>
      <c r="BA28" s="96"/>
      <c r="BB28" s="96"/>
      <c r="BC28" s="96"/>
      <c r="BD28" s="96"/>
      <c r="BE28" s="96"/>
      <c r="BF28" s="96"/>
      <c r="BG28" s="96"/>
      <c r="BH28" s="96"/>
      <c r="BI28" s="96"/>
      <c r="BJ28" s="96"/>
      <c r="BK28" s="96"/>
      <c r="BL28" s="96"/>
      <c r="BM28" s="96"/>
      <c r="BN28" s="96"/>
      <c r="BO28" s="96"/>
      <c r="BP28" s="96"/>
      <c r="BQ28" s="96"/>
      <c r="BR28" s="96"/>
      <c r="BS28" s="96"/>
      <c r="BT28" s="96"/>
      <c r="BU28" s="96"/>
      <c r="BV28" s="96"/>
      <c r="BW28" s="96"/>
      <c r="BX28" s="96"/>
      <c r="BY28" s="96"/>
      <c r="BZ28" s="96"/>
      <c r="CA28" s="96"/>
      <c r="CB28" s="96"/>
      <c r="CC28" s="96"/>
      <c r="CD28" s="96"/>
      <c r="CE28" s="96"/>
      <c r="CF28" s="96"/>
    </row>
    <row r="29" spans="1:84" ht="20.399999999999999">
      <c r="A29" s="249">
        <v>45079.905294351847</v>
      </c>
      <c r="B29" s="250" t="s">
        <v>3640</v>
      </c>
      <c r="C29" s="251" t="str">
        <f t="array" ref="C29">UPPER(B29)</f>
        <v>PARAMESHJ.SUDHAN@GMAIL.COM</v>
      </c>
      <c r="D29" s="250" t="s">
        <v>3641</v>
      </c>
      <c r="E29" s="250" t="s">
        <v>2302</v>
      </c>
      <c r="F29" s="252" t="str">
        <f t="shared" si="0"/>
        <v>PARAMESWARANJAYARAMAN</v>
      </c>
      <c r="G29" s="253">
        <v>4693219177</v>
      </c>
      <c r="H29" s="250" t="s">
        <v>18</v>
      </c>
      <c r="I29" s="250" t="s">
        <v>35</v>
      </c>
      <c r="J29" s="96"/>
      <c r="K29" s="96"/>
      <c r="L29" s="96"/>
      <c r="M29" s="250" t="s">
        <v>156</v>
      </c>
      <c r="N29" s="250" t="s">
        <v>3642</v>
      </c>
      <c r="O29" s="96"/>
      <c r="P29" s="96"/>
      <c r="Q29" s="250" t="s">
        <v>23</v>
      </c>
      <c r="R29" s="96"/>
      <c r="S29" s="254" t="s">
        <v>1727</v>
      </c>
      <c r="T29" s="255" t="str">
        <f t="shared" si="1"/>
        <v/>
      </c>
      <c r="U29" s="254" t="str">
        <f t="shared" ref="U29:V29" si="155">IF(OR(($T29 = "Y"),ISNUMBER(SEARCH(U$1, $L29)), ISNUMBER(SEARCH(U$1, $N29)), ISNUMBER(SEARCH(U$1, $P29))), "Y", "")</f>
        <v>Y</v>
      </c>
      <c r="V29" s="255" t="str">
        <f t="shared" si="155"/>
        <v/>
      </c>
      <c r="W29" s="96" t="str">
        <f t="shared" ref="W29:X29" si="156">IF(OR(($V29="Y"),($T29 = "Y"),ISNUMBER(SEARCH(W$1, $L29)), ISNUMBER(SEARCH(W$1, $N29)), ISNUMBER(SEARCH(W$1, $P29))), "Y", "")</f>
        <v/>
      </c>
      <c r="X29" s="254" t="str">
        <f t="shared" si="156"/>
        <v>Y</v>
      </c>
      <c r="Y29" s="255" t="str">
        <f t="shared" si="4"/>
        <v/>
      </c>
      <c r="Z29" s="96" t="str">
        <f t="shared" ref="Z29:AA29" si="157">IF(OR(($Y29="Y"),($T29 = "Y"),ISNUMBER(SEARCH(Z$1, $L29)), ISNUMBER(SEARCH(Z$1, $N29)), ISNUMBER(SEARCH(Z$1, $P29))), "Y", "")</f>
        <v/>
      </c>
      <c r="AA29" s="254" t="str">
        <f t="shared" si="157"/>
        <v>Y</v>
      </c>
      <c r="AB29" s="96" t="str">
        <f t="shared" ref="AB29:AC29" si="158">IF(OR(($T29 = "Y"),ISNUMBER(SEARCH(AB$1, $L29)), ISNUMBER(SEARCH(AB$1, $N29)), ISNUMBER(SEARCH(AB$1, $P29))), "Y", "")</f>
        <v/>
      </c>
      <c r="AC29" s="255" t="str">
        <f t="shared" si="158"/>
        <v/>
      </c>
      <c r="AD29" s="96" t="str">
        <f t="shared" ref="AD29:AE29" si="159">IF(OR(($AC29="Y"),($T29 = "Y"),ISNUMBER(SEARCH(AD$1, $L29)), ISNUMBER(SEARCH(AD$1, $N29)), ISNUMBER(SEARCH(AD$1, $P29))), "Y", "")</f>
        <v/>
      </c>
      <c r="AE29" s="96" t="str">
        <f t="shared" si="159"/>
        <v/>
      </c>
      <c r="AF29" s="254" t="str">
        <f t="shared" si="8"/>
        <v>Y</v>
      </c>
      <c r="AG29" s="15">
        <f t="shared" si="9"/>
        <v>4</v>
      </c>
      <c r="AH29" s="250" t="s">
        <v>3539</v>
      </c>
      <c r="AI29" s="235" t="str">
        <f t="shared" si="10"/>
        <v>CM</v>
      </c>
      <c r="AJ29" s="96" t="str">
        <f t="shared" si="11"/>
        <v/>
      </c>
      <c r="AK29" s="235" t="str">
        <f t="shared" si="12"/>
        <v>CM</v>
      </c>
      <c r="AL29" s="96" t="str">
        <f t="shared" si="13"/>
        <v/>
      </c>
      <c r="AM29" s="256" t="str">
        <f t="shared" si="149"/>
        <v>CM</v>
      </c>
      <c r="AN29" s="96" t="str">
        <f t="shared" si="15"/>
        <v/>
      </c>
      <c r="AO29" s="264" t="str">
        <f t="shared" si="16"/>
        <v/>
      </c>
      <c r="AP29" s="96" t="str">
        <f t="shared" si="17"/>
        <v/>
      </c>
      <c r="AQ29" s="96" t="str">
        <f t="shared" si="18"/>
        <v/>
      </c>
      <c r="AR29" s="96"/>
      <c r="AS29" s="235" t="str">
        <f t="shared" si="19"/>
        <v>CM</v>
      </c>
      <c r="AT29" s="96"/>
      <c r="AU29" s="235" t="s">
        <v>3639</v>
      </c>
      <c r="AV29" s="235" t="s">
        <v>979</v>
      </c>
      <c r="AW29" s="96"/>
      <c r="AX29" s="96"/>
      <c r="AY29" s="96"/>
      <c r="AZ29" s="96"/>
      <c r="BA29" s="96"/>
      <c r="BB29" s="96"/>
      <c r="BC29" s="96"/>
      <c r="BD29" s="96"/>
      <c r="BE29" s="96"/>
      <c r="BF29" s="96"/>
      <c r="BG29" s="96"/>
      <c r="BH29" s="96"/>
      <c r="BI29" s="96"/>
      <c r="BJ29" s="96"/>
      <c r="BK29" s="96"/>
      <c r="BL29" s="96"/>
      <c r="BM29" s="96"/>
      <c r="BN29" s="96"/>
      <c r="BO29" s="96"/>
      <c r="BP29" s="96"/>
      <c r="BQ29" s="96"/>
      <c r="BR29" s="96"/>
      <c r="BS29" s="96"/>
      <c r="BT29" s="96"/>
      <c r="BU29" s="96"/>
      <c r="BV29" s="96"/>
      <c r="BW29" s="96"/>
      <c r="BX29" s="96"/>
      <c r="BY29" s="96"/>
      <c r="BZ29" s="96"/>
      <c r="CA29" s="96"/>
      <c r="CB29" s="96"/>
      <c r="CC29" s="96"/>
      <c r="CD29" s="96"/>
      <c r="CE29" s="96"/>
      <c r="CF29" s="96"/>
    </row>
    <row r="30" spans="1:84" ht="40.799999999999997">
      <c r="A30" s="249">
        <v>45074.88271125</v>
      </c>
      <c r="B30" s="250" t="s">
        <v>43</v>
      </c>
      <c r="C30" s="251" t="str">
        <f t="array" ref="C30">UPPER(B30)</f>
        <v>TANMAIP@GMAIL.COM</v>
      </c>
      <c r="D30" s="250" t="s">
        <v>3643</v>
      </c>
      <c r="E30" s="250" t="s">
        <v>3644</v>
      </c>
      <c r="F30" s="252" t="str">
        <f t="shared" si="0"/>
        <v>TANMAIPOTLURI</v>
      </c>
      <c r="G30" s="253">
        <v>5624727371</v>
      </c>
      <c r="H30" s="250" t="s">
        <v>18</v>
      </c>
      <c r="I30" s="250" t="s">
        <v>35</v>
      </c>
      <c r="J30" s="96"/>
      <c r="K30" s="96"/>
      <c r="L30" s="96"/>
      <c r="M30" s="250" t="s">
        <v>30</v>
      </c>
      <c r="N30" s="250" t="s">
        <v>3498</v>
      </c>
      <c r="O30" s="96"/>
      <c r="P30" s="96"/>
      <c r="Q30" s="250" t="s">
        <v>23</v>
      </c>
      <c r="R30" s="96"/>
      <c r="S30" s="254" t="s">
        <v>1727</v>
      </c>
      <c r="T30" s="258" t="str">
        <f t="shared" si="1"/>
        <v>Y</v>
      </c>
      <c r="U30" s="254" t="str">
        <f t="shared" ref="U30:V30" si="160">IF(OR(($T30 = "Y"),ISNUMBER(SEARCH(U$1, $L30)), ISNUMBER(SEARCH(U$1, $N30)), ISNUMBER(SEARCH(U$1, $P30))), "Y", "")</f>
        <v>Y</v>
      </c>
      <c r="V30" s="258" t="str">
        <f t="shared" si="160"/>
        <v>Y</v>
      </c>
      <c r="W30" s="254" t="str">
        <f t="shared" ref="W30:X30" si="161">IF(OR(($V30="Y"),($T30 = "Y"),ISNUMBER(SEARCH(W$1, $L30)), ISNUMBER(SEARCH(W$1, $N30)), ISNUMBER(SEARCH(W$1, $P30))), "Y", "")</f>
        <v>Y</v>
      </c>
      <c r="X30" s="254" t="str">
        <f t="shared" si="161"/>
        <v>Y</v>
      </c>
      <c r="Y30" s="258" t="str">
        <f t="shared" si="4"/>
        <v>Y</v>
      </c>
      <c r="Z30" s="254" t="str">
        <f t="shared" ref="Z30:AA30" si="162">IF(OR(($Y30="Y"),($T30 = "Y"),ISNUMBER(SEARCH(Z$1, $L30)), ISNUMBER(SEARCH(Z$1, $N30)), ISNUMBER(SEARCH(Z$1, $P30))), "Y", "")</f>
        <v>Y</v>
      </c>
      <c r="AA30" s="254" t="str">
        <f t="shared" si="162"/>
        <v>Y</v>
      </c>
      <c r="AB30" s="254" t="str">
        <f t="shared" ref="AB30:AC30" si="163">IF(OR(($T30 = "Y"),ISNUMBER(SEARCH(AB$1, $L30)), ISNUMBER(SEARCH(AB$1, $N30)), ISNUMBER(SEARCH(AB$1, $P30))), "Y", "")</f>
        <v>Y</v>
      </c>
      <c r="AC30" s="258" t="str">
        <f t="shared" si="163"/>
        <v>Y</v>
      </c>
      <c r="AD30" s="254" t="str">
        <f t="shared" ref="AD30:AE30" si="164">IF(OR(($AC30="Y"),($T30 = "Y"),ISNUMBER(SEARCH(AD$1, $L30)), ISNUMBER(SEARCH(AD$1, $N30)), ISNUMBER(SEARCH(AD$1, $P30))), "Y", "")</f>
        <v>Y</v>
      </c>
      <c r="AE30" s="254" t="str">
        <f t="shared" si="164"/>
        <v>Y</v>
      </c>
      <c r="AF30" s="254" t="str">
        <f t="shared" si="8"/>
        <v>Y</v>
      </c>
      <c r="AG30" s="15">
        <f t="shared" si="9"/>
        <v>9</v>
      </c>
      <c r="AH30" s="250" t="s">
        <v>3599</v>
      </c>
      <c r="AI30" s="235" t="str">
        <f t="shared" si="10"/>
        <v>Tents / Dine-in Arrangement</v>
      </c>
      <c r="AJ30" s="235" t="str">
        <f t="shared" si="11"/>
        <v>Tents / Dine-in Arrangement</v>
      </c>
      <c r="AK30" s="235" t="str">
        <f t="shared" si="12"/>
        <v>Tents / Dine-in Arrangement</v>
      </c>
      <c r="AL30" s="235" t="str">
        <f t="shared" si="13"/>
        <v>Tents / Dine-in Arrangement</v>
      </c>
      <c r="AM30" s="256" t="str">
        <f t="shared" si="149"/>
        <v>Tents / Dine-in Arrangement</v>
      </c>
      <c r="AN30" s="235" t="str">
        <f t="shared" si="15"/>
        <v>Tents / Dine-in Arrangement</v>
      </c>
      <c r="AO30" s="257" t="str">
        <f t="shared" si="16"/>
        <v>Tents / Dine-in Arrangement</v>
      </c>
      <c r="AP30" s="235" t="str">
        <f t="shared" si="17"/>
        <v>Tents / Dine-in Arrangement</v>
      </c>
      <c r="AQ30" s="235" t="str">
        <f t="shared" si="18"/>
        <v>Tents / Dine-in Arrangement</v>
      </c>
      <c r="AR30" s="96"/>
      <c r="AS30" s="235" t="str">
        <f t="shared" si="19"/>
        <v>Tents / Dine-in Arrangement</v>
      </c>
      <c r="AT30" s="96"/>
      <c r="AU30" s="235" t="s">
        <v>1727</v>
      </c>
      <c r="AV30" s="235" t="s">
        <v>979</v>
      </c>
      <c r="AW30" s="96"/>
      <c r="AX30" s="96"/>
      <c r="AY30" s="96"/>
      <c r="AZ30" s="96"/>
      <c r="BA30" s="96"/>
      <c r="BB30" s="96"/>
      <c r="BC30" s="96"/>
      <c r="BD30" s="96"/>
      <c r="BE30" s="96"/>
      <c r="BF30" s="96"/>
      <c r="BG30" s="96"/>
      <c r="BH30" s="96"/>
      <c r="BI30" s="96"/>
      <c r="BJ30" s="96"/>
      <c r="BK30" s="96"/>
      <c r="BL30" s="96"/>
      <c r="BM30" s="96"/>
      <c r="BN30" s="96"/>
      <c r="BO30" s="96"/>
      <c r="BP30" s="96"/>
      <c r="BQ30" s="96"/>
      <c r="BR30" s="96"/>
      <c r="BS30" s="96"/>
      <c r="BT30" s="96"/>
      <c r="BU30" s="96"/>
      <c r="BV30" s="96"/>
      <c r="BW30" s="96"/>
      <c r="BX30" s="96"/>
      <c r="BY30" s="96"/>
      <c r="BZ30" s="96"/>
      <c r="CA30" s="96"/>
      <c r="CB30" s="96"/>
      <c r="CC30" s="96"/>
      <c r="CD30" s="96"/>
      <c r="CE30" s="96"/>
      <c r="CF30" s="96"/>
    </row>
    <row r="31" spans="1:84" ht="20.399999999999999">
      <c r="A31" s="249">
        <v>45075.725869490736</v>
      </c>
      <c r="B31" s="250" t="s">
        <v>3645</v>
      </c>
      <c r="C31" s="251" t="str">
        <f t="array" ref="C31">UPPER(B31)</f>
        <v>KISHOREDOLA9@GMAIL.COM</v>
      </c>
      <c r="D31" s="250" t="s">
        <v>15</v>
      </c>
      <c r="E31" s="250" t="s">
        <v>16</v>
      </c>
      <c r="F31" s="252" t="str">
        <f t="shared" si="0"/>
        <v>KISHOREDOLA</v>
      </c>
      <c r="G31" s="253">
        <v>2035249442</v>
      </c>
      <c r="H31" s="250" t="s">
        <v>18</v>
      </c>
      <c r="I31" s="250" t="s">
        <v>20</v>
      </c>
      <c r="J31" s="250" t="s">
        <v>3646</v>
      </c>
      <c r="K31" s="250" t="s">
        <v>22</v>
      </c>
      <c r="L31" s="250" t="s">
        <v>3647</v>
      </c>
      <c r="M31" s="96"/>
      <c r="N31" s="96"/>
      <c r="O31" s="96"/>
      <c r="P31" s="96"/>
      <c r="Q31" s="250" t="s">
        <v>23</v>
      </c>
      <c r="R31" s="96"/>
      <c r="S31" s="254" t="s">
        <v>1727</v>
      </c>
      <c r="T31" s="258" t="str">
        <f t="shared" si="1"/>
        <v>Y</v>
      </c>
      <c r="U31" s="254" t="str">
        <f t="shared" ref="U31:V31" si="165">IF(OR(($T31 = "Y"),ISNUMBER(SEARCH(U$1, $L31)), ISNUMBER(SEARCH(U$1, $N31)), ISNUMBER(SEARCH(U$1, $P31))), "Y", "")</f>
        <v>Y</v>
      </c>
      <c r="V31" s="258" t="str">
        <f t="shared" si="165"/>
        <v>Y</v>
      </c>
      <c r="W31" s="254" t="str">
        <f t="shared" ref="W31:X31" si="166">IF(OR(($V31="Y"),($T31 = "Y"),ISNUMBER(SEARCH(W$1, $L31)), ISNUMBER(SEARCH(W$1, $N31)), ISNUMBER(SEARCH(W$1, $P31))), "Y", "")</f>
        <v>Y</v>
      </c>
      <c r="X31" s="254" t="str">
        <f t="shared" si="166"/>
        <v>Y</v>
      </c>
      <c r="Y31" s="258" t="str">
        <f t="shared" si="4"/>
        <v>Y</v>
      </c>
      <c r="Z31" s="254" t="str">
        <f t="shared" ref="Z31:AA31" si="167">IF(OR(($Y31="Y"),($T31 = "Y"),ISNUMBER(SEARCH(Z$1, $L31)), ISNUMBER(SEARCH(Z$1, $N31)), ISNUMBER(SEARCH(Z$1, $P31))), "Y", "")</f>
        <v>Y</v>
      </c>
      <c r="AA31" s="254" t="str">
        <f t="shared" si="167"/>
        <v>Y</v>
      </c>
      <c r="AB31" s="254" t="str">
        <f t="shared" ref="AB31:AC31" si="168">IF(OR(($T31 = "Y"),ISNUMBER(SEARCH(AB$1, $L31)), ISNUMBER(SEARCH(AB$1, $N31)), ISNUMBER(SEARCH(AB$1, $P31))), "Y", "")</f>
        <v>Y</v>
      </c>
      <c r="AC31" s="258" t="str">
        <f t="shared" si="168"/>
        <v>Y</v>
      </c>
      <c r="AD31" s="254" t="str">
        <f t="shared" ref="AD31:AE31" si="169">IF(OR(($AC31="Y"),($T31 = "Y"),ISNUMBER(SEARCH(AD$1, $L31)), ISNUMBER(SEARCH(AD$1, $N31)), ISNUMBER(SEARCH(AD$1, $P31))), "Y", "")</f>
        <v>Y</v>
      </c>
      <c r="AE31" s="254" t="str">
        <f t="shared" si="169"/>
        <v>Y</v>
      </c>
      <c r="AF31" s="254" t="str">
        <f t="shared" si="8"/>
        <v>Y</v>
      </c>
      <c r="AG31" s="15">
        <f t="shared" si="9"/>
        <v>9</v>
      </c>
      <c r="AH31" s="250" t="s">
        <v>1728</v>
      </c>
      <c r="AI31" s="235" t="str">
        <f t="shared" si="10"/>
        <v>VC</v>
      </c>
      <c r="AJ31" s="235" t="str">
        <f t="shared" si="11"/>
        <v>VC</v>
      </c>
      <c r="AK31" s="235" t="str">
        <f t="shared" si="12"/>
        <v>VC</v>
      </c>
      <c r="AL31" s="235" t="str">
        <f t="shared" si="13"/>
        <v>VC</v>
      </c>
      <c r="AM31" s="256" t="str">
        <f t="shared" si="149"/>
        <v>VC</v>
      </c>
      <c r="AN31" s="235" t="str">
        <f t="shared" si="15"/>
        <v>VC</v>
      </c>
      <c r="AO31" s="257" t="str">
        <f t="shared" si="16"/>
        <v>VC</v>
      </c>
      <c r="AP31" s="235" t="str">
        <f t="shared" si="17"/>
        <v>VC</v>
      </c>
      <c r="AQ31" s="235" t="str">
        <f t="shared" si="18"/>
        <v>VC</v>
      </c>
      <c r="AR31" s="96"/>
      <c r="AS31" s="235" t="str">
        <f t="shared" si="19"/>
        <v>VC</v>
      </c>
      <c r="AT31" s="96"/>
      <c r="AU31" s="96"/>
      <c r="AV31" s="235" t="s">
        <v>979</v>
      </c>
      <c r="AW31" s="96"/>
      <c r="AX31" s="96"/>
      <c r="AY31" s="96"/>
      <c r="AZ31" s="96"/>
      <c r="BA31" s="96"/>
      <c r="BB31" s="96"/>
      <c r="BC31" s="96"/>
      <c r="BD31" s="96"/>
      <c r="BE31" s="96"/>
      <c r="BF31" s="96"/>
      <c r="BG31" s="96"/>
      <c r="BH31" s="96"/>
      <c r="BI31" s="96"/>
      <c r="BJ31" s="96"/>
      <c r="BK31" s="96"/>
      <c r="BL31" s="96"/>
      <c r="BM31" s="96"/>
      <c r="BN31" s="96"/>
      <c r="BO31" s="96"/>
      <c r="BP31" s="96"/>
      <c r="BQ31" s="96"/>
      <c r="BR31" s="96"/>
      <c r="BS31" s="96"/>
      <c r="BT31" s="96"/>
      <c r="BU31" s="96"/>
      <c r="BV31" s="96"/>
      <c r="BW31" s="96"/>
      <c r="BX31" s="96"/>
      <c r="BY31" s="96"/>
      <c r="BZ31" s="96"/>
      <c r="CA31" s="96"/>
      <c r="CB31" s="96"/>
      <c r="CC31" s="96"/>
      <c r="CD31" s="96"/>
      <c r="CE31" s="96"/>
      <c r="CF31" s="96"/>
    </row>
    <row r="32" spans="1:84" ht="20.399999999999999">
      <c r="A32" s="249">
        <v>45080.307031192133</v>
      </c>
      <c r="B32" s="250" t="s">
        <v>3648</v>
      </c>
      <c r="C32" s="251" t="str">
        <f t="array" ref="C32">UPPER(B32)</f>
        <v>PRUTHVIDHAR@YAHOO.COM</v>
      </c>
      <c r="D32" s="261" t="s">
        <v>3649</v>
      </c>
      <c r="E32" s="250" t="s">
        <v>3650</v>
      </c>
      <c r="F32" s="252" t="str">
        <f t="shared" si="0"/>
        <v xml:space="preserve">PRUTHVIDHARKALLEM </v>
      </c>
      <c r="G32" s="253">
        <v>9779851923</v>
      </c>
      <c r="H32" s="250" t="s">
        <v>18</v>
      </c>
      <c r="I32" s="250" t="s">
        <v>35</v>
      </c>
      <c r="J32" s="96"/>
      <c r="K32" s="96"/>
      <c r="L32" s="96"/>
      <c r="M32" s="250" t="s">
        <v>30</v>
      </c>
      <c r="N32" s="250" t="s">
        <v>3651</v>
      </c>
      <c r="O32" s="96"/>
      <c r="P32" s="96"/>
      <c r="Q32" s="250" t="s">
        <v>23</v>
      </c>
      <c r="R32" s="96"/>
      <c r="S32" s="254" t="s">
        <v>1727</v>
      </c>
      <c r="T32" s="255" t="str">
        <f t="shared" si="1"/>
        <v/>
      </c>
      <c r="U32" s="96" t="str">
        <f t="shared" ref="U32:V32" si="170">IF(OR(($T32 = "Y"),ISNUMBER(SEARCH(U$1, $L32)), ISNUMBER(SEARCH(U$1, $N32)), ISNUMBER(SEARCH(U$1, $P32))), "Y", "")</f>
        <v/>
      </c>
      <c r="V32" s="258" t="str">
        <f t="shared" si="170"/>
        <v>Y</v>
      </c>
      <c r="W32" s="254" t="str">
        <f t="shared" ref="W32:X32" si="171">IF(OR(($V32="Y"),($T32 = "Y"),ISNUMBER(SEARCH(W$1, $L32)), ISNUMBER(SEARCH(W$1, $N32)), ISNUMBER(SEARCH(W$1, $P32))), "Y", "")</f>
        <v>Y</v>
      </c>
      <c r="X32" s="254" t="str">
        <f t="shared" si="171"/>
        <v>Y</v>
      </c>
      <c r="Y32" s="258" t="str">
        <f t="shared" si="4"/>
        <v>Y</v>
      </c>
      <c r="Z32" s="254" t="str">
        <f t="shared" ref="Z32:AA32" si="172">IF(OR(($Y32="Y"),($T32 = "Y"),ISNUMBER(SEARCH(Z$1, $L32)), ISNUMBER(SEARCH(Z$1, $N32)), ISNUMBER(SEARCH(Z$1, $P32))), "Y", "")</f>
        <v>Y</v>
      </c>
      <c r="AA32" s="254" t="str">
        <f t="shared" si="172"/>
        <v>Y</v>
      </c>
      <c r="AB32" s="96" t="str">
        <f t="shared" ref="AB32:AC32" si="173">IF(OR(($T32 = "Y"),ISNUMBER(SEARCH(AB$1, $L32)), ISNUMBER(SEARCH(AB$1, $N32)), ISNUMBER(SEARCH(AB$1, $P32))), "Y", "")</f>
        <v/>
      </c>
      <c r="AC32" s="255" t="str">
        <f t="shared" si="173"/>
        <v/>
      </c>
      <c r="AD32" s="96" t="str">
        <f t="shared" ref="AD32:AE32" si="174">IF(OR(($AC32="Y"),($T32 = "Y"),ISNUMBER(SEARCH(AD$1, $L32)), ISNUMBER(SEARCH(AD$1, $N32)), ISNUMBER(SEARCH(AD$1, $P32))), "Y", "")</f>
        <v/>
      </c>
      <c r="AE32" s="254" t="str">
        <f t="shared" si="174"/>
        <v>Y</v>
      </c>
      <c r="AF32" s="96" t="str">
        <f t="shared" si="8"/>
        <v/>
      </c>
      <c r="AG32" s="15">
        <f t="shared" si="9"/>
        <v>5</v>
      </c>
      <c r="AH32" s="250" t="s">
        <v>3539</v>
      </c>
      <c r="AI32" s="96" t="str">
        <f t="shared" si="10"/>
        <v/>
      </c>
      <c r="AJ32" s="235" t="str">
        <f t="shared" si="11"/>
        <v>CM</v>
      </c>
      <c r="AK32" s="235" t="str">
        <f t="shared" si="12"/>
        <v>CM</v>
      </c>
      <c r="AL32" s="235" t="str">
        <f t="shared" si="13"/>
        <v>CM</v>
      </c>
      <c r="AM32" s="256" t="str">
        <f t="shared" si="149"/>
        <v>CM</v>
      </c>
      <c r="AN32" s="96" t="str">
        <f t="shared" si="15"/>
        <v/>
      </c>
      <c r="AO32" s="264" t="str">
        <f t="shared" si="16"/>
        <v/>
      </c>
      <c r="AP32" s="96" t="str">
        <f t="shared" si="17"/>
        <v/>
      </c>
      <c r="AQ32" s="235" t="str">
        <f t="shared" si="18"/>
        <v>CM</v>
      </c>
      <c r="AR32" s="96"/>
      <c r="AS32" s="96" t="str">
        <f t="shared" si="19"/>
        <v/>
      </c>
      <c r="AT32" s="96"/>
      <c r="AU32" s="96"/>
      <c r="AV32" s="96"/>
      <c r="AW32" s="96"/>
      <c r="AX32" s="96"/>
      <c r="AY32" s="96"/>
      <c r="AZ32" s="96"/>
      <c r="BA32" s="96"/>
      <c r="BB32" s="96"/>
      <c r="BC32" s="96"/>
      <c r="BD32" s="96"/>
      <c r="BE32" s="96"/>
      <c r="BF32" s="96"/>
      <c r="BG32" s="96"/>
      <c r="BH32" s="96"/>
      <c r="BI32" s="96"/>
      <c r="BJ32" s="96"/>
      <c r="BK32" s="96"/>
      <c r="BL32" s="96"/>
      <c r="BM32" s="96"/>
      <c r="BN32" s="96"/>
      <c r="BO32" s="96"/>
      <c r="BP32" s="96"/>
      <c r="BQ32" s="96"/>
      <c r="BR32" s="96"/>
      <c r="BS32" s="96"/>
      <c r="BT32" s="96"/>
      <c r="BU32" s="96"/>
      <c r="BV32" s="96"/>
      <c r="BW32" s="96"/>
      <c r="BX32" s="96"/>
      <c r="BY32" s="96"/>
      <c r="BZ32" s="96"/>
      <c r="CA32" s="96"/>
      <c r="CB32" s="96"/>
      <c r="CC32" s="96"/>
      <c r="CD32" s="96"/>
      <c r="CE32" s="96"/>
      <c r="CF32" s="96"/>
    </row>
    <row r="33" spans="1:84" ht="20.399999999999999">
      <c r="A33" s="249">
        <v>45075.429143807865</v>
      </c>
      <c r="B33" s="250" t="s">
        <v>1155</v>
      </c>
      <c r="C33" s="251" t="str">
        <f t="array" ref="C33">UPPER(B33)</f>
        <v>NARENDRAPOTHINENI@YAHOO.COM</v>
      </c>
      <c r="D33" s="261" t="s">
        <v>1156</v>
      </c>
      <c r="E33" s="250" t="s">
        <v>1157</v>
      </c>
      <c r="F33" s="252" t="str">
        <f t="shared" si="0"/>
        <v>NARENDRAPOTHINENI</v>
      </c>
      <c r="G33" s="253">
        <v>8475025885</v>
      </c>
      <c r="H33" s="250" t="s">
        <v>18</v>
      </c>
      <c r="I33" s="250" t="s">
        <v>2493</v>
      </c>
      <c r="J33" s="96"/>
      <c r="K33" s="96"/>
      <c r="L33" s="96"/>
      <c r="M33" s="96"/>
      <c r="N33" s="96"/>
      <c r="O33" s="250" t="s">
        <v>3652</v>
      </c>
      <c r="P33" s="250" t="s">
        <v>3506</v>
      </c>
      <c r="Q33" s="250" t="s">
        <v>23</v>
      </c>
      <c r="R33" s="96"/>
      <c r="S33" s="254" t="s">
        <v>1727</v>
      </c>
      <c r="T33" s="255" t="str">
        <f t="shared" si="1"/>
        <v/>
      </c>
      <c r="U33" s="96" t="str">
        <f t="shared" ref="U33:V33" si="175">IF(OR(($T33 = "Y"),ISNUMBER(SEARCH(U$1, $L33)), ISNUMBER(SEARCH(U$1, $N33)), ISNUMBER(SEARCH(U$1, $P33))), "Y", "")</f>
        <v/>
      </c>
      <c r="V33" s="255" t="str">
        <f t="shared" si="175"/>
        <v/>
      </c>
      <c r="W33" s="96" t="str">
        <f t="shared" ref="W33:X33" si="176">IF(OR(($V33="Y"),($T33 = "Y"),ISNUMBER(SEARCH(W$1, $L33)), ISNUMBER(SEARCH(W$1, $N33)), ISNUMBER(SEARCH(W$1, $P33))), "Y", "")</f>
        <v/>
      </c>
      <c r="X33" s="96" t="str">
        <f t="shared" si="176"/>
        <v/>
      </c>
      <c r="Y33" s="255" t="str">
        <f t="shared" si="4"/>
        <v/>
      </c>
      <c r="Z33" s="96" t="str">
        <f t="shared" ref="Z33:AA33" si="177">IF(OR(($Y33="Y"),($T33 = "Y"),ISNUMBER(SEARCH(Z$1, $L33)), ISNUMBER(SEARCH(Z$1, $N33)), ISNUMBER(SEARCH(Z$1, $P33))), "Y", "")</f>
        <v/>
      </c>
      <c r="AA33" s="96" t="str">
        <f t="shared" si="177"/>
        <v/>
      </c>
      <c r="AB33" s="254" t="str">
        <f t="shared" ref="AB33:AC33" si="178">IF(OR(($T33 = "Y"),ISNUMBER(SEARCH(AB$1, $L33)), ISNUMBER(SEARCH(AB$1, $N33)), ISNUMBER(SEARCH(AB$1, $P33))), "Y", "")</f>
        <v>Y</v>
      </c>
      <c r="AC33" s="255" t="str">
        <f t="shared" si="178"/>
        <v/>
      </c>
      <c r="AD33" s="96" t="str">
        <f t="shared" ref="AD33:AE33" si="179">IF(OR(($AC33="Y"),($T33 = "Y"),ISNUMBER(SEARCH(AD$1, $L33)), ISNUMBER(SEARCH(AD$1, $N33)), ISNUMBER(SEARCH(AD$1, $P33))), "Y", "")</f>
        <v/>
      </c>
      <c r="AE33" s="96" t="str">
        <f t="shared" si="179"/>
        <v/>
      </c>
      <c r="AF33" s="96" t="str">
        <f t="shared" si="8"/>
        <v/>
      </c>
      <c r="AG33" s="15">
        <f t="shared" si="9"/>
        <v>1</v>
      </c>
      <c r="AH33" s="235" t="s">
        <v>3539</v>
      </c>
      <c r="AI33" s="96" t="str">
        <f t="shared" si="10"/>
        <v/>
      </c>
      <c r="AJ33" s="96" t="str">
        <f t="shared" si="11"/>
        <v/>
      </c>
      <c r="AK33" s="96" t="str">
        <f t="shared" si="12"/>
        <v/>
      </c>
      <c r="AL33" s="96" t="str">
        <f t="shared" si="13"/>
        <v/>
      </c>
      <c r="AM33" s="262" t="str">
        <f>IF((AA33="Y"),AI33,"")</f>
        <v/>
      </c>
      <c r="AN33" s="235" t="str">
        <f t="shared" si="15"/>
        <v>CM</v>
      </c>
      <c r="AO33" s="257" t="str">
        <f t="shared" si="16"/>
        <v>CM</v>
      </c>
      <c r="AP33" s="96" t="str">
        <f t="shared" si="17"/>
        <v/>
      </c>
      <c r="AQ33" s="96" t="str">
        <f t="shared" si="18"/>
        <v/>
      </c>
      <c r="AR33" s="96"/>
      <c r="AS33" s="96" t="str">
        <f t="shared" si="19"/>
        <v/>
      </c>
      <c r="AT33" s="96"/>
      <c r="AU33" s="96"/>
      <c r="AV33" s="96"/>
      <c r="AW33" s="96"/>
      <c r="AX33" s="96"/>
      <c r="AY33" s="96"/>
      <c r="AZ33" s="96"/>
      <c r="BA33" s="96"/>
      <c r="BB33" s="96"/>
      <c r="BC33" s="96"/>
      <c r="BD33" s="96"/>
      <c r="BE33" s="96"/>
      <c r="BF33" s="96"/>
      <c r="BG33" s="96"/>
      <c r="BH33" s="96"/>
      <c r="BI33" s="96"/>
      <c r="BJ33" s="96"/>
      <c r="BK33" s="96"/>
      <c r="BL33" s="96"/>
      <c r="BM33" s="96"/>
      <c r="BN33" s="96"/>
      <c r="BO33" s="96"/>
      <c r="BP33" s="96"/>
      <c r="BQ33" s="96"/>
      <c r="BR33" s="96"/>
      <c r="BS33" s="96"/>
      <c r="BT33" s="96"/>
      <c r="BU33" s="96"/>
      <c r="BV33" s="96"/>
      <c r="BW33" s="96"/>
      <c r="BX33" s="96"/>
      <c r="BY33" s="96"/>
      <c r="BZ33" s="96"/>
      <c r="CA33" s="96"/>
      <c r="CB33" s="96"/>
      <c r="CC33" s="96"/>
      <c r="CD33" s="96"/>
      <c r="CE33" s="96"/>
      <c r="CF33" s="96"/>
    </row>
    <row r="34" spans="1:84" ht="20.399999999999999">
      <c r="A34" s="249">
        <v>45075.505421435184</v>
      </c>
      <c r="B34" s="250" t="s">
        <v>3653</v>
      </c>
      <c r="C34" s="251" t="str">
        <f t="array" ref="C34">UPPER(B34)</f>
        <v>DIWAKARMOULI@GMAIL.COM</v>
      </c>
      <c r="D34" s="250" t="s">
        <v>3654</v>
      </c>
      <c r="E34" s="250" t="s">
        <v>3655</v>
      </c>
      <c r="F34" s="252" t="str">
        <f t="shared" si="0"/>
        <v>DIWAKARCHANDRAMOULI</v>
      </c>
      <c r="G34" s="253">
        <v>6146329026</v>
      </c>
      <c r="H34" s="250" t="s">
        <v>18</v>
      </c>
      <c r="I34" s="250" t="s">
        <v>35</v>
      </c>
      <c r="J34" s="96"/>
      <c r="K34" s="96"/>
      <c r="L34" s="96"/>
      <c r="M34" s="250" t="s">
        <v>30</v>
      </c>
      <c r="N34" s="250" t="s">
        <v>3656</v>
      </c>
      <c r="O34" s="96"/>
      <c r="P34" s="96"/>
      <c r="Q34" s="250" t="s">
        <v>23</v>
      </c>
      <c r="R34" s="96"/>
      <c r="S34" s="254" t="s">
        <v>1727</v>
      </c>
      <c r="T34" s="255" t="str">
        <f t="shared" si="1"/>
        <v/>
      </c>
      <c r="U34" s="96" t="str">
        <f t="shared" ref="U34:V34" si="180">IF(OR(($T34 = "Y"),ISNUMBER(SEARCH(U$1, $L34)), ISNUMBER(SEARCH(U$1, $N34)), ISNUMBER(SEARCH(U$1, $P34))), "Y", "")</f>
        <v/>
      </c>
      <c r="V34" s="255" t="str">
        <f t="shared" si="180"/>
        <v/>
      </c>
      <c r="W34" s="96" t="str">
        <f t="shared" ref="W34:X34" si="181">IF(OR(($V34="Y"),($T34 = "Y"),ISNUMBER(SEARCH(W$1, $L34)), ISNUMBER(SEARCH(W$1, $N34)), ISNUMBER(SEARCH(W$1, $P34))), "Y", "")</f>
        <v/>
      </c>
      <c r="X34" s="254" t="str">
        <f t="shared" si="181"/>
        <v>Y</v>
      </c>
      <c r="Y34" s="258" t="str">
        <f t="shared" si="4"/>
        <v>Y</v>
      </c>
      <c r="Z34" s="254" t="str">
        <f t="shared" ref="Z34:AA34" si="182">IF(OR(($Y34="Y"),($T34 = "Y"),ISNUMBER(SEARCH(Z$1, $L34)), ISNUMBER(SEARCH(Z$1, $N34)), ISNUMBER(SEARCH(Z$1, $P34))), "Y", "")</f>
        <v>Y</v>
      </c>
      <c r="AA34" s="254" t="str">
        <f t="shared" si="182"/>
        <v>Y</v>
      </c>
      <c r="AB34" s="96" t="str">
        <f t="shared" ref="AB34:AC34" si="183">IF(OR(($T34 = "Y"),ISNUMBER(SEARCH(AB$1, $L34)), ISNUMBER(SEARCH(AB$1, $N34)), ISNUMBER(SEARCH(AB$1, $P34))), "Y", "")</f>
        <v/>
      </c>
      <c r="AC34" s="255" t="str">
        <f t="shared" si="183"/>
        <v/>
      </c>
      <c r="AD34" s="96" t="str">
        <f t="shared" ref="AD34:AE34" si="184">IF(OR(($AC34="Y"),($T34 = "Y"),ISNUMBER(SEARCH(AD$1, $L34)), ISNUMBER(SEARCH(AD$1, $N34)), ISNUMBER(SEARCH(AD$1, $P34))), "Y", "")</f>
        <v/>
      </c>
      <c r="AE34" s="96" t="str">
        <f t="shared" si="184"/>
        <v/>
      </c>
      <c r="AF34" s="96" t="str">
        <f t="shared" si="8"/>
        <v/>
      </c>
      <c r="AG34" s="15">
        <f t="shared" si="9"/>
        <v>3</v>
      </c>
      <c r="AH34" s="250" t="s">
        <v>3539</v>
      </c>
      <c r="AI34" s="96" t="str">
        <f t="shared" si="10"/>
        <v/>
      </c>
      <c r="AJ34" s="96" t="str">
        <f t="shared" si="11"/>
        <v/>
      </c>
      <c r="AK34" s="235" t="str">
        <f t="shared" si="12"/>
        <v>CM</v>
      </c>
      <c r="AL34" s="235" t="str">
        <f t="shared" si="13"/>
        <v>CM</v>
      </c>
      <c r="AM34" s="256" t="str">
        <f t="shared" ref="AM34:AM36" si="185">IF((AA34="Y"),AH34,"")</f>
        <v>CM</v>
      </c>
      <c r="AN34" s="96" t="str">
        <f t="shared" si="15"/>
        <v/>
      </c>
      <c r="AO34" s="264" t="str">
        <f t="shared" si="16"/>
        <v/>
      </c>
      <c r="AP34" s="96" t="str">
        <f t="shared" si="17"/>
        <v/>
      </c>
      <c r="AQ34" s="96" t="str">
        <f t="shared" si="18"/>
        <v/>
      </c>
      <c r="AR34" s="96"/>
      <c r="AS34" s="96" t="str">
        <f t="shared" si="19"/>
        <v/>
      </c>
      <c r="AT34" s="96"/>
      <c r="AU34" s="235" t="s">
        <v>174</v>
      </c>
      <c r="AV34" s="235" t="s">
        <v>979</v>
      </c>
      <c r="AW34" s="96"/>
      <c r="AX34" s="96"/>
      <c r="AY34" s="96"/>
      <c r="AZ34" s="96"/>
      <c r="BA34" s="96"/>
      <c r="BB34" s="96"/>
      <c r="BC34" s="96"/>
      <c r="BD34" s="96"/>
      <c r="BE34" s="96"/>
      <c r="BF34" s="96"/>
      <c r="BG34" s="96"/>
      <c r="BH34" s="96"/>
      <c r="BI34" s="96"/>
      <c r="BJ34" s="96"/>
      <c r="BK34" s="96"/>
      <c r="BL34" s="96"/>
      <c r="BM34" s="96"/>
      <c r="BN34" s="96"/>
      <c r="BO34" s="96"/>
      <c r="BP34" s="96"/>
      <c r="BQ34" s="96"/>
      <c r="BR34" s="96"/>
      <c r="BS34" s="96"/>
      <c r="BT34" s="96"/>
      <c r="BU34" s="96"/>
      <c r="BV34" s="96"/>
      <c r="BW34" s="96"/>
      <c r="BX34" s="96"/>
      <c r="BY34" s="96"/>
      <c r="BZ34" s="96"/>
      <c r="CA34" s="96"/>
      <c r="CB34" s="96"/>
      <c r="CC34" s="96"/>
      <c r="CD34" s="96"/>
      <c r="CE34" s="96"/>
      <c r="CF34" s="96"/>
    </row>
    <row r="35" spans="1:84" ht="20.399999999999999">
      <c r="A35" s="249">
        <v>45075.526406018515</v>
      </c>
      <c r="B35" s="250" t="s">
        <v>1386</v>
      </c>
      <c r="C35" s="251" t="str">
        <f t="array" ref="C35">UPPER(B35)</f>
        <v>PVANKAMAMIDI@GMAIL.COM</v>
      </c>
      <c r="D35" s="250" t="s">
        <v>2983</v>
      </c>
      <c r="E35" s="250" t="s">
        <v>3657</v>
      </c>
      <c r="F35" s="252" t="str">
        <f t="shared" si="0"/>
        <v>PAVAN KUMARVANKAMAMIDI</v>
      </c>
      <c r="G35" s="253">
        <v>5712775971</v>
      </c>
      <c r="H35" s="250" t="s">
        <v>18</v>
      </c>
      <c r="I35" s="250" t="s">
        <v>20</v>
      </c>
      <c r="J35" s="250" t="s">
        <v>3658</v>
      </c>
      <c r="K35" s="250" t="s">
        <v>30</v>
      </c>
      <c r="L35" s="250" t="s">
        <v>3498</v>
      </c>
      <c r="M35" s="96"/>
      <c r="N35" s="96"/>
      <c r="O35" s="96"/>
      <c r="P35" s="96"/>
      <c r="Q35" s="250" t="s">
        <v>23</v>
      </c>
      <c r="R35" s="96"/>
      <c r="S35" s="254" t="s">
        <v>1727</v>
      </c>
      <c r="T35" s="258" t="str">
        <f t="shared" si="1"/>
        <v>Y</v>
      </c>
      <c r="U35" s="254" t="str">
        <f t="shared" ref="U35:V35" si="186">IF(OR(($T35 = "Y"),ISNUMBER(SEARCH(U$1, $L35)), ISNUMBER(SEARCH(U$1, $N35)), ISNUMBER(SEARCH(U$1, $P35))), "Y", "")</f>
        <v>Y</v>
      </c>
      <c r="V35" s="258" t="str">
        <f t="shared" si="186"/>
        <v>Y</v>
      </c>
      <c r="W35" s="254" t="str">
        <f t="shared" ref="W35:X35" si="187">IF(OR(($V35="Y"),($T35 = "Y"),ISNUMBER(SEARCH(W$1, $L35)), ISNUMBER(SEARCH(W$1, $N35)), ISNUMBER(SEARCH(W$1, $P35))), "Y", "")</f>
        <v>Y</v>
      </c>
      <c r="X35" s="254" t="str">
        <f t="shared" si="187"/>
        <v>Y</v>
      </c>
      <c r="Y35" s="258" t="str">
        <f t="shared" si="4"/>
        <v>Y</v>
      </c>
      <c r="Z35" s="254" t="str">
        <f t="shared" ref="Z35:AA35" si="188">IF(OR(($Y35="Y"),($T35 = "Y"),ISNUMBER(SEARCH(Z$1, $L35)), ISNUMBER(SEARCH(Z$1, $N35)), ISNUMBER(SEARCH(Z$1, $P35))), "Y", "")</f>
        <v>Y</v>
      </c>
      <c r="AA35" s="254" t="str">
        <f t="shared" si="188"/>
        <v>Y</v>
      </c>
      <c r="AB35" s="254" t="str">
        <f t="shared" ref="AB35:AC35" si="189">IF(OR(($T35 = "Y"),ISNUMBER(SEARCH(AB$1, $L35)), ISNUMBER(SEARCH(AB$1, $N35)), ISNUMBER(SEARCH(AB$1, $P35))), "Y", "")</f>
        <v>Y</v>
      </c>
      <c r="AC35" s="258" t="str">
        <f t="shared" si="189"/>
        <v>Y</v>
      </c>
      <c r="AD35" s="254" t="str">
        <f t="shared" ref="AD35:AE35" si="190">IF(OR(($AC35="Y"),($T35 = "Y"),ISNUMBER(SEARCH(AD$1, $L35)), ISNUMBER(SEARCH(AD$1, $N35)), ISNUMBER(SEARCH(AD$1, $P35))), "Y", "")</f>
        <v>Y</v>
      </c>
      <c r="AE35" s="254" t="str">
        <f t="shared" si="190"/>
        <v>Y</v>
      </c>
      <c r="AF35" s="254" t="str">
        <f t="shared" si="8"/>
        <v>Y</v>
      </c>
      <c r="AG35" s="15">
        <f t="shared" si="9"/>
        <v>9</v>
      </c>
      <c r="AH35" s="235" t="s">
        <v>3539</v>
      </c>
      <c r="AI35" s="235" t="str">
        <f t="shared" si="10"/>
        <v>CM</v>
      </c>
      <c r="AJ35" s="235" t="str">
        <f t="shared" si="11"/>
        <v>CM</v>
      </c>
      <c r="AK35" s="235" t="str">
        <f t="shared" si="12"/>
        <v>CM</v>
      </c>
      <c r="AL35" s="235" t="str">
        <f t="shared" si="13"/>
        <v>CM</v>
      </c>
      <c r="AM35" s="256" t="str">
        <f t="shared" si="185"/>
        <v>CM</v>
      </c>
      <c r="AN35" s="235" t="str">
        <f t="shared" si="15"/>
        <v>CM</v>
      </c>
      <c r="AO35" s="257" t="str">
        <f t="shared" si="16"/>
        <v>CM</v>
      </c>
      <c r="AP35" s="235" t="str">
        <f t="shared" si="17"/>
        <v>CM</v>
      </c>
      <c r="AQ35" s="235" t="str">
        <f t="shared" si="18"/>
        <v>CM</v>
      </c>
      <c r="AR35" s="96"/>
      <c r="AS35" s="235" t="str">
        <f t="shared" si="19"/>
        <v>CM</v>
      </c>
      <c r="AT35" s="96"/>
      <c r="AU35" s="96"/>
      <c r="AV35" s="96"/>
      <c r="AW35" s="96"/>
      <c r="AX35" s="96"/>
      <c r="AY35" s="96"/>
      <c r="AZ35" s="96"/>
      <c r="BA35" s="96"/>
      <c r="BB35" s="96"/>
      <c r="BC35" s="96"/>
      <c r="BD35" s="96"/>
      <c r="BE35" s="96"/>
      <c r="BF35" s="96"/>
      <c r="BG35" s="96"/>
      <c r="BH35" s="96"/>
      <c r="BI35" s="96"/>
      <c r="BJ35" s="96"/>
      <c r="BK35" s="96"/>
      <c r="BL35" s="96"/>
      <c r="BM35" s="96"/>
      <c r="BN35" s="96"/>
      <c r="BO35" s="96"/>
      <c r="BP35" s="96"/>
      <c r="BQ35" s="96"/>
      <c r="BR35" s="96"/>
      <c r="BS35" s="96"/>
      <c r="BT35" s="96"/>
      <c r="BU35" s="96"/>
      <c r="BV35" s="96"/>
      <c r="BW35" s="96"/>
      <c r="BX35" s="96"/>
      <c r="BY35" s="96"/>
      <c r="BZ35" s="96"/>
      <c r="CA35" s="96"/>
      <c r="CB35" s="96"/>
      <c r="CC35" s="96"/>
      <c r="CD35" s="96"/>
      <c r="CE35" s="96"/>
      <c r="CF35" s="96"/>
    </row>
    <row r="36" spans="1:84" ht="20.399999999999999">
      <c r="A36" s="249">
        <v>45080.420921620374</v>
      </c>
      <c r="B36" s="250" t="s">
        <v>3659</v>
      </c>
      <c r="C36" s="251" t="str">
        <f t="array" ref="C36">UPPER(B36)</f>
        <v>SRI.NYALA@GMAIL.COM</v>
      </c>
      <c r="D36" s="250" t="s">
        <v>199</v>
      </c>
      <c r="E36" s="250" t="s">
        <v>3660</v>
      </c>
      <c r="F36" s="252" t="str">
        <f t="shared" si="0"/>
        <v xml:space="preserve">SRIDHAR NYALAMADUGULA </v>
      </c>
      <c r="G36" s="250" t="s">
        <v>3661</v>
      </c>
      <c r="H36" s="250" t="s">
        <v>752</v>
      </c>
      <c r="I36" s="250" t="s">
        <v>20</v>
      </c>
      <c r="J36" s="250" t="s">
        <v>3662</v>
      </c>
      <c r="K36" s="250" t="s">
        <v>156</v>
      </c>
      <c r="L36" s="250" t="s">
        <v>3663</v>
      </c>
      <c r="M36" s="96"/>
      <c r="N36" s="96"/>
      <c r="O36" s="96"/>
      <c r="P36" s="96"/>
      <c r="Q36" s="250" t="s">
        <v>23</v>
      </c>
      <c r="R36" s="96"/>
      <c r="S36" s="254" t="s">
        <v>1727</v>
      </c>
      <c r="T36" s="255" t="str">
        <f t="shared" si="1"/>
        <v/>
      </c>
      <c r="U36" s="96" t="str">
        <f t="shared" ref="U36:V36" si="191">IF(OR(($T36 = "Y"),ISNUMBER(SEARCH(U$1, $L36)), ISNUMBER(SEARCH(U$1, $N36)), ISNUMBER(SEARCH(U$1, $P36))), "Y", "")</f>
        <v/>
      </c>
      <c r="V36" s="255" t="str">
        <f t="shared" si="191"/>
        <v/>
      </c>
      <c r="W36" s="96" t="str">
        <f t="shared" ref="W36:X36" si="192">IF(OR(($V36="Y"),($T36 = "Y"),ISNUMBER(SEARCH(W$1, $L36)), ISNUMBER(SEARCH(W$1, $N36)), ISNUMBER(SEARCH(W$1, $P36))), "Y", "")</f>
        <v/>
      </c>
      <c r="X36" s="96" t="str">
        <f t="shared" si="192"/>
        <v/>
      </c>
      <c r="Y36" s="255" t="str">
        <f t="shared" si="4"/>
        <v/>
      </c>
      <c r="Z36" s="96" t="str">
        <f t="shared" ref="Z36:AA36" si="193">IF(OR(($Y36="Y"),($T36 = "Y"),ISNUMBER(SEARCH(Z$1, $L36)), ISNUMBER(SEARCH(Z$1, $N36)), ISNUMBER(SEARCH(Z$1, $P36))), "Y", "")</f>
        <v/>
      </c>
      <c r="AA36" s="254" t="str">
        <f t="shared" si="193"/>
        <v>Y</v>
      </c>
      <c r="AB36" s="254" t="str">
        <f t="shared" ref="AB36:AC36" si="194">IF(OR(($T36 = "Y"),ISNUMBER(SEARCH(AB$1, $L36)), ISNUMBER(SEARCH(AB$1, $N36)), ISNUMBER(SEARCH(AB$1, $P36))), "Y", "")</f>
        <v>Y</v>
      </c>
      <c r="AC36" s="255" t="str">
        <f t="shared" si="194"/>
        <v/>
      </c>
      <c r="AD36" s="96" t="str">
        <f t="shared" ref="AD36:AE36" si="195">IF(OR(($AC36="Y"),($T36 = "Y"),ISNUMBER(SEARCH(AD$1, $L36)), ISNUMBER(SEARCH(AD$1, $N36)), ISNUMBER(SEARCH(AD$1, $P36))), "Y", "")</f>
        <v/>
      </c>
      <c r="AE36" s="96" t="str">
        <f t="shared" si="195"/>
        <v/>
      </c>
      <c r="AF36" s="96" t="str">
        <f t="shared" si="8"/>
        <v/>
      </c>
      <c r="AG36" s="15">
        <f t="shared" si="9"/>
        <v>2</v>
      </c>
      <c r="AH36" s="250" t="s">
        <v>3539</v>
      </c>
      <c r="AI36" s="96" t="str">
        <f t="shared" si="10"/>
        <v/>
      </c>
      <c r="AJ36" s="96" t="str">
        <f t="shared" si="11"/>
        <v/>
      </c>
      <c r="AK36" s="96" t="str">
        <f t="shared" si="12"/>
        <v/>
      </c>
      <c r="AL36" s="96" t="str">
        <f t="shared" si="13"/>
        <v/>
      </c>
      <c r="AM36" s="256" t="str">
        <f t="shared" si="185"/>
        <v>CM</v>
      </c>
      <c r="AN36" s="235" t="str">
        <f t="shared" si="15"/>
        <v>CM</v>
      </c>
      <c r="AO36" s="257" t="str">
        <f t="shared" si="16"/>
        <v>CM</v>
      </c>
      <c r="AP36" s="96" t="str">
        <f t="shared" si="17"/>
        <v/>
      </c>
      <c r="AQ36" s="96" t="str">
        <f t="shared" si="18"/>
        <v/>
      </c>
      <c r="AR36" s="96"/>
      <c r="AS36" s="96" t="str">
        <f t="shared" si="19"/>
        <v/>
      </c>
      <c r="AT36" s="96"/>
      <c r="AU36" s="96"/>
      <c r="AV36" s="96"/>
      <c r="AW36" s="96"/>
      <c r="AX36" s="96"/>
      <c r="AY36" s="96"/>
      <c r="AZ36" s="96"/>
      <c r="BA36" s="96"/>
      <c r="BB36" s="96"/>
      <c r="BC36" s="96"/>
      <c r="BD36" s="96"/>
      <c r="BE36" s="96"/>
      <c r="BF36" s="96"/>
      <c r="BG36" s="96"/>
      <c r="BH36" s="96"/>
      <c r="BI36" s="96"/>
      <c r="BJ36" s="96"/>
      <c r="BK36" s="96"/>
      <c r="BL36" s="96"/>
      <c r="BM36" s="96"/>
      <c r="BN36" s="96"/>
      <c r="BO36" s="96"/>
      <c r="BP36" s="96"/>
      <c r="BQ36" s="96"/>
      <c r="BR36" s="96"/>
      <c r="BS36" s="96"/>
      <c r="BT36" s="96"/>
      <c r="BU36" s="96"/>
      <c r="BV36" s="96"/>
      <c r="BW36" s="96"/>
      <c r="BX36" s="96"/>
      <c r="BY36" s="96"/>
      <c r="BZ36" s="96"/>
      <c r="CA36" s="96"/>
      <c r="CB36" s="96"/>
      <c r="CC36" s="96"/>
      <c r="CD36" s="96"/>
      <c r="CE36" s="96"/>
      <c r="CF36" s="96"/>
    </row>
    <row r="37" spans="1:84" ht="20.399999999999999">
      <c r="A37" s="249">
        <v>45080.477741006944</v>
      </c>
      <c r="B37" s="250" t="s">
        <v>3664</v>
      </c>
      <c r="C37" s="251" t="str">
        <f t="array" ref="C37">UPPER(B37)</f>
        <v>CSARMA@YAHOO.COM</v>
      </c>
      <c r="D37" s="250" t="s">
        <v>338</v>
      </c>
      <c r="E37" s="250" t="s">
        <v>3665</v>
      </c>
      <c r="F37" s="252" t="str">
        <f t="shared" si="0"/>
        <v xml:space="preserve">SRINIVASCHEEMALAMARRI </v>
      </c>
      <c r="G37" s="253">
        <v>9524289057</v>
      </c>
      <c r="H37" s="250" t="s">
        <v>2493</v>
      </c>
      <c r="I37" s="250" t="s">
        <v>35</v>
      </c>
      <c r="J37" s="96"/>
      <c r="K37" s="96"/>
      <c r="L37" s="96"/>
      <c r="M37" s="250" t="s">
        <v>30</v>
      </c>
      <c r="N37" s="250" t="s">
        <v>3666</v>
      </c>
      <c r="O37" s="96"/>
      <c r="P37" s="96"/>
      <c r="Q37" s="250" t="s">
        <v>23</v>
      </c>
      <c r="R37" s="96"/>
      <c r="S37" s="254" t="s">
        <v>1727</v>
      </c>
      <c r="T37" s="255" t="str">
        <f t="shared" si="1"/>
        <v/>
      </c>
      <c r="U37" s="96" t="str">
        <f t="shared" ref="U37:V37" si="196">IF(OR(($T37 = "Y"),ISNUMBER(SEARCH(U$1, $L37)), ISNUMBER(SEARCH(U$1, $N37)), ISNUMBER(SEARCH(U$1, $P37))), "Y", "")</f>
        <v/>
      </c>
      <c r="V37" s="255" t="str">
        <f t="shared" si="196"/>
        <v/>
      </c>
      <c r="W37" s="96" t="str">
        <f t="shared" ref="W37:X37" si="197">IF(OR(($V37="Y"),($T37 = "Y"),ISNUMBER(SEARCH(W$1, $L37)), ISNUMBER(SEARCH(W$1, $N37)), ISNUMBER(SEARCH(W$1, $P37))), "Y", "")</f>
        <v/>
      </c>
      <c r="X37" s="96" t="str">
        <f t="shared" si="197"/>
        <v/>
      </c>
      <c r="Y37" s="255" t="str">
        <f t="shared" si="4"/>
        <v/>
      </c>
      <c r="Z37" s="96" t="str">
        <f t="shared" ref="Z37:AA37" si="198">IF(OR(($Y37="Y"),($T37 = "Y"),ISNUMBER(SEARCH(Z$1, $L37)), ISNUMBER(SEARCH(Z$1, $N37)), ISNUMBER(SEARCH(Z$1, $P37))), "Y", "")</f>
        <v/>
      </c>
      <c r="AA37" s="96" t="str">
        <f t="shared" si="198"/>
        <v/>
      </c>
      <c r="AB37" s="96" t="str">
        <f t="shared" ref="AB37:AC37" si="199">IF(OR(($T37 = "Y"),ISNUMBER(SEARCH(AB$1, $L37)), ISNUMBER(SEARCH(AB$1, $N37)), ISNUMBER(SEARCH(AB$1, $P37))), "Y", "")</f>
        <v/>
      </c>
      <c r="AC37" s="255" t="str">
        <f t="shared" si="199"/>
        <v/>
      </c>
      <c r="AD37" s="96" t="str">
        <f t="shared" ref="AD37:AE37" si="200">IF(OR(($AC37="Y"),($T37 = "Y"),ISNUMBER(SEARCH(AD$1, $L37)), ISNUMBER(SEARCH(AD$1, $N37)), ISNUMBER(SEARCH(AD$1, $P37))), "Y", "")</f>
        <v/>
      </c>
      <c r="AE37" s="254" t="str">
        <f t="shared" si="200"/>
        <v>Y</v>
      </c>
      <c r="AF37" s="254" t="str">
        <f t="shared" si="8"/>
        <v>Y</v>
      </c>
      <c r="AG37" s="15">
        <f t="shared" si="9"/>
        <v>2</v>
      </c>
      <c r="AH37" s="250" t="s">
        <v>3546</v>
      </c>
      <c r="AI37" s="96" t="str">
        <f t="shared" si="10"/>
        <v/>
      </c>
      <c r="AJ37" s="96" t="str">
        <f t="shared" si="11"/>
        <v/>
      </c>
      <c r="AK37" s="96" t="str">
        <f t="shared" si="12"/>
        <v/>
      </c>
      <c r="AL37" s="96" t="str">
        <f t="shared" si="13"/>
        <v/>
      </c>
      <c r="AM37" s="262" t="str">
        <f>IF((AA37="Y"),AI37,"")</f>
        <v/>
      </c>
      <c r="AN37" s="96" t="str">
        <f t="shared" si="15"/>
        <v/>
      </c>
      <c r="AO37" s="264" t="str">
        <f t="shared" si="16"/>
        <v/>
      </c>
      <c r="AP37" s="96" t="str">
        <f t="shared" si="17"/>
        <v/>
      </c>
      <c r="AQ37" s="235" t="str">
        <f t="shared" si="18"/>
        <v>MP</v>
      </c>
      <c r="AR37" s="96"/>
      <c r="AS37" s="235" t="str">
        <f t="shared" si="19"/>
        <v>MP</v>
      </c>
      <c r="AT37" s="96"/>
      <c r="AU37" s="96"/>
      <c r="AV37" s="96"/>
      <c r="AW37" s="96"/>
      <c r="AX37" s="96"/>
      <c r="AY37" s="96"/>
      <c r="AZ37" s="96"/>
      <c r="BA37" s="96"/>
      <c r="BB37" s="96"/>
      <c r="BC37" s="96"/>
      <c r="BD37" s="96"/>
      <c r="BE37" s="96"/>
      <c r="BF37" s="96"/>
      <c r="BG37" s="96"/>
      <c r="BH37" s="96"/>
      <c r="BI37" s="96"/>
      <c r="BJ37" s="96"/>
      <c r="BK37" s="96"/>
      <c r="BL37" s="96"/>
      <c r="BM37" s="96"/>
      <c r="BN37" s="96"/>
      <c r="BO37" s="96"/>
      <c r="BP37" s="96"/>
      <c r="BQ37" s="96"/>
      <c r="BR37" s="96"/>
      <c r="BS37" s="96"/>
      <c r="BT37" s="96"/>
      <c r="BU37" s="96"/>
      <c r="BV37" s="96"/>
      <c r="BW37" s="96"/>
      <c r="BX37" s="96"/>
      <c r="BY37" s="96"/>
      <c r="BZ37" s="96"/>
      <c r="CA37" s="96"/>
      <c r="CB37" s="96"/>
      <c r="CC37" s="96"/>
      <c r="CD37" s="96"/>
      <c r="CE37" s="96"/>
      <c r="CF37" s="96"/>
    </row>
    <row r="38" spans="1:84" ht="40.799999999999997">
      <c r="A38" s="249">
        <v>45075.857199432867</v>
      </c>
      <c r="B38" s="250" t="s">
        <v>3667</v>
      </c>
      <c r="C38" s="251" t="str">
        <f t="array" ref="C38">UPPER(B38)</f>
        <v>CHANDRANJANI@GMAIL.COM</v>
      </c>
      <c r="D38" s="250" t="s">
        <v>215</v>
      </c>
      <c r="E38" s="250" t="s">
        <v>216</v>
      </c>
      <c r="F38" s="252" t="str">
        <f t="shared" si="0"/>
        <v>CHANDRAPERI</v>
      </c>
      <c r="G38" s="253">
        <v>9202172926</v>
      </c>
      <c r="H38" s="250" t="s">
        <v>18</v>
      </c>
      <c r="I38" s="250" t="s">
        <v>35</v>
      </c>
      <c r="J38" s="96"/>
      <c r="K38" s="96"/>
      <c r="L38" s="96"/>
      <c r="M38" s="250" t="s">
        <v>30</v>
      </c>
      <c r="N38" s="250" t="s">
        <v>3498</v>
      </c>
      <c r="O38" s="96"/>
      <c r="P38" s="96"/>
      <c r="Q38" s="250" t="s">
        <v>23</v>
      </c>
      <c r="R38" s="96"/>
      <c r="S38" s="254" t="s">
        <v>1727</v>
      </c>
      <c r="T38" s="258" t="str">
        <f t="shared" si="1"/>
        <v>Y</v>
      </c>
      <c r="U38" s="254" t="str">
        <f t="shared" ref="U38:V38" si="201">IF(OR(($T38 = "Y"),ISNUMBER(SEARCH(U$1, $L38)), ISNUMBER(SEARCH(U$1, $N38)), ISNUMBER(SEARCH(U$1, $P38))), "Y", "")</f>
        <v>Y</v>
      </c>
      <c r="V38" s="258" t="str">
        <f t="shared" si="201"/>
        <v>Y</v>
      </c>
      <c r="W38" s="254" t="str">
        <f t="shared" ref="W38:X38" si="202">IF(OR(($V38="Y"),($T38 = "Y"),ISNUMBER(SEARCH(W$1, $L38)), ISNUMBER(SEARCH(W$1, $N38)), ISNUMBER(SEARCH(W$1, $P38))), "Y", "")</f>
        <v>Y</v>
      </c>
      <c r="X38" s="254" t="str">
        <f t="shared" si="202"/>
        <v>Y</v>
      </c>
      <c r="Y38" s="258" t="str">
        <f t="shared" si="4"/>
        <v>Y</v>
      </c>
      <c r="Z38" s="254" t="str">
        <f t="shared" ref="Z38:AA38" si="203">IF(OR(($Y38="Y"),($T38 = "Y"),ISNUMBER(SEARCH(Z$1, $L38)), ISNUMBER(SEARCH(Z$1, $N38)), ISNUMBER(SEARCH(Z$1, $P38))), "Y", "")</f>
        <v>Y</v>
      </c>
      <c r="AA38" s="254" t="str">
        <f t="shared" si="203"/>
        <v>Y</v>
      </c>
      <c r="AB38" s="254" t="str">
        <f t="shared" ref="AB38:AC38" si="204">IF(OR(($T38 = "Y"),ISNUMBER(SEARCH(AB$1, $L38)), ISNUMBER(SEARCH(AB$1, $N38)), ISNUMBER(SEARCH(AB$1, $P38))), "Y", "")</f>
        <v>Y</v>
      </c>
      <c r="AC38" s="258" t="str">
        <f t="shared" si="204"/>
        <v>Y</v>
      </c>
      <c r="AD38" s="254" t="str">
        <f t="shared" ref="AD38:AE38" si="205">IF(OR(($AC38="Y"),($T38 = "Y"),ISNUMBER(SEARCH(AD$1, $L38)), ISNUMBER(SEARCH(AD$1, $N38)), ISNUMBER(SEARCH(AD$1, $P38))), "Y", "")</f>
        <v>Y</v>
      </c>
      <c r="AE38" s="254" t="str">
        <f t="shared" si="205"/>
        <v>Y</v>
      </c>
      <c r="AF38" s="254" t="str">
        <f t="shared" si="8"/>
        <v>Y</v>
      </c>
      <c r="AG38" s="15">
        <f t="shared" si="9"/>
        <v>9</v>
      </c>
      <c r="AH38" s="250" t="s">
        <v>3599</v>
      </c>
      <c r="AI38" s="235" t="str">
        <f t="shared" si="10"/>
        <v>Tents / Dine-in Arrangement</v>
      </c>
      <c r="AJ38" s="235" t="str">
        <f t="shared" si="11"/>
        <v>Tents / Dine-in Arrangement</v>
      </c>
      <c r="AK38" s="235" t="str">
        <f t="shared" si="12"/>
        <v>Tents / Dine-in Arrangement</v>
      </c>
      <c r="AL38" s="235" t="str">
        <f t="shared" si="13"/>
        <v>Tents / Dine-in Arrangement</v>
      </c>
      <c r="AM38" s="256" t="str">
        <f t="shared" ref="AM38:AM47" si="206">IF((AA38="Y"),AH38,"")</f>
        <v>Tents / Dine-in Arrangement</v>
      </c>
      <c r="AN38" s="235" t="str">
        <f t="shared" si="15"/>
        <v>Tents / Dine-in Arrangement</v>
      </c>
      <c r="AO38" s="257" t="str">
        <f t="shared" si="16"/>
        <v>Tents / Dine-in Arrangement</v>
      </c>
      <c r="AP38" s="235" t="str">
        <f t="shared" si="17"/>
        <v>Tents / Dine-in Arrangement</v>
      </c>
      <c r="AQ38" s="235" t="str">
        <f t="shared" si="18"/>
        <v>Tents / Dine-in Arrangement</v>
      </c>
      <c r="AR38" s="96"/>
      <c r="AS38" s="235" t="str">
        <f t="shared" si="19"/>
        <v>Tents / Dine-in Arrangement</v>
      </c>
      <c r="AT38" s="96"/>
      <c r="AU38" s="235" t="s">
        <v>174</v>
      </c>
      <c r="AV38" s="235" t="s">
        <v>979</v>
      </c>
      <c r="AW38" s="96"/>
      <c r="AX38" s="96"/>
      <c r="AY38" s="96"/>
      <c r="AZ38" s="96"/>
      <c r="BA38" s="96"/>
      <c r="BB38" s="96"/>
      <c r="BC38" s="96"/>
      <c r="BD38" s="96"/>
      <c r="BE38" s="96"/>
      <c r="BF38" s="96"/>
      <c r="BG38" s="96"/>
      <c r="BH38" s="96"/>
      <c r="BI38" s="96"/>
      <c r="BJ38" s="96"/>
      <c r="BK38" s="96"/>
      <c r="BL38" s="96"/>
      <c r="BM38" s="96"/>
      <c r="BN38" s="96"/>
      <c r="BO38" s="96"/>
      <c r="BP38" s="96"/>
      <c r="BQ38" s="96"/>
      <c r="BR38" s="96"/>
      <c r="BS38" s="96"/>
      <c r="BT38" s="96"/>
      <c r="BU38" s="96"/>
      <c r="BV38" s="96"/>
      <c r="BW38" s="96"/>
      <c r="BX38" s="96"/>
      <c r="BY38" s="96"/>
      <c r="BZ38" s="96"/>
      <c r="CA38" s="96"/>
      <c r="CB38" s="96"/>
      <c r="CC38" s="96"/>
      <c r="CD38" s="96"/>
      <c r="CE38" s="96"/>
      <c r="CF38" s="96"/>
    </row>
    <row r="39" spans="1:84" ht="20.399999999999999">
      <c r="A39" s="249">
        <v>45080.579478703701</v>
      </c>
      <c r="B39" s="250" t="s">
        <v>3668</v>
      </c>
      <c r="C39" s="251" t="str">
        <f t="array" ref="C39">UPPER(B39)</f>
        <v>GURUSEVA@MSN.COM</v>
      </c>
      <c r="D39" s="261" t="s">
        <v>1664</v>
      </c>
      <c r="E39" s="250" t="s">
        <v>3669</v>
      </c>
      <c r="F39" s="252" t="str">
        <f t="shared" si="0"/>
        <v>RAMESHMADISETTY</v>
      </c>
      <c r="G39" s="253">
        <v>2566318929</v>
      </c>
      <c r="H39" s="250" t="s">
        <v>2493</v>
      </c>
      <c r="I39" s="250" t="s">
        <v>2493</v>
      </c>
      <c r="J39" s="96"/>
      <c r="K39" s="96"/>
      <c r="L39" s="96"/>
      <c r="M39" s="96"/>
      <c r="N39" s="96"/>
      <c r="O39" s="250" t="s">
        <v>3670</v>
      </c>
      <c r="P39" s="250" t="s">
        <v>3671</v>
      </c>
      <c r="Q39" s="250" t="s">
        <v>23</v>
      </c>
      <c r="R39" s="96"/>
      <c r="S39" s="254" t="s">
        <v>1727</v>
      </c>
      <c r="T39" s="255" t="str">
        <f t="shared" si="1"/>
        <v/>
      </c>
      <c r="U39" s="96" t="str">
        <f t="shared" ref="U39:V39" si="207">IF(OR(($T39 = "Y"),ISNUMBER(SEARCH(U$1, $L39)), ISNUMBER(SEARCH(U$1, $N39)), ISNUMBER(SEARCH(U$1, $P39))), "Y", "")</f>
        <v/>
      </c>
      <c r="V39" s="255" t="str">
        <f t="shared" si="207"/>
        <v/>
      </c>
      <c r="W39" s="96" t="str">
        <f t="shared" ref="W39:X39" si="208">IF(OR(($V39="Y"),($T39 = "Y"),ISNUMBER(SEARCH(W$1, $L39)), ISNUMBER(SEARCH(W$1, $N39)), ISNUMBER(SEARCH(W$1, $P39))), "Y", "")</f>
        <v/>
      </c>
      <c r="X39" s="254" t="str">
        <f t="shared" si="208"/>
        <v>Y</v>
      </c>
      <c r="Y39" s="258" t="str">
        <f t="shared" si="4"/>
        <v>Y</v>
      </c>
      <c r="Z39" s="254" t="str">
        <f t="shared" ref="Z39:AA39" si="209">IF(OR(($Y39="Y"),($T39 = "Y"),ISNUMBER(SEARCH(Z$1, $L39)), ISNUMBER(SEARCH(Z$1, $N39)), ISNUMBER(SEARCH(Z$1, $P39))), "Y", "")</f>
        <v>Y</v>
      </c>
      <c r="AA39" s="254" t="str">
        <f t="shared" si="209"/>
        <v>Y</v>
      </c>
      <c r="AB39" s="254" t="str">
        <f t="shared" ref="AB39:AC39" si="210">IF(OR(($T39 = "Y"),ISNUMBER(SEARCH(AB$1, $L39)), ISNUMBER(SEARCH(AB$1, $N39)), ISNUMBER(SEARCH(AB$1, $P39))), "Y", "")</f>
        <v>Y</v>
      </c>
      <c r="AC39" s="255" t="str">
        <f t="shared" si="210"/>
        <v/>
      </c>
      <c r="AD39" s="96" t="str">
        <f t="shared" ref="AD39:AE39" si="211">IF(OR(($AC39="Y"),($T39 = "Y"),ISNUMBER(SEARCH(AD$1, $L39)), ISNUMBER(SEARCH(AD$1, $N39)), ISNUMBER(SEARCH(AD$1, $P39))), "Y", "")</f>
        <v/>
      </c>
      <c r="AE39" s="254" t="str">
        <f t="shared" si="211"/>
        <v>Y</v>
      </c>
      <c r="AF39" s="96" t="str">
        <f t="shared" si="8"/>
        <v/>
      </c>
      <c r="AG39" s="15">
        <f t="shared" si="9"/>
        <v>5</v>
      </c>
      <c r="AH39" s="250" t="s">
        <v>1752</v>
      </c>
      <c r="AI39" s="96" t="str">
        <f t="shared" si="10"/>
        <v/>
      </c>
      <c r="AJ39" s="96" t="str">
        <f t="shared" si="11"/>
        <v/>
      </c>
      <c r="AK39" s="235" t="str">
        <f t="shared" si="12"/>
        <v>Helpdesk</v>
      </c>
      <c r="AL39" s="235" t="str">
        <f t="shared" si="13"/>
        <v>Helpdesk</v>
      </c>
      <c r="AM39" s="256" t="str">
        <f t="shared" si="206"/>
        <v>Helpdesk</v>
      </c>
      <c r="AN39" s="235" t="str">
        <f t="shared" si="15"/>
        <v>Helpdesk</v>
      </c>
      <c r="AO39" s="257" t="str">
        <f t="shared" si="16"/>
        <v>Helpdesk</v>
      </c>
      <c r="AP39" s="96" t="str">
        <f t="shared" si="17"/>
        <v/>
      </c>
      <c r="AQ39" s="235" t="str">
        <f t="shared" si="18"/>
        <v>Helpdesk</v>
      </c>
      <c r="AR39" s="96"/>
      <c r="AS39" s="96" t="str">
        <f t="shared" si="19"/>
        <v/>
      </c>
      <c r="AT39" s="96"/>
      <c r="AU39" s="96"/>
      <c r="AV39" s="96"/>
      <c r="AW39" s="96"/>
      <c r="AX39" s="96"/>
      <c r="AY39" s="96"/>
      <c r="AZ39" s="96"/>
      <c r="BA39" s="96"/>
      <c r="BB39" s="96"/>
      <c r="BC39" s="96"/>
      <c r="BD39" s="96"/>
      <c r="BE39" s="96"/>
      <c r="BF39" s="96"/>
      <c r="BG39" s="96"/>
      <c r="BH39" s="96"/>
      <c r="BI39" s="96"/>
      <c r="BJ39" s="96"/>
      <c r="BK39" s="96"/>
      <c r="BL39" s="96"/>
      <c r="BM39" s="96"/>
      <c r="BN39" s="96"/>
      <c r="BO39" s="96"/>
      <c r="BP39" s="96"/>
      <c r="BQ39" s="96"/>
      <c r="BR39" s="96"/>
      <c r="BS39" s="96"/>
      <c r="BT39" s="96"/>
      <c r="BU39" s="96"/>
      <c r="BV39" s="96"/>
      <c r="BW39" s="96"/>
      <c r="BX39" s="96"/>
      <c r="BY39" s="96"/>
      <c r="BZ39" s="96"/>
      <c r="CA39" s="96"/>
      <c r="CB39" s="96"/>
      <c r="CC39" s="96"/>
      <c r="CD39" s="96"/>
      <c r="CE39" s="96"/>
      <c r="CF39" s="96"/>
    </row>
    <row r="40" spans="1:84" ht="20.399999999999999">
      <c r="A40" s="249">
        <v>45080.882526064815</v>
      </c>
      <c r="B40" s="250" t="s">
        <v>3672</v>
      </c>
      <c r="C40" s="251" t="str">
        <f t="array" ref="C40">UPPER(B40)</f>
        <v>SIVA.AGNOOR@GMAIL.COM</v>
      </c>
      <c r="D40" s="250" t="s">
        <v>814</v>
      </c>
      <c r="E40" s="250" t="s">
        <v>3673</v>
      </c>
      <c r="F40" s="252" t="str">
        <f t="shared" si="0"/>
        <v>SIVAAGNOOR</v>
      </c>
      <c r="G40" s="253">
        <v>2145426616</v>
      </c>
      <c r="H40" s="250" t="s">
        <v>752</v>
      </c>
      <c r="I40" s="250" t="s">
        <v>35</v>
      </c>
      <c r="J40" s="96"/>
      <c r="K40" s="96"/>
      <c r="L40" s="96"/>
      <c r="M40" s="250" t="s">
        <v>167</v>
      </c>
      <c r="N40" s="250" t="s">
        <v>3674</v>
      </c>
      <c r="O40" s="96"/>
      <c r="P40" s="96"/>
      <c r="Q40" s="250" t="s">
        <v>23</v>
      </c>
      <c r="R40" s="96"/>
      <c r="S40" s="254" t="s">
        <v>1727</v>
      </c>
      <c r="T40" s="255" t="str">
        <f t="shared" si="1"/>
        <v/>
      </c>
      <c r="U40" s="96" t="str">
        <f t="shared" ref="U40:V40" si="212">IF(OR(($T40 = "Y"),ISNUMBER(SEARCH(U$1, $L40)), ISNUMBER(SEARCH(U$1, $N40)), ISNUMBER(SEARCH(U$1, $P40))), "Y", "")</f>
        <v/>
      </c>
      <c r="V40" s="255" t="str">
        <f t="shared" si="212"/>
        <v/>
      </c>
      <c r="W40" s="96" t="str">
        <f t="shared" ref="W40:X40" si="213">IF(OR(($V40="Y"),($T40 = "Y"),ISNUMBER(SEARCH(W$1, $L40)), ISNUMBER(SEARCH(W$1, $N40)), ISNUMBER(SEARCH(W$1, $P40))), "Y", "")</f>
        <v/>
      </c>
      <c r="X40" s="96" t="str">
        <f t="shared" si="213"/>
        <v/>
      </c>
      <c r="Y40" s="258" t="str">
        <f t="shared" si="4"/>
        <v>Y</v>
      </c>
      <c r="Z40" s="254" t="str">
        <f t="shared" ref="Z40:AA40" si="214">IF(OR(($Y40="Y"),($T40 = "Y"),ISNUMBER(SEARCH(Z$1, $L40)), ISNUMBER(SEARCH(Z$1, $N40)), ISNUMBER(SEARCH(Z$1, $P40))), "Y", "")</f>
        <v>Y</v>
      </c>
      <c r="AA40" s="254" t="str">
        <f t="shared" si="214"/>
        <v>Y</v>
      </c>
      <c r="AB40" s="254" t="str">
        <f t="shared" ref="AB40:AC40" si="215">IF(OR(($T40 = "Y"),ISNUMBER(SEARCH(AB$1, $L40)), ISNUMBER(SEARCH(AB$1, $N40)), ISNUMBER(SEARCH(AB$1, $P40))), "Y", "")</f>
        <v>Y</v>
      </c>
      <c r="AC40" s="255" t="str">
        <f t="shared" si="215"/>
        <v/>
      </c>
      <c r="AD40" s="96" t="str">
        <f t="shared" ref="AD40:AE40" si="216">IF(OR(($AC40="Y"),($T40 = "Y"),ISNUMBER(SEARCH(AD$1, $L40)), ISNUMBER(SEARCH(AD$1, $N40)), ISNUMBER(SEARCH(AD$1, $P40))), "Y", "")</f>
        <v/>
      </c>
      <c r="AE40" s="96" t="str">
        <f t="shared" si="216"/>
        <v/>
      </c>
      <c r="AF40" s="96" t="str">
        <f t="shared" si="8"/>
        <v/>
      </c>
      <c r="AG40" s="15">
        <f t="shared" si="9"/>
        <v>3</v>
      </c>
      <c r="AH40" s="250" t="s">
        <v>3539</v>
      </c>
      <c r="AI40" s="96" t="str">
        <f t="shared" si="10"/>
        <v/>
      </c>
      <c r="AJ40" s="96" t="str">
        <f t="shared" si="11"/>
        <v/>
      </c>
      <c r="AK40" s="96" t="str">
        <f t="shared" si="12"/>
        <v/>
      </c>
      <c r="AL40" s="235" t="str">
        <f t="shared" si="13"/>
        <v>CM</v>
      </c>
      <c r="AM40" s="256" t="str">
        <f t="shared" si="206"/>
        <v>CM</v>
      </c>
      <c r="AN40" s="235" t="str">
        <f t="shared" si="15"/>
        <v>CM</v>
      </c>
      <c r="AO40" s="257" t="str">
        <f t="shared" si="16"/>
        <v>CM</v>
      </c>
      <c r="AP40" s="96" t="str">
        <f t="shared" si="17"/>
        <v/>
      </c>
      <c r="AQ40" s="96" t="str">
        <f t="shared" si="18"/>
        <v/>
      </c>
      <c r="AR40" s="96"/>
      <c r="AS40" s="96" t="str">
        <f t="shared" si="19"/>
        <v/>
      </c>
      <c r="AT40" s="96"/>
      <c r="AU40" s="96"/>
      <c r="AV40" s="96"/>
      <c r="AW40" s="96"/>
      <c r="AX40" s="96"/>
      <c r="AY40" s="96"/>
      <c r="AZ40" s="96"/>
      <c r="BA40" s="96"/>
      <c r="BB40" s="96"/>
      <c r="BC40" s="96"/>
      <c r="BD40" s="96"/>
      <c r="BE40" s="96"/>
      <c r="BF40" s="96"/>
      <c r="BG40" s="96"/>
      <c r="BH40" s="96"/>
      <c r="BI40" s="96"/>
      <c r="BJ40" s="96"/>
      <c r="BK40" s="96"/>
      <c r="BL40" s="96"/>
      <c r="BM40" s="96"/>
      <c r="BN40" s="96"/>
      <c r="BO40" s="96"/>
      <c r="BP40" s="96"/>
      <c r="BQ40" s="96"/>
      <c r="BR40" s="96"/>
      <c r="BS40" s="96"/>
      <c r="BT40" s="96"/>
      <c r="BU40" s="96"/>
      <c r="BV40" s="96"/>
      <c r="BW40" s="96"/>
      <c r="BX40" s="96"/>
      <c r="BY40" s="96"/>
      <c r="BZ40" s="96"/>
      <c r="CA40" s="96"/>
      <c r="CB40" s="96"/>
      <c r="CC40" s="96"/>
      <c r="CD40" s="96"/>
      <c r="CE40" s="96"/>
      <c r="CF40" s="96"/>
    </row>
    <row r="41" spans="1:84" ht="27.6">
      <c r="A41" s="249">
        <v>45081.328747789354</v>
      </c>
      <c r="B41" s="250" t="s">
        <v>3675</v>
      </c>
      <c r="C41" s="251" t="str">
        <f t="array" ref="C41">UPPER(B41)</f>
        <v>DEVANG.V.TRIVEDI@GMAIL.COM</v>
      </c>
      <c r="D41" s="250" t="s">
        <v>3676</v>
      </c>
      <c r="E41" s="250" t="s">
        <v>3677</v>
      </c>
      <c r="F41" s="252" t="str">
        <f t="shared" si="0"/>
        <v>DEVANGTRIVEDI</v>
      </c>
      <c r="G41" s="253">
        <v>4694005176</v>
      </c>
      <c r="H41" s="250" t="s">
        <v>18</v>
      </c>
      <c r="I41" s="250" t="s">
        <v>20</v>
      </c>
      <c r="J41" s="250" t="s">
        <v>3678</v>
      </c>
      <c r="K41" s="250" t="s">
        <v>30</v>
      </c>
      <c r="L41" s="250" t="s">
        <v>3679</v>
      </c>
      <c r="M41" s="96"/>
      <c r="N41" s="96"/>
      <c r="O41" s="96"/>
      <c r="P41" s="96"/>
      <c r="Q41" s="250" t="s">
        <v>23</v>
      </c>
      <c r="R41" s="96"/>
      <c r="S41" s="254" t="s">
        <v>1727</v>
      </c>
      <c r="T41" s="255" t="str">
        <f t="shared" si="1"/>
        <v/>
      </c>
      <c r="U41" s="254" t="str">
        <f t="shared" ref="U41:V41" si="217">IF(OR(($T41 = "Y"),ISNUMBER(SEARCH(U$1, $L41)), ISNUMBER(SEARCH(U$1, $N41)), ISNUMBER(SEARCH(U$1, $P41))), "Y", "")</f>
        <v>Y</v>
      </c>
      <c r="V41" s="255" t="str">
        <f t="shared" si="217"/>
        <v/>
      </c>
      <c r="W41" s="96" t="str">
        <f t="shared" ref="W41:X41" si="218">IF(OR(($V41="Y"),($T41 = "Y"),ISNUMBER(SEARCH(W$1, $L41)), ISNUMBER(SEARCH(W$1, $N41)), ISNUMBER(SEARCH(W$1, $P41))), "Y", "")</f>
        <v/>
      </c>
      <c r="X41" s="254" t="str">
        <f t="shared" si="218"/>
        <v>Y</v>
      </c>
      <c r="Y41" s="258" t="str">
        <f t="shared" si="4"/>
        <v>Y</v>
      </c>
      <c r="Z41" s="254" t="str">
        <f t="shared" ref="Z41:AA41" si="219">IF(OR(($Y41="Y"),($T41 = "Y"),ISNUMBER(SEARCH(Z$1, $L41)), ISNUMBER(SEARCH(Z$1, $N41)), ISNUMBER(SEARCH(Z$1, $P41))), "Y", "")</f>
        <v>Y</v>
      </c>
      <c r="AA41" s="254" t="str">
        <f t="shared" si="219"/>
        <v>Y</v>
      </c>
      <c r="AB41" s="254" t="str">
        <f t="shared" ref="AB41:AC41" si="220">IF(OR(($T41 = "Y"),ISNUMBER(SEARCH(AB$1, $L41)), ISNUMBER(SEARCH(AB$1, $N41)), ISNUMBER(SEARCH(AB$1, $P41))), "Y", "")</f>
        <v>Y</v>
      </c>
      <c r="AC41" s="255" t="str">
        <f t="shared" si="220"/>
        <v/>
      </c>
      <c r="AD41" s="96" t="str">
        <f t="shared" ref="AD41:AE41" si="221">IF(OR(($AC41="Y"),($T41 = "Y"),ISNUMBER(SEARCH(AD$1, $L41)), ISNUMBER(SEARCH(AD$1, $N41)), ISNUMBER(SEARCH(AD$1, $P41))), "Y", "")</f>
        <v/>
      </c>
      <c r="AE41" s="96" t="str">
        <f t="shared" si="221"/>
        <v/>
      </c>
      <c r="AF41" s="96" t="str">
        <f t="shared" si="8"/>
        <v/>
      </c>
      <c r="AG41" s="15">
        <f t="shared" si="9"/>
        <v>5</v>
      </c>
      <c r="AH41" s="250" t="s">
        <v>3631</v>
      </c>
      <c r="AI41" s="235" t="str">
        <f t="shared" si="10"/>
        <v>Facility Volunteers</v>
      </c>
      <c r="AJ41" s="96" t="str">
        <f t="shared" si="11"/>
        <v/>
      </c>
      <c r="AK41" s="235" t="str">
        <f t="shared" si="12"/>
        <v>Facility Volunteers</v>
      </c>
      <c r="AL41" s="235" t="str">
        <f t="shared" si="13"/>
        <v>Facility Volunteers</v>
      </c>
      <c r="AM41" s="256" t="str">
        <f t="shared" si="206"/>
        <v>Facility Volunteers</v>
      </c>
      <c r="AN41" s="235" t="str">
        <f t="shared" si="15"/>
        <v>Facility Volunteers</v>
      </c>
      <c r="AO41" s="257" t="str">
        <f t="shared" si="16"/>
        <v>Facility Volunteers</v>
      </c>
      <c r="AP41" s="96" t="str">
        <f t="shared" si="17"/>
        <v/>
      </c>
      <c r="AQ41" s="96" t="str">
        <f t="shared" si="18"/>
        <v/>
      </c>
      <c r="AR41" s="96"/>
      <c r="AS41" s="96" t="str">
        <f t="shared" si="19"/>
        <v/>
      </c>
      <c r="AT41" s="96"/>
      <c r="AU41" s="235" t="s">
        <v>3639</v>
      </c>
      <c r="AV41" s="235" t="s">
        <v>979</v>
      </c>
      <c r="AW41" s="96"/>
      <c r="AX41" s="96"/>
      <c r="AY41" s="96"/>
      <c r="AZ41" s="96"/>
      <c r="BA41" s="96"/>
      <c r="BB41" s="96"/>
      <c r="BC41" s="96"/>
      <c r="BD41" s="96"/>
      <c r="BE41" s="96"/>
      <c r="BF41" s="96"/>
      <c r="BG41" s="96"/>
      <c r="BH41" s="96"/>
      <c r="BI41" s="96"/>
      <c r="BJ41" s="96"/>
      <c r="BK41" s="96"/>
      <c r="BL41" s="96"/>
      <c r="BM41" s="96"/>
      <c r="BN41" s="96"/>
      <c r="BO41" s="96"/>
      <c r="BP41" s="96"/>
      <c r="BQ41" s="96"/>
      <c r="BR41" s="96"/>
      <c r="BS41" s="96"/>
      <c r="BT41" s="96"/>
      <c r="BU41" s="96"/>
      <c r="BV41" s="96"/>
      <c r="BW41" s="96"/>
      <c r="BX41" s="96"/>
      <c r="BY41" s="96"/>
      <c r="BZ41" s="96"/>
      <c r="CA41" s="96"/>
      <c r="CB41" s="96"/>
      <c r="CC41" s="96"/>
      <c r="CD41" s="96"/>
      <c r="CE41" s="96"/>
      <c r="CF41" s="96"/>
    </row>
    <row r="42" spans="1:84" ht="27.6">
      <c r="A42" s="249">
        <v>45076.337714351852</v>
      </c>
      <c r="B42" s="250" t="s">
        <v>3680</v>
      </c>
      <c r="C42" s="251" t="str">
        <f t="array" ref="C42">UPPER(B42)</f>
        <v>ANNA.SHRI.MANE@GMAIL.COM</v>
      </c>
      <c r="D42" s="250" t="s">
        <v>3681</v>
      </c>
      <c r="E42" s="250" t="s">
        <v>3682</v>
      </c>
      <c r="F42" s="252" t="str">
        <f t="shared" si="0"/>
        <v>SUDHEENDRAMUJAMADAR</v>
      </c>
      <c r="G42" s="253">
        <v>3143598216</v>
      </c>
      <c r="H42" s="250" t="s">
        <v>18</v>
      </c>
      <c r="I42" s="250" t="s">
        <v>20</v>
      </c>
      <c r="J42" s="250" t="s">
        <v>3683</v>
      </c>
      <c r="K42" s="250" t="s">
        <v>30</v>
      </c>
      <c r="L42" s="250" t="s">
        <v>3684</v>
      </c>
      <c r="M42" s="96"/>
      <c r="N42" s="96"/>
      <c r="O42" s="96"/>
      <c r="P42" s="96"/>
      <c r="Q42" s="250" t="s">
        <v>23</v>
      </c>
      <c r="R42" s="96"/>
      <c r="S42" s="254" t="s">
        <v>1727</v>
      </c>
      <c r="T42" s="255" t="str">
        <f t="shared" si="1"/>
        <v/>
      </c>
      <c r="U42" s="96" t="str">
        <f t="shared" ref="U42:V42" si="222">IF(OR(($T42 = "Y"),ISNUMBER(SEARCH(U$1, $L42)), ISNUMBER(SEARCH(U$1, $N42)), ISNUMBER(SEARCH(U$1, $P42))), "Y", "")</f>
        <v/>
      </c>
      <c r="V42" s="255" t="str">
        <f t="shared" si="222"/>
        <v/>
      </c>
      <c r="W42" s="96" t="str">
        <f t="shared" ref="W42:X42" si="223">IF(OR(($V42="Y"),($T42 = "Y"),ISNUMBER(SEARCH(W$1, $L42)), ISNUMBER(SEARCH(W$1, $N42)), ISNUMBER(SEARCH(W$1, $P42))), "Y", "")</f>
        <v/>
      </c>
      <c r="X42" s="96" t="str">
        <f t="shared" si="223"/>
        <v/>
      </c>
      <c r="Y42" s="258" t="str">
        <f t="shared" si="4"/>
        <v>Y</v>
      </c>
      <c r="Z42" s="254" t="str">
        <f t="shared" ref="Z42:AA42" si="224">IF(OR(($Y42="Y"),($T42 = "Y"),ISNUMBER(SEARCH(Z$1, $L42)), ISNUMBER(SEARCH(Z$1, $N42)), ISNUMBER(SEARCH(Z$1, $P42))), "Y", "")</f>
        <v>Y</v>
      </c>
      <c r="AA42" s="254" t="str">
        <f t="shared" si="224"/>
        <v>Y</v>
      </c>
      <c r="AB42" s="254" t="str">
        <f t="shared" ref="AB42:AC42" si="225">IF(OR(($T42 = "Y"),ISNUMBER(SEARCH(AB$1, $L42)), ISNUMBER(SEARCH(AB$1, $N42)), ISNUMBER(SEARCH(AB$1, $P42))), "Y", "")</f>
        <v>Y</v>
      </c>
      <c r="AC42" s="255" t="str">
        <f t="shared" si="225"/>
        <v/>
      </c>
      <c r="AD42" s="96" t="str">
        <f t="shared" ref="AD42:AE42" si="226">IF(OR(($AC42="Y"),($T42 = "Y"),ISNUMBER(SEARCH(AD$1, $L42)), ISNUMBER(SEARCH(AD$1, $N42)), ISNUMBER(SEARCH(AD$1, $P42))), "Y", "")</f>
        <v/>
      </c>
      <c r="AE42" s="96" t="str">
        <f t="shared" si="226"/>
        <v/>
      </c>
      <c r="AF42" s="254" t="str">
        <f t="shared" si="8"/>
        <v>Y</v>
      </c>
      <c r="AG42" s="15">
        <f t="shared" si="9"/>
        <v>4</v>
      </c>
      <c r="AH42" s="250" t="s">
        <v>3631</v>
      </c>
      <c r="AI42" s="96" t="str">
        <f t="shared" si="10"/>
        <v/>
      </c>
      <c r="AJ42" s="96" t="str">
        <f t="shared" si="11"/>
        <v/>
      </c>
      <c r="AK42" s="96" t="str">
        <f t="shared" si="12"/>
        <v/>
      </c>
      <c r="AL42" s="235" t="str">
        <f t="shared" si="13"/>
        <v>Facility Volunteers</v>
      </c>
      <c r="AM42" s="256" t="str">
        <f t="shared" si="206"/>
        <v>Facility Volunteers</v>
      </c>
      <c r="AN42" s="235" t="str">
        <f t="shared" si="15"/>
        <v>Facility Volunteers</v>
      </c>
      <c r="AO42" s="257" t="str">
        <f t="shared" si="16"/>
        <v>Facility Volunteers</v>
      </c>
      <c r="AP42" s="96" t="str">
        <f t="shared" si="17"/>
        <v/>
      </c>
      <c r="AQ42" s="96" t="str">
        <f t="shared" si="18"/>
        <v/>
      </c>
      <c r="AR42" s="96"/>
      <c r="AS42" s="235" t="str">
        <f t="shared" si="19"/>
        <v>Facility Volunteers</v>
      </c>
      <c r="AT42" s="96"/>
      <c r="AU42" s="96"/>
      <c r="AV42" s="96"/>
      <c r="AW42" s="96"/>
      <c r="AX42" s="96"/>
      <c r="AY42" s="96"/>
      <c r="AZ42" s="96"/>
      <c r="BA42" s="96"/>
      <c r="BB42" s="96"/>
      <c r="BC42" s="96"/>
      <c r="BD42" s="96"/>
      <c r="BE42" s="96"/>
      <c r="BF42" s="96"/>
      <c r="BG42" s="96"/>
      <c r="BH42" s="96"/>
      <c r="BI42" s="96"/>
      <c r="BJ42" s="96"/>
      <c r="BK42" s="96"/>
      <c r="BL42" s="96"/>
      <c r="BM42" s="96"/>
      <c r="BN42" s="96"/>
      <c r="BO42" s="96"/>
      <c r="BP42" s="96"/>
      <c r="BQ42" s="96"/>
      <c r="BR42" s="96"/>
      <c r="BS42" s="96"/>
      <c r="BT42" s="96"/>
      <c r="BU42" s="96"/>
      <c r="BV42" s="96"/>
      <c r="BW42" s="96"/>
      <c r="BX42" s="96"/>
      <c r="BY42" s="96"/>
      <c r="BZ42" s="96"/>
      <c r="CA42" s="96"/>
      <c r="CB42" s="96"/>
      <c r="CC42" s="96"/>
      <c r="CD42" s="96"/>
      <c r="CE42" s="96"/>
      <c r="CF42" s="96"/>
    </row>
    <row r="43" spans="1:84" ht="20.399999999999999">
      <c r="A43" s="249">
        <v>45081.352421412041</v>
      </c>
      <c r="B43" s="250" t="s">
        <v>235</v>
      </c>
      <c r="C43" s="251" t="str">
        <f t="array" ref="C43">UPPER(B43)</f>
        <v>AMOGH.GYANA@GMAIL.COM</v>
      </c>
      <c r="D43" s="250" t="s">
        <v>3685</v>
      </c>
      <c r="E43" s="250" t="s">
        <v>3686</v>
      </c>
      <c r="F43" s="252" t="str">
        <f t="shared" si="0"/>
        <v xml:space="preserve">AMOGHMAROJU </v>
      </c>
      <c r="G43" s="250" t="s">
        <v>3687</v>
      </c>
      <c r="H43" s="250" t="s">
        <v>18</v>
      </c>
      <c r="I43" s="250" t="s">
        <v>20</v>
      </c>
      <c r="J43" s="250" t="s">
        <v>3688</v>
      </c>
      <c r="K43" s="250" t="s">
        <v>30</v>
      </c>
      <c r="L43" s="250" t="s">
        <v>3689</v>
      </c>
      <c r="M43" s="96"/>
      <c r="N43" s="96"/>
      <c r="O43" s="96"/>
      <c r="P43" s="96"/>
      <c r="Q43" s="250" t="s">
        <v>23</v>
      </c>
      <c r="R43" s="96"/>
      <c r="S43" s="254" t="s">
        <v>1727</v>
      </c>
      <c r="T43" s="258" t="str">
        <f t="shared" si="1"/>
        <v>Y</v>
      </c>
      <c r="U43" s="254" t="str">
        <f t="shared" ref="U43:V43" si="227">IF(OR(($T43 = "Y"),ISNUMBER(SEARCH(U$1, $L43)), ISNUMBER(SEARCH(U$1, $N43)), ISNUMBER(SEARCH(U$1, $P43))), "Y", "")</f>
        <v>Y</v>
      </c>
      <c r="V43" s="258" t="str">
        <f t="shared" si="227"/>
        <v>Y</v>
      </c>
      <c r="W43" s="254" t="str">
        <f t="shared" ref="W43:X43" si="228">IF(OR(($V43="Y"),($T43 = "Y"),ISNUMBER(SEARCH(W$1, $L43)), ISNUMBER(SEARCH(W$1, $N43)), ISNUMBER(SEARCH(W$1, $P43))), "Y", "")</f>
        <v>Y</v>
      </c>
      <c r="X43" s="254" t="str">
        <f t="shared" si="228"/>
        <v>Y</v>
      </c>
      <c r="Y43" s="258" t="str">
        <f t="shared" si="4"/>
        <v>Y</v>
      </c>
      <c r="Z43" s="254" t="str">
        <f t="shared" ref="Z43:AA43" si="229">IF(OR(($Y43="Y"),($T43 = "Y"),ISNUMBER(SEARCH(Z$1, $L43)), ISNUMBER(SEARCH(Z$1, $N43)), ISNUMBER(SEARCH(Z$1, $P43))), "Y", "")</f>
        <v>Y</v>
      </c>
      <c r="AA43" s="254" t="str">
        <f t="shared" si="229"/>
        <v>Y</v>
      </c>
      <c r="AB43" s="254" t="str">
        <f t="shared" ref="AB43:AC43" si="230">IF(OR(($T43 = "Y"),ISNUMBER(SEARCH(AB$1, $L43)), ISNUMBER(SEARCH(AB$1, $N43)), ISNUMBER(SEARCH(AB$1, $P43))), "Y", "")</f>
        <v>Y</v>
      </c>
      <c r="AC43" s="258" t="str">
        <f t="shared" si="230"/>
        <v>Y</v>
      </c>
      <c r="AD43" s="254" t="str">
        <f t="shared" ref="AD43:AE43" si="231">IF(OR(($AC43="Y"),($T43 = "Y"),ISNUMBER(SEARCH(AD$1, $L43)), ISNUMBER(SEARCH(AD$1, $N43)), ISNUMBER(SEARCH(AD$1, $P43))), "Y", "")</f>
        <v>Y</v>
      </c>
      <c r="AE43" s="254" t="str">
        <f t="shared" si="231"/>
        <v>Y</v>
      </c>
      <c r="AF43" s="254" t="str">
        <f t="shared" si="8"/>
        <v>Y</v>
      </c>
      <c r="AG43" s="15">
        <f t="shared" si="9"/>
        <v>9</v>
      </c>
      <c r="AH43" s="250" t="s">
        <v>1752</v>
      </c>
      <c r="AI43" s="235" t="str">
        <f t="shared" si="10"/>
        <v>Helpdesk</v>
      </c>
      <c r="AJ43" s="235" t="str">
        <f t="shared" si="11"/>
        <v>Helpdesk</v>
      </c>
      <c r="AK43" s="235" t="str">
        <f t="shared" si="12"/>
        <v>Helpdesk</v>
      </c>
      <c r="AL43" s="235" t="str">
        <f t="shared" si="13"/>
        <v>Helpdesk</v>
      </c>
      <c r="AM43" s="256" t="str">
        <f t="shared" si="206"/>
        <v>Helpdesk</v>
      </c>
      <c r="AN43" s="235" t="str">
        <f t="shared" si="15"/>
        <v>Helpdesk</v>
      </c>
      <c r="AO43" s="257" t="str">
        <f t="shared" si="16"/>
        <v>Helpdesk</v>
      </c>
      <c r="AP43" s="235" t="str">
        <f t="shared" si="17"/>
        <v>Helpdesk</v>
      </c>
      <c r="AQ43" s="235" t="str">
        <f t="shared" si="18"/>
        <v>Helpdesk</v>
      </c>
      <c r="AR43" s="96"/>
      <c r="AS43" s="235" t="str">
        <f t="shared" si="19"/>
        <v>Helpdesk</v>
      </c>
      <c r="AT43" s="96"/>
      <c r="AU43" s="235" t="s">
        <v>1727</v>
      </c>
      <c r="AV43" s="235" t="s">
        <v>979</v>
      </c>
      <c r="AW43" s="96"/>
      <c r="AX43" s="96"/>
      <c r="AY43" s="96"/>
      <c r="AZ43" s="96"/>
      <c r="BA43" s="96"/>
      <c r="BB43" s="96"/>
      <c r="BC43" s="96"/>
      <c r="BD43" s="96"/>
      <c r="BE43" s="96"/>
      <c r="BF43" s="96"/>
      <c r="BG43" s="96"/>
      <c r="BH43" s="96"/>
      <c r="BI43" s="96"/>
      <c r="BJ43" s="96"/>
      <c r="BK43" s="96"/>
      <c r="BL43" s="96"/>
      <c r="BM43" s="96"/>
      <c r="BN43" s="96"/>
      <c r="BO43" s="96"/>
      <c r="BP43" s="96"/>
      <c r="BQ43" s="96"/>
      <c r="BR43" s="96"/>
      <c r="BS43" s="96"/>
      <c r="BT43" s="96"/>
      <c r="BU43" s="96"/>
      <c r="BV43" s="96"/>
      <c r="BW43" s="96"/>
      <c r="BX43" s="96"/>
      <c r="BY43" s="96"/>
      <c r="BZ43" s="96"/>
      <c r="CA43" s="96"/>
      <c r="CB43" s="96"/>
      <c r="CC43" s="96"/>
      <c r="CD43" s="96"/>
      <c r="CE43" s="96"/>
      <c r="CF43" s="96"/>
    </row>
    <row r="44" spans="1:84" ht="20.399999999999999">
      <c r="A44" s="249">
        <v>45076.541349224535</v>
      </c>
      <c r="B44" s="250" t="s">
        <v>211</v>
      </c>
      <c r="C44" s="251" t="str">
        <f t="array" ref="C44">UPPER(B44)</f>
        <v>SUCHARAN@GMAIL.COM</v>
      </c>
      <c r="D44" s="250" t="s">
        <v>212</v>
      </c>
      <c r="E44" s="250" t="s">
        <v>3690</v>
      </c>
      <c r="F44" s="252" t="str">
        <f t="shared" si="0"/>
        <v>SUCHARANJANDHYALA</v>
      </c>
      <c r="G44" s="253">
        <v>9139536052</v>
      </c>
      <c r="H44" s="250" t="s">
        <v>18</v>
      </c>
      <c r="I44" s="250" t="s">
        <v>20</v>
      </c>
      <c r="J44" s="250" t="s">
        <v>3691</v>
      </c>
      <c r="K44" s="250" t="s">
        <v>30</v>
      </c>
      <c r="L44" s="250" t="s">
        <v>3498</v>
      </c>
      <c r="M44" s="96"/>
      <c r="N44" s="96"/>
      <c r="O44" s="96"/>
      <c r="P44" s="96"/>
      <c r="Q44" s="250" t="s">
        <v>23</v>
      </c>
      <c r="R44" s="96"/>
      <c r="S44" s="254" t="s">
        <v>1727</v>
      </c>
      <c r="T44" s="258" t="str">
        <f t="shared" si="1"/>
        <v>Y</v>
      </c>
      <c r="U44" s="254" t="str">
        <f t="shared" ref="U44:V44" si="232">IF(OR(($T44 = "Y"),ISNUMBER(SEARCH(U$1, $L44)), ISNUMBER(SEARCH(U$1, $N44)), ISNUMBER(SEARCH(U$1, $P44))), "Y", "")</f>
        <v>Y</v>
      </c>
      <c r="V44" s="258" t="str">
        <f t="shared" si="232"/>
        <v>Y</v>
      </c>
      <c r="W44" s="254" t="str">
        <f t="shared" ref="W44:X44" si="233">IF(OR(($V44="Y"),($T44 = "Y"),ISNUMBER(SEARCH(W$1, $L44)), ISNUMBER(SEARCH(W$1, $N44)), ISNUMBER(SEARCH(W$1, $P44))), "Y", "")</f>
        <v>Y</v>
      </c>
      <c r="X44" s="254" t="str">
        <f t="shared" si="233"/>
        <v>Y</v>
      </c>
      <c r="Y44" s="258" t="str">
        <f t="shared" si="4"/>
        <v>Y</v>
      </c>
      <c r="Z44" s="254" t="str">
        <f t="shared" ref="Z44:AA44" si="234">IF(OR(($Y44="Y"),($T44 = "Y"),ISNUMBER(SEARCH(Z$1, $L44)), ISNUMBER(SEARCH(Z$1, $N44)), ISNUMBER(SEARCH(Z$1, $P44))), "Y", "")</f>
        <v>Y</v>
      </c>
      <c r="AA44" s="254" t="str">
        <f t="shared" si="234"/>
        <v>Y</v>
      </c>
      <c r="AB44" s="254" t="str">
        <f t="shared" ref="AB44:AC44" si="235">IF(OR(($T44 = "Y"),ISNUMBER(SEARCH(AB$1, $L44)), ISNUMBER(SEARCH(AB$1, $N44)), ISNUMBER(SEARCH(AB$1, $P44))), "Y", "")</f>
        <v>Y</v>
      </c>
      <c r="AC44" s="258" t="str">
        <f t="shared" si="235"/>
        <v>Y</v>
      </c>
      <c r="AD44" s="254" t="str">
        <f t="shared" ref="AD44:AE44" si="236">IF(OR(($AC44="Y"),($T44 = "Y"),ISNUMBER(SEARCH(AD$1, $L44)), ISNUMBER(SEARCH(AD$1, $N44)), ISNUMBER(SEARCH(AD$1, $P44))), "Y", "")</f>
        <v>Y</v>
      </c>
      <c r="AE44" s="254" t="str">
        <f t="shared" si="236"/>
        <v>Y</v>
      </c>
      <c r="AF44" s="254" t="str">
        <f t="shared" si="8"/>
        <v>Y</v>
      </c>
      <c r="AG44" s="15">
        <f t="shared" si="9"/>
        <v>9</v>
      </c>
      <c r="AH44" s="250" t="s">
        <v>3255</v>
      </c>
      <c r="AI44" s="235" t="str">
        <f t="shared" si="10"/>
        <v>Transport</v>
      </c>
      <c r="AJ44" s="235" t="str">
        <f t="shared" si="11"/>
        <v>Transport</v>
      </c>
      <c r="AK44" s="235" t="str">
        <f t="shared" si="12"/>
        <v>Transport</v>
      </c>
      <c r="AL44" s="235" t="str">
        <f t="shared" si="13"/>
        <v>Transport</v>
      </c>
      <c r="AM44" s="256" t="str">
        <f t="shared" si="206"/>
        <v>Transport</v>
      </c>
      <c r="AN44" s="235" t="str">
        <f t="shared" si="15"/>
        <v>Transport</v>
      </c>
      <c r="AO44" s="257" t="str">
        <f t="shared" si="16"/>
        <v>Transport</v>
      </c>
      <c r="AP44" s="235" t="str">
        <f t="shared" si="17"/>
        <v>Transport</v>
      </c>
      <c r="AQ44" s="235" t="str">
        <f t="shared" si="18"/>
        <v>Transport</v>
      </c>
      <c r="AR44" s="96"/>
      <c r="AS44" s="235" t="str">
        <f t="shared" si="19"/>
        <v>Transport</v>
      </c>
      <c r="AT44" s="96"/>
      <c r="AU44" s="235" t="s">
        <v>174</v>
      </c>
      <c r="AV44" s="235" t="s">
        <v>979</v>
      </c>
      <c r="AW44" s="96"/>
      <c r="AX44" s="96"/>
      <c r="AY44" s="96"/>
      <c r="AZ44" s="96"/>
      <c r="BA44" s="96"/>
      <c r="BB44" s="96"/>
      <c r="BC44" s="96"/>
      <c r="BD44" s="96"/>
      <c r="BE44" s="96"/>
      <c r="BF44" s="96"/>
      <c r="BG44" s="96"/>
      <c r="BH44" s="96"/>
      <c r="BI44" s="96"/>
      <c r="BJ44" s="96"/>
      <c r="BK44" s="96"/>
      <c r="BL44" s="96"/>
      <c r="BM44" s="96"/>
      <c r="BN44" s="96"/>
      <c r="BO44" s="96"/>
      <c r="BP44" s="96"/>
      <c r="BQ44" s="96"/>
      <c r="BR44" s="96"/>
      <c r="BS44" s="96"/>
      <c r="BT44" s="96"/>
      <c r="BU44" s="96"/>
      <c r="BV44" s="96"/>
      <c r="BW44" s="96"/>
      <c r="BX44" s="96"/>
      <c r="BY44" s="96"/>
      <c r="BZ44" s="96"/>
      <c r="CA44" s="96"/>
      <c r="CB44" s="96"/>
      <c r="CC44" s="96"/>
      <c r="CD44" s="96"/>
      <c r="CE44" s="96"/>
      <c r="CF44" s="96"/>
    </row>
    <row r="45" spans="1:84" ht="20.399999999999999">
      <c r="A45" s="249">
        <v>45076.584626516204</v>
      </c>
      <c r="B45" s="267" t="s">
        <v>657</v>
      </c>
      <c r="C45" s="251" t="str">
        <f t="array" ref="C45">UPPER(B45)</f>
        <v>SCHEEMAKURTHI@GMAIL.COM</v>
      </c>
      <c r="D45" s="250" t="s">
        <v>3692</v>
      </c>
      <c r="E45" s="250" t="s">
        <v>659</v>
      </c>
      <c r="F45" s="252" t="str">
        <f t="shared" si="0"/>
        <v>SRINIVAS RAOCHEEMAKURTHI</v>
      </c>
      <c r="G45" s="253">
        <v>6099039951</v>
      </c>
      <c r="H45" s="250" t="s">
        <v>2493</v>
      </c>
      <c r="I45" s="250" t="s">
        <v>2493</v>
      </c>
      <c r="J45" s="96"/>
      <c r="K45" s="96"/>
      <c r="L45" s="96"/>
      <c r="M45" s="96"/>
      <c r="N45" s="96"/>
      <c r="O45" s="96"/>
      <c r="P45" s="250" t="s">
        <v>3498</v>
      </c>
      <c r="Q45" s="250" t="s">
        <v>23</v>
      </c>
      <c r="R45" s="96"/>
      <c r="S45" s="254" t="s">
        <v>1727</v>
      </c>
      <c r="T45" s="258" t="str">
        <f t="shared" si="1"/>
        <v>Y</v>
      </c>
      <c r="U45" s="254" t="str">
        <f t="shared" ref="U45:V45" si="237">IF(OR(($T45 = "Y"),ISNUMBER(SEARCH(U$1, $L45)), ISNUMBER(SEARCH(U$1, $N45)), ISNUMBER(SEARCH(U$1, $P45))), "Y", "")</f>
        <v>Y</v>
      </c>
      <c r="V45" s="258" t="str">
        <f t="shared" si="237"/>
        <v>Y</v>
      </c>
      <c r="W45" s="254" t="str">
        <f t="shared" ref="W45:X45" si="238">IF(OR(($V45="Y"),($T45 = "Y"),ISNUMBER(SEARCH(W$1, $L45)), ISNUMBER(SEARCH(W$1, $N45)), ISNUMBER(SEARCH(W$1, $P45))), "Y", "")</f>
        <v>Y</v>
      </c>
      <c r="X45" s="254" t="str">
        <f t="shared" si="238"/>
        <v>Y</v>
      </c>
      <c r="Y45" s="258" t="str">
        <f t="shared" si="4"/>
        <v>Y</v>
      </c>
      <c r="Z45" s="254" t="str">
        <f t="shared" ref="Z45:AA45" si="239">IF(OR(($Y45="Y"),($T45 = "Y"),ISNUMBER(SEARCH(Z$1, $L45)), ISNUMBER(SEARCH(Z$1, $N45)), ISNUMBER(SEARCH(Z$1, $P45))), "Y", "")</f>
        <v>Y</v>
      </c>
      <c r="AA45" s="254" t="str">
        <f t="shared" si="239"/>
        <v>Y</v>
      </c>
      <c r="AB45" s="254" t="str">
        <f t="shared" ref="AB45:AC45" si="240">IF(OR(($T45 = "Y"),ISNUMBER(SEARCH(AB$1, $L45)), ISNUMBER(SEARCH(AB$1, $N45)), ISNUMBER(SEARCH(AB$1, $P45))), "Y", "")</f>
        <v>Y</v>
      </c>
      <c r="AC45" s="258" t="str">
        <f t="shared" si="240"/>
        <v>Y</v>
      </c>
      <c r="AD45" s="254" t="str">
        <f t="shared" ref="AD45:AE45" si="241">IF(OR(($AC45="Y"),($T45 = "Y"),ISNUMBER(SEARCH(AD$1, $L45)), ISNUMBER(SEARCH(AD$1, $N45)), ISNUMBER(SEARCH(AD$1, $P45))), "Y", "")</f>
        <v>Y</v>
      </c>
      <c r="AE45" s="254" t="str">
        <f t="shared" si="241"/>
        <v>Y</v>
      </c>
      <c r="AF45" s="254" t="str">
        <f t="shared" si="8"/>
        <v>Y</v>
      </c>
      <c r="AG45" s="15">
        <f t="shared" si="9"/>
        <v>9</v>
      </c>
      <c r="AH45" s="250" t="s">
        <v>3547</v>
      </c>
      <c r="AI45" s="235" t="str">
        <f t="shared" si="10"/>
        <v>Capacity</v>
      </c>
      <c r="AJ45" s="235" t="str">
        <f t="shared" si="11"/>
        <v>Capacity</v>
      </c>
      <c r="AK45" s="235" t="str">
        <f t="shared" si="12"/>
        <v>Capacity</v>
      </c>
      <c r="AL45" s="235" t="str">
        <f t="shared" si="13"/>
        <v>Capacity</v>
      </c>
      <c r="AM45" s="256" t="str">
        <f t="shared" si="206"/>
        <v>Capacity</v>
      </c>
      <c r="AN45" s="235" t="str">
        <f t="shared" si="15"/>
        <v>Capacity</v>
      </c>
      <c r="AO45" s="257" t="str">
        <f t="shared" si="16"/>
        <v>Capacity</v>
      </c>
      <c r="AP45" s="235" t="str">
        <f t="shared" si="17"/>
        <v>Capacity</v>
      </c>
      <c r="AQ45" s="235" t="str">
        <f t="shared" si="18"/>
        <v>Capacity</v>
      </c>
      <c r="AR45" s="96"/>
      <c r="AS45" s="235" t="str">
        <f t="shared" si="19"/>
        <v>Capacity</v>
      </c>
      <c r="AT45" s="96"/>
      <c r="AU45" s="96"/>
      <c r="AV45" s="96"/>
      <c r="AW45" s="96"/>
      <c r="AX45" s="96"/>
      <c r="AY45" s="96"/>
      <c r="AZ45" s="96"/>
      <c r="BA45" s="96"/>
      <c r="BB45" s="96"/>
      <c r="BC45" s="96"/>
      <c r="BD45" s="96"/>
      <c r="BE45" s="96"/>
      <c r="BF45" s="96"/>
      <c r="BG45" s="96"/>
      <c r="BH45" s="96"/>
      <c r="BI45" s="96"/>
      <c r="BJ45" s="96"/>
      <c r="BK45" s="96"/>
      <c r="BL45" s="96"/>
      <c r="BM45" s="96"/>
      <c r="BN45" s="96"/>
      <c r="BO45" s="96"/>
      <c r="BP45" s="96"/>
      <c r="BQ45" s="96"/>
      <c r="BR45" s="96"/>
      <c r="BS45" s="96"/>
      <c r="BT45" s="96"/>
      <c r="BU45" s="96"/>
      <c r="BV45" s="96"/>
      <c r="BW45" s="96"/>
      <c r="BX45" s="96"/>
      <c r="BY45" s="96"/>
      <c r="BZ45" s="96"/>
      <c r="CA45" s="96"/>
      <c r="CB45" s="96"/>
      <c r="CC45" s="96"/>
      <c r="CD45" s="96"/>
      <c r="CE45" s="96"/>
      <c r="CF45" s="96"/>
    </row>
    <row r="46" spans="1:84" ht="20.399999999999999">
      <c r="A46" s="249">
        <v>45076.598015856478</v>
      </c>
      <c r="B46" s="250" t="s">
        <v>3693</v>
      </c>
      <c r="C46" s="251" t="str">
        <f t="array" ref="C46">UPPER(B46)</f>
        <v>SRIKANTPAPPU@GMAIL.COM</v>
      </c>
      <c r="D46" s="251" t="s">
        <v>3694</v>
      </c>
      <c r="E46" s="250" t="s">
        <v>1678</v>
      </c>
      <c r="F46" s="252" t="str">
        <f t="shared" si="0"/>
        <v>SRIKANTPAPPU</v>
      </c>
      <c r="G46" s="253">
        <v>9724003942</v>
      </c>
      <c r="H46" s="250" t="s">
        <v>18</v>
      </c>
      <c r="I46" s="250" t="s">
        <v>20</v>
      </c>
      <c r="J46" s="250" t="s">
        <v>3695</v>
      </c>
      <c r="K46" s="250" t="s">
        <v>167</v>
      </c>
      <c r="L46" s="250" t="s">
        <v>3696</v>
      </c>
      <c r="M46" s="96"/>
      <c r="N46" s="96"/>
      <c r="O46" s="96"/>
      <c r="P46" s="96"/>
      <c r="Q46" s="250" t="s">
        <v>23</v>
      </c>
      <c r="R46" s="96"/>
      <c r="S46" s="254" t="s">
        <v>1727</v>
      </c>
      <c r="T46" s="255" t="str">
        <f t="shared" si="1"/>
        <v/>
      </c>
      <c r="U46" s="254" t="str">
        <f t="shared" ref="U46:V46" si="242">IF(OR(($T46 = "Y"),ISNUMBER(SEARCH(U$1, $L46)), ISNUMBER(SEARCH(U$1, $N46)), ISNUMBER(SEARCH(U$1, $P46))), "Y", "")</f>
        <v>Y</v>
      </c>
      <c r="V46" s="258" t="str">
        <f t="shared" si="242"/>
        <v>Y</v>
      </c>
      <c r="W46" s="254" t="str">
        <f t="shared" ref="W46:X46" si="243">IF(OR(($V46="Y"),($T46 = "Y"),ISNUMBER(SEARCH(W$1, $L46)), ISNUMBER(SEARCH(W$1, $N46)), ISNUMBER(SEARCH(W$1, $P46))), "Y", "")</f>
        <v>Y</v>
      </c>
      <c r="X46" s="254" t="str">
        <f t="shared" si="243"/>
        <v>Y</v>
      </c>
      <c r="Y46" s="258" t="str">
        <f t="shared" si="4"/>
        <v>Y</v>
      </c>
      <c r="Z46" s="254" t="str">
        <f t="shared" ref="Z46:AA46" si="244">IF(OR(($Y46="Y"),($T46 = "Y"),ISNUMBER(SEARCH(Z$1, $L46)), ISNUMBER(SEARCH(Z$1, $N46)), ISNUMBER(SEARCH(Z$1, $P46))), "Y", "")</f>
        <v>Y</v>
      </c>
      <c r="AA46" s="254" t="str">
        <f t="shared" si="244"/>
        <v>Y</v>
      </c>
      <c r="AB46" s="96" t="str">
        <f t="shared" ref="AB46:AC46" si="245">IF(OR(($T46 = "Y"),ISNUMBER(SEARCH(AB$1, $L46)), ISNUMBER(SEARCH(AB$1, $N46)), ISNUMBER(SEARCH(AB$1, $P46))), "Y", "")</f>
        <v/>
      </c>
      <c r="AC46" s="255" t="str">
        <f t="shared" si="245"/>
        <v/>
      </c>
      <c r="AD46" s="96" t="str">
        <f t="shared" ref="AD46:AE46" si="246">IF(OR(($AC46="Y"),($T46 = "Y"),ISNUMBER(SEARCH(AD$1, $L46)), ISNUMBER(SEARCH(AD$1, $N46)), ISNUMBER(SEARCH(AD$1, $P46))), "Y", "")</f>
        <v/>
      </c>
      <c r="AE46" s="254" t="str">
        <f t="shared" si="246"/>
        <v>Y</v>
      </c>
      <c r="AF46" s="254" t="str">
        <f t="shared" si="8"/>
        <v>Y</v>
      </c>
      <c r="AG46" s="15">
        <f t="shared" si="9"/>
        <v>7</v>
      </c>
      <c r="AH46" s="235" t="s">
        <v>3546</v>
      </c>
      <c r="AI46" s="235" t="str">
        <f t="shared" si="10"/>
        <v>MP</v>
      </c>
      <c r="AJ46" s="235" t="str">
        <f t="shared" si="11"/>
        <v>MP</v>
      </c>
      <c r="AK46" s="235" t="str">
        <f t="shared" si="12"/>
        <v>MP</v>
      </c>
      <c r="AL46" s="235" t="str">
        <f t="shared" si="13"/>
        <v>MP</v>
      </c>
      <c r="AM46" s="256" t="str">
        <f t="shared" si="206"/>
        <v>MP</v>
      </c>
      <c r="AN46" s="96" t="str">
        <f t="shared" si="15"/>
        <v/>
      </c>
      <c r="AO46" s="264" t="str">
        <f t="shared" si="16"/>
        <v/>
      </c>
      <c r="AP46" s="96" t="str">
        <f t="shared" si="17"/>
        <v/>
      </c>
      <c r="AQ46" s="235" t="str">
        <f t="shared" si="18"/>
        <v>MP</v>
      </c>
      <c r="AR46" s="96"/>
      <c r="AS46" s="235" t="str">
        <f t="shared" si="19"/>
        <v>MP</v>
      </c>
      <c r="AT46" s="96"/>
      <c r="AU46" s="235" t="s">
        <v>1727</v>
      </c>
      <c r="AV46" s="235" t="s">
        <v>979</v>
      </c>
      <c r="AW46" s="96"/>
      <c r="AX46" s="96"/>
      <c r="AY46" s="96"/>
      <c r="AZ46" s="96"/>
      <c r="BA46" s="96"/>
      <c r="BB46" s="96"/>
      <c r="BC46" s="96"/>
      <c r="BD46" s="96"/>
      <c r="BE46" s="96"/>
      <c r="BF46" s="96"/>
      <c r="BG46" s="96"/>
      <c r="BH46" s="96"/>
      <c r="BI46" s="96"/>
      <c r="BJ46" s="96"/>
      <c r="BK46" s="96"/>
      <c r="BL46" s="96"/>
      <c r="BM46" s="96"/>
      <c r="BN46" s="96"/>
      <c r="BO46" s="96"/>
      <c r="BP46" s="96"/>
      <c r="BQ46" s="96"/>
      <c r="BR46" s="96"/>
      <c r="BS46" s="96"/>
      <c r="BT46" s="96"/>
      <c r="BU46" s="96"/>
      <c r="BV46" s="96"/>
      <c r="BW46" s="96"/>
      <c r="BX46" s="96"/>
      <c r="BY46" s="96"/>
      <c r="BZ46" s="96"/>
      <c r="CA46" s="96"/>
      <c r="CB46" s="96"/>
      <c r="CC46" s="96"/>
      <c r="CD46" s="96"/>
      <c r="CE46" s="96"/>
      <c r="CF46" s="96"/>
    </row>
    <row r="47" spans="1:84" ht="20.399999999999999">
      <c r="A47" s="249">
        <v>45076.602465613425</v>
      </c>
      <c r="B47" s="250" t="s">
        <v>3697</v>
      </c>
      <c r="C47" s="251" t="str">
        <f t="array" ref="C47">UPPER(B47)</f>
        <v>SSANTOSHKARTHIK@GMAIL.COM</v>
      </c>
      <c r="D47" s="250" t="s">
        <v>3698</v>
      </c>
      <c r="E47" s="250" t="s">
        <v>3699</v>
      </c>
      <c r="F47" s="252" t="str">
        <f t="shared" si="0"/>
        <v>SANTOSH KARTHIKSUNNATH</v>
      </c>
      <c r="G47" s="253">
        <v>16092164994</v>
      </c>
      <c r="H47" s="250" t="s">
        <v>2493</v>
      </c>
      <c r="I47" s="250" t="s">
        <v>20</v>
      </c>
      <c r="J47" s="250" t="s">
        <v>3700</v>
      </c>
      <c r="K47" s="250" t="s">
        <v>156</v>
      </c>
      <c r="L47" s="250" t="s">
        <v>3498</v>
      </c>
      <c r="M47" s="96"/>
      <c r="N47" s="96"/>
      <c r="O47" s="96"/>
      <c r="P47" s="96"/>
      <c r="Q47" s="250" t="s">
        <v>23</v>
      </c>
      <c r="R47" s="96"/>
      <c r="S47" s="254" t="s">
        <v>1727</v>
      </c>
      <c r="T47" s="258" t="str">
        <f t="shared" si="1"/>
        <v>Y</v>
      </c>
      <c r="U47" s="254" t="str">
        <f t="shared" ref="U47:V47" si="247">IF(OR(($T47 = "Y"),ISNUMBER(SEARCH(U$1, $L47)), ISNUMBER(SEARCH(U$1, $N47)), ISNUMBER(SEARCH(U$1, $P47))), "Y", "")</f>
        <v>Y</v>
      </c>
      <c r="V47" s="258" t="str">
        <f t="shared" si="247"/>
        <v>Y</v>
      </c>
      <c r="W47" s="254" t="str">
        <f t="shared" ref="W47:X47" si="248">IF(OR(($V47="Y"),($T47 = "Y"),ISNUMBER(SEARCH(W$1, $L47)), ISNUMBER(SEARCH(W$1, $N47)), ISNUMBER(SEARCH(W$1, $P47))), "Y", "")</f>
        <v>Y</v>
      </c>
      <c r="X47" s="254" t="str">
        <f t="shared" si="248"/>
        <v>Y</v>
      </c>
      <c r="Y47" s="258" t="str">
        <f t="shared" si="4"/>
        <v>Y</v>
      </c>
      <c r="Z47" s="254" t="str">
        <f t="shared" ref="Z47:AA47" si="249">IF(OR(($Y47="Y"),($T47 = "Y"),ISNUMBER(SEARCH(Z$1, $L47)), ISNUMBER(SEARCH(Z$1, $N47)), ISNUMBER(SEARCH(Z$1, $P47))), "Y", "")</f>
        <v>Y</v>
      </c>
      <c r="AA47" s="254" t="str">
        <f t="shared" si="249"/>
        <v>Y</v>
      </c>
      <c r="AB47" s="254" t="str">
        <f t="shared" ref="AB47:AC47" si="250">IF(OR(($T47 = "Y"),ISNUMBER(SEARCH(AB$1, $L47)), ISNUMBER(SEARCH(AB$1, $N47)), ISNUMBER(SEARCH(AB$1, $P47))), "Y", "")</f>
        <v>Y</v>
      </c>
      <c r="AC47" s="258" t="str">
        <f t="shared" si="250"/>
        <v>Y</v>
      </c>
      <c r="AD47" s="254" t="str">
        <f t="shared" ref="AD47:AE47" si="251">IF(OR(($AC47="Y"),($T47 = "Y"),ISNUMBER(SEARCH(AD$1, $L47)), ISNUMBER(SEARCH(AD$1, $N47)), ISNUMBER(SEARCH(AD$1, $P47))), "Y", "")</f>
        <v>Y</v>
      </c>
      <c r="AE47" s="254" t="str">
        <f t="shared" si="251"/>
        <v>Y</v>
      </c>
      <c r="AF47" s="254" t="str">
        <f t="shared" si="8"/>
        <v>Y</v>
      </c>
      <c r="AG47" s="15">
        <f t="shared" si="9"/>
        <v>9</v>
      </c>
      <c r="AH47" s="250" t="s">
        <v>3539</v>
      </c>
      <c r="AI47" s="268" t="str">
        <f t="shared" si="10"/>
        <v>CM</v>
      </c>
      <c r="AJ47" s="268" t="str">
        <f t="shared" si="11"/>
        <v>CM</v>
      </c>
      <c r="AK47" s="235" t="str">
        <f t="shared" si="12"/>
        <v>CM</v>
      </c>
      <c r="AL47" s="235" t="str">
        <f t="shared" si="13"/>
        <v>CM</v>
      </c>
      <c r="AM47" s="256" t="str">
        <f t="shared" si="206"/>
        <v>CM</v>
      </c>
      <c r="AN47" s="235" t="str">
        <f t="shared" si="15"/>
        <v>CM</v>
      </c>
      <c r="AO47" s="257" t="str">
        <f t="shared" si="16"/>
        <v>CM</v>
      </c>
      <c r="AP47" s="235" t="str">
        <f t="shared" si="17"/>
        <v>CM</v>
      </c>
      <c r="AQ47" s="235" t="str">
        <f t="shared" si="18"/>
        <v>CM</v>
      </c>
      <c r="AR47" s="96"/>
      <c r="AS47" s="235" t="str">
        <f t="shared" si="19"/>
        <v>CM</v>
      </c>
      <c r="AT47" s="96"/>
      <c r="AU47" s="96"/>
      <c r="AV47" s="96"/>
      <c r="AW47" s="96"/>
      <c r="AX47" s="96"/>
      <c r="AY47" s="96"/>
      <c r="AZ47" s="96"/>
      <c r="BA47" s="96"/>
      <c r="BB47" s="96"/>
      <c r="BC47" s="96"/>
      <c r="BD47" s="96"/>
      <c r="BE47" s="96"/>
      <c r="BF47" s="96"/>
      <c r="BG47" s="96"/>
      <c r="BH47" s="96"/>
      <c r="BI47" s="96"/>
      <c r="BJ47" s="96"/>
      <c r="BK47" s="96"/>
      <c r="BL47" s="96"/>
      <c r="BM47" s="96"/>
      <c r="BN47" s="96"/>
      <c r="BO47" s="96"/>
      <c r="BP47" s="96"/>
      <c r="BQ47" s="96"/>
      <c r="BR47" s="96"/>
      <c r="BS47" s="96"/>
      <c r="BT47" s="96"/>
      <c r="BU47" s="96"/>
      <c r="BV47" s="96"/>
      <c r="BW47" s="96"/>
      <c r="BX47" s="96"/>
      <c r="BY47" s="96"/>
      <c r="BZ47" s="96"/>
      <c r="CA47" s="96"/>
      <c r="CB47" s="96"/>
      <c r="CC47" s="96"/>
      <c r="CD47" s="96"/>
      <c r="CE47" s="96"/>
      <c r="CF47" s="96"/>
    </row>
    <row r="48" spans="1:84" ht="20.399999999999999">
      <c r="A48" s="249">
        <v>45081.354642268518</v>
      </c>
      <c r="B48" s="250" t="s">
        <v>231</v>
      </c>
      <c r="C48" s="251" t="str">
        <f t="array" ref="C48">UPPER(B48)</f>
        <v>SMAROJU18@GMAIL.COM</v>
      </c>
      <c r="D48" s="250" t="s">
        <v>338</v>
      </c>
      <c r="E48" s="250" t="s">
        <v>224</v>
      </c>
      <c r="F48" s="252" t="str">
        <f t="shared" si="0"/>
        <v>SRINIVASMAROJU</v>
      </c>
      <c r="G48" s="253">
        <v>4408320768</v>
      </c>
      <c r="H48" s="250" t="s">
        <v>18</v>
      </c>
      <c r="I48" s="250" t="s">
        <v>35</v>
      </c>
      <c r="J48" s="96"/>
      <c r="K48" s="96"/>
      <c r="L48" s="96"/>
      <c r="M48" s="250" t="s">
        <v>30</v>
      </c>
      <c r="N48" s="250" t="s">
        <v>3701</v>
      </c>
      <c r="O48" s="96"/>
      <c r="P48" s="96"/>
      <c r="Q48" s="250" t="s">
        <v>23</v>
      </c>
      <c r="R48" s="96"/>
      <c r="S48" s="254" t="s">
        <v>1727</v>
      </c>
      <c r="T48" s="255" t="str">
        <f t="shared" si="1"/>
        <v/>
      </c>
      <c r="U48" s="254" t="str">
        <f t="shared" ref="U48:V48" si="252">IF(OR(($T48 = "Y"),ISNUMBER(SEARCH(U$1, $L48)), ISNUMBER(SEARCH(U$1, $N48)), ISNUMBER(SEARCH(U$1, $P48))), "Y", "")</f>
        <v>Y</v>
      </c>
      <c r="V48" s="255" t="str">
        <f t="shared" si="252"/>
        <v/>
      </c>
      <c r="W48" s="96" t="str">
        <f t="shared" ref="W48:X48" si="253">IF(OR(($V48="Y"),($T48 = "Y"),ISNUMBER(SEARCH(W$1, $L48)), ISNUMBER(SEARCH(W$1, $N48)), ISNUMBER(SEARCH(W$1, $P48))), "Y", "")</f>
        <v/>
      </c>
      <c r="X48" s="254" t="str">
        <f t="shared" si="253"/>
        <v>Y</v>
      </c>
      <c r="Y48" s="255" t="str">
        <f t="shared" si="4"/>
        <v/>
      </c>
      <c r="Z48" s="254" t="str">
        <f t="shared" ref="Z48:AA48" si="254">IF(OR(($Y48="Y"),($T48 = "Y"),ISNUMBER(SEARCH(Z$1, $L48)), ISNUMBER(SEARCH(Z$1, $N48)), ISNUMBER(SEARCH(Z$1, $P48))), "Y", "")</f>
        <v>Y</v>
      </c>
      <c r="AA48" s="96" t="str">
        <f t="shared" si="254"/>
        <v/>
      </c>
      <c r="AB48" s="96" t="str">
        <f t="shared" ref="AB48:AC48" si="255">IF(OR(($T48 = "Y"),ISNUMBER(SEARCH(AB$1, $L48)), ISNUMBER(SEARCH(AB$1, $N48)), ISNUMBER(SEARCH(AB$1, $P48))), "Y", "")</f>
        <v/>
      </c>
      <c r="AC48" s="258" t="str">
        <f t="shared" si="255"/>
        <v>Y</v>
      </c>
      <c r="AD48" s="254" t="str">
        <f t="shared" ref="AD48:AE48" si="256">IF(OR(($AC48="Y"),($T48 = "Y"),ISNUMBER(SEARCH(AD$1, $L48)), ISNUMBER(SEARCH(AD$1, $N48)), ISNUMBER(SEARCH(AD$1, $P48))), "Y", "")</f>
        <v>Y</v>
      </c>
      <c r="AE48" s="254" t="str">
        <f t="shared" si="256"/>
        <v>Y</v>
      </c>
      <c r="AF48" s="254" t="str">
        <f t="shared" si="8"/>
        <v>Y</v>
      </c>
      <c r="AG48" s="15">
        <f t="shared" si="9"/>
        <v>6</v>
      </c>
      <c r="AH48" s="235" t="s">
        <v>3543</v>
      </c>
      <c r="AI48" s="235" t="s">
        <v>3543</v>
      </c>
      <c r="AJ48" s="96" t="str">
        <f t="shared" si="11"/>
        <v/>
      </c>
      <c r="AK48" s="235" t="str">
        <f t="shared" si="12"/>
        <v>Book Stall</v>
      </c>
      <c r="AL48" s="235" t="str">
        <f t="shared" si="13"/>
        <v>Book Stall</v>
      </c>
      <c r="AM48" s="262" t="str">
        <f>IF((AA48="Y"),AI48,"")</f>
        <v/>
      </c>
      <c r="AN48" s="96" t="str">
        <f t="shared" si="15"/>
        <v/>
      </c>
      <c r="AO48" s="264" t="str">
        <f t="shared" si="16"/>
        <v/>
      </c>
      <c r="AP48" s="235" t="str">
        <f t="shared" si="17"/>
        <v>Book Stall</v>
      </c>
      <c r="AQ48" s="235" t="str">
        <f t="shared" si="18"/>
        <v>Book Stall</v>
      </c>
      <c r="AR48" s="96"/>
      <c r="AS48" s="235" t="str">
        <f t="shared" si="19"/>
        <v>Book Stall</v>
      </c>
      <c r="AT48" s="96"/>
      <c r="AU48" s="235" t="s">
        <v>174</v>
      </c>
      <c r="AV48" s="235" t="s">
        <v>979</v>
      </c>
      <c r="AW48" s="96"/>
      <c r="AX48" s="96"/>
      <c r="AY48" s="96"/>
      <c r="AZ48" s="96"/>
      <c r="BA48" s="96"/>
      <c r="BB48" s="96"/>
      <c r="BC48" s="96"/>
      <c r="BD48" s="96"/>
      <c r="BE48" s="96"/>
      <c r="BF48" s="96"/>
      <c r="BG48" s="96"/>
      <c r="BH48" s="96"/>
      <c r="BI48" s="96"/>
      <c r="BJ48" s="96"/>
      <c r="BK48" s="96"/>
      <c r="BL48" s="96"/>
      <c r="BM48" s="96"/>
      <c r="BN48" s="96"/>
      <c r="BO48" s="96"/>
      <c r="BP48" s="96"/>
      <c r="BQ48" s="96"/>
      <c r="BR48" s="96"/>
      <c r="BS48" s="96"/>
      <c r="BT48" s="96"/>
      <c r="BU48" s="96"/>
      <c r="BV48" s="96"/>
      <c r="BW48" s="96"/>
      <c r="BX48" s="96"/>
      <c r="BY48" s="96"/>
      <c r="BZ48" s="96"/>
      <c r="CA48" s="96"/>
      <c r="CB48" s="96"/>
      <c r="CC48" s="96"/>
      <c r="CD48" s="96"/>
      <c r="CE48" s="96"/>
      <c r="CF48" s="96"/>
    </row>
    <row r="49" spans="1:84" ht="20.399999999999999">
      <c r="A49" s="249">
        <v>45076.635265520832</v>
      </c>
      <c r="B49" s="250" t="s">
        <v>774</v>
      </c>
      <c r="C49" s="251" t="str">
        <f t="array" ref="C49">UPPER(B49)</f>
        <v>SRIDHARRAJ80@GMAIL.COM</v>
      </c>
      <c r="D49" s="269" t="s">
        <v>775</v>
      </c>
      <c r="E49" s="270" t="s">
        <v>776</v>
      </c>
      <c r="F49" s="252" t="str">
        <f t="shared" si="0"/>
        <v>RAJAGOPALANRAMAN</v>
      </c>
      <c r="G49" s="253">
        <v>2035646858</v>
      </c>
      <c r="H49" s="250" t="s">
        <v>18</v>
      </c>
      <c r="I49" s="250" t="s">
        <v>20</v>
      </c>
      <c r="J49" s="250" t="s">
        <v>777</v>
      </c>
      <c r="K49" s="250" t="s">
        <v>147</v>
      </c>
      <c r="L49" s="250" t="s">
        <v>3637</v>
      </c>
      <c r="M49" s="96"/>
      <c r="N49" s="96"/>
      <c r="O49" s="96"/>
      <c r="P49" s="96"/>
      <c r="Q49" s="250" t="s">
        <v>23</v>
      </c>
      <c r="R49" s="96"/>
      <c r="S49" s="254" t="s">
        <v>1727</v>
      </c>
      <c r="T49" s="255" t="str">
        <f t="shared" si="1"/>
        <v/>
      </c>
      <c r="U49" s="96" t="str">
        <f t="shared" ref="U49:V49" si="257">IF(OR(($T49 = "Y"),ISNUMBER(SEARCH(U$1, $L49)), ISNUMBER(SEARCH(U$1, $N49)), ISNUMBER(SEARCH(U$1, $P49))), "Y", "")</f>
        <v/>
      </c>
      <c r="V49" s="258" t="str">
        <f t="shared" si="257"/>
        <v>Y</v>
      </c>
      <c r="W49" s="254" t="str">
        <f t="shared" ref="W49:X49" si="258">IF(OR(($V49="Y"),($T49 = "Y"),ISNUMBER(SEARCH(W$1, $L49)), ISNUMBER(SEARCH(W$1, $N49)), ISNUMBER(SEARCH(W$1, $P49))), "Y", "")</f>
        <v>Y</v>
      </c>
      <c r="X49" s="254" t="str">
        <f t="shared" si="258"/>
        <v>Y</v>
      </c>
      <c r="Y49" s="258" t="str">
        <f t="shared" si="4"/>
        <v>Y</v>
      </c>
      <c r="Z49" s="254" t="str">
        <f t="shared" ref="Z49:AA49" si="259">IF(OR(($Y49="Y"),($T49 = "Y"),ISNUMBER(SEARCH(Z$1, $L49)), ISNUMBER(SEARCH(Z$1, $N49)), ISNUMBER(SEARCH(Z$1, $P49))), "Y", "")</f>
        <v>Y</v>
      </c>
      <c r="AA49" s="254" t="str">
        <f t="shared" si="259"/>
        <v>Y</v>
      </c>
      <c r="AB49" s="254" t="str">
        <f t="shared" ref="AB49:AC49" si="260">IF(OR(($T49 = "Y"),ISNUMBER(SEARCH(AB$1, $L49)), ISNUMBER(SEARCH(AB$1, $N49)), ISNUMBER(SEARCH(AB$1, $P49))), "Y", "")</f>
        <v>Y</v>
      </c>
      <c r="AC49" s="258" t="str">
        <f t="shared" si="260"/>
        <v>Y</v>
      </c>
      <c r="AD49" s="254" t="str">
        <f t="shared" ref="AD49:AE49" si="261">IF(OR(($AC49="Y"),($T49 = "Y"),ISNUMBER(SEARCH(AD$1, $L49)), ISNUMBER(SEARCH(AD$1, $N49)), ISNUMBER(SEARCH(AD$1, $P49))), "Y", "")</f>
        <v>Y</v>
      </c>
      <c r="AE49" s="254" t="str">
        <f t="shared" si="261"/>
        <v>Y</v>
      </c>
      <c r="AF49" s="96" t="str">
        <f t="shared" si="8"/>
        <v/>
      </c>
      <c r="AG49" s="15">
        <f t="shared" si="9"/>
        <v>7</v>
      </c>
      <c r="AH49" s="235" t="s">
        <v>3539</v>
      </c>
      <c r="AI49" s="271" t="s">
        <v>3539</v>
      </c>
      <c r="AJ49" s="235" t="str">
        <f t="shared" si="11"/>
        <v>CM</v>
      </c>
      <c r="AK49" s="235" t="str">
        <f t="shared" si="12"/>
        <v>CM</v>
      </c>
      <c r="AL49" s="235" t="str">
        <f t="shared" si="13"/>
        <v>CM</v>
      </c>
      <c r="AM49" s="256" t="str">
        <f t="shared" ref="AM49:AM64" si="262">IF((AA49="Y"),AH49,"")</f>
        <v>CM</v>
      </c>
      <c r="AN49" s="235" t="str">
        <f t="shared" si="15"/>
        <v>CM</v>
      </c>
      <c r="AO49" s="257" t="str">
        <f t="shared" si="16"/>
        <v>CM</v>
      </c>
      <c r="AP49" s="235" t="str">
        <f t="shared" si="17"/>
        <v>CM</v>
      </c>
      <c r="AQ49" s="235" t="str">
        <f t="shared" si="18"/>
        <v>CM</v>
      </c>
      <c r="AR49" s="96"/>
      <c r="AS49" s="271" t="s">
        <v>3539</v>
      </c>
      <c r="AT49" s="96"/>
      <c r="AU49" s="235" t="s">
        <v>1727</v>
      </c>
      <c r="AV49" s="235" t="s">
        <v>979</v>
      </c>
      <c r="AW49" s="96"/>
      <c r="AX49" s="96"/>
      <c r="AY49" s="96"/>
      <c r="AZ49" s="96"/>
      <c r="BA49" s="96"/>
      <c r="BB49" s="96"/>
      <c r="BC49" s="96"/>
      <c r="BD49" s="96"/>
      <c r="BE49" s="96"/>
      <c r="BF49" s="96"/>
      <c r="BG49" s="96"/>
      <c r="BH49" s="96"/>
      <c r="BI49" s="96"/>
      <c r="BJ49" s="96"/>
      <c r="BK49" s="96"/>
      <c r="BL49" s="96"/>
      <c r="BM49" s="96"/>
      <c r="BN49" s="96"/>
      <c r="BO49" s="96"/>
      <c r="BP49" s="96"/>
      <c r="BQ49" s="96"/>
      <c r="BR49" s="96"/>
      <c r="BS49" s="96"/>
      <c r="BT49" s="96"/>
      <c r="BU49" s="96"/>
      <c r="BV49" s="96"/>
      <c r="BW49" s="96"/>
      <c r="BX49" s="96"/>
      <c r="BY49" s="96"/>
      <c r="BZ49" s="96"/>
      <c r="CA49" s="96"/>
      <c r="CB49" s="96"/>
      <c r="CC49" s="96"/>
      <c r="CD49" s="96"/>
      <c r="CE49" s="96"/>
      <c r="CF49" s="96"/>
    </row>
    <row r="50" spans="1:84" ht="20.399999999999999">
      <c r="A50" s="249">
        <v>45081.363091689811</v>
      </c>
      <c r="B50" s="250" t="s">
        <v>222</v>
      </c>
      <c r="C50" s="251" t="str">
        <f t="array" ref="C50">UPPER(B50)</f>
        <v>AMAROJU01@GMAIL.COM</v>
      </c>
      <c r="D50" s="250" t="s">
        <v>3702</v>
      </c>
      <c r="E50" s="250" t="s">
        <v>3686</v>
      </c>
      <c r="F50" s="252" t="str">
        <f t="shared" si="0"/>
        <v xml:space="preserve">ADITYA MAROJU </v>
      </c>
      <c r="G50" s="250" t="s">
        <v>3703</v>
      </c>
      <c r="H50" s="250" t="s">
        <v>18</v>
      </c>
      <c r="I50" s="250" t="s">
        <v>20</v>
      </c>
      <c r="J50" s="250" t="s">
        <v>3179</v>
      </c>
      <c r="K50" s="250" t="s">
        <v>30</v>
      </c>
      <c r="L50" s="250" t="s">
        <v>3704</v>
      </c>
      <c r="M50" s="96"/>
      <c r="N50" s="96"/>
      <c r="O50" s="96"/>
      <c r="P50" s="96"/>
      <c r="Q50" s="250" t="s">
        <v>23</v>
      </c>
      <c r="R50" s="96"/>
      <c r="S50" s="254" t="s">
        <v>1727</v>
      </c>
      <c r="T50" s="255" t="str">
        <f t="shared" si="1"/>
        <v/>
      </c>
      <c r="U50" s="96" t="str">
        <f t="shared" ref="U50:V50" si="263">IF(OR(($T50 = "Y"),ISNUMBER(SEARCH(U$1, $L50)), ISNUMBER(SEARCH(U$1, $N50)), ISNUMBER(SEARCH(U$1, $P50))), "Y", "")</f>
        <v/>
      </c>
      <c r="V50" s="255" t="str">
        <f t="shared" si="263"/>
        <v/>
      </c>
      <c r="W50" s="96" t="str">
        <f t="shared" ref="W50:X50" si="264">IF(OR(($V50="Y"),($T50 = "Y"),ISNUMBER(SEARCH(W$1, $L50)), ISNUMBER(SEARCH(W$1, $N50)), ISNUMBER(SEARCH(W$1, $P50))), "Y", "")</f>
        <v/>
      </c>
      <c r="X50" s="96" t="str">
        <f t="shared" si="264"/>
        <v/>
      </c>
      <c r="Y50" s="258" t="str">
        <f t="shared" si="4"/>
        <v>Y</v>
      </c>
      <c r="Z50" s="254" t="str">
        <f t="shared" ref="Z50:AA50" si="265">IF(OR(($Y50="Y"),($T50 = "Y"),ISNUMBER(SEARCH(Z$1, $L50)), ISNUMBER(SEARCH(Z$1, $N50)), ISNUMBER(SEARCH(Z$1, $P50))), "Y", "")</f>
        <v>Y</v>
      </c>
      <c r="AA50" s="254" t="str">
        <f t="shared" si="265"/>
        <v>Y</v>
      </c>
      <c r="AB50" s="254" t="str">
        <f t="shared" ref="AB50:AC50" si="266">IF(OR(($T50 = "Y"),ISNUMBER(SEARCH(AB$1, $L50)), ISNUMBER(SEARCH(AB$1, $N50)), ISNUMBER(SEARCH(AB$1, $P50))), "Y", "")</f>
        <v>Y</v>
      </c>
      <c r="AC50" s="258" t="str">
        <f t="shared" si="266"/>
        <v>Y</v>
      </c>
      <c r="AD50" s="254" t="str">
        <f t="shared" ref="AD50:AE50" si="267">IF(OR(($AC50="Y"),($T50 = "Y"),ISNUMBER(SEARCH(AD$1, $L50)), ISNUMBER(SEARCH(AD$1, $N50)), ISNUMBER(SEARCH(AD$1, $P50))), "Y", "")</f>
        <v>Y</v>
      </c>
      <c r="AE50" s="254" t="str">
        <f t="shared" si="267"/>
        <v>Y</v>
      </c>
      <c r="AF50" s="96" t="str">
        <f t="shared" si="8"/>
        <v/>
      </c>
      <c r="AG50" s="15">
        <f t="shared" si="9"/>
        <v>5</v>
      </c>
      <c r="AH50" s="250" t="s">
        <v>3539</v>
      </c>
      <c r="AI50" s="96" t="str">
        <f t="shared" ref="AI50:AI123" si="268">IF((U50="Y"),AH50,"")</f>
        <v/>
      </c>
      <c r="AJ50" s="96" t="str">
        <f t="shared" si="11"/>
        <v/>
      </c>
      <c r="AK50" s="96" t="str">
        <f t="shared" si="12"/>
        <v/>
      </c>
      <c r="AL50" s="235" t="str">
        <f t="shared" si="13"/>
        <v>CM</v>
      </c>
      <c r="AM50" s="256" t="str">
        <f t="shared" si="262"/>
        <v>CM</v>
      </c>
      <c r="AN50" s="235" t="str">
        <f t="shared" si="15"/>
        <v>CM</v>
      </c>
      <c r="AO50" s="257" t="str">
        <f t="shared" si="16"/>
        <v>CM</v>
      </c>
      <c r="AP50" s="235" t="str">
        <f t="shared" si="17"/>
        <v>CM</v>
      </c>
      <c r="AQ50" s="235" t="str">
        <f t="shared" si="18"/>
        <v>CM</v>
      </c>
      <c r="AR50" s="96"/>
      <c r="AS50" s="96" t="str">
        <f t="shared" ref="AS50:AS88" si="269">IF((AF50="Y"),AH50,"")</f>
        <v/>
      </c>
      <c r="AT50" s="96"/>
      <c r="AU50" s="235" t="s">
        <v>1727</v>
      </c>
      <c r="AV50" s="235" t="s">
        <v>979</v>
      </c>
      <c r="AW50" s="96"/>
      <c r="AX50" s="96"/>
      <c r="AY50" s="96"/>
      <c r="AZ50" s="96"/>
      <c r="BA50" s="96"/>
      <c r="BB50" s="96"/>
      <c r="BC50" s="96"/>
      <c r="BD50" s="96"/>
      <c r="BE50" s="96"/>
      <c r="BF50" s="96"/>
      <c r="BG50" s="96"/>
      <c r="BH50" s="96"/>
      <c r="BI50" s="96"/>
      <c r="BJ50" s="96"/>
      <c r="BK50" s="96"/>
      <c r="BL50" s="96"/>
      <c r="BM50" s="96"/>
      <c r="BN50" s="96"/>
      <c r="BO50" s="96"/>
      <c r="BP50" s="96"/>
      <c r="BQ50" s="96"/>
      <c r="BR50" s="96"/>
      <c r="BS50" s="96"/>
      <c r="BT50" s="96"/>
      <c r="BU50" s="96"/>
      <c r="BV50" s="96"/>
      <c r="BW50" s="96"/>
      <c r="BX50" s="96"/>
      <c r="BY50" s="96"/>
      <c r="BZ50" s="96"/>
      <c r="CA50" s="96"/>
      <c r="CB50" s="96"/>
      <c r="CC50" s="96"/>
      <c r="CD50" s="96"/>
      <c r="CE50" s="96"/>
      <c r="CF50" s="96"/>
    </row>
    <row r="51" spans="1:84" ht="20.399999999999999">
      <c r="A51" s="249">
        <v>45076.648004814815</v>
      </c>
      <c r="B51" s="250" t="s">
        <v>139</v>
      </c>
      <c r="C51" s="251" t="str">
        <f t="array" ref="C51">UPPER(B51)</f>
        <v>VIJIRAJAN@GMAIL.COM</v>
      </c>
      <c r="D51" s="250" t="s">
        <v>141</v>
      </c>
      <c r="E51" s="250" t="s">
        <v>143</v>
      </c>
      <c r="F51" s="252" t="str">
        <f t="shared" si="0"/>
        <v>RENGARAJANRAMASAMY</v>
      </c>
      <c r="G51" s="250" t="s">
        <v>3705</v>
      </c>
      <c r="H51" s="250" t="s">
        <v>18</v>
      </c>
      <c r="I51" s="250" t="s">
        <v>35</v>
      </c>
      <c r="J51" s="96"/>
      <c r="K51" s="96"/>
      <c r="L51" s="96"/>
      <c r="M51" s="250" t="s">
        <v>156</v>
      </c>
      <c r="N51" s="250" t="s">
        <v>3706</v>
      </c>
      <c r="O51" s="96"/>
      <c r="P51" s="96"/>
      <c r="Q51" s="250" t="s">
        <v>23</v>
      </c>
      <c r="R51" s="96"/>
      <c r="S51" s="254" t="s">
        <v>1727</v>
      </c>
      <c r="T51" s="255" t="str">
        <f t="shared" si="1"/>
        <v/>
      </c>
      <c r="U51" s="96" t="str">
        <f t="shared" ref="U51:V51" si="270">IF(OR(($T51 = "Y"),ISNUMBER(SEARCH(U$1, $L51)), ISNUMBER(SEARCH(U$1, $N51)), ISNUMBER(SEARCH(U$1, $P51))), "Y", "")</f>
        <v/>
      </c>
      <c r="V51" s="255" t="str">
        <f t="shared" si="270"/>
        <v/>
      </c>
      <c r="W51" s="96" t="str">
        <f t="shared" ref="W51:X51" si="271">IF(OR(($V51="Y"),($T51 = "Y"),ISNUMBER(SEARCH(W$1, $L51)), ISNUMBER(SEARCH(W$1, $N51)), ISNUMBER(SEARCH(W$1, $P51))), "Y", "")</f>
        <v/>
      </c>
      <c r="X51" s="254" t="str">
        <f t="shared" si="271"/>
        <v>Y</v>
      </c>
      <c r="Y51" s="255" t="str">
        <f t="shared" si="4"/>
        <v/>
      </c>
      <c r="Z51" s="96" t="str">
        <f t="shared" ref="Z51:AA51" si="272">IF(OR(($Y51="Y"),($T51 = "Y"),ISNUMBER(SEARCH(Z$1, $L51)), ISNUMBER(SEARCH(Z$1, $N51)), ISNUMBER(SEARCH(Z$1, $P51))), "Y", "")</f>
        <v/>
      </c>
      <c r="AA51" s="254" t="str">
        <f t="shared" si="272"/>
        <v>Y</v>
      </c>
      <c r="AB51" s="254" t="str">
        <f t="shared" ref="AB51:AC51" si="273">IF(OR(($T51 = "Y"),ISNUMBER(SEARCH(AB$1, $L51)), ISNUMBER(SEARCH(AB$1, $N51)), ISNUMBER(SEARCH(AB$1, $P51))), "Y", "")</f>
        <v>Y</v>
      </c>
      <c r="AC51" s="258" t="str">
        <f t="shared" si="273"/>
        <v>Y</v>
      </c>
      <c r="AD51" s="254" t="str">
        <f t="shared" ref="AD51:AE51" si="274">IF(OR(($AC51="Y"),($T51 = "Y"),ISNUMBER(SEARCH(AD$1, $L51)), ISNUMBER(SEARCH(AD$1, $N51)), ISNUMBER(SEARCH(AD$1, $P51))), "Y", "")</f>
        <v>Y</v>
      </c>
      <c r="AE51" s="254" t="str">
        <f t="shared" si="274"/>
        <v>Y</v>
      </c>
      <c r="AF51" s="254" t="str">
        <f t="shared" si="8"/>
        <v>Y</v>
      </c>
      <c r="AG51" s="15">
        <f t="shared" si="9"/>
        <v>6</v>
      </c>
      <c r="AH51" s="235" t="s">
        <v>3546</v>
      </c>
      <c r="AI51" s="96" t="str">
        <f t="shared" si="268"/>
        <v/>
      </c>
      <c r="AJ51" s="96" t="str">
        <f t="shared" si="11"/>
        <v/>
      </c>
      <c r="AK51" s="235" t="str">
        <f t="shared" si="12"/>
        <v>MP</v>
      </c>
      <c r="AL51" s="96" t="str">
        <f t="shared" si="13"/>
        <v/>
      </c>
      <c r="AM51" s="256" t="str">
        <f t="shared" si="262"/>
        <v>MP</v>
      </c>
      <c r="AN51" s="235" t="str">
        <f t="shared" si="15"/>
        <v>MP</v>
      </c>
      <c r="AO51" s="257" t="str">
        <f t="shared" si="16"/>
        <v>MP</v>
      </c>
      <c r="AP51" s="235" t="str">
        <f t="shared" si="17"/>
        <v>MP</v>
      </c>
      <c r="AQ51" s="235" t="str">
        <f t="shared" si="18"/>
        <v>MP</v>
      </c>
      <c r="AR51" s="96"/>
      <c r="AS51" s="235" t="str">
        <f t="shared" si="269"/>
        <v>MP</v>
      </c>
      <c r="AT51" s="96"/>
      <c r="AU51" s="235" t="s">
        <v>1727</v>
      </c>
      <c r="AV51" s="235" t="s">
        <v>979</v>
      </c>
      <c r="AW51" s="96"/>
      <c r="AX51" s="96"/>
      <c r="AY51" s="96"/>
      <c r="AZ51" s="96"/>
      <c r="BA51" s="96"/>
      <c r="BB51" s="96"/>
      <c r="BC51" s="96"/>
      <c r="BD51" s="96"/>
      <c r="BE51" s="96"/>
      <c r="BF51" s="96"/>
      <c r="BG51" s="96"/>
      <c r="BH51" s="96"/>
      <c r="BI51" s="96"/>
      <c r="BJ51" s="96"/>
      <c r="BK51" s="96"/>
      <c r="BL51" s="96"/>
      <c r="BM51" s="96"/>
      <c r="BN51" s="96"/>
      <c r="BO51" s="96"/>
      <c r="BP51" s="96"/>
      <c r="BQ51" s="96"/>
      <c r="BR51" s="96"/>
      <c r="BS51" s="96"/>
      <c r="BT51" s="96"/>
      <c r="BU51" s="96"/>
      <c r="BV51" s="96"/>
      <c r="BW51" s="96"/>
      <c r="BX51" s="96"/>
      <c r="BY51" s="96"/>
      <c r="BZ51" s="96"/>
      <c r="CA51" s="96"/>
      <c r="CB51" s="96"/>
      <c r="CC51" s="96"/>
      <c r="CD51" s="96"/>
      <c r="CE51" s="96"/>
      <c r="CF51" s="96"/>
    </row>
    <row r="52" spans="1:84" ht="20.399999999999999">
      <c r="A52" s="249">
        <v>45081.49956704861</v>
      </c>
      <c r="B52" s="250" t="s">
        <v>3707</v>
      </c>
      <c r="C52" s="251" t="str">
        <f t="array" ref="C52">UPPER(B52)</f>
        <v>APARNA.BIOCHEM@GMAIL.COM</v>
      </c>
      <c r="D52" s="250" t="s">
        <v>3708</v>
      </c>
      <c r="E52" s="250" t="s">
        <v>3709</v>
      </c>
      <c r="F52" s="252" t="str">
        <f t="shared" si="0"/>
        <v>ANIL KUMAR GOTTIMUKKULA</v>
      </c>
      <c r="G52" s="253">
        <v>3122132757</v>
      </c>
      <c r="H52" s="250" t="s">
        <v>18</v>
      </c>
      <c r="I52" s="250" t="s">
        <v>20</v>
      </c>
      <c r="J52" s="250" t="s">
        <v>3710</v>
      </c>
      <c r="K52" s="250" t="s">
        <v>156</v>
      </c>
      <c r="L52" s="250" t="s">
        <v>3663</v>
      </c>
      <c r="M52" s="96"/>
      <c r="N52" s="96"/>
      <c r="O52" s="96"/>
      <c r="P52" s="96"/>
      <c r="Q52" s="250" t="s">
        <v>23</v>
      </c>
      <c r="R52" s="96"/>
      <c r="S52" s="254" t="s">
        <v>1727</v>
      </c>
      <c r="T52" s="255" t="str">
        <f t="shared" si="1"/>
        <v/>
      </c>
      <c r="U52" s="96" t="str">
        <f t="shared" ref="U52:V52" si="275">IF(OR(($T52 = "Y"),ISNUMBER(SEARCH(U$1, $L52)), ISNUMBER(SEARCH(U$1, $N52)), ISNUMBER(SEARCH(U$1, $P52))), "Y", "")</f>
        <v/>
      </c>
      <c r="V52" s="255" t="str">
        <f t="shared" si="275"/>
        <v/>
      </c>
      <c r="W52" s="96" t="str">
        <f t="shared" ref="W52:X52" si="276">IF(OR(($V52="Y"),($T52 = "Y"),ISNUMBER(SEARCH(W$1, $L52)), ISNUMBER(SEARCH(W$1, $N52)), ISNUMBER(SEARCH(W$1, $P52))), "Y", "")</f>
        <v/>
      </c>
      <c r="X52" s="96" t="str">
        <f t="shared" si="276"/>
        <v/>
      </c>
      <c r="Y52" s="255" t="str">
        <f t="shared" si="4"/>
        <v/>
      </c>
      <c r="Z52" s="96" t="str">
        <f t="shared" ref="Z52:AA52" si="277">IF(OR(($Y52="Y"),($T52 = "Y"),ISNUMBER(SEARCH(Z$1, $L52)), ISNUMBER(SEARCH(Z$1, $N52)), ISNUMBER(SEARCH(Z$1, $P52))), "Y", "")</f>
        <v/>
      </c>
      <c r="AA52" s="254" t="str">
        <f t="shared" si="277"/>
        <v>Y</v>
      </c>
      <c r="AB52" s="254" t="str">
        <f t="shared" ref="AB52:AC52" si="278">IF(OR(($T52 = "Y"),ISNUMBER(SEARCH(AB$1, $L52)), ISNUMBER(SEARCH(AB$1, $N52)), ISNUMBER(SEARCH(AB$1, $P52))), "Y", "")</f>
        <v>Y</v>
      </c>
      <c r="AC52" s="255" t="str">
        <f t="shared" si="278"/>
        <v/>
      </c>
      <c r="AD52" s="96" t="str">
        <f t="shared" ref="AD52:AE52" si="279">IF(OR(($AC52="Y"),($T52 = "Y"),ISNUMBER(SEARCH(AD$1, $L52)), ISNUMBER(SEARCH(AD$1, $N52)), ISNUMBER(SEARCH(AD$1, $P52))), "Y", "")</f>
        <v/>
      </c>
      <c r="AE52" s="96" t="str">
        <f t="shared" si="279"/>
        <v/>
      </c>
      <c r="AF52" s="96" t="str">
        <f t="shared" si="8"/>
        <v/>
      </c>
      <c r="AG52" s="15">
        <f t="shared" si="9"/>
        <v>2</v>
      </c>
      <c r="AH52" s="250" t="s">
        <v>3546</v>
      </c>
      <c r="AI52" s="96" t="str">
        <f t="shared" si="268"/>
        <v/>
      </c>
      <c r="AJ52" s="96" t="str">
        <f t="shared" si="11"/>
        <v/>
      </c>
      <c r="AK52" s="96" t="str">
        <f t="shared" si="12"/>
        <v/>
      </c>
      <c r="AL52" s="96" t="str">
        <f t="shared" si="13"/>
        <v/>
      </c>
      <c r="AM52" s="256" t="str">
        <f t="shared" si="262"/>
        <v>MP</v>
      </c>
      <c r="AN52" s="235" t="str">
        <f t="shared" si="15"/>
        <v>MP</v>
      </c>
      <c r="AO52" s="257" t="str">
        <f t="shared" si="16"/>
        <v>MP</v>
      </c>
      <c r="AP52" s="96" t="str">
        <f t="shared" si="17"/>
        <v/>
      </c>
      <c r="AQ52" s="96" t="str">
        <f t="shared" si="18"/>
        <v/>
      </c>
      <c r="AR52" s="96"/>
      <c r="AS52" s="96" t="str">
        <f t="shared" si="269"/>
        <v/>
      </c>
      <c r="AT52" s="96"/>
      <c r="AU52" s="96"/>
      <c r="AV52" s="96"/>
      <c r="AW52" s="96"/>
      <c r="AX52" s="96"/>
      <c r="AY52" s="96"/>
      <c r="AZ52" s="96"/>
      <c r="BA52" s="96"/>
      <c r="BB52" s="96"/>
      <c r="BC52" s="96"/>
      <c r="BD52" s="96"/>
      <c r="BE52" s="96"/>
      <c r="BF52" s="96"/>
      <c r="BG52" s="96"/>
      <c r="BH52" s="96"/>
      <c r="BI52" s="96"/>
      <c r="BJ52" s="96"/>
      <c r="BK52" s="96"/>
      <c r="BL52" s="96"/>
      <c r="BM52" s="96"/>
      <c r="BN52" s="96"/>
      <c r="BO52" s="96"/>
      <c r="BP52" s="96"/>
      <c r="BQ52" s="96"/>
      <c r="BR52" s="96"/>
      <c r="BS52" s="96"/>
      <c r="BT52" s="96"/>
      <c r="BU52" s="96"/>
      <c r="BV52" s="96"/>
      <c r="BW52" s="96"/>
      <c r="BX52" s="96"/>
      <c r="BY52" s="96"/>
      <c r="BZ52" s="96"/>
      <c r="CA52" s="96"/>
      <c r="CB52" s="96"/>
      <c r="CC52" s="96"/>
      <c r="CD52" s="96"/>
      <c r="CE52" s="96"/>
      <c r="CF52" s="96"/>
    </row>
    <row r="53" spans="1:84" ht="20.399999999999999">
      <c r="A53" s="249">
        <v>45076.700938344904</v>
      </c>
      <c r="B53" s="267" t="s">
        <v>477</v>
      </c>
      <c r="C53" s="251" t="str">
        <f t="array" ref="C53">UPPER(B53)</f>
        <v>SUCHENDRA@GMAIL.COM</v>
      </c>
      <c r="D53" s="250" t="s">
        <v>478</v>
      </c>
      <c r="E53" s="250" t="s">
        <v>479</v>
      </c>
      <c r="F53" s="252" t="str">
        <f t="shared" si="0"/>
        <v>SUCHENDRAPARVATANENI</v>
      </c>
      <c r="G53" s="250" t="s">
        <v>3711</v>
      </c>
      <c r="H53" s="250" t="s">
        <v>18</v>
      </c>
      <c r="I53" s="250" t="s">
        <v>2493</v>
      </c>
      <c r="J53" s="96"/>
      <c r="K53" s="96"/>
      <c r="L53" s="96"/>
      <c r="M53" s="96"/>
      <c r="N53" s="96"/>
      <c r="O53" s="250" t="s">
        <v>3712</v>
      </c>
      <c r="P53" s="250" t="s">
        <v>3498</v>
      </c>
      <c r="Q53" s="250" t="s">
        <v>23</v>
      </c>
      <c r="R53" s="96"/>
      <c r="S53" s="254" t="s">
        <v>1727</v>
      </c>
      <c r="T53" s="258" t="str">
        <f t="shared" si="1"/>
        <v>Y</v>
      </c>
      <c r="U53" s="254" t="str">
        <f t="shared" ref="U53:V53" si="280">IF(OR(($T53 = "Y"),ISNUMBER(SEARCH(U$1, $L53)), ISNUMBER(SEARCH(U$1, $N53)), ISNUMBER(SEARCH(U$1, $P53))), "Y", "")</f>
        <v>Y</v>
      </c>
      <c r="V53" s="258" t="str">
        <f t="shared" si="280"/>
        <v>Y</v>
      </c>
      <c r="W53" s="254" t="str">
        <f t="shared" ref="W53:X53" si="281">IF(OR(($V53="Y"),($T53 = "Y"),ISNUMBER(SEARCH(W$1, $L53)), ISNUMBER(SEARCH(W$1, $N53)), ISNUMBER(SEARCH(W$1, $P53))), "Y", "")</f>
        <v>Y</v>
      </c>
      <c r="X53" s="254" t="str">
        <f t="shared" si="281"/>
        <v>Y</v>
      </c>
      <c r="Y53" s="258" t="str">
        <f t="shared" si="4"/>
        <v>Y</v>
      </c>
      <c r="Z53" s="254" t="str">
        <f t="shared" ref="Z53:AA53" si="282">IF(OR(($Y53="Y"),($T53 = "Y"),ISNUMBER(SEARCH(Z$1, $L53)), ISNUMBER(SEARCH(Z$1, $N53)), ISNUMBER(SEARCH(Z$1, $P53))), "Y", "")</f>
        <v>Y</v>
      </c>
      <c r="AA53" s="254" t="str">
        <f t="shared" si="282"/>
        <v>Y</v>
      </c>
      <c r="AB53" s="254" t="str">
        <f t="shared" ref="AB53:AC53" si="283">IF(OR(($T53 = "Y"),ISNUMBER(SEARCH(AB$1, $L53)), ISNUMBER(SEARCH(AB$1, $N53)), ISNUMBER(SEARCH(AB$1, $P53))), "Y", "")</f>
        <v>Y</v>
      </c>
      <c r="AC53" s="258" t="str">
        <f t="shared" si="283"/>
        <v>Y</v>
      </c>
      <c r="AD53" s="254" t="str">
        <f t="shared" ref="AD53:AE53" si="284">IF(OR(($AC53="Y"),($T53 = "Y"),ISNUMBER(SEARCH(AD$1, $L53)), ISNUMBER(SEARCH(AD$1, $N53)), ISNUMBER(SEARCH(AD$1, $P53))), "Y", "")</f>
        <v>Y</v>
      </c>
      <c r="AE53" s="254" t="str">
        <f t="shared" si="284"/>
        <v>Y</v>
      </c>
      <c r="AF53" s="254" t="str">
        <f t="shared" si="8"/>
        <v>Y</v>
      </c>
      <c r="AG53" s="15">
        <f t="shared" si="9"/>
        <v>9</v>
      </c>
      <c r="AH53" s="250" t="s">
        <v>1768</v>
      </c>
      <c r="AI53" s="235" t="str">
        <f t="shared" si="268"/>
        <v>Greenroom</v>
      </c>
      <c r="AJ53" s="235" t="str">
        <f t="shared" si="11"/>
        <v>Greenroom</v>
      </c>
      <c r="AK53" s="235" t="str">
        <f t="shared" si="12"/>
        <v>Greenroom</v>
      </c>
      <c r="AL53" s="235" t="str">
        <f t="shared" si="13"/>
        <v>Greenroom</v>
      </c>
      <c r="AM53" s="256" t="str">
        <f t="shared" si="262"/>
        <v>Greenroom</v>
      </c>
      <c r="AN53" s="235" t="str">
        <f t="shared" si="15"/>
        <v>Greenroom</v>
      </c>
      <c r="AO53" s="257" t="str">
        <f t="shared" si="16"/>
        <v>Greenroom</v>
      </c>
      <c r="AP53" s="235" t="str">
        <f t="shared" si="17"/>
        <v>Greenroom</v>
      </c>
      <c r="AQ53" s="235" t="str">
        <f t="shared" si="18"/>
        <v>Greenroom</v>
      </c>
      <c r="AR53" s="96"/>
      <c r="AS53" s="235" t="str">
        <f t="shared" si="269"/>
        <v>Greenroom</v>
      </c>
      <c r="AT53" s="96"/>
      <c r="AU53" s="96"/>
      <c r="AV53" s="96"/>
      <c r="AW53" s="96"/>
      <c r="AX53" s="96"/>
      <c r="AY53" s="96"/>
      <c r="AZ53" s="96"/>
      <c r="BA53" s="96"/>
      <c r="BB53" s="96"/>
      <c r="BC53" s="96"/>
      <c r="BD53" s="96"/>
      <c r="BE53" s="96"/>
      <c r="BF53" s="96"/>
      <c r="BG53" s="96"/>
      <c r="BH53" s="96"/>
      <c r="BI53" s="96"/>
      <c r="BJ53" s="96"/>
      <c r="BK53" s="96"/>
      <c r="BL53" s="96"/>
      <c r="BM53" s="96"/>
      <c r="BN53" s="96"/>
      <c r="BO53" s="96"/>
      <c r="BP53" s="96"/>
      <c r="BQ53" s="96"/>
      <c r="BR53" s="96"/>
      <c r="BS53" s="96"/>
      <c r="BT53" s="96"/>
      <c r="BU53" s="96"/>
      <c r="BV53" s="96"/>
      <c r="BW53" s="96"/>
      <c r="BX53" s="96"/>
      <c r="BY53" s="96"/>
      <c r="BZ53" s="96"/>
      <c r="CA53" s="96"/>
      <c r="CB53" s="96"/>
      <c r="CC53" s="96"/>
      <c r="CD53" s="96"/>
      <c r="CE53" s="96"/>
      <c r="CF53" s="96"/>
    </row>
    <row r="54" spans="1:84" ht="20.399999999999999">
      <c r="A54" s="249">
        <v>45082.923934432867</v>
      </c>
      <c r="B54" s="250" t="s">
        <v>3713</v>
      </c>
      <c r="C54" s="251" t="str">
        <f t="array" ref="C54">UPPER(B54)</f>
        <v>GHKUMAR87@GMAIL.COM</v>
      </c>
      <c r="D54" s="250" t="s">
        <v>3714</v>
      </c>
      <c r="E54" s="250" t="s">
        <v>3715</v>
      </c>
      <c r="F54" s="252" t="str">
        <f t="shared" si="0"/>
        <v>HARISHGATTUPALLY</v>
      </c>
      <c r="G54" s="253">
        <v>7327815170</v>
      </c>
      <c r="H54" s="250" t="s">
        <v>18</v>
      </c>
      <c r="I54" s="250" t="s">
        <v>20</v>
      </c>
      <c r="J54" s="250" t="s">
        <v>99</v>
      </c>
      <c r="K54" s="250" t="s">
        <v>30</v>
      </c>
      <c r="L54" s="250" t="s">
        <v>3498</v>
      </c>
      <c r="M54" s="96"/>
      <c r="N54" s="96"/>
      <c r="O54" s="96"/>
      <c r="P54" s="96"/>
      <c r="Q54" s="250" t="s">
        <v>23</v>
      </c>
      <c r="R54" s="96"/>
      <c r="S54" s="254" t="s">
        <v>1727</v>
      </c>
      <c r="T54" s="258" t="str">
        <f t="shared" si="1"/>
        <v>Y</v>
      </c>
      <c r="U54" s="254" t="str">
        <f t="shared" ref="U54:V54" si="285">IF(OR(($T54 = "Y"),ISNUMBER(SEARCH(U$1, $L54)), ISNUMBER(SEARCH(U$1, $N54)), ISNUMBER(SEARCH(U$1, $P54))), "Y", "")</f>
        <v>Y</v>
      </c>
      <c r="V54" s="258" t="str">
        <f t="shared" si="285"/>
        <v>Y</v>
      </c>
      <c r="W54" s="254" t="str">
        <f t="shared" ref="W54:X54" si="286">IF(OR(($V54="Y"),($T54 = "Y"),ISNUMBER(SEARCH(W$1, $L54)), ISNUMBER(SEARCH(W$1, $N54)), ISNUMBER(SEARCH(W$1, $P54))), "Y", "")</f>
        <v>Y</v>
      </c>
      <c r="X54" s="254" t="str">
        <f t="shared" si="286"/>
        <v>Y</v>
      </c>
      <c r="Y54" s="258" t="str">
        <f t="shared" si="4"/>
        <v>Y</v>
      </c>
      <c r="Z54" s="254" t="str">
        <f t="shared" ref="Z54:AA54" si="287">IF(OR(($Y54="Y"),($T54 = "Y"),ISNUMBER(SEARCH(Z$1, $L54)), ISNUMBER(SEARCH(Z$1, $N54)), ISNUMBER(SEARCH(Z$1, $P54))), "Y", "")</f>
        <v>Y</v>
      </c>
      <c r="AA54" s="254" t="str">
        <f t="shared" si="287"/>
        <v>Y</v>
      </c>
      <c r="AB54" s="254" t="str">
        <f t="shared" ref="AB54:AC54" si="288">IF(OR(($T54 = "Y"),ISNUMBER(SEARCH(AB$1, $L54)), ISNUMBER(SEARCH(AB$1, $N54)), ISNUMBER(SEARCH(AB$1, $P54))), "Y", "")</f>
        <v>Y</v>
      </c>
      <c r="AC54" s="258" t="str">
        <f t="shared" si="288"/>
        <v>Y</v>
      </c>
      <c r="AD54" s="254" t="str">
        <f t="shared" ref="AD54:AE54" si="289">IF(OR(($AC54="Y"),($T54 = "Y"),ISNUMBER(SEARCH(AD$1, $L54)), ISNUMBER(SEARCH(AD$1, $N54)), ISNUMBER(SEARCH(AD$1, $P54))), "Y", "")</f>
        <v>Y</v>
      </c>
      <c r="AE54" s="254" t="str">
        <f t="shared" si="289"/>
        <v>Y</v>
      </c>
      <c r="AF54" s="254" t="str">
        <f t="shared" si="8"/>
        <v>Y</v>
      </c>
      <c r="AG54" s="15">
        <f t="shared" si="9"/>
        <v>9</v>
      </c>
      <c r="AH54" s="250" t="s">
        <v>3539</v>
      </c>
      <c r="AI54" s="235" t="str">
        <f t="shared" si="268"/>
        <v>CM</v>
      </c>
      <c r="AJ54" s="235" t="str">
        <f t="shared" si="11"/>
        <v>CM</v>
      </c>
      <c r="AK54" s="235" t="str">
        <f t="shared" si="12"/>
        <v>CM</v>
      </c>
      <c r="AL54" s="235" t="str">
        <f t="shared" si="13"/>
        <v>CM</v>
      </c>
      <c r="AM54" s="256" t="str">
        <f t="shared" si="262"/>
        <v>CM</v>
      </c>
      <c r="AN54" s="235" t="str">
        <f t="shared" si="15"/>
        <v>CM</v>
      </c>
      <c r="AO54" s="257" t="str">
        <f t="shared" si="16"/>
        <v>CM</v>
      </c>
      <c r="AP54" s="235" t="str">
        <f t="shared" si="17"/>
        <v>CM</v>
      </c>
      <c r="AQ54" s="235" t="str">
        <f t="shared" si="18"/>
        <v>CM</v>
      </c>
      <c r="AR54" s="96"/>
      <c r="AS54" s="235" t="str">
        <f t="shared" si="269"/>
        <v>CM</v>
      </c>
      <c r="AT54" s="96"/>
      <c r="AU54" s="96"/>
      <c r="AV54" s="96"/>
      <c r="AW54" s="96"/>
      <c r="AX54" s="96"/>
      <c r="AY54" s="96"/>
      <c r="AZ54" s="96"/>
      <c r="BA54" s="96"/>
      <c r="BB54" s="96"/>
      <c r="BC54" s="96"/>
      <c r="BD54" s="96"/>
      <c r="BE54" s="96"/>
      <c r="BF54" s="96"/>
      <c r="BG54" s="96"/>
      <c r="BH54" s="96"/>
      <c r="BI54" s="96"/>
      <c r="BJ54" s="96"/>
      <c r="BK54" s="96"/>
      <c r="BL54" s="96"/>
      <c r="BM54" s="96"/>
      <c r="BN54" s="96"/>
      <c r="BO54" s="96"/>
      <c r="BP54" s="96"/>
      <c r="BQ54" s="96"/>
      <c r="BR54" s="96"/>
      <c r="BS54" s="96"/>
      <c r="BT54" s="96"/>
      <c r="BU54" s="96"/>
      <c r="BV54" s="96"/>
      <c r="BW54" s="96"/>
      <c r="BX54" s="96"/>
      <c r="BY54" s="96"/>
      <c r="BZ54" s="96"/>
      <c r="CA54" s="96"/>
      <c r="CB54" s="96"/>
      <c r="CC54" s="96"/>
      <c r="CD54" s="96"/>
      <c r="CE54" s="96"/>
      <c r="CF54" s="96"/>
    </row>
    <row r="55" spans="1:84" ht="20.399999999999999">
      <c r="A55" s="249">
        <v>45076.732470532406</v>
      </c>
      <c r="B55" s="250" t="s">
        <v>790</v>
      </c>
      <c r="C55" s="251" t="str">
        <f t="array" ref="C55">UPPER(B55)</f>
        <v>CHHATBAR.AMIT@GMAIL.COM</v>
      </c>
      <c r="D55" s="261" t="s">
        <v>791</v>
      </c>
      <c r="E55" s="250" t="s">
        <v>3716</v>
      </c>
      <c r="F55" s="252" t="str">
        <f t="shared" si="0"/>
        <v>AMITCHHATBAR</v>
      </c>
      <c r="G55" s="253">
        <v>4698795899</v>
      </c>
      <c r="H55" s="250" t="s">
        <v>18</v>
      </c>
      <c r="I55" s="250" t="s">
        <v>35</v>
      </c>
      <c r="J55" s="96"/>
      <c r="K55" s="96"/>
      <c r="L55" s="96"/>
      <c r="M55" s="250" t="s">
        <v>147</v>
      </c>
      <c r="N55" s="250" t="s">
        <v>3637</v>
      </c>
      <c r="O55" s="96"/>
      <c r="P55" s="96"/>
      <c r="Q55" s="250" t="s">
        <v>23</v>
      </c>
      <c r="R55" s="96"/>
      <c r="S55" s="254" t="s">
        <v>1727</v>
      </c>
      <c r="T55" s="255" t="str">
        <f t="shared" si="1"/>
        <v/>
      </c>
      <c r="U55" s="96" t="str">
        <f t="shared" ref="U55:V55" si="290">IF(OR(($T55 = "Y"),ISNUMBER(SEARCH(U$1, $L55)), ISNUMBER(SEARCH(U$1, $N55)), ISNUMBER(SEARCH(U$1, $P55))), "Y", "")</f>
        <v/>
      </c>
      <c r="V55" s="258" t="str">
        <f t="shared" si="290"/>
        <v>Y</v>
      </c>
      <c r="W55" s="254" t="str">
        <f t="shared" ref="W55:X55" si="291">IF(OR(($V55="Y"),($T55 = "Y"),ISNUMBER(SEARCH(W$1, $L55)), ISNUMBER(SEARCH(W$1, $N55)), ISNUMBER(SEARCH(W$1, $P55))), "Y", "")</f>
        <v>Y</v>
      </c>
      <c r="X55" s="254" t="str">
        <f t="shared" si="291"/>
        <v>Y</v>
      </c>
      <c r="Y55" s="258" t="str">
        <f t="shared" si="4"/>
        <v>Y</v>
      </c>
      <c r="Z55" s="254" t="str">
        <f t="shared" ref="Z55:AA55" si="292">IF(OR(($Y55="Y"),($T55 = "Y"),ISNUMBER(SEARCH(Z$1, $L55)), ISNUMBER(SEARCH(Z$1, $N55)), ISNUMBER(SEARCH(Z$1, $P55))), "Y", "")</f>
        <v>Y</v>
      </c>
      <c r="AA55" s="254" t="str">
        <f t="shared" si="292"/>
        <v>Y</v>
      </c>
      <c r="AB55" s="254" t="str">
        <f t="shared" ref="AB55:AC55" si="293">IF(OR(($T55 = "Y"),ISNUMBER(SEARCH(AB$1, $L55)), ISNUMBER(SEARCH(AB$1, $N55)), ISNUMBER(SEARCH(AB$1, $P55))), "Y", "")</f>
        <v>Y</v>
      </c>
      <c r="AC55" s="258" t="str">
        <f t="shared" si="293"/>
        <v>Y</v>
      </c>
      <c r="AD55" s="254" t="str">
        <f t="shared" ref="AD55:AE55" si="294">IF(OR(($AC55="Y"),($T55 = "Y"),ISNUMBER(SEARCH(AD$1, $L55)), ISNUMBER(SEARCH(AD$1, $N55)), ISNUMBER(SEARCH(AD$1, $P55))), "Y", "")</f>
        <v>Y</v>
      </c>
      <c r="AE55" s="254" t="str">
        <f t="shared" si="294"/>
        <v>Y</v>
      </c>
      <c r="AF55" s="96" t="str">
        <f t="shared" si="8"/>
        <v/>
      </c>
      <c r="AG55" s="15">
        <f t="shared" si="9"/>
        <v>7</v>
      </c>
      <c r="AH55" s="235" t="s">
        <v>3546</v>
      </c>
      <c r="AI55" s="96" t="str">
        <f t="shared" si="268"/>
        <v/>
      </c>
      <c r="AJ55" s="235" t="str">
        <f t="shared" si="11"/>
        <v>MP</v>
      </c>
      <c r="AK55" s="235" t="str">
        <f t="shared" si="12"/>
        <v>MP</v>
      </c>
      <c r="AL55" s="235" t="str">
        <f t="shared" si="13"/>
        <v>MP</v>
      </c>
      <c r="AM55" s="256" t="str">
        <f t="shared" si="262"/>
        <v>MP</v>
      </c>
      <c r="AN55" s="235" t="str">
        <f t="shared" si="15"/>
        <v>MP</v>
      </c>
      <c r="AO55" s="257" t="str">
        <f t="shared" si="16"/>
        <v>MP</v>
      </c>
      <c r="AP55" s="235" t="str">
        <f t="shared" si="17"/>
        <v>MP</v>
      </c>
      <c r="AQ55" s="235" t="str">
        <f t="shared" si="18"/>
        <v>MP</v>
      </c>
      <c r="AR55" s="96"/>
      <c r="AS55" s="96" t="str">
        <f t="shared" si="269"/>
        <v/>
      </c>
      <c r="AT55" s="96"/>
      <c r="AU55" s="235" t="s">
        <v>3564</v>
      </c>
      <c r="AV55" s="235" t="s">
        <v>979</v>
      </c>
      <c r="AW55" s="96"/>
      <c r="AX55" s="96"/>
      <c r="AY55" s="96"/>
      <c r="AZ55" s="96"/>
      <c r="BA55" s="96"/>
      <c r="BB55" s="96"/>
      <c r="BC55" s="96"/>
      <c r="BD55" s="96"/>
      <c r="BE55" s="96"/>
      <c r="BF55" s="96"/>
      <c r="BG55" s="96"/>
      <c r="BH55" s="96"/>
      <c r="BI55" s="96"/>
      <c r="BJ55" s="96"/>
      <c r="BK55" s="96"/>
      <c r="BL55" s="96"/>
      <c r="BM55" s="96"/>
      <c r="BN55" s="96"/>
      <c r="BO55" s="96"/>
      <c r="BP55" s="96"/>
      <c r="BQ55" s="96"/>
      <c r="BR55" s="96"/>
      <c r="BS55" s="96"/>
      <c r="BT55" s="96"/>
      <c r="BU55" s="96"/>
      <c r="BV55" s="96"/>
      <c r="BW55" s="96"/>
      <c r="BX55" s="96"/>
      <c r="BY55" s="96"/>
      <c r="BZ55" s="96"/>
      <c r="CA55" s="96"/>
      <c r="CB55" s="96"/>
      <c r="CC55" s="96"/>
      <c r="CD55" s="96"/>
      <c r="CE55" s="96"/>
      <c r="CF55" s="96"/>
    </row>
    <row r="56" spans="1:84" ht="20.399999999999999">
      <c r="A56" s="249">
        <v>45076.750468969913</v>
      </c>
      <c r="B56" s="250" t="s">
        <v>3717</v>
      </c>
      <c r="C56" s="251" t="str">
        <f t="array" ref="C56">UPPER(B56)</f>
        <v>CHANDROOS@GMAIL.COM</v>
      </c>
      <c r="D56" s="250" t="s">
        <v>3718</v>
      </c>
      <c r="E56" s="250" t="s">
        <v>2393</v>
      </c>
      <c r="F56" s="252" t="str">
        <f t="shared" si="0"/>
        <v>CHANDRA SEKHARCHAGANTI</v>
      </c>
      <c r="G56" s="253">
        <v>4698195468</v>
      </c>
      <c r="H56" s="250" t="s">
        <v>18</v>
      </c>
      <c r="I56" s="250" t="s">
        <v>20</v>
      </c>
      <c r="J56" s="250" t="s">
        <v>3719</v>
      </c>
      <c r="K56" s="250" t="s">
        <v>227</v>
      </c>
      <c r="L56" s="250" t="s">
        <v>3498</v>
      </c>
      <c r="M56" s="96"/>
      <c r="N56" s="96"/>
      <c r="O56" s="96"/>
      <c r="P56" s="96"/>
      <c r="Q56" s="250" t="s">
        <v>23</v>
      </c>
      <c r="R56" s="96"/>
      <c r="S56" s="254" t="s">
        <v>1727</v>
      </c>
      <c r="T56" s="258" t="str">
        <f t="shared" si="1"/>
        <v>Y</v>
      </c>
      <c r="U56" s="254" t="str">
        <f t="shared" ref="U56:V56" si="295">IF(OR(($T56 = "Y"),ISNUMBER(SEARCH(U$1, $L56)), ISNUMBER(SEARCH(U$1, $N56)), ISNUMBER(SEARCH(U$1, $P56))), "Y", "")</f>
        <v>Y</v>
      </c>
      <c r="V56" s="258" t="str">
        <f t="shared" si="295"/>
        <v>Y</v>
      </c>
      <c r="W56" s="254" t="str">
        <f t="shared" ref="W56:X56" si="296">IF(OR(($V56="Y"),($T56 = "Y"),ISNUMBER(SEARCH(W$1, $L56)), ISNUMBER(SEARCH(W$1, $N56)), ISNUMBER(SEARCH(W$1, $P56))), "Y", "")</f>
        <v>Y</v>
      </c>
      <c r="X56" s="254" t="str">
        <f t="shared" si="296"/>
        <v>Y</v>
      </c>
      <c r="Y56" s="258" t="str">
        <f t="shared" si="4"/>
        <v>Y</v>
      </c>
      <c r="Z56" s="254" t="str">
        <f t="shared" ref="Z56:AA56" si="297">IF(OR(($Y56="Y"),($T56 = "Y"),ISNUMBER(SEARCH(Z$1, $L56)), ISNUMBER(SEARCH(Z$1, $N56)), ISNUMBER(SEARCH(Z$1, $P56))), "Y", "")</f>
        <v>Y</v>
      </c>
      <c r="AA56" s="254" t="str">
        <f t="shared" si="297"/>
        <v>Y</v>
      </c>
      <c r="AB56" s="254" t="str">
        <f t="shared" ref="AB56:AC56" si="298">IF(OR(($T56 = "Y"),ISNUMBER(SEARCH(AB$1, $L56)), ISNUMBER(SEARCH(AB$1, $N56)), ISNUMBER(SEARCH(AB$1, $P56))), "Y", "")</f>
        <v>Y</v>
      </c>
      <c r="AC56" s="258" t="str">
        <f t="shared" si="298"/>
        <v>Y</v>
      </c>
      <c r="AD56" s="254" t="str">
        <f t="shared" ref="AD56:AE56" si="299">IF(OR(($AC56="Y"),($T56 = "Y"),ISNUMBER(SEARCH(AD$1, $L56)), ISNUMBER(SEARCH(AD$1, $N56)), ISNUMBER(SEARCH(AD$1, $P56))), "Y", "")</f>
        <v>Y</v>
      </c>
      <c r="AE56" s="254" t="str">
        <f t="shared" si="299"/>
        <v>Y</v>
      </c>
      <c r="AF56" s="254" t="str">
        <f t="shared" si="8"/>
        <v>Y</v>
      </c>
      <c r="AG56" s="15">
        <f t="shared" si="9"/>
        <v>9</v>
      </c>
      <c r="AH56" s="250" t="s">
        <v>1743</v>
      </c>
      <c r="AI56" s="235" t="str">
        <f t="shared" si="268"/>
        <v>Reserve</v>
      </c>
      <c r="AJ56" s="235" t="str">
        <f t="shared" si="11"/>
        <v>Reserve</v>
      </c>
      <c r="AK56" s="235" t="str">
        <f t="shared" si="12"/>
        <v>Reserve</v>
      </c>
      <c r="AL56" s="235" t="str">
        <f t="shared" si="13"/>
        <v>Reserve</v>
      </c>
      <c r="AM56" s="256" t="str">
        <f t="shared" si="262"/>
        <v>Reserve</v>
      </c>
      <c r="AN56" s="235" t="str">
        <f t="shared" si="15"/>
        <v>Reserve</v>
      </c>
      <c r="AO56" s="257" t="str">
        <f t="shared" si="16"/>
        <v>Reserve</v>
      </c>
      <c r="AP56" s="235" t="str">
        <f t="shared" si="17"/>
        <v>Reserve</v>
      </c>
      <c r="AQ56" s="235" t="str">
        <f t="shared" si="18"/>
        <v>Reserve</v>
      </c>
      <c r="AR56" s="96"/>
      <c r="AS56" s="235" t="str">
        <f t="shared" si="269"/>
        <v>Reserve</v>
      </c>
      <c r="AT56" s="96"/>
      <c r="AU56" s="96"/>
      <c r="AV56" s="96"/>
      <c r="AW56" s="96"/>
      <c r="AX56" s="96"/>
      <c r="AY56" s="96"/>
      <c r="AZ56" s="96"/>
      <c r="BA56" s="96"/>
      <c r="BB56" s="96"/>
      <c r="BC56" s="96"/>
      <c r="BD56" s="96"/>
      <c r="BE56" s="96"/>
      <c r="BF56" s="96"/>
      <c r="BG56" s="96"/>
      <c r="BH56" s="96"/>
      <c r="BI56" s="96"/>
      <c r="BJ56" s="96"/>
      <c r="BK56" s="96"/>
      <c r="BL56" s="96"/>
      <c r="BM56" s="96"/>
      <c r="BN56" s="96"/>
      <c r="BO56" s="96"/>
      <c r="BP56" s="96"/>
      <c r="BQ56" s="96"/>
      <c r="BR56" s="96"/>
      <c r="BS56" s="96"/>
      <c r="BT56" s="96"/>
      <c r="BU56" s="96"/>
      <c r="BV56" s="96"/>
      <c r="BW56" s="96"/>
      <c r="BX56" s="96"/>
      <c r="BY56" s="96"/>
      <c r="BZ56" s="96"/>
      <c r="CA56" s="96"/>
      <c r="CB56" s="96"/>
      <c r="CC56" s="96"/>
      <c r="CD56" s="96"/>
      <c r="CE56" s="96"/>
      <c r="CF56" s="96"/>
    </row>
    <row r="57" spans="1:84" ht="20.399999999999999">
      <c r="A57" s="249">
        <v>45076.757958784721</v>
      </c>
      <c r="B57" s="250" t="s">
        <v>68</v>
      </c>
      <c r="C57" s="251" t="str">
        <f t="array" ref="C57">UPPER(B57)</f>
        <v>SANKARANH@YAHOO.COM</v>
      </c>
      <c r="D57" s="265" t="s">
        <v>2235</v>
      </c>
      <c r="E57" s="265" t="s">
        <v>70</v>
      </c>
      <c r="F57" s="252" t="str">
        <f t="shared" si="0"/>
        <v xml:space="preserve">SANKARANHARIHARAN </v>
      </c>
      <c r="G57" s="253">
        <v>7133026481</v>
      </c>
      <c r="H57" s="250" t="s">
        <v>18</v>
      </c>
      <c r="I57" s="250" t="s">
        <v>35</v>
      </c>
      <c r="J57" s="96"/>
      <c r="K57" s="96"/>
      <c r="L57" s="96"/>
      <c r="M57" s="250" t="s">
        <v>30</v>
      </c>
      <c r="N57" s="250" t="s">
        <v>3498</v>
      </c>
      <c r="O57" s="96"/>
      <c r="P57" s="96"/>
      <c r="Q57" s="250" t="s">
        <v>23</v>
      </c>
      <c r="R57" s="96"/>
      <c r="S57" s="254" t="s">
        <v>1727</v>
      </c>
      <c r="T57" s="258" t="str">
        <f t="shared" si="1"/>
        <v>Y</v>
      </c>
      <c r="U57" s="254" t="str">
        <f t="shared" ref="U57:V57" si="300">IF(OR(($T57 = "Y"),ISNUMBER(SEARCH(U$1, $L57)), ISNUMBER(SEARCH(U$1, $N57)), ISNUMBER(SEARCH(U$1, $P57))), "Y", "")</f>
        <v>Y</v>
      </c>
      <c r="V57" s="258" t="str">
        <f t="shared" si="300"/>
        <v>Y</v>
      </c>
      <c r="W57" s="254" t="str">
        <f t="shared" ref="W57:X57" si="301">IF(OR(($V57="Y"),($T57 = "Y"),ISNUMBER(SEARCH(W$1, $L57)), ISNUMBER(SEARCH(W$1, $N57)), ISNUMBER(SEARCH(W$1, $P57))), "Y", "")</f>
        <v>Y</v>
      </c>
      <c r="X57" s="254" t="str">
        <f t="shared" si="301"/>
        <v>Y</v>
      </c>
      <c r="Y57" s="258" t="str">
        <f t="shared" si="4"/>
        <v>Y</v>
      </c>
      <c r="Z57" s="254" t="str">
        <f t="shared" ref="Z57:AA57" si="302">IF(OR(($Y57="Y"),($T57 = "Y"),ISNUMBER(SEARCH(Z$1, $L57)), ISNUMBER(SEARCH(Z$1, $N57)), ISNUMBER(SEARCH(Z$1, $P57))), "Y", "")</f>
        <v>Y</v>
      </c>
      <c r="AA57" s="254" t="str">
        <f t="shared" si="302"/>
        <v>Y</v>
      </c>
      <c r="AB57" s="254" t="str">
        <f t="shared" ref="AB57:AC57" si="303">IF(OR(($T57 = "Y"),ISNUMBER(SEARCH(AB$1, $L57)), ISNUMBER(SEARCH(AB$1, $N57)), ISNUMBER(SEARCH(AB$1, $P57))), "Y", "")</f>
        <v>Y</v>
      </c>
      <c r="AC57" s="258" t="str">
        <f t="shared" si="303"/>
        <v>Y</v>
      </c>
      <c r="AD57" s="254" t="str">
        <f t="shared" ref="AD57:AE57" si="304">IF(OR(($AC57="Y"),($T57 = "Y"),ISNUMBER(SEARCH(AD$1, $L57)), ISNUMBER(SEARCH(AD$1, $N57)), ISNUMBER(SEARCH(AD$1, $P57))), "Y", "")</f>
        <v>Y</v>
      </c>
      <c r="AE57" s="254" t="str">
        <f t="shared" si="304"/>
        <v>Y</v>
      </c>
      <c r="AF57" s="254" t="str">
        <f t="shared" si="8"/>
        <v>Y</v>
      </c>
      <c r="AG57" s="15">
        <f t="shared" si="9"/>
        <v>9</v>
      </c>
      <c r="AH57" s="250" t="s">
        <v>3539</v>
      </c>
      <c r="AI57" s="235" t="str">
        <f t="shared" si="268"/>
        <v>CM</v>
      </c>
      <c r="AJ57" s="235" t="str">
        <f t="shared" si="11"/>
        <v>CM</v>
      </c>
      <c r="AK57" s="235" t="str">
        <f t="shared" si="12"/>
        <v>CM</v>
      </c>
      <c r="AL57" s="235" t="str">
        <f t="shared" si="13"/>
        <v>CM</v>
      </c>
      <c r="AM57" s="256" t="str">
        <f t="shared" si="262"/>
        <v>CM</v>
      </c>
      <c r="AN57" s="235" t="str">
        <f t="shared" si="15"/>
        <v>CM</v>
      </c>
      <c r="AO57" s="257" t="str">
        <f t="shared" si="16"/>
        <v>CM</v>
      </c>
      <c r="AP57" s="235" t="str">
        <f t="shared" si="17"/>
        <v>CM</v>
      </c>
      <c r="AQ57" s="235" t="str">
        <f t="shared" si="18"/>
        <v>CM</v>
      </c>
      <c r="AR57" s="96"/>
      <c r="AS57" s="235" t="str">
        <f t="shared" si="269"/>
        <v>CM</v>
      </c>
      <c r="AT57" s="96"/>
      <c r="AU57" s="235" t="s">
        <v>1727</v>
      </c>
      <c r="AV57" s="235" t="s">
        <v>979</v>
      </c>
      <c r="AW57" s="96"/>
      <c r="AX57" s="96"/>
      <c r="AY57" s="96"/>
      <c r="AZ57" s="96"/>
      <c r="BA57" s="96"/>
      <c r="BB57" s="96"/>
      <c r="BC57" s="96"/>
      <c r="BD57" s="96"/>
      <c r="BE57" s="96"/>
      <c r="BF57" s="96"/>
      <c r="BG57" s="96"/>
      <c r="BH57" s="96"/>
      <c r="BI57" s="96"/>
      <c r="BJ57" s="96"/>
      <c r="BK57" s="96"/>
      <c r="BL57" s="96"/>
      <c r="BM57" s="96"/>
      <c r="BN57" s="96"/>
      <c r="BO57" s="96"/>
      <c r="BP57" s="96"/>
      <c r="BQ57" s="96"/>
      <c r="BR57" s="96"/>
      <c r="BS57" s="96"/>
      <c r="BT57" s="96"/>
      <c r="BU57" s="96"/>
      <c r="BV57" s="96"/>
      <c r="BW57" s="96"/>
      <c r="BX57" s="96"/>
      <c r="BY57" s="96"/>
      <c r="BZ57" s="96"/>
      <c r="CA57" s="96"/>
      <c r="CB57" s="96"/>
      <c r="CC57" s="96"/>
      <c r="CD57" s="96"/>
      <c r="CE57" s="96"/>
      <c r="CF57" s="96"/>
    </row>
    <row r="58" spans="1:84" ht="20.399999999999999">
      <c r="A58" s="249">
        <v>45083.009646307866</v>
      </c>
      <c r="B58" s="250" t="s">
        <v>119</v>
      </c>
      <c r="C58" s="251" t="str">
        <f t="array" ref="C58">UPPER(B58)</f>
        <v>MTMHASKAR@GMAIL.COM</v>
      </c>
      <c r="D58" s="250" t="s">
        <v>120</v>
      </c>
      <c r="E58" s="250" t="s">
        <v>121</v>
      </c>
      <c r="F58" s="252" t="str">
        <f t="shared" si="0"/>
        <v>MANGESHMHASKAR</v>
      </c>
      <c r="G58" s="253">
        <v>2146808844</v>
      </c>
      <c r="H58" s="250" t="s">
        <v>18</v>
      </c>
      <c r="I58" s="250" t="s">
        <v>20</v>
      </c>
      <c r="J58" s="250" t="s">
        <v>3720</v>
      </c>
      <c r="K58" s="250" t="s">
        <v>205</v>
      </c>
      <c r="L58" s="250" t="s">
        <v>3721</v>
      </c>
      <c r="M58" s="96"/>
      <c r="N58" s="96"/>
      <c r="O58" s="96"/>
      <c r="P58" s="96"/>
      <c r="Q58" s="250" t="s">
        <v>23</v>
      </c>
      <c r="R58" s="96"/>
      <c r="S58" s="254" t="s">
        <v>1727</v>
      </c>
      <c r="T58" s="255" t="str">
        <f t="shared" si="1"/>
        <v/>
      </c>
      <c r="U58" s="254" t="str">
        <f t="shared" ref="U58:V58" si="305">IF(OR(($T58 = "Y"),ISNUMBER(SEARCH(U$1, $L58)), ISNUMBER(SEARCH(U$1, $N58)), ISNUMBER(SEARCH(U$1, $P58))), "Y", "")</f>
        <v>Y</v>
      </c>
      <c r="V58" s="255" t="str">
        <f t="shared" si="305"/>
        <v/>
      </c>
      <c r="W58" s="96" t="str">
        <f t="shared" ref="W58:X58" si="306">IF(OR(($V58="Y"),($T58 = "Y"),ISNUMBER(SEARCH(W$1, $L58)), ISNUMBER(SEARCH(W$1, $N58)), ISNUMBER(SEARCH(W$1, $P58))), "Y", "")</f>
        <v/>
      </c>
      <c r="X58" s="254" t="str">
        <f t="shared" si="306"/>
        <v>Y</v>
      </c>
      <c r="Y58" s="258" t="str">
        <f t="shared" si="4"/>
        <v>Y</v>
      </c>
      <c r="Z58" s="254" t="str">
        <f t="shared" ref="Z58:AA58" si="307">IF(OR(($Y58="Y"),($T58 = "Y"),ISNUMBER(SEARCH(Z$1, $L58)), ISNUMBER(SEARCH(Z$1, $N58)), ISNUMBER(SEARCH(Z$1, $P58))), "Y", "")</f>
        <v>Y</v>
      </c>
      <c r="AA58" s="254" t="str">
        <f t="shared" si="307"/>
        <v>Y</v>
      </c>
      <c r="AB58" s="96" t="str">
        <f t="shared" ref="AB58:AC58" si="308">IF(OR(($T58 = "Y"),ISNUMBER(SEARCH(AB$1, $L58)), ISNUMBER(SEARCH(AB$1, $N58)), ISNUMBER(SEARCH(AB$1, $P58))), "Y", "")</f>
        <v/>
      </c>
      <c r="AC58" s="255" t="str">
        <f t="shared" si="308"/>
        <v/>
      </c>
      <c r="AD58" s="96" t="str">
        <f t="shared" ref="AD58:AE58" si="309">IF(OR(($AC58="Y"),($T58 = "Y"),ISNUMBER(SEARCH(AD$1, $L58)), ISNUMBER(SEARCH(AD$1, $N58)), ISNUMBER(SEARCH(AD$1, $P58))), "Y", "")</f>
        <v/>
      </c>
      <c r="AE58" s="96" t="str">
        <f t="shared" si="309"/>
        <v/>
      </c>
      <c r="AF58" s="96" t="str">
        <f t="shared" si="8"/>
        <v/>
      </c>
      <c r="AG58" s="15">
        <f t="shared" si="9"/>
        <v>4</v>
      </c>
      <c r="AH58" s="235" t="s">
        <v>3539</v>
      </c>
      <c r="AI58" s="235" t="str">
        <f t="shared" si="268"/>
        <v>CM</v>
      </c>
      <c r="AJ58" s="96" t="str">
        <f t="shared" si="11"/>
        <v/>
      </c>
      <c r="AK58" s="235" t="str">
        <f t="shared" si="12"/>
        <v>CM</v>
      </c>
      <c r="AL58" s="235" t="str">
        <f t="shared" si="13"/>
        <v>CM</v>
      </c>
      <c r="AM58" s="256" t="str">
        <f t="shared" si="262"/>
        <v>CM</v>
      </c>
      <c r="AN58" s="96" t="str">
        <f t="shared" si="15"/>
        <v/>
      </c>
      <c r="AO58" s="264" t="str">
        <f t="shared" si="16"/>
        <v/>
      </c>
      <c r="AP58" s="96" t="str">
        <f t="shared" si="17"/>
        <v/>
      </c>
      <c r="AQ58" s="96" t="str">
        <f t="shared" si="18"/>
        <v/>
      </c>
      <c r="AR58" s="96"/>
      <c r="AS58" s="96" t="str">
        <f t="shared" si="269"/>
        <v/>
      </c>
      <c r="AT58" s="96"/>
      <c r="AU58" s="96"/>
      <c r="AV58" s="96"/>
      <c r="AW58" s="96"/>
      <c r="AX58" s="96"/>
      <c r="AY58" s="96"/>
      <c r="AZ58" s="96"/>
      <c r="BA58" s="96"/>
      <c r="BB58" s="96"/>
      <c r="BC58" s="96"/>
      <c r="BD58" s="96"/>
      <c r="BE58" s="96"/>
      <c r="BF58" s="96"/>
      <c r="BG58" s="96"/>
      <c r="BH58" s="96"/>
      <c r="BI58" s="96"/>
      <c r="BJ58" s="96"/>
      <c r="BK58" s="96"/>
      <c r="BL58" s="96"/>
      <c r="BM58" s="96"/>
      <c r="BN58" s="96"/>
      <c r="BO58" s="96"/>
      <c r="BP58" s="96"/>
      <c r="BQ58" s="96"/>
      <c r="BR58" s="96"/>
      <c r="BS58" s="96"/>
      <c r="BT58" s="96"/>
      <c r="BU58" s="96"/>
      <c r="BV58" s="96"/>
      <c r="BW58" s="96"/>
      <c r="BX58" s="96"/>
      <c r="BY58" s="96"/>
      <c r="BZ58" s="96"/>
      <c r="CA58" s="96"/>
      <c r="CB58" s="96"/>
      <c r="CC58" s="96"/>
      <c r="CD58" s="96"/>
      <c r="CE58" s="96"/>
      <c r="CF58" s="96"/>
    </row>
    <row r="59" spans="1:84" ht="20.399999999999999">
      <c r="A59" s="249">
        <v>45083.333946365739</v>
      </c>
      <c r="B59" s="250" t="s">
        <v>3722</v>
      </c>
      <c r="C59" s="251" t="str">
        <f t="array" ref="C59">UPPER(B59)</f>
        <v>CHNAVEENS@GMAIL.COM</v>
      </c>
      <c r="D59" s="251" t="s">
        <v>3723</v>
      </c>
      <c r="E59" s="250" t="s">
        <v>83</v>
      </c>
      <c r="F59" s="252" t="str">
        <f t="shared" si="0"/>
        <v xml:space="preserve">NAVEEN CHITTURI </v>
      </c>
      <c r="G59" s="253">
        <v>9139129156</v>
      </c>
      <c r="H59" s="250" t="s">
        <v>18</v>
      </c>
      <c r="I59" s="250" t="s">
        <v>2493</v>
      </c>
      <c r="J59" s="96"/>
      <c r="K59" s="96"/>
      <c r="L59" s="96"/>
      <c r="M59" s="96"/>
      <c r="N59" s="96"/>
      <c r="O59" s="250" t="s">
        <v>3724</v>
      </c>
      <c r="P59" s="250" t="s">
        <v>3725</v>
      </c>
      <c r="Q59" s="250" t="s">
        <v>23</v>
      </c>
      <c r="R59" s="96"/>
      <c r="S59" s="254" t="s">
        <v>1727</v>
      </c>
      <c r="T59" s="255" t="str">
        <f t="shared" si="1"/>
        <v/>
      </c>
      <c r="U59" s="96" t="str">
        <f t="shared" ref="U59:V59" si="310">IF(OR(($T59 = "Y"),ISNUMBER(SEARCH(U$1, $L59)), ISNUMBER(SEARCH(U$1, $N59)), ISNUMBER(SEARCH(U$1, $P59))), "Y", "")</f>
        <v/>
      </c>
      <c r="V59" s="255" t="str">
        <f t="shared" si="310"/>
        <v/>
      </c>
      <c r="W59" s="96" t="str">
        <f t="shared" ref="W59:X59" si="311">IF(OR(($V59="Y"),($T59 = "Y"),ISNUMBER(SEARCH(W$1, $L59)), ISNUMBER(SEARCH(W$1, $N59)), ISNUMBER(SEARCH(W$1, $P59))), "Y", "")</f>
        <v/>
      </c>
      <c r="X59" s="254" t="str">
        <f t="shared" si="311"/>
        <v>Y</v>
      </c>
      <c r="Y59" s="255" t="str">
        <f t="shared" si="4"/>
        <v/>
      </c>
      <c r="Z59" s="96" t="str">
        <f t="shared" ref="Z59:AA59" si="312">IF(OR(($Y59="Y"),($T59 = "Y"),ISNUMBER(SEARCH(Z$1, $L59)), ISNUMBER(SEARCH(Z$1, $N59)), ISNUMBER(SEARCH(Z$1, $P59))), "Y", "")</f>
        <v/>
      </c>
      <c r="AA59" s="254" t="str">
        <f t="shared" si="312"/>
        <v>Y</v>
      </c>
      <c r="AB59" s="254" t="str">
        <f t="shared" ref="AB59:AC59" si="313">IF(OR(($T59 = "Y"),ISNUMBER(SEARCH(AB$1, $L59)), ISNUMBER(SEARCH(AB$1, $N59)), ISNUMBER(SEARCH(AB$1, $P59))), "Y", "")</f>
        <v>Y</v>
      </c>
      <c r="AC59" s="255" t="str">
        <f t="shared" si="313"/>
        <v/>
      </c>
      <c r="AD59" s="96" t="str">
        <f t="shared" ref="AD59:AE59" si="314">IF(OR(($AC59="Y"),($T59 = "Y"),ISNUMBER(SEARCH(AD$1, $L59)), ISNUMBER(SEARCH(AD$1, $N59)), ISNUMBER(SEARCH(AD$1, $P59))), "Y", "")</f>
        <v/>
      </c>
      <c r="AE59" s="96" t="str">
        <f t="shared" si="314"/>
        <v/>
      </c>
      <c r="AF59" s="96" t="str">
        <f t="shared" si="8"/>
        <v/>
      </c>
      <c r="AG59" s="15">
        <f t="shared" si="9"/>
        <v>3</v>
      </c>
      <c r="AH59" s="235" t="s">
        <v>3539</v>
      </c>
      <c r="AI59" s="96" t="str">
        <f t="shared" si="268"/>
        <v/>
      </c>
      <c r="AJ59" s="96" t="str">
        <f t="shared" si="11"/>
        <v/>
      </c>
      <c r="AK59" s="235" t="str">
        <f t="shared" si="12"/>
        <v>CM</v>
      </c>
      <c r="AL59" s="96" t="str">
        <f t="shared" si="13"/>
        <v/>
      </c>
      <c r="AM59" s="256" t="str">
        <f t="shared" si="262"/>
        <v>CM</v>
      </c>
      <c r="AN59" s="235" t="str">
        <f t="shared" si="15"/>
        <v>CM</v>
      </c>
      <c r="AO59" s="257" t="str">
        <f t="shared" si="16"/>
        <v>CM</v>
      </c>
      <c r="AP59" s="96" t="str">
        <f t="shared" si="17"/>
        <v/>
      </c>
      <c r="AQ59" s="96" t="str">
        <f t="shared" si="18"/>
        <v/>
      </c>
      <c r="AR59" s="96"/>
      <c r="AS59" s="96" t="str">
        <f t="shared" si="269"/>
        <v/>
      </c>
      <c r="AT59" s="96"/>
      <c r="AU59" s="235" t="s">
        <v>174</v>
      </c>
      <c r="AV59" s="235" t="s">
        <v>979</v>
      </c>
      <c r="AW59" s="96"/>
      <c r="AX59" s="96"/>
      <c r="AY59" s="96"/>
      <c r="AZ59" s="96"/>
      <c r="BA59" s="96"/>
      <c r="BB59" s="96"/>
      <c r="BC59" s="96"/>
      <c r="BD59" s="96"/>
      <c r="BE59" s="96"/>
      <c r="BF59" s="96"/>
      <c r="BG59" s="96"/>
      <c r="BH59" s="96"/>
      <c r="BI59" s="96"/>
      <c r="BJ59" s="96"/>
      <c r="BK59" s="96"/>
      <c r="BL59" s="96"/>
      <c r="BM59" s="96"/>
      <c r="BN59" s="96"/>
      <c r="BO59" s="96"/>
      <c r="BP59" s="96"/>
      <c r="BQ59" s="96"/>
      <c r="BR59" s="96"/>
      <c r="BS59" s="96"/>
      <c r="BT59" s="96"/>
      <c r="BU59" s="96"/>
      <c r="BV59" s="96"/>
      <c r="BW59" s="96"/>
      <c r="BX59" s="96"/>
      <c r="BY59" s="96"/>
      <c r="BZ59" s="96"/>
      <c r="CA59" s="96"/>
      <c r="CB59" s="96"/>
      <c r="CC59" s="96"/>
      <c r="CD59" s="96"/>
      <c r="CE59" s="96"/>
      <c r="CF59" s="96"/>
    </row>
    <row r="60" spans="1:84" ht="20.399999999999999">
      <c r="A60" s="249">
        <v>45083.381495092588</v>
      </c>
      <c r="B60" s="250" t="s">
        <v>3726</v>
      </c>
      <c r="C60" s="251" t="str">
        <f t="array" ref="C60">UPPER(B60)</f>
        <v>GOLIPRABHAKAR@GMAIL.COM</v>
      </c>
      <c r="D60" s="272" t="s">
        <v>3727</v>
      </c>
      <c r="E60" s="250" t="s">
        <v>1617</v>
      </c>
      <c r="F60" s="252" t="str">
        <f t="shared" si="0"/>
        <v>PRABHAKARGOLI</v>
      </c>
      <c r="G60" s="253">
        <v>9727576856</v>
      </c>
      <c r="H60" s="250" t="s">
        <v>18</v>
      </c>
      <c r="I60" s="250" t="s">
        <v>20</v>
      </c>
      <c r="J60" s="250" t="s">
        <v>3728</v>
      </c>
      <c r="K60" s="250" t="s">
        <v>156</v>
      </c>
      <c r="L60" s="250" t="s">
        <v>3671</v>
      </c>
      <c r="M60" s="96"/>
      <c r="N60" s="96"/>
      <c r="O60" s="96"/>
      <c r="P60" s="96"/>
      <c r="Q60" s="250" t="s">
        <v>23</v>
      </c>
      <c r="R60" s="96"/>
      <c r="S60" s="254" t="s">
        <v>1727</v>
      </c>
      <c r="T60" s="255" t="str">
        <f t="shared" si="1"/>
        <v/>
      </c>
      <c r="U60" s="96" t="str">
        <f t="shared" ref="U60:V60" si="315">IF(OR(($T60 = "Y"),ISNUMBER(SEARCH(U$1, $L60)), ISNUMBER(SEARCH(U$1, $N60)), ISNUMBER(SEARCH(U$1, $P60))), "Y", "")</f>
        <v/>
      </c>
      <c r="V60" s="255" t="str">
        <f t="shared" si="315"/>
        <v/>
      </c>
      <c r="W60" s="96" t="str">
        <f t="shared" ref="W60:X60" si="316">IF(OR(($V60="Y"),($T60 = "Y"),ISNUMBER(SEARCH(W$1, $L60)), ISNUMBER(SEARCH(W$1, $N60)), ISNUMBER(SEARCH(W$1, $P60))), "Y", "")</f>
        <v/>
      </c>
      <c r="X60" s="254" t="str">
        <f t="shared" si="316"/>
        <v>Y</v>
      </c>
      <c r="Y60" s="258" t="str">
        <f t="shared" si="4"/>
        <v>Y</v>
      </c>
      <c r="Z60" s="254" t="str">
        <f t="shared" ref="Z60:AA60" si="317">IF(OR(($Y60="Y"),($T60 = "Y"),ISNUMBER(SEARCH(Z$1, $L60)), ISNUMBER(SEARCH(Z$1, $N60)), ISNUMBER(SEARCH(Z$1, $P60))), "Y", "")</f>
        <v>Y</v>
      </c>
      <c r="AA60" s="254" t="str">
        <f t="shared" si="317"/>
        <v>Y</v>
      </c>
      <c r="AB60" s="254" t="str">
        <f t="shared" ref="AB60:AC60" si="318">IF(OR(($T60 = "Y"),ISNUMBER(SEARCH(AB$1, $L60)), ISNUMBER(SEARCH(AB$1, $N60)), ISNUMBER(SEARCH(AB$1, $P60))), "Y", "")</f>
        <v>Y</v>
      </c>
      <c r="AC60" s="255" t="str">
        <f t="shared" si="318"/>
        <v/>
      </c>
      <c r="AD60" s="96" t="str">
        <f t="shared" ref="AD60:AE60" si="319">IF(OR(($AC60="Y"),($T60 = "Y"),ISNUMBER(SEARCH(AD$1, $L60)), ISNUMBER(SEARCH(AD$1, $N60)), ISNUMBER(SEARCH(AD$1, $P60))), "Y", "")</f>
        <v/>
      </c>
      <c r="AE60" s="254" t="str">
        <f t="shared" si="319"/>
        <v>Y</v>
      </c>
      <c r="AF60" s="96" t="str">
        <f t="shared" si="8"/>
        <v/>
      </c>
      <c r="AG60" s="15">
        <f t="shared" si="9"/>
        <v>5</v>
      </c>
      <c r="AH60" s="250" t="s">
        <v>1746</v>
      </c>
      <c r="AI60" s="96" t="str">
        <f t="shared" si="268"/>
        <v/>
      </c>
      <c r="AJ60" s="96" t="str">
        <f t="shared" si="11"/>
        <v/>
      </c>
      <c r="AK60" s="235" t="str">
        <f t="shared" si="12"/>
        <v>Parking</v>
      </c>
      <c r="AL60" s="235" t="str">
        <f t="shared" si="13"/>
        <v>Parking</v>
      </c>
      <c r="AM60" s="256" t="str">
        <f t="shared" si="262"/>
        <v>Parking</v>
      </c>
      <c r="AN60" s="235" t="str">
        <f t="shared" si="15"/>
        <v>Parking</v>
      </c>
      <c r="AO60" s="257" t="str">
        <f t="shared" si="16"/>
        <v>Parking</v>
      </c>
      <c r="AP60" s="96" t="str">
        <f t="shared" si="17"/>
        <v/>
      </c>
      <c r="AQ60" s="235" t="str">
        <f t="shared" si="18"/>
        <v>Parking</v>
      </c>
      <c r="AR60" s="96"/>
      <c r="AS60" s="96" t="str">
        <f t="shared" si="269"/>
        <v/>
      </c>
      <c r="AT60" s="96"/>
      <c r="AU60" s="96"/>
      <c r="AV60" s="96"/>
      <c r="AW60" s="96"/>
      <c r="AX60" s="96"/>
      <c r="AY60" s="96"/>
      <c r="AZ60" s="96"/>
      <c r="BA60" s="96"/>
      <c r="BB60" s="96"/>
      <c r="BC60" s="96"/>
      <c r="BD60" s="96"/>
      <c r="BE60" s="96"/>
      <c r="BF60" s="96"/>
      <c r="BG60" s="96"/>
      <c r="BH60" s="96"/>
      <c r="BI60" s="96"/>
      <c r="BJ60" s="96"/>
      <c r="BK60" s="96"/>
      <c r="BL60" s="96"/>
      <c r="BM60" s="96"/>
      <c r="BN60" s="96"/>
      <c r="BO60" s="96"/>
      <c r="BP60" s="96"/>
      <c r="BQ60" s="96"/>
      <c r="BR60" s="96"/>
      <c r="BS60" s="96"/>
      <c r="BT60" s="96"/>
      <c r="BU60" s="96"/>
      <c r="BV60" s="96"/>
      <c r="BW60" s="96"/>
      <c r="BX60" s="96"/>
      <c r="BY60" s="96"/>
      <c r="BZ60" s="96"/>
      <c r="CA60" s="96"/>
      <c r="CB60" s="96"/>
      <c r="CC60" s="96"/>
      <c r="CD60" s="96"/>
      <c r="CE60" s="96"/>
      <c r="CF60" s="96"/>
    </row>
    <row r="61" spans="1:84" ht="20.399999999999999">
      <c r="A61" s="249">
        <v>45076.834304363423</v>
      </c>
      <c r="B61" s="250" t="s">
        <v>3729</v>
      </c>
      <c r="C61" s="251" t="str">
        <f t="array" ref="C61">UPPER(B61)</f>
        <v>VENKAT.M1009@GMAIL.COM</v>
      </c>
      <c r="D61" s="266" t="s">
        <v>617</v>
      </c>
      <c r="E61" s="265" t="s">
        <v>3730</v>
      </c>
      <c r="F61" s="252" t="str">
        <f t="shared" si="0"/>
        <v>VENKATESHMALLIPUDI</v>
      </c>
      <c r="G61" s="253">
        <v>4697699999</v>
      </c>
      <c r="H61" s="250" t="s">
        <v>18</v>
      </c>
      <c r="I61" s="250" t="s">
        <v>2493</v>
      </c>
      <c r="J61" s="96"/>
      <c r="K61" s="96"/>
      <c r="L61" s="96"/>
      <c r="M61" s="96"/>
      <c r="N61" s="96"/>
      <c r="O61" s="96"/>
      <c r="P61" s="250" t="s">
        <v>3621</v>
      </c>
      <c r="Q61" s="250" t="s">
        <v>23</v>
      </c>
      <c r="R61" s="96"/>
      <c r="S61" s="254" t="s">
        <v>1727</v>
      </c>
      <c r="T61" s="255" t="str">
        <f t="shared" si="1"/>
        <v/>
      </c>
      <c r="U61" s="96" t="str">
        <f t="shared" ref="U61:V61" si="320">IF(OR(($T61 = "Y"),ISNUMBER(SEARCH(U$1, $L61)), ISNUMBER(SEARCH(U$1, $N61)), ISNUMBER(SEARCH(U$1, $P61))), "Y", "")</f>
        <v/>
      </c>
      <c r="V61" s="255" t="str">
        <f t="shared" si="320"/>
        <v/>
      </c>
      <c r="W61" s="96" t="str">
        <f t="shared" ref="W61:X61" si="321">IF(OR(($V61="Y"),($T61 = "Y"),ISNUMBER(SEARCH(W$1, $L61)), ISNUMBER(SEARCH(W$1, $N61)), ISNUMBER(SEARCH(W$1, $P61))), "Y", "")</f>
        <v/>
      </c>
      <c r="X61" s="254" t="str">
        <f t="shared" si="321"/>
        <v>Y</v>
      </c>
      <c r="Y61" s="258" t="str">
        <f t="shared" si="4"/>
        <v>Y</v>
      </c>
      <c r="Z61" s="254" t="str">
        <f t="shared" ref="Z61:AA61" si="322">IF(OR(($Y61="Y"),($T61 = "Y"),ISNUMBER(SEARCH(Z$1, $L61)), ISNUMBER(SEARCH(Z$1, $N61)), ISNUMBER(SEARCH(Z$1, $P61))), "Y", "")</f>
        <v>Y</v>
      </c>
      <c r="AA61" s="254" t="str">
        <f t="shared" si="322"/>
        <v>Y</v>
      </c>
      <c r="AB61" s="254" t="str">
        <f t="shared" ref="AB61:AC61" si="323">IF(OR(($T61 = "Y"),ISNUMBER(SEARCH(AB$1, $L61)), ISNUMBER(SEARCH(AB$1, $N61)), ISNUMBER(SEARCH(AB$1, $P61))), "Y", "")</f>
        <v>Y</v>
      </c>
      <c r="AC61" s="255" t="str">
        <f t="shared" si="323"/>
        <v/>
      </c>
      <c r="AD61" s="96" t="str">
        <f t="shared" ref="AD61:AE61" si="324">IF(OR(($AC61="Y"),($T61 = "Y"),ISNUMBER(SEARCH(AD$1, $L61)), ISNUMBER(SEARCH(AD$1, $N61)), ISNUMBER(SEARCH(AD$1, $P61))), "Y", "")</f>
        <v/>
      </c>
      <c r="AE61" s="96" t="str">
        <f t="shared" si="324"/>
        <v/>
      </c>
      <c r="AF61" s="96" t="str">
        <f t="shared" si="8"/>
        <v/>
      </c>
      <c r="AG61" s="15">
        <f t="shared" si="9"/>
        <v>4</v>
      </c>
      <c r="AH61" s="250" t="s">
        <v>3539</v>
      </c>
      <c r="AI61" s="96" t="str">
        <f t="shared" si="268"/>
        <v/>
      </c>
      <c r="AJ61" s="96" t="str">
        <f t="shared" si="11"/>
        <v/>
      </c>
      <c r="AK61" s="235" t="str">
        <f t="shared" si="12"/>
        <v>CM</v>
      </c>
      <c r="AL61" s="235" t="str">
        <f t="shared" si="13"/>
        <v>CM</v>
      </c>
      <c r="AM61" s="256" t="str">
        <f t="shared" si="262"/>
        <v>CM</v>
      </c>
      <c r="AN61" s="235" t="str">
        <f t="shared" si="15"/>
        <v>CM</v>
      </c>
      <c r="AO61" s="257" t="str">
        <f t="shared" si="16"/>
        <v>CM</v>
      </c>
      <c r="AP61" s="96" t="str">
        <f t="shared" si="17"/>
        <v/>
      </c>
      <c r="AQ61" s="96" t="str">
        <f t="shared" si="18"/>
        <v/>
      </c>
      <c r="AR61" s="96"/>
      <c r="AS61" s="96" t="str">
        <f t="shared" si="269"/>
        <v/>
      </c>
      <c r="AT61" s="96"/>
      <c r="AU61" s="235" t="s">
        <v>174</v>
      </c>
      <c r="AV61" s="235" t="s">
        <v>979</v>
      </c>
      <c r="AW61" s="96"/>
      <c r="AX61" s="96"/>
      <c r="AY61" s="96"/>
      <c r="AZ61" s="96"/>
      <c r="BA61" s="96"/>
      <c r="BB61" s="96"/>
      <c r="BC61" s="96"/>
      <c r="BD61" s="96"/>
      <c r="BE61" s="96"/>
      <c r="BF61" s="96"/>
      <c r="BG61" s="96"/>
      <c r="BH61" s="96"/>
      <c r="BI61" s="96"/>
      <c r="BJ61" s="96"/>
      <c r="BK61" s="96"/>
      <c r="BL61" s="96"/>
      <c r="BM61" s="96"/>
      <c r="BN61" s="96"/>
      <c r="BO61" s="96"/>
      <c r="BP61" s="96"/>
      <c r="BQ61" s="96"/>
      <c r="BR61" s="96"/>
      <c r="BS61" s="96"/>
      <c r="BT61" s="96"/>
      <c r="BU61" s="96"/>
      <c r="BV61" s="96"/>
      <c r="BW61" s="96"/>
      <c r="BX61" s="96"/>
      <c r="BY61" s="96"/>
      <c r="BZ61" s="96"/>
      <c r="CA61" s="96"/>
      <c r="CB61" s="96"/>
      <c r="CC61" s="96"/>
      <c r="CD61" s="96"/>
      <c r="CE61" s="96"/>
      <c r="CF61" s="96"/>
    </row>
    <row r="62" spans="1:84" ht="20.399999999999999">
      <c r="A62" s="249">
        <v>45076.845480844902</v>
      </c>
      <c r="B62" s="267" t="s">
        <v>523</v>
      </c>
      <c r="C62" s="251" t="str">
        <f t="array" ref="C62">UPPER(B62)</f>
        <v>TIMMARAJUCS@GMAIL.COM</v>
      </c>
      <c r="D62" s="251" t="s">
        <v>232</v>
      </c>
      <c r="E62" s="250" t="s">
        <v>3731</v>
      </c>
      <c r="F62" s="252" t="str">
        <f t="shared" si="0"/>
        <v xml:space="preserve">SRINIVAS TIMMARAJU </v>
      </c>
      <c r="G62" s="253">
        <v>3238595994</v>
      </c>
      <c r="H62" s="250" t="s">
        <v>18</v>
      </c>
      <c r="I62" s="250" t="s">
        <v>2493</v>
      </c>
      <c r="J62" s="96"/>
      <c r="K62" s="96"/>
      <c r="L62" s="96"/>
      <c r="M62" s="96"/>
      <c r="N62" s="96"/>
      <c r="O62" s="250" t="s">
        <v>2766</v>
      </c>
      <c r="P62" s="250" t="s">
        <v>3498</v>
      </c>
      <c r="Q62" s="250" t="s">
        <v>23</v>
      </c>
      <c r="R62" s="96"/>
      <c r="S62" s="254" t="s">
        <v>1727</v>
      </c>
      <c r="T62" s="258" t="str">
        <f t="shared" si="1"/>
        <v>Y</v>
      </c>
      <c r="U62" s="254" t="str">
        <f t="shared" ref="U62:V62" si="325">IF(OR(($T62 = "Y"),ISNUMBER(SEARCH(U$1, $L62)), ISNUMBER(SEARCH(U$1, $N62)), ISNUMBER(SEARCH(U$1, $P62))), "Y", "")</f>
        <v>Y</v>
      </c>
      <c r="V62" s="258" t="str">
        <f t="shared" si="325"/>
        <v>Y</v>
      </c>
      <c r="W62" s="254" t="str">
        <f t="shared" ref="W62:X62" si="326">IF(OR(($V62="Y"),($T62 = "Y"),ISNUMBER(SEARCH(W$1, $L62)), ISNUMBER(SEARCH(W$1, $N62)), ISNUMBER(SEARCH(W$1, $P62))), "Y", "")</f>
        <v>Y</v>
      </c>
      <c r="X62" s="254" t="str">
        <f t="shared" si="326"/>
        <v>Y</v>
      </c>
      <c r="Y62" s="258" t="str">
        <f t="shared" si="4"/>
        <v>Y</v>
      </c>
      <c r="Z62" s="254" t="str">
        <f t="shared" ref="Z62:AA62" si="327">IF(OR(($Y62="Y"),($T62 = "Y"),ISNUMBER(SEARCH(Z$1, $L62)), ISNUMBER(SEARCH(Z$1, $N62)), ISNUMBER(SEARCH(Z$1, $P62))), "Y", "")</f>
        <v>Y</v>
      </c>
      <c r="AA62" s="254" t="str">
        <f t="shared" si="327"/>
        <v>Y</v>
      </c>
      <c r="AB62" s="254" t="str">
        <f t="shared" ref="AB62:AC62" si="328">IF(OR(($T62 = "Y"),ISNUMBER(SEARCH(AB$1, $L62)), ISNUMBER(SEARCH(AB$1, $N62)), ISNUMBER(SEARCH(AB$1, $P62))), "Y", "")</f>
        <v>Y</v>
      </c>
      <c r="AC62" s="258" t="str">
        <f t="shared" si="328"/>
        <v>Y</v>
      </c>
      <c r="AD62" s="254" t="str">
        <f t="shared" ref="AD62:AE62" si="329">IF(OR(($AC62="Y"),($T62 = "Y"),ISNUMBER(SEARCH(AD$1, $L62)), ISNUMBER(SEARCH(AD$1, $N62)), ISNUMBER(SEARCH(AD$1, $P62))), "Y", "")</f>
        <v>Y</v>
      </c>
      <c r="AE62" s="254" t="str">
        <f t="shared" si="329"/>
        <v>Y</v>
      </c>
      <c r="AF62" s="254" t="str">
        <f t="shared" si="8"/>
        <v>Y</v>
      </c>
      <c r="AG62" s="15">
        <f t="shared" si="9"/>
        <v>9</v>
      </c>
      <c r="AH62" s="250" t="s">
        <v>3578</v>
      </c>
      <c r="AI62" s="235" t="str">
        <f t="shared" si="268"/>
        <v>PickupDrop</v>
      </c>
      <c r="AJ62" s="235" t="str">
        <f t="shared" si="11"/>
        <v>PickupDrop</v>
      </c>
      <c r="AK62" s="235" t="str">
        <f t="shared" si="12"/>
        <v>PickupDrop</v>
      </c>
      <c r="AL62" s="235" t="str">
        <f t="shared" si="13"/>
        <v>PickupDrop</v>
      </c>
      <c r="AM62" s="256" t="str">
        <f t="shared" si="262"/>
        <v>PickupDrop</v>
      </c>
      <c r="AN62" s="235" t="str">
        <f t="shared" si="15"/>
        <v>PickupDrop</v>
      </c>
      <c r="AO62" s="257" t="str">
        <f t="shared" si="16"/>
        <v>PickupDrop</v>
      </c>
      <c r="AP62" s="235" t="str">
        <f t="shared" si="17"/>
        <v>PickupDrop</v>
      </c>
      <c r="AQ62" s="235" t="str">
        <f t="shared" si="18"/>
        <v>PickupDrop</v>
      </c>
      <c r="AR62" s="96"/>
      <c r="AS62" s="235" t="str">
        <f t="shared" si="269"/>
        <v>PickupDrop</v>
      </c>
      <c r="AT62" s="96"/>
      <c r="AU62" s="235" t="s">
        <v>3732</v>
      </c>
      <c r="AV62" s="273">
        <v>2</v>
      </c>
      <c r="AW62" s="96"/>
      <c r="AX62" s="96"/>
      <c r="AY62" s="96"/>
      <c r="AZ62" s="96"/>
      <c r="BA62" s="96"/>
      <c r="BB62" s="96"/>
      <c r="BC62" s="96"/>
      <c r="BD62" s="96"/>
      <c r="BE62" s="96"/>
      <c r="BF62" s="96"/>
      <c r="BG62" s="96"/>
      <c r="BH62" s="96"/>
      <c r="BI62" s="96"/>
      <c r="BJ62" s="96"/>
      <c r="BK62" s="96"/>
      <c r="BL62" s="96"/>
      <c r="BM62" s="96"/>
      <c r="BN62" s="96"/>
      <c r="BO62" s="96"/>
      <c r="BP62" s="96"/>
      <c r="BQ62" s="96"/>
      <c r="BR62" s="96"/>
      <c r="BS62" s="96"/>
      <c r="BT62" s="96"/>
      <c r="BU62" s="96"/>
      <c r="BV62" s="96"/>
      <c r="BW62" s="96"/>
      <c r="BX62" s="96"/>
      <c r="BY62" s="96"/>
      <c r="BZ62" s="96"/>
      <c r="CA62" s="96"/>
      <c r="CB62" s="96"/>
      <c r="CC62" s="96"/>
      <c r="CD62" s="96"/>
      <c r="CE62" s="96"/>
      <c r="CF62" s="96"/>
    </row>
    <row r="63" spans="1:84" ht="20.399999999999999">
      <c r="A63" s="249">
        <v>45077.338005416663</v>
      </c>
      <c r="B63" s="267" t="s">
        <v>3733</v>
      </c>
      <c r="C63" s="251" t="str">
        <f t="array" ref="C63">UPPER(B63)</f>
        <v>SRINIBORA@GMAIL.COM</v>
      </c>
      <c r="D63" s="261" t="s">
        <v>824</v>
      </c>
      <c r="E63" s="250" t="s">
        <v>3734</v>
      </c>
      <c r="F63" s="252" t="str">
        <f t="shared" si="0"/>
        <v>SRINIVASABORA</v>
      </c>
      <c r="G63" s="253">
        <v>9494912607</v>
      </c>
      <c r="H63" s="250" t="s">
        <v>18</v>
      </c>
      <c r="I63" s="250" t="s">
        <v>2493</v>
      </c>
      <c r="J63" s="96"/>
      <c r="K63" s="96"/>
      <c r="L63" s="96"/>
      <c r="M63" s="96"/>
      <c r="N63" s="96"/>
      <c r="O63" s="96"/>
      <c r="P63" s="250" t="s">
        <v>3498</v>
      </c>
      <c r="Q63" s="250" t="s">
        <v>23</v>
      </c>
      <c r="R63" s="96"/>
      <c r="S63" s="254" t="s">
        <v>1727</v>
      </c>
      <c r="T63" s="258" t="str">
        <f t="shared" si="1"/>
        <v>Y</v>
      </c>
      <c r="U63" s="254" t="str">
        <f t="shared" ref="U63:V63" si="330">IF(OR(($T63 = "Y"),ISNUMBER(SEARCH(U$1, $L63)), ISNUMBER(SEARCH(U$1, $N63)), ISNUMBER(SEARCH(U$1, $P63))), "Y", "")</f>
        <v>Y</v>
      </c>
      <c r="V63" s="258" t="str">
        <f t="shared" si="330"/>
        <v>Y</v>
      </c>
      <c r="W63" s="254" t="str">
        <f t="shared" ref="W63:X63" si="331">IF(OR(($V63="Y"),($T63 = "Y"),ISNUMBER(SEARCH(W$1, $L63)), ISNUMBER(SEARCH(W$1, $N63)), ISNUMBER(SEARCH(W$1, $P63))), "Y", "")</f>
        <v>Y</v>
      </c>
      <c r="X63" s="254" t="str">
        <f t="shared" si="331"/>
        <v>Y</v>
      </c>
      <c r="Y63" s="258" t="str">
        <f t="shared" si="4"/>
        <v>Y</v>
      </c>
      <c r="Z63" s="254" t="str">
        <f t="shared" ref="Z63:AA63" si="332">IF(OR(($Y63="Y"),($T63 = "Y"),ISNUMBER(SEARCH(Z$1, $L63)), ISNUMBER(SEARCH(Z$1, $N63)), ISNUMBER(SEARCH(Z$1, $P63))), "Y", "")</f>
        <v>Y</v>
      </c>
      <c r="AA63" s="254" t="str">
        <f t="shared" si="332"/>
        <v>Y</v>
      </c>
      <c r="AB63" s="254" t="str">
        <f t="shared" ref="AB63:AC63" si="333">IF(OR(($T63 = "Y"),ISNUMBER(SEARCH(AB$1, $L63)), ISNUMBER(SEARCH(AB$1, $N63)), ISNUMBER(SEARCH(AB$1, $P63))), "Y", "")</f>
        <v>Y</v>
      </c>
      <c r="AC63" s="258" t="str">
        <f t="shared" si="333"/>
        <v>Y</v>
      </c>
      <c r="AD63" s="254" t="str">
        <f t="shared" ref="AD63:AE63" si="334">IF(OR(($AC63="Y"),($T63 = "Y"),ISNUMBER(SEARCH(AD$1, $L63)), ISNUMBER(SEARCH(AD$1, $N63)), ISNUMBER(SEARCH(AD$1, $P63))), "Y", "")</f>
        <v>Y</v>
      </c>
      <c r="AE63" s="254" t="str">
        <f t="shared" si="334"/>
        <v>Y</v>
      </c>
      <c r="AF63" s="254" t="str">
        <f t="shared" si="8"/>
        <v>Y</v>
      </c>
      <c r="AG63" s="15">
        <f t="shared" si="9"/>
        <v>9</v>
      </c>
      <c r="AH63" s="250" t="s">
        <v>1746</v>
      </c>
      <c r="AI63" s="235" t="str">
        <f t="shared" si="268"/>
        <v>Parking</v>
      </c>
      <c r="AJ63" s="235" t="str">
        <f t="shared" si="11"/>
        <v>Parking</v>
      </c>
      <c r="AK63" s="235" t="str">
        <f t="shared" si="12"/>
        <v>Parking</v>
      </c>
      <c r="AL63" s="235" t="str">
        <f t="shared" si="13"/>
        <v>Parking</v>
      </c>
      <c r="AM63" s="256" t="str">
        <f t="shared" si="262"/>
        <v>Parking</v>
      </c>
      <c r="AN63" s="235" t="str">
        <f t="shared" si="15"/>
        <v>Parking</v>
      </c>
      <c r="AO63" s="257" t="str">
        <f t="shared" si="16"/>
        <v>Parking</v>
      </c>
      <c r="AP63" s="235" t="str">
        <f t="shared" si="17"/>
        <v>Parking</v>
      </c>
      <c r="AQ63" s="235" t="str">
        <f t="shared" si="18"/>
        <v>Parking</v>
      </c>
      <c r="AR63" s="96"/>
      <c r="AS63" s="235" t="str">
        <f t="shared" si="269"/>
        <v>Parking</v>
      </c>
      <c r="AT63" s="96"/>
      <c r="AU63" s="235" t="s">
        <v>174</v>
      </c>
      <c r="AV63" s="235" t="s">
        <v>979</v>
      </c>
      <c r="AW63" s="96"/>
      <c r="AX63" s="96"/>
      <c r="AY63" s="96"/>
      <c r="AZ63" s="96"/>
      <c r="BA63" s="96"/>
      <c r="BB63" s="96"/>
      <c r="BC63" s="96"/>
      <c r="BD63" s="96"/>
      <c r="BE63" s="96"/>
      <c r="BF63" s="96"/>
      <c r="BG63" s="96"/>
      <c r="BH63" s="96"/>
      <c r="BI63" s="96"/>
      <c r="BJ63" s="96"/>
      <c r="BK63" s="96"/>
      <c r="BL63" s="96"/>
      <c r="BM63" s="96"/>
      <c r="BN63" s="96"/>
      <c r="BO63" s="96"/>
      <c r="BP63" s="96"/>
      <c r="BQ63" s="96"/>
      <c r="BR63" s="96"/>
      <c r="BS63" s="96"/>
      <c r="BT63" s="96"/>
      <c r="BU63" s="96"/>
      <c r="BV63" s="96"/>
      <c r="BW63" s="96"/>
      <c r="BX63" s="96"/>
      <c r="BY63" s="96"/>
      <c r="BZ63" s="96"/>
      <c r="CA63" s="96"/>
      <c r="CB63" s="96"/>
      <c r="CC63" s="96"/>
      <c r="CD63" s="96"/>
      <c r="CE63" s="96"/>
      <c r="CF63" s="96"/>
    </row>
    <row r="64" spans="1:84" ht="20.399999999999999">
      <c r="A64" s="249">
        <v>45083.582970671298</v>
      </c>
      <c r="B64" s="250" t="s">
        <v>3735</v>
      </c>
      <c r="C64" s="251" t="str">
        <f t="array" ref="C64">UPPER(B64)</f>
        <v>M_PARASAR@YAHOO.COM</v>
      </c>
      <c r="D64" s="251" t="s">
        <v>3736</v>
      </c>
      <c r="E64" s="250" t="s">
        <v>3737</v>
      </c>
      <c r="F64" s="252" t="str">
        <f t="shared" si="0"/>
        <v>KSHERA SAGAR PARASARMUDUNURI</v>
      </c>
      <c r="G64" s="253">
        <v>18476128703</v>
      </c>
      <c r="H64" s="250" t="s">
        <v>18</v>
      </c>
      <c r="I64" s="250" t="s">
        <v>2493</v>
      </c>
      <c r="J64" s="96"/>
      <c r="K64" s="96"/>
      <c r="L64" s="96"/>
      <c r="M64" s="96"/>
      <c r="N64" s="96"/>
      <c r="O64" s="250" t="s">
        <v>3724</v>
      </c>
      <c r="P64" s="250" t="s">
        <v>3738</v>
      </c>
      <c r="Q64" s="250" t="s">
        <v>23</v>
      </c>
      <c r="R64" s="96"/>
      <c r="S64" s="254" t="s">
        <v>1727</v>
      </c>
      <c r="T64" s="255" t="str">
        <f t="shared" si="1"/>
        <v/>
      </c>
      <c r="U64" s="96" t="str">
        <f t="shared" ref="U64:V64" si="335">IF(OR(($T64 = "Y"),ISNUMBER(SEARCH(U$1, $L64)), ISNUMBER(SEARCH(U$1, $N64)), ISNUMBER(SEARCH(U$1, $P64))), "Y", "")</f>
        <v/>
      </c>
      <c r="V64" s="255" t="str">
        <f t="shared" si="335"/>
        <v/>
      </c>
      <c r="W64" s="96" t="str">
        <f t="shared" ref="W64:X64" si="336">IF(OR(($V64="Y"),($T64 = "Y"),ISNUMBER(SEARCH(W$1, $L64)), ISNUMBER(SEARCH(W$1, $N64)), ISNUMBER(SEARCH(W$1, $P64))), "Y", "")</f>
        <v/>
      </c>
      <c r="X64" s="254" t="str">
        <f t="shared" si="336"/>
        <v>Y</v>
      </c>
      <c r="Y64" s="255" t="str">
        <f t="shared" si="4"/>
        <v/>
      </c>
      <c r="Z64" s="254" t="str">
        <f t="shared" ref="Z64:AA64" si="337">IF(OR(($Y64="Y"),($T64 = "Y"),ISNUMBER(SEARCH(Z$1, $L64)), ISNUMBER(SEARCH(Z$1, $N64)), ISNUMBER(SEARCH(Z$1, $P64))), "Y", "")</f>
        <v>Y</v>
      </c>
      <c r="AA64" s="254" t="str">
        <f t="shared" si="337"/>
        <v>Y</v>
      </c>
      <c r="AB64" s="254" t="str">
        <f t="shared" ref="AB64:AC64" si="338">IF(OR(($T64 = "Y"),ISNUMBER(SEARCH(AB$1, $L64)), ISNUMBER(SEARCH(AB$1, $N64)), ISNUMBER(SEARCH(AB$1, $P64))), "Y", "")</f>
        <v>Y</v>
      </c>
      <c r="AC64" s="255" t="str">
        <f t="shared" si="338"/>
        <v/>
      </c>
      <c r="AD64" s="96" t="str">
        <f t="shared" ref="AD64:AE64" si="339">IF(OR(($AC64="Y"),($T64 = "Y"),ISNUMBER(SEARCH(AD$1, $L64)), ISNUMBER(SEARCH(AD$1, $N64)), ISNUMBER(SEARCH(AD$1, $P64))), "Y", "")</f>
        <v/>
      </c>
      <c r="AE64" s="96" t="str">
        <f t="shared" si="339"/>
        <v/>
      </c>
      <c r="AF64" s="96" t="str">
        <f t="shared" si="8"/>
        <v/>
      </c>
      <c r="AG64" s="15">
        <f t="shared" si="9"/>
        <v>4</v>
      </c>
      <c r="AH64" s="250" t="s">
        <v>3539</v>
      </c>
      <c r="AI64" s="96" t="str">
        <f t="shared" si="268"/>
        <v/>
      </c>
      <c r="AJ64" s="96" t="str">
        <f t="shared" si="11"/>
        <v/>
      </c>
      <c r="AK64" s="235" t="str">
        <f t="shared" si="12"/>
        <v>CM</v>
      </c>
      <c r="AL64" s="235" t="str">
        <f t="shared" si="13"/>
        <v>CM</v>
      </c>
      <c r="AM64" s="256" t="str">
        <f t="shared" si="262"/>
        <v>CM</v>
      </c>
      <c r="AN64" s="235" t="str">
        <f t="shared" si="15"/>
        <v>CM</v>
      </c>
      <c r="AO64" s="257" t="str">
        <f t="shared" si="16"/>
        <v>CM</v>
      </c>
      <c r="AP64" s="96" t="str">
        <f t="shared" si="17"/>
        <v/>
      </c>
      <c r="AQ64" s="96" t="str">
        <f t="shared" si="18"/>
        <v/>
      </c>
      <c r="AR64" s="96"/>
      <c r="AS64" s="96" t="str">
        <f t="shared" si="269"/>
        <v/>
      </c>
      <c r="AT64" s="96"/>
      <c r="AU64" s="96"/>
      <c r="AV64" s="96"/>
      <c r="AW64" s="96"/>
      <c r="AX64" s="96"/>
      <c r="AY64" s="96"/>
      <c r="AZ64" s="96"/>
      <c r="BA64" s="96"/>
      <c r="BB64" s="96"/>
      <c r="BC64" s="96"/>
      <c r="BD64" s="96"/>
      <c r="BE64" s="96"/>
      <c r="BF64" s="96"/>
      <c r="BG64" s="96"/>
      <c r="BH64" s="96"/>
      <c r="BI64" s="96"/>
      <c r="BJ64" s="96"/>
      <c r="BK64" s="96"/>
      <c r="BL64" s="96"/>
      <c r="BM64" s="96"/>
      <c r="BN64" s="96"/>
      <c r="BO64" s="96"/>
      <c r="BP64" s="96"/>
      <c r="BQ64" s="96"/>
      <c r="BR64" s="96"/>
      <c r="BS64" s="96"/>
      <c r="BT64" s="96"/>
      <c r="BU64" s="96"/>
      <c r="BV64" s="96"/>
      <c r="BW64" s="96"/>
      <c r="BX64" s="96"/>
      <c r="BY64" s="96"/>
      <c r="BZ64" s="96"/>
      <c r="CA64" s="96"/>
      <c r="CB64" s="96"/>
      <c r="CC64" s="96"/>
      <c r="CD64" s="96"/>
      <c r="CE64" s="96"/>
      <c r="CF64" s="96"/>
    </row>
    <row r="65" spans="1:84" ht="20.399999999999999">
      <c r="A65" s="249">
        <v>45077.402129699076</v>
      </c>
      <c r="B65" s="250" t="s">
        <v>3739</v>
      </c>
      <c r="C65" s="251" t="str">
        <f t="array" ref="C65">UPPER(B65)</f>
        <v>NAGESH346@GMAIL.COM</v>
      </c>
      <c r="D65" s="250" t="s">
        <v>3740</v>
      </c>
      <c r="E65" s="250" t="s">
        <v>3741</v>
      </c>
      <c r="F65" s="252" t="str">
        <f t="shared" si="0"/>
        <v>NAGESWARA KONDRAGANTI</v>
      </c>
      <c r="G65" s="253">
        <v>2144919759</v>
      </c>
      <c r="H65" s="250" t="s">
        <v>18</v>
      </c>
      <c r="I65" s="250" t="s">
        <v>20</v>
      </c>
      <c r="J65" s="250" t="s">
        <v>3742</v>
      </c>
      <c r="K65" s="250" t="s">
        <v>30</v>
      </c>
      <c r="L65" s="250" t="s">
        <v>3506</v>
      </c>
      <c r="M65" s="96"/>
      <c r="N65" s="96"/>
      <c r="O65" s="96"/>
      <c r="P65" s="96"/>
      <c r="Q65" s="250" t="s">
        <v>23</v>
      </c>
      <c r="R65" s="96"/>
      <c r="S65" s="258" t="s">
        <v>1727</v>
      </c>
      <c r="T65" s="255" t="str">
        <f t="shared" si="1"/>
        <v/>
      </c>
      <c r="U65" s="96" t="str">
        <f t="shared" ref="U65:V65" si="340">IF(OR(($T65 = "Y"),ISNUMBER(SEARCH(U$1, $L65)), ISNUMBER(SEARCH(U$1, $N65)), ISNUMBER(SEARCH(U$1, $P65))), "Y", "")</f>
        <v/>
      </c>
      <c r="V65" s="255" t="str">
        <f t="shared" si="340"/>
        <v/>
      </c>
      <c r="W65" s="96" t="str">
        <f t="shared" ref="W65:X65" si="341">IF(OR(($V65="Y"),($T65 = "Y"),ISNUMBER(SEARCH(W$1, $L65)), ISNUMBER(SEARCH(W$1, $N65)), ISNUMBER(SEARCH(W$1, $P65))), "Y", "")</f>
        <v/>
      </c>
      <c r="X65" s="96" t="str">
        <f t="shared" si="341"/>
        <v/>
      </c>
      <c r="Y65" s="255" t="str">
        <f t="shared" si="4"/>
        <v/>
      </c>
      <c r="Z65" s="96" t="str">
        <f t="shared" ref="Z65:AA65" si="342">IF(OR(($Y65="Y"),($T65 = "Y"),ISNUMBER(SEARCH(Z$1, $L65)), ISNUMBER(SEARCH(Z$1, $N65)), ISNUMBER(SEARCH(Z$1, $P65))), "Y", "")</f>
        <v/>
      </c>
      <c r="AA65" s="96" t="str">
        <f t="shared" si="342"/>
        <v/>
      </c>
      <c r="AB65" s="254" t="str">
        <f t="shared" ref="AB65:AC65" si="343">IF(OR(($T65 = "Y"),ISNUMBER(SEARCH(AB$1, $L65)), ISNUMBER(SEARCH(AB$1, $N65)), ISNUMBER(SEARCH(AB$1, $P65))), "Y", "")</f>
        <v>Y</v>
      </c>
      <c r="AC65" s="255" t="str">
        <f t="shared" si="343"/>
        <v/>
      </c>
      <c r="AD65" s="96" t="str">
        <f t="shared" ref="AD65:AE65" si="344">IF(OR(($AC65="Y"),($T65 = "Y"),ISNUMBER(SEARCH(AD$1, $L65)), ISNUMBER(SEARCH(AD$1, $N65)), ISNUMBER(SEARCH(AD$1, $P65))), "Y", "")</f>
        <v/>
      </c>
      <c r="AE65" s="96" t="str">
        <f t="shared" si="344"/>
        <v/>
      </c>
      <c r="AF65" s="96" t="str">
        <f t="shared" si="8"/>
        <v/>
      </c>
      <c r="AG65" s="15">
        <f t="shared" si="9"/>
        <v>1</v>
      </c>
      <c r="AH65" s="250" t="s">
        <v>3539</v>
      </c>
      <c r="AI65" s="96" t="str">
        <f t="shared" si="268"/>
        <v/>
      </c>
      <c r="AJ65" s="96" t="str">
        <f t="shared" si="11"/>
        <v/>
      </c>
      <c r="AK65" s="96" t="str">
        <f t="shared" si="12"/>
        <v/>
      </c>
      <c r="AL65" s="96" t="str">
        <f t="shared" si="13"/>
        <v/>
      </c>
      <c r="AM65" s="262" t="str">
        <f t="shared" ref="AM65:AM66" si="345">IF((AA65="Y"),AI65,"")</f>
        <v/>
      </c>
      <c r="AN65" s="235" t="str">
        <f t="shared" si="15"/>
        <v>CM</v>
      </c>
      <c r="AO65" s="257" t="s">
        <v>3546</v>
      </c>
      <c r="AP65" s="96" t="str">
        <f t="shared" si="17"/>
        <v/>
      </c>
      <c r="AQ65" s="96" t="str">
        <f t="shared" si="18"/>
        <v/>
      </c>
      <c r="AR65" s="96"/>
      <c r="AS65" s="96" t="str">
        <f t="shared" si="269"/>
        <v/>
      </c>
      <c r="AT65" s="96"/>
      <c r="AU65" s="96"/>
      <c r="AV65" s="96"/>
      <c r="AW65" s="96"/>
      <c r="AX65" s="96"/>
      <c r="AY65" s="96"/>
      <c r="AZ65" s="96"/>
      <c r="BA65" s="96"/>
      <c r="BB65" s="96"/>
      <c r="BC65" s="96"/>
      <c r="BD65" s="96"/>
      <c r="BE65" s="96"/>
      <c r="BF65" s="96"/>
      <c r="BG65" s="96"/>
      <c r="BH65" s="96"/>
      <c r="BI65" s="96"/>
      <c r="BJ65" s="96"/>
      <c r="BK65" s="96"/>
      <c r="BL65" s="96"/>
      <c r="BM65" s="96"/>
      <c r="BN65" s="96"/>
      <c r="BO65" s="96"/>
      <c r="BP65" s="96"/>
      <c r="BQ65" s="96"/>
      <c r="BR65" s="96"/>
      <c r="BS65" s="96"/>
      <c r="BT65" s="96"/>
      <c r="BU65" s="96"/>
      <c r="BV65" s="96"/>
      <c r="BW65" s="96"/>
      <c r="BX65" s="96"/>
      <c r="BY65" s="96"/>
      <c r="BZ65" s="96"/>
      <c r="CA65" s="96"/>
      <c r="CB65" s="96"/>
      <c r="CC65" s="96"/>
      <c r="CD65" s="96"/>
      <c r="CE65" s="96"/>
      <c r="CF65" s="96"/>
    </row>
    <row r="66" spans="1:84" ht="20.399999999999999">
      <c r="A66" s="249">
        <v>45077.430822789349</v>
      </c>
      <c r="B66" s="250" t="s">
        <v>3743</v>
      </c>
      <c r="C66" s="251" t="str">
        <f t="array" ref="C66">UPPER(B66)</f>
        <v>AMALLEPALLI21@GMAIL.COM</v>
      </c>
      <c r="D66" s="250" t="s">
        <v>3744</v>
      </c>
      <c r="E66" s="250" t="s">
        <v>3745</v>
      </c>
      <c r="F66" s="252" t="str">
        <f t="shared" si="0"/>
        <v xml:space="preserve">ANOOHYAREDDY </v>
      </c>
      <c r="G66" s="253">
        <v>3025614750</v>
      </c>
      <c r="H66" s="250" t="s">
        <v>18</v>
      </c>
      <c r="I66" s="250" t="s">
        <v>20</v>
      </c>
      <c r="J66" s="250" t="s">
        <v>3746</v>
      </c>
      <c r="K66" s="250" t="s">
        <v>156</v>
      </c>
      <c r="L66" s="250" t="s">
        <v>3747</v>
      </c>
      <c r="M66" s="96"/>
      <c r="N66" s="96"/>
      <c r="O66" s="96"/>
      <c r="P66" s="96"/>
      <c r="Q66" s="250" t="s">
        <v>23</v>
      </c>
      <c r="R66" s="96"/>
      <c r="S66" s="254" t="s">
        <v>1727</v>
      </c>
      <c r="T66" s="255" t="str">
        <f t="shared" si="1"/>
        <v/>
      </c>
      <c r="U66" s="254" t="str">
        <f t="shared" ref="U66:V66" si="346">IF(OR(($T66 = "Y"),ISNUMBER(SEARCH(U$1, $L66)), ISNUMBER(SEARCH(U$1, $N66)), ISNUMBER(SEARCH(U$1, $P66))), "Y", "")</f>
        <v>Y</v>
      </c>
      <c r="V66" s="258" t="str">
        <f t="shared" si="346"/>
        <v>Y</v>
      </c>
      <c r="W66" s="254" t="str">
        <f t="shared" ref="W66:X66" si="347">IF(OR(($V66="Y"),($T66 = "Y"),ISNUMBER(SEARCH(W$1, $L66)), ISNUMBER(SEARCH(W$1, $N66)), ISNUMBER(SEARCH(W$1, $P66))), "Y", "")</f>
        <v>Y</v>
      </c>
      <c r="X66" s="254" t="str">
        <f t="shared" si="347"/>
        <v>Y</v>
      </c>
      <c r="Y66" s="255" t="str">
        <f t="shared" si="4"/>
        <v/>
      </c>
      <c r="Z66" s="254" t="str">
        <f t="shared" ref="Z66:AA66" si="348">IF(OR(($Y66="Y"),($T66 = "Y"),ISNUMBER(SEARCH(Z$1, $L66)), ISNUMBER(SEARCH(Z$1, $N66)), ISNUMBER(SEARCH(Z$1, $P66))), "Y", "")</f>
        <v>Y</v>
      </c>
      <c r="AA66" s="96" t="str">
        <f t="shared" si="348"/>
        <v/>
      </c>
      <c r="AB66" s="254" t="str">
        <f t="shared" ref="AB66:AC66" si="349">IF(OR(($T66 = "Y"),ISNUMBER(SEARCH(AB$1, $L66)), ISNUMBER(SEARCH(AB$1, $N66)), ISNUMBER(SEARCH(AB$1, $P66))), "Y", "")</f>
        <v>Y</v>
      </c>
      <c r="AC66" s="258" t="str">
        <f t="shared" si="349"/>
        <v>Y</v>
      </c>
      <c r="AD66" s="254" t="str">
        <f t="shared" ref="AD66:AE66" si="350">IF(OR(($AC66="Y"),($T66 = "Y"),ISNUMBER(SEARCH(AD$1, $L66)), ISNUMBER(SEARCH(AD$1, $N66)), ISNUMBER(SEARCH(AD$1, $P66))), "Y", "")</f>
        <v>Y</v>
      </c>
      <c r="AE66" s="254" t="str">
        <f t="shared" si="350"/>
        <v>Y</v>
      </c>
      <c r="AF66" s="254" t="str">
        <f t="shared" si="8"/>
        <v>Y</v>
      </c>
      <c r="AG66" s="15">
        <f t="shared" si="9"/>
        <v>8</v>
      </c>
      <c r="AH66" s="250" t="s">
        <v>3546</v>
      </c>
      <c r="AI66" s="235" t="str">
        <f t="shared" si="268"/>
        <v>MP</v>
      </c>
      <c r="AJ66" s="235" t="str">
        <f t="shared" si="11"/>
        <v>MP</v>
      </c>
      <c r="AK66" s="235" t="str">
        <f t="shared" si="12"/>
        <v>MP</v>
      </c>
      <c r="AL66" s="235" t="str">
        <f t="shared" si="13"/>
        <v>MP</v>
      </c>
      <c r="AM66" s="262" t="str">
        <f t="shared" si="345"/>
        <v/>
      </c>
      <c r="AN66" s="235" t="str">
        <f t="shared" si="15"/>
        <v>MP</v>
      </c>
      <c r="AO66" s="257" t="str">
        <f t="shared" ref="AO66:AO75" si="351">IF((AB66="Y"),AH66,"")</f>
        <v>MP</v>
      </c>
      <c r="AP66" s="235" t="str">
        <f t="shared" si="17"/>
        <v>MP</v>
      </c>
      <c r="AQ66" s="235" t="str">
        <f t="shared" si="18"/>
        <v>MP</v>
      </c>
      <c r="AR66" s="96"/>
      <c r="AS66" s="235" t="str">
        <f t="shared" si="269"/>
        <v>MP</v>
      </c>
      <c r="AT66" s="96"/>
      <c r="AU66" s="235" t="s">
        <v>3748</v>
      </c>
      <c r="AV66" s="235" t="s">
        <v>979</v>
      </c>
      <c r="AW66" s="96"/>
      <c r="AX66" s="96"/>
      <c r="AY66" s="96"/>
      <c r="AZ66" s="96"/>
      <c r="BA66" s="96"/>
      <c r="BB66" s="96"/>
      <c r="BC66" s="96"/>
      <c r="BD66" s="96"/>
      <c r="BE66" s="96"/>
      <c r="BF66" s="96"/>
      <c r="BG66" s="96"/>
      <c r="BH66" s="96"/>
      <c r="BI66" s="96"/>
      <c r="BJ66" s="96"/>
      <c r="BK66" s="96"/>
      <c r="BL66" s="96"/>
      <c r="BM66" s="96"/>
      <c r="BN66" s="96"/>
      <c r="BO66" s="96"/>
      <c r="BP66" s="96"/>
      <c r="BQ66" s="96"/>
      <c r="BR66" s="96"/>
      <c r="BS66" s="96"/>
      <c r="BT66" s="96"/>
      <c r="BU66" s="96"/>
      <c r="BV66" s="96"/>
      <c r="BW66" s="96"/>
      <c r="BX66" s="96"/>
      <c r="BY66" s="96"/>
      <c r="BZ66" s="96"/>
      <c r="CA66" s="96"/>
      <c r="CB66" s="96"/>
      <c r="CC66" s="96"/>
      <c r="CD66" s="96"/>
      <c r="CE66" s="96"/>
      <c r="CF66" s="96"/>
    </row>
    <row r="67" spans="1:84" ht="40.799999999999997">
      <c r="A67" s="249">
        <v>45077.432618402774</v>
      </c>
      <c r="B67" s="267" t="s">
        <v>3749</v>
      </c>
      <c r="C67" s="251" t="str">
        <f t="array" ref="C67">UPPER(B67)</f>
        <v>TANMAY.BV07@GMAIL.COM</v>
      </c>
      <c r="D67" s="261" t="s">
        <v>3750</v>
      </c>
      <c r="E67" s="250" t="s">
        <v>3751</v>
      </c>
      <c r="F67" s="252" t="str">
        <f t="shared" si="0"/>
        <v>TANMAYBOGGURAM VASUDEV</v>
      </c>
      <c r="G67" s="250" t="s">
        <v>3752</v>
      </c>
      <c r="H67" s="250" t="s">
        <v>18</v>
      </c>
      <c r="I67" s="250" t="s">
        <v>35</v>
      </c>
      <c r="J67" s="96"/>
      <c r="K67" s="96"/>
      <c r="L67" s="96"/>
      <c r="M67" s="250" t="s">
        <v>156</v>
      </c>
      <c r="N67" s="250" t="s">
        <v>3498</v>
      </c>
      <c r="O67" s="96"/>
      <c r="P67" s="96"/>
      <c r="Q67" s="250" t="s">
        <v>23</v>
      </c>
      <c r="R67" s="96"/>
      <c r="S67" s="254" t="s">
        <v>1727</v>
      </c>
      <c r="T67" s="258" t="str">
        <f t="shared" si="1"/>
        <v>Y</v>
      </c>
      <c r="U67" s="254" t="str">
        <f t="shared" ref="U67:V67" si="352">IF(OR(($T67 = "Y"),ISNUMBER(SEARCH(U$1, $L67)), ISNUMBER(SEARCH(U$1, $N67)), ISNUMBER(SEARCH(U$1, $P67))), "Y", "")</f>
        <v>Y</v>
      </c>
      <c r="V67" s="258" t="str">
        <f t="shared" si="352"/>
        <v>Y</v>
      </c>
      <c r="W67" s="254" t="str">
        <f t="shared" ref="W67:X67" si="353">IF(OR(($V67="Y"),($T67 = "Y"),ISNUMBER(SEARCH(W$1, $L67)), ISNUMBER(SEARCH(W$1, $N67)), ISNUMBER(SEARCH(W$1, $P67))), "Y", "")</f>
        <v>Y</v>
      </c>
      <c r="X67" s="254" t="str">
        <f t="shared" si="353"/>
        <v>Y</v>
      </c>
      <c r="Y67" s="258" t="str">
        <f t="shared" si="4"/>
        <v>Y</v>
      </c>
      <c r="Z67" s="254" t="str">
        <f t="shared" ref="Z67:AA67" si="354">IF(OR(($Y67="Y"),($T67 = "Y"),ISNUMBER(SEARCH(Z$1, $L67)), ISNUMBER(SEARCH(Z$1, $N67)), ISNUMBER(SEARCH(Z$1, $P67))), "Y", "")</f>
        <v>Y</v>
      </c>
      <c r="AA67" s="254" t="str">
        <f t="shared" si="354"/>
        <v>Y</v>
      </c>
      <c r="AB67" s="254" t="str">
        <f t="shared" ref="AB67:AC67" si="355">IF(OR(($T67 = "Y"),ISNUMBER(SEARCH(AB$1, $L67)), ISNUMBER(SEARCH(AB$1, $N67)), ISNUMBER(SEARCH(AB$1, $P67))), "Y", "")</f>
        <v>Y</v>
      </c>
      <c r="AC67" s="258" t="str">
        <f t="shared" si="355"/>
        <v>Y</v>
      </c>
      <c r="AD67" s="254" t="str">
        <f t="shared" ref="AD67:AE67" si="356">IF(OR(($AC67="Y"),($T67 = "Y"),ISNUMBER(SEARCH(AD$1, $L67)), ISNUMBER(SEARCH(AD$1, $N67)), ISNUMBER(SEARCH(AD$1, $P67))), "Y", "")</f>
        <v>Y</v>
      </c>
      <c r="AE67" s="254" t="str">
        <f t="shared" si="356"/>
        <v>Y</v>
      </c>
      <c r="AF67" s="254" t="str">
        <f t="shared" si="8"/>
        <v>Y</v>
      </c>
      <c r="AG67" s="15">
        <f t="shared" si="9"/>
        <v>9</v>
      </c>
      <c r="AH67" s="250" t="s">
        <v>3599</v>
      </c>
      <c r="AI67" s="235" t="str">
        <f t="shared" si="268"/>
        <v>Tents / Dine-in Arrangement</v>
      </c>
      <c r="AJ67" s="235" t="str">
        <f t="shared" si="11"/>
        <v>Tents / Dine-in Arrangement</v>
      </c>
      <c r="AK67" s="235" t="str">
        <f t="shared" si="12"/>
        <v>Tents / Dine-in Arrangement</v>
      </c>
      <c r="AL67" s="235" t="str">
        <f t="shared" si="13"/>
        <v>Tents / Dine-in Arrangement</v>
      </c>
      <c r="AM67" s="256" t="str">
        <f t="shared" ref="AM67:AM75" si="357">IF((AA67="Y"),AH67,"")</f>
        <v>Tents / Dine-in Arrangement</v>
      </c>
      <c r="AN67" s="235" t="str">
        <f t="shared" si="15"/>
        <v>Tents / Dine-in Arrangement</v>
      </c>
      <c r="AO67" s="257" t="str">
        <f t="shared" si="351"/>
        <v>Tents / Dine-in Arrangement</v>
      </c>
      <c r="AP67" s="235" t="str">
        <f t="shared" si="17"/>
        <v>Tents / Dine-in Arrangement</v>
      </c>
      <c r="AQ67" s="235" t="str">
        <f t="shared" si="18"/>
        <v>Tents / Dine-in Arrangement</v>
      </c>
      <c r="AR67" s="96"/>
      <c r="AS67" s="235" t="str">
        <f t="shared" si="269"/>
        <v>Tents / Dine-in Arrangement</v>
      </c>
      <c r="AT67" s="96"/>
      <c r="AU67" s="235" t="s">
        <v>174</v>
      </c>
      <c r="AV67" s="235" t="s">
        <v>979</v>
      </c>
      <c r="AW67" s="96"/>
      <c r="AX67" s="96"/>
      <c r="AY67" s="96"/>
      <c r="AZ67" s="96"/>
      <c r="BA67" s="96"/>
      <c r="BB67" s="96"/>
      <c r="BC67" s="96"/>
      <c r="BD67" s="96"/>
      <c r="BE67" s="96"/>
      <c r="BF67" s="96"/>
      <c r="BG67" s="96"/>
      <c r="BH67" s="96"/>
      <c r="BI67" s="96"/>
      <c r="BJ67" s="96"/>
      <c r="BK67" s="96"/>
      <c r="BL67" s="96"/>
      <c r="BM67" s="96"/>
      <c r="BN67" s="96"/>
      <c r="BO67" s="96"/>
      <c r="BP67" s="96"/>
      <c r="BQ67" s="96"/>
      <c r="BR67" s="96"/>
      <c r="BS67" s="96"/>
      <c r="BT67" s="96"/>
      <c r="BU67" s="96"/>
      <c r="BV67" s="96"/>
      <c r="BW67" s="96"/>
      <c r="BX67" s="96"/>
      <c r="BY67" s="96"/>
      <c r="BZ67" s="96"/>
      <c r="CA67" s="96"/>
      <c r="CB67" s="96"/>
      <c r="CC67" s="96"/>
      <c r="CD67" s="96"/>
      <c r="CE67" s="96"/>
      <c r="CF67" s="96"/>
    </row>
    <row r="68" spans="1:84" ht="20.399999999999999">
      <c r="A68" s="249">
        <v>45077.442492638889</v>
      </c>
      <c r="B68" s="250" t="s">
        <v>3753</v>
      </c>
      <c r="C68" s="251" t="str">
        <f t="array" ref="C68">UPPER(B68)</f>
        <v>SIVA9800@YAHOO.CA</v>
      </c>
      <c r="D68" s="251" t="s">
        <v>3754</v>
      </c>
      <c r="E68" s="250" t="s">
        <v>3755</v>
      </c>
      <c r="F68" s="252" t="str">
        <f t="shared" si="0"/>
        <v xml:space="preserve">SIVARAJAH BALASUBRAMANIAM </v>
      </c>
      <c r="G68" s="250" t="s">
        <v>3756</v>
      </c>
      <c r="H68" s="250" t="s">
        <v>18</v>
      </c>
      <c r="I68" s="250" t="s">
        <v>2493</v>
      </c>
      <c r="J68" s="96"/>
      <c r="K68" s="96"/>
      <c r="L68" s="96"/>
      <c r="M68" s="96"/>
      <c r="N68" s="96"/>
      <c r="O68" s="96"/>
      <c r="P68" s="250" t="s">
        <v>3498</v>
      </c>
      <c r="Q68" s="250" t="s">
        <v>23</v>
      </c>
      <c r="R68" s="96"/>
      <c r="S68" s="254" t="s">
        <v>1727</v>
      </c>
      <c r="T68" s="258" t="str">
        <f t="shared" si="1"/>
        <v>Y</v>
      </c>
      <c r="U68" s="254" t="str">
        <f t="shared" ref="U68:V68" si="358">IF(OR(($T68 = "Y"),ISNUMBER(SEARCH(U$1, $L68)), ISNUMBER(SEARCH(U$1, $N68)), ISNUMBER(SEARCH(U$1, $P68))), "Y", "")</f>
        <v>Y</v>
      </c>
      <c r="V68" s="258" t="str">
        <f t="shared" si="358"/>
        <v>Y</v>
      </c>
      <c r="W68" s="254" t="str">
        <f t="shared" ref="W68:X68" si="359">IF(OR(($V68="Y"),($T68 = "Y"),ISNUMBER(SEARCH(W$1, $L68)), ISNUMBER(SEARCH(W$1, $N68)), ISNUMBER(SEARCH(W$1, $P68))), "Y", "")</f>
        <v>Y</v>
      </c>
      <c r="X68" s="254" t="str">
        <f t="shared" si="359"/>
        <v>Y</v>
      </c>
      <c r="Y68" s="258" t="str">
        <f t="shared" si="4"/>
        <v>Y</v>
      </c>
      <c r="Z68" s="254" t="str">
        <f t="shared" ref="Z68:AA68" si="360">IF(OR(($Y68="Y"),($T68 = "Y"),ISNUMBER(SEARCH(Z$1, $L68)), ISNUMBER(SEARCH(Z$1, $N68)), ISNUMBER(SEARCH(Z$1, $P68))), "Y", "")</f>
        <v>Y</v>
      </c>
      <c r="AA68" s="254" t="str">
        <f t="shared" si="360"/>
        <v>Y</v>
      </c>
      <c r="AB68" s="254" t="str">
        <f t="shared" ref="AB68:AC68" si="361">IF(OR(($T68 = "Y"),ISNUMBER(SEARCH(AB$1, $L68)), ISNUMBER(SEARCH(AB$1, $N68)), ISNUMBER(SEARCH(AB$1, $P68))), "Y", "")</f>
        <v>Y</v>
      </c>
      <c r="AC68" s="258" t="str">
        <f t="shared" si="361"/>
        <v>Y</v>
      </c>
      <c r="AD68" s="254" t="str">
        <f t="shared" ref="AD68:AE68" si="362">IF(OR(($AC68="Y"),($T68 = "Y"),ISNUMBER(SEARCH(AD$1, $L68)), ISNUMBER(SEARCH(AD$1, $N68)), ISNUMBER(SEARCH(AD$1, $P68))), "Y", "")</f>
        <v>Y</v>
      </c>
      <c r="AE68" s="254" t="str">
        <f t="shared" si="362"/>
        <v>Y</v>
      </c>
      <c r="AF68" s="254" t="str">
        <f t="shared" si="8"/>
        <v>Y</v>
      </c>
      <c r="AG68" s="15">
        <f t="shared" si="9"/>
        <v>9</v>
      </c>
      <c r="AH68" s="250" t="s">
        <v>3539</v>
      </c>
      <c r="AI68" s="235" t="str">
        <f t="shared" si="268"/>
        <v>CM</v>
      </c>
      <c r="AJ68" s="235" t="str">
        <f t="shared" si="11"/>
        <v>CM</v>
      </c>
      <c r="AK68" s="235" t="str">
        <f t="shared" si="12"/>
        <v>CM</v>
      </c>
      <c r="AL68" s="235" t="str">
        <f t="shared" si="13"/>
        <v>CM</v>
      </c>
      <c r="AM68" s="256" t="str">
        <f t="shared" si="357"/>
        <v>CM</v>
      </c>
      <c r="AN68" s="235" t="str">
        <f t="shared" si="15"/>
        <v>CM</v>
      </c>
      <c r="AO68" s="257" t="str">
        <f t="shared" si="351"/>
        <v>CM</v>
      </c>
      <c r="AP68" s="235" t="str">
        <f t="shared" si="17"/>
        <v>CM</v>
      </c>
      <c r="AQ68" s="235" t="str">
        <f t="shared" si="18"/>
        <v>CM</v>
      </c>
      <c r="AR68" s="96"/>
      <c r="AS68" s="235" t="str">
        <f t="shared" si="269"/>
        <v>CM</v>
      </c>
      <c r="AT68" s="96"/>
      <c r="AU68" s="96"/>
      <c r="AV68" s="96"/>
      <c r="AW68" s="96"/>
      <c r="AX68" s="96"/>
      <c r="AY68" s="96"/>
      <c r="AZ68" s="96"/>
      <c r="BA68" s="96"/>
      <c r="BB68" s="96"/>
      <c r="BC68" s="96"/>
      <c r="BD68" s="96"/>
      <c r="BE68" s="96"/>
      <c r="BF68" s="96"/>
      <c r="BG68" s="96"/>
      <c r="BH68" s="96"/>
      <c r="BI68" s="96"/>
      <c r="BJ68" s="96"/>
      <c r="BK68" s="96"/>
      <c r="BL68" s="96"/>
      <c r="BM68" s="96"/>
      <c r="BN68" s="96"/>
      <c r="BO68" s="96"/>
      <c r="BP68" s="96"/>
      <c r="BQ68" s="96"/>
      <c r="BR68" s="96"/>
      <c r="BS68" s="96"/>
      <c r="BT68" s="96"/>
      <c r="BU68" s="96"/>
      <c r="BV68" s="96"/>
      <c r="BW68" s="96"/>
      <c r="BX68" s="96"/>
      <c r="BY68" s="96"/>
      <c r="BZ68" s="96"/>
      <c r="CA68" s="96"/>
      <c r="CB68" s="96"/>
      <c r="CC68" s="96"/>
      <c r="CD68" s="96"/>
      <c r="CE68" s="96"/>
      <c r="CF68" s="96"/>
    </row>
    <row r="69" spans="1:84" ht="20.399999999999999">
      <c r="A69" s="249">
        <v>45077.450851828704</v>
      </c>
      <c r="B69" s="250" t="s">
        <v>3757</v>
      </c>
      <c r="C69" s="251" t="str">
        <f t="array" ref="C69">UPPER(B69)</f>
        <v>SARMA.A.R@GMAIL.COM</v>
      </c>
      <c r="D69" s="251" t="s">
        <v>3758</v>
      </c>
      <c r="E69" s="250" t="s">
        <v>111</v>
      </c>
      <c r="F69" s="252" t="str">
        <f t="shared" si="0"/>
        <v>HITENDRA ANNAVARAPU</v>
      </c>
      <c r="G69" s="250" t="s">
        <v>3759</v>
      </c>
      <c r="H69" s="250" t="s">
        <v>18</v>
      </c>
      <c r="I69" s="250" t="s">
        <v>2493</v>
      </c>
      <c r="J69" s="96"/>
      <c r="K69" s="96"/>
      <c r="L69" s="96"/>
      <c r="M69" s="96"/>
      <c r="N69" s="96"/>
      <c r="O69" s="250" t="s">
        <v>3760</v>
      </c>
      <c r="P69" s="250" t="s">
        <v>3498</v>
      </c>
      <c r="Q69" s="250" t="s">
        <v>23</v>
      </c>
      <c r="R69" s="96"/>
      <c r="S69" s="254" t="s">
        <v>1727</v>
      </c>
      <c r="T69" s="258" t="str">
        <f t="shared" si="1"/>
        <v>Y</v>
      </c>
      <c r="U69" s="254" t="str">
        <f t="shared" ref="U69:V69" si="363">IF(OR(($T69 = "Y"),ISNUMBER(SEARCH(U$1, $L69)), ISNUMBER(SEARCH(U$1, $N69)), ISNUMBER(SEARCH(U$1, $P69))), "Y", "")</f>
        <v>Y</v>
      </c>
      <c r="V69" s="258" t="str">
        <f t="shared" si="363"/>
        <v>Y</v>
      </c>
      <c r="W69" s="254" t="str">
        <f t="shared" ref="W69:X69" si="364">IF(OR(($V69="Y"),($T69 = "Y"),ISNUMBER(SEARCH(W$1, $L69)), ISNUMBER(SEARCH(W$1, $N69)), ISNUMBER(SEARCH(W$1, $P69))), "Y", "")</f>
        <v>Y</v>
      </c>
      <c r="X69" s="254" t="str">
        <f t="shared" si="364"/>
        <v>Y</v>
      </c>
      <c r="Y69" s="258" t="str">
        <f t="shared" si="4"/>
        <v>Y</v>
      </c>
      <c r="Z69" s="254" t="str">
        <f t="shared" ref="Z69:AA69" si="365">IF(OR(($Y69="Y"),($T69 = "Y"),ISNUMBER(SEARCH(Z$1, $L69)), ISNUMBER(SEARCH(Z$1, $N69)), ISNUMBER(SEARCH(Z$1, $P69))), "Y", "")</f>
        <v>Y</v>
      </c>
      <c r="AA69" s="254" t="str">
        <f t="shared" si="365"/>
        <v>Y</v>
      </c>
      <c r="AB69" s="254" t="str">
        <f t="shared" ref="AB69:AC69" si="366">IF(OR(($T69 = "Y"),ISNUMBER(SEARCH(AB$1, $L69)), ISNUMBER(SEARCH(AB$1, $N69)), ISNUMBER(SEARCH(AB$1, $P69))), "Y", "")</f>
        <v>Y</v>
      </c>
      <c r="AC69" s="258" t="str">
        <f t="shared" si="366"/>
        <v>Y</v>
      </c>
      <c r="AD69" s="254" t="str">
        <f t="shared" ref="AD69:AE69" si="367">IF(OR(($AC69="Y"),($T69 = "Y"),ISNUMBER(SEARCH(AD$1, $L69)), ISNUMBER(SEARCH(AD$1, $N69)), ISNUMBER(SEARCH(AD$1, $P69))), "Y", "")</f>
        <v>Y</v>
      </c>
      <c r="AE69" s="254" t="str">
        <f t="shared" si="367"/>
        <v>Y</v>
      </c>
      <c r="AF69" s="254" t="str">
        <f t="shared" si="8"/>
        <v>Y</v>
      </c>
      <c r="AG69" s="15">
        <f t="shared" si="9"/>
        <v>9</v>
      </c>
      <c r="AH69" s="250" t="s">
        <v>3539</v>
      </c>
      <c r="AI69" s="235" t="str">
        <f t="shared" si="268"/>
        <v>CM</v>
      </c>
      <c r="AJ69" s="235" t="str">
        <f t="shared" si="11"/>
        <v>CM</v>
      </c>
      <c r="AK69" s="235" t="str">
        <f t="shared" si="12"/>
        <v>CM</v>
      </c>
      <c r="AL69" s="235" t="str">
        <f t="shared" si="13"/>
        <v>CM</v>
      </c>
      <c r="AM69" s="256" t="str">
        <f t="shared" si="357"/>
        <v>CM</v>
      </c>
      <c r="AN69" s="235" t="str">
        <f t="shared" si="15"/>
        <v>CM</v>
      </c>
      <c r="AO69" s="257" t="str">
        <f t="shared" si="351"/>
        <v>CM</v>
      </c>
      <c r="AP69" s="235" t="str">
        <f t="shared" si="17"/>
        <v>CM</v>
      </c>
      <c r="AQ69" s="235" t="str">
        <f t="shared" si="18"/>
        <v>CM</v>
      </c>
      <c r="AR69" s="96"/>
      <c r="AS69" s="235" t="str">
        <f t="shared" si="269"/>
        <v>CM</v>
      </c>
      <c r="AT69" s="96"/>
      <c r="AU69" s="235" t="s">
        <v>1727</v>
      </c>
      <c r="AV69" s="235" t="s">
        <v>979</v>
      </c>
      <c r="AW69" s="96"/>
      <c r="AX69" s="96"/>
      <c r="AY69" s="96"/>
      <c r="AZ69" s="96"/>
      <c r="BA69" s="96"/>
      <c r="BB69" s="96"/>
      <c r="BC69" s="96"/>
      <c r="BD69" s="96"/>
      <c r="BE69" s="96"/>
      <c r="BF69" s="96"/>
      <c r="BG69" s="96"/>
      <c r="BH69" s="96"/>
      <c r="BI69" s="96"/>
      <c r="BJ69" s="96"/>
      <c r="BK69" s="96"/>
      <c r="BL69" s="96"/>
      <c r="BM69" s="96"/>
      <c r="BN69" s="96"/>
      <c r="BO69" s="96"/>
      <c r="BP69" s="96"/>
      <c r="BQ69" s="96"/>
      <c r="BR69" s="96"/>
      <c r="BS69" s="96"/>
      <c r="BT69" s="96"/>
      <c r="BU69" s="96"/>
      <c r="BV69" s="96"/>
      <c r="BW69" s="96"/>
      <c r="BX69" s="96"/>
      <c r="BY69" s="96"/>
      <c r="BZ69" s="96"/>
      <c r="CA69" s="96"/>
      <c r="CB69" s="96"/>
      <c r="CC69" s="96"/>
      <c r="CD69" s="96"/>
      <c r="CE69" s="96"/>
      <c r="CF69" s="96"/>
    </row>
    <row r="70" spans="1:84" ht="20.399999999999999">
      <c r="A70" s="249">
        <v>45077.451255972221</v>
      </c>
      <c r="B70" s="250" t="s">
        <v>3761</v>
      </c>
      <c r="C70" s="251" t="str">
        <f t="array" ref="C70">UPPER(B70)</f>
        <v>SANJEEVI.CARS@GMAIL.COM</v>
      </c>
      <c r="D70" s="265" t="s">
        <v>2865</v>
      </c>
      <c r="E70" s="265" t="s">
        <v>3762</v>
      </c>
      <c r="F70" s="252" t="str">
        <f t="shared" si="0"/>
        <v>HECTOR DATTARUIZ</v>
      </c>
      <c r="G70" s="250" t="s">
        <v>496</v>
      </c>
      <c r="H70" s="250" t="s">
        <v>2493</v>
      </c>
      <c r="I70" s="250" t="s">
        <v>2493</v>
      </c>
      <c r="J70" s="96"/>
      <c r="K70" s="96"/>
      <c r="L70" s="96"/>
      <c r="M70" s="96"/>
      <c r="N70" s="96"/>
      <c r="O70" s="250" t="s">
        <v>3763</v>
      </c>
      <c r="P70" s="250" t="s">
        <v>3764</v>
      </c>
      <c r="Q70" s="250" t="s">
        <v>23</v>
      </c>
      <c r="R70" s="96"/>
      <c r="S70" s="254" t="s">
        <v>1727</v>
      </c>
      <c r="T70" s="255" t="str">
        <f t="shared" si="1"/>
        <v/>
      </c>
      <c r="U70" s="96" t="str">
        <f t="shared" ref="U70:V70" si="368">IF(OR(($T70 = "Y"),ISNUMBER(SEARCH(U$1, $L70)), ISNUMBER(SEARCH(U$1, $N70)), ISNUMBER(SEARCH(U$1, $P70))), "Y", "")</f>
        <v/>
      </c>
      <c r="V70" s="258" t="str">
        <f t="shared" si="368"/>
        <v>Y</v>
      </c>
      <c r="W70" s="254" t="str">
        <f t="shared" ref="W70:X70" si="369">IF(OR(($V70="Y"),($T70 = "Y"),ISNUMBER(SEARCH(W$1, $L70)), ISNUMBER(SEARCH(W$1, $N70)), ISNUMBER(SEARCH(W$1, $P70))), "Y", "")</f>
        <v>Y</v>
      </c>
      <c r="X70" s="254" t="str">
        <f t="shared" si="369"/>
        <v>Y</v>
      </c>
      <c r="Y70" s="258" t="str">
        <f t="shared" si="4"/>
        <v>Y</v>
      </c>
      <c r="Z70" s="254" t="str">
        <f t="shared" ref="Z70:AA70" si="370">IF(OR(($Y70="Y"),($T70 = "Y"),ISNUMBER(SEARCH(Z$1, $L70)), ISNUMBER(SEARCH(Z$1, $N70)), ISNUMBER(SEARCH(Z$1, $P70))), "Y", "")</f>
        <v>Y</v>
      </c>
      <c r="AA70" s="254" t="str">
        <f t="shared" si="370"/>
        <v>Y</v>
      </c>
      <c r="AB70" s="254" t="str">
        <f t="shared" ref="AB70:AC70" si="371">IF(OR(($T70 = "Y"),ISNUMBER(SEARCH(AB$1, $L70)), ISNUMBER(SEARCH(AB$1, $N70)), ISNUMBER(SEARCH(AB$1, $P70))), "Y", "")</f>
        <v>Y</v>
      </c>
      <c r="AC70" s="255" t="str">
        <f t="shared" si="371"/>
        <v/>
      </c>
      <c r="AD70" s="96" t="str">
        <f t="shared" ref="AD70:AE70" si="372">IF(OR(($AC70="Y"),($T70 = "Y"),ISNUMBER(SEARCH(AD$1, $L70)), ISNUMBER(SEARCH(AD$1, $N70)), ISNUMBER(SEARCH(AD$1, $P70))), "Y", "")</f>
        <v/>
      </c>
      <c r="AE70" s="96" t="str">
        <f t="shared" si="372"/>
        <v/>
      </c>
      <c r="AF70" s="96" t="str">
        <f t="shared" si="8"/>
        <v/>
      </c>
      <c r="AG70" s="15">
        <f t="shared" si="9"/>
        <v>5</v>
      </c>
      <c r="AH70" s="250" t="s">
        <v>3539</v>
      </c>
      <c r="AI70" s="96" t="str">
        <f t="shared" si="268"/>
        <v/>
      </c>
      <c r="AJ70" s="268" t="str">
        <f t="shared" si="11"/>
        <v>CM</v>
      </c>
      <c r="AK70" s="235" t="str">
        <f t="shared" si="12"/>
        <v>CM</v>
      </c>
      <c r="AL70" s="235" t="str">
        <f t="shared" si="13"/>
        <v>CM</v>
      </c>
      <c r="AM70" s="256" t="str">
        <f t="shared" si="357"/>
        <v>CM</v>
      </c>
      <c r="AN70" s="235" t="str">
        <f t="shared" si="15"/>
        <v>CM</v>
      </c>
      <c r="AO70" s="257" t="str">
        <f t="shared" si="351"/>
        <v>CM</v>
      </c>
      <c r="AP70" s="96" t="str">
        <f t="shared" si="17"/>
        <v/>
      </c>
      <c r="AQ70" s="96" t="str">
        <f t="shared" si="18"/>
        <v/>
      </c>
      <c r="AR70" s="96"/>
      <c r="AS70" s="96" t="str">
        <f t="shared" si="269"/>
        <v/>
      </c>
      <c r="AT70" s="96"/>
      <c r="AU70" s="96"/>
      <c r="AV70" s="96"/>
      <c r="AW70" s="96"/>
      <c r="AX70" s="96"/>
      <c r="AY70" s="96"/>
      <c r="AZ70" s="96"/>
      <c r="BA70" s="96"/>
      <c r="BB70" s="96"/>
      <c r="BC70" s="96"/>
      <c r="BD70" s="96"/>
      <c r="BE70" s="96"/>
      <c r="BF70" s="96"/>
      <c r="BG70" s="96"/>
      <c r="BH70" s="96"/>
      <c r="BI70" s="96"/>
      <c r="BJ70" s="96"/>
      <c r="BK70" s="96"/>
      <c r="BL70" s="96"/>
      <c r="BM70" s="96"/>
      <c r="BN70" s="96"/>
      <c r="BO70" s="96"/>
      <c r="BP70" s="96"/>
      <c r="BQ70" s="96"/>
      <c r="BR70" s="96"/>
      <c r="BS70" s="96"/>
      <c r="BT70" s="96"/>
      <c r="BU70" s="96"/>
      <c r="BV70" s="96"/>
      <c r="BW70" s="96"/>
      <c r="BX70" s="96"/>
      <c r="BY70" s="96"/>
      <c r="BZ70" s="96"/>
      <c r="CA70" s="96"/>
      <c r="CB70" s="96"/>
      <c r="CC70" s="96"/>
      <c r="CD70" s="96"/>
      <c r="CE70" s="96"/>
      <c r="CF70" s="96"/>
    </row>
    <row r="71" spans="1:84" ht="20.399999999999999">
      <c r="A71" s="249">
        <v>45077.455430798611</v>
      </c>
      <c r="B71" s="250" t="s">
        <v>3765</v>
      </c>
      <c r="C71" s="251" t="str">
        <f t="array" ref="C71">UPPER(B71)</f>
        <v>DHARMESHPHYSIO@YAHOO.CO.IN</v>
      </c>
      <c r="D71" s="266" t="s">
        <v>3766</v>
      </c>
      <c r="E71" s="265" t="s">
        <v>3767</v>
      </c>
      <c r="F71" s="252" t="str">
        <f t="shared" si="0"/>
        <v xml:space="preserve">DHARMESH PRAJAPATI </v>
      </c>
      <c r="G71" s="253">
        <v>2019782213</v>
      </c>
      <c r="H71" s="250" t="s">
        <v>18</v>
      </c>
      <c r="I71" s="250" t="s">
        <v>2493</v>
      </c>
      <c r="J71" s="96"/>
      <c r="K71" s="96"/>
      <c r="L71" s="96"/>
      <c r="M71" s="96"/>
      <c r="N71" s="96"/>
      <c r="O71" s="250" t="s">
        <v>3768</v>
      </c>
      <c r="P71" s="250" t="s">
        <v>3769</v>
      </c>
      <c r="Q71" s="250" t="s">
        <v>23</v>
      </c>
      <c r="R71" s="96"/>
      <c r="S71" s="254" t="s">
        <v>1727</v>
      </c>
      <c r="T71" s="255" t="str">
        <f t="shared" si="1"/>
        <v/>
      </c>
      <c r="U71" s="96" t="str">
        <f t="shared" ref="U71:V71" si="373">IF(OR(($T71 = "Y"),ISNUMBER(SEARCH(U$1, $L71)), ISNUMBER(SEARCH(U$1, $N71)), ISNUMBER(SEARCH(U$1, $P71))), "Y", "")</f>
        <v/>
      </c>
      <c r="V71" s="255" t="str">
        <f t="shared" si="373"/>
        <v/>
      </c>
      <c r="W71" s="96" t="str">
        <f t="shared" ref="W71:X71" si="374">IF(OR(($V71="Y"),($T71 = "Y"),ISNUMBER(SEARCH(W$1, $L71)), ISNUMBER(SEARCH(W$1, $N71)), ISNUMBER(SEARCH(W$1, $P71))), "Y", "")</f>
        <v/>
      </c>
      <c r="X71" s="96" t="str">
        <f t="shared" si="374"/>
        <v/>
      </c>
      <c r="Y71" s="255" t="str">
        <f t="shared" si="4"/>
        <v/>
      </c>
      <c r="Z71" s="96" t="str">
        <f t="shared" ref="Z71:AA71" si="375">IF(OR(($Y71="Y"),($T71 = "Y"),ISNUMBER(SEARCH(Z$1, $L71)), ISNUMBER(SEARCH(Z$1, $N71)), ISNUMBER(SEARCH(Z$1, $P71))), "Y", "")</f>
        <v/>
      </c>
      <c r="AA71" s="254" t="str">
        <f t="shared" si="375"/>
        <v>Y</v>
      </c>
      <c r="AB71" s="96" t="str">
        <f t="shared" ref="AB71:AC71" si="376">IF(OR(($T71 = "Y"),ISNUMBER(SEARCH(AB$1, $L71)), ISNUMBER(SEARCH(AB$1, $N71)), ISNUMBER(SEARCH(AB$1, $P71))), "Y", "")</f>
        <v/>
      </c>
      <c r="AC71" s="255" t="str">
        <f t="shared" si="376"/>
        <v/>
      </c>
      <c r="AD71" s="96" t="str">
        <f t="shared" ref="AD71:AE71" si="377">IF(OR(($AC71="Y"),($T71 = "Y"),ISNUMBER(SEARCH(AD$1, $L71)), ISNUMBER(SEARCH(AD$1, $N71)), ISNUMBER(SEARCH(AD$1, $P71))), "Y", "")</f>
        <v/>
      </c>
      <c r="AE71" s="254" t="str">
        <f t="shared" si="377"/>
        <v>Y</v>
      </c>
      <c r="AF71" s="96" t="str">
        <f t="shared" si="8"/>
        <v/>
      </c>
      <c r="AG71" s="15">
        <f t="shared" si="9"/>
        <v>2</v>
      </c>
      <c r="AH71" s="250" t="s">
        <v>3539</v>
      </c>
      <c r="AI71" s="96" t="str">
        <f t="shared" si="268"/>
        <v/>
      </c>
      <c r="AJ71" s="96" t="str">
        <f t="shared" si="11"/>
        <v/>
      </c>
      <c r="AK71" s="96" t="str">
        <f t="shared" si="12"/>
        <v/>
      </c>
      <c r="AL71" s="96" t="str">
        <f t="shared" si="13"/>
        <v/>
      </c>
      <c r="AM71" s="256" t="str">
        <f t="shared" si="357"/>
        <v>CM</v>
      </c>
      <c r="AN71" s="96" t="str">
        <f t="shared" si="15"/>
        <v/>
      </c>
      <c r="AO71" s="264" t="str">
        <f t="shared" si="351"/>
        <v/>
      </c>
      <c r="AP71" s="96" t="str">
        <f t="shared" si="17"/>
        <v/>
      </c>
      <c r="AQ71" s="235" t="str">
        <f t="shared" si="18"/>
        <v>CM</v>
      </c>
      <c r="AR71" s="96"/>
      <c r="AS71" s="96" t="str">
        <f t="shared" si="269"/>
        <v/>
      </c>
      <c r="AT71" s="96"/>
      <c r="AU71" s="96"/>
      <c r="AV71" s="96"/>
      <c r="AW71" s="96"/>
      <c r="AX71" s="96"/>
      <c r="AY71" s="96"/>
      <c r="AZ71" s="96"/>
      <c r="BA71" s="96"/>
      <c r="BB71" s="96"/>
      <c r="BC71" s="96"/>
      <c r="BD71" s="96"/>
      <c r="BE71" s="96"/>
      <c r="BF71" s="96"/>
      <c r="BG71" s="96"/>
      <c r="BH71" s="96"/>
      <c r="BI71" s="96"/>
      <c r="BJ71" s="96"/>
      <c r="BK71" s="96"/>
      <c r="BL71" s="96"/>
      <c r="BM71" s="96"/>
      <c r="BN71" s="96"/>
      <c r="BO71" s="96"/>
      <c r="BP71" s="96"/>
      <c r="BQ71" s="96"/>
      <c r="BR71" s="96"/>
      <c r="BS71" s="96"/>
      <c r="BT71" s="96"/>
      <c r="BU71" s="96"/>
      <c r="BV71" s="96"/>
      <c r="BW71" s="96"/>
      <c r="BX71" s="96"/>
      <c r="BY71" s="96"/>
      <c r="BZ71" s="96"/>
      <c r="CA71" s="96"/>
      <c r="CB71" s="96"/>
      <c r="CC71" s="96"/>
      <c r="CD71" s="96"/>
      <c r="CE71" s="96"/>
      <c r="CF71" s="96"/>
    </row>
    <row r="72" spans="1:84" ht="20.399999999999999">
      <c r="A72" s="249">
        <v>45077.475754340281</v>
      </c>
      <c r="B72" s="250" t="s">
        <v>942</v>
      </c>
      <c r="C72" s="251" t="str">
        <f t="array" ref="C72">UPPER(B72)</f>
        <v>SMANKAL1@GMAIL.COM</v>
      </c>
      <c r="D72" s="269" t="s">
        <v>943</v>
      </c>
      <c r="E72" s="265" t="s">
        <v>944</v>
      </c>
      <c r="F72" s="252" t="str">
        <f t="shared" si="0"/>
        <v>SRIKANTH MANKAL</v>
      </c>
      <c r="G72" s="253">
        <v>6789389396</v>
      </c>
      <c r="H72" s="250" t="s">
        <v>18</v>
      </c>
      <c r="I72" s="250" t="s">
        <v>20</v>
      </c>
      <c r="J72" s="250" t="s">
        <v>3770</v>
      </c>
      <c r="K72" s="250" t="s">
        <v>22</v>
      </c>
      <c r="L72" s="250" t="s">
        <v>3498</v>
      </c>
      <c r="M72" s="96"/>
      <c r="N72" s="96"/>
      <c r="O72" s="96"/>
      <c r="P72" s="96"/>
      <c r="Q72" s="250" t="s">
        <v>23</v>
      </c>
      <c r="R72" s="96"/>
      <c r="S72" s="254" t="s">
        <v>1727</v>
      </c>
      <c r="T72" s="258" t="str">
        <f t="shared" si="1"/>
        <v>Y</v>
      </c>
      <c r="U72" s="254" t="str">
        <f t="shared" ref="U72:V72" si="378">IF(OR(($T72 = "Y"),ISNUMBER(SEARCH(U$1, $L72)), ISNUMBER(SEARCH(U$1, $N72)), ISNUMBER(SEARCH(U$1, $P72))), "Y", "")</f>
        <v>Y</v>
      </c>
      <c r="V72" s="258" t="str">
        <f t="shared" si="378"/>
        <v>Y</v>
      </c>
      <c r="W72" s="254" t="str">
        <f t="shared" ref="W72:X72" si="379">IF(OR(($V72="Y"),($T72 = "Y"),ISNUMBER(SEARCH(W$1, $L72)), ISNUMBER(SEARCH(W$1, $N72)), ISNUMBER(SEARCH(W$1, $P72))), "Y", "")</f>
        <v>Y</v>
      </c>
      <c r="X72" s="254" t="str">
        <f t="shared" si="379"/>
        <v>Y</v>
      </c>
      <c r="Y72" s="258" t="str">
        <f t="shared" si="4"/>
        <v>Y</v>
      </c>
      <c r="Z72" s="254" t="str">
        <f t="shared" ref="Z72:AA72" si="380">IF(OR(($Y72="Y"),($T72 = "Y"),ISNUMBER(SEARCH(Z$1, $L72)), ISNUMBER(SEARCH(Z$1, $N72)), ISNUMBER(SEARCH(Z$1, $P72))), "Y", "")</f>
        <v>Y</v>
      </c>
      <c r="AA72" s="254" t="str">
        <f t="shared" si="380"/>
        <v>Y</v>
      </c>
      <c r="AB72" s="254" t="str">
        <f t="shared" ref="AB72:AC72" si="381">IF(OR(($T72 = "Y"),ISNUMBER(SEARCH(AB$1, $L72)), ISNUMBER(SEARCH(AB$1, $N72)), ISNUMBER(SEARCH(AB$1, $P72))), "Y", "")</f>
        <v>Y</v>
      </c>
      <c r="AC72" s="258" t="str">
        <f t="shared" si="381"/>
        <v>Y</v>
      </c>
      <c r="AD72" s="254" t="str">
        <f t="shared" ref="AD72:AE72" si="382">IF(OR(($AC72="Y"),($T72 = "Y"),ISNUMBER(SEARCH(AD$1, $L72)), ISNUMBER(SEARCH(AD$1, $N72)), ISNUMBER(SEARCH(AD$1, $P72))), "Y", "")</f>
        <v>Y</v>
      </c>
      <c r="AE72" s="254" t="str">
        <f t="shared" si="382"/>
        <v>Y</v>
      </c>
      <c r="AF72" s="254" t="str">
        <f t="shared" si="8"/>
        <v>Y</v>
      </c>
      <c r="AG72" s="15">
        <f t="shared" si="9"/>
        <v>9</v>
      </c>
      <c r="AH72" s="250" t="s">
        <v>3539</v>
      </c>
      <c r="AI72" s="235" t="str">
        <f t="shared" si="268"/>
        <v>CM</v>
      </c>
      <c r="AJ72" s="268" t="str">
        <f t="shared" si="11"/>
        <v>CM</v>
      </c>
      <c r="AK72" s="235" t="str">
        <f t="shared" si="12"/>
        <v>CM</v>
      </c>
      <c r="AL72" s="235" t="str">
        <f t="shared" si="13"/>
        <v>CM</v>
      </c>
      <c r="AM72" s="256" t="str">
        <f t="shared" si="357"/>
        <v>CM</v>
      </c>
      <c r="AN72" s="235" t="str">
        <f t="shared" si="15"/>
        <v>CM</v>
      </c>
      <c r="AO72" s="257" t="str">
        <f t="shared" si="351"/>
        <v>CM</v>
      </c>
      <c r="AP72" s="235" t="str">
        <f t="shared" si="17"/>
        <v>CM</v>
      </c>
      <c r="AQ72" s="235" t="str">
        <f t="shared" si="18"/>
        <v>CM</v>
      </c>
      <c r="AR72" s="96"/>
      <c r="AS72" s="235" t="str">
        <f t="shared" si="269"/>
        <v>CM</v>
      </c>
      <c r="AT72" s="96"/>
      <c r="AU72" s="235" t="s">
        <v>3771</v>
      </c>
      <c r="AV72" s="235" t="s">
        <v>979</v>
      </c>
      <c r="AW72" s="96"/>
      <c r="AX72" s="96"/>
      <c r="AY72" s="96"/>
      <c r="AZ72" s="96"/>
      <c r="BA72" s="96"/>
      <c r="BB72" s="96"/>
      <c r="BC72" s="96"/>
      <c r="BD72" s="96"/>
      <c r="BE72" s="96"/>
      <c r="BF72" s="96"/>
      <c r="BG72" s="96"/>
      <c r="BH72" s="96"/>
      <c r="BI72" s="96"/>
      <c r="BJ72" s="96"/>
      <c r="BK72" s="96"/>
      <c r="BL72" s="96"/>
      <c r="BM72" s="96"/>
      <c r="BN72" s="96"/>
      <c r="BO72" s="96"/>
      <c r="BP72" s="96"/>
      <c r="BQ72" s="96"/>
      <c r="BR72" s="96"/>
      <c r="BS72" s="96"/>
      <c r="BT72" s="96"/>
      <c r="BU72" s="96"/>
      <c r="BV72" s="96"/>
      <c r="BW72" s="96"/>
      <c r="BX72" s="96"/>
      <c r="BY72" s="96"/>
      <c r="BZ72" s="96"/>
      <c r="CA72" s="96"/>
      <c r="CB72" s="96"/>
      <c r="CC72" s="96"/>
      <c r="CD72" s="96"/>
      <c r="CE72" s="96"/>
      <c r="CF72" s="96"/>
    </row>
    <row r="73" spans="1:84" ht="20.399999999999999">
      <c r="A73" s="249">
        <v>45083.73940486111</v>
      </c>
      <c r="B73" s="250" t="s">
        <v>3772</v>
      </c>
      <c r="C73" s="251" t="str">
        <f t="array" ref="C73">UPPER(B73)</f>
        <v>SRIKANTH6428@GMAIL.COM</v>
      </c>
      <c r="D73" s="251" t="s">
        <v>1280</v>
      </c>
      <c r="E73" s="250" t="s">
        <v>3773</v>
      </c>
      <c r="F73" s="252" t="str">
        <f t="shared" si="0"/>
        <v xml:space="preserve">SRIKANTHNAGAVARAPU </v>
      </c>
      <c r="G73" s="253">
        <v>6786488666</v>
      </c>
      <c r="H73" s="250" t="s">
        <v>2493</v>
      </c>
      <c r="I73" s="250" t="s">
        <v>2493</v>
      </c>
      <c r="J73" s="96"/>
      <c r="K73" s="96"/>
      <c r="L73" s="96"/>
      <c r="M73" s="96"/>
      <c r="N73" s="96"/>
      <c r="O73" s="250" t="s">
        <v>3774</v>
      </c>
      <c r="P73" s="250" t="s">
        <v>3775</v>
      </c>
      <c r="Q73" s="250" t="s">
        <v>23</v>
      </c>
      <c r="R73" s="96"/>
      <c r="S73" s="254" t="s">
        <v>1727</v>
      </c>
      <c r="T73" s="255" t="str">
        <f t="shared" si="1"/>
        <v/>
      </c>
      <c r="U73" s="96" t="str">
        <f t="shared" ref="U73:V73" si="383">IF(OR(($T73 = "Y"),ISNUMBER(SEARCH(U$1, $L73)), ISNUMBER(SEARCH(U$1, $N73)), ISNUMBER(SEARCH(U$1, $P73))), "Y", "")</f>
        <v/>
      </c>
      <c r="V73" s="255" t="str">
        <f t="shared" si="383"/>
        <v/>
      </c>
      <c r="W73" s="96" t="str">
        <f t="shared" ref="W73:X73" si="384">IF(OR(($V73="Y"),($T73 = "Y"),ISNUMBER(SEARCH(W$1, $L73)), ISNUMBER(SEARCH(W$1, $N73)), ISNUMBER(SEARCH(W$1, $P73))), "Y", "")</f>
        <v/>
      </c>
      <c r="X73" s="96" t="str">
        <f t="shared" si="384"/>
        <v/>
      </c>
      <c r="Y73" s="258" t="str">
        <f t="shared" si="4"/>
        <v>Y</v>
      </c>
      <c r="Z73" s="254" t="str">
        <f t="shared" ref="Z73:AA73" si="385">IF(OR(($Y73="Y"),($T73 = "Y"),ISNUMBER(SEARCH(Z$1, $L73)), ISNUMBER(SEARCH(Z$1, $N73)), ISNUMBER(SEARCH(Z$1, $P73))), "Y", "")</f>
        <v>Y</v>
      </c>
      <c r="AA73" s="254" t="str">
        <f t="shared" si="385"/>
        <v>Y</v>
      </c>
      <c r="AB73" s="254" t="str">
        <f t="shared" ref="AB73:AC73" si="386">IF(OR(($T73 = "Y"),ISNUMBER(SEARCH(AB$1, $L73)), ISNUMBER(SEARCH(AB$1, $N73)), ISNUMBER(SEARCH(AB$1, $P73))), "Y", "")</f>
        <v>Y</v>
      </c>
      <c r="AC73" s="255" t="str">
        <f t="shared" si="386"/>
        <v/>
      </c>
      <c r="AD73" s="96" t="str">
        <f t="shared" ref="AD73:AE73" si="387">IF(OR(($AC73="Y"),($T73 = "Y"),ISNUMBER(SEARCH(AD$1, $L73)), ISNUMBER(SEARCH(AD$1, $N73)), ISNUMBER(SEARCH(AD$1, $P73))), "Y", "")</f>
        <v/>
      </c>
      <c r="AE73" s="96" t="str">
        <f t="shared" si="387"/>
        <v/>
      </c>
      <c r="AF73" s="96" t="str">
        <f t="shared" si="8"/>
        <v/>
      </c>
      <c r="AG73" s="15">
        <f t="shared" si="9"/>
        <v>3</v>
      </c>
      <c r="AH73" s="235" t="s">
        <v>3539</v>
      </c>
      <c r="AI73" s="96" t="str">
        <f t="shared" si="268"/>
        <v/>
      </c>
      <c r="AJ73" s="96" t="str">
        <f t="shared" si="11"/>
        <v/>
      </c>
      <c r="AK73" s="96" t="str">
        <f t="shared" si="12"/>
        <v/>
      </c>
      <c r="AL73" s="235" t="str">
        <f t="shared" si="13"/>
        <v>CM</v>
      </c>
      <c r="AM73" s="256" t="str">
        <f t="shared" si="357"/>
        <v>CM</v>
      </c>
      <c r="AN73" s="235" t="str">
        <f t="shared" si="15"/>
        <v>CM</v>
      </c>
      <c r="AO73" s="257" t="str">
        <f t="shared" si="351"/>
        <v>CM</v>
      </c>
      <c r="AP73" s="96" t="str">
        <f t="shared" si="17"/>
        <v/>
      </c>
      <c r="AQ73" s="96" t="str">
        <f t="shared" si="18"/>
        <v/>
      </c>
      <c r="AR73" s="96"/>
      <c r="AS73" s="96" t="str">
        <f t="shared" si="269"/>
        <v/>
      </c>
      <c r="AT73" s="96"/>
      <c r="AU73" s="96"/>
      <c r="AV73" s="96"/>
      <c r="AW73" s="96"/>
      <c r="AX73" s="96"/>
      <c r="AY73" s="96"/>
      <c r="AZ73" s="96"/>
      <c r="BA73" s="96"/>
      <c r="BB73" s="96"/>
      <c r="BC73" s="96"/>
      <c r="BD73" s="96"/>
      <c r="BE73" s="96"/>
      <c r="BF73" s="96"/>
      <c r="BG73" s="96"/>
      <c r="BH73" s="96"/>
      <c r="BI73" s="96"/>
      <c r="BJ73" s="96"/>
      <c r="BK73" s="96"/>
      <c r="BL73" s="96"/>
      <c r="BM73" s="96"/>
      <c r="BN73" s="96"/>
      <c r="BO73" s="96"/>
      <c r="BP73" s="96"/>
      <c r="BQ73" s="96"/>
      <c r="BR73" s="96"/>
      <c r="BS73" s="96"/>
      <c r="BT73" s="96"/>
      <c r="BU73" s="96"/>
      <c r="BV73" s="96"/>
      <c r="BW73" s="96"/>
      <c r="BX73" s="96"/>
      <c r="BY73" s="96"/>
      <c r="BZ73" s="96"/>
      <c r="CA73" s="96"/>
      <c r="CB73" s="96"/>
      <c r="CC73" s="96"/>
      <c r="CD73" s="96"/>
      <c r="CE73" s="96"/>
      <c r="CF73" s="96"/>
    </row>
    <row r="74" spans="1:84" ht="20.399999999999999">
      <c r="A74" s="249">
        <v>45077.505997037035</v>
      </c>
      <c r="B74" s="250" t="s">
        <v>3776</v>
      </c>
      <c r="C74" s="251" t="str">
        <f t="array" ref="C74">UPPER(B74)</f>
        <v>SDUGGI@HOTMAIL.COM</v>
      </c>
      <c r="D74" s="266" t="s">
        <v>821</v>
      </c>
      <c r="E74" s="265" t="s">
        <v>3777</v>
      </c>
      <c r="F74" s="252" t="str">
        <f t="shared" si="0"/>
        <v>SURESHDUGGI</v>
      </c>
      <c r="G74" s="250" t="s">
        <v>3778</v>
      </c>
      <c r="H74" s="250" t="s">
        <v>18</v>
      </c>
      <c r="I74" s="250" t="s">
        <v>2493</v>
      </c>
      <c r="J74" s="96"/>
      <c r="K74" s="96"/>
      <c r="L74" s="96"/>
      <c r="M74" s="96"/>
      <c r="N74" s="96"/>
      <c r="O74" s="250" t="s">
        <v>3779</v>
      </c>
      <c r="P74" s="250" t="s">
        <v>3498</v>
      </c>
      <c r="Q74" s="250" t="s">
        <v>23</v>
      </c>
      <c r="R74" s="96"/>
      <c r="S74" s="254" t="s">
        <v>1727</v>
      </c>
      <c r="T74" s="258" t="str">
        <f t="shared" si="1"/>
        <v>Y</v>
      </c>
      <c r="U74" s="254" t="str">
        <f t="shared" ref="U74:V74" si="388">IF(OR(($T74 = "Y"),ISNUMBER(SEARCH(U$1, $L74)), ISNUMBER(SEARCH(U$1, $N74)), ISNUMBER(SEARCH(U$1, $P74))), "Y", "")</f>
        <v>Y</v>
      </c>
      <c r="V74" s="258" t="str">
        <f t="shared" si="388"/>
        <v>Y</v>
      </c>
      <c r="W74" s="254" t="str">
        <f t="shared" ref="W74:X74" si="389">IF(OR(($V74="Y"),($T74 = "Y"),ISNUMBER(SEARCH(W$1, $L74)), ISNUMBER(SEARCH(W$1, $N74)), ISNUMBER(SEARCH(W$1, $P74))), "Y", "")</f>
        <v>Y</v>
      </c>
      <c r="X74" s="254" t="str">
        <f t="shared" si="389"/>
        <v>Y</v>
      </c>
      <c r="Y74" s="258" t="str">
        <f t="shared" si="4"/>
        <v>Y</v>
      </c>
      <c r="Z74" s="254" t="str">
        <f t="shared" ref="Z74:AA74" si="390">IF(OR(($Y74="Y"),($T74 = "Y"),ISNUMBER(SEARCH(Z$1, $L74)), ISNUMBER(SEARCH(Z$1, $N74)), ISNUMBER(SEARCH(Z$1, $P74))), "Y", "")</f>
        <v>Y</v>
      </c>
      <c r="AA74" s="254" t="str">
        <f t="shared" si="390"/>
        <v>Y</v>
      </c>
      <c r="AB74" s="254" t="str">
        <f t="shared" ref="AB74:AC74" si="391">IF(OR(($T74 = "Y"),ISNUMBER(SEARCH(AB$1, $L74)), ISNUMBER(SEARCH(AB$1, $N74)), ISNUMBER(SEARCH(AB$1, $P74))), "Y", "")</f>
        <v>Y</v>
      </c>
      <c r="AC74" s="258" t="str">
        <f t="shared" si="391"/>
        <v>Y</v>
      </c>
      <c r="AD74" s="254" t="str">
        <f t="shared" ref="AD74:AE74" si="392">IF(OR(($AC74="Y"),($T74 = "Y"),ISNUMBER(SEARCH(AD$1, $L74)), ISNUMBER(SEARCH(AD$1, $N74)), ISNUMBER(SEARCH(AD$1, $P74))), "Y", "")</f>
        <v>Y</v>
      </c>
      <c r="AE74" s="254" t="str">
        <f t="shared" si="392"/>
        <v>Y</v>
      </c>
      <c r="AF74" s="254" t="str">
        <f t="shared" si="8"/>
        <v>Y</v>
      </c>
      <c r="AG74" s="15">
        <f t="shared" si="9"/>
        <v>9</v>
      </c>
      <c r="AH74" s="250" t="s">
        <v>3539</v>
      </c>
      <c r="AI74" s="235" t="str">
        <f t="shared" si="268"/>
        <v>CM</v>
      </c>
      <c r="AJ74" s="235" t="str">
        <f t="shared" si="11"/>
        <v>CM</v>
      </c>
      <c r="AK74" s="235" t="str">
        <f t="shared" si="12"/>
        <v>CM</v>
      </c>
      <c r="AL74" s="235" t="str">
        <f t="shared" si="13"/>
        <v>CM</v>
      </c>
      <c r="AM74" s="256" t="str">
        <f t="shared" si="357"/>
        <v>CM</v>
      </c>
      <c r="AN74" s="235" t="str">
        <f t="shared" si="15"/>
        <v>CM</v>
      </c>
      <c r="AO74" s="257" t="str">
        <f t="shared" si="351"/>
        <v>CM</v>
      </c>
      <c r="AP74" s="235" t="str">
        <f t="shared" si="17"/>
        <v>CM</v>
      </c>
      <c r="AQ74" s="235" t="str">
        <f t="shared" si="18"/>
        <v>CM</v>
      </c>
      <c r="AR74" s="96"/>
      <c r="AS74" s="235" t="str">
        <f t="shared" si="269"/>
        <v>CM</v>
      </c>
      <c r="AT74" s="96"/>
      <c r="AU74" s="96"/>
      <c r="AV74" s="96"/>
      <c r="AW74" s="96"/>
      <c r="AX74" s="96"/>
      <c r="AY74" s="96"/>
      <c r="AZ74" s="96"/>
      <c r="BA74" s="96"/>
      <c r="BB74" s="96"/>
      <c r="BC74" s="96"/>
      <c r="BD74" s="96"/>
      <c r="BE74" s="96"/>
      <c r="BF74" s="96"/>
      <c r="BG74" s="96"/>
      <c r="BH74" s="96"/>
      <c r="BI74" s="96"/>
      <c r="BJ74" s="96"/>
      <c r="BK74" s="96"/>
      <c r="BL74" s="96"/>
      <c r="BM74" s="96"/>
      <c r="BN74" s="96"/>
      <c r="BO74" s="96"/>
      <c r="BP74" s="96"/>
      <c r="BQ74" s="96"/>
      <c r="BR74" s="96"/>
      <c r="BS74" s="96"/>
      <c r="BT74" s="96"/>
      <c r="BU74" s="96"/>
      <c r="BV74" s="96"/>
      <c r="BW74" s="96"/>
      <c r="BX74" s="96"/>
      <c r="BY74" s="96"/>
      <c r="BZ74" s="96"/>
      <c r="CA74" s="96"/>
      <c r="CB74" s="96"/>
      <c r="CC74" s="96"/>
      <c r="CD74" s="96"/>
      <c r="CE74" s="96"/>
      <c r="CF74" s="96"/>
    </row>
    <row r="75" spans="1:84" ht="20.399999999999999">
      <c r="A75" s="249">
        <v>45084.558794907411</v>
      </c>
      <c r="B75" s="250" t="s">
        <v>3780</v>
      </c>
      <c r="C75" s="251" t="str">
        <f t="array" ref="C75">UPPER(B75)</f>
        <v>SAHIPRA35@GMAIL.COM</v>
      </c>
      <c r="D75" s="250" t="s">
        <v>3781</v>
      </c>
      <c r="E75" s="250" t="s">
        <v>3782</v>
      </c>
      <c r="F75" s="252" t="str">
        <f t="shared" si="0"/>
        <v>GOPIKRISHNANEMALIKANTI</v>
      </c>
      <c r="G75" s="253">
        <v>9729718286</v>
      </c>
      <c r="H75" s="250" t="s">
        <v>18</v>
      </c>
      <c r="I75" s="250" t="s">
        <v>20</v>
      </c>
      <c r="J75" s="250" t="s">
        <v>3783</v>
      </c>
      <c r="K75" s="250" t="s">
        <v>205</v>
      </c>
      <c r="L75" s="250" t="s">
        <v>3784</v>
      </c>
      <c r="M75" s="96"/>
      <c r="N75" s="96"/>
      <c r="O75" s="96"/>
      <c r="P75" s="96"/>
      <c r="Q75" s="250" t="s">
        <v>23</v>
      </c>
      <c r="R75" s="96"/>
      <c r="S75" s="254" t="s">
        <v>1727</v>
      </c>
      <c r="T75" s="255" t="str">
        <f t="shared" si="1"/>
        <v/>
      </c>
      <c r="U75" s="96" t="str">
        <f t="shared" ref="U75:V75" si="393">IF(OR(($T75 = "Y"),ISNUMBER(SEARCH(U$1, $L75)), ISNUMBER(SEARCH(U$1, $N75)), ISNUMBER(SEARCH(U$1, $P75))), "Y", "")</f>
        <v/>
      </c>
      <c r="V75" s="255" t="str">
        <f t="shared" si="393"/>
        <v/>
      </c>
      <c r="W75" s="96" t="str">
        <f t="shared" ref="W75:X75" si="394">IF(OR(($V75="Y"),($T75 = "Y"),ISNUMBER(SEARCH(W$1, $L75)), ISNUMBER(SEARCH(W$1, $N75)), ISNUMBER(SEARCH(W$1, $P75))), "Y", "")</f>
        <v/>
      </c>
      <c r="X75" s="254" t="str">
        <f t="shared" si="394"/>
        <v>Y</v>
      </c>
      <c r="Y75" s="255" t="str">
        <f t="shared" si="4"/>
        <v/>
      </c>
      <c r="Z75" s="254" t="str">
        <f t="shared" ref="Z75:AA75" si="395">IF(OR(($Y75="Y"),($T75 = "Y"),ISNUMBER(SEARCH(Z$1, $L75)), ISNUMBER(SEARCH(Z$1, $N75)), ISNUMBER(SEARCH(Z$1, $P75))), "Y", "")</f>
        <v>Y</v>
      </c>
      <c r="AA75" s="254" t="str">
        <f t="shared" si="395"/>
        <v>Y</v>
      </c>
      <c r="AB75" s="96" t="str">
        <f t="shared" ref="AB75:AC75" si="396">IF(OR(($T75 = "Y"),ISNUMBER(SEARCH(AB$1, $L75)), ISNUMBER(SEARCH(AB$1, $N75)), ISNUMBER(SEARCH(AB$1, $P75))), "Y", "")</f>
        <v/>
      </c>
      <c r="AC75" s="255" t="str">
        <f t="shared" si="396"/>
        <v/>
      </c>
      <c r="AD75" s="96" t="str">
        <f t="shared" ref="AD75:AE75" si="397">IF(OR(($AC75="Y"),($T75 = "Y"),ISNUMBER(SEARCH(AD$1, $L75)), ISNUMBER(SEARCH(AD$1, $N75)), ISNUMBER(SEARCH(AD$1, $P75))), "Y", "")</f>
        <v/>
      </c>
      <c r="AE75" s="254" t="str">
        <f t="shared" si="397"/>
        <v>Y</v>
      </c>
      <c r="AF75" s="254" t="str">
        <f t="shared" si="8"/>
        <v>Y</v>
      </c>
      <c r="AG75" s="15">
        <f t="shared" si="9"/>
        <v>5</v>
      </c>
      <c r="AH75" s="250" t="s">
        <v>3539</v>
      </c>
      <c r="AI75" s="96" t="str">
        <f t="shared" si="268"/>
        <v/>
      </c>
      <c r="AJ75" s="96" t="str">
        <f t="shared" si="11"/>
        <v/>
      </c>
      <c r="AK75" s="235" t="str">
        <f t="shared" si="12"/>
        <v>CM</v>
      </c>
      <c r="AL75" s="235" t="str">
        <f t="shared" si="13"/>
        <v>CM</v>
      </c>
      <c r="AM75" s="256" t="str">
        <f t="shared" si="357"/>
        <v>CM</v>
      </c>
      <c r="AN75" s="96" t="str">
        <f t="shared" si="15"/>
        <v/>
      </c>
      <c r="AO75" s="264" t="str">
        <f t="shared" si="351"/>
        <v/>
      </c>
      <c r="AP75" s="96" t="str">
        <f t="shared" si="17"/>
        <v/>
      </c>
      <c r="AQ75" s="235" t="str">
        <f t="shared" si="18"/>
        <v>CM</v>
      </c>
      <c r="AR75" s="96"/>
      <c r="AS75" s="235" t="str">
        <f t="shared" si="269"/>
        <v>CM</v>
      </c>
      <c r="AT75" s="96"/>
      <c r="AU75" s="235" t="s">
        <v>174</v>
      </c>
      <c r="AV75" s="235" t="s">
        <v>979</v>
      </c>
      <c r="AW75" s="96"/>
      <c r="AX75" s="96"/>
      <c r="AY75" s="96"/>
      <c r="AZ75" s="96"/>
      <c r="BA75" s="96"/>
      <c r="BB75" s="96"/>
      <c r="BC75" s="96"/>
      <c r="BD75" s="96"/>
      <c r="BE75" s="96"/>
      <c r="BF75" s="96"/>
      <c r="BG75" s="96"/>
      <c r="BH75" s="96"/>
      <c r="BI75" s="96"/>
      <c r="BJ75" s="96"/>
      <c r="BK75" s="96"/>
      <c r="BL75" s="96"/>
      <c r="BM75" s="96"/>
      <c r="BN75" s="96"/>
      <c r="BO75" s="96"/>
      <c r="BP75" s="96"/>
      <c r="BQ75" s="96"/>
      <c r="BR75" s="96"/>
      <c r="BS75" s="96"/>
      <c r="BT75" s="96"/>
      <c r="BU75" s="96"/>
      <c r="BV75" s="96"/>
      <c r="BW75" s="96"/>
      <c r="BX75" s="96"/>
      <c r="BY75" s="96"/>
      <c r="BZ75" s="96"/>
      <c r="CA75" s="96"/>
      <c r="CB75" s="96"/>
      <c r="CC75" s="96"/>
      <c r="CD75" s="96"/>
      <c r="CE75" s="96"/>
      <c r="CF75" s="96"/>
    </row>
    <row r="76" spans="1:84" ht="20.399999999999999">
      <c r="A76" s="249">
        <v>45078.472285243057</v>
      </c>
      <c r="B76" s="250" t="s">
        <v>3785</v>
      </c>
      <c r="C76" s="251" t="str">
        <f t="array" ref="C76">UPPER(B76)</f>
        <v>`</v>
      </c>
      <c r="D76" s="250" t="s">
        <v>3786</v>
      </c>
      <c r="E76" s="250" t="s">
        <v>3787</v>
      </c>
      <c r="F76" s="252" t="str">
        <f t="shared" si="0"/>
        <v>RAMBABUYELLA</v>
      </c>
      <c r="G76" s="253">
        <v>3178403449</v>
      </c>
      <c r="H76" s="250" t="s">
        <v>2493</v>
      </c>
      <c r="I76" s="250" t="s">
        <v>20</v>
      </c>
      <c r="J76" s="250" t="s">
        <v>3788</v>
      </c>
      <c r="K76" s="250" t="s">
        <v>156</v>
      </c>
      <c r="L76" s="250" t="s">
        <v>3506</v>
      </c>
      <c r="M76" s="96"/>
      <c r="N76" s="96"/>
      <c r="O76" s="96"/>
      <c r="P76" s="96"/>
      <c r="Q76" s="250" t="s">
        <v>23</v>
      </c>
      <c r="R76" s="96"/>
      <c r="S76" s="254" t="s">
        <v>1727</v>
      </c>
      <c r="T76" s="255" t="str">
        <f t="shared" si="1"/>
        <v/>
      </c>
      <c r="U76" s="96" t="str">
        <f t="shared" ref="U76:V76" si="398">IF(OR(($T76 = "Y"),ISNUMBER(SEARCH(U$1, $L76)), ISNUMBER(SEARCH(U$1, $N76)), ISNUMBER(SEARCH(U$1, $P76))), "Y", "")</f>
        <v/>
      </c>
      <c r="V76" s="255" t="str">
        <f t="shared" si="398"/>
        <v/>
      </c>
      <c r="W76" s="96" t="str">
        <f t="shared" ref="W76:X76" si="399">IF(OR(($V76="Y"),($T76 = "Y"),ISNUMBER(SEARCH(W$1, $L76)), ISNUMBER(SEARCH(W$1, $N76)), ISNUMBER(SEARCH(W$1, $P76))), "Y", "")</f>
        <v/>
      </c>
      <c r="X76" s="96" t="str">
        <f t="shared" si="399"/>
        <v/>
      </c>
      <c r="Y76" s="255" t="str">
        <f t="shared" si="4"/>
        <v/>
      </c>
      <c r="Z76" s="96" t="str">
        <f t="shared" ref="Z76:AA76" si="400">IF(OR(($Y76="Y"),($T76 = "Y"),ISNUMBER(SEARCH(Z$1, $L76)), ISNUMBER(SEARCH(Z$1, $N76)), ISNUMBER(SEARCH(Z$1, $P76))), "Y", "")</f>
        <v/>
      </c>
      <c r="AA76" s="96" t="str">
        <f t="shared" si="400"/>
        <v/>
      </c>
      <c r="AB76" s="254" t="str">
        <f t="shared" ref="AB76:AC76" si="401">IF(OR(($T76 = "Y"),ISNUMBER(SEARCH(AB$1, $L76)), ISNUMBER(SEARCH(AB$1, $N76)), ISNUMBER(SEARCH(AB$1, $P76))), "Y", "")</f>
        <v>Y</v>
      </c>
      <c r="AC76" s="255" t="str">
        <f t="shared" si="401"/>
        <v/>
      </c>
      <c r="AD76" s="96" t="str">
        <f t="shared" ref="AD76:AE76" si="402">IF(OR(($AC76="Y"),($T76 = "Y"),ISNUMBER(SEARCH(AD$1, $L76)), ISNUMBER(SEARCH(AD$1, $N76)), ISNUMBER(SEARCH(AD$1, $P76))), "Y", "")</f>
        <v/>
      </c>
      <c r="AE76" s="96" t="str">
        <f t="shared" si="402"/>
        <v/>
      </c>
      <c r="AF76" s="96" t="str">
        <f t="shared" si="8"/>
        <v/>
      </c>
      <c r="AG76" s="15">
        <f t="shared" si="9"/>
        <v>1</v>
      </c>
      <c r="AH76" s="250" t="s">
        <v>3546</v>
      </c>
      <c r="AI76" s="96" t="str">
        <f t="shared" si="268"/>
        <v/>
      </c>
      <c r="AJ76" s="96" t="str">
        <f t="shared" si="11"/>
        <v/>
      </c>
      <c r="AK76" s="96" t="str">
        <f t="shared" si="12"/>
        <v/>
      </c>
      <c r="AL76" s="96" t="str">
        <f t="shared" si="13"/>
        <v/>
      </c>
      <c r="AM76" s="262" t="str">
        <f>IF((AA76="Y"),AI76,"")</f>
        <v/>
      </c>
      <c r="AN76" s="235" t="str">
        <f t="shared" si="15"/>
        <v>MP</v>
      </c>
      <c r="AO76" s="257" t="s">
        <v>3546</v>
      </c>
      <c r="AP76" s="96" t="str">
        <f t="shared" si="17"/>
        <v/>
      </c>
      <c r="AQ76" s="96" t="str">
        <f t="shared" si="18"/>
        <v/>
      </c>
      <c r="AR76" s="96"/>
      <c r="AS76" s="96" t="str">
        <f t="shared" si="269"/>
        <v/>
      </c>
      <c r="AT76" s="96"/>
      <c r="AU76" s="96"/>
      <c r="AV76" s="96"/>
      <c r="AW76" s="96"/>
      <c r="AX76" s="96"/>
      <c r="AY76" s="96"/>
      <c r="AZ76" s="96"/>
      <c r="BA76" s="96"/>
      <c r="BB76" s="96"/>
      <c r="BC76" s="96"/>
      <c r="BD76" s="96"/>
      <c r="BE76" s="96"/>
      <c r="BF76" s="96"/>
      <c r="BG76" s="96"/>
      <c r="BH76" s="96"/>
      <c r="BI76" s="96"/>
      <c r="BJ76" s="96"/>
      <c r="BK76" s="96"/>
      <c r="BL76" s="96"/>
      <c r="BM76" s="96"/>
      <c r="BN76" s="96"/>
      <c r="BO76" s="96"/>
      <c r="BP76" s="96"/>
      <c r="BQ76" s="96"/>
      <c r="BR76" s="96"/>
      <c r="BS76" s="96"/>
      <c r="BT76" s="96"/>
      <c r="BU76" s="96"/>
      <c r="BV76" s="96"/>
      <c r="BW76" s="96"/>
      <c r="BX76" s="96"/>
      <c r="BY76" s="96"/>
      <c r="BZ76" s="96"/>
      <c r="CA76" s="96"/>
      <c r="CB76" s="96"/>
      <c r="CC76" s="96"/>
      <c r="CD76" s="96"/>
      <c r="CE76" s="96"/>
      <c r="CF76" s="96"/>
    </row>
    <row r="77" spans="1:84" ht="20.399999999999999">
      <c r="A77" s="249">
        <v>45078.057057939819</v>
      </c>
      <c r="B77" s="250" t="s">
        <v>772</v>
      </c>
      <c r="C77" s="251" t="str">
        <f t="array" ref="C77">UPPER(B77)</f>
        <v>SRIRAM.AYALAVARAPU@GMAIL.COM</v>
      </c>
      <c r="D77" s="272" t="s">
        <v>773</v>
      </c>
      <c r="E77" s="250" t="s">
        <v>767</v>
      </c>
      <c r="F77" s="252" t="str">
        <f t="shared" si="0"/>
        <v>SRIRAMAYALAVARAPU</v>
      </c>
      <c r="G77" s="253">
        <v>4699753488</v>
      </c>
      <c r="H77" s="250" t="s">
        <v>18</v>
      </c>
      <c r="I77" s="250" t="s">
        <v>35</v>
      </c>
      <c r="J77" s="96"/>
      <c r="K77" s="96"/>
      <c r="L77" s="96"/>
      <c r="M77" s="250" t="s">
        <v>227</v>
      </c>
      <c r="N77" s="250" t="s">
        <v>3498</v>
      </c>
      <c r="O77" s="96"/>
      <c r="P77" s="96"/>
      <c r="Q77" s="250" t="s">
        <v>23</v>
      </c>
      <c r="R77" s="96"/>
      <c r="S77" s="254" t="s">
        <v>1727</v>
      </c>
      <c r="T77" s="258" t="str">
        <f t="shared" si="1"/>
        <v>Y</v>
      </c>
      <c r="U77" s="254" t="str">
        <f t="shared" ref="U77:V77" si="403">IF(OR(($T77 = "Y"),ISNUMBER(SEARCH(U$1, $L77)), ISNUMBER(SEARCH(U$1, $N77)), ISNUMBER(SEARCH(U$1, $P77))), "Y", "")</f>
        <v>Y</v>
      </c>
      <c r="V77" s="258" t="str">
        <f t="shared" si="403"/>
        <v>Y</v>
      </c>
      <c r="W77" s="254" t="str">
        <f t="shared" ref="W77:X77" si="404">IF(OR(($V77="Y"),($T77 = "Y"),ISNUMBER(SEARCH(W$1, $L77)), ISNUMBER(SEARCH(W$1, $N77)), ISNUMBER(SEARCH(W$1, $P77))), "Y", "")</f>
        <v>Y</v>
      </c>
      <c r="X77" s="254" t="str">
        <f t="shared" si="404"/>
        <v>Y</v>
      </c>
      <c r="Y77" s="258" t="str">
        <f t="shared" si="4"/>
        <v>Y</v>
      </c>
      <c r="Z77" s="254" t="str">
        <f t="shared" ref="Z77:AA77" si="405">IF(OR(($Y77="Y"),($T77 = "Y"),ISNUMBER(SEARCH(Z$1, $L77)), ISNUMBER(SEARCH(Z$1, $N77)), ISNUMBER(SEARCH(Z$1, $P77))), "Y", "")</f>
        <v>Y</v>
      </c>
      <c r="AA77" s="254" t="str">
        <f t="shared" si="405"/>
        <v>Y</v>
      </c>
      <c r="AB77" s="254" t="str">
        <f t="shared" ref="AB77:AC77" si="406">IF(OR(($T77 = "Y"),ISNUMBER(SEARCH(AB$1, $L77)), ISNUMBER(SEARCH(AB$1, $N77)), ISNUMBER(SEARCH(AB$1, $P77))), "Y", "")</f>
        <v>Y</v>
      </c>
      <c r="AC77" s="258" t="str">
        <f t="shared" si="406"/>
        <v>Y</v>
      </c>
      <c r="AD77" s="254" t="str">
        <f t="shared" ref="AD77:AE77" si="407">IF(OR(($AC77="Y"),($T77 = "Y"),ISNUMBER(SEARCH(AD$1, $L77)), ISNUMBER(SEARCH(AD$1, $N77)), ISNUMBER(SEARCH(AD$1, $P77))), "Y", "")</f>
        <v>Y</v>
      </c>
      <c r="AE77" s="254" t="str">
        <f t="shared" si="407"/>
        <v>Y</v>
      </c>
      <c r="AF77" s="254" t="str">
        <f t="shared" si="8"/>
        <v>Y</v>
      </c>
      <c r="AG77" s="15">
        <f t="shared" si="9"/>
        <v>9</v>
      </c>
      <c r="AH77" s="250" t="s">
        <v>3563</v>
      </c>
      <c r="AI77" s="235" t="str">
        <f t="shared" si="268"/>
        <v>Event YM</v>
      </c>
      <c r="AJ77" s="235" t="str">
        <f t="shared" si="11"/>
        <v>Event YM</v>
      </c>
      <c r="AK77" s="235" t="str">
        <f t="shared" si="12"/>
        <v>Event YM</v>
      </c>
      <c r="AL77" s="235" t="str">
        <f t="shared" si="13"/>
        <v>Event YM</v>
      </c>
      <c r="AM77" s="256" t="str">
        <f t="shared" ref="AM77:AM83" si="408">IF((AA77="Y"),AH77,"")</f>
        <v>Event YM</v>
      </c>
      <c r="AN77" s="235" t="str">
        <f t="shared" si="15"/>
        <v>Event YM</v>
      </c>
      <c r="AO77" s="257" t="str">
        <f t="shared" ref="AO77:AO88" si="409">IF((AB77="Y"),AH77,"")</f>
        <v>Event YM</v>
      </c>
      <c r="AP77" s="235" t="str">
        <f t="shared" si="17"/>
        <v>Event YM</v>
      </c>
      <c r="AQ77" s="235" t="str">
        <f t="shared" si="18"/>
        <v>Event YM</v>
      </c>
      <c r="AR77" s="96"/>
      <c r="AS77" s="235" t="str">
        <f t="shared" si="269"/>
        <v>Event YM</v>
      </c>
      <c r="AT77" s="96"/>
      <c r="AU77" s="96"/>
      <c r="AV77" s="96"/>
      <c r="AW77" s="96"/>
      <c r="AX77" s="96"/>
      <c r="AY77" s="96"/>
      <c r="AZ77" s="96"/>
      <c r="BA77" s="96"/>
      <c r="BB77" s="96"/>
      <c r="BC77" s="96"/>
      <c r="BD77" s="96"/>
      <c r="BE77" s="96"/>
      <c r="BF77" s="96"/>
      <c r="BG77" s="96"/>
      <c r="BH77" s="96"/>
      <c r="BI77" s="96"/>
      <c r="BJ77" s="96"/>
      <c r="BK77" s="96"/>
      <c r="BL77" s="96"/>
      <c r="BM77" s="96"/>
      <c r="BN77" s="96"/>
      <c r="BO77" s="96"/>
      <c r="BP77" s="96"/>
      <c r="BQ77" s="96"/>
      <c r="BR77" s="96"/>
      <c r="BS77" s="96"/>
      <c r="BT77" s="96"/>
      <c r="BU77" s="96"/>
      <c r="BV77" s="96"/>
      <c r="BW77" s="96"/>
      <c r="BX77" s="96"/>
      <c r="BY77" s="96"/>
      <c r="BZ77" s="96"/>
      <c r="CA77" s="96"/>
      <c r="CB77" s="96"/>
      <c r="CC77" s="96"/>
      <c r="CD77" s="96"/>
      <c r="CE77" s="96"/>
      <c r="CF77" s="96"/>
    </row>
    <row r="78" spans="1:84" ht="20.399999999999999">
      <c r="A78" s="249">
        <v>45078.311938854167</v>
      </c>
      <c r="B78" s="250" t="s">
        <v>1239</v>
      </c>
      <c r="C78" s="251" t="str">
        <f t="array" ref="C78">UPPER(B78)</f>
        <v>VENKAT.AYALAVARAPU@GMAIL.COM</v>
      </c>
      <c r="D78" s="261" t="s">
        <v>576</v>
      </c>
      <c r="E78" s="250" t="s">
        <v>770</v>
      </c>
      <c r="F78" s="252" t="str">
        <f t="shared" si="0"/>
        <v xml:space="preserve">VENKATAYALAVARAPU </v>
      </c>
      <c r="G78" s="253">
        <v>4693895272</v>
      </c>
      <c r="H78" s="250" t="s">
        <v>18</v>
      </c>
      <c r="I78" s="250" t="s">
        <v>35</v>
      </c>
      <c r="J78" s="96"/>
      <c r="K78" s="96"/>
      <c r="L78" s="96"/>
      <c r="M78" s="250" t="s">
        <v>227</v>
      </c>
      <c r="N78" s="250" t="s">
        <v>3789</v>
      </c>
      <c r="O78" s="96"/>
      <c r="P78" s="96"/>
      <c r="Q78" s="250" t="s">
        <v>23</v>
      </c>
      <c r="R78" s="96"/>
      <c r="S78" s="254" t="s">
        <v>1727</v>
      </c>
      <c r="T78" s="255" t="str">
        <f t="shared" si="1"/>
        <v/>
      </c>
      <c r="U78" s="254" t="str">
        <f t="shared" ref="U78:V78" si="410">IF(OR(($T78 = "Y"),ISNUMBER(SEARCH(U$1, $L78)), ISNUMBER(SEARCH(U$1, $N78)), ISNUMBER(SEARCH(U$1, $P78))), "Y", "")</f>
        <v>Y</v>
      </c>
      <c r="V78" s="258" t="str">
        <f t="shared" si="410"/>
        <v>Y</v>
      </c>
      <c r="W78" s="254" t="str">
        <f t="shared" ref="W78:X78" si="411">IF(OR(($V78="Y"),($T78 = "Y"),ISNUMBER(SEARCH(W$1, $L78)), ISNUMBER(SEARCH(W$1, $N78)), ISNUMBER(SEARCH(W$1, $P78))), "Y", "")</f>
        <v>Y</v>
      </c>
      <c r="X78" s="254" t="str">
        <f t="shared" si="411"/>
        <v>Y</v>
      </c>
      <c r="Y78" s="258" t="str">
        <f t="shared" si="4"/>
        <v>Y</v>
      </c>
      <c r="Z78" s="254" t="str">
        <f t="shared" ref="Z78:AA78" si="412">IF(OR(($Y78="Y"),($T78 = "Y"),ISNUMBER(SEARCH(Z$1, $L78)), ISNUMBER(SEARCH(Z$1, $N78)), ISNUMBER(SEARCH(Z$1, $P78))), "Y", "")</f>
        <v>Y</v>
      </c>
      <c r="AA78" s="254" t="str">
        <f t="shared" si="412"/>
        <v>Y</v>
      </c>
      <c r="AB78" s="254" t="str">
        <f t="shared" ref="AB78:AC78" si="413">IF(OR(($T78 = "Y"),ISNUMBER(SEARCH(AB$1, $L78)), ISNUMBER(SEARCH(AB$1, $N78)), ISNUMBER(SEARCH(AB$1, $P78))), "Y", "")</f>
        <v>Y</v>
      </c>
      <c r="AC78" s="258" t="str">
        <f t="shared" si="413"/>
        <v>Y</v>
      </c>
      <c r="AD78" s="254" t="str">
        <f t="shared" ref="AD78:AE78" si="414">IF(OR(($AC78="Y"),($T78 = "Y"),ISNUMBER(SEARCH(AD$1, $L78)), ISNUMBER(SEARCH(AD$1, $N78)), ISNUMBER(SEARCH(AD$1, $P78))), "Y", "")</f>
        <v>Y</v>
      </c>
      <c r="AE78" s="254" t="str">
        <f t="shared" si="414"/>
        <v>Y</v>
      </c>
      <c r="AF78" s="96" t="str">
        <f t="shared" si="8"/>
        <v/>
      </c>
      <c r="AG78" s="15">
        <f t="shared" si="9"/>
        <v>8</v>
      </c>
      <c r="AH78" s="250" t="s">
        <v>3563</v>
      </c>
      <c r="AI78" s="235" t="str">
        <f t="shared" si="268"/>
        <v>Event YM</v>
      </c>
      <c r="AJ78" s="235" t="str">
        <f t="shared" si="11"/>
        <v>Event YM</v>
      </c>
      <c r="AK78" s="235" t="str">
        <f t="shared" si="12"/>
        <v>Event YM</v>
      </c>
      <c r="AL78" s="235" t="str">
        <f t="shared" si="13"/>
        <v>Event YM</v>
      </c>
      <c r="AM78" s="256" t="str">
        <f t="shared" si="408"/>
        <v>Event YM</v>
      </c>
      <c r="AN78" s="235" t="str">
        <f t="shared" si="15"/>
        <v>Event YM</v>
      </c>
      <c r="AO78" s="257" t="str">
        <f t="shared" si="409"/>
        <v>Event YM</v>
      </c>
      <c r="AP78" s="235" t="str">
        <f t="shared" si="17"/>
        <v>Event YM</v>
      </c>
      <c r="AQ78" s="235" t="str">
        <f t="shared" si="18"/>
        <v>Event YM</v>
      </c>
      <c r="AR78" s="96"/>
      <c r="AS78" s="96" t="str">
        <f t="shared" si="269"/>
        <v/>
      </c>
      <c r="AT78" s="96"/>
      <c r="AU78" s="96"/>
      <c r="AV78" s="96"/>
      <c r="AW78" s="96"/>
      <c r="AX78" s="96"/>
      <c r="AY78" s="96"/>
      <c r="AZ78" s="96"/>
      <c r="BA78" s="96"/>
      <c r="BB78" s="96"/>
      <c r="BC78" s="96"/>
      <c r="BD78" s="96"/>
      <c r="BE78" s="96"/>
      <c r="BF78" s="96"/>
      <c r="BG78" s="96"/>
      <c r="BH78" s="96"/>
      <c r="BI78" s="96"/>
      <c r="BJ78" s="96"/>
      <c r="BK78" s="96"/>
      <c r="BL78" s="96"/>
      <c r="BM78" s="96"/>
      <c r="BN78" s="96"/>
      <c r="BO78" s="96"/>
      <c r="BP78" s="96"/>
      <c r="BQ78" s="96"/>
      <c r="BR78" s="96"/>
      <c r="BS78" s="96"/>
      <c r="BT78" s="96"/>
      <c r="BU78" s="96"/>
      <c r="BV78" s="96"/>
      <c r="BW78" s="96"/>
      <c r="BX78" s="96"/>
      <c r="BY78" s="96"/>
      <c r="BZ78" s="96"/>
      <c r="CA78" s="96"/>
      <c r="CB78" s="96"/>
      <c r="CC78" s="96"/>
      <c r="CD78" s="96"/>
      <c r="CE78" s="96"/>
      <c r="CF78" s="96"/>
    </row>
    <row r="79" spans="1:84" ht="20.399999999999999">
      <c r="A79" s="249">
        <v>45084.613299027777</v>
      </c>
      <c r="B79" s="250" t="s">
        <v>3790</v>
      </c>
      <c r="C79" s="251" t="str">
        <f t="array" ref="C79">UPPER(B79)</f>
        <v>RENGSANKAR1986@GMAIL.COM</v>
      </c>
      <c r="D79" s="250" t="s">
        <v>3791</v>
      </c>
      <c r="E79" s="250" t="s">
        <v>3792</v>
      </c>
      <c r="F79" s="252" t="str">
        <f t="shared" si="0"/>
        <v>RENGANATHANSANKARANARAYANAN</v>
      </c>
      <c r="G79" s="253">
        <v>2248308043</v>
      </c>
      <c r="H79" s="250" t="s">
        <v>18</v>
      </c>
      <c r="I79" s="250" t="s">
        <v>20</v>
      </c>
      <c r="J79" s="250" t="s">
        <v>3793</v>
      </c>
      <c r="K79" s="250" t="s">
        <v>30</v>
      </c>
      <c r="L79" s="250" t="s">
        <v>3498</v>
      </c>
      <c r="M79" s="96"/>
      <c r="N79" s="96"/>
      <c r="O79" s="96"/>
      <c r="P79" s="96"/>
      <c r="Q79" s="250" t="s">
        <v>23</v>
      </c>
      <c r="R79" s="96"/>
      <c r="S79" s="254" t="s">
        <v>1727</v>
      </c>
      <c r="T79" s="258" t="str">
        <f t="shared" si="1"/>
        <v>Y</v>
      </c>
      <c r="U79" s="254" t="str">
        <f t="shared" ref="U79:V79" si="415">IF(OR(($T79 = "Y"),ISNUMBER(SEARCH(U$1, $L79)), ISNUMBER(SEARCH(U$1, $N79)), ISNUMBER(SEARCH(U$1, $P79))), "Y", "")</f>
        <v>Y</v>
      </c>
      <c r="V79" s="258" t="str">
        <f t="shared" si="415"/>
        <v>Y</v>
      </c>
      <c r="W79" s="254" t="str">
        <f t="shared" ref="W79:X79" si="416">IF(OR(($V79="Y"),($T79 = "Y"),ISNUMBER(SEARCH(W$1, $L79)), ISNUMBER(SEARCH(W$1, $N79)), ISNUMBER(SEARCH(W$1, $P79))), "Y", "")</f>
        <v>Y</v>
      </c>
      <c r="X79" s="254" t="str">
        <f t="shared" si="416"/>
        <v>Y</v>
      </c>
      <c r="Y79" s="258" t="str">
        <f t="shared" si="4"/>
        <v>Y</v>
      </c>
      <c r="Z79" s="254" t="str">
        <f t="shared" ref="Z79:AA79" si="417">IF(OR(($Y79="Y"),($T79 = "Y"),ISNUMBER(SEARCH(Z$1, $L79)), ISNUMBER(SEARCH(Z$1, $N79)), ISNUMBER(SEARCH(Z$1, $P79))), "Y", "")</f>
        <v>Y</v>
      </c>
      <c r="AA79" s="254" t="str">
        <f t="shared" si="417"/>
        <v>Y</v>
      </c>
      <c r="AB79" s="254" t="str">
        <f t="shared" ref="AB79:AC79" si="418">IF(OR(($T79 = "Y"),ISNUMBER(SEARCH(AB$1, $L79)), ISNUMBER(SEARCH(AB$1, $N79)), ISNUMBER(SEARCH(AB$1, $P79))), "Y", "")</f>
        <v>Y</v>
      </c>
      <c r="AC79" s="258" t="str">
        <f t="shared" si="418"/>
        <v>Y</v>
      </c>
      <c r="AD79" s="254" t="str">
        <f t="shared" ref="AD79:AE79" si="419">IF(OR(($AC79="Y"),($T79 = "Y"),ISNUMBER(SEARCH(AD$1, $L79)), ISNUMBER(SEARCH(AD$1, $N79)), ISNUMBER(SEARCH(AD$1, $P79))), "Y", "")</f>
        <v>Y</v>
      </c>
      <c r="AE79" s="254" t="str">
        <f t="shared" si="419"/>
        <v>Y</v>
      </c>
      <c r="AF79" s="254" t="str">
        <f t="shared" si="8"/>
        <v>Y</v>
      </c>
      <c r="AG79" s="15">
        <f t="shared" si="9"/>
        <v>9</v>
      </c>
      <c r="AH79" s="235" t="s">
        <v>3546</v>
      </c>
      <c r="AI79" s="235" t="str">
        <f t="shared" si="268"/>
        <v>MP</v>
      </c>
      <c r="AJ79" s="235" t="str">
        <f t="shared" si="11"/>
        <v>MP</v>
      </c>
      <c r="AK79" s="235" t="str">
        <f t="shared" si="12"/>
        <v>MP</v>
      </c>
      <c r="AL79" s="235" t="str">
        <f t="shared" si="13"/>
        <v>MP</v>
      </c>
      <c r="AM79" s="256" t="str">
        <f t="shared" si="408"/>
        <v>MP</v>
      </c>
      <c r="AN79" s="235" t="str">
        <f t="shared" si="15"/>
        <v>MP</v>
      </c>
      <c r="AO79" s="257" t="str">
        <f t="shared" si="409"/>
        <v>MP</v>
      </c>
      <c r="AP79" s="235" t="str">
        <f t="shared" si="17"/>
        <v>MP</v>
      </c>
      <c r="AQ79" s="235" t="str">
        <f t="shared" si="18"/>
        <v>MP</v>
      </c>
      <c r="AR79" s="96"/>
      <c r="AS79" s="235" t="str">
        <f t="shared" si="269"/>
        <v>MP</v>
      </c>
      <c r="AT79" s="96"/>
      <c r="AU79" s="235" t="s">
        <v>174</v>
      </c>
      <c r="AV79" s="235" t="s">
        <v>979</v>
      </c>
      <c r="AW79" s="96"/>
      <c r="AX79" s="96"/>
      <c r="AY79" s="96"/>
      <c r="AZ79" s="96"/>
      <c r="BA79" s="96"/>
      <c r="BB79" s="96"/>
      <c r="BC79" s="96"/>
      <c r="BD79" s="96"/>
      <c r="BE79" s="96"/>
      <c r="BF79" s="96"/>
      <c r="BG79" s="96"/>
      <c r="BH79" s="96"/>
      <c r="BI79" s="96"/>
      <c r="BJ79" s="96"/>
      <c r="BK79" s="96"/>
      <c r="BL79" s="96"/>
      <c r="BM79" s="96"/>
      <c r="BN79" s="96"/>
      <c r="BO79" s="96"/>
      <c r="BP79" s="96"/>
      <c r="BQ79" s="96"/>
      <c r="BR79" s="96"/>
      <c r="BS79" s="96"/>
      <c r="BT79" s="96"/>
      <c r="BU79" s="96"/>
      <c r="BV79" s="96"/>
      <c r="BW79" s="96"/>
      <c r="BX79" s="96"/>
      <c r="BY79" s="96"/>
      <c r="BZ79" s="96"/>
      <c r="CA79" s="96"/>
      <c r="CB79" s="96"/>
      <c r="CC79" s="96"/>
      <c r="CD79" s="96"/>
      <c r="CE79" s="96"/>
      <c r="CF79" s="96"/>
    </row>
    <row r="80" spans="1:84" ht="20.399999999999999">
      <c r="A80" s="249">
        <v>45078.3467881713</v>
      </c>
      <c r="B80" s="250" t="s">
        <v>3794</v>
      </c>
      <c r="C80" s="251" t="str">
        <f t="array" ref="C80">UPPER(B80)</f>
        <v>NAVEEN.VEMULAPATI@GMAIL.COM</v>
      </c>
      <c r="D80" s="250" t="s">
        <v>1369</v>
      </c>
      <c r="E80" s="250" t="s">
        <v>3795</v>
      </c>
      <c r="F80" s="252" t="str">
        <f t="shared" si="0"/>
        <v>NAVEENVEMULAPATI</v>
      </c>
      <c r="G80" s="253">
        <v>5103666736</v>
      </c>
      <c r="H80" s="250" t="s">
        <v>18</v>
      </c>
      <c r="I80" s="250" t="s">
        <v>35</v>
      </c>
      <c r="J80" s="96"/>
      <c r="K80" s="96"/>
      <c r="L80" s="96"/>
      <c r="M80" s="250" t="s">
        <v>156</v>
      </c>
      <c r="N80" s="250" t="s">
        <v>3577</v>
      </c>
      <c r="O80" s="96"/>
      <c r="P80" s="96"/>
      <c r="Q80" s="250" t="s">
        <v>23</v>
      </c>
      <c r="R80" s="96"/>
      <c r="S80" s="254" t="s">
        <v>1727</v>
      </c>
      <c r="T80" s="255" t="str">
        <f t="shared" si="1"/>
        <v/>
      </c>
      <c r="U80" s="96" t="str">
        <f t="shared" ref="U80:V80" si="420">IF(OR(($T80 = "Y"),ISNUMBER(SEARCH(U$1, $L80)), ISNUMBER(SEARCH(U$1, $N80)), ISNUMBER(SEARCH(U$1, $P80))), "Y", "")</f>
        <v/>
      </c>
      <c r="V80" s="255" t="str">
        <f t="shared" si="420"/>
        <v/>
      </c>
      <c r="W80" s="96" t="str">
        <f t="shared" ref="W80:X80" si="421">IF(OR(($V80="Y"),($T80 = "Y"),ISNUMBER(SEARCH(W$1, $L80)), ISNUMBER(SEARCH(W$1, $N80)), ISNUMBER(SEARCH(W$1, $P80))), "Y", "")</f>
        <v/>
      </c>
      <c r="X80" s="254" t="str">
        <f t="shared" si="421"/>
        <v>Y</v>
      </c>
      <c r="Y80" s="258" t="str">
        <f t="shared" si="4"/>
        <v>Y</v>
      </c>
      <c r="Z80" s="254" t="str">
        <f t="shared" ref="Z80:AA80" si="422">IF(OR(($Y80="Y"),($T80 = "Y"),ISNUMBER(SEARCH(Z$1, $L80)), ISNUMBER(SEARCH(Z$1, $N80)), ISNUMBER(SEARCH(Z$1, $P80))), "Y", "")</f>
        <v>Y</v>
      </c>
      <c r="AA80" s="254" t="str">
        <f t="shared" si="422"/>
        <v>Y</v>
      </c>
      <c r="AB80" s="254" t="str">
        <f t="shared" ref="AB80:AC80" si="423">IF(OR(($T80 = "Y"),ISNUMBER(SEARCH(AB$1, $L80)), ISNUMBER(SEARCH(AB$1, $N80)), ISNUMBER(SEARCH(AB$1, $P80))), "Y", "")</f>
        <v>Y</v>
      </c>
      <c r="AC80" s="255" t="str">
        <f t="shared" si="423"/>
        <v/>
      </c>
      <c r="AD80" s="96" t="str">
        <f t="shared" ref="AD80:AE80" si="424">IF(OR(($AC80="Y"),($T80 = "Y"),ISNUMBER(SEARCH(AD$1, $L80)), ISNUMBER(SEARCH(AD$1, $N80)), ISNUMBER(SEARCH(AD$1, $P80))), "Y", "")</f>
        <v/>
      </c>
      <c r="AE80" s="254" t="str">
        <f t="shared" si="424"/>
        <v>Y</v>
      </c>
      <c r="AF80" s="254" t="str">
        <f t="shared" si="8"/>
        <v>Y</v>
      </c>
      <c r="AG80" s="15">
        <f t="shared" si="9"/>
        <v>6</v>
      </c>
      <c r="AH80" s="250" t="s">
        <v>3546</v>
      </c>
      <c r="AI80" s="96" t="str">
        <f t="shared" si="268"/>
        <v/>
      </c>
      <c r="AJ80" s="96" t="str">
        <f t="shared" si="11"/>
        <v/>
      </c>
      <c r="AK80" s="235" t="str">
        <f t="shared" si="12"/>
        <v>MP</v>
      </c>
      <c r="AL80" s="235" t="str">
        <f t="shared" si="13"/>
        <v>MP</v>
      </c>
      <c r="AM80" s="256" t="str">
        <f t="shared" si="408"/>
        <v>MP</v>
      </c>
      <c r="AN80" s="235" t="str">
        <f t="shared" si="15"/>
        <v>MP</v>
      </c>
      <c r="AO80" s="257" t="str">
        <f t="shared" si="409"/>
        <v>MP</v>
      </c>
      <c r="AP80" s="96" t="str">
        <f t="shared" si="17"/>
        <v/>
      </c>
      <c r="AQ80" s="235" t="str">
        <f t="shared" si="18"/>
        <v>MP</v>
      </c>
      <c r="AR80" s="96"/>
      <c r="AS80" s="235" t="str">
        <f t="shared" si="269"/>
        <v>MP</v>
      </c>
      <c r="AT80" s="96"/>
      <c r="AU80" s="96"/>
      <c r="AV80" s="96"/>
      <c r="AW80" s="96"/>
      <c r="AX80" s="96"/>
      <c r="AY80" s="96"/>
      <c r="AZ80" s="96"/>
      <c r="BA80" s="96"/>
      <c r="BB80" s="96"/>
      <c r="BC80" s="96"/>
      <c r="BD80" s="96"/>
      <c r="BE80" s="96"/>
      <c r="BF80" s="96"/>
      <c r="BG80" s="96"/>
      <c r="BH80" s="96"/>
      <c r="BI80" s="96"/>
      <c r="BJ80" s="96"/>
      <c r="BK80" s="96"/>
      <c r="BL80" s="96"/>
      <c r="BM80" s="96"/>
      <c r="BN80" s="96"/>
      <c r="BO80" s="96"/>
      <c r="BP80" s="96"/>
      <c r="BQ80" s="96"/>
      <c r="BR80" s="96"/>
      <c r="BS80" s="96"/>
      <c r="BT80" s="96"/>
      <c r="BU80" s="96"/>
      <c r="BV80" s="96"/>
      <c r="BW80" s="96"/>
      <c r="BX80" s="96"/>
      <c r="BY80" s="96"/>
      <c r="BZ80" s="96"/>
      <c r="CA80" s="96"/>
      <c r="CB80" s="96"/>
      <c r="CC80" s="96"/>
      <c r="CD80" s="96"/>
      <c r="CE80" s="96"/>
      <c r="CF80" s="96"/>
    </row>
    <row r="81" spans="1:84" ht="20.399999999999999">
      <c r="A81" s="249">
        <v>45078.406797523145</v>
      </c>
      <c r="B81" s="250" t="s">
        <v>96</v>
      </c>
      <c r="C81" s="251" t="str">
        <f t="array" ref="C81">UPPER(B81)</f>
        <v>DEVENDRAPRASAD.GN@GMAIL.COM</v>
      </c>
      <c r="D81" s="250" t="s">
        <v>97</v>
      </c>
      <c r="E81" s="250" t="s">
        <v>98</v>
      </c>
      <c r="F81" s="252" t="str">
        <f t="shared" si="0"/>
        <v>DEVENDRA PRASADGURRAM NAGA</v>
      </c>
      <c r="G81" s="253">
        <v>6502246121</v>
      </c>
      <c r="H81" s="250" t="s">
        <v>18</v>
      </c>
      <c r="I81" s="250" t="s">
        <v>35</v>
      </c>
      <c r="J81" s="96"/>
      <c r="K81" s="96"/>
      <c r="L81" s="96"/>
      <c r="M81" s="250" t="s">
        <v>30</v>
      </c>
      <c r="N81" s="250" t="s">
        <v>3498</v>
      </c>
      <c r="O81" s="96"/>
      <c r="P81" s="96"/>
      <c r="Q81" s="250" t="s">
        <v>23</v>
      </c>
      <c r="R81" s="96"/>
      <c r="S81" s="254" t="s">
        <v>1727</v>
      </c>
      <c r="T81" s="258" t="str">
        <f t="shared" si="1"/>
        <v>Y</v>
      </c>
      <c r="U81" s="254" t="str">
        <f t="shared" ref="U81:V81" si="425">IF(OR(($T81 = "Y"),ISNUMBER(SEARCH(U$1, $L81)), ISNUMBER(SEARCH(U$1, $N81)), ISNUMBER(SEARCH(U$1, $P81))), "Y", "")</f>
        <v>Y</v>
      </c>
      <c r="V81" s="258" t="str">
        <f t="shared" si="425"/>
        <v>Y</v>
      </c>
      <c r="W81" s="254" t="str">
        <f t="shared" ref="W81:X81" si="426">IF(OR(($V81="Y"),($T81 = "Y"),ISNUMBER(SEARCH(W$1, $L81)), ISNUMBER(SEARCH(W$1, $N81)), ISNUMBER(SEARCH(W$1, $P81))), "Y", "")</f>
        <v>Y</v>
      </c>
      <c r="X81" s="254" t="str">
        <f t="shared" si="426"/>
        <v>Y</v>
      </c>
      <c r="Y81" s="258" t="str">
        <f t="shared" si="4"/>
        <v>Y</v>
      </c>
      <c r="Z81" s="254" t="str">
        <f t="shared" ref="Z81:AA81" si="427">IF(OR(($Y81="Y"),($T81 = "Y"),ISNUMBER(SEARCH(Z$1, $L81)), ISNUMBER(SEARCH(Z$1, $N81)), ISNUMBER(SEARCH(Z$1, $P81))), "Y", "")</f>
        <v>Y</v>
      </c>
      <c r="AA81" s="254" t="str">
        <f t="shared" si="427"/>
        <v>Y</v>
      </c>
      <c r="AB81" s="254" t="str">
        <f t="shared" ref="AB81:AC81" si="428">IF(OR(($T81 = "Y"),ISNUMBER(SEARCH(AB$1, $L81)), ISNUMBER(SEARCH(AB$1, $N81)), ISNUMBER(SEARCH(AB$1, $P81))), "Y", "")</f>
        <v>Y</v>
      </c>
      <c r="AC81" s="258" t="str">
        <f t="shared" si="428"/>
        <v>Y</v>
      </c>
      <c r="AD81" s="254" t="str">
        <f t="shared" ref="AD81:AE81" si="429">IF(OR(($AC81="Y"),($T81 = "Y"),ISNUMBER(SEARCH(AD$1, $L81)), ISNUMBER(SEARCH(AD$1, $N81)), ISNUMBER(SEARCH(AD$1, $P81))), "Y", "")</f>
        <v>Y</v>
      </c>
      <c r="AE81" s="254" t="str">
        <f t="shared" si="429"/>
        <v>Y</v>
      </c>
      <c r="AF81" s="254" t="str">
        <f t="shared" si="8"/>
        <v>Y</v>
      </c>
      <c r="AG81" s="15">
        <f t="shared" si="9"/>
        <v>9</v>
      </c>
      <c r="AH81" s="250" t="s">
        <v>3546</v>
      </c>
      <c r="AI81" s="235" t="str">
        <f t="shared" si="268"/>
        <v>MP</v>
      </c>
      <c r="AJ81" s="235" t="str">
        <f t="shared" si="11"/>
        <v>MP</v>
      </c>
      <c r="AK81" s="235" t="str">
        <f t="shared" si="12"/>
        <v>MP</v>
      </c>
      <c r="AL81" s="235" t="str">
        <f t="shared" si="13"/>
        <v>MP</v>
      </c>
      <c r="AM81" s="256" t="str">
        <f t="shared" si="408"/>
        <v>MP</v>
      </c>
      <c r="AN81" s="235" t="str">
        <f t="shared" si="15"/>
        <v>MP</v>
      </c>
      <c r="AO81" s="257" t="str">
        <f t="shared" si="409"/>
        <v>MP</v>
      </c>
      <c r="AP81" s="235" t="str">
        <f t="shared" si="17"/>
        <v>MP</v>
      </c>
      <c r="AQ81" s="235" t="str">
        <f t="shared" si="18"/>
        <v>MP</v>
      </c>
      <c r="AR81" s="96"/>
      <c r="AS81" s="235" t="str">
        <f t="shared" si="269"/>
        <v>MP</v>
      </c>
      <c r="AT81" s="96"/>
      <c r="AU81" s="235" t="s">
        <v>174</v>
      </c>
      <c r="AV81" s="235" t="s">
        <v>979</v>
      </c>
      <c r="AW81" s="96"/>
      <c r="AX81" s="96"/>
      <c r="AY81" s="96"/>
      <c r="AZ81" s="96"/>
      <c r="BA81" s="96"/>
      <c r="BB81" s="96"/>
      <c r="BC81" s="96"/>
      <c r="BD81" s="96"/>
      <c r="BE81" s="96"/>
      <c r="BF81" s="96"/>
      <c r="BG81" s="96"/>
      <c r="BH81" s="96"/>
      <c r="BI81" s="96"/>
      <c r="BJ81" s="96"/>
      <c r="BK81" s="96"/>
      <c r="BL81" s="96"/>
      <c r="BM81" s="96"/>
      <c r="BN81" s="96"/>
      <c r="BO81" s="96"/>
      <c r="BP81" s="96"/>
      <c r="BQ81" s="96"/>
      <c r="BR81" s="96"/>
      <c r="BS81" s="96"/>
      <c r="BT81" s="96"/>
      <c r="BU81" s="96"/>
      <c r="BV81" s="96"/>
      <c r="BW81" s="96"/>
      <c r="BX81" s="96"/>
      <c r="BY81" s="96"/>
      <c r="BZ81" s="96"/>
      <c r="CA81" s="96"/>
      <c r="CB81" s="96"/>
      <c r="CC81" s="96"/>
      <c r="CD81" s="96"/>
      <c r="CE81" s="96"/>
      <c r="CF81" s="96"/>
    </row>
    <row r="82" spans="1:84" ht="20.399999999999999">
      <c r="A82" s="249">
        <v>45078.408173298609</v>
      </c>
      <c r="B82" s="250" t="s">
        <v>103</v>
      </c>
      <c r="C82" s="251" t="str">
        <f t="array" ref="C82">UPPER(B82)</f>
        <v>GNHEMARAJ@GMAIL.COM</v>
      </c>
      <c r="D82" s="250" t="s">
        <v>101</v>
      </c>
      <c r="E82" s="250" t="s">
        <v>102</v>
      </c>
      <c r="F82" s="252" t="str">
        <f t="shared" si="0"/>
        <v>HEMARAJA CHETTY GURRAM</v>
      </c>
      <c r="G82" s="250" t="s">
        <v>3796</v>
      </c>
      <c r="H82" s="250" t="s">
        <v>18</v>
      </c>
      <c r="I82" s="250" t="s">
        <v>20</v>
      </c>
      <c r="J82" s="250" t="s">
        <v>99</v>
      </c>
      <c r="K82" s="250" t="s">
        <v>30</v>
      </c>
      <c r="L82" s="250" t="s">
        <v>3498</v>
      </c>
      <c r="M82" s="96"/>
      <c r="N82" s="96"/>
      <c r="O82" s="96"/>
      <c r="P82" s="96"/>
      <c r="Q82" s="250" t="s">
        <v>23</v>
      </c>
      <c r="R82" s="96"/>
      <c r="S82" s="254" t="s">
        <v>1727</v>
      </c>
      <c r="T82" s="258" t="str">
        <f t="shared" si="1"/>
        <v>Y</v>
      </c>
      <c r="U82" s="254" t="str">
        <f t="shared" ref="U82:V82" si="430">IF(OR(($T82 = "Y"),ISNUMBER(SEARCH(U$1, $L82)), ISNUMBER(SEARCH(U$1, $N82)), ISNUMBER(SEARCH(U$1, $P82))), "Y", "")</f>
        <v>Y</v>
      </c>
      <c r="V82" s="258" t="str">
        <f t="shared" si="430"/>
        <v>Y</v>
      </c>
      <c r="W82" s="254" t="str">
        <f t="shared" ref="W82:X82" si="431">IF(OR(($V82="Y"),($T82 = "Y"),ISNUMBER(SEARCH(W$1, $L82)), ISNUMBER(SEARCH(W$1, $N82)), ISNUMBER(SEARCH(W$1, $P82))), "Y", "")</f>
        <v>Y</v>
      </c>
      <c r="X82" s="254" t="str">
        <f t="shared" si="431"/>
        <v>Y</v>
      </c>
      <c r="Y82" s="258" t="str">
        <f t="shared" si="4"/>
        <v>Y</v>
      </c>
      <c r="Z82" s="254" t="str">
        <f t="shared" ref="Z82:AA82" si="432">IF(OR(($Y82="Y"),($T82 = "Y"),ISNUMBER(SEARCH(Z$1, $L82)), ISNUMBER(SEARCH(Z$1, $N82)), ISNUMBER(SEARCH(Z$1, $P82))), "Y", "")</f>
        <v>Y</v>
      </c>
      <c r="AA82" s="254" t="str">
        <f t="shared" si="432"/>
        <v>Y</v>
      </c>
      <c r="AB82" s="254" t="str">
        <f t="shared" ref="AB82:AC82" si="433">IF(OR(($T82 = "Y"),ISNUMBER(SEARCH(AB$1, $L82)), ISNUMBER(SEARCH(AB$1, $N82)), ISNUMBER(SEARCH(AB$1, $P82))), "Y", "")</f>
        <v>Y</v>
      </c>
      <c r="AC82" s="258" t="str">
        <f t="shared" si="433"/>
        <v>Y</v>
      </c>
      <c r="AD82" s="254" t="str">
        <f t="shared" ref="AD82:AE82" si="434">IF(OR(($AC82="Y"),($T82 = "Y"),ISNUMBER(SEARCH(AD$1, $L82)), ISNUMBER(SEARCH(AD$1, $N82)), ISNUMBER(SEARCH(AD$1, $P82))), "Y", "")</f>
        <v>Y</v>
      </c>
      <c r="AE82" s="254" t="str">
        <f t="shared" si="434"/>
        <v>Y</v>
      </c>
      <c r="AF82" s="254" t="str">
        <f t="shared" si="8"/>
        <v>Y</v>
      </c>
      <c r="AG82" s="15">
        <f t="shared" si="9"/>
        <v>9</v>
      </c>
      <c r="AH82" s="250" t="s">
        <v>3546</v>
      </c>
      <c r="AI82" s="235" t="str">
        <f t="shared" si="268"/>
        <v>MP</v>
      </c>
      <c r="AJ82" s="235" t="str">
        <f t="shared" si="11"/>
        <v>MP</v>
      </c>
      <c r="AK82" s="235" t="str">
        <f t="shared" si="12"/>
        <v>MP</v>
      </c>
      <c r="AL82" s="235" t="str">
        <f t="shared" si="13"/>
        <v>MP</v>
      </c>
      <c r="AM82" s="256" t="str">
        <f t="shared" si="408"/>
        <v>MP</v>
      </c>
      <c r="AN82" s="235" t="str">
        <f t="shared" si="15"/>
        <v>MP</v>
      </c>
      <c r="AO82" s="257" t="str">
        <f t="shared" si="409"/>
        <v>MP</v>
      </c>
      <c r="AP82" s="235" t="str">
        <f t="shared" si="17"/>
        <v>MP</v>
      </c>
      <c r="AQ82" s="235" t="str">
        <f t="shared" si="18"/>
        <v>MP</v>
      </c>
      <c r="AR82" s="96"/>
      <c r="AS82" s="235" t="str">
        <f t="shared" si="269"/>
        <v>MP</v>
      </c>
      <c r="AT82" s="96"/>
      <c r="AU82" s="235" t="s">
        <v>1727</v>
      </c>
      <c r="AV82" s="235" t="s">
        <v>979</v>
      </c>
      <c r="AW82" s="96"/>
      <c r="AX82" s="96"/>
      <c r="AY82" s="96"/>
      <c r="AZ82" s="96"/>
      <c r="BA82" s="96"/>
      <c r="BB82" s="96"/>
      <c r="BC82" s="96"/>
      <c r="BD82" s="96"/>
      <c r="BE82" s="96"/>
      <c r="BF82" s="96"/>
      <c r="BG82" s="96"/>
      <c r="BH82" s="96"/>
      <c r="BI82" s="96"/>
      <c r="BJ82" s="96"/>
      <c r="BK82" s="96"/>
      <c r="BL82" s="96"/>
      <c r="BM82" s="96"/>
      <c r="BN82" s="96"/>
      <c r="BO82" s="96"/>
      <c r="BP82" s="96"/>
      <c r="BQ82" s="96"/>
      <c r="BR82" s="96"/>
      <c r="BS82" s="96"/>
      <c r="BT82" s="96"/>
      <c r="BU82" s="96"/>
      <c r="BV82" s="96"/>
      <c r="BW82" s="96"/>
      <c r="BX82" s="96"/>
      <c r="BY82" s="96"/>
      <c r="BZ82" s="96"/>
      <c r="CA82" s="96"/>
      <c r="CB82" s="96"/>
      <c r="CC82" s="96"/>
      <c r="CD82" s="96"/>
      <c r="CE82" s="96"/>
      <c r="CF82" s="96"/>
    </row>
    <row r="83" spans="1:84" ht="20.399999999999999">
      <c r="A83" s="249">
        <v>45084.728714907411</v>
      </c>
      <c r="B83" s="250" t="s">
        <v>3797</v>
      </c>
      <c r="C83" s="251" t="str">
        <f t="array" ref="C83">UPPER(B83)</f>
        <v>JALAIAHALAPATI@GMAIL.COM</v>
      </c>
      <c r="D83" s="250" t="s">
        <v>3798</v>
      </c>
      <c r="E83" s="250" t="s">
        <v>3799</v>
      </c>
      <c r="F83" s="252" t="str">
        <f t="shared" si="0"/>
        <v>JALAIAHALAPATI</v>
      </c>
      <c r="G83" s="253">
        <v>4256153952</v>
      </c>
      <c r="H83" s="250" t="s">
        <v>18</v>
      </c>
      <c r="I83" s="250" t="s">
        <v>20</v>
      </c>
      <c r="J83" s="250" t="s">
        <v>3800</v>
      </c>
      <c r="K83" s="250" t="s">
        <v>30</v>
      </c>
      <c r="L83" s="250" t="s">
        <v>3663</v>
      </c>
      <c r="M83" s="96"/>
      <c r="N83" s="96"/>
      <c r="O83" s="96"/>
      <c r="P83" s="96"/>
      <c r="Q83" s="250" t="s">
        <v>23</v>
      </c>
      <c r="R83" s="96"/>
      <c r="S83" s="254" t="s">
        <v>1727</v>
      </c>
      <c r="T83" s="255" t="str">
        <f t="shared" si="1"/>
        <v/>
      </c>
      <c r="U83" s="96" t="str">
        <f t="shared" ref="U83:V83" si="435">IF(OR(($T83 = "Y"),ISNUMBER(SEARCH(U$1, $L83)), ISNUMBER(SEARCH(U$1, $N83)), ISNUMBER(SEARCH(U$1, $P83))), "Y", "")</f>
        <v/>
      </c>
      <c r="V83" s="255" t="str">
        <f t="shared" si="435"/>
        <v/>
      </c>
      <c r="W83" s="96" t="str">
        <f t="shared" ref="W83:X83" si="436">IF(OR(($V83="Y"),($T83 = "Y"),ISNUMBER(SEARCH(W$1, $L83)), ISNUMBER(SEARCH(W$1, $N83)), ISNUMBER(SEARCH(W$1, $P83))), "Y", "")</f>
        <v/>
      </c>
      <c r="X83" s="96" t="str">
        <f t="shared" si="436"/>
        <v/>
      </c>
      <c r="Y83" s="255" t="str">
        <f t="shared" si="4"/>
        <v/>
      </c>
      <c r="Z83" s="96" t="str">
        <f t="shared" ref="Z83:AA83" si="437">IF(OR(($Y83="Y"),($T83 = "Y"),ISNUMBER(SEARCH(Z$1, $L83)), ISNUMBER(SEARCH(Z$1, $N83)), ISNUMBER(SEARCH(Z$1, $P83))), "Y", "")</f>
        <v/>
      </c>
      <c r="AA83" s="254" t="str">
        <f t="shared" si="437"/>
        <v>Y</v>
      </c>
      <c r="AB83" s="254" t="str">
        <f t="shared" ref="AB83:AC83" si="438">IF(OR(($T83 = "Y"),ISNUMBER(SEARCH(AB$1, $L83)), ISNUMBER(SEARCH(AB$1, $N83)), ISNUMBER(SEARCH(AB$1, $P83))), "Y", "")</f>
        <v>Y</v>
      </c>
      <c r="AC83" s="255" t="str">
        <f t="shared" si="438"/>
        <v/>
      </c>
      <c r="AD83" s="96" t="str">
        <f t="shared" ref="AD83:AE83" si="439">IF(OR(($AC83="Y"),($T83 = "Y"),ISNUMBER(SEARCH(AD$1, $L83)), ISNUMBER(SEARCH(AD$1, $N83)), ISNUMBER(SEARCH(AD$1, $P83))), "Y", "")</f>
        <v/>
      </c>
      <c r="AE83" s="96" t="str">
        <f t="shared" si="439"/>
        <v/>
      </c>
      <c r="AF83" s="96" t="str">
        <f t="shared" si="8"/>
        <v/>
      </c>
      <c r="AG83" s="15">
        <f t="shared" si="9"/>
        <v>2</v>
      </c>
      <c r="AH83" s="235" t="s">
        <v>3539</v>
      </c>
      <c r="AI83" s="96" t="str">
        <f t="shared" si="268"/>
        <v/>
      </c>
      <c r="AJ83" s="96" t="str">
        <f t="shared" si="11"/>
        <v/>
      </c>
      <c r="AK83" s="96" t="str">
        <f t="shared" si="12"/>
        <v/>
      </c>
      <c r="AL83" s="96" t="str">
        <f t="shared" si="13"/>
        <v/>
      </c>
      <c r="AM83" s="256" t="str">
        <f t="shared" si="408"/>
        <v>CM</v>
      </c>
      <c r="AN83" s="235" t="str">
        <f t="shared" si="15"/>
        <v>CM</v>
      </c>
      <c r="AO83" s="257" t="str">
        <f t="shared" si="409"/>
        <v>CM</v>
      </c>
      <c r="AP83" s="96" t="str">
        <f t="shared" si="17"/>
        <v/>
      </c>
      <c r="AQ83" s="96" t="str">
        <f t="shared" si="18"/>
        <v/>
      </c>
      <c r="AR83" s="96"/>
      <c r="AS83" s="96" t="str">
        <f t="shared" si="269"/>
        <v/>
      </c>
      <c r="AT83" s="96"/>
      <c r="AU83" s="235" t="s">
        <v>3639</v>
      </c>
      <c r="AV83" s="235" t="s">
        <v>979</v>
      </c>
      <c r="AW83" s="96"/>
      <c r="AX83" s="96"/>
      <c r="AY83" s="96"/>
      <c r="AZ83" s="96"/>
      <c r="BA83" s="96"/>
      <c r="BB83" s="96"/>
      <c r="BC83" s="96"/>
      <c r="BD83" s="96"/>
      <c r="BE83" s="96"/>
      <c r="BF83" s="96"/>
      <c r="BG83" s="96"/>
      <c r="BH83" s="96"/>
      <c r="BI83" s="96"/>
      <c r="BJ83" s="96"/>
      <c r="BK83" s="96"/>
      <c r="BL83" s="96"/>
      <c r="BM83" s="96"/>
      <c r="BN83" s="96"/>
      <c r="BO83" s="96"/>
      <c r="BP83" s="96"/>
      <c r="BQ83" s="96"/>
      <c r="BR83" s="96"/>
      <c r="BS83" s="96"/>
      <c r="BT83" s="96"/>
      <c r="BU83" s="96"/>
      <c r="BV83" s="96"/>
      <c r="BW83" s="96"/>
      <c r="BX83" s="96"/>
      <c r="BY83" s="96"/>
      <c r="BZ83" s="96"/>
      <c r="CA83" s="96"/>
      <c r="CB83" s="96"/>
      <c r="CC83" s="96"/>
      <c r="CD83" s="96"/>
      <c r="CE83" s="96"/>
      <c r="CF83" s="96"/>
    </row>
    <row r="84" spans="1:84" ht="20.399999999999999">
      <c r="A84" s="249">
        <v>45084.872925636577</v>
      </c>
      <c r="B84" s="250" t="s">
        <v>3757</v>
      </c>
      <c r="C84" s="251" t="str">
        <f t="array" ref="C84">UPPER(B84)</f>
        <v>SARMA.A.R@GMAIL.COM</v>
      </c>
      <c r="D84" s="251" t="s">
        <v>2345</v>
      </c>
      <c r="E84" s="250" t="s">
        <v>1880</v>
      </c>
      <c r="F84" s="252" t="str">
        <f t="shared" si="0"/>
        <v>RAMSARMA</v>
      </c>
      <c r="G84" s="253">
        <v>4693809822</v>
      </c>
      <c r="H84" s="250" t="s">
        <v>18</v>
      </c>
      <c r="I84" s="250" t="s">
        <v>2493</v>
      </c>
      <c r="J84" s="96"/>
      <c r="K84" s="96"/>
      <c r="L84" s="96"/>
      <c r="M84" s="96"/>
      <c r="N84" s="96"/>
      <c r="O84" s="250" t="s">
        <v>3801</v>
      </c>
      <c r="P84" s="250" t="s">
        <v>3548</v>
      </c>
      <c r="Q84" s="250" t="s">
        <v>23</v>
      </c>
      <c r="R84" s="96"/>
      <c r="S84" s="254" t="s">
        <v>1727</v>
      </c>
      <c r="T84" s="255" t="str">
        <f t="shared" si="1"/>
        <v/>
      </c>
      <c r="U84" s="96" t="str">
        <f t="shared" ref="U84:V84" si="440">IF(OR(($T84 = "Y"),ISNUMBER(SEARCH(U$1, $L84)), ISNUMBER(SEARCH(U$1, $N84)), ISNUMBER(SEARCH(U$1, $P84))), "Y", "")</f>
        <v/>
      </c>
      <c r="V84" s="255" t="str">
        <f t="shared" si="440"/>
        <v/>
      </c>
      <c r="W84" s="96" t="str">
        <f t="shared" ref="W84:X84" si="441">IF(OR(($V84="Y"),($T84 = "Y"),ISNUMBER(SEARCH(W$1, $L84)), ISNUMBER(SEARCH(W$1, $N84)), ISNUMBER(SEARCH(W$1, $P84))), "Y", "")</f>
        <v/>
      </c>
      <c r="X84" s="96" t="str">
        <f t="shared" si="441"/>
        <v/>
      </c>
      <c r="Y84" s="255" t="str">
        <f t="shared" si="4"/>
        <v/>
      </c>
      <c r="Z84" s="254" t="str">
        <f t="shared" ref="Z84:AA84" si="442">IF(OR(($Y84="Y"),($T84 = "Y"),ISNUMBER(SEARCH(Z$1, $L84)), ISNUMBER(SEARCH(Z$1, $N84)), ISNUMBER(SEARCH(Z$1, $P84))), "Y", "")</f>
        <v>Y</v>
      </c>
      <c r="AA84" s="96" t="str">
        <f t="shared" si="442"/>
        <v/>
      </c>
      <c r="AB84" s="254" t="str">
        <f t="shared" ref="AB84:AC84" si="443">IF(OR(($T84 = "Y"),ISNUMBER(SEARCH(AB$1, $L84)), ISNUMBER(SEARCH(AB$1, $N84)), ISNUMBER(SEARCH(AB$1, $P84))), "Y", "")</f>
        <v>Y</v>
      </c>
      <c r="AC84" s="255" t="str">
        <f t="shared" si="443"/>
        <v/>
      </c>
      <c r="AD84" s="96" t="str">
        <f t="shared" ref="AD84:AE84" si="444">IF(OR(($AC84="Y"),($T84 = "Y"),ISNUMBER(SEARCH(AD$1, $L84)), ISNUMBER(SEARCH(AD$1, $N84)), ISNUMBER(SEARCH(AD$1, $P84))), "Y", "")</f>
        <v/>
      </c>
      <c r="AE84" s="96" t="str">
        <f t="shared" si="444"/>
        <v/>
      </c>
      <c r="AF84" s="96" t="str">
        <f t="shared" si="8"/>
        <v/>
      </c>
      <c r="AG84" s="15">
        <f t="shared" si="9"/>
        <v>2</v>
      </c>
      <c r="AH84" s="235" t="s">
        <v>3539</v>
      </c>
      <c r="AI84" s="96" t="str">
        <f t="shared" si="268"/>
        <v/>
      </c>
      <c r="AJ84" s="96" t="str">
        <f t="shared" si="11"/>
        <v/>
      </c>
      <c r="AK84" s="96" t="str">
        <f t="shared" si="12"/>
        <v/>
      </c>
      <c r="AL84" s="235" t="str">
        <f t="shared" si="13"/>
        <v>CM</v>
      </c>
      <c r="AM84" s="262" t="str">
        <f t="shared" ref="AM84:AM86" si="445">IF((AA84="Y"),AI84,"")</f>
        <v/>
      </c>
      <c r="AN84" s="235" t="str">
        <f t="shared" si="15"/>
        <v>CM</v>
      </c>
      <c r="AO84" s="257" t="str">
        <f t="shared" si="409"/>
        <v>CM</v>
      </c>
      <c r="AP84" s="96" t="str">
        <f t="shared" si="17"/>
        <v/>
      </c>
      <c r="AQ84" s="96" t="str">
        <f t="shared" si="18"/>
        <v/>
      </c>
      <c r="AR84" s="96"/>
      <c r="AS84" s="96" t="str">
        <f t="shared" si="269"/>
        <v/>
      </c>
      <c r="AT84" s="96"/>
      <c r="AU84" s="235" t="s">
        <v>174</v>
      </c>
      <c r="AV84" s="235" t="s">
        <v>979</v>
      </c>
      <c r="AW84" s="96"/>
      <c r="AX84" s="96"/>
      <c r="AY84" s="96"/>
      <c r="AZ84" s="96"/>
      <c r="BA84" s="96"/>
      <c r="BB84" s="96"/>
      <c r="BC84" s="96"/>
      <c r="BD84" s="96"/>
      <c r="BE84" s="96"/>
      <c r="BF84" s="96"/>
      <c r="BG84" s="96"/>
      <c r="BH84" s="96"/>
      <c r="BI84" s="96"/>
      <c r="BJ84" s="96"/>
      <c r="BK84" s="96"/>
      <c r="BL84" s="96"/>
      <c r="BM84" s="96"/>
      <c r="BN84" s="96"/>
      <c r="BO84" s="96"/>
      <c r="BP84" s="96"/>
      <c r="BQ84" s="96"/>
      <c r="BR84" s="96"/>
      <c r="BS84" s="96"/>
      <c r="BT84" s="96"/>
      <c r="BU84" s="96"/>
      <c r="BV84" s="96"/>
      <c r="BW84" s="96"/>
      <c r="BX84" s="96"/>
      <c r="BY84" s="96"/>
      <c r="BZ84" s="96"/>
      <c r="CA84" s="96"/>
      <c r="CB84" s="96"/>
      <c r="CC84" s="96"/>
      <c r="CD84" s="96"/>
      <c r="CE84" s="96"/>
      <c r="CF84" s="96"/>
    </row>
    <row r="85" spans="1:84" ht="20.399999999999999">
      <c r="A85" s="249">
        <v>45087.723132719912</v>
      </c>
      <c r="B85" s="250" t="s">
        <v>3802</v>
      </c>
      <c r="C85" s="251" t="str">
        <f t="array" ref="C85">UPPER(B85)</f>
        <v>SVARANASI55@GMAIL.COM</v>
      </c>
      <c r="D85" s="251" t="s">
        <v>3803</v>
      </c>
      <c r="E85" s="250" t="s">
        <v>3804</v>
      </c>
      <c r="F85" s="252" t="str">
        <f t="shared" si="0"/>
        <v xml:space="preserve">VIJAY BHASKAR VARANASI </v>
      </c>
      <c r="G85" s="253">
        <v>4086779025</v>
      </c>
      <c r="H85" s="250" t="s">
        <v>18</v>
      </c>
      <c r="I85" s="250" t="s">
        <v>2493</v>
      </c>
      <c r="J85" s="96"/>
      <c r="K85" s="96"/>
      <c r="L85" s="96"/>
      <c r="M85" s="96"/>
      <c r="N85" s="96"/>
      <c r="O85" s="250" t="s">
        <v>3805</v>
      </c>
      <c r="P85" s="250" t="s">
        <v>3806</v>
      </c>
      <c r="Q85" s="250" t="s">
        <v>23</v>
      </c>
      <c r="R85" s="96"/>
      <c r="S85" s="254" t="s">
        <v>1727</v>
      </c>
      <c r="T85" s="255" t="str">
        <f t="shared" si="1"/>
        <v/>
      </c>
      <c r="U85" s="254" t="str">
        <f t="shared" ref="U85:V85" si="446">IF(OR(($T85 = "Y"),ISNUMBER(SEARCH(U$1, $L85)), ISNUMBER(SEARCH(U$1, $N85)), ISNUMBER(SEARCH(U$1, $P85))), "Y", "")</f>
        <v>Y</v>
      </c>
      <c r="V85" s="255" t="str">
        <f t="shared" si="446"/>
        <v/>
      </c>
      <c r="W85" s="96" t="str">
        <f t="shared" ref="W85:X85" si="447">IF(OR(($V85="Y"),($T85 = "Y"),ISNUMBER(SEARCH(W$1, $L85)), ISNUMBER(SEARCH(W$1, $N85)), ISNUMBER(SEARCH(W$1, $P85))), "Y", "")</f>
        <v/>
      </c>
      <c r="X85" s="96" t="str">
        <f t="shared" si="447"/>
        <v/>
      </c>
      <c r="Y85" s="255" t="str">
        <f t="shared" si="4"/>
        <v/>
      </c>
      <c r="Z85" s="96" t="str">
        <f t="shared" ref="Z85:AA85" si="448">IF(OR(($Y85="Y"),($T85 = "Y"),ISNUMBER(SEARCH(Z$1, $L85)), ISNUMBER(SEARCH(Z$1, $N85)), ISNUMBER(SEARCH(Z$1, $P85))), "Y", "")</f>
        <v/>
      </c>
      <c r="AA85" s="96" t="str">
        <f t="shared" si="448"/>
        <v/>
      </c>
      <c r="AB85" s="96" t="str">
        <f t="shared" ref="AB85:AC85" si="449">IF(OR(($T85 = "Y"),ISNUMBER(SEARCH(AB$1, $L85)), ISNUMBER(SEARCH(AB$1, $N85)), ISNUMBER(SEARCH(AB$1, $P85))), "Y", "")</f>
        <v/>
      </c>
      <c r="AC85" s="255" t="str">
        <f t="shared" si="449"/>
        <v/>
      </c>
      <c r="AD85" s="96" t="str">
        <f t="shared" ref="AD85:AE85" si="450">IF(OR(($AC85="Y"),($T85 = "Y"),ISNUMBER(SEARCH(AD$1, $L85)), ISNUMBER(SEARCH(AD$1, $N85)), ISNUMBER(SEARCH(AD$1, $P85))), "Y", "")</f>
        <v/>
      </c>
      <c r="AE85" s="254" t="str">
        <f t="shared" si="450"/>
        <v>Y</v>
      </c>
      <c r="AF85" s="96" t="str">
        <f t="shared" si="8"/>
        <v/>
      </c>
      <c r="AG85" s="15">
        <f t="shared" si="9"/>
        <v>2</v>
      </c>
      <c r="AH85" s="250" t="s">
        <v>3546</v>
      </c>
      <c r="AI85" s="235" t="str">
        <f t="shared" si="268"/>
        <v>MP</v>
      </c>
      <c r="AJ85" s="96" t="str">
        <f t="shared" si="11"/>
        <v/>
      </c>
      <c r="AK85" s="96" t="str">
        <f t="shared" si="12"/>
        <v/>
      </c>
      <c r="AL85" s="96" t="str">
        <f t="shared" si="13"/>
        <v/>
      </c>
      <c r="AM85" s="262" t="str">
        <f t="shared" si="445"/>
        <v/>
      </c>
      <c r="AN85" s="96" t="str">
        <f t="shared" si="15"/>
        <v/>
      </c>
      <c r="AO85" s="264" t="str">
        <f t="shared" si="409"/>
        <v/>
      </c>
      <c r="AP85" s="96" t="str">
        <f t="shared" si="17"/>
        <v/>
      </c>
      <c r="AQ85" s="235" t="str">
        <f t="shared" si="18"/>
        <v>MP</v>
      </c>
      <c r="AR85" s="96"/>
      <c r="AS85" s="96" t="str">
        <f t="shared" si="269"/>
        <v/>
      </c>
      <c r="AT85" s="96"/>
      <c r="AU85" s="96"/>
      <c r="AV85" s="96"/>
      <c r="AW85" s="96"/>
      <c r="AX85" s="96"/>
      <c r="AY85" s="96"/>
      <c r="AZ85" s="96"/>
      <c r="BA85" s="96"/>
      <c r="BB85" s="96"/>
      <c r="BC85" s="96"/>
      <c r="BD85" s="96"/>
      <c r="BE85" s="96"/>
      <c r="BF85" s="96"/>
      <c r="BG85" s="96"/>
      <c r="BH85" s="96"/>
      <c r="BI85" s="96"/>
      <c r="BJ85" s="96"/>
      <c r="BK85" s="96"/>
      <c r="BL85" s="96"/>
      <c r="BM85" s="96"/>
      <c r="BN85" s="96"/>
      <c r="BO85" s="96"/>
      <c r="BP85" s="96"/>
      <c r="BQ85" s="96"/>
      <c r="BR85" s="96"/>
      <c r="BS85" s="96"/>
      <c r="BT85" s="96"/>
      <c r="BU85" s="96"/>
      <c r="BV85" s="96"/>
      <c r="BW85" s="96"/>
      <c r="BX85" s="96"/>
      <c r="BY85" s="96"/>
      <c r="BZ85" s="96"/>
      <c r="CA85" s="96"/>
      <c r="CB85" s="96"/>
      <c r="CC85" s="96"/>
      <c r="CD85" s="96"/>
      <c r="CE85" s="96"/>
      <c r="CF85" s="96"/>
    </row>
    <row r="86" spans="1:84" ht="20.399999999999999">
      <c r="A86" s="249">
        <v>45087.724400266205</v>
      </c>
      <c r="B86" s="250" t="s">
        <v>3802</v>
      </c>
      <c r="C86" s="251" t="str">
        <f t="array" ref="C86">UPPER(B86)</f>
        <v>SVARANASI55@GMAIL.COM</v>
      </c>
      <c r="D86" s="251" t="s">
        <v>3807</v>
      </c>
      <c r="E86" s="250" t="s">
        <v>3804</v>
      </c>
      <c r="F86" s="252" t="str">
        <f t="shared" si="0"/>
        <v xml:space="preserve">KARTHIK VARANASI </v>
      </c>
      <c r="G86" s="253">
        <v>4086779025</v>
      </c>
      <c r="H86" s="250" t="s">
        <v>18</v>
      </c>
      <c r="I86" s="250" t="s">
        <v>2493</v>
      </c>
      <c r="J86" s="96"/>
      <c r="K86" s="96"/>
      <c r="L86" s="96"/>
      <c r="M86" s="96"/>
      <c r="N86" s="96"/>
      <c r="O86" s="250" t="s">
        <v>3805</v>
      </c>
      <c r="P86" s="250" t="s">
        <v>3806</v>
      </c>
      <c r="Q86" s="250" t="s">
        <v>23</v>
      </c>
      <c r="R86" s="96"/>
      <c r="S86" s="254" t="s">
        <v>1727</v>
      </c>
      <c r="T86" s="255" t="str">
        <f t="shared" si="1"/>
        <v/>
      </c>
      <c r="U86" s="254" t="str">
        <f t="shared" ref="U86:V86" si="451">IF(OR(($T86 = "Y"),ISNUMBER(SEARCH(U$1, $L86)), ISNUMBER(SEARCH(U$1, $N86)), ISNUMBER(SEARCH(U$1, $P86))), "Y", "")</f>
        <v>Y</v>
      </c>
      <c r="V86" s="255" t="str">
        <f t="shared" si="451"/>
        <v/>
      </c>
      <c r="W86" s="96" t="str">
        <f t="shared" ref="W86:X86" si="452">IF(OR(($V86="Y"),($T86 = "Y"),ISNUMBER(SEARCH(W$1, $L86)), ISNUMBER(SEARCH(W$1, $N86)), ISNUMBER(SEARCH(W$1, $P86))), "Y", "")</f>
        <v/>
      </c>
      <c r="X86" s="96" t="str">
        <f t="shared" si="452"/>
        <v/>
      </c>
      <c r="Y86" s="255" t="str">
        <f t="shared" si="4"/>
        <v/>
      </c>
      <c r="Z86" s="96" t="str">
        <f t="shared" ref="Z86:AA86" si="453">IF(OR(($Y86="Y"),($T86 = "Y"),ISNUMBER(SEARCH(Z$1, $L86)), ISNUMBER(SEARCH(Z$1, $N86)), ISNUMBER(SEARCH(Z$1, $P86))), "Y", "")</f>
        <v/>
      </c>
      <c r="AA86" s="96" t="str">
        <f t="shared" si="453"/>
        <v/>
      </c>
      <c r="AB86" s="96" t="str">
        <f t="shared" ref="AB86:AC86" si="454">IF(OR(($T86 = "Y"),ISNUMBER(SEARCH(AB$1, $L86)), ISNUMBER(SEARCH(AB$1, $N86)), ISNUMBER(SEARCH(AB$1, $P86))), "Y", "")</f>
        <v/>
      </c>
      <c r="AC86" s="255" t="str">
        <f t="shared" si="454"/>
        <v/>
      </c>
      <c r="AD86" s="96" t="str">
        <f t="shared" ref="AD86:AE86" si="455">IF(OR(($AC86="Y"),($T86 = "Y"),ISNUMBER(SEARCH(AD$1, $L86)), ISNUMBER(SEARCH(AD$1, $N86)), ISNUMBER(SEARCH(AD$1, $P86))), "Y", "")</f>
        <v/>
      </c>
      <c r="AE86" s="254" t="str">
        <f t="shared" si="455"/>
        <v>Y</v>
      </c>
      <c r="AF86" s="96" t="str">
        <f t="shared" si="8"/>
        <v/>
      </c>
      <c r="AG86" s="15">
        <f t="shared" si="9"/>
        <v>2</v>
      </c>
      <c r="AH86" s="250" t="s">
        <v>3546</v>
      </c>
      <c r="AI86" s="235" t="str">
        <f t="shared" si="268"/>
        <v>MP</v>
      </c>
      <c r="AJ86" s="96" t="str">
        <f t="shared" si="11"/>
        <v/>
      </c>
      <c r="AK86" s="96" t="str">
        <f t="shared" si="12"/>
        <v/>
      </c>
      <c r="AL86" s="96" t="str">
        <f t="shared" si="13"/>
        <v/>
      </c>
      <c r="AM86" s="262" t="str">
        <f t="shared" si="445"/>
        <v/>
      </c>
      <c r="AN86" s="96" t="str">
        <f t="shared" si="15"/>
        <v/>
      </c>
      <c r="AO86" s="264" t="str">
        <f t="shared" si="409"/>
        <v/>
      </c>
      <c r="AP86" s="96" t="str">
        <f t="shared" si="17"/>
        <v/>
      </c>
      <c r="AQ86" s="235" t="str">
        <f t="shared" si="18"/>
        <v>MP</v>
      </c>
      <c r="AR86" s="96"/>
      <c r="AS86" s="96" t="str">
        <f t="shared" si="269"/>
        <v/>
      </c>
      <c r="AT86" s="96"/>
      <c r="AU86" s="96"/>
      <c r="AV86" s="96"/>
      <c r="AW86" s="96"/>
      <c r="AX86" s="96"/>
      <c r="AY86" s="96"/>
      <c r="AZ86" s="96"/>
      <c r="BA86" s="96"/>
      <c r="BB86" s="96"/>
      <c r="BC86" s="96"/>
      <c r="BD86" s="96"/>
      <c r="BE86" s="96"/>
      <c r="BF86" s="96"/>
      <c r="BG86" s="96"/>
      <c r="BH86" s="96"/>
      <c r="BI86" s="96"/>
      <c r="BJ86" s="96"/>
      <c r="BK86" s="96"/>
      <c r="BL86" s="96"/>
      <c r="BM86" s="96"/>
      <c r="BN86" s="96"/>
      <c r="BO86" s="96"/>
      <c r="BP86" s="96"/>
      <c r="BQ86" s="96"/>
      <c r="BR86" s="96"/>
      <c r="BS86" s="96"/>
      <c r="BT86" s="96"/>
      <c r="BU86" s="96"/>
      <c r="BV86" s="96"/>
      <c r="BW86" s="96"/>
      <c r="BX86" s="96"/>
      <c r="BY86" s="96"/>
      <c r="BZ86" s="96"/>
      <c r="CA86" s="96"/>
      <c r="CB86" s="96"/>
      <c r="CC86" s="96"/>
      <c r="CD86" s="96"/>
      <c r="CE86" s="96"/>
      <c r="CF86" s="96"/>
    </row>
    <row r="87" spans="1:84" ht="20.399999999999999">
      <c r="A87" s="249">
        <v>45087.762486516207</v>
      </c>
      <c r="B87" s="250" t="s">
        <v>896</v>
      </c>
      <c r="C87" s="251" t="str">
        <f t="array" ref="C87">UPPER(B87)</f>
        <v>SESHAGV@GMAIL.COM</v>
      </c>
      <c r="D87" s="261" t="s">
        <v>897</v>
      </c>
      <c r="E87" s="250" t="s">
        <v>898</v>
      </c>
      <c r="F87" s="252" t="str">
        <f t="shared" si="0"/>
        <v>SESHAGIRIVULLIKANTI</v>
      </c>
      <c r="G87" s="253">
        <v>8587742795</v>
      </c>
      <c r="H87" s="250" t="s">
        <v>18</v>
      </c>
      <c r="I87" s="250" t="s">
        <v>20</v>
      </c>
      <c r="J87" s="250" t="s">
        <v>3808</v>
      </c>
      <c r="K87" s="250" t="s">
        <v>147</v>
      </c>
      <c r="L87" s="250" t="s">
        <v>3498</v>
      </c>
      <c r="M87" s="96"/>
      <c r="N87" s="96"/>
      <c r="O87" s="96"/>
      <c r="P87" s="96"/>
      <c r="Q87" s="250" t="s">
        <v>23</v>
      </c>
      <c r="R87" s="96"/>
      <c r="S87" s="254" t="s">
        <v>1727</v>
      </c>
      <c r="T87" s="258" t="str">
        <f t="shared" si="1"/>
        <v>Y</v>
      </c>
      <c r="U87" s="254" t="str">
        <f t="shared" ref="U87:V87" si="456">IF(OR(($T87 = "Y"),ISNUMBER(SEARCH(U$1, $L87)), ISNUMBER(SEARCH(U$1, $N87)), ISNUMBER(SEARCH(U$1, $P87))), "Y", "")</f>
        <v>Y</v>
      </c>
      <c r="V87" s="258" t="str">
        <f t="shared" si="456"/>
        <v>Y</v>
      </c>
      <c r="W87" s="254" t="str">
        <f t="shared" ref="W87:X87" si="457">IF(OR(($V87="Y"),($T87 = "Y"),ISNUMBER(SEARCH(W$1, $L87)), ISNUMBER(SEARCH(W$1, $N87)), ISNUMBER(SEARCH(W$1, $P87))), "Y", "")</f>
        <v>Y</v>
      </c>
      <c r="X87" s="254" t="str">
        <f t="shared" si="457"/>
        <v>Y</v>
      </c>
      <c r="Y87" s="258" t="str">
        <f t="shared" si="4"/>
        <v>Y</v>
      </c>
      <c r="Z87" s="254" t="str">
        <f t="shared" ref="Z87:AA87" si="458">IF(OR(($Y87="Y"),($T87 = "Y"),ISNUMBER(SEARCH(Z$1, $L87)), ISNUMBER(SEARCH(Z$1, $N87)), ISNUMBER(SEARCH(Z$1, $P87))), "Y", "")</f>
        <v>Y</v>
      </c>
      <c r="AA87" s="254" t="str">
        <f t="shared" si="458"/>
        <v>Y</v>
      </c>
      <c r="AB87" s="254" t="str">
        <f t="shared" ref="AB87:AC87" si="459">IF(OR(($T87 = "Y"),ISNUMBER(SEARCH(AB$1, $L87)), ISNUMBER(SEARCH(AB$1, $N87)), ISNUMBER(SEARCH(AB$1, $P87))), "Y", "")</f>
        <v>Y</v>
      </c>
      <c r="AC87" s="258" t="str">
        <f t="shared" si="459"/>
        <v>Y</v>
      </c>
      <c r="AD87" s="254" t="str">
        <f t="shared" ref="AD87:AE87" si="460">IF(OR(($AC87="Y"),($T87 = "Y"),ISNUMBER(SEARCH(AD$1, $L87)), ISNUMBER(SEARCH(AD$1, $N87)), ISNUMBER(SEARCH(AD$1, $P87))), "Y", "")</f>
        <v>Y</v>
      </c>
      <c r="AE87" s="254" t="str">
        <f t="shared" si="460"/>
        <v>Y</v>
      </c>
      <c r="AF87" s="254" t="str">
        <f t="shared" si="8"/>
        <v>Y</v>
      </c>
      <c r="AG87" s="15">
        <f t="shared" si="9"/>
        <v>9</v>
      </c>
      <c r="AH87" s="250" t="s">
        <v>3539</v>
      </c>
      <c r="AI87" s="235" t="str">
        <f t="shared" si="268"/>
        <v>CM</v>
      </c>
      <c r="AJ87" s="235" t="str">
        <f t="shared" si="11"/>
        <v>CM</v>
      </c>
      <c r="AK87" s="235" t="str">
        <f t="shared" si="12"/>
        <v>CM</v>
      </c>
      <c r="AL87" s="235" t="str">
        <f t="shared" si="13"/>
        <v>CM</v>
      </c>
      <c r="AM87" s="256" t="str">
        <f t="shared" ref="AM87:AM88" si="461">IF((AA87="Y"),AH87,"")</f>
        <v>CM</v>
      </c>
      <c r="AN87" s="235" t="str">
        <f t="shared" si="15"/>
        <v>CM</v>
      </c>
      <c r="AO87" s="257" t="str">
        <f t="shared" si="409"/>
        <v>CM</v>
      </c>
      <c r="AP87" s="235" t="str">
        <f t="shared" si="17"/>
        <v>CM</v>
      </c>
      <c r="AQ87" s="235" t="str">
        <f t="shared" si="18"/>
        <v>CM</v>
      </c>
      <c r="AR87" s="96"/>
      <c r="AS87" s="235" t="str">
        <f t="shared" si="269"/>
        <v>CM</v>
      </c>
      <c r="AT87" s="96"/>
      <c r="AU87" s="235" t="s">
        <v>174</v>
      </c>
      <c r="AV87" s="235" t="s">
        <v>979</v>
      </c>
      <c r="AW87" s="96"/>
      <c r="AX87" s="96"/>
      <c r="AY87" s="96"/>
      <c r="AZ87" s="96"/>
      <c r="BA87" s="96"/>
      <c r="BB87" s="96"/>
      <c r="BC87" s="96"/>
      <c r="BD87" s="96"/>
      <c r="BE87" s="96"/>
      <c r="BF87" s="96"/>
      <c r="BG87" s="96"/>
      <c r="BH87" s="96"/>
      <c r="BI87" s="96"/>
      <c r="BJ87" s="96"/>
      <c r="BK87" s="96"/>
      <c r="BL87" s="96"/>
      <c r="BM87" s="96"/>
      <c r="BN87" s="96"/>
      <c r="BO87" s="96"/>
      <c r="BP87" s="96"/>
      <c r="BQ87" s="96"/>
      <c r="BR87" s="96"/>
      <c r="BS87" s="96"/>
      <c r="BT87" s="96"/>
      <c r="BU87" s="96"/>
      <c r="BV87" s="96"/>
      <c r="BW87" s="96"/>
      <c r="BX87" s="96"/>
      <c r="BY87" s="96"/>
      <c r="BZ87" s="96"/>
      <c r="CA87" s="96"/>
      <c r="CB87" s="96"/>
      <c r="CC87" s="96"/>
      <c r="CD87" s="96"/>
      <c r="CE87" s="96"/>
      <c r="CF87" s="96"/>
    </row>
    <row r="88" spans="1:84" ht="20.399999999999999">
      <c r="A88" s="249">
        <v>45087.765588229166</v>
      </c>
      <c r="B88" s="250" t="s">
        <v>823</v>
      </c>
      <c r="C88" s="251" t="str">
        <f t="array" ref="C88">UPPER(B88)</f>
        <v>SRINIVASA.MORTHALA@GMAIL.COM</v>
      </c>
      <c r="D88" s="261" t="s">
        <v>824</v>
      </c>
      <c r="E88" s="250" t="s">
        <v>825</v>
      </c>
      <c r="F88" s="252" t="str">
        <f t="shared" si="0"/>
        <v>SRINIVASAMORTHALA</v>
      </c>
      <c r="G88" s="253">
        <v>18055016034</v>
      </c>
      <c r="H88" s="250" t="s">
        <v>18</v>
      </c>
      <c r="I88" s="250" t="s">
        <v>20</v>
      </c>
      <c r="J88" s="250" t="s">
        <v>3184</v>
      </c>
      <c r="K88" s="250" t="s">
        <v>30</v>
      </c>
      <c r="L88" s="250" t="s">
        <v>3809</v>
      </c>
      <c r="M88" s="96"/>
      <c r="N88" s="96"/>
      <c r="O88" s="96"/>
      <c r="P88" s="96"/>
      <c r="Q88" s="250" t="s">
        <v>23</v>
      </c>
      <c r="R88" s="96"/>
      <c r="S88" s="254" t="s">
        <v>1727</v>
      </c>
      <c r="T88" s="255" t="str">
        <f t="shared" si="1"/>
        <v/>
      </c>
      <c r="U88" s="96" t="str">
        <f t="shared" ref="U88:V88" si="462">IF(OR(($T88 = "Y"),ISNUMBER(SEARCH(U$1, $L88)), ISNUMBER(SEARCH(U$1, $N88)), ISNUMBER(SEARCH(U$1, $P88))), "Y", "")</f>
        <v/>
      </c>
      <c r="V88" s="255" t="str">
        <f t="shared" si="462"/>
        <v/>
      </c>
      <c r="W88" s="96" t="str">
        <f t="shared" ref="W88:X88" si="463">IF(OR(($V88="Y"),($T88 = "Y"),ISNUMBER(SEARCH(W$1, $L88)), ISNUMBER(SEARCH(W$1, $N88)), ISNUMBER(SEARCH(W$1, $P88))), "Y", "")</f>
        <v/>
      </c>
      <c r="X88" s="96" t="str">
        <f t="shared" si="463"/>
        <v/>
      </c>
      <c r="Y88" s="255" t="str">
        <f t="shared" si="4"/>
        <v/>
      </c>
      <c r="Z88" s="96" t="str">
        <f t="shared" ref="Z88:AA88" si="464">IF(OR(($Y88="Y"),($T88 = "Y"),ISNUMBER(SEARCH(Z$1, $L88)), ISNUMBER(SEARCH(Z$1, $N88)), ISNUMBER(SEARCH(Z$1, $P88))), "Y", "")</f>
        <v/>
      </c>
      <c r="AA88" s="254" t="str">
        <f t="shared" si="464"/>
        <v>Y</v>
      </c>
      <c r="AB88" s="254" t="str">
        <f t="shared" ref="AB88:AC88" si="465">IF(OR(($T88 = "Y"),ISNUMBER(SEARCH(AB$1, $L88)), ISNUMBER(SEARCH(AB$1, $N88)), ISNUMBER(SEARCH(AB$1, $P88))), "Y", "")</f>
        <v>Y</v>
      </c>
      <c r="AC88" s="255" t="str">
        <f t="shared" si="465"/>
        <v/>
      </c>
      <c r="AD88" s="96" t="str">
        <f t="shared" ref="AD88:AE88" si="466">IF(OR(($AC88="Y"),($T88 = "Y"),ISNUMBER(SEARCH(AD$1, $L88)), ISNUMBER(SEARCH(AD$1, $N88)), ISNUMBER(SEARCH(AD$1, $P88))), "Y", "")</f>
        <v/>
      </c>
      <c r="AE88" s="254" t="str">
        <f t="shared" si="466"/>
        <v>Y</v>
      </c>
      <c r="AF88" s="254" t="str">
        <f t="shared" si="8"/>
        <v>Y</v>
      </c>
      <c r="AG88" s="15">
        <f t="shared" si="9"/>
        <v>4</v>
      </c>
      <c r="AH88" s="250" t="s">
        <v>3546</v>
      </c>
      <c r="AI88" s="96" t="str">
        <f t="shared" si="268"/>
        <v/>
      </c>
      <c r="AJ88" s="96" t="str">
        <f t="shared" si="11"/>
        <v/>
      </c>
      <c r="AK88" s="96" t="str">
        <f t="shared" si="12"/>
        <v/>
      </c>
      <c r="AL88" s="96" t="str">
        <f t="shared" si="13"/>
        <v/>
      </c>
      <c r="AM88" s="256" t="str">
        <f t="shared" si="461"/>
        <v>MP</v>
      </c>
      <c r="AN88" s="235" t="str">
        <f t="shared" si="15"/>
        <v>MP</v>
      </c>
      <c r="AO88" s="257" t="str">
        <f t="shared" si="409"/>
        <v>MP</v>
      </c>
      <c r="AP88" s="96" t="str">
        <f t="shared" si="17"/>
        <v/>
      </c>
      <c r="AQ88" s="235" t="str">
        <f t="shared" si="18"/>
        <v>MP</v>
      </c>
      <c r="AR88" s="96"/>
      <c r="AS88" s="235" t="str">
        <f t="shared" si="269"/>
        <v>MP</v>
      </c>
      <c r="AT88" s="96"/>
      <c r="AU88" s="96"/>
      <c r="AV88" s="96"/>
      <c r="AW88" s="96"/>
      <c r="AX88" s="96"/>
      <c r="AY88" s="96"/>
      <c r="AZ88" s="96"/>
      <c r="BA88" s="96"/>
      <c r="BB88" s="96"/>
      <c r="BC88" s="96"/>
      <c r="BD88" s="96"/>
      <c r="BE88" s="96"/>
      <c r="BF88" s="96"/>
      <c r="BG88" s="96"/>
      <c r="BH88" s="96"/>
      <c r="BI88" s="96"/>
      <c r="BJ88" s="96"/>
      <c r="BK88" s="96"/>
      <c r="BL88" s="96"/>
      <c r="BM88" s="96"/>
      <c r="BN88" s="96"/>
      <c r="BO88" s="96"/>
      <c r="BP88" s="96"/>
      <c r="BQ88" s="96"/>
      <c r="BR88" s="96"/>
      <c r="BS88" s="96"/>
      <c r="BT88" s="96"/>
      <c r="BU88" s="96"/>
      <c r="BV88" s="96"/>
      <c r="BW88" s="96"/>
      <c r="BX88" s="96"/>
      <c r="BY88" s="96"/>
      <c r="BZ88" s="96"/>
      <c r="CA88" s="96"/>
      <c r="CB88" s="96"/>
      <c r="CC88" s="96"/>
      <c r="CD88" s="96"/>
      <c r="CE88" s="96"/>
      <c r="CF88" s="96"/>
    </row>
    <row r="89" spans="1:84" ht="20.399999999999999">
      <c r="A89" s="249">
        <v>45087.765933981485</v>
      </c>
      <c r="B89" s="250" t="s">
        <v>3810</v>
      </c>
      <c r="C89" s="251" t="str">
        <f t="array" ref="C89">UPPER(B89)</f>
        <v>SIRI.NAVI@GMAIL.COM</v>
      </c>
      <c r="D89" s="250" t="s">
        <v>1369</v>
      </c>
      <c r="E89" s="250" t="s">
        <v>3811</v>
      </c>
      <c r="F89" s="252" t="str">
        <f t="shared" si="0"/>
        <v>NAVEENADVANI</v>
      </c>
      <c r="G89" s="253">
        <v>9729048461</v>
      </c>
      <c r="H89" s="250" t="s">
        <v>18</v>
      </c>
      <c r="I89" s="250" t="s">
        <v>20</v>
      </c>
      <c r="J89" s="250" t="s">
        <v>3812</v>
      </c>
      <c r="K89" s="250" t="s">
        <v>30</v>
      </c>
      <c r="L89" s="250" t="s">
        <v>3498</v>
      </c>
      <c r="M89" s="96"/>
      <c r="N89" s="96"/>
      <c r="O89" s="96"/>
      <c r="P89" s="96"/>
      <c r="Q89" s="250" t="s">
        <v>23</v>
      </c>
      <c r="R89" s="96"/>
      <c r="S89" s="254" t="s">
        <v>1727</v>
      </c>
      <c r="T89" s="258" t="str">
        <f t="shared" si="1"/>
        <v>Y</v>
      </c>
      <c r="U89" s="96"/>
      <c r="V89" s="258" t="str">
        <f>IF(OR(($T89 = "Y"),ISNUMBER(SEARCH(V$1, $L89)), ISNUMBER(SEARCH(V$1, $N89)), ISNUMBER(SEARCH(V$1, $P89))), "Y", "")</f>
        <v>Y</v>
      </c>
      <c r="W89" s="254" t="str">
        <f t="shared" ref="W89:X89" si="467">IF(OR(($V89="Y"),($T89 = "Y"),ISNUMBER(SEARCH(W$1, $L89)), ISNUMBER(SEARCH(W$1, $N89)), ISNUMBER(SEARCH(W$1, $P89))), "Y", "")</f>
        <v>Y</v>
      </c>
      <c r="X89" s="254" t="str">
        <f t="shared" si="467"/>
        <v>Y</v>
      </c>
      <c r="Y89" s="258" t="str">
        <f t="shared" si="4"/>
        <v>Y</v>
      </c>
      <c r="Z89" s="254" t="str">
        <f t="shared" ref="Z89:AA89" si="468">IF(OR(($Y89="Y"),($T89 = "Y"),ISNUMBER(SEARCH(Z$1, $L89)), ISNUMBER(SEARCH(Z$1, $N89)), ISNUMBER(SEARCH(Z$1, $P89))), "Y", "")</f>
        <v>Y</v>
      </c>
      <c r="AA89" s="254" t="str">
        <f t="shared" si="468"/>
        <v>Y</v>
      </c>
      <c r="AB89" s="254" t="str">
        <f t="shared" ref="AB89:AC89" si="469">IF(OR(($T89 = "Y"),ISNUMBER(SEARCH(AB$1, $L89)), ISNUMBER(SEARCH(AB$1, $N89)), ISNUMBER(SEARCH(AB$1, $P89))), "Y", "")</f>
        <v>Y</v>
      </c>
      <c r="AC89" s="258" t="str">
        <f t="shared" si="469"/>
        <v>Y</v>
      </c>
      <c r="AD89" s="254" t="str">
        <f t="shared" ref="AD89:AE89" si="470">IF(OR(($AC89="Y"),($T89 = "Y"),ISNUMBER(SEARCH(AD$1, $L89)), ISNUMBER(SEARCH(AD$1, $N89)), ISNUMBER(SEARCH(AD$1, $P89))), "Y", "")</f>
        <v>Y</v>
      </c>
      <c r="AE89" s="254" t="str">
        <f t="shared" si="470"/>
        <v>Y</v>
      </c>
      <c r="AF89" s="254" t="str">
        <f t="shared" si="8"/>
        <v>Y</v>
      </c>
      <c r="AG89" s="15">
        <v>8</v>
      </c>
      <c r="AH89" s="250" t="s">
        <v>3539</v>
      </c>
      <c r="AI89" s="96" t="str">
        <f t="shared" si="268"/>
        <v/>
      </c>
      <c r="AJ89" s="235" t="s">
        <v>3539</v>
      </c>
      <c r="AK89" s="235" t="s">
        <v>3539</v>
      </c>
      <c r="AL89" s="235" t="s">
        <v>3539</v>
      </c>
      <c r="AM89" s="235" t="s">
        <v>3539</v>
      </c>
      <c r="AN89" s="235" t="s">
        <v>3539</v>
      </c>
      <c r="AO89" s="235" t="s">
        <v>3539</v>
      </c>
      <c r="AP89" s="235" t="s">
        <v>3539</v>
      </c>
      <c r="AQ89" s="235" t="s">
        <v>3539</v>
      </c>
      <c r="AR89" s="235" t="s">
        <v>3539</v>
      </c>
      <c r="AS89" s="235" t="s">
        <v>3539</v>
      </c>
      <c r="AT89" s="96"/>
      <c r="AU89" s="235" t="s">
        <v>3564</v>
      </c>
      <c r="AV89" s="235" t="s">
        <v>979</v>
      </c>
      <c r="AW89" s="96"/>
      <c r="AX89" s="96"/>
      <c r="AY89" s="96"/>
      <c r="AZ89" s="96"/>
      <c r="BA89" s="96"/>
      <c r="BB89" s="96"/>
      <c r="BC89" s="96"/>
      <c r="BD89" s="96"/>
      <c r="BE89" s="96"/>
      <c r="BF89" s="96"/>
      <c r="BG89" s="96"/>
      <c r="BH89" s="96"/>
      <c r="BI89" s="96"/>
      <c r="BJ89" s="96"/>
      <c r="BK89" s="96"/>
      <c r="BL89" s="96"/>
      <c r="BM89" s="96"/>
      <c r="BN89" s="96"/>
      <c r="BO89" s="96"/>
      <c r="BP89" s="96"/>
      <c r="BQ89" s="96"/>
      <c r="BR89" s="96"/>
      <c r="BS89" s="96"/>
      <c r="BT89" s="96"/>
      <c r="BU89" s="96"/>
      <c r="BV89" s="96"/>
      <c r="BW89" s="96"/>
      <c r="BX89" s="96"/>
      <c r="BY89" s="96"/>
      <c r="BZ89" s="96"/>
      <c r="CA89" s="96"/>
      <c r="CB89" s="96"/>
      <c r="CC89" s="96"/>
      <c r="CD89" s="96"/>
      <c r="CE89" s="96"/>
      <c r="CF89" s="96"/>
    </row>
    <row r="90" spans="1:84" ht="20.399999999999999">
      <c r="A90" s="249">
        <v>45088.633800717595</v>
      </c>
      <c r="B90" s="267" t="s">
        <v>1203</v>
      </c>
      <c r="C90" s="251" t="str">
        <f t="array" ref="C90">UPPER(B90)</f>
        <v>DAGGUPATISRAVAN@GMAIL.COM</v>
      </c>
      <c r="D90" s="251" t="s">
        <v>1204</v>
      </c>
      <c r="E90" s="250" t="s">
        <v>3813</v>
      </c>
      <c r="F90" s="252" t="str">
        <f t="shared" si="0"/>
        <v xml:space="preserve">SRAVANADAGUPATI </v>
      </c>
      <c r="G90" s="253">
        <v>5105054060</v>
      </c>
      <c r="H90" s="250" t="s">
        <v>18</v>
      </c>
      <c r="I90" s="250" t="s">
        <v>2493</v>
      </c>
      <c r="J90" s="96"/>
      <c r="K90" s="96"/>
      <c r="L90" s="96"/>
      <c r="M90" s="96"/>
      <c r="N90" s="96"/>
      <c r="O90" s="250" t="s">
        <v>3814</v>
      </c>
      <c r="P90" s="250" t="s">
        <v>3815</v>
      </c>
      <c r="Q90" s="250" t="s">
        <v>23</v>
      </c>
      <c r="R90" s="96"/>
      <c r="S90" s="254" t="s">
        <v>1727</v>
      </c>
      <c r="T90" s="255" t="str">
        <f t="shared" si="1"/>
        <v/>
      </c>
      <c r="U90" s="254" t="str">
        <f t="shared" ref="U90:V90" si="471">IF(OR(($T90 = "Y"),ISNUMBER(SEARCH(U$1, $L90)), ISNUMBER(SEARCH(U$1, $N90)), ISNUMBER(SEARCH(U$1, $P90))), "Y", "")</f>
        <v>Y</v>
      </c>
      <c r="V90" s="258" t="str">
        <f t="shared" si="471"/>
        <v>Y</v>
      </c>
      <c r="W90" s="254" t="str">
        <f t="shared" ref="W90:X90" si="472">IF(OR(($V90="Y"),($T90 = "Y"),ISNUMBER(SEARCH(W$1, $L90)), ISNUMBER(SEARCH(W$1, $N90)), ISNUMBER(SEARCH(W$1, $P90))), "Y", "")</f>
        <v>Y</v>
      </c>
      <c r="X90" s="254" t="str">
        <f t="shared" si="472"/>
        <v>Y</v>
      </c>
      <c r="Y90" s="258" t="str">
        <f t="shared" si="4"/>
        <v>Y</v>
      </c>
      <c r="Z90" s="254" t="str">
        <f t="shared" ref="Z90:AA90" si="473">IF(OR(($Y90="Y"),($T90 = "Y"),ISNUMBER(SEARCH(Z$1, $L90)), ISNUMBER(SEARCH(Z$1, $N90)), ISNUMBER(SEARCH(Z$1, $P90))), "Y", "")</f>
        <v>Y</v>
      </c>
      <c r="AA90" s="254" t="str">
        <f t="shared" si="473"/>
        <v>Y</v>
      </c>
      <c r="AB90" s="254" t="str">
        <f t="shared" ref="AB90:AC90" si="474">IF(OR(($T90 = "Y"),ISNUMBER(SEARCH(AB$1, $L90)), ISNUMBER(SEARCH(AB$1, $N90)), ISNUMBER(SEARCH(AB$1, $P90))), "Y", "")</f>
        <v>Y</v>
      </c>
      <c r="AC90" s="258" t="str">
        <f t="shared" si="474"/>
        <v>Y</v>
      </c>
      <c r="AD90" s="254" t="str">
        <f t="shared" ref="AD90:AE90" si="475">IF(OR(($AC90="Y"),($T90 = "Y"),ISNUMBER(SEARCH(AD$1, $L90)), ISNUMBER(SEARCH(AD$1, $N90)), ISNUMBER(SEARCH(AD$1, $P90))), "Y", "")</f>
        <v>Y</v>
      </c>
      <c r="AE90" s="254" t="str">
        <f t="shared" si="475"/>
        <v>Y</v>
      </c>
      <c r="AF90" s="254" t="str">
        <f t="shared" si="8"/>
        <v>Y</v>
      </c>
      <c r="AG90" s="15">
        <f t="shared" ref="AG90:AG344" si="476">SUM(COUNTIF(U90,"Y"),COUNTIF(W90:X90,"Y"),COUNTIF(Z90:AB90,"Y"),COUNTIF(AD90:AF90,"Y"))</f>
        <v>9</v>
      </c>
      <c r="AH90" s="250" t="s">
        <v>1750</v>
      </c>
      <c r="AI90" s="235" t="str">
        <f t="shared" si="268"/>
        <v>Kitchen</v>
      </c>
      <c r="AJ90" s="235" t="str">
        <f t="shared" ref="AJ90:AJ123" si="477">IF((W90="Y"),AH90,"")</f>
        <v>Kitchen</v>
      </c>
      <c r="AK90" s="235" t="str">
        <f t="shared" ref="AK90:AK123" si="478">IF((X90="Y"),AH90,"")</f>
        <v>Kitchen</v>
      </c>
      <c r="AL90" s="235" t="str">
        <f t="shared" ref="AL90:AL123" si="479">IF((Z90="Y"),AH90,"")</f>
        <v>Kitchen</v>
      </c>
      <c r="AM90" s="256" t="str">
        <f t="shared" ref="AM90:AM93" si="480">IF((AA90="Y"),AH90,"")</f>
        <v>Kitchen</v>
      </c>
      <c r="AN90" s="235" t="str">
        <f t="shared" ref="AN90:AN123" si="481">IF((AB90="Y"),AH90,"")</f>
        <v>Kitchen</v>
      </c>
      <c r="AO90" s="257" t="str">
        <f t="shared" ref="AO90:AO94" si="482">IF((AB90="Y"),AH90,"")</f>
        <v>Kitchen</v>
      </c>
      <c r="AP90" s="235" t="str">
        <f t="shared" ref="AP90:AP123" si="483">IF((AD90="Y"),AH90,"")</f>
        <v>Kitchen</v>
      </c>
      <c r="AQ90" s="235" t="str">
        <f t="shared" ref="AQ90:AQ123" si="484">IF((AE90="Y"),AH90,"")</f>
        <v>Kitchen</v>
      </c>
      <c r="AR90" s="96"/>
      <c r="AS90" s="235" t="str">
        <f t="shared" ref="AS90:AS123" si="485">IF((AF90="Y"),AH90,"")</f>
        <v>Kitchen</v>
      </c>
      <c r="AT90" s="96"/>
      <c r="AU90" s="96"/>
      <c r="AV90" s="96"/>
      <c r="AW90" s="96"/>
      <c r="AX90" s="96"/>
      <c r="AY90" s="96"/>
      <c r="AZ90" s="96"/>
      <c r="BA90" s="96"/>
      <c r="BB90" s="96"/>
      <c r="BC90" s="96"/>
      <c r="BD90" s="96"/>
      <c r="BE90" s="96"/>
      <c r="BF90" s="96"/>
      <c r="BG90" s="96"/>
      <c r="BH90" s="96"/>
      <c r="BI90" s="96"/>
      <c r="BJ90" s="96"/>
      <c r="BK90" s="96"/>
      <c r="BL90" s="96"/>
      <c r="BM90" s="96"/>
      <c r="BN90" s="96"/>
      <c r="BO90" s="96"/>
      <c r="BP90" s="96"/>
      <c r="BQ90" s="96"/>
      <c r="BR90" s="96"/>
      <c r="BS90" s="96"/>
      <c r="BT90" s="96"/>
      <c r="BU90" s="96"/>
      <c r="BV90" s="96"/>
      <c r="BW90" s="96"/>
      <c r="BX90" s="96"/>
      <c r="BY90" s="96"/>
      <c r="BZ90" s="96"/>
      <c r="CA90" s="96"/>
      <c r="CB90" s="96"/>
      <c r="CC90" s="96"/>
      <c r="CD90" s="96"/>
      <c r="CE90" s="96"/>
      <c r="CF90" s="96"/>
    </row>
    <row r="91" spans="1:84" ht="20.399999999999999">
      <c r="A91" s="249">
        <v>45088.646601400462</v>
      </c>
      <c r="B91" s="250" t="s">
        <v>52</v>
      </c>
      <c r="C91" s="251" t="str">
        <f t="array" ref="C91">UPPER(B91)</f>
        <v>G1GULLAPALLI19@GMAIL.COM</v>
      </c>
      <c r="D91" s="272" t="s">
        <v>3816</v>
      </c>
      <c r="E91" s="250" t="s">
        <v>54</v>
      </c>
      <c r="F91" s="252" t="str">
        <f t="shared" si="0"/>
        <v>SAI JEEVANGULLAPALLI</v>
      </c>
      <c r="G91" s="253">
        <v>4697659014</v>
      </c>
      <c r="H91" s="250" t="s">
        <v>18</v>
      </c>
      <c r="I91" s="250" t="s">
        <v>20</v>
      </c>
      <c r="J91" s="250" t="s">
        <v>3817</v>
      </c>
      <c r="K91" s="250" t="s">
        <v>205</v>
      </c>
      <c r="L91" s="250" t="s">
        <v>3818</v>
      </c>
      <c r="M91" s="96"/>
      <c r="N91" s="96"/>
      <c r="O91" s="96"/>
      <c r="P91" s="96"/>
      <c r="Q91" s="250" t="s">
        <v>23</v>
      </c>
      <c r="R91" s="96"/>
      <c r="S91" s="254" t="s">
        <v>1727</v>
      </c>
      <c r="T91" s="258" t="str">
        <f t="shared" si="1"/>
        <v>Y</v>
      </c>
      <c r="U91" s="254" t="str">
        <f t="shared" ref="U91:V91" si="486">IF(OR(($T91 = "Y"),ISNUMBER(SEARCH(U$1, $L91)), ISNUMBER(SEARCH(U$1, $N91)), ISNUMBER(SEARCH(U$1, $P91))), "Y", "")</f>
        <v>Y</v>
      </c>
      <c r="V91" s="258" t="str">
        <f t="shared" si="486"/>
        <v>Y</v>
      </c>
      <c r="W91" s="254" t="str">
        <f t="shared" ref="W91:X91" si="487">IF(OR(($V91="Y"),($T91 = "Y"),ISNUMBER(SEARCH(W$1, $L91)), ISNUMBER(SEARCH(W$1, $N91)), ISNUMBER(SEARCH(W$1, $P91))), "Y", "")</f>
        <v>Y</v>
      </c>
      <c r="X91" s="254" t="str">
        <f t="shared" si="487"/>
        <v>Y</v>
      </c>
      <c r="Y91" s="258" t="str">
        <f t="shared" si="4"/>
        <v>Y</v>
      </c>
      <c r="Z91" s="254" t="str">
        <f t="shared" ref="Z91:AA91" si="488">IF(OR(($Y91="Y"),($T91 = "Y"),ISNUMBER(SEARCH(Z$1, $L91)), ISNUMBER(SEARCH(Z$1, $N91)), ISNUMBER(SEARCH(Z$1, $P91))), "Y", "")</f>
        <v>Y</v>
      </c>
      <c r="AA91" s="254" t="str">
        <f t="shared" si="488"/>
        <v>Y</v>
      </c>
      <c r="AB91" s="254" t="str">
        <f t="shared" ref="AB91:AC91" si="489">IF(OR(($T91 = "Y"),ISNUMBER(SEARCH(AB$1, $L91)), ISNUMBER(SEARCH(AB$1, $N91)), ISNUMBER(SEARCH(AB$1, $P91))), "Y", "")</f>
        <v>Y</v>
      </c>
      <c r="AC91" s="258" t="str">
        <f t="shared" si="489"/>
        <v>Y</v>
      </c>
      <c r="AD91" s="254" t="str">
        <f t="shared" ref="AD91:AE91" si="490">IF(OR(($AC91="Y"),($T91 = "Y"),ISNUMBER(SEARCH(AD$1, $L91)), ISNUMBER(SEARCH(AD$1, $N91)), ISNUMBER(SEARCH(AD$1, $P91))), "Y", "")</f>
        <v>Y</v>
      </c>
      <c r="AE91" s="254" t="str">
        <f t="shared" si="490"/>
        <v>Y</v>
      </c>
      <c r="AF91" s="254" t="str">
        <f t="shared" si="8"/>
        <v>Y</v>
      </c>
      <c r="AG91" s="15">
        <f t="shared" si="476"/>
        <v>9</v>
      </c>
      <c r="AH91" s="250" t="s">
        <v>3549</v>
      </c>
      <c r="AI91" s="235" t="str">
        <f t="shared" si="268"/>
        <v>Event AM</v>
      </c>
      <c r="AJ91" s="235" t="str">
        <f t="shared" si="477"/>
        <v>Event AM</v>
      </c>
      <c r="AK91" s="235" t="str">
        <f t="shared" si="478"/>
        <v>Event AM</v>
      </c>
      <c r="AL91" s="235" t="str">
        <f t="shared" si="479"/>
        <v>Event AM</v>
      </c>
      <c r="AM91" s="256" t="str">
        <f t="shared" si="480"/>
        <v>Event AM</v>
      </c>
      <c r="AN91" s="235" t="str">
        <f t="shared" si="481"/>
        <v>Event AM</v>
      </c>
      <c r="AO91" s="257" t="str">
        <f t="shared" si="482"/>
        <v>Event AM</v>
      </c>
      <c r="AP91" s="235" t="str">
        <f t="shared" si="483"/>
        <v>Event AM</v>
      </c>
      <c r="AQ91" s="235" t="str">
        <f t="shared" si="484"/>
        <v>Event AM</v>
      </c>
      <c r="AR91" s="96"/>
      <c r="AS91" s="235" t="str">
        <f t="shared" si="485"/>
        <v>Event AM</v>
      </c>
      <c r="AT91" s="96"/>
      <c r="AU91" s="235" t="s">
        <v>174</v>
      </c>
      <c r="AV91" s="235" t="s">
        <v>979</v>
      </c>
      <c r="AW91" s="96"/>
      <c r="AX91" s="96"/>
      <c r="AY91" s="96"/>
      <c r="AZ91" s="96"/>
      <c r="BA91" s="96"/>
      <c r="BB91" s="96"/>
      <c r="BC91" s="96"/>
      <c r="BD91" s="96"/>
      <c r="BE91" s="96"/>
      <c r="BF91" s="96"/>
      <c r="BG91" s="96"/>
      <c r="BH91" s="96"/>
      <c r="BI91" s="96"/>
      <c r="BJ91" s="96"/>
      <c r="BK91" s="96"/>
      <c r="BL91" s="96"/>
      <c r="BM91" s="96"/>
      <c r="BN91" s="96"/>
      <c r="BO91" s="96"/>
      <c r="BP91" s="96"/>
      <c r="BQ91" s="96"/>
      <c r="BR91" s="96"/>
      <c r="BS91" s="96"/>
      <c r="BT91" s="96"/>
      <c r="BU91" s="96"/>
      <c r="BV91" s="96"/>
      <c r="BW91" s="96"/>
      <c r="BX91" s="96"/>
      <c r="BY91" s="96"/>
      <c r="BZ91" s="96"/>
      <c r="CA91" s="96"/>
      <c r="CB91" s="96"/>
      <c r="CC91" s="96"/>
      <c r="CD91" s="96"/>
      <c r="CE91" s="96"/>
      <c r="CF91" s="96"/>
    </row>
    <row r="92" spans="1:84" ht="20.399999999999999">
      <c r="A92" s="249">
        <v>45088.730151087962</v>
      </c>
      <c r="B92" s="267" t="s">
        <v>1547</v>
      </c>
      <c r="C92" s="251" t="str">
        <f t="array" ref="C92">UPPER(B92)</f>
        <v>RAO.BULUSU@GMAIL.COM</v>
      </c>
      <c r="D92" s="261" t="s">
        <v>1418</v>
      </c>
      <c r="E92" s="250" t="s">
        <v>1548</v>
      </c>
      <c r="F92" s="252" t="str">
        <f t="shared" si="0"/>
        <v>RAOBULUSU</v>
      </c>
      <c r="G92" s="253">
        <v>4128414183</v>
      </c>
      <c r="H92" s="250" t="s">
        <v>18</v>
      </c>
      <c r="I92" s="250" t="s">
        <v>20</v>
      </c>
      <c r="J92" s="250" t="s">
        <v>1549</v>
      </c>
      <c r="K92" s="250" t="s">
        <v>373</v>
      </c>
      <c r="L92" s="250" t="s">
        <v>3498</v>
      </c>
      <c r="M92" s="96"/>
      <c r="N92" s="96"/>
      <c r="O92" s="96"/>
      <c r="P92" s="96"/>
      <c r="Q92" s="250" t="s">
        <v>23</v>
      </c>
      <c r="R92" s="96"/>
      <c r="S92" s="254" t="s">
        <v>1727</v>
      </c>
      <c r="T92" s="258" t="str">
        <f t="shared" si="1"/>
        <v>Y</v>
      </c>
      <c r="U92" s="254" t="str">
        <f t="shared" ref="U92:V92" si="491">IF(OR(($T92 = "Y"),ISNUMBER(SEARCH(U$1, $L92)), ISNUMBER(SEARCH(U$1, $N92)), ISNUMBER(SEARCH(U$1, $P92))), "Y", "")</f>
        <v>Y</v>
      </c>
      <c r="V92" s="258" t="str">
        <f t="shared" si="491"/>
        <v>Y</v>
      </c>
      <c r="W92" s="254" t="str">
        <f t="shared" ref="W92:X92" si="492">IF(OR(($V92="Y"),($T92 = "Y"),ISNUMBER(SEARCH(W$1, $L92)), ISNUMBER(SEARCH(W$1, $N92)), ISNUMBER(SEARCH(W$1, $P92))), "Y", "")</f>
        <v>Y</v>
      </c>
      <c r="X92" s="254" t="str">
        <f t="shared" si="492"/>
        <v>Y</v>
      </c>
      <c r="Y92" s="258" t="str">
        <f t="shared" si="4"/>
        <v>Y</v>
      </c>
      <c r="Z92" s="254" t="str">
        <f t="shared" ref="Z92:AA92" si="493">IF(OR(($Y92="Y"),($T92 = "Y"),ISNUMBER(SEARCH(Z$1, $L92)), ISNUMBER(SEARCH(Z$1, $N92)), ISNUMBER(SEARCH(Z$1, $P92))), "Y", "")</f>
        <v>Y</v>
      </c>
      <c r="AA92" s="254" t="str">
        <f t="shared" si="493"/>
        <v>Y</v>
      </c>
      <c r="AB92" s="254" t="str">
        <f t="shared" ref="AB92:AC92" si="494">IF(OR(($T92 = "Y"),ISNUMBER(SEARCH(AB$1, $L92)), ISNUMBER(SEARCH(AB$1, $N92)), ISNUMBER(SEARCH(AB$1, $P92))), "Y", "")</f>
        <v>Y</v>
      </c>
      <c r="AC92" s="258" t="str">
        <f t="shared" si="494"/>
        <v>Y</v>
      </c>
      <c r="AD92" s="254" t="str">
        <f t="shared" ref="AD92:AE92" si="495">IF(OR(($AC92="Y"),($T92 = "Y"),ISNUMBER(SEARCH(AD$1, $L92)), ISNUMBER(SEARCH(AD$1, $N92)), ISNUMBER(SEARCH(AD$1, $P92))), "Y", "")</f>
        <v>Y</v>
      </c>
      <c r="AE92" s="254" t="str">
        <f t="shared" si="495"/>
        <v>Y</v>
      </c>
      <c r="AF92" s="254" t="str">
        <f t="shared" si="8"/>
        <v>Y</v>
      </c>
      <c r="AG92" s="15">
        <f t="shared" si="476"/>
        <v>9</v>
      </c>
      <c r="AH92" s="250" t="s">
        <v>1750</v>
      </c>
      <c r="AI92" s="235" t="str">
        <f t="shared" si="268"/>
        <v>Kitchen</v>
      </c>
      <c r="AJ92" s="235" t="str">
        <f t="shared" si="477"/>
        <v>Kitchen</v>
      </c>
      <c r="AK92" s="235" t="str">
        <f t="shared" si="478"/>
        <v>Kitchen</v>
      </c>
      <c r="AL92" s="235" t="str">
        <f t="shared" si="479"/>
        <v>Kitchen</v>
      </c>
      <c r="AM92" s="256" t="str">
        <f t="shared" si="480"/>
        <v>Kitchen</v>
      </c>
      <c r="AN92" s="235" t="str">
        <f t="shared" si="481"/>
        <v>Kitchen</v>
      </c>
      <c r="AO92" s="257" t="str">
        <f t="shared" si="482"/>
        <v>Kitchen</v>
      </c>
      <c r="AP92" s="235" t="str">
        <f t="shared" si="483"/>
        <v>Kitchen</v>
      </c>
      <c r="AQ92" s="235" t="str">
        <f t="shared" si="484"/>
        <v>Kitchen</v>
      </c>
      <c r="AR92" s="96"/>
      <c r="AS92" s="235" t="str">
        <f t="shared" si="485"/>
        <v>Kitchen</v>
      </c>
      <c r="AT92" s="96"/>
      <c r="AU92" s="96"/>
      <c r="AV92" s="96"/>
      <c r="AW92" s="96"/>
      <c r="AX92" s="96"/>
      <c r="AY92" s="96"/>
      <c r="AZ92" s="96"/>
      <c r="BA92" s="96"/>
      <c r="BB92" s="96"/>
      <c r="BC92" s="96"/>
      <c r="BD92" s="96"/>
      <c r="BE92" s="96"/>
      <c r="BF92" s="96"/>
      <c r="BG92" s="96"/>
      <c r="BH92" s="96"/>
      <c r="BI92" s="96"/>
      <c r="BJ92" s="96"/>
      <c r="BK92" s="96"/>
      <c r="BL92" s="96"/>
      <c r="BM92" s="96"/>
      <c r="BN92" s="96"/>
      <c r="BO92" s="96"/>
      <c r="BP92" s="96"/>
      <c r="BQ92" s="96"/>
      <c r="BR92" s="96"/>
      <c r="BS92" s="96"/>
      <c r="BT92" s="96"/>
      <c r="BU92" s="96"/>
      <c r="BV92" s="96"/>
      <c r="BW92" s="96"/>
      <c r="BX92" s="96"/>
      <c r="BY92" s="96"/>
      <c r="BZ92" s="96"/>
      <c r="CA92" s="96"/>
      <c r="CB92" s="96"/>
      <c r="CC92" s="96"/>
      <c r="CD92" s="96"/>
      <c r="CE92" s="96"/>
      <c r="CF92" s="96"/>
    </row>
    <row r="93" spans="1:84" ht="20.399999999999999">
      <c r="A93" s="249">
        <v>45088.909796805558</v>
      </c>
      <c r="B93" s="250" t="s">
        <v>749</v>
      </c>
      <c r="C93" s="251" t="str">
        <f t="array" ref="C93">UPPER(B93)</f>
        <v>MITTU.PUNITH@GMAIL.COM</v>
      </c>
      <c r="D93" s="261" t="s">
        <v>3819</v>
      </c>
      <c r="E93" s="250" t="s">
        <v>3820</v>
      </c>
      <c r="F93" s="252" t="str">
        <f t="shared" si="0"/>
        <v>PUNITHKUMAR PANTHALA</v>
      </c>
      <c r="G93" s="250" t="s">
        <v>3821</v>
      </c>
      <c r="H93" s="250" t="s">
        <v>752</v>
      </c>
      <c r="I93" s="250" t="s">
        <v>2493</v>
      </c>
      <c r="J93" s="96"/>
      <c r="K93" s="96"/>
      <c r="L93" s="96"/>
      <c r="M93" s="96"/>
      <c r="N93" s="96"/>
      <c r="O93" s="250" t="s">
        <v>3822</v>
      </c>
      <c r="P93" s="250" t="s">
        <v>3498</v>
      </c>
      <c r="Q93" s="250" t="s">
        <v>23</v>
      </c>
      <c r="R93" s="96"/>
      <c r="S93" s="254" t="s">
        <v>1727</v>
      </c>
      <c r="T93" s="258" t="str">
        <f t="shared" si="1"/>
        <v>Y</v>
      </c>
      <c r="U93" s="254" t="str">
        <f t="shared" ref="U93:V93" si="496">IF(OR(($T93 = "Y"),ISNUMBER(SEARCH(U$1, $L93)), ISNUMBER(SEARCH(U$1, $N93)), ISNUMBER(SEARCH(U$1, $P93))), "Y", "")</f>
        <v>Y</v>
      </c>
      <c r="V93" s="258" t="str">
        <f t="shared" si="496"/>
        <v>Y</v>
      </c>
      <c r="W93" s="254" t="str">
        <f t="shared" ref="W93:X93" si="497">IF(OR(($V93="Y"),($T93 = "Y"),ISNUMBER(SEARCH(W$1, $L93)), ISNUMBER(SEARCH(W$1, $N93)), ISNUMBER(SEARCH(W$1, $P93))), "Y", "")</f>
        <v>Y</v>
      </c>
      <c r="X93" s="254" t="str">
        <f t="shared" si="497"/>
        <v>Y</v>
      </c>
      <c r="Y93" s="258" t="str">
        <f t="shared" si="4"/>
        <v>Y</v>
      </c>
      <c r="Z93" s="254" t="str">
        <f t="shared" ref="Z93:AA93" si="498">IF(OR(($Y93="Y"),($T93 = "Y"),ISNUMBER(SEARCH(Z$1, $L93)), ISNUMBER(SEARCH(Z$1, $N93)), ISNUMBER(SEARCH(Z$1, $P93))), "Y", "")</f>
        <v>Y</v>
      </c>
      <c r="AA93" s="254" t="str">
        <f t="shared" si="498"/>
        <v>Y</v>
      </c>
      <c r="AB93" s="254" t="str">
        <f t="shared" ref="AB93:AC93" si="499">IF(OR(($T93 = "Y"),ISNUMBER(SEARCH(AB$1, $L93)), ISNUMBER(SEARCH(AB$1, $N93)), ISNUMBER(SEARCH(AB$1, $P93))), "Y", "")</f>
        <v>Y</v>
      </c>
      <c r="AC93" s="258" t="str">
        <f t="shared" si="499"/>
        <v>Y</v>
      </c>
      <c r="AD93" s="254" t="str">
        <f t="shared" ref="AD93:AE93" si="500">IF(OR(($AC93="Y"),($T93 = "Y"),ISNUMBER(SEARCH(AD$1, $L93)), ISNUMBER(SEARCH(AD$1, $N93)), ISNUMBER(SEARCH(AD$1, $P93))), "Y", "")</f>
        <v>Y</v>
      </c>
      <c r="AE93" s="254" t="str">
        <f t="shared" si="500"/>
        <v>Y</v>
      </c>
      <c r="AF93" s="254" t="str">
        <f t="shared" si="8"/>
        <v>Y</v>
      </c>
      <c r="AG93" s="15">
        <f t="shared" si="476"/>
        <v>9</v>
      </c>
      <c r="AH93" s="250" t="s">
        <v>3539</v>
      </c>
      <c r="AI93" s="235" t="str">
        <f t="shared" si="268"/>
        <v>CM</v>
      </c>
      <c r="AJ93" s="235" t="str">
        <f t="shared" si="477"/>
        <v>CM</v>
      </c>
      <c r="AK93" s="235" t="str">
        <f t="shared" si="478"/>
        <v>CM</v>
      </c>
      <c r="AL93" s="235" t="str">
        <f t="shared" si="479"/>
        <v>CM</v>
      </c>
      <c r="AM93" s="256" t="str">
        <f t="shared" si="480"/>
        <v>CM</v>
      </c>
      <c r="AN93" s="235" t="str">
        <f t="shared" si="481"/>
        <v>CM</v>
      </c>
      <c r="AO93" s="257" t="str">
        <f t="shared" si="482"/>
        <v>CM</v>
      </c>
      <c r="AP93" s="235" t="str">
        <f t="shared" si="483"/>
        <v>CM</v>
      </c>
      <c r="AQ93" s="235" t="str">
        <f t="shared" si="484"/>
        <v>CM</v>
      </c>
      <c r="AR93" s="96"/>
      <c r="AS93" s="235" t="str">
        <f t="shared" si="485"/>
        <v>CM</v>
      </c>
      <c r="AT93" s="96"/>
      <c r="AU93" s="96"/>
      <c r="AV93" s="96"/>
      <c r="AW93" s="96"/>
      <c r="AX93" s="96"/>
      <c r="AY93" s="96"/>
      <c r="AZ93" s="96"/>
      <c r="BA93" s="96"/>
      <c r="BB93" s="96"/>
      <c r="BC93" s="96"/>
      <c r="BD93" s="96"/>
      <c r="BE93" s="96"/>
      <c r="BF93" s="96"/>
      <c r="BG93" s="96"/>
      <c r="BH93" s="96"/>
      <c r="BI93" s="96"/>
      <c r="BJ93" s="96"/>
      <c r="BK93" s="96"/>
      <c r="BL93" s="96"/>
      <c r="BM93" s="96"/>
      <c r="BN93" s="96"/>
      <c r="BO93" s="96"/>
      <c r="BP93" s="96"/>
      <c r="BQ93" s="96"/>
      <c r="BR93" s="96"/>
      <c r="BS93" s="96"/>
      <c r="BT93" s="96"/>
      <c r="BU93" s="96"/>
      <c r="BV93" s="96"/>
      <c r="BW93" s="96"/>
      <c r="BX93" s="96"/>
      <c r="BY93" s="96"/>
      <c r="BZ93" s="96"/>
      <c r="CA93" s="96"/>
      <c r="CB93" s="96"/>
      <c r="CC93" s="96"/>
      <c r="CD93" s="96"/>
      <c r="CE93" s="96"/>
      <c r="CF93" s="96"/>
    </row>
    <row r="94" spans="1:84" ht="20.399999999999999">
      <c r="A94" s="249">
        <v>45089.380029409724</v>
      </c>
      <c r="B94" s="250" t="s">
        <v>3823</v>
      </c>
      <c r="C94" s="251" t="str">
        <f t="array" ref="C94">UPPER(B94)</f>
        <v>BRONCO-TEAS-07@ICLOUD.COM</v>
      </c>
      <c r="D94" s="261" t="s">
        <v>3824</v>
      </c>
      <c r="E94" s="250" t="s">
        <v>3825</v>
      </c>
      <c r="F94" s="252" t="str">
        <f t="shared" si="0"/>
        <v xml:space="preserve">RAJANEESH KORATAMADDI </v>
      </c>
      <c r="G94" s="253">
        <v>4142326518</v>
      </c>
      <c r="H94" s="250" t="s">
        <v>18</v>
      </c>
      <c r="I94" s="250" t="s">
        <v>20</v>
      </c>
      <c r="J94" s="250" t="s">
        <v>3826</v>
      </c>
      <c r="K94" s="250" t="s">
        <v>156</v>
      </c>
      <c r="L94" s="250" t="s">
        <v>3827</v>
      </c>
      <c r="M94" s="96"/>
      <c r="N94" s="96"/>
      <c r="O94" s="96"/>
      <c r="P94" s="96"/>
      <c r="Q94" s="250" t="s">
        <v>23</v>
      </c>
      <c r="R94" s="96"/>
      <c r="S94" s="254" t="s">
        <v>1727</v>
      </c>
      <c r="T94" s="255" t="str">
        <f t="shared" si="1"/>
        <v/>
      </c>
      <c r="U94" s="96" t="str">
        <f t="shared" ref="U94:V94" si="501">IF(OR(($T94 = "Y"),ISNUMBER(SEARCH(U$1, $L94)), ISNUMBER(SEARCH(U$1, $N94)), ISNUMBER(SEARCH(U$1, $P94))), "Y", "")</f>
        <v/>
      </c>
      <c r="V94" s="255" t="str">
        <f t="shared" si="501"/>
        <v/>
      </c>
      <c r="W94" s="96" t="str">
        <f t="shared" ref="W94:X94" si="502">IF(OR(($V94="Y"),($T94 = "Y"),ISNUMBER(SEARCH(W$1, $L94)), ISNUMBER(SEARCH(W$1, $N94)), ISNUMBER(SEARCH(W$1, $P94))), "Y", "")</f>
        <v/>
      </c>
      <c r="X94" s="96" t="str">
        <f t="shared" si="502"/>
        <v/>
      </c>
      <c r="Y94" s="255" t="str">
        <f t="shared" si="4"/>
        <v/>
      </c>
      <c r="Z94" s="96" t="str">
        <f t="shared" ref="Z94:AA94" si="503">IF(OR(($Y94="Y"),($T94 = "Y"),ISNUMBER(SEARCH(Z$1, $L94)), ISNUMBER(SEARCH(Z$1, $N94)), ISNUMBER(SEARCH(Z$1, $P94))), "Y", "")</f>
        <v/>
      </c>
      <c r="AA94" s="96" t="str">
        <f t="shared" si="503"/>
        <v/>
      </c>
      <c r="AB94" s="254" t="str">
        <f t="shared" ref="AB94:AC94" si="504">IF(OR(($T94 = "Y"),ISNUMBER(SEARCH(AB$1, $L94)), ISNUMBER(SEARCH(AB$1, $N94)), ISNUMBER(SEARCH(AB$1, $P94))), "Y", "")</f>
        <v>Y</v>
      </c>
      <c r="AC94" s="255" t="str">
        <f t="shared" si="504"/>
        <v/>
      </c>
      <c r="AD94" s="96" t="str">
        <f t="shared" ref="AD94:AE94" si="505">IF(OR(($AC94="Y"),($T94 = "Y"),ISNUMBER(SEARCH(AD$1, $L94)), ISNUMBER(SEARCH(AD$1, $N94)), ISNUMBER(SEARCH(AD$1, $P94))), "Y", "")</f>
        <v/>
      </c>
      <c r="AE94" s="254" t="str">
        <f t="shared" si="505"/>
        <v>Y</v>
      </c>
      <c r="AF94" s="254" t="str">
        <f t="shared" si="8"/>
        <v>Y</v>
      </c>
      <c r="AG94" s="15">
        <f t="shared" si="476"/>
        <v>3</v>
      </c>
      <c r="AH94" s="250" t="s">
        <v>3539</v>
      </c>
      <c r="AI94" s="96" t="str">
        <f t="shared" si="268"/>
        <v/>
      </c>
      <c r="AJ94" s="96" t="str">
        <f t="shared" si="477"/>
        <v/>
      </c>
      <c r="AK94" s="96" t="str">
        <f t="shared" si="478"/>
        <v/>
      </c>
      <c r="AL94" s="96" t="str">
        <f t="shared" si="479"/>
        <v/>
      </c>
      <c r="AM94" s="262" t="str">
        <f t="shared" ref="AM94:AM95" si="506">IF((AA94="Y"),AI94,"")</f>
        <v/>
      </c>
      <c r="AN94" s="235" t="str">
        <f t="shared" si="481"/>
        <v>CM</v>
      </c>
      <c r="AO94" s="257" t="str">
        <f t="shared" si="482"/>
        <v>CM</v>
      </c>
      <c r="AP94" s="96" t="str">
        <f t="shared" si="483"/>
        <v/>
      </c>
      <c r="AQ94" s="235" t="str">
        <f t="shared" si="484"/>
        <v>CM</v>
      </c>
      <c r="AR94" s="96"/>
      <c r="AS94" s="235" t="str">
        <f t="shared" si="485"/>
        <v>CM</v>
      </c>
      <c r="AT94" s="96"/>
      <c r="AU94" s="96"/>
      <c r="AV94" s="96"/>
      <c r="AW94" s="96"/>
      <c r="AX94" s="96"/>
      <c r="AY94" s="96"/>
      <c r="AZ94" s="96"/>
      <c r="BA94" s="96"/>
      <c r="BB94" s="96"/>
      <c r="BC94" s="96"/>
      <c r="BD94" s="96"/>
      <c r="BE94" s="96"/>
      <c r="BF94" s="96"/>
      <c r="BG94" s="96"/>
      <c r="BH94" s="96"/>
      <c r="BI94" s="96"/>
      <c r="BJ94" s="96"/>
      <c r="BK94" s="96"/>
      <c r="BL94" s="96"/>
      <c r="BM94" s="96"/>
      <c r="BN94" s="96"/>
      <c r="BO94" s="96"/>
      <c r="BP94" s="96"/>
      <c r="BQ94" s="96"/>
      <c r="BR94" s="96"/>
      <c r="BS94" s="96"/>
      <c r="BT94" s="96"/>
      <c r="BU94" s="96"/>
      <c r="BV94" s="96"/>
      <c r="BW94" s="96"/>
      <c r="BX94" s="96"/>
      <c r="BY94" s="96"/>
      <c r="BZ94" s="96"/>
      <c r="CA94" s="96"/>
      <c r="CB94" s="96"/>
      <c r="CC94" s="96"/>
      <c r="CD94" s="96"/>
      <c r="CE94" s="96"/>
      <c r="CF94" s="96"/>
    </row>
    <row r="95" spans="1:84" ht="20.399999999999999">
      <c r="A95" s="249">
        <v>45089.485244143521</v>
      </c>
      <c r="B95" s="250" t="s">
        <v>3828</v>
      </c>
      <c r="C95" s="251" t="str">
        <f t="array" ref="C95">UPPER(B95)</f>
        <v>SVETCHA@GMAIL.COM</v>
      </c>
      <c r="D95" s="250" t="s">
        <v>3829</v>
      </c>
      <c r="E95" s="250" t="s">
        <v>3830</v>
      </c>
      <c r="F95" s="252" t="str">
        <f t="shared" si="0"/>
        <v>SREEDHARVETCHA</v>
      </c>
      <c r="G95" s="253">
        <v>3049199497</v>
      </c>
      <c r="H95" s="250" t="s">
        <v>18</v>
      </c>
      <c r="I95" s="250" t="s">
        <v>20</v>
      </c>
      <c r="J95" s="250" t="s">
        <v>3831</v>
      </c>
      <c r="K95" s="250" t="s">
        <v>30</v>
      </c>
      <c r="L95" s="250" t="s">
        <v>3506</v>
      </c>
      <c r="M95" s="96"/>
      <c r="N95" s="96"/>
      <c r="O95" s="96"/>
      <c r="P95" s="96"/>
      <c r="Q95" s="250" t="s">
        <v>23</v>
      </c>
      <c r="R95" s="96"/>
      <c r="S95" s="254" t="s">
        <v>1727</v>
      </c>
      <c r="T95" s="255" t="str">
        <f t="shared" si="1"/>
        <v/>
      </c>
      <c r="U95" s="96" t="str">
        <f t="shared" ref="U95:V95" si="507">IF(OR(($T95 = "Y"),ISNUMBER(SEARCH(U$1, $L95)), ISNUMBER(SEARCH(U$1, $N95)), ISNUMBER(SEARCH(U$1, $P95))), "Y", "")</f>
        <v/>
      </c>
      <c r="V95" s="255" t="str">
        <f t="shared" si="507"/>
        <v/>
      </c>
      <c r="W95" s="96" t="str">
        <f t="shared" ref="W95:X95" si="508">IF(OR(($V95="Y"),($T95 = "Y"),ISNUMBER(SEARCH(W$1, $L95)), ISNUMBER(SEARCH(W$1, $N95)), ISNUMBER(SEARCH(W$1, $P95))), "Y", "")</f>
        <v/>
      </c>
      <c r="X95" s="96" t="str">
        <f t="shared" si="508"/>
        <v/>
      </c>
      <c r="Y95" s="255" t="str">
        <f t="shared" si="4"/>
        <v/>
      </c>
      <c r="Z95" s="96" t="str">
        <f t="shared" ref="Z95:AA95" si="509">IF(OR(($Y95="Y"),($T95 = "Y"),ISNUMBER(SEARCH(Z$1, $L95)), ISNUMBER(SEARCH(Z$1, $N95)), ISNUMBER(SEARCH(Z$1, $P95))), "Y", "")</f>
        <v/>
      </c>
      <c r="AA95" s="96" t="str">
        <f t="shared" si="509"/>
        <v/>
      </c>
      <c r="AB95" s="254" t="str">
        <f t="shared" ref="AB95:AC95" si="510">IF(OR(($T95 = "Y"),ISNUMBER(SEARCH(AB$1, $L95)), ISNUMBER(SEARCH(AB$1, $N95)), ISNUMBER(SEARCH(AB$1, $P95))), "Y", "")</f>
        <v>Y</v>
      </c>
      <c r="AC95" s="255" t="str">
        <f t="shared" si="510"/>
        <v/>
      </c>
      <c r="AD95" s="96" t="str">
        <f t="shared" ref="AD95:AE95" si="511">IF(OR(($AC95="Y"),($T95 = "Y"),ISNUMBER(SEARCH(AD$1, $L95)), ISNUMBER(SEARCH(AD$1, $N95)), ISNUMBER(SEARCH(AD$1, $P95))), "Y", "")</f>
        <v/>
      </c>
      <c r="AE95" s="96" t="str">
        <f t="shared" si="511"/>
        <v/>
      </c>
      <c r="AF95" s="96" t="str">
        <f t="shared" si="8"/>
        <v/>
      </c>
      <c r="AG95" s="15">
        <f t="shared" si="476"/>
        <v>1</v>
      </c>
      <c r="AH95" s="250" t="s">
        <v>1743</v>
      </c>
      <c r="AI95" s="96" t="str">
        <f t="shared" si="268"/>
        <v/>
      </c>
      <c r="AJ95" s="96" t="str">
        <f t="shared" si="477"/>
        <v/>
      </c>
      <c r="AK95" s="96" t="str">
        <f t="shared" si="478"/>
        <v/>
      </c>
      <c r="AL95" s="96" t="str">
        <f t="shared" si="479"/>
        <v/>
      </c>
      <c r="AM95" s="262" t="str">
        <f t="shared" si="506"/>
        <v/>
      </c>
      <c r="AN95" s="235" t="str">
        <f t="shared" si="481"/>
        <v>Reserve</v>
      </c>
      <c r="AO95" s="257" t="s">
        <v>3546</v>
      </c>
      <c r="AP95" s="96" t="str">
        <f t="shared" si="483"/>
        <v/>
      </c>
      <c r="AQ95" s="96" t="str">
        <f t="shared" si="484"/>
        <v/>
      </c>
      <c r="AR95" s="96"/>
      <c r="AS95" s="96" t="str">
        <f t="shared" si="485"/>
        <v/>
      </c>
      <c r="AT95" s="96"/>
      <c r="AU95" s="96"/>
      <c r="AV95" s="96"/>
      <c r="AW95" s="96"/>
      <c r="AX95" s="96"/>
      <c r="AY95" s="96"/>
      <c r="AZ95" s="96"/>
      <c r="BA95" s="96"/>
      <c r="BB95" s="96"/>
      <c r="BC95" s="96"/>
      <c r="BD95" s="96"/>
      <c r="BE95" s="96"/>
      <c r="BF95" s="96"/>
      <c r="BG95" s="96"/>
      <c r="BH95" s="96"/>
      <c r="BI95" s="96"/>
      <c r="BJ95" s="96"/>
      <c r="BK95" s="96"/>
      <c r="BL95" s="96"/>
      <c r="BM95" s="96"/>
      <c r="BN95" s="96"/>
      <c r="BO95" s="96"/>
      <c r="BP95" s="96"/>
      <c r="BQ95" s="96"/>
      <c r="BR95" s="96"/>
      <c r="BS95" s="96"/>
      <c r="BT95" s="96"/>
      <c r="BU95" s="96"/>
      <c r="BV95" s="96"/>
      <c r="BW95" s="96"/>
      <c r="BX95" s="96"/>
      <c r="BY95" s="96"/>
      <c r="BZ95" s="96"/>
      <c r="CA95" s="96"/>
      <c r="CB95" s="96"/>
      <c r="CC95" s="96"/>
      <c r="CD95" s="96"/>
      <c r="CE95" s="96"/>
      <c r="CF95" s="96"/>
    </row>
    <row r="96" spans="1:84" ht="20.399999999999999">
      <c r="A96" s="249">
        <v>45089.839070324073</v>
      </c>
      <c r="B96" s="250" t="s">
        <v>3832</v>
      </c>
      <c r="C96" s="251" t="str">
        <f t="array" ref="C96">UPPER(B96)</f>
        <v>SMAGANTI999@GMAIL.COM</v>
      </c>
      <c r="D96" s="251" t="s">
        <v>1280</v>
      </c>
      <c r="E96" s="250" t="s">
        <v>180</v>
      </c>
      <c r="F96" s="252" t="str">
        <f t="shared" si="0"/>
        <v>SRIKANTHMAGANTI</v>
      </c>
      <c r="G96" s="253">
        <v>9133020658</v>
      </c>
      <c r="H96" s="250" t="s">
        <v>2493</v>
      </c>
      <c r="I96" s="250" t="s">
        <v>2493</v>
      </c>
      <c r="J96" s="96"/>
      <c r="K96" s="96"/>
      <c r="L96" s="96"/>
      <c r="M96" s="96"/>
      <c r="N96" s="96"/>
      <c r="O96" s="250" t="s">
        <v>3833</v>
      </c>
      <c r="P96" s="250" t="s">
        <v>3834</v>
      </c>
      <c r="Q96" s="250" t="s">
        <v>23</v>
      </c>
      <c r="R96" s="96"/>
      <c r="S96" s="254" t="s">
        <v>1727</v>
      </c>
      <c r="T96" s="255" t="str">
        <f t="shared" si="1"/>
        <v/>
      </c>
      <c r="U96" s="96" t="str">
        <f t="shared" ref="U96:V96" si="512">IF(OR(($T96 = "Y"),ISNUMBER(SEARCH(U$1, $L96)), ISNUMBER(SEARCH(U$1, $N96)), ISNUMBER(SEARCH(U$1, $P96))), "Y", "")</f>
        <v/>
      </c>
      <c r="V96" s="255" t="str">
        <f t="shared" si="512"/>
        <v/>
      </c>
      <c r="W96" s="96" t="str">
        <f t="shared" ref="W96:X96" si="513">IF(OR(($V96="Y"),($T96 = "Y"),ISNUMBER(SEARCH(W$1, $L96)), ISNUMBER(SEARCH(W$1, $N96)), ISNUMBER(SEARCH(W$1, $P96))), "Y", "")</f>
        <v/>
      </c>
      <c r="X96" s="96" t="str">
        <f t="shared" si="513"/>
        <v/>
      </c>
      <c r="Y96" s="258" t="str">
        <f t="shared" si="4"/>
        <v>Y</v>
      </c>
      <c r="Z96" s="254" t="str">
        <f t="shared" ref="Z96:AA96" si="514">IF(OR(($Y96="Y"),($T96 = "Y"),ISNUMBER(SEARCH(Z$1, $L96)), ISNUMBER(SEARCH(Z$1, $N96)), ISNUMBER(SEARCH(Z$1, $P96))), "Y", "")</f>
        <v>Y</v>
      </c>
      <c r="AA96" s="254" t="str">
        <f t="shared" si="514"/>
        <v>Y</v>
      </c>
      <c r="AB96" s="254" t="str">
        <f t="shared" ref="AB96:AC96" si="515">IF(OR(($T96 = "Y"),ISNUMBER(SEARCH(AB$1, $L96)), ISNUMBER(SEARCH(AB$1, $N96)), ISNUMBER(SEARCH(AB$1, $P96))), "Y", "")</f>
        <v>Y</v>
      </c>
      <c r="AC96" s="258" t="str">
        <f t="shared" si="515"/>
        <v>Y</v>
      </c>
      <c r="AD96" s="254" t="str">
        <f t="shared" ref="AD96:AE96" si="516">IF(OR(($AC96="Y"),($T96 = "Y"),ISNUMBER(SEARCH(AD$1, $L96)), ISNUMBER(SEARCH(AD$1, $N96)), ISNUMBER(SEARCH(AD$1, $P96))), "Y", "")</f>
        <v>Y</v>
      </c>
      <c r="AE96" s="254" t="str">
        <f t="shared" si="516"/>
        <v>Y</v>
      </c>
      <c r="AF96" s="254" t="str">
        <f t="shared" si="8"/>
        <v>Y</v>
      </c>
      <c r="AG96" s="15">
        <f t="shared" si="476"/>
        <v>6</v>
      </c>
      <c r="AH96" s="250" t="s">
        <v>3539</v>
      </c>
      <c r="AI96" s="96" t="str">
        <f t="shared" si="268"/>
        <v/>
      </c>
      <c r="AJ96" s="96" t="str">
        <f t="shared" si="477"/>
        <v/>
      </c>
      <c r="AK96" s="96" t="str">
        <f t="shared" si="478"/>
        <v/>
      </c>
      <c r="AL96" s="235" t="str">
        <f t="shared" si="479"/>
        <v>CM</v>
      </c>
      <c r="AM96" s="256" t="str">
        <f t="shared" ref="AM96:AM100" si="517">IF((AA96="Y"),AH96,"")</f>
        <v>CM</v>
      </c>
      <c r="AN96" s="235" t="str">
        <f t="shared" si="481"/>
        <v>CM</v>
      </c>
      <c r="AO96" s="257" t="str">
        <f t="shared" ref="AO96:AO123" si="518">IF((AB96="Y"),AH96,"")</f>
        <v>CM</v>
      </c>
      <c r="AP96" s="235" t="str">
        <f t="shared" si="483"/>
        <v>CM</v>
      </c>
      <c r="AQ96" s="235" t="str">
        <f t="shared" si="484"/>
        <v>CM</v>
      </c>
      <c r="AR96" s="96"/>
      <c r="AS96" s="235" t="str">
        <f t="shared" si="485"/>
        <v>CM</v>
      </c>
      <c r="AT96" s="96"/>
      <c r="AU96" s="96"/>
      <c r="AV96" s="96"/>
      <c r="AW96" s="96"/>
      <c r="AX96" s="96"/>
      <c r="AY96" s="96"/>
      <c r="AZ96" s="96"/>
      <c r="BA96" s="96"/>
      <c r="BB96" s="96"/>
      <c r="BC96" s="96"/>
      <c r="BD96" s="96"/>
      <c r="BE96" s="96"/>
      <c r="BF96" s="96"/>
      <c r="BG96" s="96"/>
      <c r="BH96" s="96"/>
      <c r="BI96" s="96"/>
      <c r="BJ96" s="96"/>
      <c r="BK96" s="96"/>
      <c r="BL96" s="96"/>
      <c r="BM96" s="96"/>
      <c r="BN96" s="96"/>
      <c r="BO96" s="96"/>
      <c r="BP96" s="96"/>
      <c r="BQ96" s="96"/>
      <c r="BR96" s="96"/>
      <c r="BS96" s="96"/>
      <c r="BT96" s="96"/>
      <c r="BU96" s="96"/>
      <c r="BV96" s="96"/>
      <c r="BW96" s="96"/>
      <c r="BX96" s="96"/>
      <c r="BY96" s="96"/>
      <c r="BZ96" s="96"/>
      <c r="CA96" s="96"/>
      <c r="CB96" s="96"/>
      <c r="CC96" s="96"/>
      <c r="CD96" s="96"/>
      <c r="CE96" s="96"/>
      <c r="CF96" s="96"/>
    </row>
    <row r="97" spans="1:84" ht="20.399999999999999">
      <c r="A97" s="249">
        <v>45089.885646111114</v>
      </c>
      <c r="B97" s="250" t="s">
        <v>3835</v>
      </c>
      <c r="C97" s="251" t="str">
        <f t="array" ref="C97">UPPER(B97)</f>
        <v>MYRXICD@GMAIL.COM</v>
      </c>
      <c r="D97" s="250" t="s">
        <v>3836</v>
      </c>
      <c r="E97" s="250" t="s">
        <v>3837</v>
      </c>
      <c r="F97" s="252" t="str">
        <f t="shared" si="0"/>
        <v>NAGIANUMANDLA</v>
      </c>
      <c r="G97" s="253">
        <v>7202067137</v>
      </c>
      <c r="H97" s="250" t="s">
        <v>18</v>
      </c>
      <c r="I97" s="250" t="s">
        <v>35</v>
      </c>
      <c r="J97" s="96"/>
      <c r="K97" s="96"/>
      <c r="L97" s="96"/>
      <c r="M97" s="250" t="s">
        <v>30</v>
      </c>
      <c r="N97" s="250" t="s">
        <v>3663</v>
      </c>
      <c r="O97" s="96"/>
      <c r="P97" s="96"/>
      <c r="Q97" s="250" t="s">
        <v>23</v>
      </c>
      <c r="R97" s="96"/>
      <c r="S97" s="254" t="s">
        <v>1727</v>
      </c>
      <c r="T97" s="255" t="str">
        <f t="shared" si="1"/>
        <v/>
      </c>
      <c r="U97" s="96" t="str">
        <f t="shared" ref="U97:V97" si="519">IF(OR(($T97 = "Y"),ISNUMBER(SEARCH(U$1, $L97)), ISNUMBER(SEARCH(U$1, $N97)), ISNUMBER(SEARCH(U$1, $P97))), "Y", "")</f>
        <v/>
      </c>
      <c r="V97" s="255" t="str">
        <f t="shared" si="519"/>
        <v/>
      </c>
      <c r="W97" s="96" t="str">
        <f t="shared" ref="W97:X97" si="520">IF(OR(($V97="Y"),($T97 = "Y"),ISNUMBER(SEARCH(W$1, $L97)), ISNUMBER(SEARCH(W$1, $N97)), ISNUMBER(SEARCH(W$1, $P97))), "Y", "")</f>
        <v/>
      </c>
      <c r="X97" s="96" t="str">
        <f t="shared" si="520"/>
        <v/>
      </c>
      <c r="Y97" s="255" t="str">
        <f t="shared" si="4"/>
        <v/>
      </c>
      <c r="Z97" s="96" t="str">
        <f t="shared" ref="Z97:AA97" si="521">IF(OR(($Y97="Y"),($T97 = "Y"),ISNUMBER(SEARCH(Z$1, $L97)), ISNUMBER(SEARCH(Z$1, $N97)), ISNUMBER(SEARCH(Z$1, $P97))), "Y", "")</f>
        <v/>
      </c>
      <c r="AA97" s="254" t="str">
        <f t="shared" si="521"/>
        <v>Y</v>
      </c>
      <c r="AB97" s="254" t="str">
        <f t="shared" ref="AB97:AC97" si="522">IF(OR(($T97 = "Y"),ISNUMBER(SEARCH(AB$1, $L97)), ISNUMBER(SEARCH(AB$1, $N97)), ISNUMBER(SEARCH(AB$1, $P97))), "Y", "")</f>
        <v>Y</v>
      </c>
      <c r="AC97" s="255" t="str">
        <f t="shared" si="522"/>
        <v/>
      </c>
      <c r="AD97" s="96" t="str">
        <f t="shared" ref="AD97:AE97" si="523">IF(OR(($AC97="Y"),($T97 = "Y"),ISNUMBER(SEARCH(AD$1, $L97)), ISNUMBER(SEARCH(AD$1, $N97)), ISNUMBER(SEARCH(AD$1, $P97))), "Y", "")</f>
        <v/>
      </c>
      <c r="AE97" s="96" t="str">
        <f t="shared" si="523"/>
        <v/>
      </c>
      <c r="AF97" s="96" t="str">
        <f t="shared" si="8"/>
        <v/>
      </c>
      <c r="AG97" s="15">
        <f t="shared" si="476"/>
        <v>2</v>
      </c>
      <c r="AH97" s="250" t="s">
        <v>3546</v>
      </c>
      <c r="AI97" s="96" t="str">
        <f t="shared" si="268"/>
        <v/>
      </c>
      <c r="AJ97" s="96" t="str">
        <f t="shared" si="477"/>
        <v/>
      </c>
      <c r="AK97" s="96" t="str">
        <f t="shared" si="478"/>
        <v/>
      </c>
      <c r="AL97" s="96" t="str">
        <f t="shared" si="479"/>
        <v/>
      </c>
      <c r="AM97" s="256" t="str">
        <f t="shared" si="517"/>
        <v>MP</v>
      </c>
      <c r="AN97" s="235" t="str">
        <f t="shared" si="481"/>
        <v>MP</v>
      </c>
      <c r="AO97" s="257" t="str">
        <f t="shared" si="518"/>
        <v>MP</v>
      </c>
      <c r="AP97" s="96" t="str">
        <f t="shared" si="483"/>
        <v/>
      </c>
      <c r="AQ97" s="96" t="str">
        <f t="shared" si="484"/>
        <v/>
      </c>
      <c r="AR97" s="96"/>
      <c r="AS97" s="96" t="str">
        <f t="shared" si="485"/>
        <v/>
      </c>
      <c r="AT97" s="96"/>
      <c r="AU97" s="96"/>
      <c r="AV97" s="96"/>
      <c r="AW97" s="96"/>
      <c r="AX97" s="96"/>
      <c r="AY97" s="96"/>
      <c r="AZ97" s="96"/>
      <c r="BA97" s="96"/>
      <c r="BB97" s="96"/>
      <c r="BC97" s="96"/>
      <c r="BD97" s="96"/>
      <c r="BE97" s="96"/>
      <c r="BF97" s="96"/>
      <c r="BG97" s="96"/>
      <c r="BH97" s="96"/>
      <c r="BI97" s="96"/>
      <c r="BJ97" s="96"/>
      <c r="BK97" s="96"/>
      <c r="BL97" s="96"/>
      <c r="BM97" s="96"/>
      <c r="BN97" s="96"/>
      <c r="BO97" s="96"/>
      <c r="BP97" s="96"/>
      <c r="BQ97" s="96"/>
      <c r="BR97" s="96"/>
      <c r="BS97" s="96"/>
      <c r="BT97" s="96"/>
      <c r="BU97" s="96"/>
      <c r="BV97" s="96"/>
      <c r="BW97" s="96"/>
      <c r="BX97" s="96"/>
      <c r="BY97" s="96"/>
      <c r="BZ97" s="96"/>
      <c r="CA97" s="96"/>
      <c r="CB97" s="96"/>
      <c r="CC97" s="96"/>
      <c r="CD97" s="96"/>
      <c r="CE97" s="96"/>
      <c r="CF97" s="96"/>
    </row>
    <row r="98" spans="1:84" ht="20.399999999999999">
      <c r="A98" s="249">
        <v>45089.889087013886</v>
      </c>
      <c r="B98" s="250" t="s">
        <v>3838</v>
      </c>
      <c r="C98" s="251" t="str">
        <f t="array" ref="C98">UPPER(B98)</f>
        <v>VRENUKAREDDY@GMAIL.COM</v>
      </c>
      <c r="D98" s="250" t="s">
        <v>3839</v>
      </c>
      <c r="E98" s="250" t="s">
        <v>3837</v>
      </c>
      <c r="F98" s="252" t="str">
        <f t="shared" si="0"/>
        <v>RISHYANTHSAI ( RISHI)ANUMANDLA</v>
      </c>
      <c r="G98" s="253">
        <v>9727501771</v>
      </c>
      <c r="H98" s="250" t="s">
        <v>18</v>
      </c>
      <c r="I98" s="250" t="s">
        <v>20</v>
      </c>
      <c r="J98" s="250" t="s">
        <v>3840</v>
      </c>
      <c r="K98" s="250" t="s">
        <v>30</v>
      </c>
      <c r="L98" s="250" t="s">
        <v>3775</v>
      </c>
      <c r="M98" s="96"/>
      <c r="N98" s="96"/>
      <c r="O98" s="96"/>
      <c r="P98" s="96"/>
      <c r="Q98" s="250" t="s">
        <v>23</v>
      </c>
      <c r="R98" s="96"/>
      <c r="S98" s="254" t="s">
        <v>1727</v>
      </c>
      <c r="T98" s="255" t="str">
        <f t="shared" si="1"/>
        <v/>
      </c>
      <c r="U98" s="96" t="str">
        <f t="shared" ref="U98:V98" si="524">IF(OR(($T98 = "Y"),ISNUMBER(SEARCH(U$1, $L98)), ISNUMBER(SEARCH(U$1, $N98)), ISNUMBER(SEARCH(U$1, $P98))), "Y", "")</f>
        <v/>
      </c>
      <c r="V98" s="255" t="str">
        <f t="shared" si="524"/>
        <v/>
      </c>
      <c r="W98" s="96" t="str">
        <f t="shared" ref="W98:X98" si="525">IF(OR(($V98="Y"),($T98 = "Y"),ISNUMBER(SEARCH(W$1, $L98)), ISNUMBER(SEARCH(W$1, $N98)), ISNUMBER(SEARCH(W$1, $P98))), "Y", "")</f>
        <v/>
      </c>
      <c r="X98" s="96" t="str">
        <f t="shared" si="525"/>
        <v/>
      </c>
      <c r="Y98" s="258" t="str">
        <f t="shared" si="4"/>
        <v>Y</v>
      </c>
      <c r="Z98" s="254" t="str">
        <f t="shared" ref="Z98:AA98" si="526">IF(OR(($Y98="Y"),($T98 = "Y"),ISNUMBER(SEARCH(Z$1, $L98)), ISNUMBER(SEARCH(Z$1, $N98)), ISNUMBER(SEARCH(Z$1, $P98))), "Y", "")</f>
        <v>Y</v>
      </c>
      <c r="AA98" s="254" t="str">
        <f t="shared" si="526"/>
        <v>Y</v>
      </c>
      <c r="AB98" s="254" t="str">
        <f t="shared" ref="AB98:AC98" si="527">IF(OR(($T98 = "Y"),ISNUMBER(SEARCH(AB$1, $L98)), ISNUMBER(SEARCH(AB$1, $N98)), ISNUMBER(SEARCH(AB$1, $P98))), "Y", "")</f>
        <v>Y</v>
      </c>
      <c r="AC98" s="255" t="str">
        <f t="shared" si="527"/>
        <v/>
      </c>
      <c r="AD98" s="96" t="str">
        <f t="shared" ref="AD98:AE98" si="528">IF(OR(($AC98="Y"),($T98 = "Y"),ISNUMBER(SEARCH(AD$1, $L98)), ISNUMBER(SEARCH(AD$1, $N98)), ISNUMBER(SEARCH(AD$1, $P98))), "Y", "")</f>
        <v/>
      </c>
      <c r="AE98" s="96" t="str">
        <f t="shared" si="528"/>
        <v/>
      </c>
      <c r="AF98" s="96" t="str">
        <f t="shared" si="8"/>
        <v/>
      </c>
      <c r="AG98" s="15">
        <f t="shared" si="476"/>
        <v>3</v>
      </c>
      <c r="AH98" s="250" t="s">
        <v>3546</v>
      </c>
      <c r="AI98" s="96" t="str">
        <f t="shared" si="268"/>
        <v/>
      </c>
      <c r="AJ98" s="96" t="str">
        <f t="shared" si="477"/>
        <v/>
      </c>
      <c r="AK98" s="96" t="str">
        <f t="shared" si="478"/>
        <v/>
      </c>
      <c r="AL98" s="235" t="str">
        <f t="shared" si="479"/>
        <v>MP</v>
      </c>
      <c r="AM98" s="256" t="str">
        <f t="shared" si="517"/>
        <v>MP</v>
      </c>
      <c r="AN98" s="235" t="str">
        <f t="shared" si="481"/>
        <v>MP</v>
      </c>
      <c r="AO98" s="257" t="str">
        <f t="shared" si="518"/>
        <v>MP</v>
      </c>
      <c r="AP98" s="96" t="str">
        <f t="shared" si="483"/>
        <v/>
      </c>
      <c r="AQ98" s="96" t="str">
        <f t="shared" si="484"/>
        <v/>
      </c>
      <c r="AR98" s="96"/>
      <c r="AS98" s="96" t="str">
        <f t="shared" si="485"/>
        <v/>
      </c>
      <c r="AT98" s="96"/>
      <c r="AU98" s="96"/>
      <c r="AV98" s="96"/>
      <c r="AW98" s="96"/>
      <c r="AX98" s="96"/>
      <c r="AY98" s="96"/>
      <c r="AZ98" s="96"/>
      <c r="BA98" s="96"/>
      <c r="BB98" s="96"/>
      <c r="BC98" s="96"/>
      <c r="BD98" s="96"/>
      <c r="BE98" s="96"/>
      <c r="BF98" s="96"/>
      <c r="BG98" s="96"/>
      <c r="BH98" s="96"/>
      <c r="BI98" s="96"/>
      <c r="BJ98" s="96"/>
      <c r="BK98" s="96"/>
      <c r="BL98" s="96"/>
      <c r="BM98" s="96"/>
      <c r="BN98" s="96"/>
      <c r="BO98" s="96"/>
      <c r="BP98" s="96"/>
      <c r="BQ98" s="96"/>
      <c r="BR98" s="96"/>
      <c r="BS98" s="96"/>
      <c r="BT98" s="96"/>
      <c r="BU98" s="96"/>
      <c r="BV98" s="96"/>
      <c r="BW98" s="96"/>
      <c r="BX98" s="96"/>
      <c r="BY98" s="96"/>
      <c r="BZ98" s="96"/>
      <c r="CA98" s="96"/>
      <c r="CB98" s="96"/>
      <c r="CC98" s="96"/>
      <c r="CD98" s="96"/>
      <c r="CE98" s="96"/>
      <c r="CF98" s="96"/>
    </row>
    <row r="99" spans="1:84" ht="20.399999999999999">
      <c r="A99" s="249">
        <v>45089.890663055558</v>
      </c>
      <c r="B99" s="250" t="s">
        <v>3835</v>
      </c>
      <c r="C99" s="251" t="str">
        <f t="array" ref="C99">UPPER(B99)</f>
        <v>MYRXICD@GMAIL.COM</v>
      </c>
      <c r="D99" s="250" t="s">
        <v>3836</v>
      </c>
      <c r="E99" s="250" t="s">
        <v>3841</v>
      </c>
      <c r="F99" s="252" t="str">
        <f t="shared" si="0"/>
        <v xml:space="preserve">NAGIANUMANDLA </v>
      </c>
      <c r="G99" s="253">
        <v>7202067137</v>
      </c>
      <c r="H99" s="250" t="s">
        <v>18</v>
      </c>
      <c r="I99" s="250" t="s">
        <v>20</v>
      </c>
      <c r="J99" s="250" t="s">
        <v>3840</v>
      </c>
      <c r="K99" s="250" t="s">
        <v>30</v>
      </c>
      <c r="L99" s="250" t="s">
        <v>3775</v>
      </c>
      <c r="M99" s="96"/>
      <c r="N99" s="96"/>
      <c r="O99" s="96"/>
      <c r="P99" s="96"/>
      <c r="Q99" s="250" t="s">
        <v>23</v>
      </c>
      <c r="R99" s="96"/>
      <c r="S99" s="254" t="s">
        <v>1727</v>
      </c>
      <c r="T99" s="255" t="str">
        <f t="shared" si="1"/>
        <v/>
      </c>
      <c r="U99" s="96" t="str">
        <f t="shared" ref="U99:V99" si="529">IF(OR(($T99 = "Y"),ISNUMBER(SEARCH(U$1, $L99)), ISNUMBER(SEARCH(U$1, $N99)), ISNUMBER(SEARCH(U$1, $P99))), "Y", "")</f>
        <v/>
      </c>
      <c r="V99" s="255" t="str">
        <f t="shared" si="529"/>
        <v/>
      </c>
      <c r="W99" s="96" t="str">
        <f t="shared" ref="W99:X99" si="530">IF(OR(($V99="Y"),($T99 = "Y"),ISNUMBER(SEARCH(W$1, $L99)), ISNUMBER(SEARCH(W$1, $N99)), ISNUMBER(SEARCH(W$1, $P99))), "Y", "")</f>
        <v/>
      </c>
      <c r="X99" s="96" t="str">
        <f t="shared" si="530"/>
        <v/>
      </c>
      <c r="Y99" s="258" t="str">
        <f t="shared" si="4"/>
        <v>Y</v>
      </c>
      <c r="Z99" s="254" t="str">
        <f t="shared" ref="Z99:AA99" si="531">IF(OR(($Y99="Y"),($T99 = "Y"),ISNUMBER(SEARCH(Z$1, $L99)), ISNUMBER(SEARCH(Z$1, $N99)), ISNUMBER(SEARCH(Z$1, $P99))), "Y", "")</f>
        <v>Y</v>
      </c>
      <c r="AA99" s="254" t="str">
        <f t="shared" si="531"/>
        <v>Y</v>
      </c>
      <c r="AB99" s="254" t="str">
        <f t="shared" ref="AB99:AC99" si="532">IF(OR(($T99 = "Y"),ISNUMBER(SEARCH(AB$1, $L99)), ISNUMBER(SEARCH(AB$1, $N99)), ISNUMBER(SEARCH(AB$1, $P99))), "Y", "")</f>
        <v>Y</v>
      </c>
      <c r="AC99" s="255" t="str">
        <f t="shared" si="532"/>
        <v/>
      </c>
      <c r="AD99" s="96" t="str">
        <f t="shared" ref="AD99:AE99" si="533">IF(OR(($AC99="Y"),($T99 = "Y"),ISNUMBER(SEARCH(AD$1, $L99)), ISNUMBER(SEARCH(AD$1, $N99)), ISNUMBER(SEARCH(AD$1, $P99))), "Y", "")</f>
        <v/>
      </c>
      <c r="AE99" s="96" t="str">
        <f t="shared" si="533"/>
        <v/>
      </c>
      <c r="AF99" s="96" t="str">
        <f t="shared" si="8"/>
        <v/>
      </c>
      <c r="AG99" s="15">
        <f t="shared" si="476"/>
        <v>3</v>
      </c>
      <c r="AH99" s="250" t="s">
        <v>3546</v>
      </c>
      <c r="AI99" s="96" t="str">
        <f t="shared" si="268"/>
        <v/>
      </c>
      <c r="AJ99" s="96" t="str">
        <f t="shared" si="477"/>
        <v/>
      </c>
      <c r="AK99" s="96" t="str">
        <f t="shared" si="478"/>
        <v/>
      </c>
      <c r="AL99" s="235" t="str">
        <f t="shared" si="479"/>
        <v>MP</v>
      </c>
      <c r="AM99" s="256" t="str">
        <f t="shared" si="517"/>
        <v>MP</v>
      </c>
      <c r="AN99" s="235" t="str">
        <f t="shared" si="481"/>
        <v>MP</v>
      </c>
      <c r="AO99" s="257" t="str">
        <f t="shared" si="518"/>
        <v>MP</v>
      </c>
      <c r="AP99" s="96" t="str">
        <f t="shared" si="483"/>
        <v/>
      </c>
      <c r="AQ99" s="96" t="str">
        <f t="shared" si="484"/>
        <v/>
      </c>
      <c r="AR99" s="96"/>
      <c r="AS99" s="96" t="str">
        <f t="shared" si="485"/>
        <v/>
      </c>
      <c r="AT99" s="96"/>
      <c r="AU99" s="96"/>
      <c r="AV99" s="96"/>
      <c r="AW99" s="96"/>
      <c r="AX99" s="96"/>
      <c r="AY99" s="96"/>
      <c r="AZ99" s="96"/>
      <c r="BA99" s="96"/>
      <c r="BB99" s="96"/>
      <c r="BC99" s="96"/>
      <c r="BD99" s="96"/>
      <c r="BE99" s="96"/>
      <c r="BF99" s="96"/>
      <c r="BG99" s="96"/>
      <c r="BH99" s="96"/>
      <c r="BI99" s="96"/>
      <c r="BJ99" s="96"/>
      <c r="BK99" s="96"/>
      <c r="BL99" s="96"/>
      <c r="BM99" s="96"/>
      <c r="BN99" s="96"/>
      <c r="BO99" s="96"/>
      <c r="BP99" s="96"/>
      <c r="BQ99" s="96"/>
      <c r="BR99" s="96"/>
      <c r="BS99" s="96"/>
      <c r="BT99" s="96"/>
      <c r="BU99" s="96"/>
      <c r="BV99" s="96"/>
      <c r="BW99" s="96"/>
      <c r="BX99" s="96"/>
      <c r="BY99" s="96"/>
      <c r="BZ99" s="96"/>
      <c r="CA99" s="96"/>
      <c r="CB99" s="96"/>
      <c r="CC99" s="96"/>
      <c r="CD99" s="96"/>
      <c r="CE99" s="96"/>
      <c r="CF99" s="96"/>
    </row>
    <row r="100" spans="1:84" ht="20.399999999999999">
      <c r="A100" s="249">
        <v>45089.967123472219</v>
      </c>
      <c r="B100" s="250" t="s">
        <v>3842</v>
      </c>
      <c r="C100" s="251" t="str">
        <f t="array" ref="C100">UPPER(B100)</f>
        <v>CVRACHAK@GMAIL.COM</v>
      </c>
      <c r="D100" s="250" t="s">
        <v>3843</v>
      </c>
      <c r="E100" s="250" t="s">
        <v>3844</v>
      </c>
      <c r="F100" s="252" t="str">
        <f t="shared" si="0"/>
        <v>CHANDRASEKHARRACHAKONDA</v>
      </c>
      <c r="G100" s="253">
        <v>2145298022</v>
      </c>
      <c r="H100" s="250" t="s">
        <v>752</v>
      </c>
      <c r="I100" s="250" t="s">
        <v>20</v>
      </c>
      <c r="J100" s="250" t="s">
        <v>3845</v>
      </c>
      <c r="K100" s="250" t="s">
        <v>30</v>
      </c>
      <c r="L100" s="250" t="s">
        <v>3818</v>
      </c>
      <c r="M100" s="96"/>
      <c r="N100" s="96"/>
      <c r="O100" s="96"/>
      <c r="P100" s="96"/>
      <c r="Q100" s="250" t="s">
        <v>23</v>
      </c>
      <c r="R100" s="96"/>
      <c r="S100" s="254" t="s">
        <v>1727</v>
      </c>
      <c r="T100" s="258" t="str">
        <f t="shared" si="1"/>
        <v>Y</v>
      </c>
      <c r="U100" s="254" t="str">
        <f t="shared" ref="U100:V100" si="534">IF(OR(($T100 = "Y"),ISNUMBER(SEARCH(U$1, $L100)), ISNUMBER(SEARCH(U$1, $N100)), ISNUMBER(SEARCH(U$1, $P100))), "Y", "")</f>
        <v>Y</v>
      </c>
      <c r="V100" s="258" t="str">
        <f t="shared" si="534"/>
        <v>Y</v>
      </c>
      <c r="W100" s="254" t="str">
        <f t="shared" ref="W100:X100" si="535">IF(OR(($V100="Y"),($T100 = "Y"),ISNUMBER(SEARCH(W$1, $L100)), ISNUMBER(SEARCH(W$1, $N100)), ISNUMBER(SEARCH(W$1, $P100))), "Y", "")</f>
        <v>Y</v>
      </c>
      <c r="X100" s="254" t="str">
        <f t="shared" si="535"/>
        <v>Y</v>
      </c>
      <c r="Y100" s="258" t="str">
        <f t="shared" si="4"/>
        <v>Y</v>
      </c>
      <c r="Z100" s="254" t="str">
        <f t="shared" ref="Z100:AA100" si="536">IF(OR(($Y100="Y"),($T100 = "Y"),ISNUMBER(SEARCH(Z$1, $L100)), ISNUMBER(SEARCH(Z$1, $N100)), ISNUMBER(SEARCH(Z$1, $P100))), "Y", "")</f>
        <v>Y</v>
      </c>
      <c r="AA100" s="254" t="str">
        <f t="shared" si="536"/>
        <v>Y</v>
      </c>
      <c r="AB100" s="254" t="str">
        <f t="shared" ref="AB100:AC100" si="537">IF(OR(($T100 = "Y"),ISNUMBER(SEARCH(AB$1, $L100)), ISNUMBER(SEARCH(AB$1, $N100)), ISNUMBER(SEARCH(AB$1, $P100))), "Y", "")</f>
        <v>Y</v>
      </c>
      <c r="AC100" s="258" t="str">
        <f t="shared" si="537"/>
        <v>Y</v>
      </c>
      <c r="AD100" s="254" t="str">
        <f t="shared" ref="AD100:AE100" si="538">IF(OR(($AC100="Y"),($T100 = "Y"),ISNUMBER(SEARCH(AD$1, $L100)), ISNUMBER(SEARCH(AD$1, $N100)), ISNUMBER(SEARCH(AD$1, $P100))), "Y", "")</f>
        <v>Y</v>
      </c>
      <c r="AE100" s="254" t="str">
        <f t="shared" si="538"/>
        <v>Y</v>
      </c>
      <c r="AF100" s="254" t="str">
        <f t="shared" si="8"/>
        <v>Y</v>
      </c>
      <c r="AG100" s="15">
        <f t="shared" si="476"/>
        <v>9</v>
      </c>
      <c r="AH100" s="250" t="s">
        <v>3546</v>
      </c>
      <c r="AI100" s="235" t="str">
        <f t="shared" si="268"/>
        <v>MP</v>
      </c>
      <c r="AJ100" s="235" t="str">
        <f t="shared" si="477"/>
        <v>MP</v>
      </c>
      <c r="AK100" s="235" t="str">
        <f t="shared" si="478"/>
        <v>MP</v>
      </c>
      <c r="AL100" s="235" t="str">
        <f t="shared" si="479"/>
        <v>MP</v>
      </c>
      <c r="AM100" s="256" t="str">
        <f t="shared" si="517"/>
        <v>MP</v>
      </c>
      <c r="AN100" s="235" t="str">
        <f t="shared" si="481"/>
        <v>MP</v>
      </c>
      <c r="AO100" s="257" t="str">
        <f t="shared" si="518"/>
        <v>MP</v>
      </c>
      <c r="AP100" s="235" t="str">
        <f t="shared" si="483"/>
        <v>MP</v>
      </c>
      <c r="AQ100" s="235" t="str">
        <f t="shared" si="484"/>
        <v>MP</v>
      </c>
      <c r="AR100" s="96"/>
      <c r="AS100" s="235" t="str">
        <f t="shared" si="485"/>
        <v>MP</v>
      </c>
      <c r="AT100" s="96"/>
      <c r="AU100" s="96"/>
      <c r="AV100" s="96"/>
      <c r="AW100" s="96"/>
      <c r="AX100" s="96"/>
      <c r="AY100" s="96"/>
      <c r="AZ100" s="96"/>
      <c r="BA100" s="96"/>
      <c r="BB100" s="96"/>
      <c r="BC100" s="96"/>
      <c r="BD100" s="96"/>
      <c r="BE100" s="96"/>
      <c r="BF100" s="96"/>
      <c r="BG100" s="96"/>
      <c r="BH100" s="96"/>
      <c r="BI100" s="96"/>
      <c r="BJ100" s="96"/>
      <c r="BK100" s="96"/>
      <c r="BL100" s="96"/>
      <c r="BM100" s="96"/>
      <c r="BN100" s="96"/>
      <c r="BO100" s="96"/>
      <c r="BP100" s="96"/>
      <c r="BQ100" s="96"/>
      <c r="BR100" s="96"/>
      <c r="BS100" s="96"/>
      <c r="BT100" s="96"/>
      <c r="BU100" s="96"/>
      <c r="BV100" s="96"/>
      <c r="BW100" s="96"/>
      <c r="BX100" s="96"/>
      <c r="BY100" s="96"/>
      <c r="BZ100" s="96"/>
      <c r="CA100" s="96"/>
      <c r="CB100" s="96"/>
      <c r="CC100" s="96"/>
      <c r="CD100" s="96"/>
      <c r="CE100" s="96"/>
      <c r="CF100" s="96"/>
    </row>
    <row r="101" spans="1:84" ht="20.399999999999999">
      <c r="A101" s="249">
        <v>45091.891189953705</v>
      </c>
      <c r="B101" s="250" t="s">
        <v>3846</v>
      </c>
      <c r="C101" s="251" t="str">
        <f t="array" ref="C101">UPPER(B101)</f>
        <v>NEELAKANTAMG@GMAIL.COM</v>
      </c>
      <c r="D101" s="250" t="s">
        <v>3847</v>
      </c>
      <c r="E101" s="250" t="s">
        <v>3848</v>
      </c>
      <c r="F101" s="252" t="str">
        <f t="shared" si="0"/>
        <v>NEELAKANTAMGUDLA</v>
      </c>
      <c r="G101" s="253">
        <v>4253237752</v>
      </c>
      <c r="H101" s="250" t="s">
        <v>18</v>
      </c>
      <c r="I101" s="250" t="s">
        <v>20</v>
      </c>
      <c r="J101" s="250" t="s">
        <v>3849</v>
      </c>
      <c r="K101" s="250" t="s">
        <v>30</v>
      </c>
      <c r="L101" s="250" t="s">
        <v>3507</v>
      </c>
      <c r="M101" s="96"/>
      <c r="N101" s="96"/>
      <c r="O101" s="96"/>
      <c r="P101" s="96"/>
      <c r="Q101" s="250" t="s">
        <v>23</v>
      </c>
      <c r="R101" s="96"/>
      <c r="S101" s="254" t="s">
        <v>1727</v>
      </c>
      <c r="T101" s="255" t="str">
        <f t="shared" si="1"/>
        <v/>
      </c>
      <c r="U101" s="96" t="str">
        <f t="shared" ref="U101:V101" si="539">IF(OR(($T101 = "Y"),ISNUMBER(SEARCH(U$1, $L101)), ISNUMBER(SEARCH(U$1, $N101)), ISNUMBER(SEARCH(U$1, $P101))), "Y", "")</f>
        <v/>
      </c>
      <c r="V101" s="255" t="str">
        <f t="shared" si="539"/>
        <v/>
      </c>
      <c r="W101" s="96" t="str">
        <f t="shared" ref="W101:X101" si="540">IF(OR(($V101="Y"),($T101 = "Y"),ISNUMBER(SEARCH(W$1, $L101)), ISNUMBER(SEARCH(W$1, $N101)), ISNUMBER(SEARCH(W$1, $P101))), "Y", "")</f>
        <v/>
      </c>
      <c r="X101" s="96" t="str">
        <f t="shared" si="540"/>
        <v/>
      </c>
      <c r="Y101" s="255" t="str">
        <f t="shared" si="4"/>
        <v/>
      </c>
      <c r="Z101" s="96" t="str">
        <f t="shared" ref="Z101:AA101" si="541">IF(OR(($Y101="Y"),($T101 = "Y"),ISNUMBER(SEARCH(Z$1, $L101)), ISNUMBER(SEARCH(Z$1, $N101)), ISNUMBER(SEARCH(Z$1, $P101))), "Y", "")</f>
        <v/>
      </c>
      <c r="AA101" s="96" t="str">
        <f t="shared" si="541"/>
        <v/>
      </c>
      <c r="AB101" s="96" t="str">
        <f t="shared" ref="AB101:AC101" si="542">IF(OR(($T101 = "Y"),ISNUMBER(SEARCH(AB$1, $L101)), ISNUMBER(SEARCH(AB$1, $N101)), ISNUMBER(SEARCH(AB$1, $P101))), "Y", "")</f>
        <v/>
      </c>
      <c r="AC101" s="258" t="str">
        <f t="shared" si="542"/>
        <v>Y</v>
      </c>
      <c r="AD101" s="254" t="str">
        <f t="shared" ref="AD101:AE101" si="543">IF(OR(($AC101="Y"),($T101 = "Y"),ISNUMBER(SEARCH(AD$1, $L101)), ISNUMBER(SEARCH(AD$1, $N101)), ISNUMBER(SEARCH(AD$1, $P101))), "Y", "")</f>
        <v>Y</v>
      </c>
      <c r="AE101" s="254" t="str">
        <f t="shared" si="543"/>
        <v>Y</v>
      </c>
      <c r="AF101" s="96" t="str">
        <f t="shared" si="8"/>
        <v/>
      </c>
      <c r="AG101" s="15">
        <f t="shared" si="476"/>
        <v>2</v>
      </c>
      <c r="AH101" s="250" t="s">
        <v>3546</v>
      </c>
      <c r="AI101" s="96" t="str">
        <f t="shared" si="268"/>
        <v/>
      </c>
      <c r="AJ101" s="96" t="str">
        <f t="shared" si="477"/>
        <v/>
      </c>
      <c r="AK101" s="96" t="str">
        <f t="shared" si="478"/>
        <v/>
      </c>
      <c r="AL101" s="96" t="str">
        <f t="shared" si="479"/>
        <v/>
      </c>
      <c r="AM101" s="262" t="str">
        <f>IF((AA101="Y"),AI101,"")</f>
        <v/>
      </c>
      <c r="AN101" s="96" t="str">
        <f t="shared" si="481"/>
        <v/>
      </c>
      <c r="AO101" s="264" t="str">
        <f t="shared" si="518"/>
        <v/>
      </c>
      <c r="AP101" s="235" t="str">
        <f t="shared" si="483"/>
        <v>MP</v>
      </c>
      <c r="AQ101" s="235" t="str">
        <f t="shared" si="484"/>
        <v>MP</v>
      </c>
      <c r="AR101" s="96"/>
      <c r="AS101" s="96" t="str">
        <f t="shared" si="485"/>
        <v/>
      </c>
      <c r="AT101" s="96"/>
      <c r="AU101" s="235" t="s">
        <v>174</v>
      </c>
      <c r="AV101" s="235" t="s">
        <v>979</v>
      </c>
      <c r="AW101" s="96"/>
      <c r="AX101" s="96"/>
      <c r="AY101" s="96"/>
      <c r="AZ101" s="96"/>
      <c r="BA101" s="96"/>
      <c r="BB101" s="96"/>
      <c r="BC101" s="96"/>
      <c r="BD101" s="96"/>
      <c r="BE101" s="96"/>
      <c r="BF101" s="96"/>
      <c r="BG101" s="96"/>
      <c r="BH101" s="96"/>
      <c r="BI101" s="96"/>
      <c r="BJ101" s="96"/>
      <c r="BK101" s="96"/>
      <c r="BL101" s="96"/>
      <c r="BM101" s="96"/>
      <c r="BN101" s="96"/>
      <c r="BO101" s="96"/>
      <c r="BP101" s="96"/>
      <c r="BQ101" s="96"/>
      <c r="BR101" s="96"/>
      <c r="BS101" s="96"/>
      <c r="BT101" s="96"/>
      <c r="BU101" s="96"/>
      <c r="BV101" s="96"/>
      <c r="BW101" s="96"/>
      <c r="BX101" s="96"/>
      <c r="BY101" s="96"/>
      <c r="BZ101" s="96"/>
      <c r="CA101" s="96"/>
      <c r="CB101" s="96"/>
      <c r="CC101" s="96"/>
      <c r="CD101" s="96"/>
      <c r="CE101" s="96"/>
      <c r="CF101" s="96"/>
    </row>
    <row r="102" spans="1:84" ht="20.399999999999999">
      <c r="A102" s="249">
        <v>45092.72686166667</v>
      </c>
      <c r="B102" s="250" t="s">
        <v>3850</v>
      </c>
      <c r="C102" s="251" t="str">
        <f t="array" ref="C102">UPPER(B102)</f>
        <v>BKRAJUB@GMAIL.COM</v>
      </c>
      <c r="D102" s="250" t="s">
        <v>3851</v>
      </c>
      <c r="E102" s="250" t="s">
        <v>3852</v>
      </c>
      <c r="F102" s="252" t="str">
        <f t="shared" si="0"/>
        <v>BALAKRISHNA BOBBURU</v>
      </c>
      <c r="G102" s="253">
        <v>4694079841</v>
      </c>
      <c r="H102" s="250" t="s">
        <v>18</v>
      </c>
      <c r="I102" s="250" t="s">
        <v>20</v>
      </c>
      <c r="J102" s="250" t="s">
        <v>3853</v>
      </c>
      <c r="K102" s="250" t="s">
        <v>147</v>
      </c>
      <c r="L102" s="250" t="s">
        <v>3577</v>
      </c>
      <c r="M102" s="96"/>
      <c r="N102" s="96"/>
      <c r="O102" s="96"/>
      <c r="P102" s="96"/>
      <c r="Q102" s="250" t="s">
        <v>23</v>
      </c>
      <c r="R102" s="96"/>
      <c r="S102" s="254" t="s">
        <v>1727</v>
      </c>
      <c r="T102" s="255" t="str">
        <f t="shared" si="1"/>
        <v/>
      </c>
      <c r="U102" s="96" t="str">
        <f t="shared" ref="U102:V102" si="544">IF(OR(($T102 = "Y"),ISNUMBER(SEARCH(U$1, $L102)), ISNUMBER(SEARCH(U$1, $N102)), ISNUMBER(SEARCH(U$1, $P102))), "Y", "")</f>
        <v/>
      </c>
      <c r="V102" s="255" t="str">
        <f t="shared" si="544"/>
        <v/>
      </c>
      <c r="W102" s="96" t="str">
        <f t="shared" ref="W102:X102" si="545">IF(OR(($V102="Y"),($T102 = "Y"),ISNUMBER(SEARCH(W$1, $L102)), ISNUMBER(SEARCH(W$1, $N102)), ISNUMBER(SEARCH(W$1, $P102))), "Y", "")</f>
        <v/>
      </c>
      <c r="X102" s="254" t="str">
        <f t="shared" si="545"/>
        <v>Y</v>
      </c>
      <c r="Y102" s="258" t="str">
        <f t="shared" si="4"/>
        <v>Y</v>
      </c>
      <c r="Z102" s="254" t="str">
        <f t="shared" ref="Z102:AA102" si="546">IF(OR(($Y102="Y"),($T102 = "Y"),ISNUMBER(SEARCH(Z$1, $L102)), ISNUMBER(SEARCH(Z$1, $N102)), ISNUMBER(SEARCH(Z$1, $P102))), "Y", "")</f>
        <v>Y</v>
      </c>
      <c r="AA102" s="254" t="str">
        <f t="shared" si="546"/>
        <v>Y</v>
      </c>
      <c r="AB102" s="254" t="str">
        <f t="shared" ref="AB102:AC102" si="547">IF(OR(($T102 = "Y"),ISNUMBER(SEARCH(AB$1, $L102)), ISNUMBER(SEARCH(AB$1, $N102)), ISNUMBER(SEARCH(AB$1, $P102))), "Y", "")</f>
        <v>Y</v>
      </c>
      <c r="AC102" s="255" t="str">
        <f t="shared" si="547"/>
        <v/>
      </c>
      <c r="AD102" s="96" t="str">
        <f t="shared" ref="AD102:AE102" si="548">IF(OR(($AC102="Y"),($T102 = "Y"),ISNUMBER(SEARCH(AD$1, $L102)), ISNUMBER(SEARCH(AD$1, $N102)), ISNUMBER(SEARCH(AD$1, $P102))), "Y", "")</f>
        <v/>
      </c>
      <c r="AE102" s="254" t="str">
        <f t="shared" si="548"/>
        <v>Y</v>
      </c>
      <c r="AF102" s="254" t="str">
        <f t="shared" si="8"/>
        <v>Y</v>
      </c>
      <c r="AG102" s="15">
        <f t="shared" si="476"/>
        <v>6</v>
      </c>
      <c r="AH102" s="250" t="s">
        <v>3539</v>
      </c>
      <c r="AI102" s="96" t="str">
        <f t="shared" si="268"/>
        <v/>
      </c>
      <c r="AJ102" s="96" t="str">
        <f t="shared" si="477"/>
        <v/>
      </c>
      <c r="AK102" s="235" t="str">
        <f t="shared" si="478"/>
        <v>CM</v>
      </c>
      <c r="AL102" s="235" t="str">
        <f t="shared" si="479"/>
        <v>CM</v>
      </c>
      <c r="AM102" s="256" t="str">
        <f>IF((AA102="Y"),AH102,"")</f>
        <v>CM</v>
      </c>
      <c r="AN102" s="235" t="str">
        <f t="shared" si="481"/>
        <v>CM</v>
      </c>
      <c r="AO102" s="257" t="str">
        <f t="shared" si="518"/>
        <v>CM</v>
      </c>
      <c r="AP102" s="96" t="str">
        <f t="shared" si="483"/>
        <v/>
      </c>
      <c r="AQ102" s="235" t="str">
        <f t="shared" si="484"/>
        <v>CM</v>
      </c>
      <c r="AR102" s="96"/>
      <c r="AS102" s="235" t="str">
        <f t="shared" si="485"/>
        <v>CM</v>
      </c>
      <c r="AT102" s="96"/>
      <c r="AU102" s="235" t="s">
        <v>174</v>
      </c>
      <c r="AV102" s="235" t="s">
        <v>979</v>
      </c>
      <c r="AW102" s="96"/>
      <c r="AX102" s="96"/>
      <c r="AY102" s="96"/>
      <c r="AZ102" s="96"/>
      <c r="BA102" s="96"/>
      <c r="BB102" s="96"/>
      <c r="BC102" s="96"/>
      <c r="BD102" s="96"/>
      <c r="BE102" s="96"/>
      <c r="BF102" s="96"/>
      <c r="BG102" s="96"/>
      <c r="BH102" s="96"/>
      <c r="BI102" s="96"/>
      <c r="BJ102" s="96"/>
      <c r="BK102" s="96"/>
      <c r="BL102" s="96"/>
      <c r="BM102" s="96"/>
      <c r="BN102" s="96"/>
      <c r="BO102" s="96"/>
      <c r="BP102" s="96"/>
      <c r="BQ102" s="96"/>
      <c r="BR102" s="96"/>
      <c r="BS102" s="96"/>
      <c r="BT102" s="96"/>
      <c r="BU102" s="96"/>
      <c r="BV102" s="96"/>
      <c r="BW102" s="96"/>
      <c r="BX102" s="96"/>
      <c r="BY102" s="96"/>
      <c r="BZ102" s="96"/>
      <c r="CA102" s="96"/>
      <c r="CB102" s="96"/>
      <c r="CC102" s="96"/>
      <c r="CD102" s="96"/>
      <c r="CE102" s="96"/>
      <c r="CF102" s="96"/>
    </row>
    <row r="103" spans="1:84" ht="20.399999999999999">
      <c r="A103" s="249">
        <v>45092.76839618056</v>
      </c>
      <c r="B103" s="250" t="s">
        <v>3854</v>
      </c>
      <c r="C103" s="251" t="str">
        <f t="array" ref="C103">UPPER(B103)</f>
        <v>VPRADUDE@GMAIL.COM</v>
      </c>
      <c r="D103" s="261" t="s">
        <v>3855</v>
      </c>
      <c r="E103" s="250" t="s">
        <v>3365</v>
      </c>
      <c r="F103" s="252" t="str">
        <f t="shared" si="0"/>
        <v>PRADHYUTH VANGA</v>
      </c>
      <c r="G103" s="253">
        <v>8178073621</v>
      </c>
      <c r="H103" s="250" t="s">
        <v>18</v>
      </c>
      <c r="I103" s="250" t="s">
        <v>35</v>
      </c>
      <c r="J103" s="96"/>
      <c r="K103" s="96"/>
      <c r="L103" s="96"/>
      <c r="M103" s="250" t="s">
        <v>205</v>
      </c>
      <c r="N103" s="250" t="s">
        <v>3856</v>
      </c>
      <c r="O103" s="96"/>
      <c r="P103" s="96"/>
      <c r="Q103" s="250" t="s">
        <v>23</v>
      </c>
      <c r="R103" s="96"/>
      <c r="S103" s="254" t="s">
        <v>1727</v>
      </c>
      <c r="T103" s="255" t="str">
        <f t="shared" si="1"/>
        <v/>
      </c>
      <c r="U103" s="96" t="str">
        <f t="shared" ref="U103:V103" si="549">IF(OR(($T103 = "Y"),ISNUMBER(SEARCH(U$1, $L103)), ISNUMBER(SEARCH(U$1, $N103)), ISNUMBER(SEARCH(U$1, $P103))), "Y", "")</f>
        <v/>
      </c>
      <c r="V103" s="255" t="str">
        <f t="shared" si="549"/>
        <v/>
      </c>
      <c r="W103" s="254" t="str">
        <f t="shared" ref="W103:X103" si="550">IF(OR(($V103="Y"),($T103 = "Y"),ISNUMBER(SEARCH(W$1, $L103)), ISNUMBER(SEARCH(W$1, $N103)), ISNUMBER(SEARCH(W$1, $P103))), "Y", "")</f>
        <v>Y</v>
      </c>
      <c r="X103" s="96" t="str">
        <f t="shared" si="550"/>
        <v/>
      </c>
      <c r="Y103" s="255" t="str">
        <f t="shared" si="4"/>
        <v/>
      </c>
      <c r="Z103" s="254" t="str">
        <f t="shared" ref="Z103:AA103" si="551">IF(OR(($Y103="Y"),($T103 = "Y"),ISNUMBER(SEARCH(Z$1, $L103)), ISNUMBER(SEARCH(Z$1, $N103)), ISNUMBER(SEARCH(Z$1, $P103))), "Y", "")</f>
        <v>Y</v>
      </c>
      <c r="AA103" s="96" t="str">
        <f t="shared" si="551"/>
        <v/>
      </c>
      <c r="AB103" s="96" t="str">
        <f t="shared" ref="AB103:AC103" si="552">IF(OR(($T103 = "Y"),ISNUMBER(SEARCH(AB$1, $L103)), ISNUMBER(SEARCH(AB$1, $N103)), ISNUMBER(SEARCH(AB$1, $P103))), "Y", "")</f>
        <v/>
      </c>
      <c r="AC103" s="255" t="str">
        <f t="shared" si="552"/>
        <v/>
      </c>
      <c r="AD103" s="96" t="str">
        <f t="shared" ref="AD103:AE103" si="553">IF(OR(($AC103="Y"),($T103 = "Y"),ISNUMBER(SEARCH(AD$1, $L103)), ISNUMBER(SEARCH(AD$1, $N103)), ISNUMBER(SEARCH(AD$1, $P103))), "Y", "")</f>
        <v/>
      </c>
      <c r="AE103" s="96" t="str">
        <f t="shared" si="553"/>
        <v/>
      </c>
      <c r="AF103" s="96" t="str">
        <f t="shared" si="8"/>
        <v/>
      </c>
      <c r="AG103" s="15">
        <f t="shared" si="476"/>
        <v>2</v>
      </c>
      <c r="AH103" s="250" t="s">
        <v>3539</v>
      </c>
      <c r="AI103" s="96" t="str">
        <f t="shared" si="268"/>
        <v/>
      </c>
      <c r="AJ103" s="235" t="str">
        <f t="shared" si="477"/>
        <v>CM</v>
      </c>
      <c r="AK103" s="96" t="str">
        <f t="shared" si="478"/>
        <v/>
      </c>
      <c r="AL103" s="235" t="str">
        <f t="shared" si="479"/>
        <v>CM</v>
      </c>
      <c r="AM103" s="262" t="str">
        <f t="shared" ref="AM103:AM104" si="554">IF((AA103="Y"),AI103,"")</f>
        <v/>
      </c>
      <c r="AN103" s="96" t="str">
        <f t="shared" si="481"/>
        <v/>
      </c>
      <c r="AO103" s="264" t="str">
        <f t="shared" si="518"/>
        <v/>
      </c>
      <c r="AP103" s="96" t="str">
        <f t="shared" si="483"/>
        <v/>
      </c>
      <c r="AQ103" s="96" t="str">
        <f t="shared" si="484"/>
        <v/>
      </c>
      <c r="AR103" s="96"/>
      <c r="AS103" s="96" t="str">
        <f t="shared" si="485"/>
        <v/>
      </c>
      <c r="AT103" s="96"/>
      <c r="AU103" s="235" t="s">
        <v>3639</v>
      </c>
      <c r="AV103" s="235" t="s">
        <v>979</v>
      </c>
      <c r="AW103" s="96"/>
      <c r="AX103" s="96"/>
      <c r="AY103" s="96"/>
      <c r="AZ103" s="96"/>
      <c r="BA103" s="96"/>
      <c r="BB103" s="96"/>
      <c r="BC103" s="96"/>
      <c r="BD103" s="96"/>
      <c r="BE103" s="96"/>
      <c r="BF103" s="96"/>
      <c r="BG103" s="96"/>
      <c r="BH103" s="96"/>
      <c r="BI103" s="96"/>
      <c r="BJ103" s="96"/>
      <c r="BK103" s="96"/>
      <c r="BL103" s="96"/>
      <c r="BM103" s="96"/>
      <c r="BN103" s="96"/>
      <c r="BO103" s="96"/>
      <c r="BP103" s="96"/>
      <c r="BQ103" s="96"/>
      <c r="BR103" s="96"/>
      <c r="BS103" s="96"/>
      <c r="BT103" s="96"/>
      <c r="BU103" s="96"/>
      <c r="BV103" s="96"/>
      <c r="BW103" s="96"/>
      <c r="BX103" s="96"/>
      <c r="BY103" s="96"/>
      <c r="BZ103" s="96"/>
      <c r="CA103" s="96"/>
      <c r="CB103" s="96"/>
      <c r="CC103" s="96"/>
      <c r="CD103" s="96"/>
      <c r="CE103" s="96"/>
      <c r="CF103" s="96"/>
    </row>
    <row r="104" spans="1:84" ht="20.399999999999999">
      <c r="A104" s="249">
        <v>45092.809574259256</v>
      </c>
      <c r="B104" s="250" t="s">
        <v>3857</v>
      </c>
      <c r="C104" s="251" t="str">
        <f t="array" ref="C104">UPPER(B104)</f>
        <v>VSSHYAM@YAHOO.COM</v>
      </c>
      <c r="D104" s="261" t="s">
        <v>2267</v>
      </c>
      <c r="E104" s="250" t="s">
        <v>3365</v>
      </c>
      <c r="F104" s="252" t="str">
        <f t="shared" si="0"/>
        <v>SHYAMVANGA</v>
      </c>
      <c r="G104" s="250" t="s">
        <v>3858</v>
      </c>
      <c r="H104" s="250" t="s">
        <v>18</v>
      </c>
      <c r="I104" s="250" t="s">
        <v>35</v>
      </c>
      <c r="J104" s="96"/>
      <c r="K104" s="96"/>
      <c r="L104" s="96"/>
      <c r="M104" s="250" t="s">
        <v>156</v>
      </c>
      <c r="N104" s="250" t="s">
        <v>3859</v>
      </c>
      <c r="O104" s="96"/>
      <c r="P104" s="96"/>
      <c r="Q104" s="250" t="s">
        <v>23</v>
      </c>
      <c r="R104" s="96"/>
      <c r="S104" s="254" t="s">
        <v>1727</v>
      </c>
      <c r="T104" s="255" t="str">
        <f t="shared" si="1"/>
        <v/>
      </c>
      <c r="U104" s="254" t="str">
        <f t="shared" ref="U104:V104" si="555">IF(OR(($T104 = "Y"),ISNUMBER(SEARCH(U$1, $L104)), ISNUMBER(SEARCH(U$1, $N104)), ISNUMBER(SEARCH(U$1, $P104))), "Y", "")</f>
        <v>Y</v>
      </c>
      <c r="V104" s="255" t="str">
        <f t="shared" si="555"/>
        <v/>
      </c>
      <c r="W104" s="96" t="str">
        <f t="shared" ref="W104:X104" si="556">IF(OR(($V104="Y"),($T104 = "Y"),ISNUMBER(SEARCH(W$1, $L104)), ISNUMBER(SEARCH(W$1, $N104)), ISNUMBER(SEARCH(W$1, $P104))), "Y", "")</f>
        <v/>
      </c>
      <c r="X104" s="254" t="str">
        <f t="shared" si="556"/>
        <v>Y</v>
      </c>
      <c r="Y104" s="255" t="str">
        <f t="shared" si="4"/>
        <v/>
      </c>
      <c r="Z104" s="254" t="str">
        <f t="shared" ref="Z104:AA104" si="557">IF(OR(($Y104="Y"),($T104 = "Y"),ISNUMBER(SEARCH(Z$1, $L104)), ISNUMBER(SEARCH(Z$1, $N104)), ISNUMBER(SEARCH(Z$1, $P104))), "Y", "")</f>
        <v>Y</v>
      </c>
      <c r="AA104" s="96" t="str">
        <f t="shared" si="557"/>
        <v/>
      </c>
      <c r="AB104" s="254" t="str">
        <f t="shared" ref="AB104:AC104" si="558">IF(OR(($T104 = "Y"),ISNUMBER(SEARCH(AB$1, $L104)), ISNUMBER(SEARCH(AB$1, $N104)), ISNUMBER(SEARCH(AB$1, $P104))), "Y", "")</f>
        <v>Y</v>
      </c>
      <c r="AC104" s="255" t="str">
        <f t="shared" si="558"/>
        <v/>
      </c>
      <c r="AD104" s="96" t="str">
        <f t="shared" ref="AD104:AE104" si="559">IF(OR(($AC104="Y"),($T104 = "Y"),ISNUMBER(SEARCH(AD$1, $L104)), ISNUMBER(SEARCH(AD$1, $N104)), ISNUMBER(SEARCH(AD$1, $P104))), "Y", "")</f>
        <v/>
      </c>
      <c r="AE104" s="254" t="str">
        <f t="shared" si="559"/>
        <v>Y</v>
      </c>
      <c r="AF104" s="254" t="str">
        <f t="shared" si="8"/>
        <v>Y</v>
      </c>
      <c r="AG104" s="15">
        <f t="shared" si="476"/>
        <v>6</v>
      </c>
      <c r="AH104" s="250" t="s">
        <v>3578</v>
      </c>
      <c r="AI104" s="235" t="str">
        <f t="shared" si="268"/>
        <v>PickupDrop</v>
      </c>
      <c r="AJ104" s="96" t="str">
        <f t="shared" si="477"/>
        <v/>
      </c>
      <c r="AK104" s="235" t="str">
        <f t="shared" si="478"/>
        <v>PickupDrop</v>
      </c>
      <c r="AL104" s="235" t="str">
        <f t="shared" si="479"/>
        <v>PickupDrop</v>
      </c>
      <c r="AM104" s="262" t="str">
        <f t="shared" si="554"/>
        <v/>
      </c>
      <c r="AN104" s="235" t="str">
        <f t="shared" si="481"/>
        <v>PickupDrop</v>
      </c>
      <c r="AO104" s="257" t="str">
        <f t="shared" si="518"/>
        <v>PickupDrop</v>
      </c>
      <c r="AP104" s="96" t="str">
        <f t="shared" si="483"/>
        <v/>
      </c>
      <c r="AQ104" s="235" t="str">
        <f t="shared" si="484"/>
        <v>PickupDrop</v>
      </c>
      <c r="AR104" s="96"/>
      <c r="AS104" s="235" t="str">
        <f t="shared" si="485"/>
        <v>PickupDrop</v>
      </c>
      <c r="AT104" s="96"/>
      <c r="AU104" s="96"/>
      <c r="AV104" s="96"/>
      <c r="AW104" s="96"/>
      <c r="AX104" s="96"/>
      <c r="AY104" s="96"/>
      <c r="AZ104" s="96"/>
      <c r="BA104" s="96"/>
      <c r="BB104" s="96"/>
      <c r="BC104" s="96"/>
      <c r="BD104" s="96"/>
      <c r="BE104" s="96"/>
      <c r="BF104" s="96"/>
      <c r="BG104" s="96"/>
      <c r="BH104" s="96"/>
      <c r="BI104" s="96"/>
      <c r="BJ104" s="96"/>
      <c r="BK104" s="96"/>
      <c r="BL104" s="96"/>
      <c r="BM104" s="96"/>
      <c r="BN104" s="96"/>
      <c r="BO104" s="96"/>
      <c r="BP104" s="96"/>
      <c r="BQ104" s="96"/>
      <c r="BR104" s="96"/>
      <c r="BS104" s="96"/>
      <c r="BT104" s="96"/>
      <c r="BU104" s="96"/>
      <c r="BV104" s="96"/>
      <c r="BW104" s="96"/>
      <c r="BX104" s="96"/>
      <c r="BY104" s="96"/>
      <c r="BZ104" s="96"/>
      <c r="CA104" s="96"/>
      <c r="CB104" s="96"/>
      <c r="CC104" s="96"/>
      <c r="CD104" s="96"/>
      <c r="CE104" s="96"/>
      <c r="CF104" s="96"/>
    </row>
    <row r="105" spans="1:84" ht="20.399999999999999">
      <c r="A105" s="249">
        <v>45092.882817824073</v>
      </c>
      <c r="B105" s="250" t="s">
        <v>3860</v>
      </c>
      <c r="C105" s="251" t="str">
        <f t="array" ref="C105">UPPER(B105)</f>
        <v>BR.SRIKANTHREDDY@GMAIL.COM</v>
      </c>
      <c r="D105" s="251" t="s">
        <v>3861</v>
      </c>
      <c r="E105" s="250" t="s">
        <v>3862</v>
      </c>
      <c r="F105" s="252" t="str">
        <f t="shared" si="0"/>
        <v>SRIKANTH REDDYBODDIREDDY</v>
      </c>
      <c r="G105" s="250" t="s">
        <v>3863</v>
      </c>
      <c r="H105" s="250" t="s">
        <v>18</v>
      </c>
      <c r="I105" s="250" t="s">
        <v>2493</v>
      </c>
      <c r="J105" s="96"/>
      <c r="K105" s="96"/>
      <c r="L105" s="96"/>
      <c r="M105" s="96"/>
      <c r="N105" s="96"/>
      <c r="O105" s="250" t="s">
        <v>3864</v>
      </c>
      <c r="P105" s="250" t="s">
        <v>3621</v>
      </c>
      <c r="Q105" s="250" t="s">
        <v>23</v>
      </c>
      <c r="R105" s="96"/>
      <c r="S105" s="254" t="s">
        <v>1727</v>
      </c>
      <c r="T105" s="255" t="str">
        <f t="shared" si="1"/>
        <v/>
      </c>
      <c r="U105" s="96" t="str">
        <f t="shared" ref="U105:V105" si="560">IF(OR(($T105 = "Y"),ISNUMBER(SEARCH(U$1, $L105)), ISNUMBER(SEARCH(U$1, $N105)), ISNUMBER(SEARCH(U$1, $P105))), "Y", "")</f>
        <v/>
      </c>
      <c r="V105" s="255" t="str">
        <f t="shared" si="560"/>
        <v/>
      </c>
      <c r="W105" s="96" t="str">
        <f t="shared" ref="W105:X105" si="561">IF(OR(($V105="Y"),($T105 = "Y"),ISNUMBER(SEARCH(W$1, $L105)), ISNUMBER(SEARCH(W$1, $N105)), ISNUMBER(SEARCH(W$1, $P105))), "Y", "")</f>
        <v/>
      </c>
      <c r="X105" s="254" t="str">
        <f t="shared" si="561"/>
        <v>Y</v>
      </c>
      <c r="Y105" s="258" t="str">
        <f t="shared" si="4"/>
        <v>Y</v>
      </c>
      <c r="Z105" s="254" t="str">
        <f t="shared" ref="Z105:AA105" si="562">IF(OR(($Y105="Y"),($T105 = "Y"),ISNUMBER(SEARCH(Z$1, $L105)), ISNUMBER(SEARCH(Z$1, $N105)), ISNUMBER(SEARCH(Z$1, $P105))), "Y", "")</f>
        <v>Y</v>
      </c>
      <c r="AA105" s="254" t="str">
        <f t="shared" si="562"/>
        <v>Y</v>
      </c>
      <c r="AB105" s="254" t="str">
        <f t="shared" ref="AB105:AC105" si="563">IF(OR(($T105 = "Y"),ISNUMBER(SEARCH(AB$1, $L105)), ISNUMBER(SEARCH(AB$1, $N105)), ISNUMBER(SEARCH(AB$1, $P105))), "Y", "")</f>
        <v>Y</v>
      </c>
      <c r="AC105" s="255" t="str">
        <f t="shared" si="563"/>
        <v/>
      </c>
      <c r="AD105" s="96" t="str">
        <f t="shared" ref="AD105:AE105" si="564">IF(OR(($AC105="Y"),($T105 = "Y"),ISNUMBER(SEARCH(AD$1, $L105)), ISNUMBER(SEARCH(AD$1, $N105)), ISNUMBER(SEARCH(AD$1, $P105))), "Y", "")</f>
        <v/>
      </c>
      <c r="AE105" s="96" t="str">
        <f t="shared" si="564"/>
        <v/>
      </c>
      <c r="AF105" s="96" t="str">
        <f t="shared" si="8"/>
        <v/>
      </c>
      <c r="AG105" s="15">
        <f t="shared" si="476"/>
        <v>4</v>
      </c>
      <c r="AH105" s="250" t="s">
        <v>3539</v>
      </c>
      <c r="AI105" s="96" t="str">
        <f t="shared" si="268"/>
        <v/>
      </c>
      <c r="AJ105" s="96" t="str">
        <f t="shared" si="477"/>
        <v/>
      </c>
      <c r="AK105" s="235" t="str">
        <f t="shared" si="478"/>
        <v>CM</v>
      </c>
      <c r="AL105" s="235" t="str">
        <f t="shared" si="479"/>
        <v>CM</v>
      </c>
      <c r="AM105" s="256" t="str">
        <f t="shared" ref="AM105:AM106" si="565">IF((AA105="Y"),AH105,"")</f>
        <v>CM</v>
      </c>
      <c r="AN105" s="235" t="str">
        <f t="shared" si="481"/>
        <v>CM</v>
      </c>
      <c r="AO105" s="257" t="str">
        <f t="shared" si="518"/>
        <v>CM</v>
      </c>
      <c r="AP105" s="96" t="str">
        <f t="shared" si="483"/>
        <v/>
      </c>
      <c r="AQ105" s="96" t="str">
        <f t="shared" si="484"/>
        <v/>
      </c>
      <c r="AR105" s="96"/>
      <c r="AS105" s="96" t="str">
        <f t="shared" si="485"/>
        <v/>
      </c>
      <c r="AT105" s="96"/>
      <c r="AU105" s="96"/>
      <c r="AV105" s="96"/>
      <c r="AW105" s="96"/>
      <c r="AX105" s="96"/>
      <c r="AY105" s="96"/>
      <c r="AZ105" s="96"/>
      <c r="BA105" s="96"/>
      <c r="BB105" s="96"/>
      <c r="BC105" s="96"/>
      <c r="BD105" s="96"/>
      <c r="BE105" s="96"/>
      <c r="BF105" s="96"/>
      <c r="BG105" s="96"/>
      <c r="BH105" s="96"/>
      <c r="BI105" s="96"/>
      <c r="BJ105" s="96"/>
      <c r="BK105" s="96"/>
      <c r="BL105" s="96"/>
      <c r="BM105" s="96"/>
      <c r="BN105" s="96"/>
      <c r="BO105" s="96"/>
      <c r="BP105" s="96"/>
      <c r="BQ105" s="96"/>
      <c r="BR105" s="96"/>
      <c r="BS105" s="96"/>
      <c r="BT105" s="96"/>
      <c r="BU105" s="96"/>
      <c r="BV105" s="96"/>
      <c r="BW105" s="96"/>
      <c r="BX105" s="96"/>
      <c r="BY105" s="96"/>
      <c r="BZ105" s="96"/>
      <c r="CA105" s="96"/>
      <c r="CB105" s="96"/>
      <c r="CC105" s="96"/>
      <c r="CD105" s="96"/>
      <c r="CE105" s="96"/>
      <c r="CF105" s="96"/>
    </row>
    <row r="106" spans="1:84" ht="20.399999999999999">
      <c r="A106" s="249">
        <v>45092.888332499999</v>
      </c>
      <c r="B106" s="250" t="s">
        <v>3865</v>
      </c>
      <c r="C106" s="251" t="str">
        <f t="array" ref="C106">UPPER(B106)</f>
        <v>SRINIVAS03USA@GMAIL.COM</v>
      </c>
      <c r="D106" s="250" t="s">
        <v>3692</v>
      </c>
      <c r="E106" s="250" t="s">
        <v>3866</v>
      </c>
      <c r="F106" s="252" t="str">
        <f t="shared" si="0"/>
        <v>SRINIVAS RAOKOLA</v>
      </c>
      <c r="G106" s="253">
        <v>4697828959</v>
      </c>
      <c r="H106" s="250" t="s">
        <v>18</v>
      </c>
      <c r="I106" s="250" t="s">
        <v>20</v>
      </c>
      <c r="J106" s="250" t="s">
        <v>3867</v>
      </c>
      <c r="K106" s="250" t="s">
        <v>227</v>
      </c>
      <c r="L106" s="250" t="s">
        <v>3868</v>
      </c>
      <c r="M106" s="96"/>
      <c r="N106" s="96"/>
      <c r="O106" s="96"/>
      <c r="P106" s="96"/>
      <c r="Q106" s="250" t="s">
        <v>23</v>
      </c>
      <c r="R106" s="96"/>
      <c r="S106" s="254" t="s">
        <v>1727</v>
      </c>
      <c r="T106" s="255" t="str">
        <f t="shared" si="1"/>
        <v/>
      </c>
      <c r="U106" s="96" t="str">
        <f t="shared" ref="U106:V106" si="566">IF(OR(($T106 = "Y"),ISNUMBER(SEARCH(U$1, $L106)), ISNUMBER(SEARCH(U$1, $N106)), ISNUMBER(SEARCH(U$1, $P106))), "Y", "")</f>
        <v/>
      </c>
      <c r="V106" s="255" t="str">
        <f t="shared" si="566"/>
        <v/>
      </c>
      <c r="W106" s="96" t="str">
        <f t="shared" ref="W106:X106" si="567">IF(OR(($V106="Y"),($T106 = "Y"),ISNUMBER(SEARCH(W$1, $L106)), ISNUMBER(SEARCH(W$1, $N106)), ISNUMBER(SEARCH(W$1, $P106))), "Y", "")</f>
        <v/>
      </c>
      <c r="X106" s="96" t="str">
        <f t="shared" si="567"/>
        <v/>
      </c>
      <c r="Y106" s="255" t="str">
        <f t="shared" si="4"/>
        <v/>
      </c>
      <c r="Z106" s="254" t="str">
        <f t="shared" ref="Z106:AA106" si="568">IF(OR(($Y106="Y"),($T106 = "Y"),ISNUMBER(SEARCH(Z$1, $L106)), ISNUMBER(SEARCH(Z$1, $N106)), ISNUMBER(SEARCH(Z$1, $P106))), "Y", "")</f>
        <v>Y</v>
      </c>
      <c r="AA106" s="254" t="str">
        <f t="shared" si="568"/>
        <v>Y</v>
      </c>
      <c r="AB106" s="96" t="str">
        <f t="shared" ref="AB106:AC106" si="569">IF(OR(($T106 = "Y"),ISNUMBER(SEARCH(AB$1, $L106)), ISNUMBER(SEARCH(AB$1, $N106)), ISNUMBER(SEARCH(AB$1, $P106))), "Y", "")</f>
        <v/>
      </c>
      <c r="AC106" s="255" t="str">
        <f t="shared" si="569"/>
        <v/>
      </c>
      <c r="AD106" s="96" t="str">
        <f t="shared" ref="AD106:AE106" si="570">IF(OR(($AC106="Y"),($T106 = "Y"),ISNUMBER(SEARCH(AD$1, $L106)), ISNUMBER(SEARCH(AD$1, $N106)), ISNUMBER(SEARCH(AD$1, $P106))), "Y", "")</f>
        <v/>
      </c>
      <c r="AE106" s="96" t="str">
        <f t="shared" si="570"/>
        <v/>
      </c>
      <c r="AF106" s="96" t="str">
        <f t="shared" si="8"/>
        <v/>
      </c>
      <c r="AG106" s="15">
        <f t="shared" si="476"/>
        <v>2</v>
      </c>
      <c r="AH106" s="250" t="s">
        <v>3546</v>
      </c>
      <c r="AI106" s="96" t="str">
        <f t="shared" si="268"/>
        <v/>
      </c>
      <c r="AJ106" s="96" t="str">
        <f t="shared" si="477"/>
        <v/>
      </c>
      <c r="AK106" s="96" t="str">
        <f t="shared" si="478"/>
        <v/>
      </c>
      <c r="AL106" s="235" t="str">
        <f t="shared" si="479"/>
        <v>MP</v>
      </c>
      <c r="AM106" s="256" t="str">
        <f t="shared" si="565"/>
        <v>MP</v>
      </c>
      <c r="AN106" s="96" t="str">
        <f t="shared" si="481"/>
        <v/>
      </c>
      <c r="AO106" s="264" t="str">
        <f t="shared" si="518"/>
        <v/>
      </c>
      <c r="AP106" s="96" t="str">
        <f t="shared" si="483"/>
        <v/>
      </c>
      <c r="AQ106" s="96" t="str">
        <f t="shared" si="484"/>
        <v/>
      </c>
      <c r="AR106" s="96"/>
      <c r="AS106" s="96" t="str">
        <f t="shared" si="485"/>
        <v/>
      </c>
      <c r="AT106" s="96"/>
      <c r="AU106" s="96"/>
      <c r="AV106" s="96"/>
      <c r="AW106" s="96"/>
      <c r="AX106" s="96"/>
      <c r="AY106" s="96"/>
      <c r="AZ106" s="96"/>
      <c r="BA106" s="96"/>
      <c r="BB106" s="96"/>
      <c r="BC106" s="96"/>
      <c r="BD106" s="96"/>
      <c r="BE106" s="96"/>
      <c r="BF106" s="96"/>
      <c r="BG106" s="96"/>
      <c r="BH106" s="96"/>
      <c r="BI106" s="96"/>
      <c r="BJ106" s="96"/>
      <c r="BK106" s="96"/>
      <c r="BL106" s="96"/>
      <c r="BM106" s="96"/>
      <c r="BN106" s="96"/>
      <c r="BO106" s="96"/>
      <c r="BP106" s="96"/>
      <c r="BQ106" s="96"/>
      <c r="BR106" s="96"/>
      <c r="BS106" s="96"/>
      <c r="BT106" s="96"/>
      <c r="BU106" s="96"/>
      <c r="BV106" s="96"/>
      <c r="BW106" s="96"/>
      <c r="BX106" s="96"/>
      <c r="BY106" s="96"/>
      <c r="BZ106" s="96"/>
      <c r="CA106" s="96"/>
      <c r="CB106" s="96"/>
      <c r="CC106" s="96"/>
      <c r="CD106" s="96"/>
      <c r="CE106" s="96"/>
      <c r="CF106" s="96"/>
    </row>
    <row r="107" spans="1:84" ht="20.399999999999999">
      <c r="A107" s="249">
        <v>45092.892571608798</v>
      </c>
      <c r="B107" s="250" t="s">
        <v>3869</v>
      </c>
      <c r="C107" s="251" t="str">
        <f t="array" ref="C107">UPPER(B107)</f>
        <v>NETHI_PRASANNA@YAHOO.COM</v>
      </c>
      <c r="D107" s="251" t="s">
        <v>3870</v>
      </c>
      <c r="E107" s="250" t="s">
        <v>3871</v>
      </c>
      <c r="F107" s="252" t="str">
        <f t="shared" si="0"/>
        <v xml:space="preserve">LAKSHMIPRASANNA KOMMURI </v>
      </c>
      <c r="G107" s="250" t="s">
        <v>3872</v>
      </c>
      <c r="H107" s="250" t="s">
        <v>18</v>
      </c>
      <c r="I107" s="250" t="s">
        <v>2493</v>
      </c>
      <c r="J107" s="96"/>
      <c r="K107" s="96"/>
      <c r="L107" s="96"/>
      <c r="M107" s="96"/>
      <c r="N107" s="96"/>
      <c r="O107" s="250" t="s">
        <v>3873</v>
      </c>
      <c r="P107" s="250" t="s">
        <v>3506</v>
      </c>
      <c r="Q107" s="250" t="s">
        <v>23</v>
      </c>
      <c r="R107" s="96"/>
      <c r="S107" s="254" t="s">
        <v>1727</v>
      </c>
      <c r="T107" s="255" t="str">
        <f t="shared" si="1"/>
        <v/>
      </c>
      <c r="U107" s="96" t="str">
        <f t="shared" ref="U107:V107" si="571">IF(OR(($T107 = "Y"),ISNUMBER(SEARCH(U$1, $L107)), ISNUMBER(SEARCH(U$1, $N107)), ISNUMBER(SEARCH(U$1, $P107))), "Y", "")</f>
        <v/>
      </c>
      <c r="V107" s="255" t="str">
        <f t="shared" si="571"/>
        <v/>
      </c>
      <c r="W107" s="96" t="str">
        <f t="shared" ref="W107:X107" si="572">IF(OR(($V107="Y"),($T107 = "Y"),ISNUMBER(SEARCH(W$1, $L107)), ISNUMBER(SEARCH(W$1, $N107)), ISNUMBER(SEARCH(W$1, $P107))), "Y", "")</f>
        <v/>
      </c>
      <c r="X107" s="96" t="str">
        <f t="shared" si="572"/>
        <v/>
      </c>
      <c r="Y107" s="255" t="str">
        <f t="shared" si="4"/>
        <v/>
      </c>
      <c r="Z107" s="96" t="str">
        <f t="shared" ref="Z107:AA107" si="573">IF(OR(($Y107="Y"),($T107 = "Y"),ISNUMBER(SEARCH(Z$1, $L107)), ISNUMBER(SEARCH(Z$1, $N107)), ISNUMBER(SEARCH(Z$1, $P107))), "Y", "")</f>
        <v/>
      </c>
      <c r="AA107" s="96" t="str">
        <f t="shared" si="573"/>
        <v/>
      </c>
      <c r="AB107" s="254" t="str">
        <f t="shared" ref="AB107:AC107" si="574">IF(OR(($T107 = "Y"),ISNUMBER(SEARCH(AB$1, $L107)), ISNUMBER(SEARCH(AB$1, $N107)), ISNUMBER(SEARCH(AB$1, $P107))), "Y", "")</f>
        <v>Y</v>
      </c>
      <c r="AC107" s="255" t="str">
        <f t="shared" si="574"/>
        <v/>
      </c>
      <c r="AD107" s="96" t="str">
        <f t="shared" ref="AD107:AE107" si="575">IF(OR(($AC107="Y"),($T107 = "Y"),ISNUMBER(SEARCH(AD$1, $L107)), ISNUMBER(SEARCH(AD$1, $N107)), ISNUMBER(SEARCH(AD$1, $P107))), "Y", "")</f>
        <v/>
      </c>
      <c r="AE107" s="96" t="str">
        <f t="shared" si="575"/>
        <v/>
      </c>
      <c r="AF107" s="96" t="str">
        <f t="shared" si="8"/>
        <v/>
      </c>
      <c r="AG107" s="15">
        <f t="shared" si="476"/>
        <v>1</v>
      </c>
      <c r="AH107" s="250" t="s">
        <v>3546</v>
      </c>
      <c r="AI107" s="96" t="str">
        <f t="shared" si="268"/>
        <v/>
      </c>
      <c r="AJ107" s="96" t="str">
        <f t="shared" si="477"/>
        <v/>
      </c>
      <c r="AK107" s="96" t="str">
        <f t="shared" si="478"/>
        <v/>
      </c>
      <c r="AL107" s="96" t="str">
        <f t="shared" si="479"/>
        <v/>
      </c>
      <c r="AM107" s="262" t="str">
        <f>IF((AA107="Y"),AI107,"")</f>
        <v/>
      </c>
      <c r="AN107" s="235" t="str">
        <f t="shared" si="481"/>
        <v>MP</v>
      </c>
      <c r="AO107" s="257" t="str">
        <f t="shared" si="518"/>
        <v>MP</v>
      </c>
      <c r="AP107" s="96" t="str">
        <f t="shared" si="483"/>
        <v/>
      </c>
      <c r="AQ107" s="96" t="str">
        <f t="shared" si="484"/>
        <v/>
      </c>
      <c r="AR107" s="96"/>
      <c r="AS107" s="96" t="str">
        <f t="shared" si="485"/>
        <v/>
      </c>
      <c r="AT107" s="96"/>
      <c r="AU107" s="96"/>
      <c r="AV107" s="96"/>
      <c r="AW107" s="96"/>
      <c r="AX107" s="96"/>
      <c r="AY107" s="96"/>
      <c r="AZ107" s="96"/>
      <c r="BA107" s="96"/>
      <c r="BB107" s="96"/>
      <c r="BC107" s="96"/>
      <c r="BD107" s="96"/>
      <c r="BE107" s="96"/>
      <c r="BF107" s="96"/>
      <c r="BG107" s="96"/>
      <c r="BH107" s="96"/>
      <c r="BI107" s="96"/>
      <c r="BJ107" s="96"/>
      <c r="BK107" s="96"/>
      <c r="BL107" s="96"/>
      <c r="BM107" s="96"/>
      <c r="BN107" s="96"/>
      <c r="BO107" s="96"/>
      <c r="BP107" s="96"/>
      <c r="BQ107" s="96"/>
      <c r="BR107" s="96"/>
      <c r="BS107" s="96"/>
      <c r="BT107" s="96"/>
      <c r="BU107" s="96"/>
      <c r="BV107" s="96"/>
      <c r="BW107" s="96"/>
      <c r="BX107" s="96"/>
      <c r="BY107" s="96"/>
      <c r="BZ107" s="96"/>
      <c r="CA107" s="96"/>
      <c r="CB107" s="96"/>
      <c r="CC107" s="96"/>
      <c r="CD107" s="96"/>
      <c r="CE107" s="96"/>
      <c r="CF107" s="96"/>
    </row>
    <row r="108" spans="1:84" ht="20.399999999999999">
      <c r="A108" s="249">
        <v>45092.897146145835</v>
      </c>
      <c r="B108" s="250" t="s">
        <v>3874</v>
      </c>
      <c r="C108" s="251" t="str">
        <f t="array" ref="C108">UPPER(B108)</f>
        <v>MIDDELA@YAHOO.COM</v>
      </c>
      <c r="D108" s="261" t="s">
        <v>1031</v>
      </c>
      <c r="E108" s="250" t="s">
        <v>3875</v>
      </c>
      <c r="F108" s="252" t="str">
        <f t="shared" si="0"/>
        <v xml:space="preserve">RAMAKANTH MIDDELA </v>
      </c>
      <c r="G108" s="253">
        <v>4696826652</v>
      </c>
      <c r="H108" s="250" t="s">
        <v>18</v>
      </c>
      <c r="I108" s="250" t="s">
        <v>35</v>
      </c>
      <c r="J108" s="96"/>
      <c r="K108" s="96"/>
      <c r="L108" s="96"/>
      <c r="M108" s="250" t="s">
        <v>22</v>
      </c>
      <c r="N108" s="250" t="s">
        <v>3876</v>
      </c>
      <c r="O108" s="96"/>
      <c r="P108" s="96"/>
      <c r="Q108" s="250" t="s">
        <v>23</v>
      </c>
      <c r="R108" s="96"/>
      <c r="S108" s="254" t="s">
        <v>1727</v>
      </c>
      <c r="T108" s="255" t="str">
        <f t="shared" si="1"/>
        <v/>
      </c>
      <c r="U108" s="96" t="str">
        <f t="shared" ref="U108:V108" si="576">IF(OR(($T108 = "Y"),ISNUMBER(SEARCH(U$1, $L108)), ISNUMBER(SEARCH(U$1, $N108)), ISNUMBER(SEARCH(U$1, $P108))), "Y", "")</f>
        <v/>
      </c>
      <c r="V108" s="255" t="str">
        <f t="shared" si="576"/>
        <v/>
      </c>
      <c r="W108" s="96" t="str">
        <f t="shared" ref="W108:X108" si="577">IF(OR(($V108="Y"),($T108 = "Y"),ISNUMBER(SEARCH(W$1, $L108)), ISNUMBER(SEARCH(W$1, $N108)), ISNUMBER(SEARCH(W$1, $P108))), "Y", "")</f>
        <v/>
      </c>
      <c r="X108" s="254" t="str">
        <f t="shared" si="577"/>
        <v>Y</v>
      </c>
      <c r="Y108" s="255" t="str">
        <f t="shared" si="4"/>
        <v/>
      </c>
      <c r="Z108" s="96" t="str">
        <f t="shared" ref="Z108:AA108" si="578">IF(OR(($Y108="Y"),($T108 = "Y"),ISNUMBER(SEARCH(Z$1, $L108)), ISNUMBER(SEARCH(Z$1, $N108)), ISNUMBER(SEARCH(Z$1, $P108))), "Y", "")</f>
        <v/>
      </c>
      <c r="AA108" s="254" t="str">
        <f t="shared" si="578"/>
        <v>Y</v>
      </c>
      <c r="AB108" s="96" t="str">
        <f t="shared" ref="AB108:AC108" si="579">IF(OR(($T108 = "Y"),ISNUMBER(SEARCH(AB$1, $L108)), ISNUMBER(SEARCH(AB$1, $N108)), ISNUMBER(SEARCH(AB$1, $P108))), "Y", "")</f>
        <v/>
      </c>
      <c r="AC108" s="258" t="str">
        <f t="shared" si="579"/>
        <v>Y</v>
      </c>
      <c r="AD108" s="254" t="str">
        <f t="shared" ref="AD108:AE108" si="580">IF(OR(($AC108="Y"),($T108 = "Y"),ISNUMBER(SEARCH(AD$1, $L108)), ISNUMBER(SEARCH(AD$1, $N108)), ISNUMBER(SEARCH(AD$1, $P108))), "Y", "")</f>
        <v>Y</v>
      </c>
      <c r="AE108" s="254" t="str">
        <f t="shared" si="580"/>
        <v>Y</v>
      </c>
      <c r="AF108" s="96" t="str">
        <f t="shared" si="8"/>
        <v/>
      </c>
      <c r="AG108" s="15">
        <f t="shared" si="476"/>
        <v>4</v>
      </c>
      <c r="AH108" s="250" t="s">
        <v>3539</v>
      </c>
      <c r="AI108" s="96" t="str">
        <f t="shared" si="268"/>
        <v/>
      </c>
      <c r="AJ108" s="96" t="str">
        <f t="shared" si="477"/>
        <v/>
      </c>
      <c r="AK108" s="235" t="str">
        <f t="shared" si="478"/>
        <v>CM</v>
      </c>
      <c r="AL108" s="96" t="str">
        <f t="shared" si="479"/>
        <v/>
      </c>
      <c r="AM108" s="256" t="str">
        <f>IF((AA108="Y"),AH108,"")</f>
        <v>CM</v>
      </c>
      <c r="AN108" s="96" t="str">
        <f t="shared" si="481"/>
        <v/>
      </c>
      <c r="AO108" s="264" t="str">
        <f t="shared" si="518"/>
        <v/>
      </c>
      <c r="AP108" s="235" t="str">
        <f t="shared" si="483"/>
        <v>CM</v>
      </c>
      <c r="AQ108" s="235" t="str">
        <f t="shared" si="484"/>
        <v>CM</v>
      </c>
      <c r="AR108" s="96"/>
      <c r="AS108" s="96" t="str">
        <f t="shared" si="485"/>
        <v/>
      </c>
      <c r="AT108" s="96"/>
      <c r="AU108" s="235" t="s">
        <v>1727</v>
      </c>
      <c r="AV108" s="235" t="s">
        <v>979</v>
      </c>
      <c r="AW108" s="96"/>
      <c r="AX108" s="96"/>
      <c r="AY108" s="96"/>
      <c r="AZ108" s="96"/>
      <c r="BA108" s="96"/>
      <c r="BB108" s="96"/>
      <c r="BC108" s="96"/>
      <c r="BD108" s="96"/>
      <c r="BE108" s="96"/>
      <c r="BF108" s="96"/>
      <c r="BG108" s="96"/>
      <c r="BH108" s="96"/>
      <c r="BI108" s="96"/>
      <c r="BJ108" s="96"/>
      <c r="BK108" s="96"/>
      <c r="BL108" s="96"/>
      <c r="BM108" s="96"/>
      <c r="BN108" s="96"/>
      <c r="BO108" s="96"/>
      <c r="BP108" s="96"/>
      <c r="BQ108" s="96"/>
      <c r="BR108" s="96"/>
      <c r="BS108" s="96"/>
      <c r="BT108" s="96"/>
      <c r="BU108" s="96"/>
      <c r="BV108" s="96"/>
      <c r="BW108" s="96"/>
      <c r="BX108" s="96"/>
      <c r="BY108" s="96"/>
      <c r="BZ108" s="96"/>
      <c r="CA108" s="96"/>
      <c r="CB108" s="96"/>
      <c r="CC108" s="96"/>
      <c r="CD108" s="96"/>
      <c r="CE108" s="96"/>
      <c r="CF108" s="96"/>
    </row>
    <row r="109" spans="1:84" ht="20.399999999999999">
      <c r="A109" s="249">
        <v>45092.926142858792</v>
      </c>
      <c r="B109" s="250" t="s">
        <v>1335</v>
      </c>
      <c r="C109" s="251" t="str">
        <f t="array" ref="C109">UPPER(B109)</f>
        <v>ANIL.THRIDANDAPANI@GMAIL.COM</v>
      </c>
      <c r="D109" s="261" t="s">
        <v>1336</v>
      </c>
      <c r="E109" s="250" t="s">
        <v>1337</v>
      </c>
      <c r="F109" s="252" t="str">
        <f t="shared" si="0"/>
        <v>ANIL KUMARTHRIDANDAPANI</v>
      </c>
      <c r="G109" s="253">
        <v>9012302645</v>
      </c>
      <c r="H109" s="250" t="s">
        <v>18</v>
      </c>
      <c r="I109" s="250" t="s">
        <v>20</v>
      </c>
      <c r="J109" s="250" t="s">
        <v>2783</v>
      </c>
      <c r="K109" s="250" t="s">
        <v>147</v>
      </c>
      <c r="L109" s="250" t="s">
        <v>3877</v>
      </c>
      <c r="M109" s="96"/>
      <c r="N109" s="96"/>
      <c r="O109" s="96"/>
      <c r="P109" s="96"/>
      <c r="Q109" s="250" t="s">
        <v>23</v>
      </c>
      <c r="R109" s="96"/>
      <c r="S109" s="254" t="s">
        <v>1727</v>
      </c>
      <c r="T109" s="255" t="str">
        <f t="shared" si="1"/>
        <v/>
      </c>
      <c r="U109" s="96" t="str">
        <f t="shared" ref="U109:V109" si="581">IF(OR(($T109 = "Y"),ISNUMBER(SEARCH(U$1, $L109)), ISNUMBER(SEARCH(U$1, $N109)), ISNUMBER(SEARCH(U$1, $P109))), "Y", "")</f>
        <v/>
      </c>
      <c r="V109" s="255" t="str">
        <f t="shared" si="581"/>
        <v/>
      </c>
      <c r="W109" s="96" t="str">
        <f t="shared" ref="W109:X109" si="582">IF(OR(($V109="Y"),($T109 = "Y"),ISNUMBER(SEARCH(W$1, $L109)), ISNUMBER(SEARCH(W$1, $N109)), ISNUMBER(SEARCH(W$1, $P109))), "Y", "")</f>
        <v/>
      </c>
      <c r="X109" s="254" t="str">
        <f t="shared" si="582"/>
        <v>Y</v>
      </c>
      <c r="Y109" s="255" t="str">
        <f t="shared" si="4"/>
        <v/>
      </c>
      <c r="Z109" s="254" t="str">
        <f t="shared" ref="Z109:AA109" si="583">IF(OR(($Y109="Y"),($T109 = "Y"),ISNUMBER(SEARCH(Z$1, $L109)), ISNUMBER(SEARCH(Z$1, $N109)), ISNUMBER(SEARCH(Z$1, $P109))), "Y", "")</f>
        <v>Y</v>
      </c>
      <c r="AA109" s="96" t="str">
        <f t="shared" si="583"/>
        <v/>
      </c>
      <c r="AB109" s="254" t="str">
        <f t="shared" ref="AB109:AC109" si="584">IF(OR(($T109 = "Y"),ISNUMBER(SEARCH(AB$1, $L109)), ISNUMBER(SEARCH(AB$1, $N109)), ISNUMBER(SEARCH(AB$1, $P109))), "Y", "")</f>
        <v>Y</v>
      </c>
      <c r="AC109" s="255" t="str">
        <f t="shared" si="584"/>
        <v/>
      </c>
      <c r="AD109" s="96" t="str">
        <f t="shared" ref="AD109:AE109" si="585">IF(OR(($AC109="Y"),($T109 = "Y"),ISNUMBER(SEARCH(AD$1, $L109)), ISNUMBER(SEARCH(AD$1, $N109)), ISNUMBER(SEARCH(AD$1, $P109))), "Y", "")</f>
        <v/>
      </c>
      <c r="AE109" s="96" t="str">
        <f t="shared" si="585"/>
        <v/>
      </c>
      <c r="AF109" s="254" t="str">
        <f t="shared" si="8"/>
        <v>Y</v>
      </c>
      <c r="AG109" s="15">
        <f t="shared" si="476"/>
        <v>4</v>
      </c>
      <c r="AH109" s="250" t="s">
        <v>3546</v>
      </c>
      <c r="AI109" s="96" t="str">
        <f t="shared" si="268"/>
        <v/>
      </c>
      <c r="AJ109" s="96" t="str">
        <f t="shared" si="477"/>
        <v/>
      </c>
      <c r="AK109" s="235" t="str">
        <f t="shared" si="478"/>
        <v>MP</v>
      </c>
      <c r="AL109" s="235" t="str">
        <f t="shared" si="479"/>
        <v>MP</v>
      </c>
      <c r="AM109" s="262" t="str">
        <f>IF((AA109="Y"),AI109,"")</f>
        <v/>
      </c>
      <c r="AN109" s="235" t="str">
        <f t="shared" si="481"/>
        <v>MP</v>
      </c>
      <c r="AO109" s="257" t="str">
        <f t="shared" si="518"/>
        <v>MP</v>
      </c>
      <c r="AP109" s="96" t="str">
        <f t="shared" si="483"/>
        <v/>
      </c>
      <c r="AQ109" s="96" t="str">
        <f t="shared" si="484"/>
        <v/>
      </c>
      <c r="AR109" s="96"/>
      <c r="AS109" s="235" t="str">
        <f t="shared" si="485"/>
        <v>MP</v>
      </c>
      <c r="AT109" s="96"/>
      <c r="AU109" s="96"/>
      <c r="AV109" s="96"/>
      <c r="AW109" s="96"/>
      <c r="AX109" s="96"/>
      <c r="AY109" s="96"/>
      <c r="AZ109" s="96"/>
      <c r="BA109" s="96"/>
      <c r="BB109" s="96"/>
      <c r="BC109" s="96"/>
      <c r="BD109" s="96"/>
      <c r="BE109" s="96"/>
      <c r="BF109" s="96"/>
      <c r="BG109" s="96"/>
      <c r="BH109" s="96"/>
      <c r="BI109" s="96"/>
      <c r="BJ109" s="96"/>
      <c r="BK109" s="96"/>
      <c r="BL109" s="96"/>
      <c r="BM109" s="96"/>
      <c r="BN109" s="96"/>
      <c r="BO109" s="96"/>
      <c r="BP109" s="96"/>
      <c r="BQ109" s="96"/>
      <c r="BR109" s="96"/>
      <c r="BS109" s="96"/>
      <c r="BT109" s="96"/>
      <c r="BU109" s="96"/>
      <c r="BV109" s="96"/>
      <c r="BW109" s="96"/>
      <c r="BX109" s="96"/>
      <c r="BY109" s="96"/>
      <c r="BZ109" s="96"/>
      <c r="CA109" s="96"/>
      <c r="CB109" s="96"/>
      <c r="CC109" s="96"/>
      <c r="CD109" s="96"/>
      <c r="CE109" s="96"/>
      <c r="CF109" s="96"/>
    </row>
    <row r="110" spans="1:84" ht="20.399999999999999">
      <c r="A110" s="249">
        <v>45092.955396747682</v>
      </c>
      <c r="B110" s="250" t="s">
        <v>3878</v>
      </c>
      <c r="C110" s="251" t="str">
        <f t="array" ref="C110">UPPER(B110)</f>
        <v>GANESH.MAHADEVAN08@GMAIL.COM</v>
      </c>
      <c r="D110" s="251" t="s">
        <v>2114</v>
      </c>
      <c r="E110" s="250" t="s">
        <v>1532</v>
      </c>
      <c r="F110" s="252" t="str">
        <f t="shared" si="0"/>
        <v>GANESHMAHADEVAN</v>
      </c>
      <c r="G110" s="253">
        <v>2242135574</v>
      </c>
      <c r="H110" s="250" t="s">
        <v>18</v>
      </c>
      <c r="I110" s="250" t="s">
        <v>2493</v>
      </c>
      <c r="J110" s="96"/>
      <c r="K110" s="96"/>
      <c r="L110" s="96"/>
      <c r="M110" s="96"/>
      <c r="N110" s="96"/>
      <c r="O110" s="250" t="s">
        <v>3879</v>
      </c>
      <c r="P110" s="250" t="s">
        <v>3498</v>
      </c>
      <c r="Q110" s="250" t="s">
        <v>23</v>
      </c>
      <c r="R110" s="96"/>
      <c r="S110" s="254" t="s">
        <v>1727</v>
      </c>
      <c r="T110" s="258" t="str">
        <f t="shared" si="1"/>
        <v>Y</v>
      </c>
      <c r="U110" s="254" t="str">
        <f t="shared" ref="U110:V110" si="586">IF(OR(($T110 = "Y"),ISNUMBER(SEARCH(U$1, $L110)), ISNUMBER(SEARCH(U$1, $N110)), ISNUMBER(SEARCH(U$1, $P110))), "Y", "")</f>
        <v>Y</v>
      </c>
      <c r="V110" s="258" t="str">
        <f t="shared" si="586"/>
        <v>Y</v>
      </c>
      <c r="W110" s="254" t="str">
        <f t="shared" ref="W110:X110" si="587">IF(OR(($V110="Y"),($T110 = "Y"),ISNUMBER(SEARCH(W$1, $L110)), ISNUMBER(SEARCH(W$1, $N110)), ISNUMBER(SEARCH(W$1, $P110))), "Y", "")</f>
        <v>Y</v>
      </c>
      <c r="X110" s="254" t="str">
        <f t="shared" si="587"/>
        <v>Y</v>
      </c>
      <c r="Y110" s="258" t="str">
        <f t="shared" si="4"/>
        <v>Y</v>
      </c>
      <c r="Z110" s="254" t="str">
        <f t="shared" ref="Z110:AA110" si="588">IF(OR(($Y110="Y"),($T110 = "Y"),ISNUMBER(SEARCH(Z$1, $L110)), ISNUMBER(SEARCH(Z$1, $N110)), ISNUMBER(SEARCH(Z$1, $P110))), "Y", "")</f>
        <v>Y</v>
      </c>
      <c r="AA110" s="254" t="str">
        <f t="shared" si="588"/>
        <v>Y</v>
      </c>
      <c r="AB110" s="254" t="str">
        <f t="shared" ref="AB110:AC110" si="589">IF(OR(($T110 = "Y"),ISNUMBER(SEARCH(AB$1, $L110)), ISNUMBER(SEARCH(AB$1, $N110)), ISNUMBER(SEARCH(AB$1, $P110))), "Y", "")</f>
        <v>Y</v>
      </c>
      <c r="AC110" s="258" t="str">
        <f t="shared" si="589"/>
        <v>Y</v>
      </c>
      <c r="AD110" s="254" t="str">
        <f t="shared" ref="AD110:AE110" si="590">IF(OR(($AC110="Y"),($T110 = "Y"),ISNUMBER(SEARCH(AD$1, $L110)), ISNUMBER(SEARCH(AD$1, $N110)), ISNUMBER(SEARCH(AD$1, $P110))), "Y", "")</f>
        <v>Y</v>
      </c>
      <c r="AE110" s="254" t="str">
        <f t="shared" si="590"/>
        <v>Y</v>
      </c>
      <c r="AF110" s="254" t="str">
        <f t="shared" si="8"/>
        <v>Y</v>
      </c>
      <c r="AG110" s="15">
        <f t="shared" si="476"/>
        <v>9</v>
      </c>
      <c r="AH110" s="250" t="s">
        <v>3539</v>
      </c>
      <c r="AI110" s="235" t="str">
        <f t="shared" si="268"/>
        <v>CM</v>
      </c>
      <c r="AJ110" s="268" t="str">
        <f t="shared" si="477"/>
        <v>CM</v>
      </c>
      <c r="AK110" s="235" t="str">
        <f t="shared" si="478"/>
        <v>CM</v>
      </c>
      <c r="AL110" s="235" t="str">
        <f t="shared" si="479"/>
        <v>CM</v>
      </c>
      <c r="AM110" s="256" t="str">
        <f t="shared" ref="AM110:AM112" si="591">IF((AA110="Y"),AH110,"")</f>
        <v>CM</v>
      </c>
      <c r="AN110" s="235" t="str">
        <f t="shared" si="481"/>
        <v>CM</v>
      </c>
      <c r="AO110" s="257" t="str">
        <f t="shared" si="518"/>
        <v>CM</v>
      </c>
      <c r="AP110" s="235" t="str">
        <f t="shared" si="483"/>
        <v>CM</v>
      </c>
      <c r="AQ110" s="235" t="str">
        <f t="shared" si="484"/>
        <v>CM</v>
      </c>
      <c r="AR110" s="96"/>
      <c r="AS110" s="235" t="str">
        <f t="shared" si="485"/>
        <v>CM</v>
      </c>
      <c r="AT110" s="96"/>
      <c r="AU110" s="96"/>
      <c r="AV110" s="96"/>
      <c r="AW110" s="96"/>
      <c r="AX110" s="96"/>
      <c r="AY110" s="96"/>
      <c r="AZ110" s="96"/>
      <c r="BA110" s="96"/>
      <c r="BB110" s="96"/>
      <c r="BC110" s="96"/>
      <c r="BD110" s="96"/>
      <c r="BE110" s="96"/>
      <c r="BF110" s="96"/>
      <c r="BG110" s="96"/>
      <c r="BH110" s="96"/>
      <c r="BI110" s="96"/>
      <c r="BJ110" s="96"/>
      <c r="BK110" s="96"/>
      <c r="BL110" s="96"/>
      <c r="BM110" s="96"/>
      <c r="BN110" s="96"/>
      <c r="BO110" s="96"/>
      <c r="BP110" s="96"/>
      <c r="BQ110" s="96"/>
      <c r="BR110" s="96"/>
      <c r="BS110" s="96"/>
      <c r="BT110" s="96"/>
      <c r="BU110" s="96"/>
      <c r="BV110" s="96"/>
      <c r="BW110" s="96"/>
      <c r="BX110" s="96"/>
      <c r="BY110" s="96"/>
      <c r="BZ110" s="96"/>
      <c r="CA110" s="96"/>
      <c r="CB110" s="96"/>
      <c r="CC110" s="96"/>
      <c r="CD110" s="96"/>
      <c r="CE110" s="96"/>
      <c r="CF110" s="96"/>
    </row>
    <row r="111" spans="1:84" ht="20.399999999999999">
      <c r="A111" s="249">
        <v>45094.276476631945</v>
      </c>
      <c r="B111" s="250" t="s">
        <v>929</v>
      </c>
      <c r="C111" s="251" t="str">
        <f t="array" ref="C111">UPPER(B111)</f>
        <v>UPADRASHTA@GMAIL.COM</v>
      </c>
      <c r="D111" s="269" t="s">
        <v>3880</v>
      </c>
      <c r="E111" s="265" t="s">
        <v>931</v>
      </c>
      <c r="F111" s="252" t="str">
        <f t="shared" si="0"/>
        <v>PRASHANTH UPADRASHTA</v>
      </c>
      <c r="G111" s="253">
        <v>6122443031</v>
      </c>
      <c r="H111" s="250" t="s">
        <v>18</v>
      </c>
      <c r="I111" s="250" t="s">
        <v>20</v>
      </c>
      <c r="J111" s="250" t="s">
        <v>2937</v>
      </c>
      <c r="K111" s="250" t="s">
        <v>30</v>
      </c>
      <c r="L111" s="250" t="s">
        <v>3881</v>
      </c>
      <c r="M111" s="96"/>
      <c r="N111" s="96"/>
      <c r="O111" s="96"/>
      <c r="P111" s="96"/>
      <c r="Q111" s="250" t="s">
        <v>23</v>
      </c>
      <c r="R111" s="96"/>
      <c r="S111" s="254" t="s">
        <v>1727</v>
      </c>
      <c r="T111" s="255" t="str">
        <f t="shared" si="1"/>
        <v/>
      </c>
      <c r="U111" s="254" t="str">
        <f t="shared" ref="U111:V111" si="592">IF(OR(($T111 = "Y"),ISNUMBER(SEARCH(U$1, $L111)), ISNUMBER(SEARCH(U$1, $N111)), ISNUMBER(SEARCH(U$1, $P111))), "Y", "")</f>
        <v>Y</v>
      </c>
      <c r="V111" s="255" t="str">
        <f t="shared" si="592"/>
        <v/>
      </c>
      <c r="W111" s="96" t="str">
        <f t="shared" ref="W111:X111" si="593">IF(OR(($V111="Y"),($T111 = "Y"),ISNUMBER(SEARCH(W$1, $L111)), ISNUMBER(SEARCH(W$1, $N111)), ISNUMBER(SEARCH(W$1, $P111))), "Y", "")</f>
        <v/>
      </c>
      <c r="X111" s="96" t="str">
        <f t="shared" si="593"/>
        <v/>
      </c>
      <c r="Y111" s="255" t="str">
        <f t="shared" si="4"/>
        <v/>
      </c>
      <c r="Z111" s="96" t="str">
        <f t="shared" ref="Z111:AA111" si="594">IF(OR(($Y111="Y"),($T111 = "Y"),ISNUMBER(SEARCH(Z$1, $L111)), ISNUMBER(SEARCH(Z$1, $N111)), ISNUMBER(SEARCH(Z$1, $P111))), "Y", "")</f>
        <v/>
      </c>
      <c r="AA111" s="254" t="str">
        <f t="shared" si="594"/>
        <v>Y</v>
      </c>
      <c r="AB111" s="96" t="str">
        <f t="shared" ref="AB111:AC111" si="595">IF(OR(($T111 = "Y"),ISNUMBER(SEARCH(AB$1, $L111)), ISNUMBER(SEARCH(AB$1, $N111)), ISNUMBER(SEARCH(AB$1, $P111))), "Y", "")</f>
        <v/>
      </c>
      <c r="AC111" s="258" t="str">
        <f t="shared" si="595"/>
        <v>Y</v>
      </c>
      <c r="AD111" s="254" t="str">
        <f t="shared" ref="AD111:AE111" si="596">IF(OR(($AC111="Y"),($T111 = "Y"),ISNUMBER(SEARCH(AD$1, $L111)), ISNUMBER(SEARCH(AD$1, $N111)), ISNUMBER(SEARCH(AD$1, $P111))), "Y", "")</f>
        <v>Y</v>
      </c>
      <c r="AE111" s="254" t="str">
        <f t="shared" si="596"/>
        <v>Y</v>
      </c>
      <c r="AF111" s="96" t="str">
        <f t="shared" si="8"/>
        <v/>
      </c>
      <c r="AG111" s="15">
        <f t="shared" si="476"/>
        <v>4</v>
      </c>
      <c r="AH111" s="250" t="s">
        <v>3539</v>
      </c>
      <c r="AI111" s="235" t="str">
        <f t="shared" si="268"/>
        <v>CM</v>
      </c>
      <c r="AJ111" s="96" t="str">
        <f t="shared" si="477"/>
        <v/>
      </c>
      <c r="AK111" s="96" t="str">
        <f t="shared" si="478"/>
        <v/>
      </c>
      <c r="AL111" s="96" t="str">
        <f t="shared" si="479"/>
        <v/>
      </c>
      <c r="AM111" s="256" t="str">
        <f t="shared" si="591"/>
        <v>CM</v>
      </c>
      <c r="AN111" s="96" t="str">
        <f t="shared" si="481"/>
        <v/>
      </c>
      <c r="AO111" s="264" t="str">
        <f t="shared" si="518"/>
        <v/>
      </c>
      <c r="AP111" s="235" t="str">
        <f t="shared" si="483"/>
        <v>CM</v>
      </c>
      <c r="AQ111" s="235" t="str">
        <f t="shared" si="484"/>
        <v>CM</v>
      </c>
      <c r="AR111" s="96"/>
      <c r="AS111" s="96" t="str">
        <f t="shared" si="485"/>
        <v/>
      </c>
      <c r="AT111" s="96"/>
      <c r="AU111" s="96"/>
      <c r="AV111" s="96"/>
      <c r="AW111" s="96"/>
      <c r="AX111" s="96"/>
      <c r="AY111" s="96"/>
      <c r="AZ111" s="96"/>
      <c r="BA111" s="96"/>
      <c r="BB111" s="96"/>
      <c r="BC111" s="96"/>
      <c r="BD111" s="96"/>
      <c r="BE111" s="96"/>
      <c r="BF111" s="96"/>
      <c r="BG111" s="96"/>
      <c r="BH111" s="96"/>
      <c r="BI111" s="96"/>
      <c r="BJ111" s="96"/>
      <c r="BK111" s="96"/>
      <c r="BL111" s="96"/>
      <c r="BM111" s="96"/>
      <c r="BN111" s="96"/>
      <c r="BO111" s="96"/>
      <c r="BP111" s="96"/>
      <c r="BQ111" s="96"/>
      <c r="BR111" s="96"/>
      <c r="BS111" s="96"/>
      <c r="BT111" s="96"/>
      <c r="BU111" s="96"/>
      <c r="BV111" s="96"/>
      <c r="BW111" s="96"/>
      <c r="BX111" s="96"/>
      <c r="BY111" s="96"/>
      <c r="BZ111" s="96"/>
      <c r="CA111" s="96"/>
      <c r="CB111" s="96"/>
      <c r="CC111" s="96"/>
      <c r="CD111" s="96"/>
      <c r="CE111" s="96"/>
      <c r="CF111" s="96"/>
    </row>
    <row r="112" spans="1:84" ht="20.399999999999999">
      <c r="A112" s="249">
        <v>45094.374261180557</v>
      </c>
      <c r="B112" s="250" t="s">
        <v>3882</v>
      </c>
      <c r="C112" s="251" t="str">
        <f t="array" ref="C112">UPPER(B112)</f>
        <v>MADDURIVAJI@GMAIL.COM</v>
      </c>
      <c r="D112" s="261" t="s">
        <v>215</v>
      </c>
      <c r="E112" s="250" t="s">
        <v>3883</v>
      </c>
      <c r="F112" s="252" t="str">
        <f t="shared" si="0"/>
        <v>CHANDRAMADDURI</v>
      </c>
      <c r="G112" s="253">
        <v>4698674534</v>
      </c>
      <c r="H112" s="250" t="s">
        <v>752</v>
      </c>
      <c r="I112" s="250" t="s">
        <v>35</v>
      </c>
      <c r="J112" s="96"/>
      <c r="K112" s="96"/>
      <c r="L112" s="96"/>
      <c r="M112" s="250" t="s">
        <v>30</v>
      </c>
      <c r="N112" s="250" t="s">
        <v>3815</v>
      </c>
      <c r="O112" s="96"/>
      <c r="P112" s="96"/>
      <c r="Q112" s="250" t="s">
        <v>23</v>
      </c>
      <c r="R112" s="96"/>
      <c r="S112" s="254" t="s">
        <v>1727</v>
      </c>
      <c r="T112" s="255" t="str">
        <f t="shared" si="1"/>
        <v/>
      </c>
      <c r="U112" s="254" t="str">
        <f t="shared" ref="U112:V112" si="597">IF(OR(($T112 = "Y"),ISNUMBER(SEARCH(U$1, $L112)), ISNUMBER(SEARCH(U$1, $N112)), ISNUMBER(SEARCH(U$1, $P112))), "Y", "")</f>
        <v>Y</v>
      </c>
      <c r="V112" s="258" t="str">
        <f t="shared" si="597"/>
        <v>Y</v>
      </c>
      <c r="W112" s="254" t="str">
        <f t="shared" ref="W112:X112" si="598">IF(OR(($V112="Y"),($T112 = "Y"),ISNUMBER(SEARCH(W$1, $L112)), ISNUMBER(SEARCH(W$1, $N112)), ISNUMBER(SEARCH(W$1, $P112))), "Y", "")</f>
        <v>Y</v>
      </c>
      <c r="X112" s="254" t="str">
        <f t="shared" si="598"/>
        <v>Y</v>
      </c>
      <c r="Y112" s="258" t="str">
        <f t="shared" si="4"/>
        <v>Y</v>
      </c>
      <c r="Z112" s="254" t="str">
        <f t="shared" ref="Z112:AA112" si="599">IF(OR(($Y112="Y"),($T112 = "Y"),ISNUMBER(SEARCH(Z$1, $L112)), ISNUMBER(SEARCH(Z$1, $N112)), ISNUMBER(SEARCH(Z$1, $P112))), "Y", "")</f>
        <v>Y</v>
      </c>
      <c r="AA112" s="254" t="str">
        <f t="shared" si="599"/>
        <v>Y</v>
      </c>
      <c r="AB112" s="254" t="str">
        <f t="shared" ref="AB112:AC112" si="600">IF(OR(($T112 = "Y"),ISNUMBER(SEARCH(AB$1, $L112)), ISNUMBER(SEARCH(AB$1, $N112)), ISNUMBER(SEARCH(AB$1, $P112))), "Y", "")</f>
        <v>Y</v>
      </c>
      <c r="AC112" s="258" t="str">
        <f t="shared" si="600"/>
        <v>Y</v>
      </c>
      <c r="AD112" s="254" t="str">
        <f t="shared" ref="AD112:AE112" si="601">IF(OR(($AC112="Y"),($T112 = "Y"),ISNUMBER(SEARCH(AD$1, $L112)), ISNUMBER(SEARCH(AD$1, $N112)), ISNUMBER(SEARCH(AD$1, $P112))), "Y", "")</f>
        <v>Y</v>
      </c>
      <c r="AE112" s="254" t="str">
        <f t="shared" si="601"/>
        <v>Y</v>
      </c>
      <c r="AF112" s="254" t="str">
        <f t="shared" si="8"/>
        <v>Y</v>
      </c>
      <c r="AG112" s="15">
        <f t="shared" si="476"/>
        <v>9</v>
      </c>
      <c r="AH112" s="250" t="s">
        <v>3563</v>
      </c>
      <c r="AI112" s="235" t="str">
        <f t="shared" si="268"/>
        <v>Event YM</v>
      </c>
      <c r="AJ112" s="235" t="str">
        <f t="shared" si="477"/>
        <v>Event YM</v>
      </c>
      <c r="AK112" s="235" t="str">
        <f t="shared" si="478"/>
        <v>Event YM</v>
      </c>
      <c r="AL112" s="235" t="str">
        <f t="shared" si="479"/>
        <v>Event YM</v>
      </c>
      <c r="AM112" s="256" t="str">
        <f t="shared" si="591"/>
        <v>Event YM</v>
      </c>
      <c r="AN112" s="235" t="str">
        <f t="shared" si="481"/>
        <v>Event YM</v>
      </c>
      <c r="AO112" s="257" t="str">
        <f t="shared" si="518"/>
        <v>Event YM</v>
      </c>
      <c r="AP112" s="235" t="str">
        <f t="shared" si="483"/>
        <v>Event YM</v>
      </c>
      <c r="AQ112" s="235" t="str">
        <f t="shared" si="484"/>
        <v>Event YM</v>
      </c>
      <c r="AR112" s="96"/>
      <c r="AS112" s="235" t="str">
        <f t="shared" si="485"/>
        <v>Event YM</v>
      </c>
      <c r="AT112" s="96"/>
      <c r="AU112" s="235" t="s">
        <v>174</v>
      </c>
      <c r="AV112" s="235" t="s">
        <v>979</v>
      </c>
      <c r="AW112" s="96"/>
      <c r="AX112" s="96"/>
      <c r="AY112" s="96"/>
      <c r="AZ112" s="96"/>
      <c r="BA112" s="96"/>
      <c r="BB112" s="96"/>
      <c r="BC112" s="96"/>
      <c r="BD112" s="96"/>
      <c r="BE112" s="96"/>
      <c r="BF112" s="96"/>
      <c r="BG112" s="96"/>
      <c r="BH112" s="96"/>
      <c r="BI112" s="96"/>
      <c r="BJ112" s="96"/>
      <c r="BK112" s="96"/>
      <c r="BL112" s="96"/>
      <c r="BM112" s="96"/>
      <c r="BN112" s="96"/>
      <c r="BO112" s="96"/>
      <c r="BP112" s="96"/>
      <c r="BQ112" s="96"/>
      <c r="BR112" s="96"/>
      <c r="BS112" s="96"/>
      <c r="BT112" s="96"/>
      <c r="BU112" s="96"/>
      <c r="BV112" s="96"/>
      <c r="BW112" s="96"/>
      <c r="BX112" s="96"/>
      <c r="BY112" s="96"/>
      <c r="BZ112" s="96"/>
      <c r="CA112" s="96"/>
      <c r="CB112" s="96"/>
      <c r="CC112" s="96"/>
      <c r="CD112" s="96"/>
      <c r="CE112" s="96"/>
      <c r="CF112" s="96"/>
    </row>
    <row r="113" spans="1:84" ht="20.399999999999999">
      <c r="A113" s="249">
        <v>45079.570853900463</v>
      </c>
      <c r="B113" s="250" t="s">
        <v>3884</v>
      </c>
      <c r="C113" s="251" t="str">
        <f t="array" ref="C113">UPPER(B113)</f>
        <v>CHOPPERLA.VASUDHA@GMAIL.COM</v>
      </c>
      <c r="D113" s="251" t="s">
        <v>3885</v>
      </c>
      <c r="E113" s="250" t="s">
        <v>3886</v>
      </c>
      <c r="F113" s="252" t="str">
        <f t="shared" si="0"/>
        <v xml:space="preserve">HARI VIRINCHI VELLAMPALLI </v>
      </c>
      <c r="G113" s="253">
        <v>6303863511</v>
      </c>
      <c r="H113" s="250" t="s">
        <v>2493</v>
      </c>
      <c r="I113" s="250" t="s">
        <v>2493</v>
      </c>
      <c r="J113" s="96"/>
      <c r="K113" s="96"/>
      <c r="L113" s="96"/>
      <c r="M113" s="96"/>
      <c r="N113" s="96"/>
      <c r="O113" s="96"/>
      <c r="P113" s="250" t="s">
        <v>3499</v>
      </c>
      <c r="Q113" s="250" t="s">
        <v>23</v>
      </c>
      <c r="R113" s="96"/>
      <c r="S113" s="258" t="s">
        <v>1727</v>
      </c>
      <c r="T113" s="255" t="str">
        <f t="shared" si="1"/>
        <v/>
      </c>
      <c r="U113" s="254" t="str">
        <f t="shared" ref="U113:V113" si="602">IF(OR(($T113 = "Y"),ISNUMBER(SEARCH(U$1, $L113)), ISNUMBER(SEARCH(U$1, $N113)), ISNUMBER(SEARCH(U$1, $P113))), "Y", "")</f>
        <v>Y</v>
      </c>
      <c r="V113" s="255" t="str">
        <f t="shared" si="602"/>
        <v/>
      </c>
      <c r="W113" s="96" t="str">
        <f t="shared" ref="W113:X113" si="603">IF(OR(($V113="Y"),($T113 = "Y"),ISNUMBER(SEARCH(W$1, $L113)), ISNUMBER(SEARCH(W$1, $N113)), ISNUMBER(SEARCH(W$1, $P113))), "Y", "")</f>
        <v/>
      </c>
      <c r="X113" s="96" t="str">
        <f t="shared" si="603"/>
        <v/>
      </c>
      <c r="Y113" s="255" t="str">
        <f t="shared" si="4"/>
        <v/>
      </c>
      <c r="Z113" s="96" t="str">
        <f t="shared" ref="Z113:AA113" si="604">IF(OR(($Y113="Y"),($T113 = "Y"),ISNUMBER(SEARCH(Z$1, $L113)), ISNUMBER(SEARCH(Z$1, $N113)), ISNUMBER(SEARCH(Z$1, $P113))), "Y", "")</f>
        <v/>
      </c>
      <c r="AA113" s="96" t="str">
        <f t="shared" si="604"/>
        <v/>
      </c>
      <c r="AB113" s="96" t="str">
        <f t="shared" ref="AB113:AC113" si="605">IF(OR(($T113 = "Y"),ISNUMBER(SEARCH(AB$1, $L113)), ISNUMBER(SEARCH(AB$1, $N113)), ISNUMBER(SEARCH(AB$1, $P113))), "Y", "")</f>
        <v/>
      </c>
      <c r="AC113" s="255" t="str">
        <f t="shared" si="605"/>
        <v/>
      </c>
      <c r="AD113" s="96" t="str">
        <f t="shared" ref="AD113:AE113" si="606">IF(OR(($AC113="Y"),($T113 = "Y"),ISNUMBER(SEARCH(AD$1, $L113)), ISNUMBER(SEARCH(AD$1, $N113)), ISNUMBER(SEARCH(AD$1, $P113))), "Y", "")</f>
        <v/>
      </c>
      <c r="AE113" s="96" t="str">
        <f t="shared" si="606"/>
        <v/>
      </c>
      <c r="AF113" s="96" t="str">
        <f t="shared" si="8"/>
        <v/>
      </c>
      <c r="AG113" s="15">
        <f t="shared" si="476"/>
        <v>1</v>
      </c>
      <c r="AH113" s="250" t="s">
        <v>1743</v>
      </c>
      <c r="AI113" s="235" t="str">
        <f t="shared" si="268"/>
        <v>Reserve</v>
      </c>
      <c r="AJ113" s="96" t="str">
        <f t="shared" si="477"/>
        <v/>
      </c>
      <c r="AK113" s="96" t="str">
        <f t="shared" si="478"/>
        <v/>
      </c>
      <c r="AL113" s="96" t="str">
        <f t="shared" si="479"/>
        <v/>
      </c>
      <c r="AM113" s="262" t="str">
        <f>IF((AA113="Y"),AI113,"")</f>
        <v/>
      </c>
      <c r="AN113" s="96" t="str">
        <f t="shared" si="481"/>
        <v/>
      </c>
      <c r="AO113" s="264" t="str">
        <f t="shared" si="518"/>
        <v/>
      </c>
      <c r="AP113" s="96" t="str">
        <f t="shared" si="483"/>
        <v/>
      </c>
      <c r="AQ113" s="96" t="str">
        <f t="shared" si="484"/>
        <v/>
      </c>
      <c r="AR113" s="96"/>
      <c r="AS113" s="96" t="str">
        <f t="shared" si="485"/>
        <v/>
      </c>
      <c r="AT113" s="96"/>
      <c r="AU113" s="96"/>
      <c r="AV113" s="96"/>
      <c r="AW113" s="96"/>
      <c r="AX113" s="96"/>
      <c r="AY113" s="96"/>
      <c r="AZ113" s="96"/>
      <c r="BA113" s="96"/>
      <c r="BB113" s="96"/>
      <c r="BC113" s="96"/>
      <c r="BD113" s="96"/>
      <c r="BE113" s="96"/>
      <c r="BF113" s="96"/>
      <c r="BG113" s="96"/>
      <c r="BH113" s="96"/>
      <c r="BI113" s="96"/>
      <c r="BJ113" s="96"/>
      <c r="BK113" s="96"/>
      <c r="BL113" s="96"/>
      <c r="BM113" s="96"/>
      <c r="BN113" s="96"/>
      <c r="BO113" s="96"/>
      <c r="BP113" s="96"/>
      <c r="BQ113" s="96"/>
      <c r="BR113" s="96"/>
      <c r="BS113" s="96"/>
      <c r="BT113" s="96"/>
      <c r="BU113" s="96"/>
      <c r="BV113" s="96"/>
      <c r="BW113" s="96"/>
      <c r="BX113" s="96"/>
      <c r="BY113" s="96"/>
      <c r="BZ113" s="96"/>
      <c r="CA113" s="96"/>
      <c r="CB113" s="96"/>
      <c r="CC113" s="96"/>
      <c r="CD113" s="96"/>
      <c r="CE113" s="96"/>
      <c r="CF113" s="96"/>
    </row>
    <row r="114" spans="1:84" ht="20.399999999999999">
      <c r="A114" s="249">
        <v>45094.449456111106</v>
      </c>
      <c r="B114" s="250" t="s">
        <v>3887</v>
      </c>
      <c r="C114" s="251" t="str">
        <f t="array" ref="C114">UPPER(B114)</f>
        <v>KARUNA.MAKAM@GMAIL.COM</v>
      </c>
      <c r="D114" s="250" t="s">
        <v>3888</v>
      </c>
      <c r="E114" s="250" t="s">
        <v>3889</v>
      </c>
      <c r="F114" s="252" t="str">
        <f t="shared" si="0"/>
        <v>KARUNAMAKAM</v>
      </c>
      <c r="G114" s="253">
        <v>2145978657</v>
      </c>
      <c r="H114" s="250" t="s">
        <v>2493</v>
      </c>
      <c r="I114" s="250" t="s">
        <v>35</v>
      </c>
      <c r="J114" s="96"/>
      <c r="K114" s="96"/>
      <c r="L114" s="96"/>
      <c r="M114" s="250" t="s">
        <v>156</v>
      </c>
      <c r="N114" s="250" t="s">
        <v>3505</v>
      </c>
      <c r="O114" s="96"/>
      <c r="P114" s="96"/>
      <c r="Q114" s="250" t="s">
        <v>23</v>
      </c>
      <c r="R114" s="96"/>
      <c r="S114" s="254" t="s">
        <v>1727</v>
      </c>
      <c r="T114" s="255" t="str">
        <f t="shared" si="1"/>
        <v/>
      </c>
      <c r="U114" s="96" t="str">
        <f t="shared" ref="U114:V114" si="607">IF(OR(($T114 = "Y"),ISNUMBER(SEARCH(U$1, $L114)), ISNUMBER(SEARCH(U$1, $N114)), ISNUMBER(SEARCH(U$1, $P114))), "Y", "")</f>
        <v/>
      </c>
      <c r="V114" s="255" t="str">
        <f t="shared" si="607"/>
        <v/>
      </c>
      <c r="W114" s="96" t="str">
        <f t="shared" ref="W114:X114" si="608">IF(OR(($V114="Y"),($T114 = "Y"),ISNUMBER(SEARCH(W$1, $L114)), ISNUMBER(SEARCH(W$1, $N114)), ISNUMBER(SEARCH(W$1, $P114))), "Y", "")</f>
        <v/>
      </c>
      <c r="X114" s="96" t="str">
        <f t="shared" si="608"/>
        <v/>
      </c>
      <c r="Y114" s="255" t="str">
        <f t="shared" si="4"/>
        <v/>
      </c>
      <c r="Z114" s="96" t="str">
        <f t="shared" ref="Z114:AA114" si="609">IF(OR(($Y114="Y"),($T114 = "Y"),ISNUMBER(SEARCH(Z$1, $L114)), ISNUMBER(SEARCH(Z$1, $N114)), ISNUMBER(SEARCH(Z$1, $P114))), "Y", "")</f>
        <v/>
      </c>
      <c r="AA114" s="254" t="str">
        <f t="shared" si="609"/>
        <v>Y</v>
      </c>
      <c r="AB114" s="96" t="str">
        <f t="shared" ref="AB114:AC114" si="610">IF(OR(($T114 = "Y"),ISNUMBER(SEARCH(AB$1, $L114)), ISNUMBER(SEARCH(AB$1, $N114)), ISNUMBER(SEARCH(AB$1, $P114))), "Y", "")</f>
        <v/>
      </c>
      <c r="AC114" s="255" t="str">
        <f t="shared" si="610"/>
        <v/>
      </c>
      <c r="AD114" s="96" t="str">
        <f t="shared" ref="AD114:AE114" si="611">IF(OR(($AC114="Y"),($T114 = "Y"),ISNUMBER(SEARCH(AD$1, $L114)), ISNUMBER(SEARCH(AD$1, $N114)), ISNUMBER(SEARCH(AD$1, $P114))), "Y", "")</f>
        <v/>
      </c>
      <c r="AE114" s="96" t="str">
        <f t="shared" si="611"/>
        <v/>
      </c>
      <c r="AF114" s="96" t="str">
        <f t="shared" si="8"/>
        <v/>
      </c>
      <c r="AG114" s="15">
        <f t="shared" si="476"/>
        <v>1</v>
      </c>
      <c r="AH114" s="250" t="s">
        <v>1743</v>
      </c>
      <c r="AI114" s="96" t="str">
        <f t="shared" si="268"/>
        <v/>
      </c>
      <c r="AJ114" s="96" t="str">
        <f t="shared" si="477"/>
        <v/>
      </c>
      <c r="AK114" s="96" t="str">
        <f t="shared" si="478"/>
        <v/>
      </c>
      <c r="AL114" s="96" t="str">
        <f t="shared" si="479"/>
        <v/>
      </c>
      <c r="AM114" s="256" t="str">
        <f t="shared" ref="AM114:AM117" si="612">IF((AA114="Y"),AH114,"")</f>
        <v>Reserve</v>
      </c>
      <c r="AN114" s="96" t="str">
        <f t="shared" si="481"/>
        <v/>
      </c>
      <c r="AO114" s="264" t="str">
        <f t="shared" si="518"/>
        <v/>
      </c>
      <c r="AP114" s="96" t="str">
        <f t="shared" si="483"/>
        <v/>
      </c>
      <c r="AQ114" s="96" t="str">
        <f t="shared" si="484"/>
        <v/>
      </c>
      <c r="AR114" s="96"/>
      <c r="AS114" s="96" t="str">
        <f t="shared" si="485"/>
        <v/>
      </c>
      <c r="AT114" s="96"/>
      <c r="AU114" s="96"/>
      <c r="AV114" s="96"/>
      <c r="AW114" s="96"/>
      <c r="AX114" s="96"/>
      <c r="AY114" s="96"/>
      <c r="AZ114" s="96"/>
      <c r="BA114" s="96"/>
      <c r="BB114" s="96"/>
      <c r="BC114" s="96"/>
      <c r="BD114" s="96"/>
      <c r="BE114" s="96"/>
      <c r="BF114" s="96"/>
      <c r="BG114" s="96"/>
      <c r="BH114" s="96"/>
      <c r="BI114" s="96"/>
      <c r="BJ114" s="96"/>
      <c r="BK114" s="96"/>
      <c r="BL114" s="96"/>
      <c r="BM114" s="96"/>
      <c r="BN114" s="96"/>
      <c r="BO114" s="96"/>
      <c r="BP114" s="96"/>
      <c r="BQ114" s="96"/>
      <c r="BR114" s="96"/>
      <c r="BS114" s="96"/>
      <c r="BT114" s="96"/>
      <c r="BU114" s="96"/>
      <c r="BV114" s="96"/>
      <c r="BW114" s="96"/>
      <c r="BX114" s="96"/>
      <c r="BY114" s="96"/>
      <c r="BZ114" s="96"/>
      <c r="CA114" s="96"/>
      <c r="CB114" s="96"/>
      <c r="CC114" s="96"/>
      <c r="CD114" s="96"/>
      <c r="CE114" s="96"/>
      <c r="CF114" s="96"/>
    </row>
    <row r="115" spans="1:84" ht="20.399999999999999">
      <c r="A115" s="249">
        <v>45094.474188333334</v>
      </c>
      <c r="B115" s="250" t="s">
        <v>3890</v>
      </c>
      <c r="C115" s="251" t="str">
        <f t="array" ref="C115">UPPER(B115)</f>
        <v>PAVAN.THAKKAR93@GMAIL.COM</v>
      </c>
      <c r="D115" s="261" t="s">
        <v>1190</v>
      </c>
      <c r="E115" s="250" t="s">
        <v>1635</v>
      </c>
      <c r="F115" s="252" t="str">
        <f t="shared" si="0"/>
        <v>PAVANTHAKKAR</v>
      </c>
      <c r="G115" s="253">
        <v>2246783673</v>
      </c>
      <c r="H115" s="250" t="s">
        <v>18</v>
      </c>
      <c r="I115" s="250" t="s">
        <v>35</v>
      </c>
      <c r="J115" s="96"/>
      <c r="K115" s="96"/>
      <c r="L115" s="96"/>
      <c r="M115" s="250" t="s">
        <v>147</v>
      </c>
      <c r="N115" s="250" t="s">
        <v>3891</v>
      </c>
      <c r="O115" s="96"/>
      <c r="P115" s="96"/>
      <c r="Q115" s="250" t="s">
        <v>23</v>
      </c>
      <c r="R115" s="96"/>
      <c r="S115" s="254" t="s">
        <v>1727</v>
      </c>
      <c r="T115" s="255" t="str">
        <f t="shared" si="1"/>
        <v/>
      </c>
      <c r="U115" s="96" t="str">
        <f t="shared" ref="U115:V115" si="613">IF(OR(($T115 = "Y"),ISNUMBER(SEARCH(U$1, $L115)), ISNUMBER(SEARCH(U$1, $N115)), ISNUMBER(SEARCH(U$1, $P115))), "Y", "")</f>
        <v/>
      </c>
      <c r="V115" s="255" t="str">
        <f t="shared" si="613"/>
        <v/>
      </c>
      <c r="W115" s="96" t="str">
        <f t="shared" ref="W115:X115" si="614">IF(OR(($V115="Y"),($T115 = "Y"),ISNUMBER(SEARCH(W$1, $L115)), ISNUMBER(SEARCH(W$1, $N115)), ISNUMBER(SEARCH(W$1, $P115))), "Y", "")</f>
        <v/>
      </c>
      <c r="X115" s="96" t="str">
        <f t="shared" si="614"/>
        <v/>
      </c>
      <c r="Y115" s="255" t="str">
        <f t="shared" si="4"/>
        <v/>
      </c>
      <c r="Z115" s="254" t="str">
        <f t="shared" ref="Z115:AA115" si="615">IF(OR(($Y115="Y"),($T115 = "Y"),ISNUMBER(SEARCH(Z$1, $L115)), ISNUMBER(SEARCH(Z$1, $N115)), ISNUMBER(SEARCH(Z$1, $P115))), "Y", "")</f>
        <v>Y</v>
      </c>
      <c r="AA115" s="254" t="str">
        <f t="shared" si="615"/>
        <v>Y</v>
      </c>
      <c r="AB115" s="254" t="str">
        <f t="shared" ref="AB115:AC115" si="616">IF(OR(($T115 = "Y"),ISNUMBER(SEARCH(AB$1, $L115)), ISNUMBER(SEARCH(AB$1, $N115)), ISNUMBER(SEARCH(AB$1, $P115))), "Y", "")</f>
        <v>Y</v>
      </c>
      <c r="AC115" s="255" t="str">
        <f t="shared" si="616"/>
        <v/>
      </c>
      <c r="AD115" s="96" t="str">
        <f t="shared" ref="AD115:AE115" si="617">IF(OR(($AC115="Y"),($T115 = "Y"),ISNUMBER(SEARCH(AD$1, $L115)), ISNUMBER(SEARCH(AD$1, $N115)), ISNUMBER(SEARCH(AD$1, $P115))), "Y", "")</f>
        <v/>
      </c>
      <c r="AE115" s="96" t="str">
        <f t="shared" si="617"/>
        <v/>
      </c>
      <c r="AF115" s="96" t="str">
        <f t="shared" si="8"/>
        <v/>
      </c>
      <c r="AG115" s="15">
        <f t="shared" si="476"/>
        <v>3</v>
      </c>
      <c r="AH115" s="250" t="s">
        <v>3539</v>
      </c>
      <c r="AI115" s="96" t="str">
        <f t="shared" si="268"/>
        <v/>
      </c>
      <c r="AJ115" s="96" t="str">
        <f t="shared" si="477"/>
        <v/>
      </c>
      <c r="AK115" s="96" t="str">
        <f t="shared" si="478"/>
        <v/>
      </c>
      <c r="AL115" s="235" t="str">
        <f t="shared" si="479"/>
        <v>CM</v>
      </c>
      <c r="AM115" s="256" t="str">
        <f t="shared" si="612"/>
        <v>CM</v>
      </c>
      <c r="AN115" s="235" t="str">
        <f t="shared" si="481"/>
        <v>CM</v>
      </c>
      <c r="AO115" s="257" t="str">
        <f t="shared" si="518"/>
        <v>CM</v>
      </c>
      <c r="AP115" s="96" t="str">
        <f t="shared" si="483"/>
        <v/>
      </c>
      <c r="AQ115" s="96" t="str">
        <f t="shared" si="484"/>
        <v/>
      </c>
      <c r="AR115" s="96"/>
      <c r="AS115" s="96" t="str">
        <f t="shared" si="485"/>
        <v/>
      </c>
      <c r="AT115" s="96"/>
      <c r="AU115" s="235" t="s">
        <v>174</v>
      </c>
      <c r="AV115" s="235" t="s">
        <v>979</v>
      </c>
      <c r="AW115" s="96"/>
      <c r="AX115" s="96"/>
      <c r="AY115" s="96"/>
      <c r="AZ115" s="96"/>
      <c r="BA115" s="96"/>
      <c r="BB115" s="96"/>
      <c r="BC115" s="96"/>
      <c r="BD115" s="96"/>
      <c r="BE115" s="96"/>
      <c r="BF115" s="96"/>
      <c r="BG115" s="96"/>
      <c r="BH115" s="96"/>
      <c r="BI115" s="96"/>
      <c r="BJ115" s="96"/>
      <c r="BK115" s="96"/>
      <c r="BL115" s="96"/>
      <c r="BM115" s="96"/>
      <c r="BN115" s="96"/>
      <c r="BO115" s="96"/>
      <c r="BP115" s="96"/>
      <c r="BQ115" s="96"/>
      <c r="BR115" s="96"/>
      <c r="BS115" s="96"/>
      <c r="BT115" s="96"/>
      <c r="BU115" s="96"/>
      <c r="BV115" s="96"/>
      <c r="BW115" s="96"/>
      <c r="BX115" s="96"/>
      <c r="BY115" s="96"/>
      <c r="BZ115" s="96"/>
      <c r="CA115" s="96"/>
      <c r="CB115" s="96"/>
      <c r="CC115" s="96"/>
      <c r="CD115" s="96"/>
      <c r="CE115" s="96"/>
      <c r="CF115" s="96"/>
    </row>
    <row r="116" spans="1:84" ht="40.799999999999997">
      <c r="A116" s="249">
        <v>45079.581633900467</v>
      </c>
      <c r="B116" s="250" t="s">
        <v>3892</v>
      </c>
      <c r="C116" s="251" t="str">
        <f t="array" ref="C116">UPPER(B116)</f>
        <v>VASUDEV.BV@GMAIL.COM</v>
      </c>
      <c r="D116" s="261" t="s">
        <v>3893</v>
      </c>
      <c r="E116" s="250" t="s">
        <v>3894</v>
      </c>
      <c r="F116" s="252" t="str">
        <f t="shared" si="0"/>
        <v xml:space="preserve">VASUDEVBOGGURAM </v>
      </c>
      <c r="G116" s="250" t="s">
        <v>3895</v>
      </c>
      <c r="H116" s="250" t="s">
        <v>18</v>
      </c>
      <c r="I116" s="250" t="s">
        <v>20</v>
      </c>
      <c r="J116" s="250" t="s">
        <v>3896</v>
      </c>
      <c r="K116" s="250" t="s">
        <v>156</v>
      </c>
      <c r="L116" s="250" t="s">
        <v>3613</v>
      </c>
      <c r="M116" s="96"/>
      <c r="N116" s="96"/>
      <c r="O116" s="96"/>
      <c r="P116" s="96"/>
      <c r="Q116" s="250" t="s">
        <v>23</v>
      </c>
      <c r="R116" s="96"/>
      <c r="S116" s="258" t="s">
        <v>1727</v>
      </c>
      <c r="T116" s="255" t="str">
        <f t="shared" si="1"/>
        <v/>
      </c>
      <c r="U116" s="96" t="str">
        <f t="shared" ref="U116:V116" si="618">IF(OR(($T116 = "Y"),ISNUMBER(SEARCH(U$1, $L116)), ISNUMBER(SEARCH(U$1, $N116)), ISNUMBER(SEARCH(U$1, $P116))), "Y", "")</f>
        <v/>
      </c>
      <c r="V116" s="255" t="str">
        <f t="shared" si="618"/>
        <v/>
      </c>
      <c r="W116" s="96" t="str">
        <f t="shared" ref="W116:X116" si="619">IF(OR(($V116="Y"),($T116 = "Y"),ISNUMBER(SEARCH(W$1, $L116)), ISNUMBER(SEARCH(W$1, $N116)), ISNUMBER(SEARCH(W$1, $P116))), "Y", "")</f>
        <v/>
      </c>
      <c r="X116" s="254" t="str">
        <f t="shared" si="619"/>
        <v>Y</v>
      </c>
      <c r="Y116" s="258" t="str">
        <f t="shared" si="4"/>
        <v>Y</v>
      </c>
      <c r="Z116" s="254" t="str">
        <f t="shared" ref="Z116:AA116" si="620">IF(OR(($Y116="Y"),($T116 = "Y"),ISNUMBER(SEARCH(Z$1, $L116)), ISNUMBER(SEARCH(Z$1, $N116)), ISNUMBER(SEARCH(Z$1, $P116))), "Y", "")</f>
        <v>Y</v>
      </c>
      <c r="AA116" s="254" t="str">
        <f t="shared" si="620"/>
        <v>Y</v>
      </c>
      <c r="AB116" s="254" t="str">
        <f t="shared" ref="AB116:AC116" si="621">IF(OR(($T116 = "Y"),ISNUMBER(SEARCH(AB$1, $L116)), ISNUMBER(SEARCH(AB$1, $N116)), ISNUMBER(SEARCH(AB$1, $P116))), "Y", "")</f>
        <v>Y</v>
      </c>
      <c r="AC116" s="258" t="str">
        <f t="shared" si="621"/>
        <v>Y</v>
      </c>
      <c r="AD116" s="254" t="str">
        <f t="shared" ref="AD116:AE116" si="622">IF(OR(($AC116="Y"),($T116 = "Y"),ISNUMBER(SEARCH(AD$1, $L116)), ISNUMBER(SEARCH(AD$1, $N116)), ISNUMBER(SEARCH(AD$1, $P116))), "Y", "")</f>
        <v>Y</v>
      </c>
      <c r="AE116" s="254" t="str">
        <f t="shared" si="622"/>
        <v>Y</v>
      </c>
      <c r="AF116" s="254" t="str">
        <f t="shared" si="8"/>
        <v>Y</v>
      </c>
      <c r="AG116" s="15">
        <f t="shared" si="476"/>
        <v>7</v>
      </c>
      <c r="AH116" s="250" t="s">
        <v>3599</v>
      </c>
      <c r="AI116" s="96" t="str">
        <f t="shared" si="268"/>
        <v/>
      </c>
      <c r="AJ116" s="96" t="str">
        <f t="shared" si="477"/>
        <v/>
      </c>
      <c r="AK116" s="235" t="str">
        <f t="shared" si="478"/>
        <v>Tents / Dine-in Arrangement</v>
      </c>
      <c r="AL116" s="235" t="str">
        <f t="shared" si="479"/>
        <v>Tents / Dine-in Arrangement</v>
      </c>
      <c r="AM116" s="256" t="str">
        <f t="shared" si="612"/>
        <v>Tents / Dine-in Arrangement</v>
      </c>
      <c r="AN116" s="235" t="str">
        <f t="shared" si="481"/>
        <v>Tents / Dine-in Arrangement</v>
      </c>
      <c r="AO116" s="257" t="str">
        <f t="shared" si="518"/>
        <v>Tents / Dine-in Arrangement</v>
      </c>
      <c r="AP116" s="235" t="str">
        <f t="shared" si="483"/>
        <v>Tents / Dine-in Arrangement</v>
      </c>
      <c r="AQ116" s="235" t="str">
        <f t="shared" si="484"/>
        <v>Tents / Dine-in Arrangement</v>
      </c>
      <c r="AR116" s="96"/>
      <c r="AS116" s="235" t="str">
        <f t="shared" si="485"/>
        <v>Tents / Dine-in Arrangement</v>
      </c>
      <c r="AT116" s="96"/>
      <c r="AU116" s="235" t="s">
        <v>174</v>
      </c>
      <c r="AV116" s="235" t="s">
        <v>979</v>
      </c>
      <c r="AW116" s="96"/>
      <c r="AX116" s="96"/>
      <c r="AY116" s="96"/>
      <c r="AZ116" s="96"/>
      <c r="BA116" s="96"/>
      <c r="BB116" s="96"/>
      <c r="BC116" s="96"/>
      <c r="BD116" s="96"/>
      <c r="BE116" s="96"/>
      <c r="BF116" s="96"/>
      <c r="BG116" s="96"/>
      <c r="BH116" s="96"/>
      <c r="BI116" s="96"/>
      <c r="BJ116" s="96"/>
      <c r="BK116" s="96"/>
      <c r="BL116" s="96"/>
      <c r="BM116" s="96"/>
      <c r="BN116" s="96"/>
      <c r="BO116" s="96"/>
      <c r="BP116" s="96"/>
      <c r="BQ116" s="96"/>
      <c r="BR116" s="96"/>
      <c r="BS116" s="96"/>
      <c r="BT116" s="96"/>
      <c r="BU116" s="96"/>
      <c r="BV116" s="96"/>
      <c r="BW116" s="96"/>
      <c r="BX116" s="96"/>
      <c r="BY116" s="96"/>
      <c r="BZ116" s="96"/>
      <c r="CA116" s="96"/>
      <c r="CB116" s="96"/>
      <c r="CC116" s="96"/>
      <c r="CD116" s="96"/>
      <c r="CE116" s="96"/>
      <c r="CF116" s="96"/>
    </row>
    <row r="117" spans="1:84" ht="20.399999999999999">
      <c r="A117" s="249">
        <v>45094.686458090277</v>
      </c>
      <c r="B117" s="250" t="s">
        <v>832</v>
      </c>
      <c r="C117" s="251" t="str">
        <f t="array" ref="C117">UPPER(B117)</f>
        <v>SUNEEL.JAKKA@GMAIL.COM</v>
      </c>
      <c r="D117" s="261" t="s">
        <v>833</v>
      </c>
      <c r="E117" s="250" t="s">
        <v>834</v>
      </c>
      <c r="F117" s="252" t="str">
        <f t="shared" si="0"/>
        <v>SUNEELJAKKA</v>
      </c>
      <c r="G117" s="253">
        <v>7135949072</v>
      </c>
      <c r="H117" s="250" t="s">
        <v>18</v>
      </c>
      <c r="I117" s="250" t="s">
        <v>20</v>
      </c>
      <c r="J117" s="250" t="s">
        <v>3897</v>
      </c>
      <c r="K117" s="250" t="s">
        <v>156</v>
      </c>
      <c r="L117" s="250" t="s">
        <v>3498</v>
      </c>
      <c r="M117" s="96"/>
      <c r="N117" s="96"/>
      <c r="O117" s="96"/>
      <c r="P117" s="96"/>
      <c r="Q117" s="250" t="s">
        <v>23</v>
      </c>
      <c r="R117" s="96"/>
      <c r="S117" s="254" t="s">
        <v>1727</v>
      </c>
      <c r="T117" s="258" t="str">
        <f t="shared" si="1"/>
        <v>Y</v>
      </c>
      <c r="U117" s="254" t="str">
        <f t="shared" ref="U117:V117" si="623">IF(OR(($T117 = "Y"),ISNUMBER(SEARCH(U$1, $L117)), ISNUMBER(SEARCH(U$1, $N117)), ISNUMBER(SEARCH(U$1, $P117))), "Y", "")</f>
        <v>Y</v>
      </c>
      <c r="V117" s="258" t="str">
        <f t="shared" si="623"/>
        <v>Y</v>
      </c>
      <c r="W117" s="254" t="str">
        <f t="shared" ref="W117:X117" si="624">IF(OR(($V117="Y"),($T117 = "Y"),ISNUMBER(SEARCH(W$1, $L117)), ISNUMBER(SEARCH(W$1, $N117)), ISNUMBER(SEARCH(W$1, $P117))), "Y", "")</f>
        <v>Y</v>
      </c>
      <c r="X117" s="254" t="str">
        <f t="shared" si="624"/>
        <v>Y</v>
      </c>
      <c r="Y117" s="258" t="str">
        <f t="shared" si="4"/>
        <v>Y</v>
      </c>
      <c r="Z117" s="254" t="str">
        <f t="shared" ref="Z117:AA117" si="625">IF(OR(($Y117="Y"),($T117 = "Y"),ISNUMBER(SEARCH(Z$1, $L117)), ISNUMBER(SEARCH(Z$1, $N117)), ISNUMBER(SEARCH(Z$1, $P117))), "Y", "")</f>
        <v>Y</v>
      </c>
      <c r="AA117" s="254" t="str">
        <f t="shared" si="625"/>
        <v>Y</v>
      </c>
      <c r="AB117" s="254" t="str">
        <f t="shared" ref="AB117:AC117" si="626">IF(OR(($T117 = "Y"),ISNUMBER(SEARCH(AB$1, $L117)), ISNUMBER(SEARCH(AB$1, $N117)), ISNUMBER(SEARCH(AB$1, $P117))), "Y", "")</f>
        <v>Y</v>
      </c>
      <c r="AC117" s="258" t="str">
        <f t="shared" si="626"/>
        <v>Y</v>
      </c>
      <c r="AD117" s="254" t="str">
        <f t="shared" ref="AD117:AE117" si="627">IF(OR(($AC117="Y"),($T117 = "Y"),ISNUMBER(SEARCH(AD$1, $L117)), ISNUMBER(SEARCH(AD$1, $N117)), ISNUMBER(SEARCH(AD$1, $P117))), "Y", "")</f>
        <v>Y</v>
      </c>
      <c r="AE117" s="254" t="str">
        <f t="shared" si="627"/>
        <v>Y</v>
      </c>
      <c r="AF117" s="254" t="str">
        <f t="shared" si="8"/>
        <v>Y</v>
      </c>
      <c r="AG117" s="15">
        <f t="shared" si="476"/>
        <v>9</v>
      </c>
      <c r="AH117" s="250" t="s">
        <v>3539</v>
      </c>
      <c r="AI117" s="235" t="str">
        <f t="shared" si="268"/>
        <v>CM</v>
      </c>
      <c r="AJ117" s="235" t="str">
        <f t="shared" si="477"/>
        <v>CM</v>
      </c>
      <c r="AK117" s="235" t="str">
        <f t="shared" si="478"/>
        <v>CM</v>
      </c>
      <c r="AL117" s="235" t="str">
        <f t="shared" si="479"/>
        <v>CM</v>
      </c>
      <c r="AM117" s="256" t="str">
        <f t="shared" si="612"/>
        <v>CM</v>
      </c>
      <c r="AN117" s="235" t="str">
        <f t="shared" si="481"/>
        <v>CM</v>
      </c>
      <c r="AO117" s="257" t="str">
        <f t="shared" si="518"/>
        <v>CM</v>
      </c>
      <c r="AP117" s="235" t="str">
        <f t="shared" si="483"/>
        <v>CM</v>
      </c>
      <c r="AQ117" s="235" t="str">
        <f t="shared" si="484"/>
        <v>CM</v>
      </c>
      <c r="AR117" s="96"/>
      <c r="AS117" s="235" t="str">
        <f t="shared" si="485"/>
        <v>CM</v>
      </c>
      <c r="AT117" s="96"/>
      <c r="AU117" s="96"/>
      <c r="AV117" s="96"/>
      <c r="AW117" s="96"/>
      <c r="AX117" s="96"/>
      <c r="AY117" s="96"/>
      <c r="AZ117" s="96"/>
      <c r="BA117" s="96"/>
      <c r="BB117" s="96"/>
      <c r="BC117" s="96"/>
      <c r="BD117" s="96"/>
      <c r="BE117" s="96"/>
      <c r="BF117" s="96"/>
      <c r="BG117" s="96"/>
      <c r="BH117" s="96"/>
      <c r="BI117" s="96"/>
      <c r="BJ117" s="96"/>
      <c r="BK117" s="96"/>
      <c r="BL117" s="96"/>
      <c r="BM117" s="96"/>
      <c r="BN117" s="96"/>
      <c r="BO117" s="96"/>
      <c r="BP117" s="96"/>
      <c r="BQ117" s="96"/>
      <c r="BR117" s="96"/>
      <c r="BS117" s="96"/>
      <c r="BT117" s="96"/>
      <c r="BU117" s="96"/>
      <c r="BV117" s="96"/>
      <c r="BW117" s="96"/>
      <c r="BX117" s="96"/>
      <c r="BY117" s="96"/>
      <c r="BZ117" s="96"/>
      <c r="CA117" s="96"/>
      <c r="CB117" s="96"/>
      <c r="CC117" s="96"/>
      <c r="CD117" s="96"/>
      <c r="CE117" s="96"/>
      <c r="CF117" s="96"/>
    </row>
    <row r="118" spans="1:84" ht="20.399999999999999">
      <c r="A118" s="249">
        <v>45094.719193645833</v>
      </c>
      <c r="B118" s="250" t="s">
        <v>3898</v>
      </c>
      <c r="C118" s="251" t="str">
        <f t="array" ref="C118">UPPER(B118)</f>
        <v>PRAVEENS19@GMAIL.COM</v>
      </c>
      <c r="D118" s="250" t="s">
        <v>3899</v>
      </c>
      <c r="E118" s="250" t="s">
        <v>3900</v>
      </c>
      <c r="F118" s="252" t="str">
        <f t="shared" si="0"/>
        <v xml:space="preserve">PRAVEEN KUMARSOMISETTY </v>
      </c>
      <c r="G118" s="253">
        <v>9722072476</v>
      </c>
      <c r="H118" s="250" t="s">
        <v>752</v>
      </c>
      <c r="I118" s="250" t="s">
        <v>35</v>
      </c>
      <c r="J118" s="96"/>
      <c r="K118" s="96"/>
      <c r="L118" s="96"/>
      <c r="M118" s="250" t="s">
        <v>156</v>
      </c>
      <c r="N118" s="250" t="s">
        <v>3504</v>
      </c>
      <c r="O118" s="96"/>
      <c r="P118" s="96"/>
      <c r="Q118" s="250" t="s">
        <v>23</v>
      </c>
      <c r="R118" s="96"/>
      <c r="S118" s="254" t="s">
        <v>1727</v>
      </c>
      <c r="T118" s="255" t="str">
        <f t="shared" si="1"/>
        <v/>
      </c>
      <c r="U118" s="96" t="str">
        <f t="shared" ref="U118:V118" si="628">IF(OR(($T118 = "Y"),ISNUMBER(SEARCH(U$1, $L118)), ISNUMBER(SEARCH(U$1, $N118)), ISNUMBER(SEARCH(U$1, $P118))), "Y", "")</f>
        <v/>
      </c>
      <c r="V118" s="255" t="str">
        <f t="shared" si="628"/>
        <v/>
      </c>
      <c r="W118" s="96" t="str">
        <f t="shared" ref="W118:X118" si="629">IF(OR(($V118="Y"),($T118 = "Y"),ISNUMBER(SEARCH(W$1, $L118)), ISNUMBER(SEARCH(W$1, $N118)), ISNUMBER(SEARCH(W$1, $P118))), "Y", "")</f>
        <v/>
      </c>
      <c r="X118" s="96" t="str">
        <f t="shared" si="629"/>
        <v/>
      </c>
      <c r="Y118" s="255" t="str">
        <f t="shared" si="4"/>
        <v/>
      </c>
      <c r="Z118" s="254" t="str">
        <f t="shared" ref="Z118:AA118" si="630">IF(OR(($Y118="Y"),($T118 = "Y"),ISNUMBER(SEARCH(Z$1, $L118)), ISNUMBER(SEARCH(Z$1, $N118)), ISNUMBER(SEARCH(Z$1, $P118))), "Y", "")</f>
        <v>Y</v>
      </c>
      <c r="AA118" s="96" t="str">
        <f t="shared" si="630"/>
        <v/>
      </c>
      <c r="AB118" s="96" t="str">
        <f t="shared" ref="AB118:AC118" si="631">IF(OR(($T118 = "Y"),ISNUMBER(SEARCH(AB$1, $L118)), ISNUMBER(SEARCH(AB$1, $N118)), ISNUMBER(SEARCH(AB$1, $P118))), "Y", "")</f>
        <v/>
      </c>
      <c r="AC118" s="255" t="str">
        <f t="shared" si="631"/>
        <v/>
      </c>
      <c r="AD118" s="96" t="str">
        <f t="shared" ref="AD118:AE118" si="632">IF(OR(($AC118="Y"),($T118 = "Y"),ISNUMBER(SEARCH(AD$1, $L118)), ISNUMBER(SEARCH(AD$1, $N118)), ISNUMBER(SEARCH(AD$1, $P118))), "Y", "")</f>
        <v/>
      </c>
      <c r="AE118" s="96" t="str">
        <f t="shared" si="632"/>
        <v/>
      </c>
      <c r="AF118" s="96" t="str">
        <f t="shared" si="8"/>
        <v/>
      </c>
      <c r="AG118" s="15">
        <f t="shared" si="476"/>
        <v>1</v>
      </c>
      <c r="AH118" s="250" t="s">
        <v>1743</v>
      </c>
      <c r="AI118" s="96" t="str">
        <f t="shared" si="268"/>
        <v/>
      </c>
      <c r="AJ118" s="96" t="str">
        <f t="shared" si="477"/>
        <v/>
      </c>
      <c r="AK118" s="96" t="str">
        <f t="shared" si="478"/>
        <v/>
      </c>
      <c r="AL118" s="235" t="str">
        <f t="shared" si="479"/>
        <v>Reserve</v>
      </c>
      <c r="AM118" s="262" t="str">
        <f>IF((AA118="Y"),AI118,"")</f>
        <v/>
      </c>
      <c r="AN118" s="96" t="str">
        <f t="shared" si="481"/>
        <v/>
      </c>
      <c r="AO118" s="264" t="str">
        <f t="shared" si="518"/>
        <v/>
      </c>
      <c r="AP118" s="96" t="str">
        <f t="shared" si="483"/>
        <v/>
      </c>
      <c r="AQ118" s="96" t="str">
        <f t="shared" si="484"/>
        <v/>
      </c>
      <c r="AR118" s="96"/>
      <c r="AS118" s="96" t="str">
        <f t="shared" si="485"/>
        <v/>
      </c>
      <c r="AT118" s="96"/>
      <c r="AU118" s="96"/>
      <c r="AV118" s="96"/>
      <c r="AW118" s="96"/>
      <c r="AX118" s="96"/>
      <c r="AY118" s="96"/>
      <c r="AZ118" s="96"/>
      <c r="BA118" s="96"/>
      <c r="BB118" s="96"/>
      <c r="BC118" s="96"/>
      <c r="BD118" s="96"/>
      <c r="BE118" s="96"/>
      <c r="BF118" s="96"/>
      <c r="BG118" s="96"/>
      <c r="BH118" s="96"/>
      <c r="BI118" s="96"/>
      <c r="BJ118" s="96"/>
      <c r="BK118" s="96"/>
      <c r="BL118" s="96"/>
      <c r="BM118" s="96"/>
      <c r="BN118" s="96"/>
      <c r="BO118" s="96"/>
      <c r="BP118" s="96"/>
      <c r="BQ118" s="96"/>
      <c r="BR118" s="96"/>
      <c r="BS118" s="96"/>
      <c r="BT118" s="96"/>
      <c r="BU118" s="96"/>
      <c r="BV118" s="96"/>
      <c r="BW118" s="96"/>
      <c r="BX118" s="96"/>
      <c r="BY118" s="96"/>
      <c r="BZ118" s="96"/>
      <c r="CA118" s="96"/>
      <c r="CB118" s="96"/>
      <c r="CC118" s="96"/>
      <c r="CD118" s="96"/>
      <c r="CE118" s="96"/>
      <c r="CF118" s="96"/>
    </row>
    <row r="119" spans="1:84" ht="20.399999999999999">
      <c r="A119" s="249">
        <v>45096.741459340279</v>
      </c>
      <c r="B119" s="250" t="s">
        <v>3901</v>
      </c>
      <c r="C119" s="251" t="str">
        <f t="array" ref="C119">UPPER(B119)</f>
        <v>SRD856@GMAIL.COM</v>
      </c>
      <c r="D119" s="250" t="s">
        <v>3902</v>
      </c>
      <c r="E119" s="250" t="s">
        <v>3903</v>
      </c>
      <c r="F119" s="252" t="str">
        <f t="shared" si="0"/>
        <v>RAMA DHEERAJSOURAPU</v>
      </c>
      <c r="G119" s="253">
        <v>9597772057</v>
      </c>
      <c r="H119" s="250" t="s">
        <v>18</v>
      </c>
      <c r="I119" s="250" t="s">
        <v>2493</v>
      </c>
      <c r="J119" s="96"/>
      <c r="K119" s="96"/>
      <c r="L119" s="96"/>
      <c r="M119" s="96"/>
      <c r="N119" s="96"/>
      <c r="O119" s="250" t="s">
        <v>3904</v>
      </c>
      <c r="P119" s="250" t="s">
        <v>3505</v>
      </c>
      <c r="Q119" s="250" t="s">
        <v>23</v>
      </c>
      <c r="R119" s="96"/>
      <c r="S119" s="254" t="s">
        <v>1727</v>
      </c>
      <c r="T119" s="255" t="str">
        <f t="shared" si="1"/>
        <v/>
      </c>
      <c r="U119" s="96" t="str">
        <f t="shared" ref="U119:V119" si="633">IF(OR(($T119 = "Y"),ISNUMBER(SEARCH(U$1, $L119)), ISNUMBER(SEARCH(U$1, $N119)), ISNUMBER(SEARCH(U$1, $P119))), "Y", "")</f>
        <v/>
      </c>
      <c r="V119" s="255" t="str">
        <f t="shared" si="633"/>
        <v/>
      </c>
      <c r="W119" s="96" t="str">
        <f t="shared" ref="W119:X119" si="634">IF(OR(($V119="Y"),($T119 = "Y"),ISNUMBER(SEARCH(W$1, $L119)), ISNUMBER(SEARCH(W$1, $N119)), ISNUMBER(SEARCH(W$1, $P119))), "Y", "")</f>
        <v/>
      </c>
      <c r="X119" s="96" t="str">
        <f t="shared" si="634"/>
        <v/>
      </c>
      <c r="Y119" s="255" t="str">
        <f t="shared" si="4"/>
        <v/>
      </c>
      <c r="Z119" s="96" t="str">
        <f t="shared" ref="Z119:AA119" si="635">IF(OR(($Y119="Y"),($T119 = "Y"),ISNUMBER(SEARCH(Z$1, $L119)), ISNUMBER(SEARCH(Z$1, $N119)), ISNUMBER(SEARCH(Z$1, $P119))), "Y", "")</f>
        <v/>
      </c>
      <c r="AA119" s="254" t="str">
        <f t="shared" si="635"/>
        <v>Y</v>
      </c>
      <c r="AB119" s="96" t="str">
        <f t="shared" ref="AB119:AC119" si="636">IF(OR(($T119 = "Y"),ISNUMBER(SEARCH(AB$1, $L119)), ISNUMBER(SEARCH(AB$1, $N119)), ISNUMBER(SEARCH(AB$1, $P119))), "Y", "")</f>
        <v/>
      </c>
      <c r="AC119" s="255" t="str">
        <f t="shared" si="636"/>
        <v/>
      </c>
      <c r="AD119" s="96" t="str">
        <f t="shared" ref="AD119:AE119" si="637">IF(OR(($AC119="Y"),($T119 = "Y"),ISNUMBER(SEARCH(AD$1, $L119)), ISNUMBER(SEARCH(AD$1, $N119)), ISNUMBER(SEARCH(AD$1, $P119))), "Y", "")</f>
        <v/>
      </c>
      <c r="AE119" s="96" t="str">
        <f t="shared" si="637"/>
        <v/>
      </c>
      <c r="AF119" s="96" t="str">
        <f t="shared" si="8"/>
        <v/>
      </c>
      <c r="AG119" s="15">
        <f t="shared" si="476"/>
        <v>1</v>
      </c>
      <c r="AH119" s="250" t="s">
        <v>3539</v>
      </c>
      <c r="AI119" s="96" t="str">
        <f t="shared" si="268"/>
        <v/>
      </c>
      <c r="AJ119" s="96" t="str">
        <f t="shared" si="477"/>
        <v/>
      </c>
      <c r="AK119" s="96" t="str">
        <f t="shared" si="478"/>
        <v/>
      </c>
      <c r="AL119" s="96" t="str">
        <f t="shared" si="479"/>
        <v/>
      </c>
      <c r="AM119" s="256" t="str">
        <f t="shared" ref="AM119:AM121" si="638">IF((AA119="Y"),AH119,"")</f>
        <v>CM</v>
      </c>
      <c r="AN119" s="96" t="str">
        <f t="shared" si="481"/>
        <v/>
      </c>
      <c r="AO119" s="264" t="str">
        <f t="shared" si="518"/>
        <v/>
      </c>
      <c r="AP119" s="96" t="str">
        <f t="shared" si="483"/>
        <v/>
      </c>
      <c r="AQ119" s="96" t="str">
        <f t="shared" si="484"/>
        <v/>
      </c>
      <c r="AR119" s="96"/>
      <c r="AS119" s="96" t="str">
        <f t="shared" si="485"/>
        <v/>
      </c>
      <c r="AT119" s="96"/>
      <c r="AU119" s="96"/>
      <c r="AV119" s="96"/>
      <c r="AW119" s="96"/>
      <c r="AX119" s="96"/>
      <c r="AY119" s="96"/>
      <c r="AZ119" s="96"/>
      <c r="BA119" s="96"/>
      <c r="BB119" s="96"/>
      <c r="BC119" s="96"/>
      <c r="BD119" s="96"/>
      <c r="BE119" s="96"/>
      <c r="BF119" s="96"/>
      <c r="BG119" s="96"/>
      <c r="BH119" s="96"/>
      <c r="BI119" s="96"/>
      <c r="BJ119" s="96"/>
      <c r="BK119" s="96"/>
      <c r="BL119" s="96"/>
      <c r="BM119" s="96"/>
      <c r="BN119" s="96"/>
      <c r="BO119" s="96"/>
      <c r="BP119" s="96"/>
      <c r="BQ119" s="96"/>
      <c r="BR119" s="96"/>
      <c r="BS119" s="96"/>
      <c r="BT119" s="96"/>
      <c r="BU119" s="96"/>
      <c r="BV119" s="96"/>
      <c r="BW119" s="96"/>
      <c r="BX119" s="96"/>
      <c r="BY119" s="96"/>
      <c r="BZ119" s="96"/>
      <c r="CA119" s="96"/>
      <c r="CB119" s="96"/>
      <c r="CC119" s="96"/>
      <c r="CD119" s="96"/>
      <c r="CE119" s="96"/>
      <c r="CF119" s="96"/>
    </row>
    <row r="120" spans="1:84" ht="20.399999999999999">
      <c r="A120" s="249">
        <v>45094.758022256945</v>
      </c>
      <c r="B120" s="250" t="s">
        <v>3905</v>
      </c>
      <c r="C120" s="251" t="str">
        <f t="array" ref="C120">UPPER(B120)</f>
        <v>GOHRI81@GMAIL.COM</v>
      </c>
      <c r="D120" s="250" t="s">
        <v>3906</v>
      </c>
      <c r="E120" s="250" t="s">
        <v>3907</v>
      </c>
      <c r="F120" s="252" t="str">
        <f t="shared" si="0"/>
        <v>GAURAVOHRI</v>
      </c>
      <c r="G120" s="253">
        <v>9728358439</v>
      </c>
      <c r="H120" s="250" t="s">
        <v>18</v>
      </c>
      <c r="I120" s="250" t="s">
        <v>2493</v>
      </c>
      <c r="J120" s="96"/>
      <c r="K120" s="96"/>
      <c r="L120" s="96"/>
      <c r="M120" s="96"/>
      <c r="N120" s="96"/>
      <c r="O120" s="250" t="s">
        <v>3908</v>
      </c>
      <c r="P120" s="250" t="s">
        <v>3498</v>
      </c>
      <c r="Q120" s="250" t="s">
        <v>23</v>
      </c>
      <c r="R120" s="96"/>
      <c r="S120" s="254" t="s">
        <v>1727</v>
      </c>
      <c r="T120" s="258" t="str">
        <f t="shared" si="1"/>
        <v>Y</v>
      </c>
      <c r="U120" s="254" t="str">
        <f t="shared" ref="U120:V120" si="639">IF(OR(($T120 = "Y"),ISNUMBER(SEARCH(U$1, $L120)), ISNUMBER(SEARCH(U$1, $N120)), ISNUMBER(SEARCH(U$1, $P120))), "Y", "")</f>
        <v>Y</v>
      </c>
      <c r="V120" s="258" t="str">
        <f t="shared" si="639"/>
        <v>Y</v>
      </c>
      <c r="W120" s="254" t="str">
        <f t="shared" ref="W120:X120" si="640">IF(OR(($V120="Y"),($T120 = "Y"),ISNUMBER(SEARCH(W$1, $L120)), ISNUMBER(SEARCH(W$1, $N120)), ISNUMBER(SEARCH(W$1, $P120))), "Y", "")</f>
        <v>Y</v>
      </c>
      <c r="X120" s="254" t="str">
        <f t="shared" si="640"/>
        <v>Y</v>
      </c>
      <c r="Y120" s="258" t="str">
        <f t="shared" si="4"/>
        <v>Y</v>
      </c>
      <c r="Z120" s="254" t="str">
        <f t="shared" ref="Z120:AA120" si="641">IF(OR(($Y120="Y"),($T120 = "Y"),ISNUMBER(SEARCH(Z$1, $L120)), ISNUMBER(SEARCH(Z$1, $N120)), ISNUMBER(SEARCH(Z$1, $P120))), "Y", "")</f>
        <v>Y</v>
      </c>
      <c r="AA120" s="254" t="str">
        <f t="shared" si="641"/>
        <v>Y</v>
      </c>
      <c r="AB120" s="254" t="str">
        <f t="shared" ref="AB120:AC120" si="642">IF(OR(($T120 = "Y"),ISNUMBER(SEARCH(AB$1, $L120)), ISNUMBER(SEARCH(AB$1, $N120)), ISNUMBER(SEARCH(AB$1, $P120))), "Y", "")</f>
        <v>Y</v>
      </c>
      <c r="AC120" s="258" t="str">
        <f t="shared" si="642"/>
        <v>Y</v>
      </c>
      <c r="AD120" s="254" t="str">
        <f t="shared" ref="AD120:AE120" si="643">IF(OR(($AC120="Y"),($T120 = "Y"),ISNUMBER(SEARCH(AD$1, $L120)), ISNUMBER(SEARCH(AD$1, $N120)), ISNUMBER(SEARCH(AD$1, $P120))), "Y", "")</f>
        <v>Y</v>
      </c>
      <c r="AE120" s="254" t="str">
        <f t="shared" si="643"/>
        <v>Y</v>
      </c>
      <c r="AF120" s="254" t="str">
        <f t="shared" si="8"/>
        <v>Y</v>
      </c>
      <c r="AG120" s="15">
        <f t="shared" si="476"/>
        <v>9</v>
      </c>
      <c r="AH120" s="250" t="s">
        <v>3539</v>
      </c>
      <c r="AI120" s="235" t="str">
        <f t="shared" si="268"/>
        <v>CM</v>
      </c>
      <c r="AJ120" s="235" t="str">
        <f t="shared" si="477"/>
        <v>CM</v>
      </c>
      <c r="AK120" s="235" t="str">
        <f t="shared" si="478"/>
        <v>CM</v>
      </c>
      <c r="AL120" s="235" t="str">
        <f t="shared" si="479"/>
        <v>CM</v>
      </c>
      <c r="AM120" s="256" t="str">
        <f t="shared" si="638"/>
        <v>CM</v>
      </c>
      <c r="AN120" s="235" t="str">
        <f t="shared" si="481"/>
        <v>CM</v>
      </c>
      <c r="AO120" s="257" t="str">
        <f t="shared" si="518"/>
        <v>CM</v>
      </c>
      <c r="AP120" s="235" t="str">
        <f t="shared" si="483"/>
        <v>CM</v>
      </c>
      <c r="AQ120" s="235" t="str">
        <f t="shared" si="484"/>
        <v>CM</v>
      </c>
      <c r="AR120" s="96"/>
      <c r="AS120" s="235" t="str">
        <f t="shared" si="485"/>
        <v>CM</v>
      </c>
      <c r="AT120" s="96"/>
      <c r="AU120" s="96"/>
      <c r="AV120" s="96"/>
      <c r="AW120" s="96"/>
      <c r="AX120" s="96"/>
      <c r="AY120" s="96"/>
      <c r="AZ120" s="96"/>
      <c r="BA120" s="96"/>
      <c r="BB120" s="96"/>
      <c r="BC120" s="96"/>
      <c r="BD120" s="96"/>
      <c r="BE120" s="96"/>
      <c r="BF120" s="96"/>
      <c r="BG120" s="96"/>
      <c r="BH120" s="96"/>
      <c r="BI120" s="96"/>
      <c r="BJ120" s="96"/>
      <c r="BK120" s="96"/>
      <c r="BL120" s="96"/>
      <c r="BM120" s="96"/>
      <c r="BN120" s="96"/>
      <c r="BO120" s="96"/>
      <c r="BP120" s="96"/>
      <c r="BQ120" s="96"/>
      <c r="BR120" s="96"/>
      <c r="BS120" s="96"/>
      <c r="BT120" s="96"/>
      <c r="BU120" s="96"/>
      <c r="BV120" s="96"/>
      <c r="BW120" s="96"/>
      <c r="BX120" s="96"/>
      <c r="BY120" s="96"/>
      <c r="BZ120" s="96"/>
      <c r="CA120" s="96"/>
      <c r="CB120" s="96"/>
      <c r="CC120" s="96"/>
      <c r="CD120" s="96"/>
      <c r="CE120" s="96"/>
      <c r="CF120" s="96"/>
    </row>
    <row r="121" spans="1:84" ht="20.399999999999999">
      <c r="A121" s="249">
        <v>45094.762329386576</v>
      </c>
      <c r="B121" s="250" t="s">
        <v>218</v>
      </c>
      <c r="C121" s="251" t="str">
        <f t="array" ref="C121">UPPER(B121)</f>
        <v>VENKATMRI@GMAIL.COM</v>
      </c>
      <c r="D121" s="250" t="s">
        <v>219</v>
      </c>
      <c r="E121" s="250" t="s">
        <v>220</v>
      </c>
      <c r="F121" s="252" t="str">
        <f t="shared" si="0"/>
        <v>VISWANATHANVENKATARAMAN</v>
      </c>
      <c r="G121" s="253">
        <v>7575350207</v>
      </c>
      <c r="H121" s="250" t="s">
        <v>18</v>
      </c>
      <c r="I121" s="250" t="s">
        <v>35</v>
      </c>
      <c r="J121" s="96"/>
      <c r="K121" s="96"/>
      <c r="L121" s="96"/>
      <c r="M121" s="250" t="s">
        <v>30</v>
      </c>
      <c r="N121" s="250" t="s">
        <v>3909</v>
      </c>
      <c r="O121" s="96"/>
      <c r="P121" s="96"/>
      <c r="Q121" s="250" t="s">
        <v>23</v>
      </c>
      <c r="R121" s="96"/>
      <c r="S121" s="254" t="s">
        <v>1727</v>
      </c>
      <c r="T121" s="255" t="str">
        <f t="shared" si="1"/>
        <v/>
      </c>
      <c r="U121" s="254" t="str">
        <f t="shared" ref="U121:V121" si="644">IF(OR(($T121 = "Y"),ISNUMBER(SEARCH(U$1, $L121)), ISNUMBER(SEARCH(U$1, $N121)), ISNUMBER(SEARCH(U$1, $P121))), "Y", "")</f>
        <v>Y</v>
      </c>
      <c r="V121" s="255" t="str">
        <f t="shared" si="644"/>
        <v/>
      </c>
      <c r="W121" s="96" t="str">
        <f t="shared" ref="W121:X121" si="645">IF(OR(($V121="Y"),($T121 = "Y"),ISNUMBER(SEARCH(W$1, $L121)), ISNUMBER(SEARCH(W$1, $N121)), ISNUMBER(SEARCH(W$1, $P121))), "Y", "")</f>
        <v/>
      </c>
      <c r="X121" s="254" t="str">
        <f t="shared" si="645"/>
        <v>Y</v>
      </c>
      <c r="Y121" s="258" t="str">
        <f t="shared" si="4"/>
        <v>Y</v>
      </c>
      <c r="Z121" s="254" t="str">
        <f t="shared" ref="Z121:AA121" si="646">IF(OR(($Y121="Y"),($T121 = "Y"),ISNUMBER(SEARCH(Z$1, $L121)), ISNUMBER(SEARCH(Z$1, $N121)), ISNUMBER(SEARCH(Z$1, $P121))), "Y", "")</f>
        <v>Y</v>
      </c>
      <c r="AA121" s="254" t="str">
        <f t="shared" si="646"/>
        <v>Y</v>
      </c>
      <c r="AB121" s="96" t="str">
        <f t="shared" ref="AB121:AC121" si="647">IF(OR(($T121 = "Y"),ISNUMBER(SEARCH(AB$1, $L121)), ISNUMBER(SEARCH(AB$1, $N121)), ISNUMBER(SEARCH(AB$1, $P121))), "Y", "")</f>
        <v/>
      </c>
      <c r="AC121" s="255" t="str">
        <f t="shared" si="647"/>
        <v/>
      </c>
      <c r="AD121" s="96" t="str">
        <f t="shared" ref="AD121:AE121" si="648">IF(OR(($AC121="Y"),($T121 = "Y"),ISNUMBER(SEARCH(AD$1, $L121)), ISNUMBER(SEARCH(AD$1, $N121)), ISNUMBER(SEARCH(AD$1, $P121))), "Y", "")</f>
        <v/>
      </c>
      <c r="AE121" s="254" t="str">
        <f t="shared" si="648"/>
        <v>Y</v>
      </c>
      <c r="AF121" s="254" t="str">
        <f t="shared" si="8"/>
        <v>Y</v>
      </c>
      <c r="AG121" s="15">
        <f t="shared" si="476"/>
        <v>6</v>
      </c>
      <c r="AH121" s="250" t="s">
        <v>3539</v>
      </c>
      <c r="AI121" s="235" t="str">
        <f t="shared" si="268"/>
        <v>CM</v>
      </c>
      <c r="AJ121" s="96" t="str">
        <f t="shared" si="477"/>
        <v/>
      </c>
      <c r="AK121" s="235" t="str">
        <f t="shared" si="478"/>
        <v>CM</v>
      </c>
      <c r="AL121" s="235" t="str">
        <f t="shared" si="479"/>
        <v>CM</v>
      </c>
      <c r="AM121" s="256" t="str">
        <f t="shared" si="638"/>
        <v>CM</v>
      </c>
      <c r="AN121" s="96" t="str">
        <f t="shared" si="481"/>
        <v/>
      </c>
      <c r="AO121" s="264" t="str">
        <f t="shared" si="518"/>
        <v/>
      </c>
      <c r="AP121" s="96" t="str">
        <f t="shared" si="483"/>
        <v/>
      </c>
      <c r="AQ121" s="235" t="str">
        <f t="shared" si="484"/>
        <v>CM</v>
      </c>
      <c r="AR121" s="96"/>
      <c r="AS121" s="235" t="str">
        <f t="shared" si="485"/>
        <v>CM</v>
      </c>
      <c r="AT121" s="96"/>
      <c r="AU121" s="96"/>
      <c r="AV121" s="96"/>
      <c r="AW121" s="96"/>
      <c r="AX121" s="96"/>
      <c r="AY121" s="96"/>
      <c r="AZ121" s="96"/>
      <c r="BA121" s="96"/>
      <c r="BB121" s="96"/>
      <c r="BC121" s="96"/>
      <c r="BD121" s="96"/>
      <c r="BE121" s="96"/>
      <c r="BF121" s="96"/>
      <c r="BG121" s="96"/>
      <c r="BH121" s="96"/>
      <c r="BI121" s="96"/>
      <c r="BJ121" s="96"/>
      <c r="BK121" s="96"/>
      <c r="BL121" s="96"/>
      <c r="BM121" s="96"/>
      <c r="BN121" s="96"/>
      <c r="BO121" s="96"/>
      <c r="BP121" s="96"/>
      <c r="BQ121" s="96"/>
      <c r="BR121" s="96"/>
      <c r="BS121" s="96"/>
      <c r="BT121" s="96"/>
      <c r="BU121" s="96"/>
      <c r="BV121" s="96"/>
      <c r="BW121" s="96"/>
      <c r="BX121" s="96"/>
      <c r="BY121" s="96"/>
      <c r="BZ121" s="96"/>
      <c r="CA121" s="96"/>
      <c r="CB121" s="96"/>
      <c r="CC121" s="96"/>
      <c r="CD121" s="96"/>
      <c r="CE121" s="96"/>
      <c r="CF121" s="96"/>
    </row>
    <row r="122" spans="1:84" ht="20.399999999999999">
      <c r="A122" s="249">
        <v>45094.79066677083</v>
      </c>
      <c r="B122" s="250" t="s">
        <v>3739</v>
      </c>
      <c r="C122" s="251" t="str">
        <f t="array" ref="C122">UPPER(B122)</f>
        <v>NAGESH346@GMAIL.COM</v>
      </c>
      <c r="D122" s="250" t="s">
        <v>3740</v>
      </c>
      <c r="E122" s="250" t="s">
        <v>3741</v>
      </c>
      <c r="F122" s="252" t="str">
        <f t="shared" si="0"/>
        <v>NAGESWARA KONDRAGANTI</v>
      </c>
      <c r="G122" s="253">
        <v>2144919759</v>
      </c>
      <c r="H122" s="250" t="s">
        <v>18</v>
      </c>
      <c r="I122" s="250" t="s">
        <v>20</v>
      </c>
      <c r="J122" s="250" t="s">
        <v>3910</v>
      </c>
      <c r="K122" s="250" t="s">
        <v>30</v>
      </c>
      <c r="L122" s="250" t="s">
        <v>3510</v>
      </c>
      <c r="M122" s="96"/>
      <c r="N122" s="96"/>
      <c r="O122" s="96"/>
      <c r="P122" s="96"/>
      <c r="Q122" s="250" t="s">
        <v>23</v>
      </c>
      <c r="R122" s="96"/>
      <c r="S122" s="254" t="s">
        <v>1727</v>
      </c>
      <c r="T122" s="255" t="str">
        <f t="shared" si="1"/>
        <v/>
      </c>
      <c r="U122" s="96" t="str">
        <f t="shared" ref="U122:V122" si="649">IF(OR(($T122 = "Y"),ISNUMBER(SEARCH(U$1, $L122)), ISNUMBER(SEARCH(U$1, $N122)), ISNUMBER(SEARCH(U$1, $P122))), "Y", "")</f>
        <v/>
      </c>
      <c r="V122" s="255" t="str">
        <f t="shared" si="649"/>
        <v/>
      </c>
      <c r="W122" s="96" t="str">
        <f t="shared" ref="W122:X122" si="650">IF(OR(($V122="Y"),($T122 = "Y"),ISNUMBER(SEARCH(W$1, $L122)), ISNUMBER(SEARCH(W$1, $N122)), ISNUMBER(SEARCH(W$1, $P122))), "Y", "")</f>
        <v/>
      </c>
      <c r="X122" s="96" t="str">
        <f t="shared" si="650"/>
        <v/>
      </c>
      <c r="Y122" s="255" t="str">
        <f t="shared" si="4"/>
        <v/>
      </c>
      <c r="Z122" s="96" t="str">
        <f t="shared" ref="Z122:AA122" si="651">IF(OR(($Y122="Y"),($T122 = "Y"),ISNUMBER(SEARCH(Z$1, $L122)), ISNUMBER(SEARCH(Z$1, $N122)), ISNUMBER(SEARCH(Z$1, $P122))), "Y", "")</f>
        <v/>
      </c>
      <c r="AA122" s="96" t="str">
        <f t="shared" si="651"/>
        <v/>
      </c>
      <c r="AB122" s="96" t="str">
        <f t="shared" ref="AB122:AC122" si="652">IF(OR(($T122 = "Y"),ISNUMBER(SEARCH(AB$1, $L122)), ISNUMBER(SEARCH(AB$1, $N122)), ISNUMBER(SEARCH(AB$1, $P122))), "Y", "")</f>
        <v/>
      </c>
      <c r="AC122" s="255" t="str">
        <f t="shared" si="652"/>
        <v/>
      </c>
      <c r="AD122" s="96" t="str">
        <f t="shared" ref="AD122:AE122" si="653">IF(OR(($AC122="Y"),($T122 = "Y"),ISNUMBER(SEARCH(AD$1, $L122)), ISNUMBER(SEARCH(AD$1, $N122)), ISNUMBER(SEARCH(AD$1, $P122))), "Y", "")</f>
        <v/>
      </c>
      <c r="AE122" s="96" t="str">
        <f t="shared" si="653"/>
        <v/>
      </c>
      <c r="AF122" s="254" t="str">
        <f t="shared" si="8"/>
        <v>Y</v>
      </c>
      <c r="AG122" s="15">
        <f t="shared" si="476"/>
        <v>1</v>
      </c>
      <c r="AH122" s="250" t="s">
        <v>1743</v>
      </c>
      <c r="AI122" s="96" t="str">
        <f t="shared" si="268"/>
        <v/>
      </c>
      <c r="AJ122" s="96" t="str">
        <f t="shared" si="477"/>
        <v/>
      </c>
      <c r="AK122" s="96" t="str">
        <f t="shared" si="478"/>
        <v/>
      </c>
      <c r="AL122" s="96" t="str">
        <f t="shared" si="479"/>
        <v/>
      </c>
      <c r="AM122" s="262" t="str">
        <f t="shared" ref="AM122:AM124" si="654">IF((AA122="Y"),AI122,"")</f>
        <v/>
      </c>
      <c r="AN122" s="96" t="str">
        <f t="shared" si="481"/>
        <v/>
      </c>
      <c r="AO122" s="264" t="str">
        <f t="shared" si="518"/>
        <v/>
      </c>
      <c r="AP122" s="96" t="str">
        <f t="shared" si="483"/>
        <v/>
      </c>
      <c r="AQ122" s="96" t="str">
        <f t="shared" si="484"/>
        <v/>
      </c>
      <c r="AR122" s="96"/>
      <c r="AS122" s="235" t="str">
        <f t="shared" si="485"/>
        <v>Reserve</v>
      </c>
      <c r="AT122" s="96"/>
      <c r="AU122" s="96"/>
      <c r="AV122" s="96"/>
      <c r="AW122" s="96"/>
      <c r="AX122" s="96"/>
      <c r="AY122" s="96"/>
      <c r="AZ122" s="96"/>
      <c r="BA122" s="96"/>
      <c r="BB122" s="96"/>
      <c r="BC122" s="96"/>
      <c r="BD122" s="96"/>
      <c r="BE122" s="96"/>
      <c r="BF122" s="96"/>
      <c r="BG122" s="96"/>
      <c r="BH122" s="96"/>
      <c r="BI122" s="96"/>
      <c r="BJ122" s="96"/>
      <c r="BK122" s="96"/>
      <c r="BL122" s="96"/>
      <c r="BM122" s="96"/>
      <c r="BN122" s="96"/>
      <c r="BO122" s="96"/>
      <c r="BP122" s="96"/>
      <c r="BQ122" s="96"/>
      <c r="BR122" s="96"/>
      <c r="BS122" s="96"/>
      <c r="BT122" s="96"/>
      <c r="BU122" s="96"/>
      <c r="BV122" s="96"/>
      <c r="BW122" s="96"/>
      <c r="BX122" s="96"/>
      <c r="BY122" s="96"/>
      <c r="BZ122" s="96"/>
      <c r="CA122" s="96"/>
      <c r="CB122" s="96"/>
      <c r="CC122" s="96"/>
      <c r="CD122" s="96"/>
      <c r="CE122" s="96"/>
      <c r="CF122" s="96"/>
    </row>
    <row r="123" spans="1:84" ht="304.8">
      <c r="A123" s="259">
        <v>45073.870617175926</v>
      </c>
      <c r="B123" s="235" t="s">
        <v>3911</v>
      </c>
      <c r="C123" s="251" t="str">
        <f t="array" ref="C123">UPPER(B123)</f>
        <v>ANNE.SAIDIVYA@GMAIL.COM</v>
      </c>
      <c r="D123" s="260" t="s">
        <v>3912</v>
      </c>
      <c r="E123" s="235" t="s">
        <v>3913</v>
      </c>
      <c r="F123" s="252" t="str">
        <f t="shared" si="0"/>
        <v>SAI DIVYAANNE</v>
      </c>
      <c r="G123" s="237" t="s">
        <v>3914</v>
      </c>
      <c r="H123" s="235" t="s">
        <v>2493</v>
      </c>
      <c r="I123" s="235" t="s">
        <v>35</v>
      </c>
      <c r="J123" s="96"/>
      <c r="K123" s="96"/>
      <c r="L123" s="96"/>
      <c r="M123" s="235" t="s">
        <v>205</v>
      </c>
      <c r="N123" s="235" t="s">
        <v>3584</v>
      </c>
      <c r="O123" s="96"/>
      <c r="P123" s="96"/>
      <c r="Q123" s="235" t="s">
        <v>23</v>
      </c>
      <c r="R123" s="96"/>
      <c r="S123" s="254" t="s">
        <v>1731</v>
      </c>
      <c r="T123" s="255" t="str">
        <f t="shared" si="1"/>
        <v/>
      </c>
      <c r="U123" s="254" t="str">
        <f t="shared" ref="U123:V123" si="655">IF(OR(($T123 = "Y"),ISNUMBER(SEARCH(U$1, $L123)), ISNUMBER(SEARCH(U$1, $N123)), ISNUMBER(SEARCH(U$1, $P123))), "Y", "")</f>
        <v>Y</v>
      </c>
      <c r="V123" s="255" t="str">
        <f t="shared" si="655"/>
        <v/>
      </c>
      <c r="W123" s="96" t="str">
        <f t="shared" ref="W123:X123" si="656">IF(OR(($V123="Y"),($T123 = "Y"),ISNUMBER(SEARCH(W$1, $L123)), ISNUMBER(SEARCH(W$1, $N123)), ISNUMBER(SEARCH(W$1, $P123))), "Y", "")</f>
        <v/>
      </c>
      <c r="X123" s="254" t="str">
        <f t="shared" si="656"/>
        <v>Y</v>
      </c>
      <c r="Y123" s="258" t="str">
        <f t="shared" si="4"/>
        <v>Y</v>
      </c>
      <c r="Z123" s="254" t="str">
        <f t="shared" ref="Z123:AA123" si="657">IF(OR(($Y123="Y"),($T123 = "Y"),ISNUMBER(SEARCH(Z$1, $L123)), ISNUMBER(SEARCH(Z$1, $N123)), ISNUMBER(SEARCH(Z$1, $P123))), "Y", "")</f>
        <v>Y</v>
      </c>
      <c r="AA123" s="254" t="str">
        <f t="shared" si="657"/>
        <v>Y</v>
      </c>
      <c r="AB123" s="254" t="str">
        <f t="shared" ref="AB123:AC123" si="658">IF(OR(($T123 = "Y"),ISNUMBER(SEARCH(AB$1, $L123)), ISNUMBER(SEARCH(AB$1, $N123)), ISNUMBER(SEARCH(AB$1, $P123))), "Y", "")</f>
        <v>Y</v>
      </c>
      <c r="AC123" s="255" t="str">
        <f t="shared" si="658"/>
        <v/>
      </c>
      <c r="AD123" s="96" t="str">
        <f t="shared" ref="AD123:AE123" si="659">IF(OR(($AC123="Y"),($T123 = "Y"),ISNUMBER(SEARCH(AD$1, $L123)), ISNUMBER(SEARCH(AD$1, $N123)), ISNUMBER(SEARCH(AD$1, $P123))), "Y", "")</f>
        <v/>
      </c>
      <c r="AE123" s="254" t="str">
        <f t="shared" si="659"/>
        <v>Y</v>
      </c>
      <c r="AF123" s="254" t="str">
        <f t="shared" si="8"/>
        <v>Y</v>
      </c>
      <c r="AG123" s="15">
        <f t="shared" si="476"/>
        <v>7</v>
      </c>
      <c r="AH123" s="250" t="s">
        <v>3549</v>
      </c>
      <c r="AI123" s="235" t="str">
        <f t="shared" si="268"/>
        <v>Event AM</v>
      </c>
      <c r="AJ123" s="96" t="str">
        <f t="shared" si="477"/>
        <v/>
      </c>
      <c r="AK123" s="235" t="str">
        <f t="shared" si="478"/>
        <v>Event AM</v>
      </c>
      <c r="AL123" s="235" t="str">
        <f t="shared" si="479"/>
        <v>Event AM</v>
      </c>
      <c r="AM123" s="256" t="str">
        <f t="shared" si="654"/>
        <v>Event AM</v>
      </c>
      <c r="AN123" s="235" t="str">
        <f t="shared" si="481"/>
        <v>Event AM</v>
      </c>
      <c r="AO123" s="257" t="str">
        <f t="shared" si="518"/>
        <v>Event AM</v>
      </c>
      <c r="AP123" s="96" t="str">
        <f t="shared" si="483"/>
        <v/>
      </c>
      <c r="AQ123" s="235" t="str">
        <f t="shared" si="484"/>
        <v>Event AM</v>
      </c>
      <c r="AR123" s="96"/>
      <c r="AS123" s="235" t="str">
        <f t="shared" si="485"/>
        <v>Event AM</v>
      </c>
      <c r="AT123" s="96"/>
      <c r="AU123" s="96"/>
      <c r="AV123" s="96"/>
      <c r="AW123" s="96"/>
      <c r="AX123" s="96"/>
      <c r="AY123" s="96"/>
      <c r="AZ123" s="96"/>
      <c r="BA123" s="96"/>
      <c r="BB123" s="96"/>
      <c r="BC123" s="96"/>
      <c r="BD123" s="96"/>
      <c r="BE123" s="96"/>
      <c r="BF123" s="96"/>
      <c r="BG123" s="96"/>
      <c r="BH123" s="96"/>
      <c r="BI123" s="96"/>
      <c r="BJ123" s="96"/>
      <c r="BK123" s="96"/>
      <c r="BL123" s="96"/>
      <c r="BM123" s="96"/>
      <c r="BN123" s="96"/>
      <c r="BO123" s="96"/>
      <c r="BP123" s="96"/>
      <c r="BQ123" s="96"/>
      <c r="BR123" s="96"/>
      <c r="BS123" s="96"/>
      <c r="BT123" s="96"/>
      <c r="BU123" s="96"/>
      <c r="BV123" s="96"/>
      <c r="BW123" s="96"/>
      <c r="BX123" s="96"/>
      <c r="BY123" s="96"/>
      <c r="BZ123" s="96"/>
      <c r="CA123" s="96"/>
      <c r="CB123" s="96"/>
      <c r="CC123" s="96"/>
      <c r="CD123" s="96"/>
      <c r="CE123" s="96"/>
      <c r="CF123" s="96"/>
    </row>
    <row r="124" spans="1:84" ht="106.8">
      <c r="A124" s="259">
        <v>45073.87262790509</v>
      </c>
      <c r="B124" s="235" t="s">
        <v>3915</v>
      </c>
      <c r="C124" s="251" t="str">
        <f t="array" ref="C124">UPPER(B124)</f>
        <v>SHIRIVENU@GMAIL.COM</v>
      </c>
      <c r="D124" s="260" t="s">
        <v>3916</v>
      </c>
      <c r="E124" s="235" t="s">
        <v>3917</v>
      </c>
      <c r="F124" s="252" t="str">
        <f t="shared" si="0"/>
        <v>PADMASHIRIKONERU</v>
      </c>
      <c r="G124" s="237">
        <v>9729481926</v>
      </c>
      <c r="H124" s="235" t="s">
        <v>18</v>
      </c>
      <c r="I124" s="235" t="s">
        <v>35</v>
      </c>
      <c r="J124" s="96"/>
      <c r="K124" s="96"/>
      <c r="L124" s="96"/>
      <c r="M124" s="235" t="s">
        <v>156</v>
      </c>
      <c r="N124" s="235" t="s">
        <v>3573</v>
      </c>
      <c r="O124" s="96"/>
      <c r="P124" s="96"/>
      <c r="Q124" s="235" t="s">
        <v>23</v>
      </c>
      <c r="R124" s="96"/>
      <c r="S124" s="254" t="s">
        <v>1731</v>
      </c>
      <c r="T124" s="255" t="str">
        <f t="shared" si="1"/>
        <v/>
      </c>
      <c r="U124" s="96" t="str">
        <f t="shared" ref="U124:V124" si="660">IF(OR(($T124 = "Y"),ISNUMBER(SEARCH(U$1, $L124)), ISNUMBER(SEARCH(U$1, $N124)), ISNUMBER(SEARCH(U$1, $P124))), "Y", "")</f>
        <v/>
      </c>
      <c r="V124" s="255" t="str">
        <f t="shared" si="660"/>
        <v/>
      </c>
      <c r="W124" s="96" t="str">
        <f t="shared" ref="W124:X124" si="661">IF(OR(($V124="Y"),($T124 = "Y"),ISNUMBER(SEARCH(W$1, $L124)), ISNUMBER(SEARCH(W$1, $N124)), ISNUMBER(SEARCH(W$1, $P124))), "Y", "")</f>
        <v/>
      </c>
      <c r="X124" s="254" t="str">
        <f t="shared" si="661"/>
        <v>Y</v>
      </c>
      <c r="Y124" s="255" t="str">
        <f t="shared" si="4"/>
        <v/>
      </c>
      <c r="Z124" s="254" t="str">
        <f t="shared" ref="Z124:AA124" si="662">IF(OR(($Y124="Y"),($T124 = "Y"),ISNUMBER(SEARCH(Z$1, $L124)), ISNUMBER(SEARCH(Z$1, $N124)), ISNUMBER(SEARCH(Z$1, $P124))), "Y", "")</f>
        <v>Y</v>
      </c>
      <c r="AA124" s="96" t="str">
        <f t="shared" si="662"/>
        <v/>
      </c>
      <c r="AB124" s="96" t="str">
        <f t="shared" ref="AB124:AC124" si="663">IF(OR(($T124 = "Y"),ISNUMBER(SEARCH(AB$1, $L124)), ISNUMBER(SEARCH(AB$1, $N124)), ISNUMBER(SEARCH(AB$1, $P124))), "Y", "")</f>
        <v/>
      </c>
      <c r="AC124" s="255" t="str">
        <f t="shared" si="663"/>
        <v/>
      </c>
      <c r="AD124" s="96" t="str">
        <f t="shared" ref="AD124:AE124" si="664">IF(OR(($AC124="Y"),($T124 = "Y"),ISNUMBER(SEARCH(AD$1, $L124)), ISNUMBER(SEARCH(AD$1, $N124)), ISNUMBER(SEARCH(AD$1, $P124))), "Y", "")</f>
        <v/>
      </c>
      <c r="AE124" s="96" t="str">
        <f t="shared" si="664"/>
        <v/>
      </c>
      <c r="AF124" s="96" t="str">
        <f t="shared" si="8"/>
        <v/>
      </c>
      <c r="AG124" s="15">
        <f t="shared" si="476"/>
        <v>2</v>
      </c>
      <c r="AH124" s="235" t="s">
        <v>3546</v>
      </c>
      <c r="AI124" s="96" t="str">
        <f t="shared" ref="AI124:AI126" si="665">IF(AND((S124="F"),(U124="Y")),"MP","")</f>
        <v/>
      </c>
      <c r="AJ124" s="96" t="str">
        <f t="shared" ref="AJ124:AJ126" si="666">IF(AND((S124="F"),(W124="Y")),"MP","")</f>
        <v/>
      </c>
      <c r="AK124" s="250" t="str">
        <f t="shared" ref="AK124:AK126" si="667">IF(AND((S124="F"),(X124="Y")),"MP","")</f>
        <v>MP</v>
      </c>
      <c r="AL124" s="250" t="str">
        <f t="shared" ref="AL124:AL126" si="668">IF(AND((S124="F"),(Z124="Y")),"MP","")</f>
        <v>MP</v>
      </c>
      <c r="AM124" s="262" t="str">
        <f t="shared" si="654"/>
        <v/>
      </c>
      <c r="AN124" s="96" t="str">
        <f t="shared" ref="AN124:AN126" si="669">IF(AND((S124="F"),(AB124="Y")),"MP","")</f>
        <v/>
      </c>
      <c r="AO124" s="264" t="str">
        <f t="shared" ref="AO124:AO126" si="670">IF(AND((S124="F"),(AB124="Y")),"MP","")</f>
        <v/>
      </c>
      <c r="AP124" s="96" t="str">
        <f t="shared" ref="AP124:AP126" si="671">IF(AND((S124="F"),(AD124="Y")),"MP","")</f>
        <v/>
      </c>
      <c r="AQ124" s="96" t="str">
        <f t="shared" ref="AQ124:AQ126" si="672">IF(AND((S124="F"),(AE124="Y")),"MP","")</f>
        <v/>
      </c>
      <c r="AR124" s="96" t="str">
        <f t="shared" ref="AR124:AR126" si="673">IF(AND((T124="F"),(AD124="Y")),"MP","")</f>
        <v/>
      </c>
      <c r="AS124" s="96" t="str">
        <f t="shared" ref="AS124:AS126" si="674">IF(AND((S124="F"),(AF124="Y")),"MP","")</f>
        <v/>
      </c>
      <c r="AT124" s="96"/>
      <c r="AU124" s="96"/>
      <c r="AV124" s="96"/>
      <c r="AW124" s="96"/>
      <c r="AX124" s="96"/>
      <c r="AY124" s="96"/>
      <c r="AZ124" s="96"/>
      <c r="BA124" s="96"/>
      <c r="BB124" s="96"/>
      <c r="BC124" s="96"/>
      <c r="BD124" s="96"/>
      <c r="BE124" s="96"/>
      <c r="BF124" s="96"/>
      <c r="BG124" s="96"/>
      <c r="BH124" s="96"/>
      <c r="BI124" s="96"/>
      <c r="BJ124" s="96"/>
      <c r="BK124" s="96"/>
      <c r="BL124" s="96"/>
      <c r="BM124" s="96"/>
      <c r="BN124" s="96"/>
      <c r="BO124" s="96"/>
      <c r="BP124" s="96"/>
      <c r="BQ124" s="96"/>
      <c r="BR124" s="96"/>
      <c r="BS124" s="96"/>
      <c r="BT124" s="96"/>
      <c r="BU124" s="96"/>
      <c r="BV124" s="96"/>
      <c r="BW124" s="96"/>
      <c r="BX124" s="96"/>
      <c r="BY124" s="96"/>
      <c r="BZ124" s="96"/>
      <c r="CA124" s="96"/>
      <c r="CB124" s="96"/>
      <c r="CC124" s="96"/>
      <c r="CD124" s="96"/>
      <c r="CE124" s="96"/>
      <c r="CF124" s="96"/>
    </row>
    <row r="125" spans="1:84" ht="252">
      <c r="A125" s="259">
        <v>45073.876535092597</v>
      </c>
      <c r="B125" s="235" t="s">
        <v>3918</v>
      </c>
      <c r="C125" s="251" t="str">
        <f t="array" ref="C125">UPPER(B125)</f>
        <v>CHINTAN2171@YAHOO.COM</v>
      </c>
      <c r="D125" s="260" t="s">
        <v>3919</v>
      </c>
      <c r="E125" s="235" t="s">
        <v>3545</v>
      </c>
      <c r="F125" s="252" t="str">
        <f t="shared" si="0"/>
        <v>CHINTAN AMIN</v>
      </c>
      <c r="G125" s="237">
        <v>6172304255</v>
      </c>
      <c r="H125" s="235" t="s">
        <v>18</v>
      </c>
      <c r="I125" s="235" t="s">
        <v>35</v>
      </c>
      <c r="J125" s="96"/>
      <c r="K125" s="96"/>
      <c r="L125" s="96"/>
      <c r="M125" s="235" t="s">
        <v>30</v>
      </c>
      <c r="N125" s="235" t="s">
        <v>3582</v>
      </c>
      <c r="O125" s="96"/>
      <c r="P125" s="96"/>
      <c r="Q125" s="235" t="s">
        <v>23</v>
      </c>
      <c r="R125" s="96"/>
      <c r="S125" s="254" t="s">
        <v>1731</v>
      </c>
      <c r="T125" s="255" t="str">
        <f t="shared" si="1"/>
        <v/>
      </c>
      <c r="U125" s="254" t="str">
        <f t="shared" ref="U125:V125" si="675">IF(OR(($T125 = "Y"),ISNUMBER(SEARCH(U$1, $L125)), ISNUMBER(SEARCH(U$1, $N125)), ISNUMBER(SEARCH(U$1, $P125))), "Y", "")</f>
        <v>Y</v>
      </c>
      <c r="V125" s="255" t="str">
        <f t="shared" si="675"/>
        <v/>
      </c>
      <c r="W125" s="96" t="str">
        <f t="shared" ref="W125:X125" si="676">IF(OR(($V125="Y"),($T125 = "Y"),ISNUMBER(SEARCH(W$1, $L125)), ISNUMBER(SEARCH(W$1, $N125)), ISNUMBER(SEARCH(W$1, $P125))), "Y", "")</f>
        <v/>
      </c>
      <c r="X125" s="254" t="str">
        <f t="shared" si="676"/>
        <v>Y</v>
      </c>
      <c r="Y125" s="255" t="str">
        <f t="shared" si="4"/>
        <v/>
      </c>
      <c r="Z125" s="96" t="str">
        <f t="shared" ref="Z125:AA125" si="677">IF(OR(($Y125="Y"),($T125 = "Y"),ISNUMBER(SEARCH(Z$1, $L125)), ISNUMBER(SEARCH(Z$1, $N125)), ISNUMBER(SEARCH(Z$1, $P125))), "Y", "")</f>
        <v/>
      </c>
      <c r="AA125" s="254" t="str">
        <f t="shared" si="677"/>
        <v>Y</v>
      </c>
      <c r="AB125" s="96" t="str">
        <f t="shared" ref="AB125:AC125" si="678">IF(OR(($T125 = "Y"),ISNUMBER(SEARCH(AB$1, $L125)), ISNUMBER(SEARCH(AB$1, $N125)), ISNUMBER(SEARCH(AB$1, $P125))), "Y", "")</f>
        <v/>
      </c>
      <c r="AC125" s="255" t="str">
        <f t="shared" si="678"/>
        <v/>
      </c>
      <c r="AD125" s="96" t="str">
        <f t="shared" ref="AD125:AE125" si="679">IF(OR(($AC125="Y"),($T125 = "Y"),ISNUMBER(SEARCH(AD$1, $L125)), ISNUMBER(SEARCH(AD$1, $N125)), ISNUMBER(SEARCH(AD$1, $P125))), "Y", "")</f>
        <v/>
      </c>
      <c r="AE125" s="254" t="str">
        <f t="shared" si="679"/>
        <v>Y</v>
      </c>
      <c r="AF125" s="254" t="str">
        <f t="shared" si="8"/>
        <v>Y</v>
      </c>
      <c r="AG125" s="15">
        <f t="shared" si="476"/>
        <v>5</v>
      </c>
      <c r="AH125" s="235" t="s">
        <v>3546</v>
      </c>
      <c r="AI125" s="250" t="str">
        <f t="shared" si="665"/>
        <v>MP</v>
      </c>
      <c r="AJ125" s="96" t="str">
        <f t="shared" si="666"/>
        <v/>
      </c>
      <c r="AK125" s="250" t="str">
        <f t="shared" si="667"/>
        <v>MP</v>
      </c>
      <c r="AL125" s="96" t="str">
        <f t="shared" si="668"/>
        <v/>
      </c>
      <c r="AM125" s="256" t="str">
        <f>IF(AND((S125="F"),(AA125="Y")),"MP","")</f>
        <v>MP</v>
      </c>
      <c r="AN125" s="96" t="str">
        <f t="shared" si="669"/>
        <v/>
      </c>
      <c r="AO125" s="264" t="str">
        <f t="shared" si="670"/>
        <v/>
      </c>
      <c r="AP125" s="96" t="str">
        <f t="shared" si="671"/>
        <v/>
      </c>
      <c r="AQ125" s="250" t="str">
        <f t="shared" si="672"/>
        <v>MP</v>
      </c>
      <c r="AR125" s="96" t="str">
        <f t="shared" si="673"/>
        <v/>
      </c>
      <c r="AS125" s="250" t="str">
        <f t="shared" si="674"/>
        <v>MP</v>
      </c>
      <c r="AT125" s="96"/>
      <c r="AU125" s="235" t="s">
        <v>174</v>
      </c>
      <c r="AV125" s="235" t="s">
        <v>979</v>
      </c>
      <c r="AW125" s="96"/>
      <c r="AX125" s="96"/>
      <c r="AY125" s="96"/>
      <c r="AZ125" s="96"/>
      <c r="BA125" s="96"/>
      <c r="BB125" s="96"/>
      <c r="BC125" s="96"/>
      <c r="BD125" s="96"/>
      <c r="BE125" s="96"/>
      <c r="BF125" s="96"/>
      <c r="BG125" s="96"/>
      <c r="BH125" s="96"/>
      <c r="BI125" s="96"/>
      <c r="BJ125" s="96"/>
      <c r="BK125" s="96"/>
      <c r="BL125" s="96"/>
      <c r="BM125" s="96"/>
      <c r="BN125" s="96"/>
      <c r="BO125" s="96"/>
      <c r="BP125" s="96"/>
      <c r="BQ125" s="96"/>
      <c r="BR125" s="96"/>
      <c r="BS125" s="96"/>
      <c r="BT125" s="96"/>
      <c r="BU125" s="96"/>
      <c r="BV125" s="96"/>
      <c r="BW125" s="96"/>
      <c r="BX125" s="96"/>
      <c r="BY125" s="96"/>
      <c r="BZ125" s="96"/>
      <c r="CA125" s="96"/>
      <c r="CB125" s="96"/>
      <c r="CC125" s="96"/>
      <c r="CD125" s="96"/>
      <c r="CE125" s="96"/>
      <c r="CF125" s="96"/>
    </row>
    <row r="126" spans="1:84" ht="27.6">
      <c r="A126" s="259">
        <v>45073.8881425</v>
      </c>
      <c r="B126" s="235" t="s">
        <v>3920</v>
      </c>
      <c r="C126" s="251" t="str">
        <f t="array" ref="C126">UPPER(B126)</f>
        <v>GUTTA.GAYATHRI@GMAIL.COM</v>
      </c>
      <c r="D126" s="235" t="s">
        <v>3921</v>
      </c>
      <c r="E126" s="235" t="s">
        <v>3922</v>
      </c>
      <c r="F126" s="252" t="str">
        <f t="shared" si="0"/>
        <v>GAYATHRIGUTTA</v>
      </c>
      <c r="G126" s="237">
        <v>4086184202</v>
      </c>
      <c r="H126" s="235" t="s">
        <v>18</v>
      </c>
      <c r="I126" s="235" t="s">
        <v>35</v>
      </c>
      <c r="J126" s="96"/>
      <c r="K126" s="96"/>
      <c r="L126" s="96"/>
      <c r="M126" s="235" t="s">
        <v>30</v>
      </c>
      <c r="N126" s="96"/>
      <c r="O126" s="96"/>
      <c r="P126" s="96"/>
      <c r="Q126" s="235" t="s">
        <v>23</v>
      </c>
      <c r="R126" s="96"/>
      <c r="S126" s="254" t="s">
        <v>1731</v>
      </c>
      <c r="T126" s="255" t="str">
        <f t="shared" si="1"/>
        <v/>
      </c>
      <c r="U126" s="96" t="str">
        <f t="shared" ref="U126:V126" si="680">IF(OR(($T126 = "Y"),ISNUMBER(SEARCH(U$1, $L126)), ISNUMBER(SEARCH(U$1, $N126)), ISNUMBER(SEARCH(U$1, $P126))), "Y", "")</f>
        <v/>
      </c>
      <c r="V126" s="255" t="str">
        <f t="shared" si="680"/>
        <v/>
      </c>
      <c r="W126" s="96" t="str">
        <f t="shared" ref="W126:X126" si="681">IF(OR(($V126="Y"),($T126 = "Y"),ISNUMBER(SEARCH(W$1, $L126)), ISNUMBER(SEARCH(W$1, $N126)), ISNUMBER(SEARCH(W$1, $P126))), "Y", "")</f>
        <v/>
      </c>
      <c r="X126" s="96" t="str">
        <f t="shared" si="681"/>
        <v/>
      </c>
      <c r="Y126" s="255" t="str">
        <f t="shared" si="4"/>
        <v/>
      </c>
      <c r="Z126" s="96" t="str">
        <f t="shared" ref="Z126:AA126" si="682">IF(OR(($Y126="Y"),($T126 = "Y"),ISNUMBER(SEARCH(Z$1, $L126)), ISNUMBER(SEARCH(Z$1, $N126)), ISNUMBER(SEARCH(Z$1, $P126))), "Y", "")</f>
        <v/>
      </c>
      <c r="AA126" s="96" t="str">
        <f t="shared" si="682"/>
        <v/>
      </c>
      <c r="AB126" s="96" t="str">
        <f t="shared" ref="AB126:AC126" si="683">IF(OR(($T126 = "Y"),ISNUMBER(SEARCH(AB$1, $L126)), ISNUMBER(SEARCH(AB$1, $N126)), ISNUMBER(SEARCH(AB$1, $P126))), "Y", "")</f>
        <v/>
      </c>
      <c r="AC126" s="255" t="str">
        <f t="shared" si="683"/>
        <v/>
      </c>
      <c r="AD126" s="96" t="str">
        <f t="shared" ref="AD126:AE126" si="684">IF(OR(($AC126="Y"),($T126 = "Y"),ISNUMBER(SEARCH(AD$1, $L126)), ISNUMBER(SEARCH(AD$1, $N126)), ISNUMBER(SEARCH(AD$1, $P126))), "Y", "")</f>
        <v/>
      </c>
      <c r="AE126" s="96" t="str">
        <f t="shared" si="684"/>
        <v/>
      </c>
      <c r="AF126" s="96" t="str">
        <f t="shared" si="8"/>
        <v/>
      </c>
      <c r="AG126" s="15">
        <f t="shared" si="476"/>
        <v>0</v>
      </c>
      <c r="AH126" s="235" t="s">
        <v>1743</v>
      </c>
      <c r="AI126" s="96" t="str">
        <f t="shared" si="665"/>
        <v/>
      </c>
      <c r="AJ126" s="96" t="str">
        <f t="shared" si="666"/>
        <v/>
      </c>
      <c r="AK126" s="96" t="str">
        <f t="shared" si="667"/>
        <v/>
      </c>
      <c r="AL126" s="96" t="str">
        <f t="shared" si="668"/>
        <v/>
      </c>
      <c r="AM126" s="262" t="str">
        <f>IF((AA126="Y"),AI126,"")</f>
        <v/>
      </c>
      <c r="AN126" s="96" t="str">
        <f t="shared" si="669"/>
        <v/>
      </c>
      <c r="AO126" s="264" t="str">
        <f t="shared" si="670"/>
        <v/>
      </c>
      <c r="AP126" s="96" t="str">
        <f t="shared" si="671"/>
        <v/>
      </c>
      <c r="AQ126" s="96" t="str">
        <f t="shared" si="672"/>
        <v/>
      </c>
      <c r="AR126" s="96" t="str">
        <f t="shared" si="673"/>
        <v/>
      </c>
      <c r="AS126" s="96" t="str">
        <f t="shared" si="674"/>
        <v/>
      </c>
      <c r="AT126" s="96"/>
      <c r="AU126" s="96"/>
      <c r="AV126" s="96"/>
      <c r="AW126" s="96"/>
      <c r="AX126" s="96"/>
      <c r="AY126" s="96"/>
      <c r="AZ126" s="96"/>
      <c r="BA126" s="96"/>
      <c r="BB126" s="96"/>
      <c r="BC126" s="96"/>
      <c r="BD126" s="96"/>
      <c r="BE126" s="96"/>
      <c r="BF126" s="96"/>
      <c r="BG126" s="96"/>
      <c r="BH126" s="96"/>
      <c r="BI126" s="96"/>
      <c r="BJ126" s="96"/>
      <c r="BK126" s="96"/>
      <c r="BL126" s="96"/>
      <c r="BM126" s="96"/>
      <c r="BN126" s="96"/>
      <c r="BO126" s="96"/>
      <c r="BP126" s="96"/>
      <c r="BQ126" s="96"/>
      <c r="BR126" s="96"/>
      <c r="BS126" s="96"/>
      <c r="BT126" s="96"/>
      <c r="BU126" s="96"/>
      <c r="BV126" s="96"/>
      <c r="BW126" s="96"/>
      <c r="BX126" s="96"/>
      <c r="BY126" s="96"/>
      <c r="BZ126" s="96"/>
      <c r="CA126" s="96"/>
      <c r="CB126" s="96"/>
      <c r="CC126" s="96"/>
      <c r="CD126" s="96"/>
      <c r="CE126" s="96"/>
      <c r="CF126" s="96"/>
    </row>
    <row r="127" spans="1:84" ht="265.2">
      <c r="A127" s="259">
        <v>45073.917478298608</v>
      </c>
      <c r="B127" s="235" t="s">
        <v>3923</v>
      </c>
      <c r="C127" s="251" t="str">
        <f t="array" ref="C127">UPPER(B127)</f>
        <v>KARAVADIP@GMAIL.COM</v>
      </c>
      <c r="D127" s="274" t="s">
        <v>3924</v>
      </c>
      <c r="E127" s="235" t="s">
        <v>3925</v>
      </c>
      <c r="F127" s="252" t="str">
        <f t="shared" si="0"/>
        <v>PRABHAKARAVADI</v>
      </c>
      <c r="G127" s="237">
        <v>2147974620</v>
      </c>
      <c r="H127" s="235" t="s">
        <v>18</v>
      </c>
      <c r="I127" s="235" t="s">
        <v>20</v>
      </c>
      <c r="J127" s="96"/>
      <c r="K127" s="96"/>
      <c r="L127" s="96"/>
      <c r="M127" s="96"/>
      <c r="N127" s="96"/>
      <c r="O127" s="96"/>
      <c r="P127" s="235" t="s">
        <v>3926</v>
      </c>
      <c r="Q127" s="235" t="s">
        <v>23</v>
      </c>
      <c r="R127" s="96"/>
      <c r="S127" s="254" t="s">
        <v>1731</v>
      </c>
      <c r="T127" s="255" t="str">
        <f t="shared" si="1"/>
        <v/>
      </c>
      <c r="U127" s="96" t="str">
        <f t="shared" ref="U127:V127" si="685">IF(OR(($T127 = "Y"),ISNUMBER(SEARCH(U$1, $L127)), ISNUMBER(SEARCH(U$1, $N127)), ISNUMBER(SEARCH(U$1, $P127))), "Y", "")</f>
        <v/>
      </c>
      <c r="V127" s="255" t="str">
        <f t="shared" si="685"/>
        <v/>
      </c>
      <c r="W127" s="96" t="str">
        <f t="shared" ref="W127:X127" si="686">IF(OR(($V127="Y"),($T127 = "Y"),ISNUMBER(SEARCH(W$1, $L127)), ISNUMBER(SEARCH(W$1, $N127)), ISNUMBER(SEARCH(W$1, $P127))), "Y", "")</f>
        <v/>
      </c>
      <c r="X127" s="254" t="str">
        <f t="shared" si="686"/>
        <v>Y</v>
      </c>
      <c r="Y127" s="255" t="str">
        <f t="shared" si="4"/>
        <v/>
      </c>
      <c r="Z127" s="254" t="str">
        <f t="shared" ref="Z127:AA127" si="687">IF(OR(($Y127="Y"),($T127 = "Y"),ISNUMBER(SEARCH(Z$1, $L127)), ISNUMBER(SEARCH(Z$1, $N127)), ISNUMBER(SEARCH(Z$1, $P127))), "Y", "")</f>
        <v>Y</v>
      </c>
      <c r="AA127" s="96" t="str">
        <f t="shared" si="687"/>
        <v/>
      </c>
      <c r="AB127" s="96" t="str">
        <f t="shared" ref="AB127:AC127" si="688">IF(OR(($T127 = "Y"),ISNUMBER(SEARCH(AB$1, $L127)), ISNUMBER(SEARCH(AB$1, $N127)), ISNUMBER(SEARCH(AB$1, $P127))), "Y", "")</f>
        <v/>
      </c>
      <c r="AC127" s="255" t="str">
        <f t="shared" si="688"/>
        <v/>
      </c>
      <c r="AD127" s="254" t="str">
        <f t="shared" ref="AD127:AE127" si="689">IF(OR(($AC127="Y"),($T127 = "Y"),ISNUMBER(SEARCH(AD$1, $L127)), ISNUMBER(SEARCH(AD$1, $N127)), ISNUMBER(SEARCH(AD$1, $P127))), "Y", "")</f>
        <v>Y</v>
      </c>
      <c r="AE127" s="254" t="str">
        <f t="shared" si="689"/>
        <v>Y</v>
      </c>
      <c r="AF127" s="254" t="str">
        <f t="shared" si="8"/>
        <v>Y</v>
      </c>
      <c r="AG127" s="15">
        <f t="shared" si="476"/>
        <v>5</v>
      </c>
      <c r="AH127" s="250" t="s">
        <v>3549</v>
      </c>
      <c r="AI127" s="96" t="str">
        <f>IF((U127="Y"),AH127,"")</f>
        <v/>
      </c>
      <c r="AJ127" s="96" t="str">
        <f>IF((W127="Y"),AH127,"")</f>
        <v/>
      </c>
      <c r="AK127" s="235" t="str">
        <f>IF((X127="Y"),AH127,"")</f>
        <v>Event AM</v>
      </c>
      <c r="AL127" s="235" t="str">
        <f t="shared" ref="AL127:AM127" si="690">IF((Z127="Y"),AH127,"")</f>
        <v>Event AM</v>
      </c>
      <c r="AM127" s="262" t="str">
        <f t="shared" si="690"/>
        <v/>
      </c>
      <c r="AN127" s="96" t="str">
        <f>IF((AB127="Y"),AH127,"")</f>
        <v/>
      </c>
      <c r="AO127" s="264" t="str">
        <f>IF((AB127="Y"),AH127,"")</f>
        <v/>
      </c>
      <c r="AP127" s="235" t="str">
        <f>IF((AD127="Y"),AH127,"")</f>
        <v>Event AM</v>
      </c>
      <c r="AQ127" s="235" t="str">
        <f>IF((AE127="Y"),AH127,"")</f>
        <v>Event AM</v>
      </c>
      <c r="AR127" s="96"/>
      <c r="AS127" s="235" t="str">
        <f>IF((AF127="Y"),AH127,"")</f>
        <v>Event AM</v>
      </c>
      <c r="AT127" s="96"/>
      <c r="AU127" s="235" t="s">
        <v>2662</v>
      </c>
      <c r="AV127" s="235" t="s">
        <v>979</v>
      </c>
      <c r="AW127" s="96"/>
      <c r="AX127" s="96"/>
      <c r="AY127" s="96"/>
      <c r="AZ127" s="96"/>
      <c r="BA127" s="96"/>
      <c r="BB127" s="96"/>
      <c r="BC127" s="96"/>
      <c r="BD127" s="96"/>
      <c r="BE127" s="96"/>
      <c r="BF127" s="96"/>
      <c r="BG127" s="96"/>
      <c r="BH127" s="96"/>
      <c r="BI127" s="96"/>
      <c r="BJ127" s="96"/>
      <c r="BK127" s="96"/>
      <c r="BL127" s="96"/>
      <c r="BM127" s="96"/>
      <c r="BN127" s="96"/>
      <c r="BO127" s="96"/>
      <c r="BP127" s="96"/>
      <c r="BQ127" s="96"/>
      <c r="BR127" s="96"/>
      <c r="BS127" s="96"/>
      <c r="BT127" s="96"/>
      <c r="BU127" s="96"/>
      <c r="BV127" s="96"/>
      <c r="BW127" s="96"/>
      <c r="BX127" s="96"/>
      <c r="BY127" s="96"/>
      <c r="BZ127" s="96"/>
      <c r="CA127" s="96"/>
      <c r="CB127" s="96"/>
      <c r="CC127" s="96"/>
      <c r="CD127" s="96"/>
      <c r="CE127" s="96"/>
      <c r="CF127" s="96"/>
    </row>
    <row r="128" spans="1:84" ht="67.2">
      <c r="A128" s="259">
        <v>45073.934457604162</v>
      </c>
      <c r="B128" s="235" t="s">
        <v>126</v>
      </c>
      <c r="C128" s="251" t="str">
        <f t="array" ref="C128">UPPER(B128)</f>
        <v>RAVINUTHALARK@GMAIL.COM</v>
      </c>
      <c r="D128" s="235" t="s">
        <v>131</v>
      </c>
      <c r="E128" s="235" t="s">
        <v>128</v>
      </c>
      <c r="F128" s="252" t="str">
        <f t="shared" si="0"/>
        <v>THANIKARAVINUTHALA</v>
      </c>
      <c r="G128" s="237">
        <v>2146745404</v>
      </c>
      <c r="H128" s="235" t="s">
        <v>18</v>
      </c>
      <c r="I128" s="235" t="s">
        <v>20</v>
      </c>
      <c r="J128" s="235" t="s">
        <v>3565</v>
      </c>
      <c r="K128" s="235" t="s">
        <v>30</v>
      </c>
      <c r="L128" s="235" t="s">
        <v>3498</v>
      </c>
      <c r="M128" s="96"/>
      <c r="N128" s="96"/>
      <c r="O128" s="96"/>
      <c r="P128" s="96"/>
      <c r="Q128" s="235" t="s">
        <v>23</v>
      </c>
      <c r="R128" s="96"/>
      <c r="S128" s="254" t="s">
        <v>1731</v>
      </c>
      <c r="T128" s="258" t="str">
        <f t="shared" si="1"/>
        <v>Y</v>
      </c>
      <c r="U128" s="254" t="str">
        <f t="shared" ref="U128:V128" si="691">IF(OR(($T128 = "Y"),ISNUMBER(SEARCH(U$1, $L128)), ISNUMBER(SEARCH(U$1, $N128)), ISNUMBER(SEARCH(U$1, $P128))), "Y", "")</f>
        <v>Y</v>
      </c>
      <c r="V128" s="258" t="str">
        <f t="shared" si="691"/>
        <v>Y</v>
      </c>
      <c r="W128" s="254" t="str">
        <f t="shared" ref="W128:X128" si="692">IF(OR(($V128="Y"),($T128 = "Y"),ISNUMBER(SEARCH(W$1, $L128)), ISNUMBER(SEARCH(W$1, $N128)), ISNUMBER(SEARCH(W$1, $P128))), "Y", "")</f>
        <v>Y</v>
      </c>
      <c r="X128" s="254" t="str">
        <f t="shared" si="692"/>
        <v>Y</v>
      </c>
      <c r="Y128" s="258" t="str">
        <f t="shared" si="4"/>
        <v>Y</v>
      </c>
      <c r="Z128" s="254" t="str">
        <f t="shared" ref="Z128:AA128" si="693">IF(OR(($Y128="Y"),($T128 = "Y"),ISNUMBER(SEARCH(Z$1, $L128)), ISNUMBER(SEARCH(Z$1, $N128)), ISNUMBER(SEARCH(Z$1, $P128))), "Y", "")</f>
        <v>Y</v>
      </c>
      <c r="AA128" s="254" t="str">
        <f t="shared" si="693"/>
        <v>Y</v>
      </c>
      <c r="AB128" s="254" t="str">
        <f t="shared" ref="AB128:AC128" si="694">IF(OR(($T128 = "Y"),ISNUMBER(SEARCH(AB$1, $L128)), ISNUMBER(SEARCH(AB$1, $N128)), ISNUMBER(SEARCH(AB$1, $P128))), "Y", "")</f>
        <v>Y</v>
      </c>
      <c r="AC128" s="258" t="str">
        <f t="shared" si="694"/>
        <v>Y</v>
      </c>
      <c r="AD128" s="254" t="str">
        <f t="shared" ref="AD128:AE128" si="695">IF(OR(($AC128="Y"),($T128 = "Y"),ISNUMBER(SEARCH(AD$1, $L128)), ISNUMBER(SEARCH(AD$1, $N128)), ISNUMBER(SEARCH(AD$1, $P128))), "Y", "")</f>
        <v>Y</v>
      </c>
      <c r="AE128" s="254" t="str">
        <f t="shared" si="695"/>
        <v>Y</v>
      </c>
      <c r="AF128" s="254" t="str">
        <f t="shared" si="8"/>
        <v>Y</v>
      </c>
      <c r="AG128" s="15">
        <f t="shared" si="476"/>
        <v>9</v>
      </c>
      <c r="AH128" s="235" t="s">
        <v>3546</v>
      </c>
      <c r="AI128" s="250" t="str">
        <f t="shared" ref="AI128:AI135" si="696">IF(AND((S128="F"),(U128="Y")),"MP","")</f>
        <v>MP</v>
      </c>
      <c r="AJ128" s="250" t="str">
        <f t="shared" ref="AJ128:AJ135" si="697">IF(AND((S128="F"),(W128="Y")),"MP","")</f>
        <v>MP</v>
      </c>
      <c r="AK128" s="250" t="str">
        <f t="shared" ref="AK128:AK135" si="698">IF(AND((S128="F"),(X128="Y")),"MP","")</f>
        <v>MP</v>
      </c>
      <c r="AL128" s="250" t="str">
        <f t="shared" ref="AL128:AL135" si="699">IF(AND((S128="F"),(Z128="Y")),"MP","")</f>
        <v>MP</v>
      </c>
      <c r="AM128" s="256" t="str">
        <f>IF(AND((S128="F"),(AA128="Y")),"MP","")</f>
        <v>MP</v>
      </c>
      <c r="AN128" s="250" t="str">
        <f t="shared" ref="AN128:AN135" si="700">IF(AND((S128="F"),(AB128="Y")),"MP","")</f>
        <v>MP</v>
      </c>
      <c r="AO128" s="275" t="str">
        <f t="shared" ref="AO128:AO135" si="701">IF(AND((S128="F"),(AB128="Y")),"MP","")</f>
        <v>MP</v>
      </c>
      <c r="AP128" s="250" t="str">
        <f t="shared" ref="AP128:AP135" si="702">IF(AND((S128="F"),(AD128="Y")),"MP","")</f>
        <v>MP</v>
      </c>
      <c r="AQ128" s="250" t="str">
        <f t="shared" ref="AQ128:AQ135" si="703">IF(AND((S128="F"),(AE128="Y")),"MP","")</f>
        <v>MP</v>
      </c>
      <c r="AR128" s="96" t="str">
        <f t="shared" ref="AR128:AR135" si="704">IF(AND((T128="F"),(AD128="Y")),"MP","")</f>
        <v/>
      </c>
      <c r="AS128" s="250" t="str">
        <f t="shared" ref="AS128:AS135" si="705">IF(AND((S128="F"),(AF128="Y")),"MP","")</f>
        <v>MP</v>
      </c>
      <c r="AT128" s="96"/>
      <c r="AU128" s="235" t="s">
        <v>2662</v>
      </c>
      <c r="AV128" s="235" t="s">
        <v>979</v>
      </c>
      <c r="AW128" s="96"/>
      <c r="AX128" s="96"/>
      <c r="AY128" s="96"/>
      <c r="AZ128" s="96"/>
      <c r="BA128" s="96"/>
      <c r="BB128" s="96"/>
      <c r="BC128" s="96"/>
      <c r="BD128" s="96"/>
      <c r="BE128" s="96"/>
      <c r="BF128" s="96"/>
      <c r="BG128" s="96"/>
      <c r="BH128" s="96"/>
      <c r="BI128" s="96"/>
      <c r="BJ128" s="96"/>
      <c r="BK128" s="96"/>
      <c r="BL128" s="96"/>
      <c r="BM128" s="96"/>
      <c r="BN128" s="96"/>
      <c r="BO128" s="96"/>
      <c r="BP128" s="96"/>
      <c r="BQ128" s="96"/>
      <c r="BR128" s="96"/>
      <c r="BS128" s="96"/>
      <c r="BT128" s="96"/>
      <c r="BU128" s="96"/>
      <c r="BV128" s="96"/>
      <c r="BW128" s="96"/>
      <c r="BX128" s="96"/>
      <c r="BY128" s="96"/>
      <c r="BZ128" s="96"/>
      <c r="CA128" s="96"/>
      <c r="CB128" s="96"/>
      <c r="CC128" s="96"/>
      <c r="CD128" s="96"/>
      <c r="CE128" s="96"/>
      <c r="CF128" s="96"/>
    </row>
    <row r="129" spans="1:84" ht="291.60000000000002">
      <c r="A129" s="259">
        <v>45073.995169363421</v>
      </c>
      <c r="B129" s="235" t="s">
        <v>3927</v>
      </c>
      <c r="C129" s="251" t="str">
        <f t="array" ref="C129">UPPER(B129)</f>
        <v>VANNAREDDY25@GMAIL.COM</v>
      </c>
      <c r="D129" s="235" t="s">
        <v>3928</v>
      </c>
      <c r="E129" s="235" t="s">
        <v>965</v>
      </c>
      <c r="F129" s="252" t="str">
        <f t="shared" si="0"/>
        <v>VANDANA REDDY</v>
      </c>
      <c r="G129" s="237">
        <v>3023735013</v>
      </c>
      <c r="H129" s="235" t="s">
        <v>18</v>
      </c>
      <c r="I129" s="235" t="s">
        <v>35</v>
      </c>
      <c r="J129" s="96"/>
      <c r="K129" s="96"/>
      <c r="L129" s="96"/>
      <c r="M129" s="235" t="s">
        <v>156</v>
      </c>
      <c r="N129" s="235" t="s">
        <v>3747</v>
      </c>
      <c r="O129" s="96"/>
      <c r="P129" s="96"/>
      <c r="Q129" s="235" t="s">
        <v>23</v>
      </c>
      <c r="R129" s="96"/>
      <c r="S129" s="254" t="s">
        <v>1731</v>
      </c>
      <c r="T129" s="255" t="str">
        <f t="shared" si="1"/>
        <v/>
      </c>
      <c r="U129" s="254" t="str">
        <f t="shared" ref="U129:V129" si="706">IF(OR(($T129 = "Y"),ISNUMBER(SEARCH(U$1, $L129)), ISNUMBER(SEARCH(U$1, $N129)), ISNUMBER(SEARCH(U$1, $P129))), "Y", "")</f>
        <v>Y</v>
      </c>
      <c r="V129" s="258" t="str">
        <f t="shared" si="706"/>
        <v>Y</v>
      </c>
      <c r="W129" s="254" t="str">
        <f t="shared" ref="W129:X129" si="707">IF(OR(($V129="Y"),($T129 = "Y"),ISNUMBER(SEARCH(W$1, $L129)), ISNUMBER(SEARCH(W$1, $N129)), ISNUMBER(SEARCH(W$1, $P129))), "Y", "")</f>
        <v>Y</v>
      </c>
      <c r="X129" s="254" t="str">
        <f t="shared" si="707"/>
        <v>Y</v>
      </c>
      <c r="Y129" s="255" t="str">
        <f t="shared" si="4"/>
        <v/>
      </c>
      <c r="Z129" s="254" t="str">
        <f t="shared" ref="Z129:AA129" si="708">IF(OR(($Y129="Y"),($T129 = "Y"),ISNUMBER(SEARCH(Z$1, $L129)), ISNUMBER(SEARCH(Z$1, $N129)), ISNUMBER(SEARCH(Z$1, $P129))), "Y", "")</f>
        <v>Y</v>
      </c>
      <c r="AA129" s="96" t="str">
        <f t="shared" si="708"/>
        <v/>
      </c>
      <c r="AB129" s="254" t="str">
        <f t="shared" ref="AB129:AC129" si="709">IF(OR(($T129 = "Y"),ISNUMBER(SEARCH(AB$1, $L129)), ISNUMBER(SEARCH(AB$1, $N129)), ISNUMBER(SEARCH(AB$1, $P129))), "Y", "")</f>
        <v>Y</v>
      </c>
      <c r="AC129" s="258" t="str">
        <f t="shared" si="709"/>
        <v>Y</v>
      </c>
      <c r="AD129" s="254" t="str">
        <f t="shared" ref="AD129:AE129" si="710">IF(OR(($AC129="Y"),($T129 = "Y"),ISNUMBER(SEARCH(AD$1, $L129)), ISNUMBER(SEARCH(AD$1, $N129)), ISNUMBER(SEARCH(AD$1, $P129))), "Y", "")</f>
        <v>Y</v>
      </c>
      <c r="AE129" s="254" t="str">
        <f t="shared" si="710"/>
        <v>Y</v>
      </c>
      <c r="AF129" s="254" t="str">
        <f t="shared" si="8"/>
        <v>Y</v>
      </c>
      <c r="AG129" s="15">
        <f t="shared" si="476"/>
        <v>8</v>
      </c>
      <c r="AH129" s="235" t="s">
        <v>3546</v>
      </c>
      <c r="AI129" s="250" t="str">
        <f t="shared" si="696"/>
        <v>MP</v>
      </c>
      <c r="AJ129" s="250" t="str">
        <f t="shared" si="697"/>
        <v>MP</v>
      </c>
      <c r="AK129" s="250" t="str">
        <f t="shared" si="698"/>
        <v>MP</v>
      </c>
      <c r="AL129" s="250" t="str">
        <f t="shared" si="699"/>
        <v>MP</v>
      </c>
      <c r="AM129" s="262" t="str">
        <f>IF((AA129="Y"),AI129,"")</f>
        <v/>
      </c>
      <c r="AN129" s="250" t="str">
        <f t="shared" si="700"/>
        <v>MP</v>
      </c>
      <c r="AO129" s="275" t="str">
        <f t="shared" si="701"/>
        <v>MP</v>
      </c>
      <c r="AP129" s="250" t="str">
        <f t="shared" si="702"/>
        <v>MP</v>
      </c>
      <c r="AQ129" s="250" t="str">
        <f t="shared" si="703"/>
        <v>MP</v>
      </c>
      <c r="AR129" s="96" t="str">
        <f t="shared" si="704"/>
        <v/>
      </c>
      <c r="AS129" s="250" t="str">
        <f t="shared" si="705"/>
        <v>MP</v>
      </c>
      <c r="AT129" s="96"/>
      <c r="AU129" s="235" t="s">
        <v>2662</v>
      </c>
      <c r="AV129" s="235" t="s">
        <v>979</v>
      </c>
      <c r="AW129" s="96"/>
      <c r="AX129" s="96"/>
      <c r="AY129" s="96"/>
      <c r="AZ129" s="96"/>
      <c r="BA129" s="96"/>
      <c r="BB129" s="96"/>
      <c r="BC129" s="96"/>
      <c r="BD129" s="96"/>
      <c r="BE129" s="96"/>
      <c r="BF129" s="96"/>
      <c r="BG129" s="96"/>
      <c r="BH129" s="96"/>
      <c r="BI129" s="96"/>
      <c r="BJ129" s="96"/>
      <c r="BK129" s="96"/>
      <c r="BL129" s="96"/>
      <c r="BM129" s="96"/>
      <c r="BN129" s="96"/>
      <c r="BO129" s="96"/>
      <c r="BP129" s="96"/>
      <c r="BQ129" s="96"/>
      <c r="BR129" s="96"/>
      <c r="BS129" s="96"/>
      <c r="BT129" s="96"/>
      <c r="BU129" s="96"/>
      <c r="BV129" s="96"/>
      <c r="BW129" s="96"/>
      <c r="BX129" s="96"/>
      <c r="BY129" s="96"/>
      <c r="BZ129" s="96"/>
      <c r="CA129" s="96"/>
      <c r="CB129" s="96"/>
      <c r="CC129" s="96"/>
      <c r="CD129" s="96"/>
      <c r="CE129" s="96"/>
      <c r="CF129" s="96"/>
    </row>
    <row r="130" spans="1:84" ht="409.6">
      <c r="A130" s="259">
        <v>45074.082418969905</v>
      </c>
      <c r="B130" s="235" t="s">
        <v>3929</v>
      </c>
      <c r="C130" s="251" t="str">
        <f t="array" ref="C130">UPPER(B130)</f>
        <v>ADILEKHA@GMAIL.COM</v>
      </c>
      <c r="D130" s="235" t="s">
        <v>3930</v>
      </c>
      <c r="E130" s="235" t="s">
        <v>3931</v>
      </c>
      <c r="F130" s="252" t="str">
        <f t="shared" si="0"/>
        <v xml:space="preserve">MAYUKHABHANDARU </v>
      </c>
      <c r="G130" s="237">
        <v>7032869778</v>
      </c>
      <c r="H130" s="235" t="s">
        <v>18</v>
      </c>
      <c r="I130" s="235" t="s">
        <v>35</v>
      </c>
      <c r="J130" s="96"/>
      <c r="K130" s="96"/>
      <c r="L130" s="96"/>
      <c r="M130" s="235" t="s">
        <v>147</v>
      </c>
      <c r="N130" s="235" t="s">
        <v>3932</v>
      </c>
      <c r="O130" s="96"/>
      <c r="P130" s="96"/>
      <c r="Q130" s="235" t="s">
        <v>23</v>
      </c>
      <c r="R130" s="96"/>
      <c r="S130" s="254" t="s">
        <v>1731</v>
      </c>
      <c r="T130" s="255" t="str">
        <f t="shared" si="1"/>
        <v/>
      </c>
      <c r="U130" s="254" t="str">
        <f t="shared" ref="U130:V130" si="711">IF(OR(($T130 = "Y"),ISNUMBER(SEARCH(U$1, $L130)), ISNUMBER(SEARCH(U$1, $N130)), ISNUMBER(SEARCH(U$1, $P130))), "Y", "")</f>
        <v>Y</v>
      </c>
      <c r="V130" s="258" t="str">
        <f t="shared" si="711"/>
        <v>Y</v>
      </c>
      <c r="W130" s="254" t="str">
        <f t="shared" ref="W130:X130" si="712">IF(OR(($V130="Y"),($T130 = "Y"),ISNUMBER(SEARCH(W$1, $L130)), ISNUMBER(SEARCH(W$1, $N130)), ISNUMBER(SEARCH(W$1, $P130))), "Y", "")</f>
        <v>Y</v>
      </c>
      <c r="X130" s="254" t="str">
        <f t="shared" si="712"/>
        <v>Y</v>
      </c>
      <c r="Y130" s="258" t="str">
        <f t="shared" si="4"/>
        <v>Y</v>
      </c>
      <c r="Z130" s="254" t="str">
        <f t="shared" ref="Z130:AA130" si="713">IF(OR(($Y130="Y"),($T130 = "Y"),ISNUMBER(SEARCH(Z$1, $L130)), ISNUMBER(SEARCH(Z$1, $N130)), ISNUMBER(SEARCH(Z$1, $P130))), "Y", "")</f>
        <v>Y</v>
      </c>
      <c r="AA130" s="254" t="str">
        <f t="shared" si="713"/>
        <v>Y</v>
      </c>
      <c r="AB130" s="254" t="str">
        <f t="shared" ref="AB130:AC130" si="714">IF(OR(($T130 = "Y"),ISNUMBER(SEARCH(AB$1, $L130)), ISNUMBER(SEARCH(AB$1, $N130)), ISNUMBER(SEARCH(AB$1, $P130))), "Y", "")</f>
        <v>Y</v>
      </c>
      <c r="AC130" s="258" t="str">
        <f t="shared" si="714"/>
        <v>Y</v>
      </c>
      <c r="AD130" s="254" t="str">
        <f t="shared" ref="AD130:AE130" si="715">IF(OR(($AC130="Y"),($T130 = "Y"),ISNUMBER(SEARCH(AD$1, $L130)), ISNUMBER(SEARCH(AD$1, $N130)), ISNUMBER(SEARCH(AD$1, $P130))), "Y", "")</f>
        <v>Y</v>
      </c>
      <c r="AE130" s="254" t="str">
        <f t="shared" si="715"/>
        <v>Y</v>
      </c>
      <c r="AF130" s="254" t="str">
        <f t="shared" si="8"/>
        <v>Y</v>
      </c>
      <c r="AG130" s="15">
        <f t="shared" si="476"/>
        <v>9</v>
      </c>
      <c r="AH130" s="235" t="s">
        <v>3546</v>
      </c>
      <c r="AI130" s="250" t="str">
        <f t="shared" si="696"/>
        <v>MP</v>
      </c>
      <c r="AJ130" s="250" t="str">
        <f t="shared" si="697"/>
        <v>MP</v>
      </c>
      <c r="AK130" s="250" t="str">
        <f t="shared" si="698"/>
        <v>MP</v>
      </c>
      <c r="AL130" s="250" t="str">
        <f t="shared" si="699"/>
        <v>MP</v>
      </c>
      <c r="AM130" s="256" t="str">
        <f>IF(AND((S130="F"),(AA130="Y")),"MP","")</f>
        <v>MP</v>
      </c>
      <c r="AN130" s="250" t="str">
        <f t="shared" si="700"/>
        <v>MP</v>
      </c>
      <c r="AO130" s="275" t="str">
        <f t="shared" si="701"/>
        <v>MP</v>
      </c>
      <c r="AP130" s="250" t="str">
        <f t="shared" si="702"/>
        <v>MP</v>
      </c>
      <c r="AQ130" s="250" t="str">
        <f t="shared" si="703"/>
        <v>MP</v>
      </c>
      <c r="AR130" s="96" t="str">
        <f t="shared" si="704"/>
        <v/>
      </c>
      <c r="AS130" s="250" t="str">
        <f t="shared" si="705"/>
        <v>MP</v>
      </c>
      <c r="AT130" s="96"/>
      <c r="AU130" s="96"/>
      <c r="AV130" s="96"/>
      <c r="AW130" s="96"/>
      <c r="AX130" s="96"/>
      <c r="AY130" s="96"/>
      <c r="AZ130" s="96"/>
      <c r="BA130" s="96"/>
      <c r="BB130" s="96"/>
      <c r="BC130" s="96"/>
      <c r="BD130" s="96"/>
      <c r="BE130" s="96"/>
      <c r="BF130" s="96"/>
      <c r="BG130" s="96"/>
      <c r="BH130" s="96"/>
      <c r="BI130" s="96"/>
      <c r="BJ130" s="96"/>
      <c r="BK130" s="96"/>
      <c r="BL130" s="96"/>
      <c r="BM130" s="96"/>
      <c r="BN130" s="96"/>
      <c r="BO130" s="96"/>
      <c r="BP130" s="96"/>
      <c r="BQ130" s="96"/>
      <c r="BR130" s="96"/>
      <c r="BS130" s="96"/>
      <c r="BT130" s="96"/>
      <c r="BU130" s="96"/>
      <c r="BV130" s="96"/>
      <c r="BW130" s="96"/>
      <c r="BX130" s="96"/>
      <c r="BY130" s="96"/>
      <c r="BZ130" s="96"/>
      <c r="CA130" s="96"/>
      <c r="CB130" s="96"/>
      <c r="CC130" s="96"/>
      <c r="CD130" s="96"/>
      <c r="CE130" s="96"/>
      <c r="CF130" s="96"/>
    </row>
    <row r="131" spans="1:84" ht="252">
      <c r="A131" s="259">
        <v>45074.273571423611</v>
      </c>
      <c r="B131" s="235" t="s">
        <v>378</v>
      </c>
      <c r="C131" s="251" t="str">
        <f t="array" ref="C131">UPPER(B131)</f>
        <v>SREE1119@GMAIL.COM</v>
      </c>
      <c r="D131" s="235" t="s">
        <v>3933</v>
      </c>
      <c r="E131" s="235" t="s">
        <v>380</v>
      </c>
      <c r="F131" s="252" t="str">
        <f t="shared" si="0"/>
        <v xml:space="preserve">PADMASREE MUDDANA </v>
      </c>
      <c r="G131" s="237">
        <v>3306314132</v>
      </c>
      <c r="H131" s="235" t="s">
        <v>18</v>
      </c>
      <c r="I131" s="235" t="s">
        <v>35</v>
      </c>
      <c r="J131" s="96"/>
      <c r="K131" s="96"/>
      <c r="L131" s="96"/>
      <c r="M131" s="235" t="s">
        <v>205</v>
      </c>
      <c r="N131" s="235" t="s">
        <v>3934</v>
      </c>
      <c r="O131" s="96"/>
      <c r="P131" s="96"/>
      <c r="Q131" s="235" t="s">
        <v>23</v>
      </c>
      <c r="R131" s="96"/>
      <c r="S131" s="254" t="s">
        <v>1731</v>
      </c>
      <c r="T131" s="255" t="str">
        <f t="shared" si="1"/>
        <v/>
      </c>
      <c r="U131" s="96" t="str">
        <f t="shared" ref="U131:V131" si="716">IF(OR(($T131 = "Y"),ISNUMBER(SEARCH(U$1, $L131)), ISNUMBER(SEARCH(U$1, $N131)), ISNUMBER(SEARCH(U$1, $P131))), "Y", "")</f>
        <v/>
      </c>
      <c r="V131" s="255" t="str">
        <f t="shared" si="716"/>
        <v/>
      </c>
      <c r="W131" s="254" t="str">
        <f t="shared" ref="W131:X131" si="717">IF(OR(($V131="Y"),($T131 = "Y"),ISNUMBER(SEARCH(W$1, $L131)), ISNUMBER(SEARCH(W$1, $N131)), ISNUMBER(SEARCH(W$1, $P131))), "Y", "")</f>
        <v>Y</v>
      </c>
      <c r="X131" s="254" t="str">
        <f t="shared" si="717"/>
        <v>Y</v>
      </c>
      <c r="Y131" s="255" t="str">
        <f t="shared" si="4"/>
        <v/>
      </c>
      <c r="Z131" s="254" t="str">
        <f t="shared" ref="Z131:AA131" si="718">IF(OR(($Y131="Y"),($T131 = "Y"),ISNUMBER(SEARCH(Z$1, $L131)), ISNUMBER(SEARCH(Z$1, $N131)), ISNUMBER(SEARCH(Z$1, $P131))), "Y", "")</f>
        <v>Y</v>
      </c>
      <c r="AA131" s="96" t="str">
        <f t="shared" si="718"/>
        <v/>
      </c>
      <c r="AB131" s="254" t="str">
        <f t="shared" ref="AB131:AC131" si="719">IF(OR(($T131 = "Y"),ISNUMBER(SEARCH(AB$1, $L131)), ISNUMBER(SEARCH(AB$1, $N131)), ISNUMBER(SEARCH(AB$1, $P131))), "Y", "")</f>
        <v>Y</v>
      </c>
      <c r="AC131" s="255" t="str">
        <f t="shared" si="719"/>
        <v/>
      </c>
      <c r="AD131" s="254" t="str">
        <f t="shared" ref="AD131:AE131" si="720">IF(OR(($AC131="Y"),($T131 = "Y"),ISNUMBER(SEARCH(AD$1, $L131)), ISNUMBER(SEARCH(AD$1, $N131)), ISNUMBER(SEARCH(AD$1, $P131))), "Y", "")</f>
        <v>Y</v>
      </c>
      <c r="AE131" s="96" t="str">
        <f t="shared" si="720"/>
        <v/>
      </c>
      <c r="AF131" s="96" t="str">
        <f t="shared" si="8"/>
        <v/>
      </c>
      <c r="AG131" s="15">
        <f t="shared" si="476"/>
        <v>5</v>
      </c>
      <c r="AH131" s="235" t="s">
        <v>3546</v>
      </c>
      <c r="AI131" s="96" t="str">
        <f t="shared" si="696"/>
        <v/>
      </c>
      <c r="AJ131" s="250" t="str">
        <f t="shared" si="697"/>
        <v>MP</v>
      </c>
      <c r="AK131" s="250" t="str">
        <f t="shared" si="698"/>
        <v>MP</v>
      </c>
      <c r="AL131" s="250" t="str">
        <f t="shared" si="699"/>
        <v>MP</v>
      </c>
      <c r="AM131" s="262" t="str">
        <f t="shared" ref="AM131:AM132" si="721">IF((AA131="Y"),AI131,"")</f>
        <v/>
      </c>
      <c r="AN131" s="250" t="str">
        <f t="shared" si="700"/>
        <v>MP</v>
      </c>
      <c r="AO131" s="275" t="str">
        <f t="shared" si="701"/>
        <v>MP</v>
      </c>
      <c r="AP131" s="250" t="str">
        <f t="shared" si="702"/>
        <v>MP</v>
      </c>
      <c r="AQ131" s="96" t="str">
        <f t="shared" si="703"/>
        <v/>
      </c>
      <c r="AR131" s="96" t="str">
        <f t="shared" si="704"/>
        <v/>
      </c>
      <c r="AS131" s="96" t="str">
        <f t="shared" si="705"/>
        <v/>
      </c>
      <c r="AT131" s="96"/>
      <c r="AU131" s="96"/>
      <c r="AV131" s="235" t="s">
        <v>979</v>
      </c>
      <c r="AW131" s="96"/>
      <c r="AX131" s="96"/>
      <c r="AY131" s="96"/>
      <c r="AZ131" s="96"/>
      <c r="BA131" s="96"/>
      <c r="BB131" s="96"/>
      <c r="BC131" s="96"/>
      <c r="BD131" s="96"/>
      <c r="BE131" s="96"/>
      <c r="BF131" s="96"/>
      <c r="BG131" s="96"/>
      <c r="BH131" s="96"/>
      <c r="BI131" s="96"/>
      <c r="BJ131" s="96"/>
      <c r="BK131" s="96"/>
      <c r="BL131" s="96"/>
      <c r="BM131" s="96"/>
      <c r="BN131" s="96"/>
      <c r="BO131" s="96"/>
      <c r="BP131" s="96"/>
      <c r="BQ131" s="96"/>
      <c r="BR131" s="96"/>
      <c r="BS131" s="96"/>
      <c r="BT131" s="96"/>
      <c r="BU131" s="96"/>
      <c r="BV131" s="96"/>
      <c r="BW131" s="96"/>
      <c r="BX131" s="96"/>
      <c r="BY131" s="96"/>
      <c r="BZ131" s="96"/>
      <c r="CA131" s="96"/>
      <c r="CB131" s="96"/>
      <c r="CC131" s="96"/>
      <c r="CD131" s="96"/>
      <c r="CE131" s="96"/>
      <c r="CF131" s="96"/>
    </row>
    <row r="132" spans="1:84" ht="54">
      <c r="A132" s="259">
        <v>45074.348861874998</v>
      </c>
      <c r="B132" s="235" t="s">
        <v>3586</v>
      </c>
      <c r="C132" s="251" t="str">
        <f t="array" ref="C132">UPPER(B132)</f>
        <v>PRARUSH07@GMAIL.COM</v>
      </c>
      <c r="D132" s="235" t="s">
        <v>3935</v>
      </c>
      <c r="E132" s="235" t="s">
        <v>1888</v>
      </c>
      <c r="F132" s="252" t="str">
        <f t="shared" si="0"/>
        <v>RASHMIPRAVEEN</v>
      </c>
      <c r="G132" s="237">
        <v>9015907998</v>
      </c>
      <c r="H132" s="235" t="s">
        <v>18</v>
      </c>
      <c r="I132" s="235" t="s">
        <v>35</v>
      </c>
      <c r="J132" s="96"/>
      <c r="K132" s="96"/>
      <c r="L132" s="96"/>
      <c r="M132" s="235" t="s">
        <v>205</v>
      </c>
      <c r="N132" s="235" t="s">
        <v>3509</v>
      </c>
      <c r="O132" s="96"/>
      <c r="P132" s="96"/>
      <c r="Q132" s="235" t="s">
        <v>23</v>
      </c>
      <c r="R132" s="96"/>
      <c r="S132" s="254" t="s">
        <v>1731</v>
      </c>
      <c r="T132" s="255" t="str">
        <f t="shared" si="1"/>
        <v/>
      </c>
      <c r="U132" s="96" t="str">
        <f t="shared" ref="U132:V132" si="722">IF(OR(($T132 = "Y"),ISNUMBER(SEARCH(U$1, $L132)), ISNUMBER(SEARCH(U$1, $N132)), ISNUMBER(SEARCH(U$1, $P132))), "Y", "")</f>
        <v/>
      </c>
      <c r="V132" s="255" t="str">
        <f t="shared" si="722"/>
        <v/>
      </c>
      <c r="W132" s="96" t="str">
        <f t="shared" ref="W132:X132" si="723">IF(OR(($V132="Y"),($T132 = "Y"),ISNUMBER(SEARCH(W$1, $L132)), ISNUMBER(SEARCH(W$1, $N132)), ISNUMBER(SEARCH(W$1, $P132))), "Y", "")</f>
        <v/>
      </c>
      <c r="X132" s="96" t="str">
        <f t="shared" si="723"/>
        <v/>
      </c>
      <c r="Y132" s="255" t="str">
        <f t="shared" si="4"/>
        <v/>
      </c>
      <c r="Z132" s="96" t="str">
        <f t="shared" ref="Z132:AA132" si="724">IF(OR(($Y132="Y"),($T132 = "Y"),ISNUMBER(SEARCH(Z$1, $L132)), ISNUMBER(SEARCH(Z$1, $N132)), ISNUMBER(SEARCH(Z$1, $P132))), "Y", "")</f>
        <v/>
      </c>
      <c r="AA132" s="96" t="str">
        <f t="shared" si="724"/>
        <v/>
      </c>
      <c r="AB132" s="96" t="str">
        <f t="shared" ref="AB132:AC132" si="725">IF(OR(($T132 = "Y"),ISNUMBER(SEARCH(AB$1, $L132)), ISNUMBER(SEARCH(AB$1, $N132)), ISNUMBER(SEARCH(AB$1, $P132))), "Y", "")</f>
        <v/>
      </c>
      <c r="AC132" s="255" t="str">
        <f t="shared" si="725"/>
        <v/>
      </c>
      <c r="AD132" s="96" t="str">
        <f t="shared" ref="AD132:AE132" si="726">IF(OR(($AC132="Y"),($T132 = "Y"),ISNUMBER(SEARCH(AD$1, $L132)), ISNUMBER(SEARCH(AD$1, $N132)), ISNUMBER(SEARCH(AD$1, $P132))), "Y", "")</f>
        <v/>
      </c>
      <c r="AE132" s="254" t="str">
        <f t="shared" si="726"/>
        <v>Y</v>
      </c>
      <c r="AF132" s="96" t="str">
        <f t="shared" si="8"/>
        <v/>
      </c>
      <c r="AG132" s="15">
        <f t="shared" si="476"/>
        <v>1</v>
      </c>
      <c r="AH132" s="235" t="s">
        <v>3546</v>
      </c>
      <c r="AI132" s="96" t="str">
        <f t="shared" si="696"/>
        <v/>
      </c>
      <c r="AJ132" s="96" t="str">
        <f t="shared" si="697"/>
        <v/>
      </c>
      <c r="AK132" s="96" t="str">
        <f t="shared" si="698"/>
        <v/>
      </c>
      <c r="AL132" s="96" t="str">
        <f t="shared" si="699"/>
        <v/>
      </c>
      <c r="AM132" s="262" t="str">
        <f t="shared" si="721"/>
        <v/>
      </c>
      <c r="AN132" s="96" t="str">
        <f t="shared" si="700"/>
        <v/>
      </c>
      <c r="AO132" s="264" t="str">
        <f t="shared" si="701"/>
        <v/>
      </c>
      <c r="AP132" s="96" t="str">
        <f t="shared" si="702"/>
        <v/>
      </c>
      <c r="AQ132" s="250" t="str">
        <f t="shared" si="703"/>
        <v>MP</v>
      </c>
      <c r="AR132" s="96" t="str">
        <f t="shared" si="704"/>
        <v/>
      </c>
      <c r="AS132" s="96" t="str">
        <f t="shared" si="705"/>
        <v/>
      </c>
      <c r="AT132" s="96"/>
      <c r="AU132" s="96"/>
      <c r="AV132" s="96"/>
      <c r="AW132" s="96"/>
      <c r="AX132" s="96"/>
      <c r="AY132" s="96"/>
      <c r="AZ132" s="96"/>
      <c r="BA132" s="96"/>
      <c r="BB132" s="96"/>
      <c r="BC132" s="96"/>
      <c r="BD132" s="96"/>
      <c r="BE132" s="96"/>
      <c r="BF132" s="96"/>
      <c r="BG132" s="96"/>
      <c r="BH132" s="96"/>
      <c r="BI132" s="96"/>
      <c r="BJ132" s="96"/>
      <c r="BK132" s="96"/>
      <c r="BL132" s="96"/>
      <c r="BM132" s="96"/>
      <c r="BN132" s="96"/>
      <c r="BO132" s="96"/>
      <c r="BP132" s="96"/>
      <c r="BQ132" s="96"/>
      <c r="BR132" s="96"/>
      <c r="BS132" s="96"/>
      <c r="BT132" s="96"/>
      <c r="BU132" s="96"/>
      <c r="BV132" s="96"/>
      <c r="BW132" s="96"/>
      <c r="BX132" s="96"/>
      <c r="BY132" s="96"/>
      <c r="BZ132" s="96"/>
      <c r="CA132" s="96"/>
      <c r="CB132" s="96"/>
      <c r="CC132" s="96"/>
      <c r="CD132" s="96"/>
      <c r="CE132" s="96"/>
      <c r="CF132" s="96"/>
    </row>
    <row r="133" spans="1:84" ht="67.2">
      <c r="A133" s="259">
        <v>45074.400135937496</v>
      </c>
      <c r="B133" s="235" t="s">
        <v>3936</v>
      </c>
      <c r="C133" s="251" t="str">
        <f t="array" ref="C133">UPPER(B133)</f>
        <v>AVANIKODALI87@GMAIL.COM</v>
      </c>
      <c r="D133" s="235" t="s">
        <v>3937</v>
      </c>
      <c r="E133" s="235" t="s">
        <v>3938</v>
      </c>
      <c r="F133" s="252" t="str">
        <f t="shared" si="0"/>
        <v xml:space="preserve">AVANI KODALI </v>
      </c>
      <c r="G133" s="237">
        <v>4698509292</v>
      </c>
      <c r="H133" s="235" t="s">
        <v>18</v>
      </c>
      <c r="I133" s="235" t="s">
        <v>20</v>
      </c>
      <c r="J133" s="235" t="s">
        <v>3939</v>
      </c>
      <c r="K133" s="235" t="s">
        <v>30</v>
      </c>
      <c r="L133" s="235" t="s">
        <v>3498</v>
      </c>
      <c r="M133" s="96"/>
      <c r="N133" s="96"/>
      <c r="O133" s="96"/>
      <c r="P133" s="96"/>
      <c r="Q133" s="235" t="s">
        <v>23</v>
      </c>
      <c r="R133" s="96"/>
      <c r="S133" s="254" t="s">
        <v>1731</v>
      </c>
      <c r="T133" s="258" t="str">
        <f t="shared" si="1"/>
        <v>Y</v>
      </c>
      <c r="U133" s="254" t="str">
        <f t="shared" ref="U133:V133" si="727">IF(OR(($T133 = "Y"),ISNUMBER(SEARCH(U$1, $L133)), ISNUMBER(SEARCH(U$1, $N133)), ISNUMBER(SEARCH(U$1, $P133))), "Y", "")</f>
        <v>Y</v>
      </c>
      <c r="V133" s="258" t="str">
        <f t="shared" si="727"/>
        <v>Y</v>
      </c>
      <c r="W133" s="254" t="str">
        <f t="shared" ref="W133:X133" si="728">IF(OR(($V133="Y"),($T133 = "Y"),ISNUMBER(SEARCH(W$1, $L133)), ISNUMBER(SEARCH(W$1, $N133)), ISNUMBER(SEARCH(W$1, $P133))), "Y", "")</f>
        <v>Y</v>
      </c>
      <c r="X133" s="254" t="str">
        <f t="shared" si="728"/>
        <v>Y</v>
      </c>
      <c r="Y133" s="258" t="str">
        <f t="shared" si="4"/>
        <v>Y</v>
      </c>
      <c r="Z133" s="254" t="str">
        <f t="shared" ref="Z133:AA133" si="729">IF(OR(($Y133="Y"),($T133 = "Y"),ISNUMBER(SEARCH(Z$1, $L133)), ISNUMBER(SEARCH(Z$1, $N133)), ISNUMBER(SEARCH(Z$1, $P133))), "Y", "")</f>
        <v>Y</v>
      </c>
      <c r="AA133" s="254" t="str">
        <f t="shared" si="729"/>
        <v>Y</v>
      </c>
      <c r="AB133" s="254" t="str">
        <f t="shared" ref="AB133:AC133" si="730">IF(OR(($T133 = "Y"),ISNUMBER(SEARCH(AB$1, $L133)), ISNUMBER(SEARCH(AB$1, $N133)), ISNUMBER(SEARCH(AB$1, $P133))), "Y", "")</f>
        <v>Y</v>
      </c>
      <c r="AC133" s="258" t="str">
        <f t="shared" si="730"/>
        <v>Y</v>
      </c>
      <c r="AD133" s="254" t="str">
        <f t="shared" ref="AD133:AE133" si="731">IF(OR(($AC133="Y"),($T133 = "Y"),ISNUMBER(SEARCH(AD$1, $L133)), ISNUMBER(SEARCH(AD$1, $N133)), ISNUMBER(SEARCH(AD$1, $P133))), "Y", "")</f>
        <v>Y</v>
      </c>
      <c r="AE133" s="254" t="str">
        <f t="shared" si="731"/>
        <v>Y</v>
      </c>
      <c r="AF133" s="254" t="str">
        <f t="shared" si="8"/>
        <v>Y</v>
      </c>
      <c r="AG133" s="15">
        <f t="shared" si="476"/>
        <v>9</v>
      </c>
      <c r="AH133" s="235" t="s">
        <v>3546</v>
      </c>
      <c r="AI133" s="250" t="str">
        <f t="shared" si="696"/>
        <v>MP</v>
      </c>
      <c r="AJ133" s="250" t="str">
        <f t="shared" si="697"/>
        <v>MP</v>
      </c>
      <c r="AK133" s="250" t="str">
        <f t="shared" si="698"/>
        <v>MP</v>
      </c>
      <c r="AL133" s="250" t="str">
        <f t="shared" si="699"/>
        <v>MP</v>
      </c>
      <c r="AM133" s="256" t="str">
        <f t="shared" ref="AM133:AM134" si="732">IF(AND((S133="F"),(AA133="Y")),"MP","")</f>
        <v>MP</v>
      </c>
      <c r="AN133" s="250" t="str">
        <f t="shared" si="700"/>
        <v>MP</v>
      </c>
      <c r="AO133" s="275" t="str">
        <f t="shared" si="701"/>
        <v>MP</v>
      </c>
      <c r="AP133" s="250" t="str">
        <f t="shared" si="702"/>
        <v>MP</v>
      </c>
      <c r="AQ133" s="250" t="str">
        <f t="shared" si="703"/>
        <v>MP</v>
      </c>
      <c r="AR133" s="96" t="str">
        <f t="shared" si="704"/>
        <v/>
      </c>
      <c r="AS133" s="250" t="str">
        <f t="shared" si="705"/>
        <v>MP</v>
      </c>
      <c r="AT133" s="96"/>
      <c r="AU133" s="96"/>
      <c r="AV133" s="96"/>
      <c r="AW133" s="96"/>
      <c r="AX133" s="96"/>
      <c r="AY133" s="96"/>
      <c r="AZ133" s="96"/>
      <c r="BA133" s="96"/>
      <c r="BB133" s="96"/>
      <c r="BC133" s="96"/>
      <c r="BD133" s="96"/>
      <c r="BE133" s="96"/>
      <c r="BF133" s="96"/>
      <c r="BG133" s="96"/>
      <c r="BH133" s="96"/>
      <c r="BI133" s="96"/>
      <c r="BJ133" s="96"/>
      <c r="BK133" s="96"/>
      <c r="BL133" s="96"/>
      <c r="BM133" s="96"/>
      <c r="BN133" s="96"/>
      <c r="BO133" s="96"/>
      <c r="BP133" s="96"/>
      <c r="BQ133" s="96"/>
      <c r="BR133" s="96"/>
      <c r="BS133" s="96"/>
      <c r="BT133" s="96"/>
      <c r="BU133" s="96"/>
      <c r="BV133" s="96"/>
      <c r="BW133" s="96"/>
      <c r="BX133" s="96"/>
      <c r="BY133" s="96"/>
      <c r="BZ133" s="96"/>
      <c r="CA133" s="96"/>
      <c r="CB133" s="96"/>
      <c r="CC133" s="96"/>
      <c r="CD133" s="96"/>
      <c r="CE133" s="96"/>
      <c r="CF133" s="96"/>
    </row>
    <row r="134" spans="1:84" ht="106.8">
      <c r="A134" s="259">
        <v>45074.465245648149</v>
      </c>
      <c r="B134" s="235" t="s">
        <v>794</v>
      </c>
      <c r="C134" s="251" t="str">
        <f t="array" ref="C134">UPPER(B134)</f>
        <v>SWETHA.VALLABHANENI6@GMAIL.COM</v>
      </c>
      <c r="D134" s="260" t="s">
        <v>795</v>
      </c>
      <c r="E134" s="235" t="s">
        <v>1091</v>
      </c>
      <c r="F134" s="252" t="str">
        <f t="shared" si="0"/>
        <v>SWETHAVALLABHANENI</v>
      </c>
      <c r="G134" s="237">
        <v>5103042410</v>
      </c>
      <c r="H134" s="235" t="s">
        <v>18</v>
      </c>
      <c r="I134" s="235" t="s">
        <v>35</v>
      </c>
      <c r="J134" s="96"/>
      <c r="K134" s="96"/>
      <c r="L134" s="96"/>
      <c r="M134" s="235" t="s">
        <v>167</v>
      </c>
      <c r="N134" s="235" t="s">
        <v>3775</v>
      </c>
      <c r="O134" s="96"/>
      <c r="P134" s="96"/>
      <c r="Q134" s="235" t="s">
        <v>23</v>
      </c>
      <c r="R134" s="96"/>
      <c r="S134" s="254" t="s">
        <v>1731</v>
      </c>
      <c r="T134" s="255" t="str">
        <f t="shared" si="1"/>
        <v/>
      </c>
      <c r="U134" s="96" t="str">
        <f t="shared" ref="U134:V134" si="733">IF(OR(($T134 = "Y"),ISNUMBER(SEARCH(U$1, $L134)), ISNUMBER(SEARCH(U$1, $N134)), ISNUMBER(SEARCH(U$1, $P134))), "Y", "")</f>
        <v/>
      </c>
      <c r="V134" s="255" t="str">
        <f t="shared" si="733"/>
        <v/>
      </c>
      <c r="W134" s="96" t="str">
        <f t="shared" ref="W134:X134" si="734">IF(OR(($V134="Y"),($T134 = "Y"),ISNUMBER(SEARCH(W$1, $L134)), ISNUMBER(SEARCH(W$1, $N134)), ISNUMBER(SEARCH(W$1, $P134))), "Y", "")</f>
        <v/>
      </c>
      <c r="X134" s="96" t="str">
        <f t="shared" si="734"/>
        <v/>
      </c>
      <c r="Y134" s="258" t="str">
        <f t="shared" si="4"/>
        <v>Y</v>
      </c>
      <c r="Z134" s="254" t="str">
        <f t="shared" ref="Z134:AA134" si="735">IF(OR(($Y134="Y"),($T134 = "Y"),ISNUMBER(SEARCH(Z$1, $L134)), ISNUMBER(SEARCH(Z$1, $N134)), ISNUMBER(SEARCH(Z$1, $P134))), "Y", "")</f>
        <v>Y</v>
      </c>
      <c r="AA134" s="254" t="str">
        <f t="shared" si="735"/>
        <v>Y</v>
      </c>
      <c r="AB134" s="254" t="str">
        <f t="shared" ref="AB134:AC134" si="736">IF(OR(($T134 = "Y"),ISNUMBER(SEARCH(AB$1, $L134)), ISNUMBER(SEARCH(AB$1, $N134)), ISNUMBER(SEARCH(AB$1, $P134))), "Y", "")</f>
        <v>Y</v>
      </c>
      <c r="AC134" s="255" t="str">
        <f t="shared" si="736"/>
        <v/>
      </c>
      <c r="AD134" s="96" t="str">
        <f t="shared" ref="AD134:AE134" si="737">IF(OR(($AC134="Y"),($T134 = "Y"),ISNUMBER(SEARCH(AD$1, $L134)), ISNUMBER(SEARCH(AD$1, $N134)), ISNUMBER(SEARCH(AD$1, $P134))), "Y", "")</f>
        <v/>
      </c>
      <c r="AE134" s="96" t="str">
        <f t="shared" si="737"/>
        <v/>
      </c>
      <c r="AF134" s="96" t="str">
        <f t="shared" si="8"/>
        <v/>
      </c>
      <c r="AG134" s="15">
        <f t="shared" si="476"/>
        <v>3</v>
      </c>
      <c r="AH134" s="235" t="s">
        <v>3546</v>
      </c>
      <c r="AI134" s="96" t="str">
        <f t="shared" si="696"/>
        <v/>
      </c>
      <c r="AJ134" s="96" t="str">
        <f t="shared" si="697"/>
        <v/>
      </c>
      <c r="AK134" s="96" t="str">
        <f t="shared" si="698"/>
        <v/>
      </c>
      <c r="AL134" s="250" t="str">
        <f t="shared" si="699"/>
        <v>MP</v>
      </c>
      <c r="AM134" s="256" t="str">
        <f t="shared" si="732"/>
        <v>MP</v>
      </c>
      <c r="AN134" s="250" t="str">
        <f t="shared" si="700"/>
        <v>MP</v>
      </c>
      <c r="AO134" s="275" t="str">
        <f t="shared" si="701"/>
        <v>MP</v>
      </c>
      <c r="AP134" s="96" t="str">
        <f t="shared" si="702"/>
        <v/>
      </c>
      <c r="AQ134" s="96" t="str">
        <f t="shared" si="703"/>
        <v/>
      </c>
      <c r="AR134" s="96" t="str">
        <f t="shared" si="704"/>
        <v/>
      </c>
      <c r="AS134" s="96" t="str">
        <f t="shared" si="705"/>
        <v/>
      </c>
      <c r="AT134" s="96"/>
      <c r="AU134" s="235" t="s">
        <v>2662</v>
      </c>
      <c r="AV134" s="235" t="s">
        <v>979</v>
      </c>
      <c r="AW134" s="96"/>
      <c r="AX134" s="96"/>
      <c r="AY134" s="96"/>
      <c r="AZ134" s="96"/>
      <c r="BA134" s="96"/>
      <c r="BB134" s="96"/>
      <c r="BC134" s="96"/>
      <c r="BD134" s="96"/>
      <c r="BE134" s="96"/>
      <c r="BF134" s="96"/>
      <c r="BG134" s="96"/>
      <c r="BH134" s="96"/>
      <c r="BI134" s="96"/>
      <c r="BJ134" s="96"/>
      <c r="BK134" s="96"/>
      <c r="BL134" s="96"/>
      <c r="BM134" s="96"/>
      <c r="BN134" s="96"/>
      <c r="BO134" s="96"/>
      <c r="BP134" s="96"/>
      <c r="BQ134" s="96"/>
      <c r="BR134" s="96"/>
      <c r="BS134" s="96"/>
      <c r="BT134" s="96"/>
      <c r="BU134" s="96"/>
      <c r="BV134" s="96"/>
      <c r="BW134" s="96"/>
      <c r="BX134" s="96"/>
      <c r="BY134" s="96"/>
      <c r="BZ134" s="96"/>
      <c r="CA134" s="96"/>
      <c r="CB134" s="96"/>
      <c r="CC134" s="96"/>
      <c r="CD134" s="96"/>
      <c r="CE134" s="96"/>
      <c r="CF134" s="96"/>
    </row>
    <row r="135" spans="1:84" ht="54">
      <c r="A135" s="259">
        <v>45074.558427268523</v>
      </c>
      <c r="B135" s="235" t="s">
        <v>3940</v>
      </c>
      <c r="C135" s="251" t="str">
        <f t="array" ref="C135">UPPER(B135)</f>
        <v>USHAGUMMADAPU@GMAIL.COM</v>
      </c>
      <c r="D135" s="235" t="s">
        <v>3941</v>
      </c>
      <c r="E135" s="235" t="s">
        <v>3942</v>
      </c>
      <c r="F135" s="252" t="str">
        <f t="shared" si="0"/>
        <v xml:space="preserve">USHAGUMMADAPU </v>
      </c>
      <c r="G135" s="237">
        <v>3098252345</v>
      </c>
      <c r="H135" s="235" t="s">
        <v>18</v>
      </c>
      <c r="I135" s="235" t="s">
        <v>35</v>
      </c>
      <c r="J135" s="96"/>
      <c r="K135" s="96"/>
      <c r="L135" s="96"/>
      <c r="M135" s="235" t="s">
        <v>373</v>
      </c>
      <c r="N135" s="235" t="s">
        <v>3506</v>
      </c>
      <c r="O135" s="96"/>
      <c r="P135" s="96"/>
      <c r="Q135" s="235" t="s">
        <v>23</v>
      </c>
      <c r="R135" s="96"/>
      <c r="S135" s="254" t="s">
        <v>1731</v>
      </c>
      <c r="T135" s="255" t="str">
        <f t="shared" si="1"/>
        <v/>
      </c>
      <c r="U135" s="96" t="str">
        <f t="shared" ref="U135:V135" si="738">IF(OR(($T135 = "Y"),ISNUMBER(SEARCH(U$1, $L135)), ISNUMBER(SEARCH(U$1, $N135)), ISNUMBER(SEARCH(U$1, $P135))), "Y", "")</f>
        <v/>
      </c>
      <c r="V135" s="255" t="str">
        <f t="shared" si="738"/>
        <v/>
      </c>
      <c r="W135" s="96" t="str">
        <f t="shared" ref="W135:X135" si="739">IF(OR(($V135="Y"),($T135 = "Y"),ISNUMBER(SEARCH(W$1, $L135)), ISNUMBER(SEARCH(W$1, $N135)), ISNUMBER(SEARCH(W$1, $P135))), "Y", "")</f>
        <v/>
      </c>
      <c r="X135" s="96" t="str">
        <f t="shared" si="739"/>
        <v/>
      </c>
      <c r="Y135" s="255" t="str">
        <f t="shared" si="4"/>
        <v/>
      </c>
      <c r="Z135" s="96" t="str">
        <f t="shared" ref="Z135:AA135" si="740">IF(OR(($Y135="Y"),($T135 = "Y"),ISNUMBER(SEARCH(Z$1, $L135)), ISNUMBER(SEARCH(Z$1, $N135)), ISNUMBER(SEARCH(Z$1, $P135))), "Y", "")</f>
        <v/>
      </c>
      <c r="AA135" s="96" t="str">
        <f t="shared" si="740"/>
        <v/>
      </c>
      <c r="AB135" s="254" t="str">
        <f t="shared" ref="AB135:AC135" si="741">IF(OR(($T135 = "Y"),ISNUMBER(SEARCH(AB$1, $L135)), ISNUMBER(SEARCH(AB$1, $N135)), ISNUMBER(SEARCH(AB$1, $P135))), "Y", "")</f>
        <v>Y</v>
      </c>
      <c r="AC135" s="255" t="str">
        <f t="shared" si="741"/>
        <v/>
      </c>
      <c r="AD135" s="96" t="str">
        <f t="shared" ref="AD135:AE135" si="742">IF(OR(($AC135="Y"),($T135 = "Y"),ISNUMBER(SEARCH(AD$1, $L135)), ISNUMBER(SEARCH(AD$1, $N135)), ISNUMBER(SEARCH(AD$1, $P135))), "Y", "")</f>
        <v/>
      </c>
      <c r="AE135" s="96" t="str">
        <f t="shared" si="742"/>
        <v/>
      </c>
      <c r="AF135" s="96" t="str">
        <f t="shared" si="8"/>
        <v/>
      </c>
      <c r="AG135" s="15">
        <f t="shared" si="476"/>
        <v>1</v>
      </c>
      <c r="AH135" s="235" t="s">
        <v>3546</v>
      </c>
      <c r="AI135" s="96" t="str">
        <f t="shared" si="696"/>
        <v/>
      </c>
      <c r="AJ135" s="96" t="str">
        <f t="shared" si="697"/>
        <v/>
      </c>
      <c r="AK135" s="96" t="str">
        <f t="shared" si="698"/>
        <v/>
      </c>
      <c r="AL135" s="96" t="str">
        <f t="shared" si="699"/>
        <v/>
      </c>
      <c r="AM135" s="262" t="str">
        <f>IF((AA135="Y"),AI135,"")</f>
        <v/>
      </c>
      <c r="AN135" s="250" t="str">
        <f t="shared" si="700"/>
        <v>MP</v>
      </c>
      <c r="AO135" s="275" t="str">
        <f t="shared" si="701"/>
        <v>MP</v>
      </c>
      <c r="AP135" s="96" t="str">
        <f t="shared" si="702"/>
        <v/>
      </c>
      <c r="AQ135" s="96" t="str">
        <f t="shared" si="703"/>
        <v/>
      </c>
      <c r="AR135" s="96" t="str">
        <f t="shared" si="704"/>
        <v/>
      </c>
      <c r="AS135" s="96" t="str">
        <f t="shared" si="705"/>
        <v/>
      </c>
      <c r="AT135" s="96"/>
      <c r="AU135" s="96"/>
      <c r="AV135" s="96"/>
      <c r="AW135" s="96"/>
      <c r="AX135" s="96"/>
      <c r="AY135" s="96"/>
      <c r="AZ135" s="96"/>
      <c r="BA135" s="96"/>
      <c r="BB135" s="96"/>
      <c r="BC135" s="96"/>
      <c r="BD135" s="96"/>
      <c r="BE135" s="96"/>
      <c r="BF135" s="96"/>
      <c r="BG135" s="96"/>
      <c r="BH135" s="96"/>
      <c r="BI135" s="96"/>
      <c r="BJ135" s="96"/>
      <c r="BK135" s="96"/>
      <c r="BL135" s="96"/>
      <c r="BM135" s="96"/>
      <c r="BN135" s="96"/>
      <c r="BO135" s="96"/>
      <c r="BP135" s="96"/>
      <c r="BQ135" s="96"/>
      <c r="BR135" s="96"/>
      <c r="BS135" s="96"/>
      <c r="BT135" s="96"/>
      <c r="BU135" s="96"/>
      <c r="BV135" s="96"/>
      <c r="BW135" s="96"/>
      <c r="BX135" s="96"/>
      <c r="BY135" s="96"/>
      <c r="BZ135" s="96"/>
      <c r="CA135" s="96"/>
      <c r="CB135" s="96"/>
      <c r="CC135" s="96"/>
      <c r="CD135" s="96"/>
      <c r="CE135" s="96"/>
      <c r="CF135" s="96"/>
    </row>
    <row r="136" spans="1:84" ht="409.6">
      <c r="A136" s="259">
        <v>45074.573394143517</v>
      </c>
      <c r="B136" s="235" t="s">
        <v>3943</v>
      </c>
      <c r="C136" s="251" t="str">
        <f t="array" ref="C136">UPPER(B136)</f>
        <v>AKSHARA.ANIPINDI@GMAIL.COM</v>
      </c>
      <c r="D136" s="260" t="s">
        <v>395</v>
      </c>
      <c r="E136" s="235" t="s">
        <v>3944</v>
      </c>
      <c r="F136" s="252" t="str">
        <f t="shared" si="0"/>
        <v>SRIDEVI ANIPINDI</v>
      </c>
      <c r="G136" s="237">
        <v>8482133596</v>
      </c>
      <c r="H136" s="235" t="s">
        <v>18</v>
      </c>
      <c r="I136" s="235" t="s">
        <v>35</v>
      </c>
      <c r="J136" s="96"/>
      <c r="K136" s="96"/>
      <c r="L136" s="96"/>
      <c r="M136" s="235" t="s">
        <v>147</v>
      </c>
      <c r="N136" s="235" t="s">
        <v>3818</v>
      </c>
      <c r="O136" s="96"/>
      <c r="P136" s="96"/>
      <c r="Q136" s="235" t="s">
        <v>23</v>
      </c>
      <c r="R136" s="96"/>
      <c r="S136" s="254" t="s">
        <v>1731</v>
      </c>
      <c r="T136" s="258" t="str">
        <f t="shared" si="1"/>
        <v>Y</v>
      </c>
      <c r="U136" s="254" t="str">
        <f t="shared" ref="U136:V136" si="743">IF(OR(($T136 = "Y"),ISNUMBER(SEARCH(U$1, $L136)), ISNUMBER(SEARCH(U$1, $N136)), ISNUMBER(SEARCH(U$1, $P136))), "Y", "")</f>
        <v>Y</v>
      </c>
      <c r="V136" s="258" t="str">
        <f t="shared" si="743"/>
        <v>Y</v>
      </c>
      <c r="W136" s="254" t="str">
        <f t="shared" ref="W136:X136" si="744">IF(OR(($V136="Y"),($T136 = "Y"),ISNUMBER(SEARCH(W$1, $L136)), ISNUMBER(SEARCH(W$1, $N136)), ISNUMBER(SEARCH(W$1, $P136))), "Y", "")</f>
        <v>Y</v>
      </c>
      <c r="X136" s="254" t="str">
        <f t="shared" si="744"/>
        <v>Y</v>
      </c>
      <c r="Y136" s="258" t="str">
        <f t="shared" si="4"/>
        <v>Y</v>
      </c>
      <c r="Z136" s="254" t="str">
        <f t="shared" ref="Z136:AA136" si="745">IF(OR(($Y136="Y"),($T136 = "Y"),ISNUMBER(SEARCH(Z$1, $L136)), ISNUMBER(SEARCH(Z$1, $N136)), ISNUMBER(SEARCH(Z$1, $P136))), "Y", "")</f>
        <v>Y</v>
      </c>
      <c r="AA136" s="254" t="str">
        <f t="shared" si="745"/>
        <v>Y</v>
      </c>
      <c r="AB136" s="254" t="str">
        <f t="shared" ref="AB136:AC136" si="746">IF(OR(($T136 = "Y"),ISNUMBER(SEARCH(AB$1, $L136)), ISNUMBER(SEARCH(AB$1, $N136)), ISNUMBER(SEARCH(AB$1, $P136))), "Y", "")</f>
        <v>Y</v>
      </c>
      <c r="AC136" s="258" t="str">
        <f t="shared" si="746"/>
        <v>Y</v>
      </c>
      <c r="AD136" s="254" t="str">
        <f t="shared" ref="AD136:AE136" si="747">IF(OR(($AC136="Y"),($T136 = "Y"),ISNUMBER(SEARCH(AD$1, $L136)), ISNUMBER(SEARCH(AD$1, $N136)), ISNUMBER(SEARCH(AD$1, $P136))), "Y", "")</f>
        <v>Y</v>
      </c>
      <c r="AE136" s="254" t="str">
        <f t="shared" si="747"/>
        <v>Y</v>
      </c>
      <c r="AF136" s="254" t="str">
        <f t="shared" si="8"/>
        <v>Y</v>
      </c>
      <c r="AG136" s="15">
        <f t="shared" si="476"/>
        <v>9</v>
      </c>
      <c r="AH136" s="250" t="s">
        <v>3549</v>
      </c>
      <c r="AI136" s="235" t="str">
        <f>IF((U136="Y"),AH136,"")</f>
        <v>Event AM</v>
      </c>
      <c r="AJ136" s="235" t="str">
        <f>IF((W136="Y"),AH136,"")</f>
        <v>Event AM</v>
      </c>
      <c r="AK136" s="235" t="str">
        <f>IF((X136="Y"),AH136,"")</f>
        <v>Event AM</v>
      </c>
      <c r="AL136" s="235" t="str">
        <f t="shared" ref="AL136:AM136" si="748">IF((Z136="Y"),AH136,"")</f>
        <v>Event AM</v>
      </c>
      <c r="AM136" s="256" t="str">
        <f t="shared" si="748"/>
        <v>Event AM</v>
      </c>
      <c r="AN136" s="235" t="str">
        <f>IF((AB136="Y"),AH136,"")</f>
        <v>Event AM</v>
      </c>
      <c r="AO136" s="257" t="str">
        <f>IF((AB136="Y"),AH136,"")</f>
        <v>Event AM</v>
      </c>
      <c r="AP136" s="235" t="str">
        <f>IF((AD136="Y"),AH136,"")</f>
        <v>Event AM</v>
      </c>
      <c r="AQ136" s="235" t="str">
        <f>IF((AE136="Y"),AH136,"")</f>
        <v>Event AM</v>
      </c>
      <c r="AR136" s="96"/>
      <c r="AS136" s="235" t="str">
        <f>IF((AF136="Y"),AH136,"")</f>
        <v>Event AM</v>
      </c>
      <c r="AT136" s="96"/>
      <c r="AU136" s="96"/>
      <c r="AV136" s="96"/>
      <c r="AW136" s="96"/>
      <c r="AX136" s="96"/>
      <c r="AY136" s="96"/>
      <c r="AZ136" s="96"/>
      <c r="BA136" s="96"/>
      <c r="BB136" s="96"/>
      <c r="BC136" s="96"/>
      <c r="BD136" s="96"/>
      <c r="BE136" s="96"/>
      <c r="BF136" s="96"/>
      <c r="BG136" s="96"/>
      <c r="BH136" s="96"/>
      <c r="BI136" s="96"/>
      <c r="BJ136" s="96"/>
      <c r="BK136" s="96"/>
      <c r="BL136" s="96"/>
      <c r="BM136" s="96"/>
      <c r="BN136" s="96"/>
      <c r="BO136" s="96"/>
      <c r="BP136" s="96"/>
      <c r="BQ136" s="96"/>
      <c r="BR136" s="96"/>
      <c r="BS136" s="96"/>
      <c r="BT136" s="96"/>
      <c r="BU136" s="96"/>
      <c r="BV136" s="96"/>
      <c r="BW136" s="96"/>
      <c r="BX136" s="96"/>
      <c r="BY136" s="96"/>
      <c r="BZ136" s="96"/>
      <c r="CA136" s="96"/>
      <c r="CB136" s="96"/>
      <c r="CC136" s="96"/>
      <c r="CD136" s="96"/>
      <c r="CE136" s="96"/>
      <c r="CF136" s="96"/>
    </row>
    <row r="137" spans="1:84" ht="252">
      <c r="A137" s="259">
        <v>45074.601228784726</v>
      </c>
      <c r="B137" s="235" t="s">
        <v>3945</v>
      </c>
      <c r="C137" s="251" t="str">
        <f t="array" ref="C137">UPPER(B137)</f>
        <v>SWAPNA.KALLA0711@GMAIL.COM</v>
      </c>
      <c r="D137" s="235" t="s">
        <v>680</v>
      </c>
      <c r="E137" s="235" t="s">
        <v>3946</v>
      </c>
      <c r="F137" s="252" t="str">
        <f t="shared" si="0"/>
        <v>SWAPNAB</v>
      </c>
      <c r="G137" s="237">
        <v>4697139536</v>
      </c>
      <c r="H137" s="235" t="s">
        <v>18</v>
      </c>
      <c r="I137" s="235" t="s">
        <v>20</v>
      </c>
      <c r="J137" s="235" t="s">
        <v>3947</v>
      </c>
      <c r="K137" s="235" t="s">
        <v>30</v>
      </c>
      <c r="L137" s="235" t="s">
        <v>3948</v>
      </c>
      <c r="M137" s="96"/>
      <c r="N137" s="96"/>
      <c r="O137" s="96"/>
      <c r="P137" s="96"/>
      <c r="Q137" s="235" t="s">
        <v>23</v>
      </c>
      <c r="R137" s="96"/>
      <c r="S137" s="254" t="s">
        <v>1731</v>
      </c>
      <c r="T137" s="255" t="str">
        <f t="shared" si="1"/>
        <v/>
      </c>
      <c r="U137" s="254" t="str">
        <f t="shared" ref="U137:V137" si="749">IF(OR(($T137 = "Y"),ISNUMBER(SEARCH(U$1, $L137)), ISNUMBER(SEARCH(U$1, $N137)), ISNUMBER(SEARCH(U$1, $P137))), "Y", "")</f>
        <v>Y</v>
      </c>
      <c r="V137" s="255" t="str">
        <f t="shared" si="749"/>
        <v/>
      </c>
      <c r="W137" s="254" t="str">
        <f t="shared" ref="W137:X137" si="750">IF(OR(($V137="Y"),($T137 = "Y"),ISNUMBER(SEARCH(W$1, $L137)), ISNUMBER(SEARCH(W$1, $N137)), ISNUMBER(SEARCH(W$1, $P137))), "Y", "")</f>
        <v>Y</v>
      </c>
      <c r="X137" s="96" t="str">
        <f t="shared" si="750"/>
        <v/>
      </c>
      <c r="Y137" s="258" t="str">
        <f t="shared" si="4"/>
        <v>Y</v>
      </c>
      <c r="Z137" s="254" t="str">
        <f t="shared" ref="Z137:AA137" si="751">IF(OR(($Y137="Y"),($T137 = "Y"),ISNUMBER(SEARCH(Z$1, $L137)), ISNUMBER(SEARCH(Z$1, $N137)), ISNUMBER(SEARCH(Z$1, $P137))), "Y", "")</f>
        <v>Y</v>
      </c>
      <c r="AA137" s="254" t="str">
        <f t="shared" si="751"/>
        <v>Y</v>
      </c>
      <c r="AB137" s="254" t="str">
        <f t="shared" ref="AB137:AC137" si="752">IF(OR(($T137 = "Y"),ISNUMBER(SEARCH(AB$1, $L137)), ISNUMBER(SEARCH(AB$1, $N137)), ISNUMBER(SEARCH(AB$1, $P137))), "Y", "")</f>
        <v>Y</v>
      </c>
      <c r="AC137" s="255" t="str">
        <f t="shared" si="752"/>
        <v/>
      </c>
      <c r="AD137" s="254" t="str">
        <f t="shared" ref="AD137:AE137" si="753">IF(OR(($AC137="Y"),($T137 = "Y"),ISNUMBER(SEARCH(AD$1, $L137)), ISNUMBER(SEARCH(AD$1, $N137)), ISNUMBER(SEARCH(AD$1, $P137))), "Y", "")</f>
        <v>Y</v>
      </c>
      <c r="AE137" s="96" t="str">
        <f t="shared" si="753"/>
        <v/>
      </c>
      <c r="AF137" s="96" t="str">
        <f t="shared" si="8"/>
        <v/>
      </c>
      <c r="AG137" s="15">
        <f t="shared" si="476"/>
        <v>6</v>
      </c>
      <c r="AH137" s="235" t="s">
        <v>3546</v>
      </c>
      <c r="AI137" s="250" t="str">
        <f t="shared" ref="AI137:AI138" si="754">IF(AND((S137="F"),(U137="Y")),"MP","")</f>
        <v>MP</v>
      </c>
      <c r="AJ137" s="250" t="str">
        <f t="shared" ref="AJ137:AJ138" si="755">IF(AND((S137="F"),(W137="Y")),"MP","")</f>
        <v>MP</v>
      </c>
      <c r="AK137" s="96" t="str">
        <f t="shared" ref="AK137:AK138" si="756">IF(AND((S137="F"),(X137="Y")),"MP","")</f>
        <v/>
      </c>
      <c r="AL137" s="250" t="str">
        <f t="shared" ref="AL137:AL138" si="757">IF(AND((S137="F"),(Z137="Y")),"MP","")</f>
        <v>MP</v>
      </c>
      <c r="AM137" s="256" t="str">
        <f t="shared" ref="AM137:AM138" si="758">IF(AND((S137="F"),(AA137="Y")),"MP","")</f>
        <v>MP</v>
      </c>
      <c r="AN137" s="250" t="str">
        <f t="shared" ref="AN137:AN138" si="759">IF(AND((S137="F"),(AB137="Y")),"MP","")</f>
        <v>MP</v>
      </c>
      <c r="AO137" s="275" t="str">
        <f t="shared" ref="AO137:AO138" si="760">IF(AND((S137="F"),(AB137="Y")),"MP","")</f>
        <v>MP</v>
      </c>
      <c r="AP137" s="250" t="str">
        <f t="shared" ref="AP137:AP138" si="761">IF(AND((S137="F"),(AD137="Y")),"MP","")</f>
        <v>MP</v>
      </c>
      <c r="AQ137" s="96" t="str">
        <f t="shared" ref="AQ137:AQ138" si="762">IF(AND((S137="F"),(AE137="Y")),"MP","")</f>
        <v/>
      </c>
      <c r="AR137" s="96" t="str">
        <f t="shared" ref="AR137:AR138" si="763">IF(AND((T137="F"),(AD137="Y")),"MP","")</f>
        <v/>
      </c>
      <c r="AS137" s="96" t="str">
        <f t="shared" ref="AS137:AS138" si="764">IF(AND((S137="F"),(AF137="Y")),"MP","")</f>
        <v/>
      </c>
      <c r="AT137" s="96"/>
      <c r="AU137" s="96"/>
      <c r="AV137" s="96"/>
      <c r="AW137" s="96"/>
      <c r="AX137" s="96"/>
      <c r="AY137" s="96"/>
      <c r="AZ137" s="96"/>
      <c r="BA137" s="96"/>
      <c r="BB137" s="96"/>
      <c r="BC137" s="96"/>
      <c r="BD137" s="96"/>
      <c r="BE137" s="96"/>
      <c r="BF137" s="96"/>
      <c r="BG137" s="96"/>
      <c r="BH137" s="96"/>
      <c r="BI137" s="96"/>
      <c r="BJ137" s="96"/>
      <c r="BK137" s="96"/>
      <c r="BL137" s="96"/>
      <c r="BM137" s="96"/>
      <c r="BN137" s="96"/>
      <c r="BO137" s="96"/>
      <c r="BP137" s="96"/>
      <c r="BQ137" s="96"/>
      <c r="BR137" s="96"/>
      <c r="BS137" s="96"/>
      <c r="BT137" s="96"/>
      <c r="BU137" s="96"/>
      <c r="BV137" s="96"/>
      <c r="BW137" s="96"/>
      <c r="BX137" s="96"/>
      <c r="BY137" s="96"/>
      <c r="BZ137" s="96"/>
      <c r="CA137" s="96"/>
      <c r="CB137" s="96"/>
      <c r="CC137" s="96"/>
      <c r="CD137" s="96"/>
      <c r="CE137" s="96"/>
      <c r="CF137" s="96"/>
    </row>
    <row r="138" spans="1:84" ht="20.399999999999999">
      <c r="A138" s="249">
        <v>45074.804609108796</v>
      </c>
      <c r="B138" s="250" t="s">
        <v>148</v>
      </c>
      <c r="C138" s="251" t="str">
        <f t="array" ref="C138">UPPER(B138)</f>
        <v>SHRINIDHIRENGARAJAN7@GMAIL.COM</v>
      </c>
      <c r="D138" s="250" t="s">
        <v>149</v>
      </c>
      <c r="E138" s="250" t="s">
        <v>141</v>
      </c>
      <c r="F138" s="252" t="str">
        <f t="shared" si="0"/>
        <v>SHRINIDHIRENGARAJAN</v>
      </c>
      <c r="G138" s="250" t="s">
        <v>3949</v>
      </c>
      <c r="H138" s="250" t="s">
        <v>18</v>
      </c>
      <c r="I138" s="250" t="s">
        <v>35</v>
      </c>
      <c r="J138" s="96"/>
      <c r="K138" s="96"/>
      <c r="L138" s="96"/>
      <c r="M138" s="250" t="s">
        <v>147</v>
      </c>
      <c r="N138" s="250" t="s">
        <v>3584</v>
      </c>
      <c r="O138" s="96"/>
      <c r="P138" s="96"/>
      <c r="Q138" s="250" t="s">
        <v>23</v>
      </c>
      <c r="R138" s="96"/>
      <c r="S138" s="254" t="s">
        <v>1731</v>
      </c>
      <c r="T138" s="255" t="str">
        <f t="shared" si="1"/>
        <v/>
      </c>
      <c r="U138" s="254" t="str">
        <f t="shared" ref="U138:V138" si="765">IF(OR(($T138 = "Y"),ISNUMBER(SEARCH(U$1, $L138)), ISNUMBER(SEARCH(U$1, $N138)), ISNUMBER(SEARCH(U$1, $P138))), "Y", "")</f>
        <v>Y</v>
      </c>
      <c r="V138" s="255" t="str">
        <f t="shared" si="765"/>
        <v/>
      </c>
      <c r="W138" s="96" t="str">
        <f t="shared" ref="W138:X138" si="766">IF(OR(($V138="Y"),($T138 = "Y"),ISNUMBER(SEARCH(W$1, $L138)), ISNUMBER(SEARCH(W$1, $N138)), ISNUMBER(SEARCH(W$1, $P138))), "Y", "")</f>
        <v/>
      </c>
      <c r="X138" s="254" t="str">
        <f t="shared" si="766"/>
        <v>Y</v>
      </c>
      <c r="Y138" s="258" t="str">
        <f t="shared" si="4"/>
        <v>Y</v>
      </c>
      <c r="Z138" s="254" t="str">
        <f t="shared" ref="Z138:AA138" si="767">IF(OR(($Y138="Y"),($T138 = "Y"),ISNUMBER(SEARCH(Z$1, $L138)), ISNUMBER(SEARCH(Z$1, $N138)), ISNUMBER(SEARCH(Z$1, $P138))), "Y", "")</f>
        <v>Y</v>
      </c>
      <c r="AA138" s="254" t="str">
        <f t="shared" si="767"/>
        <v>Y</v>
      </c>
      <c r="AB138" s="254" t="str">
        <f t="shared" ref="AB138:AC138" si="768">IF(OR(($T138 = "Y"),ISNUMBER(SEARCH(AB$1, $L138)), ISNUMBER(SEARCH(AB$1, $N138)), ISNUMBER(SEARCH(AB$1, $P138))), "Y", "")</f>
        <v>Y</v>
      </c>
      <c r="AC138" s="255" t="str">
        <f t="shared" si="768"/>
        <v/>
      </c>
      <c r="AD138" s="96" t="str">
        <f t="shared" ref="AD138:AE138" si="769">IF(OR(($AC138="Y"),($T138 = "Y"),ISNUMBER(SEARCH(AD$1, $L138)), ISNUMBER(SEARCH(AD$1, $N138)), ISNUMBER(SEARCH(AD$1, $P138))), "Y", "")</f>
        <v/>
      </c>
      <c r="AE138" s="254" t="str">
        <f t="shared" si="769"/>
        <v>Y</v>
      </c>
      <c r="AF138" s="254" t="str">
        <f t="shared" si="8"/>
        <v>Y</v>
      </c>
      <c r="AG138" s="15">
        <f t="shared" si="476"/>
        <v>7</v>
      </c>
      <c r="AH138" s="235" t="s">
        <v>3546</v>
      </c>
      <c r="AI138" s="250" t="str">
        <f t="shared" si="754"/>
        <v>MP</v>
      </c>
      <c r="AJ138" s="96" t="str">
        <f t="shared" si="755"/>
        <v/>
      </c>
      <c r="AK138" s="250" t="str">
        <f t="shared" si="756"/>
        <v>MP</v>
      </c>
      <c r="AL138" s="250" t="str">
        <f t="shared" si="757"/>
        <v>MP</v>
      </c>
      <c r="AM138" s="256" t="str">
        <f t="shared" si="758"/>
        <v>MP</v>
      </c>
      <c r="AN138" s="250" t="str">
        <f t="shared" si="759"/>
        <v>MP</v>
      </c>
      <c r="AO138" s="275" t="str">
        <f t="shared" si="760"/>
        <v>MP</v>
      </c>
      <c r="AP138" s="96" t="str">
        <f t="shared" si="761"/>
        <v/>
      </c>
      <c r="AQ138" s="250" t="str">
        <f t="shared" si="762"/>
        <v>MP</v>
      </c>
      <c r="AR138" s="96" t="str">
        <f t="shared" si="763"/>
        <v/>
      </c>
      <c r="AS138" s="250" t="str">
        <f t="shared" si="764"/>
        <v>MP</v>
      </c>
      <c r="AT138" s="96"/>
      <c r="AU138" s="235" t="s">
        <v>3639</v>
      </c>
      <c r="AV138" s="235" t="s">
        <v>979</v>
      </c>
      <c r="AW138" s="96"/>
      <c r="AX138" s="96"/>
      <c r="AY138" s="96"/>
      <c r="AZ138" s="96"/>
      <c r="BA138" s="96"/>
      <c r="BB138" s="96"/>
      <c r="BC138" s="96"/>
      <c r="BD138" s="96"/>
      <c r="BE138" s="96"/>
      <c r="BF138" s="96"/>
      <c r="BG138" s="96"/>
      <c r="BH138" s="96"/>
      <c r="BI138" s="96"/>
      <c r="BJ138" s="96"/>
      <c r="BK138" s="96"/>
      <c r="BL138" s="96"/>
      <c r="BM138" s="96"/>
      <c r="BN138" s="96"/>
      <c r="BO138" s="96"/>
      <c r="BP138" s="96"/>
      <c r="BQ138" s="96"/>
      <c r="BR138" s="96"/>
      <c r="BS138" s="96"/>
      <c r="BT138" s="96"/>
      <c r="BU138" s="96"/>
      <c r="BV138" s="96"/>
      <c r="BW138" s="96"/>
      <c r="BX138" s="96"/>
      <c r="BY138" s="96"/>
      <c r="BZ138" s="96"/>
      <c r="CA138" s="96"/>
      <c r="CB138" s="96"/>
      <c r="CC138" s="96"/>
      <c r="CD138" s="96"/>
      <c r="CE138" s="96"/>
      <c r="CF138" s="96"/>
    </row>
    <row r="139" spans="1:84" ht="20.399999999999999">
      <c r="A139" s="249">
        <v>45075.002282280097</v>
      </c>
      <c r="B139" s="250" t="s">
        <v>485</v>
      </c>
      <c r="C139" s="251" t="str">
        <f t="array" ref="C139">UPPER(B139)</f>
        <v>VKDOLA9@GMAIL.COM</v>
      </c>
      <c r="D139" s="250" t="s">
        <v>486</v>
      </c>
      <c r="E139" s="250" t="s">
        <v>487</v>
      </c>
      <c r="F139" s="252" t="str">
        <f t="shared" si="0"/>
        <v>VAISHNAVIKISHORE DOLA</v>
      </c>
      <c r="G139" s="253">
        <v>2035706279</v>
      </c>
      <c r="H139" s="250" t="s">
        <v>18</v>
      </c>
      <c r="I139" s="250" t="s">
        <v>20</v>
      </c>
      <c r="J139" s="250" t="s">
        <v>3646</v>
      </c>
      <c r="K139" s="250" t="s">
        <v>22</v>
      </c>
      <c r="L139" s="250" t="s">
        <v>3856</v>
      </c>
      <c r="M139" s="96"/>
      <c r="N139" s="96"/>
      <c r="O139" s="96"/>
      <c r="P139" s="96"/>
      <c r="Q139" s="250" t="s">
        <v>23</v>
      </c>
      <c r="R139" s="96"/>
      <c r="S139" s="254" t="s">
        <v>1731</v>
      </c>
      <c r="T139" s="255" t="str">
        <f t="shared" si="1"/>
        <v/>
      </c>
      <c r="U139" s="96" t="str">
        <f t="shared" ref="U139:V139" si="770">IF(OR(($T139 = "Y"),ISNUMBER(SEARCH(U$1, $L139)), ISNUMBER(SEARCH(U$1, $N139)), ISNUMBER(SEARCH(U$1, $P139))), "Y", "")</f>
        <v/>
      </c>
      <c r="V139" s="255" t="str">
        <f t="shared" si="770"/>
        <v/>
      </c>
      <c r="W139" s="254" t="str">
        <f t="shared" ref="W139:X139" si="771">IF(OR(($V139="Y"),($T139 = "Y"),ISNUMBER(SEARCH(W$1, $L139)), ISNUMBER(SEARCH(W$1, $N139)), ISNUMBER(SEARCH(W$1, $P139))), "Y", "")</f>
        <v>Y</v>
      </c>
      <c r="X139" s="96" t="str">
        <f t="shared" si="771"/>
        <v/>
      </c>
      <c r="Y139" s="255" t="str">
        <f t="shared" si="4"/>
        <v/>
      </c>
      <c r="Z139" s="254" t="str">
        <f t="shared" ref="Z139:AA139" si="772">IF(OR(($Y139="Y"),($T139 = "Y"),ISNUMBER(SEARCH(Z$1, $L139)), ISNUMBER(SEARCH(Z$1, $N139)), ISNUMBER(SEARCH(Z$1, $P139))), "Y", "")</f>
        <v>Y</v>
      </c>
      <c r="AA139" s="96" t="str">
        <f t="shared" si="772"/>
        <v/>
      </c>
      <c r="AB139" s="96" t="str">
        <f t="shared" ref="AB139:AC139" si="773">IF(OR(($T139 = "Y"),ISNUMBER(SEARCH(AB$1, $L139)), ISNUMBER(SEARCH(AB$1, $N139)), ISNUMBER(SEARCH(AB$1, $P139))), "Y", "")</f>
        <v/>
      </c>
      <c r="AC139" s="255" t="str">
        <f t="shared" si="773"/>
        <v/>
      </c>
      <c r="AD139" s="96" t="str">
        <f t="shared" ref="AD139:AE139" si="774">IF(OR(($AC139="Y"),($T139 = "Y"),ISNUMBER(SEARCH(AD$1, $L139)), ISNUMBER(SEARCH(AD$1, $N139)), ISNUMBER(SEARCH(AD$1, $P139))), "Y", "")</f>
        <v/>
      </c>
      <c r="AE139" s="96" t="str">
        <f t="shared" si="774"/>
        <v/>
      </c>
      <c r="AF139" s="96" t="str">
        <f t="shared" si="8"/>
        <v/>
      </c>
      <c r="AG139" s="15">
        <f t="shared" si="476"/>
        <v>2</v>
      </c>
      <c r="AH139" s="235" t="s">
        <v>1743</v>
      </c>
      <c r="AI139" s="96" t="str">
        <f t="shared" ref="AI139:AI140" si="775">IF((U139="Y"),AH139,"")</f>
        <v/>
      </c>
      <c r="AJ139" s="235" t="str">
        <f t="shared" ref="AJ139:AJ140" si="776">IF((W139="Y"),AH139,"")</f>
        <v>Reserve</v>
      </c>
      <c r="AK139" s="96" t="str">
        <f t="shared" ref="AK139:AK140" si="777">IF((X139="Y"),AH139,"")</f>
        <v/>
      </c>
      <c r="AL139" s="235" t="str">
        <f t="shared" ref="AL139:AM139" si="778">IF((Z139="Y"),AH139,"")</f>
        <v>Reserve</v>
      </c>
      <c r="AM139" s="262" t="str">
        <f t="shared" si="778"/>
        <v/>
      </c>
      <c r="AN139" s="96" t="str">
        <f t="shared" ref="AN139:AN140" si="779">IF((AB139="Y"),AH139,"")</f>
        <v/>
      </c>
      <c r="AO139" s="264" t="str">
        <f t="shared" ref="AO139:AO140" si="780">IF((AB139="Y"),AH139,"")</f>
        <v/>
      </c>
      <c r="AP139" s="96" t="str">
        <f t="shared" ref="AP139:AP140" si="781">IF((AD139="Y"),AH139,"")</f>
        <v/>
      </c>
      <c r="AQ139" s="96" t="str">
        <f t="shared" ref="AQ139:AQ140" si="782">IF((AE139="Y"),AH139,"")</f>
        <v/>
      </c>
      <c r="AR139" s="96"/>
      <c r="AS139" s="96" t="str">
        <f t="shared" ref="AS139:AS140" si="783">IF((AF139="Y"),AH139,"")</f>
        <v/>
      </c>
      <c r="AT139" s="96"/>
      <c r="AU139" s="96"/>
      <c r="AV139" s="96"/>
      <c r="AW139" s="96"/>
      <c r="AX139" s="96"/>
      <c r="AY139" s="96"/>
      <c r="AZ139" s="96"/>
      <c r="BA139" s="96"/>
      <c r="BB139" s="96"/>
      <c r="BC139" s="96"/>
      <c r="BD139" s="96"/>
      <c r="BE139" s="96"/>
      <c r="BF139" s="96"/>
      <c r="BG139" s="96"/>
      <c r="BH139" s="96"/>
      <c r="BI139" s="96"/>
      <c r="BJ139" s="96"/>
      <c r="BK139" s="96"/>
      <c r="BL139" s="96"/>
      <c r="BM139" s="96"/>
      <c r="BN139" s="96"/>
      <c r="BO139" s="96"/>
      <c r="BP139" s="96"/>
      <c r="BQ139" s="96"/>
      <c r="BR139" s="96"/>
      <c r="BS139" s="96"/>
      <c r="BT139" s="96"/>
      <c r="BU139" s="96"/>
      <c r="BV139" s="96"/>
      <c r="BW139" s="96"/>
      <c r="BX139" s="96"/>
      <c r="BY139" s="96"/>
      <c r="BZ139" s="96"/>
      <c r="CA139" s="96"/>
      <c r="CB139" s="96"/>
      <c r="CC139" s="96"/>
      <c r="CD139" s="96"/>
      <c r="CE139" s="96"/>
      <c r="CF139" s="96"/>
    </row>
    <row r="140" spans="1:84" ht="20.399999999999999">
      <c r="A140" s="249">
        <v>45075.806177175924</v>
      </c>
      <c r="B140" s="267" t="s">
        <v>91</v>
      </c>
      <c r="C140" s="251" t="str">
        <f t="array" ref="C140">UPPER(B140)</f>
        <v>RUPAG19@YAHOO.CO.IN</v>
      </c>
      <c r="D140" s="250" t="s">
        <v>3950</v>
      </c>
      <c r="E140" s="250" t="s">
        <v>3951</v>
      </c>
      <c r="F140" s="252" t="str">
        <f t="shared" si="0"/>
        <v>RUPAG</v>
      </c>
      <c r="G140" s="253">
        <v>2018352665</v>
      </c>
      <c r="H140" s="250" t="s">
        <v>18</v>
      </c>
      <c r="I140" s="250" t="s">
        <v>20</v>
      </c>
      <c r="J140" s="250" t="s">
        <v>3952</v>
      </c>
      <c r="K140" s="250" t="s">
        <v>205</v>
      </c>
      <c r="L140" s="250" t="s">
        <v>3953</v>
      </c>
      <c r="M140" s="96"/>
      <c r="N140" s="96"/>
      <c r="O140" s="96"/>
      <c r="P140" s="96"/>
      <c r="Q140" s="250" t="s">
        <v>23</v>
      </c>
      <c r="R140" s="96"/>
      <c r="S140" s="254" t="s">
        <v>1731</v>
      </c>
      <c r="T140" s="255" t="str">
        <f t="shared" si="1"/>
        <v/>
      </c>
      <c r="U140" s="254" t="str">
        <f t="shared" ref="U140:V140" si="784">IF(OR(($T140 = "Y"),ISNUMBER(SEARCH(U$1, $L140)), ISNUMBER(SEARCH(U$1, $N140)), ISNUMBER(SEARCH(U$1, $P140))), "Y", "")</f>
        <v>Y</v>
      </c>
      <c r="V140" s="255" t="str">
        <f t="shared" si="784"/>
        <v/>
      </c>
      <c r="W140" s="254" t="str">
        <f t="shared" ref="W140:X140" si="785">IF(OR(($V140="Y"),($T140 = "Y"),ISNUMBER(SEARCH(W$1, $L140)), ISNUMBER(SEARCH(W$1, $N140)), ISNUMBER(SEARCH(W$1, $P140))), "Y", "")</f>
        <v>Y</v>
      </c>
      <c r="X140" s="96" t="str">
        <f t="shared" si="785"/>
        <v/>
      </c>
      <c r="Y140" s="255" t="str">
        <f t="shared" si="4"/>
        <v/>
      </c>
      <c r="Z140" s="96" t="str">
        <f t="shared" ref="Z140:AA140" si="786">IF(OR(($Y140="Y"),($T140 = "Y"),ISNUMBER(SEARCH(Z$1, $L140)), ISNUMBER(SEARCH(Z$1, $N140)), ISNUMBER(SEARCH(Z$1, $P140))), "Y", "")</f>
        <v/>
      </c>
      <c r="AA140" s="254" t="str">
        <f t="shared" si="786"/>
        <v>Y</v>
      </c>
      <c r="AB140" s="96" t="str">
        <f t="shared" ref="AB140:AC140" si="787">IF(OR(($T140 = "Y"),ISNUMBER(SEARCH(AB$1, $L140)), ISNUMBER(SEARCH(AB$1, $N140)), ISNUMBER(SEARCH(AB$1, $P140))), "Y", "")</f>
        <v/>
      </c>
      <c r="AC140" s="255" t="str">
        <f t="shared" si="787"/>
        <v/>
      </c>
      <c r="AD140" s="254" t="str">
        <f t="shared" ref="AD140:AE140" si="788">IF(OR(($AC140="Y"),($T140 = "Y"),ISNUMBER(SEARCH(AD$1, $L140)), ISNUMBER(SEARCH(AD$1, $N140)), ISNUMBER(SEARCH(AD$1, $P140))), "Y", "")</f>
        <v>Y</v>
      </c>
      <c r="AE140" s="96" t="str">
        <f t="shared" si="788"/>
        <v/>
      </c>
      <c r="AF140" s="96" t="str">
        <f t="shared" si="8"/>
        <v/>
      </c>
      <c r="AG140" s="15">
        <f t="shared" si="476"/>
        <v>4</v>
      </c>
      <c r="AH140" s="250" t="s">
        <v>3072</v>
      </c>
      <c r="AI140" s="235" t="str">
        <f t="shared" si="775"/>
        <v>Snacks</v>
      </c>
      <c r="AJ140" s="235" t="str">
        <f t="shared" si="776"/>
        <v>Snacks</v>
      </c>
      <c r="AK140" s="96" t="str">
        <f t="shared" si="777"/>
        <v/>
      </c>
      <c r="AL140" s="96" t="str">
        <f t="shared" ref="AL140:AM140" si="789">IF((Z140="Y"),AH140,"")</f>
        <v/>
      </c>
      <c r="AM140" s="256" t="str">
        <f t="shared" si="789"/>
        <v>Snacks</v>
      </c>
      <c r="AN140" s="96" t="str">
        <f t="shared" si="779"/>
        <v/>
      </c>
      <c r="AO140" s="264" t="str">
        <f t="shared" si="780"/>
        <v/>
      </c>
      <c r="AP140" s="235" t="str">
        <f t="shared" si="781"/>
        <v>Snacks</v>
      </c>
      <c r="AQ140" s="96" t="str">
        <f t="shared" si="782"/>
        <v/>
      </c>
      <c r="AR140" s="96"/>
      <c r="AS140" s="96" t="str">
        <f t="shared" si="783"/>
        <v/>
      </c>
      <c r="AT140" s="96"/>
      <c r="AU140" s="235" t="s">
        <v>3748</v>
      </c>
      <c r="AV140" s="235" t="s">
        <v>979</v>
      </c>
      <c r="AW140" s="96"/>
      <c r="AX140" s="96"/>
      <c r="AY140" s="96"/>
      <c r="AZ140" s="96"/>
      <c r="BA140" s="96"/>
      <c r="BB140" s="96"/>
      <c r="BC140" s="96"/>
      <c r="BD140" s="96"/>
      <c r="BE140" s="96"/>
      <c r="BF140" s="96"/>
      <c r="BG140" s="96"/>
      <c r="BH140" s="96"/>
      <c r="BI140" s="96"/>
      <c r="BJ140" s="96"/>
      <c r="BK140" s="96"/>
      <c r="BL140" s="96"/>
      <c r="BM140" s="96"/>
      <c r="BN140" s="96"/>
      <c r="BO140" s="96"/>
      <c r="BP140" s="96"/>
      <c r="BQ140" s="96"/>
      <c r="BR140" s="96"/>
      <c r="BS140" s="96"/>
      <c r="BT140" s="96"/>
      <c r="BU140" s="96"/>
      <c r="BV140" s="96"/>
      <c r="BW140" s="96"/>
      <c r="BX140" s="96"/>
      <c r="BY140" s="96"/>
      <c r="BZ140" s="96"/>
      <c r="CA140" s="96"/>
      <c r="CB140" s="96"/>
      <c r="CC140" s="96"/>
      <c r="CD140" s="96"/>
      <c r="CE140" s="96"/>
      <c r="CF140" s="96"/>
    </row>
    <row r="141" spans="1:84" ht="20.399999999999999">
      <c r="A141" s="249">
        <v>45075.835505162038</v>
      </c>
      <c r="B141" s="250" t="s">
        <v>517</v>
      </c>
      <c r="C141" s="251" t="str">
        <f t="array" ref="C141">UPPER(B141)</f>
        <v>LAKSHMIADAPA9@GMAIL.COM</v>
      </c>
      <c r="D141" s="250" t="s">
        <v>3954</v>
      </c>
      <c r="E141" s="250" t="s">
        <v>519</v>
      </c>
      <c r="F141" s="252" t="str">
        <f t="shared" si="0"/>
        <v>JAYALAKSHMIADAPA</v>
      </c>
      <c r="G141" s="253">
        <v>4796570459</v>
      </c>
      <c r="H141" s="250" t="s">
        <v>18</v>
      </c>
      <c r="I141" s="250" t="s">
        <v>20</v>
      </c>
      <c r="J141" s="250" t="s">
        <v>3955</v>
      </c>
      <c r="K141" s="250" t="s">
        <v>30</v>
      </c>
      <c r="L141" s="250" t="s">
        <v>3582</v>
      </c>
      <c r="M141" s="96"/>
      <c r="N141" s="96"/>
      <c r="O141" s="96"/>
      <c r="P141" s="96"/>
      <c r="Q141" s="250" t="s">
        <v>23</v>
      </c>
      <c r="R141" s="96"/>
      <c r="S141" s="254" t="s">
        <v>1731</v>
      </c>
      <c r="T141" s="255" t="str">
        <f t="shared" si="1"/>
        <v/>
      </c>
      <c r="U141" s="254" t="str">
        <f t="shared" ref="U141:V141" si="790">IF(OR(($T141 = "Y"),ISNUMBER(SEARCH(U$1, $L141)), ISNUMBER(SEARCH(U$1, $N141)), ISNUMBER(SEARCH(U$1, $P141))), "Y", "")</f>
        <v>Y</v>
      </c>
      <c r="V141" s="255" t="str">
        <f t="shared" si="790"/>
        <v/>
      </c>
      <c r="W141" s="96" t="str">
        <f t="shared" ref="W141:X141" si="791">IF(OR(($V141="Y"),($T141 = "Y"),ISNUMBER(SEARCH(W$1, $L141)), ISNUMBER(SEARCH(W$1, $N141)), ISNUMBER(SEARCH(W$1, $P141))), "Y", "")</f>
        <v/>
      </c>
      <c r="X141" s="254" t="str">
        <f t="shared" si="791"/>
        <v>Y</v>
      </c>
      <c r="Y141" s="255" t="str">
        <f t="shared" si="4"/>
        <v/>
      </c>
      <c r="Z141" s="96" t="str">
        <f t="shared" ref="Z141:AA141" si="792">IF(OR(($Y141="Y"),($T141 = "Y"),ISNUMBER(SEARCH(Z$1, $L141)), ISNUMBER(SEARCH(Z$1, $N141)), ISNUMBER(SEARCH(Z$1, $P141))), "Y", "")</f>
        <v/>
      </c>
      <c r="AA141" s="254" t="str">
        <f t="shared" si="792"/>
        <v>Y</v>
      </c>
      <c r="AB141" s="96" t="str">
        <f t="shared" ref="AB141:AC141" si="793">IF(OR(($T141 = "Y"),ISNUMBER(SEARCH(AB$1, $L141)), ISNUMBER(SEARCH(AB$1, $N141)), ISNUMBER(SEARCH(AB$1, $P141))), "Y", "")</f>
        <v/>
      </c>
      <c r="AC141" s="255" t="str">
        <f t="shared" si="793"/>
        <v/>
      </c>
      <c r="AD141" s="96" t="str">
        <f t="shared" ref="AD141:AE141" si="794">IF(OR(($AC141="Y"),($T141 = "Y"),ISNUMBER(SEARCH(AD$1, $L141)), ISNUMBER(SEARCH(AD$1, $N141)), ISNUMBER(SEARCH(AD$1, $P141))), "Y", "")</f>
        <v/>
      </c>
      <c r="AE141" s="254" t="str">
        <f t="shared" si="794"/>
        <v>Y</v>
      </c>
      <c r="AF141" s="254" t="str">
        <f t="shared" si="8"/>
        <v>Y</v>
      </c>
      <c r="AG141" s="15">
        <f t="shared" si="476"/>
        <v>5</v>
      </c>
      <c r="AH141" s="235" t="s">
        <v>3546</v>
      </c>
      <c r="AI141" s="250" t="str">
        <f t="shared" ref="AI141:AI147" si="795">IF(AND((S141="F"),(U141="Y")),"MP","")</f>
        <v>MP</v>
      </c>
      <c r="AJ141" s="96" t="str">
        <f t="shared" ref="AJ141:AJ147" si="796">IF(AND((S141="F"),(W141="Y")),"MP","")</f>
        <v/>
      </c>
      <c r="AK141" s="250" t="str">
        <f t="shared" ref="AK141:AK147" si="797">IF(AND((S141="F"),(X141="Y")),"MP","")</f>
        <v>MP</v>
      </c>
      <c r="AL141" s="96" t="str">
        <f t="shared" ref="AL141:AL147" si="798">IF(AND((S141="F"),(Z141="Y")),"MP","")</f>
        <v/>
      </c>
      <c r="AM141" s="256" t="str">
        <f t="shared" ref="AM141:AM143" si="799">IF(AND((S141="F"),(AA141="Y")),"MP","")</f>
        <v>MP</v>
      </c>
      <c r="AN141" s="96" t="str">
        <f t="shared" ref="AN141:AN147" si="800">IF(AND((S141="F"),(AB141="Y")),"MP","")</f>
        <v/>
      </c>
      <c r="AO141" s="264" t="str">
        <f t="shared" ref="AO141:AO147" si="801">IF(AND((S141="F"),(AB141="Y")),"MP","")</f>
        <v/>
      </c>
      <c r="AP141" s="96" t="str">
        <f t="shared" ref="AP141:AP147" si="802">IF(AND((S141="F"),(AD141="Y")),"MP","")</f>
        <v/>
      </c>
      <c r="AQ141" s="250" t="str">
        <f t="shared" ref="AQ141:AQ147" si="803">IF(AND((S141="F"),(AE141="Y")),"MP","")</f>
        <v>MP</v>
      </c>
      <c r="AR141" s="96" t="str">
        <f t="shared" ref="AR141:AR147" si="804">IF(AND((T141="F"),(AD141="Y")),"MP","")</f>
        <v/>
      </c>
      <c r="AS141" s="250" t="str">
        <f t="shared" ref="AS141:AS147" si="805">IF(AND((S141="F"),(AF141="Y")),"MP","")</f>
        <v>MP</v>
      </c>
      <c r="AT141" s="96"/>
      <c r="AU141" s="96"/>
      <c r="AV141" s="96"/>
      <c r="AW141" s="96"/>
      <c r="AX141" s="96"/>
      <c r="AY141" s="96"/>
      <c r="AZ141" s="96"/>
      <c r="BA141" s="96"/>
      <c r="BB141" s="96"/>
      <c r="BC141" s="96"/>
      <c r="BD141" s="96"/>
      <c r="BE141" s="96"/>
      <c r="BF141" s="96"/>
      <c r="BG141" s="96"/>
      <c r="BH141" s="96"/>
      <c r="BI141" s="96"/>
      <c r="BJ141" s="96"/>
      <c r="BK141" s="96"/>
      <c r="BL141" s="96"/>
      <c r="BM141" s="96"/>
      <c r="BN141" s="96"/>
      <c r="BO141" s="96"/>
      <c r="BP141" s="96"/>
      <c r="BQ141" s="96"/>
      <c r="BR141" s="96"/>
      <c r="BS141" s="96"/>
      <c r="BT141" s="96"/>
      <c r="BU141" s="96"/>
      <c r="BV141" s="96"/>
      <c r="BW141" s="96"/>
      <c r="BX141" s="96"/>
      <c r="BY141" s="96"/>
      <c r="BZ141" s="96"/>
      <c r="CA141" s="96"/>
      <c r="CB141" s="96"/>
      <c r="CC141" s="96"/>
      <c r="CD141" s="96"/>
      <c r="CE141" s="96"/>
      <c r="CF141" s="96"/>
    </row>
    <row r="142" spans="1:84" ht="20.399999999999999">
      <c r="A142" s="249">
        <v>45075.861193599536</v>
      </c>
      <c r="B142" s="250" t="s">
        <v>1450</v>
      </c>
      <c r="C142" s="251" t="str">
        <f t="array" ref="C142">UPPER(B142)</f>
        <v>SWARNALATHASRAJU@GMAIL.COM</v>
      </c>
      <c r="D142" s="250" t="s">
        <v>3956</v>
      </c>
      <c r="E142" s="250" t="s">
        <v>207</v>
      </c>
      <c r="F142" s="252" t="str">
        <f t="shared" si="0"/>
        <v>SWARNALATHARAJU</v>
      </c>
      <c r="G142" s="253">
        <v>9727548364</v>
      </c>
      <c r="H142" s="250" t="s">
        <v>18</v>
      </c>
      <c r="I142" s="250" t="s">
        <v>20</v>
      </c>
      <c r="J142" s="250" t="s">
        <v>1451</v>
      </c>
      <c r="K142" s="250" t="s">
        <v>147</v>
      </c>
      <c r="L142" s="250" t="s">
        <v>3775</v>
      </c>
      <c r="M142" s="96"/>
      <c r="N142" s="96"/>
      <c r="O142" s="96"/>
      <c r="P142" s="96"/>
      <c r="Q142" s="250" t="s">
        <v>23</v>
      </c>
      <c r="R142" s="96"/>
      <c r="S142" s="254" t="s">
        <v>1731</v>
      </c>
      <c r="T142" s="255" t="str">
        <f t="shared" si="1"/>
        <v/>
      </c>
      <c r="U142" s="96" t="str">
        <f t="shared" ref="U142:V142" si="806">IF(OR(($T142 = "Y"),ISNUMBER(SEARCH(U$1, $L142)), ISNUMBER(SEARCH(U$1, $N142)), ISNUMBER(SEARCH(U$1, $P142))), "Y", "")</f>
        <v/>
      </c>
      <c r="V142" s="255" t="str">
        <f t="shared" si="806"/>
        <v/>
      </c>
      <c r="W142" s="96" t="str">
        <f t="shared" ref="W142:X142" si="807">IF(OR(($V142="Y"),($T142 = "Y"),ISNUMBER(SEARCH(W$1, $L142)), ISNUMBER(SEARCH(W$1, $N142)), ISNUMBER(SEARCH(W$1, $P142))), "Y", "")</f>
        <v/>
      </c>
      <c r="X142" s="96" t="str">
        <f t="shared" si="807"/>
        <v/>
      </c>
      <c r="Y142" s="258" t="str">
        <f t="shared" si="4"/>
        <v>Y</v>
      </c>
      <c r="Z142" s="254" t="str">
        <f t="shared" ref="Z142:AA142" si="808">IF(OR(($Y142="Y"),($T142 = "Y"),ISNUMBER(SEARCH(Z$1, $L142)), ISNUMBER(SEARCH(Z$1, $N142)), ISNUMBER(SEARCH(Z$1, $P142))), "Y", "")</f>
        <v>Y</v>
      </c>
      <c r="AA142" s="254" t="str">
        <f t="shared" si="808"/>
        <v>Y</v>
      </c>
      <c r="AB142" s="254" t="str">
        <f t="shared" ref="AB142:AC142" si="809">IF(OR(($T142 = "Y"),ISNUMBER(SEARCH(AB$1, $L142)), ISNUMBER(SEARCH(AB$1, $N142)), ISNUMBER(SEARCH(AB$1, $P142))), "Y", "")</f>
        <v>Y</v>
      </c>
      <c r="AC142" s="255" t="str">
        <f t="shared" si="809"/>
        <v/>
      </c>
      <c r="AD142" s="96" t="str">
        <f t="shared" ref="AD142:AE142" si="810">IF(OR(($AC142="Y"),($T142 = "Y"),ISNUMBER(SEARCH(AD$1, $L142)), ISNUMBER(SEARCH(AD$1, $N142)), ISNUMBER(SEARCH(AD$1, $P142))), "Y", "")</f>
        <v/>
      </c>
      <c r="AE142" s="96" t="str">
        <f t="shared" si="810"/>
        <v/>
      </c>
      <c r="AF142" s="96" t="str">
        <f t="shared" si="8"/>
        <v/>
      </c>
      <c r="AG142" s="15">
        <f t="shared" si="476"/>
        <v>3</v>
      </c>
      <c r="AH142" s="235" t="s">
        <v>3546</v>
      </c>
      <c r="AI142" s="96" t="str">
        <f t="shared" si="795"/>
        <v/>
      </c>
      <c r="AJ142" s="96" t="str">
        <f t="shared" si="796"/>
        <v/>
      </c>
      <c r="AK142" s="96" t="str">
        <f t="shared" si="797"/>
        <v/>
      </c>
      <c r="AL142" s="250" t="str">
        <f t="shared" si="798"/>
        <v>MP</v>
      </c>
      <c r="AM142" s="256" t="str">
        <f t="shared" si="799"/>
        <v>MP</v>
      </c>
      <c r="AN142" s="250" t="str">
        <f t="shared" si="800"/>
        <v>MP</v>
      </c>
      <c r="AO142" s="275" t="str">
        <f t="shared" si="801"/>
        <v>MP</v>
      </c>
      <c r="AP142" s="96" t="str">
        <f t="shared" si="802"/>
        <v/>
      </c>
      <c r="AQ142" s="96" t="str">
        <f t="shared" si="803"/>
        <v/>
      </c>
      <c r="AR142" s="96" t="str">
        <f t="shared" si="804"/>
        <v/>
      </c>
      <c r="AS142" s="96" t="str">
        <f t="shared" si="805"/>
        <v/>
      </c>
      <c r="AT142" s="96"/>
      <c r="AU142" s="96"/>
      <c r="AV142" s="96"/>
      <c r="AW142" s="96"/>
      <c r="AX142" s="96"/>
      <c r="AY142" s="96"/>
      <c r="AZ142" s="96"/>
      <c r="BA142" s="96"/>
      <c r="BB142" s="96"/>
      <c r="BC142" s="96"/>
      <c r="BD142" s="96"/>
      <c r="BE142" s="96"/>
      <c r="BF142" s="96"/>
      <c r="BG142" s="96"/>
      <c r="BH142" s="96"/>
      <c r="BI142" s="96"/>
      <c r="BJ142" s="96"/>
      <c r="BK142" s="96"/>
      <c r="BL142" s="96"/>
      <c r="BM142" s="96"/>
      <c r="BN142" s="96"/>
      <c r="BO142" s="96"/>
      <c r="BP142" s="96"/>
      <c r="BQ142" s="96"/>
      <c r="BR142" s="96"/>
      <c r="BS142" s="96"/>
      <c r="BT142" s="96"/>
      <c r="BU142" s="96"/>
      <c r="BV142" s="96"/>
      <c r="BW142" s="96"/>
      <c r="BX142" s="96"/>
      <c r="BY142" s="96"/>
      <c r="BZ142" s="96"/>
      <c r="CA142" s="96"/>
      <c r="CB142" s="96"/>
      <c r="CC142" s="96"/>
      <c r="CD142" s="96"/>
      <c r="CE142" s="96"/>
      <c r="CF142" s="96"/>
    </row>
    <row r="143" spans="1:84" ht="20.399999999999999">
      <c r="A143" s="249">
        <v>45076.462625370375</v>
      </c>
      <c r="B143" s="250" t="s">
        <v>3957</v>
      </c>
      <c r="C143" s="251" t="str">
        <f t="array" ref="C143">UPPER(B143)</f>
        <v>YAMUNAPATTABI@GMAIL.COM</v>
      </c>
      <c r="D143" s="250" t="s">
        <v>941</v>
      </c>
      <c r="E143" s="250" t="s">
        <v>3958</v>
      </c>
      <c r="F143" s="252" t="str">
        <f t="shared" si="0"/>
        <v xml:space="preserve">YAMUNA PATTABI </v>
      </c>
      <c r="G143" s="253">
        <v>3107105755</v>
      </c>
      <c r="H143" s="250" t="s">
        <v>18</v>
      </c>
      <c r="I143" s="250" t="s">
        <v>35</v>
      </c>
      <c r="J143" s="96"/>
      <c r="K143" s="96"/>
      <c r="L143" s="96"/>
      <c r="M143" s="250" t="s">
        <v>156</v>
      </c>
      <c r="N143" s="250" t="s">
        <v>3959</v>
      </c>
      <c r="O143" s="96"/>
      <c r="P143" s="96"/>
      <c r="Q143" s="250" t="s">
        <v>23</v>
      </c>
      <c r="R143" s="96"/>
      <c r="S143" s="254" t="s">
        <v>1731</v>
      </c>
      <c r="T143" s="255" t="str">
        <f t="shared" si="1"/>
        <v/>
      </c>
      <c r="U143" s="254" t="str">
        <f t="shared" ref="U143:V143" si="811">IF(OR(($T143 = "Y"),ISNUMBER(SEARCH(U$1, $L143)), ISNUMBER(SEARCH(U$1, $N143)), ISNUMBER(SEARCH(U$1, $P143))), "Y", "")</f>
        <v>Y</v>
      </c>
      <c r="V143" s="255" t="str">
        <f t="shared" si="811"/>
        <v/>
      </c>
      <c r="W143" s="96" t="str">
        <f t="shared" ref="W143:X143" si="812">IF(OR(($V143="Y"),($T143 = "Y"),ISNUMBER(SEARCH(W$1, $L143)), ISNUMBER(SEARCH(W$1, $N143)), ISNUMBER(SEARCH(W$1, $P143))), "Y", "")</f>
        <v/>
      </c>
      <c r="X143" s="254" t="str">
        <f t="shared" si="812"/>
        <v>Y</v>
      </c>
      <c r="Y143" s="255" t="str">
        <f t="shared" si="4"/>
        <v/>
      </c>
      <c r="Z143" s="96" t="str">
        <f t="shared" ref="Z143:AA143" si="813">IF(OR(($Y143="Y"),($T143 = "Y"),ISNUMBER(SEARCH(Z$1, $L143)), ISNUMBER(SEARCH(Z$1, $N143)), ISNUMBER(SEARCH(Z$1, $P143))), "Y", "")</f>
        <v/>
      </c>
      <c r="AA143" s="254" t="str">
        <f t="shared" si="813"/>
        <v>Y</v>
      </c>
      <c r="AB143" s="96" t="str">
        <f t="shared" ref="AB143:AC143" si="814">IF(OR(($T143 = "Y"),ISNUMBER(SEARCH(AB$1, $L143)), ISNUMBER(SEARCH(AB$1, $N143)), ISNUMBER(SEARCH(AB$1, $P143))), "Y", "")</f>
        <v/>
      </c>
      <c r="AC143" s="255" t="str">
        <f t="shared" si="814"/>
        <v/>
      </c>
      <c r="AD143" s="96" t="str">
        <f t="shared" ref="AD143:AE143" si="815">IF(OR(($AC143="Y"),($T143 = "Y"),ISNUMBER(SEARCH(AD$1, $L143)), ISNUMBER(SEARCH(AD$1, $N143)), ISNUMBER(SEARCH(AD$1, $P143))), "Y", "")</f>
        <v/>
      </c>
      <c r="AE143" s="254" t="str">
        <f t="shared" si="815"/>
        <v>Y</v>
      </c>
      <c r="AF143" s="96" t="str">
        <f t="shared" si="8"/>
        <v/>
      </c>
      <c r="AG143" s="15">
        <f t="shared" si="476"/>
        <v>4</v>
      </c>
      <c r="AH143" s="235" t="s">
        <v>3546</v>
      </c>
      <c r="AI143" s="250" t="str">
        <f t="shared" si="795"/>
        <v>MP</v>
      </c>
      <c r="AJ143" s="96" t="str">
        <f t="shared" si="796"/>
        <v/>
      </c>
      <c r="AK143" s="250" t="str">
        <f t="shared" si="797"/>
        <v>MP</v>
      </c>
      <c r="AL143" s="96" t="str">
        <f t="shared" si="798"/>
        <v/>
      </c>
      <c r="AM143" s="256" t="str">
        <f t="shared" si="799"/>
        <v>MP</v>
      </c>
      <c r="AN143" s="96" t="str">
        <f t="shared" si="800"/>
        <v/>
      </c>
      <c r="AO143" s="264" t="str">
        <f t="shared" si="801"/>
        <v/>
      </c>
      <c r="AP143" s="96" t="str">
        <f t="shared" si="802"/>
        <v/>
      </c>
      <c r="AQ143" s="250" t="str">
        <f t="shared" si="803"/>
        <v>MP</v>
      </c>
      <c r="AR143" s="96" t="str">
        <f t="shared" si="804"/>
        <v/>
      </c>
      <c r="AS143" s="96" t="str">
        <f t="shared" si="805"/>
        <v/>
      </c>
      <c r="AT143" s="96"/>
      <c r="AU143" s="235" t="s">
        <v>3960</v>
      </c>
      <c r="AV143" s="235" t="s">
        <v>1994</v>
      </c>
      <c r="AW143" s="96"/>
      <c r="AX143" s="96"/>
      <c r="AY143" s="96"/>
      <c r="AZ143" s="96"/>
      <c r="BA143" s="96"/>
      <c r="BB143" s="96"/>
      <c r="BC143" s="96"/>
      <c r="BD143" s="96"/>
      <c r="BE143" s="96"/>
      <c r="BF143" s="96"/>
      <c r="BG143" s="96"/>
      <c r="BH143" s="96"/>
      <c r="BI143" s="96"/>
      <c r="BJ143" s="96"/>
      <c r="BK143" s="96"/>
      <c r="BL143" s="96"/>
      <c r="BM143" s="96"/>
      <c r="BN143" s="96"/>
      <c r="BO143" s="96"/>
      <c r="BP143" s="96"/>
      <c r="BQ143" s="96"/>
      <c r="BR143" s="96"/>
      <c r="BS143" s="96"/>
      <c r="BT143" s="96"/>
      <c r="BU143" s="96"/>
      <c r="BV143" s="96"/>
      <c r="BW143" s="96"/>
      <c r="BX143" s="96"/>
      <c r="BY143" s="96"/>
      <c r="BZ143" s="96"/>
      <c r="CA143" s="96"/>
      <c r="CB143" s="96"/>
      <c r="CC143" s="96"/>
      <c r="CD143" s="96"/>
      <c r="CE143" s="96"/>
      <c r="CF143" s="96"/>
    </row>
    <row r="144" spans="1:84" ht="20.399999999999999">
      <c r="A144" s="249">
        <v>45075.928028993054</v>
      </c>
      <c r="B144" s="250" t="s">
        <v>3961</v>
      </c>
      <c r="C144" s="251" t="str">
        <f t="array" ref="C144">UPPER(B144)</f>
        <v>SOWJANYA.PRAKASH@GMAIL.COM</v>
      </c>
      <c r="D144" s="250" t="s">
        <v>3962</v>
      </c>
      <c r="E144" s="250" t="s">
        <v>1966</v>
      </c>
      <c r="F144" s="252" t="str">
        <f t="shared" si="0"/>
        <v>SOWJANYAGARIMELLA</v>
      </c>
      <c r="G144" s="250" t="s">
        <v>3963</v>
      </c>
      <c r="H144" s="250" t="s">
        <v>18</v>
      </c>
      <c r="I144" s="250" t="s">
        <v>20</v>
      </c>
      <c r="J144" s="250" t="s">
        <v>3964</v>
      </c>
      <c r="K144" s="250" t="s">
        <v>205</v>
      </c>
      <c r="L144" s="250" t="s">
        <v>3548</v>
      </c>
      <c r="M144" s="96"/>
      <c r="N144" s="96"/>
      <c r="O144" s="96"/>
      <c r="P144" s="96"/>
      <c r="Q144" s="250" t="s">
        <v>23</v>
      </c>
      <c r="R144" s="96"/>
      <c r="S144" s="254" t="s">
        <v>1731</v>
      </c>
      <c r="T144" s="255" t="str">
        <f t="shared" si="1"/>
        <v/>
      </c>
      <c r="U144" s="96" t="str">
        <f t="shared" ref="U144:V144" si="816">IF(OR(($T144 = "Y"),ISNUMBER(SEARCH(U$1, $L144)), ISNUMBER(SEARCH(U$1, $N144)), ISNUMBER(SEARCH(U$1, $P144))), "Y", "")</f>
        <v/>
      </c>
      <c r="V144" s="255" t="str">
        <f t="shared" si="816"/>
        <v/>
      </c>
      <c r="W144" s="96" t="str">
        <f t="shared" ref="W144:X144" si="817">IF(OR(($V144="Y"),($T144 = "Y"),ISNUMBER(SEARCH(W$1, $L144)), ISNUMBER(SEARCH(W$1, $N144)), ISNUMBER(SEARCH(W$1, $P144))), "Y", "")</f>
        <v/>
      </c>
      <c r="X144" s="96" t="str">
        <f t="shared" si="817"/>
        <v/>
      </c>
      <c r="Y144" s="255" t="str">
        <f t="shared" si="4"/>
        <v/>
      </c>
      <c r="Z144" s="254" t="str">
        <f t="shared" ref="Z144:AA144" si="818">IF(OR(($Y144="Y"),($T144 = "Y"),ISNUMBER(SEARCH(Z$1, $L144)), ISNUMBER(SEARCH(Z$1, $N144)), ISNUMBER(SEARCH(Z$1, $P144))), "Y", "")</f>
        <v>Y</v>
      </c>
      <c r="AA144" s="96" t="str">
        <f t="shared" si="818"/>
        <v/>
      </c>
      <c r="AB144" s="254" t="str">
        <f t="shared" ref="AB144:AC144" si="819">IF(OR(($T144 = "Y"),ISNUMBER(SEARCH(AB$1, $L144)), ISNUMBER(SEARCH(AB$1, $N144)), ISNUMBER(SEARCH(AB$1, $P144))), "Y", "")</f>
        <v>Y</v>
      </c>
      <c r="AC144" s="255" t="str">
        <f t="shared" si="819"/>
        <v/>
      </c>
      <c r="AD144" s="96" t="str">
        <f t="shared" ref="AD144:AE144" si="820">IF(OR(($AC144="Y"),($T144 = "Y"),ISNUMBER(SEARCH(AD$1, $L144)), ISNUMBER(SEARCH(AD$1, $N144)), ISNUMBER(SEARCH(AD$1, $P144))), "Y", "")</f>
        <v/>
      </c>
      <c r="AE144" s="96" t="str">
        <f t="shared" si="820"/>
        <v/>
      </c>
      <c r="AF144" s="96" t="str">
        <f t="shared" si="8"/>
        <v/>
      </c>
      <c r="AG144" s="15">
        <f t="shared" si="476"/>
        <v>2</v>
      </c>
      <c r="AH144" s="235" t="s">
        <v>3546</v>
      </c>
      <c r="AI144" s="96" t="str">
        <f t="shared" si="795"/>
        <v/>
      </c>
      <c r="AJ144" s="96" t="str">
        <f t="shared" si="796"/>
        <v/>
      </c>
      <c r="AK144" s="96" t="str">
        <f t="shared" si="797"/>
        <v/>
      </c>
      <c r="AL144" s="250" t="str">
        <f t="shared" si="798"/>
        <v>MP</v>
      </c>
      <c r="AM144" s="262" t="str">
        <f>IF((AA144="Y"),AI144,"")</f>
        <v/>
      </c>
      <c r="AN144" s="250" t="str">
        <f t="shared" si="800"/>
        <v>MP</v>
      </c>
      <c r="AO144" s="275" t="str">
        <f t="shared" si="801"/>
        <v>MP</v>
      </c>
      <c r="AP144" s="96" t="str">
        <f t="shared" si="802"/>
        <v/>
      </c>
      <c r="AQ144" s="96" t="str">
        <f t="shared" si="803"/>
        <v/>
      </c>
      <c r="AR144" s="96" t="str">
        <f t="shared" si="804"/>
        <v/>
      </c>
      <c r="AS144" s="96" t="str">
        <f t="shared" si="805"/>
        <v/>
      </c>
      <c r="AT144" s="96"/>
      <c r="AU144" s="96"/>
      <c r="AV144" s="96"/>
      <c r="AW144" s="96"/>
      <c r="AX144" s="96"/>
      <c r="AY144" s="96"/>
      <c r="AZ144" s="96"/>
      <c r="BA144" s="96"/>
      <c r="BB144" s="96"/>
      <c r="BC144" s="96"/>
      <c r="BD144" s="96"/>
      <c r="BE144" s="96"/>
      <c r="BF144" s="96"/>
      <c r="BG144" s="96"/>
      <c r="BH144" s="96"/>
      <c r="BI144" s="96"/>
      <c r="BJ144" s="96"/>
      <c r="BK144" s="96"/>
      <c r="BL144" s="96"/>
      <c r="BM144" s="96"/>
      <c r="BN144" s="96"/>
      <c r="BO144" s="96"/>
      <c r="BP144" s="96"/>
      <c r="BQ144" s="96"/>
      <c r="BR144" s="96"/>
      <c r="BS144" s="96"/>
      <c r="BT144" s="96"/>
      <c r="BU144" s="96"/>
      <c r="BV144" s="96"/>
      <c r="BW144" s="96"/>
      <c r="BX144" s="96"/>
      <c r="BY144" s="96"/>
      <c r="BZ144" s="96"/>
      <c r="CA144" s="96"/>
      <c r="CB144" s="96"/>
      <c r="CC144" s="96"/>
      <c r="CD144" s="96"/>
      <c r="CE144" s="96"/>
      <c r="CF144" s="96"/>
    </row>
    <row r="145" spans="1:84" ht="20.399999999999999">
      <c r="A145" s="249">
        <v>45076.470450104171</v>
      </c>
      <c r="B145" s="250" t="s">
        <v>3965</v>
      </c>
      <c r="C145" s="251" t="str">
        <f t="array" ref="C145">UPPER(B145)</f>
        <v>MYTHILI.VETCHA@GMAIL.COM</v>
      </c>
      <c r="D145" s="250" t="s">
        <v>3966</v>
      </c>
      <c r="E145" s="250" t="s">
        <v>3967</v>
      </c>
      <c r="F145" s="252" t="str">
        <f t="shared" si="0"/>
        <v xml:space="preserve">MYTHILIVETCHA </v>
      </c>
      <c r="G145" s="253">
        <v>3042801658</v>
      </c>
      <c r="H145" s="250" t="s">
        <v>18</v>
      </c>
      <c r="I145" s="250" t="s">
        <v>35</v>
      </c>
      <c r="J145" s="96"/>
      <c r="K145" s="96"/>
      <c r="L145" s="96"/>
      <c r="M145" s="250" t="s">
        <v>30</v>
      </c>
      <c r="N145" s="250" t="s">
        <v>3968</v>
      </c>
      <c r="O145" s="96"/>
      <c r="P145" s="96"/>
      <c r="Q145" s="250" t="s">
        <v>23</v>
      </c>
      <c r="R145" s="96"/>
      <c r="S145" s="254" t="s">
        <v>1731</v>
      </c>
      <c r="T145" s="255" t="str">
        <f t="shared" si="1"/>
        <v/>
      </c>
      <c r="U145" s="96" t="str">
        <f t="shared" ref="U145:V145" si="821">IF(OR(($T145 = "Y"),ISNUMBER(SEARCH(U$1, $L145)), ISNUMBER(SEARCH(U$1, $N145)), ISNUMBER(SEARCH(U$1, $P145))), "Y", "")</f>
        <v/>
      </c>
      <c r="V145" s="255" t="str">
        <f t="shared" si="821"/>
        <v/>
      </c>
      <c r="W145" s="254" t="str">
        <f t="shared" ref="W145:X145" si="822">IF(OR(($V145="Y"),($T145 = "Y"),ISNUMBER(SEARCH(W$1, $L145)), ISNUMBER(SEARCH(W$1, $N145)), ISNUMBER(SEARCH(W$1, $P145))), "Y", "")</f>
        <v>Y</v>
      </c>
      <c r="X145" s="96" t="str">
        <f t="shared" si="822"/>
        <v/>
      </c>
      <c r="Y145" s="258" t="str">
        <f t="shared" si="4"/>
        <v>Y</v>
      </c>
      <c r="Z145" s="254" t="str">
        <f t="shared" ref="Z145:AA145" si="823">IF(OR(($Y145="Y"),($T145 = "Y"),ISNUMBER(SEARCH(Z$1, $L145)), ISNUMBER(SEARCH(Z$1, $N145)), ISNUMBER(SEARCH(Z$1, $P145))), "Y", "")</f>
        <v>Y</v>
      </c>
      <c r="AA145" s="254" t="str">
        <f t="shared" si="823"/>
        <v>Y</v>
      </c>
      <c r="AB145" s="96" t="str">
        <f t="shared" ref="AB145:AC145" si="824">IF(OR(($T145 = "Y"),ISNUMBER(SEARCH(AB$1, $L145)), ISNUMBER(SEARCH(AB$1, $N145)), ISNUMBER(SEARCH(AB$1, $P145))), "Y", "")</f>
        <v/>
      </c>
      <c r="AC145" s="258" t="str">
        <f t="shared" si="824"/>
        <v>Y</v>
      </c>
      <c r="AD145" s="254" t="str">
        <f t="shared" ref="AD145:AE145" si="825">IF(OR(($AC145="Y"),($T145 = "Y"),ISNUMBER(SEARCH(AD$1, $L145)), ISNUMBER(SEARCH(AD$1, $N145)), ISNUMBER(SEARCH(AD$1, $P145))), "Y", "")</f>
        <v>Y</v>
      </c>
      <c r="AE145" s="254" t="str">
        <f t="shared" si="825"/>
        <v>Y</v>
      </c>
      <c r="AF145" s="96" t="str">
        <f t="shared" si="8"/>
        <v/>
      </c>
      <c r="AG145" s="15">
        <f t="shared" si="476"/>
        <v>5</v>
      </c>
      <c r="AH145" s="235" t="s">
        <v>3546</v>
      </c>
      <c r="AI145" s="96" t="str">
        <f t="shared" si="795"/>
        <v/>
      </c>
      <c r="AJ145" s="250" t="str">
        <f t="shared" si="796"/>
        <v>MP</v>
      </c>
      <c r="AK145" s="96" t="str">
        <f t="shared" si="797"/>
        <v/>
      </c>
      <c r="AL145" s="250" t="str">
        <f t="shared" si="798"/>
        <v>MP</v>
      </c>
      <c r="AM145" s="256" t="str">
        <f>IF(AND((S145="F"),(AA145="Y")),"MP","")</f>
        <v>MP</v>
      </c>
      <c r="AN145" s="96" t="str">
        <f t="shared" si="800"/>
        <v/>
      </c>
      <c r="AO145" s="264" t="str">
        <f t="shared" si="801"/>
        <v/>
      </c>
      <c r="AP145" s="250" t="str">
        <f t="shared" si="802"/>
        <v>MP</v>
      </c>
      <c r="AQ145" s="250" t="str">
        <f t="shared" si="803"/>
        <v>MP</v>
      </c>
      <c r="AR145" s="96" t="str">
        <f t="shared" si="804"/>
        <v/>
      </c>
      <c r="AS145" s="96" t="str">
        <f t="shared" si="805"/>
        <v/>
      </c>
      <c r="AT145" s="96"/>
      <c r="AU145" s="96"/>
      <c r="AV145" s="96"/>
      <c r="AW145" s="96"/>
      <c r="AX145" s="96"/>
      <c r="AY145" s="96"/>
      <c r="AZ145" s="96"/>
      <c r="BA145" s="96"/>
      <c r="BB145" s="96"/>
      <c r="BC145" s="96"/>
      <c r="BD145" s="96"/>
      <c r="BE145" s="96"/>
      <c r="BF145" s="96"/>
      <c r="BG145" s="96"/>
      <c r="BH145" s="96"/>
      <c r="BI145" s="96"/>
      <c r="BJ145" s="96"/>
      <c r="BK145" s="96"/>
      <c r="BL145" s="96"/>
      <c r="BM145" s="96"/>
      <c r="BN145" s="96"/>
      <c r="BO145" s="96"/>
      <c r="BP145" s="96"/>
      <c r="BQ145" s="96"/>
      <c r="BR145" s="96"/>
      <c r="BS145" s="96"/>
      <c r="BT145" s="96"/>
      <c r="BU145" s="96"/>
      <c r="BV145" s="96"/>
      <c r="BW145" s="96"/>
      <c r="BX145" s="96"/>
      <c r="BY145" s="96"/>
      <c r="BZ145" s="96"/>
      <c r="CA145" s="96"/>
      <c r="CB145" s="96"/>
      <c r="CC145" s="96"/>
      <c r="CD145" s="96"/>
      <c r="CE145" s="96"/>
      <c r="CF145" s="96"/>
    </row>
    <row r="146" spans="1:84" ht="20.399999999999999">
      <c r="A146" s="249">
        <v>45076.628004039347</v>
      </c>
      <c r="B146" s="250" t="s">
        <v>3969</v>
      </c>
      <c r="C146" s="251" t="str">
        <f t="array" ref="C146">UPPER(B146)</f>
        <v>PRATHI783@GMAIL.COM</v>
      </c>
      <c r="D146" s="250" t="s">
        <v>3970</v>
      </c>
      <c r="E146" s="250" t="s">
        <v>3971</v>
      </c>
      <c r="F146" s="252" t="str">
        <f t="shared" si="0"/>
        <v xml:space="preserve">PRATHIMA RAMADUGU </v>
      </c>
      <c r="G146" s="253">
        <v>3313305436</v>
      </c>
      <c r="H146" s="250" t="s">
        <v>18</v>
      </c>
      <c r="I146" s="250" t="s">
        <v>20</v>
      </c>
      <c r="J146" s="250" t="s">
        <v>3972</v>
      </c>
      <c r="K146" s="250" t="s">
        <v>156</v>
      </c>
      <c r="L146" s="250" t="s">
        <v>3973</v>
      </c>
      <c r="M146" s="96"/>
      <c r="N146" s="96"/>
      <c r="O146" s="96"/>
      <c r="P146" s="96"/>
      <c r="Q146" s="250" t="s">
        <v>23</v>
      </c>
      <c r="R146" s="96"/>
      <c r="S146" s="254" t="s">
        <v>1731</v>
      </c>
      <c r="T146" s="255" t="str">
        <f t="shared" si="1"/>
        <v/>
      </c>
      <c r="U146" s="96" t="str">
        <f t="shared" ref="U146:V146" si="826">IF(OR(($T146 = "Y"),ISNUMBER(SEARCH(U$1, $L146)), ISNUMBER(SEARCH(U$1, $N146)), ISNUMBER(SEARCH(U$1, $P146))), "Y", "")</f>
        <v/>
      </c>
      <c r="V146" s="255" t="str">
        <f t="shared" si="826"/>
        <v/>
      </c>
      <c r="W146" s="254" t="str">
        <f t="shared" ref="W146:X146" si="827">IF(OR(($V146="Y"),($T146 = "Y"),ISNUMBER(SEARCH(W$1, $L146)), ISNUMBER(SEARCH(W$1, $N146)), ISNUMBER(SEARCH(W$1, $P146))), "Y", "")</f>
        <v>Y</v>
      </c>
      <c r="X146" s="96" t="str">
        <f t="shared" si="827"/>
        <v/>
      </c>
      <c r="Y146" s="255" t="str">
        <f t="shared" si="4"/>
        <v/>
      </c>
      <c r="Z146" s="96" t="str">
        <f t="shared" ref="Z146:AA146" si="828">IF(OR(($Y146="Y"),($T146 = "Y"),ISNUMBER(SEARCH(Z$1, $L146)), ISNUMBER(SEARCH(Z$1, $N146)), ISNUMBER(SEARCH(Z$1, $P146))), "Y", "")</f>
        <v/>
      </c>
      <c r="AA146" s="96" t="str">
        <f t="shared" si="828"/>
        <v/>
      </c>
      <c r="AB146" s="96" t="str">
        <f t="shared" ref="AB146:AC146" si="829">IF(OR(($T146 = "Y"),ISNUMBER(SEARCH(AB$1, $L146)), ISNUMBER(SEARCH(AB$1, $N146)), ISNUMBER(SEARCH(AB$1, $P146))), "Y", "")</f>
        <v/>
      </c>
      <c r="AC146" s="255" t="str">
        <f t="shared" si="829"/>
        <v/>
      </c>
      <c r="AD146" s="254" t="str">
        <f t="shared" ref="AD146:AE146" si="830">IF(OR(($AC146="Y"),($T146 = "Y"),ISNUMBER(SEARCH(AD$1, $L146)), ISNUMBER(SEARCH(AD$1, $N146)), ISNUMBER(SEARCH(AD$1, $P146))), "Y", "")</f>
        <v>Y</v>
      </c>
      <c r="AE146" s="96" t="str">
        <f t="shared" si="830"/>
        <v/>
      </c>
      <c r="AF146" s="96" t="str">
        <f t="shared" si="8"/>
        <v/>
      </c>
      <c r="AG146" s="15">
        <f t="shared" si="476"/>
        <v>2</v>
      </c>
      <c r="AH146" s="235" t="s">
        <v>3546</v>
      </c>
      <c r="AI146" s="96" t="str">
        <f t="shared" si="795"/>
        <v/>
      </c>
      <c r="AJ146" s="250" t="str">
        <f t="shared" si="796"/>
        <v>MP</v>
      </c>
      <c r="AK146" s="96" t="str">
        <f t="shared" si="797"/>
        <v/>
      </c>
      <c r="AL146" s="96" t="str">
        <f t="shared" si="798"/>
        <v/>
      </c>
      <c r="AM146" s="262" t="str">
        <f>IF((AA146="Y"),AI146,"")</f>
        <v/>
      </c>
      <c r="AN146" s="96" t="str">
        <f t="shared" si="800"/>
        <v/>
      </c>
      <c r="AO146" s="264" t="str">
        <f t="shared" si="801"/>
        <v/>
      </c>
      <c r="AP146" s="250" t="str">
        <f t="shared" si="802"/>
        <v>MP</v>
      </c>
      <c r="AQ146" s="96" t="str">
        <f t="shared" si="803"/>
        <v/>
      </c>
      <c r="AR146" s="96" t="str">
        <f t="shared" si="804"/>
        <v/>
      </c>
      <c r="AS146" s="96" t="str">
        <f t="shared" si="805"/>
        <v/>
      </c>
      <c r="AT146" s="96"/>
      <c r="AU146" s="96"/>
      <c r="AV146" s="96"/>
      <c r="AW146" s="96"/>
      <c r="AX146" s="96"/>
      <c r="AY146" s="96"/>
      <c r="AZ146" s="96"/>
      <c r="BA146" s="96"/>
      <c r="BB146" s="96"/>
      <c r="BC146" s="96"/>
      <c r="BD146" s="96"/>
      <c r="BE146" s="96"/>
      <c r="BF146" s="96"/>
      <c r="BG146" s="96"/>
      <c r="BH146" s="96"/>
      <c r="BI146" s="96"/>
      <c r="BJ146" s="96"/>
      <c r="BK146" s="96"/>
      <c r="BL146" s="96"/>
      <c r="BM146" s="96"/>
      <c r="BN146" s="96"/>
      <c r="BO146" s="96"/>
      <c r="BP146" s="96"/>
      <c r="BQ146" s="96"/>
      <c r="BR146" s="96"/>
      <c r="BS146" s="96"/>
      <c r="BT146" s="96"/>
      <c r="BU146" s="96"/>
      <c r="BV146" s="96"/>
      <c r="BW146" s="96"/>
      <c r="BX146" s="96"/>
      <c r="BY146" s="96"/>
      <c r="BZ146" s="96"/>
      <c r="CA146" s="96"/>
      <c r="CB146" s="96"/>
      <c r="CC146" s="96"/>
      <c r="CD146" s="96"/>
      <c r="CE146" s="96"/>
      <c r="CF146" s="96"/>
    </row>
    <row r="147" spans="1:84" ht="20.399999999999999">
      <c r="A147" s="249">
        <v>45076.644151828703</v>
      </c>
      <c r="B147" s="250" t="s">
        <v>139</v>
      </c>
      <c r="C147" s="251" t="str">
        <f t="array" ref="C147">UPPER(B147)</f>
        <v>VIJIRAJAN@GMAIL.COM</v>
      </c>
      <c r="D147" s="250" t="s">
        <v>140</v>
      </c>
      <c r="E147" s="250" t="s">
        <v>141</v>
      </c>
      <c r="F147" s="252" t="str">
        <f t="shared" si="0"/>
        <v>VIJAYALAKSHMIRENGARAJAN</v>
      </c>
      <c r="G147" s="250" t="s">
        <v>3974</v>
      </c>
      <c r="H147" s="250" t="s">
        <v>18</v>
      </c>
      <c r="I147" s="250" t="s">
        <v>35</v>
      </c>
      <c r="J147" s="96"/>
      <c r="K147" s="96"/>
      <c r="L147" s="96"/>
      <c r="M147" s="250" t="s">
        <v>156</v>
      </c>
      <c r="N147" s="250" t="s">
        <v>3975</v>
      </c>
      <c r="O147" s="96"/>
      <c r="P147" s="96"/>
      <c r="Q147" s="250" t="s">
        <v>23</v>
      </c>
      <c r="R147" s="96"/>
      <c r="S147" s="254" t="s">
        <v>1731</v>
      </c>
      <c r="T147" s="255" t="str">
        <f t="shared" si="1"/>
        <v/>
      </c>
      <c r="U147" s="254" t="str">
        <f t="shared" ref="U147:V147" si="831">IF(OR(($T147 = "Y"),ISNUMBER(SEARCH(U$1, $L147)), ISNUMBER(SEARCH(U$1, $N147)), ISNUMBER(SEARCH(U$1, $P147))), "Y", "")</f>
        <v>Y</v>
      </c>
      <c r="V147" s="255" t="str">
        <f t="shared" si="831"/>
        <v/>
      </c>
      <c r="W147" s="96" t="str">
        <f t="shared" ref="W147:X147" si="832">IF(OR(($V147="Y"),($T147 = "Y"),ISNUMBER(SEARCH(W$1, $L147)), ISNUMBER(SEARCH(W$1, $N147)), ISNUMBER(SEARCH(W$1, $P147))), "Y", "")</f>
        <v/>
      </c>
      <c r="X147" s="254" t="str">
        <f t="shared" si="832"/>
        <v>Y</v>
      </c>
      <c r="Y147" s="255" t="str">
        <f t="shared" si="4"/>
        <v/>
      </c>
      <c r="Z147" s="96" t="str">
        <f t="shared" ref="Z147:AA147" si="833">IF(OR(($Y147="Y"),($T147 = "Y"),ISNUMBER(SEARCH(Z$1, $L147)), ISNUMBER(SEARCH(Z$1, $N147)), ISNUMBER(SEARCH(Z$1, $P147))), "Y", "")</f>
        <v/>
      </c>
      <c r="AA147" s="254" t="str">
        <f t="shared" si="833"/>
        <v>Y</v>
      </c>
      <c r="AB147" s="254" t="str">
        <f t="shared" ref="AB147:AC147" si="834">IF(OR(($T147 = "Y"),ISNUMBER(SEARCH(AB$1, $L147)), ISNUMBER(SEARCH(AB$1, $N147)), ISNUMBER(SEARCH(AB$1, $P147))), "Y", "")</f>
        <v>Y</v>
      </c>
      <c r="AC147" s="258" t="str">
        <f t="shared" si="834"/>
        <v>Y</v>
      </c>
      <c r="AD147" s="254" t="str">
        <f t="shared" ref="AD147:AE147" si="835">IF(OR(($AC147="Y"),($T147 = "Y"),ISNUMBER(SEARCH(AD$1, $L147)), ISNUMBER(SEARCH(AD$1, $N147)), ISNUMBER(SEARCH(AD$1, $P147))), "Y", "")</f>
        <v>Y</v>
      </c>
      <c r="AE147" s="254" t="str">
        <f t="shared" si="835"/>
        <v>Y</v>
      </c>
      <c r="AF147" s="254" t="str">
        <f t="shared" si="8"/>
        <v>Y</v>
      </c>
      <c r="AG147" s="15">
        <f t="shared" si="476"/>
        <v>7</v>
      </c>
      <c r="AH147" s="235" t="s">
        <v>3546</v>
      </c>
      <c r="AI147" s="250" t="str">
        <f t="shared" si="795"/>
        <v>MP</v>
      </c>
      <c r="AJ147" s="96" t="str">
        <f t="shared" si="796"/>
        <v/>
      </c>
      <c r="AK147" s="250" t="str">
        <f t="shared" si="797"/>
        <v>MP</v>
      </c>
      <c r="AL147" s="96" t="str">
        <f t="shared" si="798"/>
        <v/>
      </c>
      <c r="AM147" s="256" t="str">
        <f>IF(AND((S147="F"),(AA147="Y")),"MP","")</f>
        <v>MP</v>
      </c>
      <c r="AN147" s="250" t="str">
        <f t="shared" si="800"/>
        <v>MP</v>
      </c>
      <c r="AO147" s="275" t="str">
        <f t="shared" si="801"/>
        <v>MP</v>
      </c>
      <c r="AP147" s="250" t="str">
        <f t="shared" si="802"/>
        <v>MP</v>
      </c>
      <c r="AQ147" s="250" t="str">
        <f t="shared" si="803"/>
        <v>MP</v>
      </c>
      <c r="AR147" s="96" t="str">
        <f t="shared" si="804"/>
        <v/>
      </c>
      <c r="AS147" s="250" t="str">
        <f t="shared" si="805"/>
        <v>MP</v>
      </c>
      <c r="AT147" s="96"/>
      <c r="AU147" s="235" t="s">
        <v>2662</v>
      </c>
      <c r="AV147" s="235" t="s">
        <v>979</v>
      </c>
      <c r="AW147" s="96"/>
      <c r="AX147" s="96"/>
      <c r="AY147" s="96"/>
      <c r="AZ147" s="96"/>
      <c r="BA147" s="96"/>
      <c r="BB147" s="96"/>
      <c r="BC147" s="96"/>
      <c r="BD147" s="96"/>
      <c r="BE147" s="96"/>
      <c r="BF147" s="96"/>
      <c r="BG147" s="96"/>
      <c r="BH147" s="96"/>
      <c r="BI147" s="96"/>
      <c r="BJ147" s="96"/>
      <c r="BK147" s="96"/>
      <c r="BL147" s="96"/>
      <c r="BM147" s="96"/>
      <c r="BN147" s="96"/>
      <c r="BO147" s="96"/>
      <c r="BP147" s="96"/>
      <c r="BQ147" s="96"/>
      <c r="BR147" s="96"/>
      <c r="BS147" s="96"/>
      <c r="BT147" s="96"/>
      <c r="BU147" s="96"/>
      <c r="BV147" s="96"/>
      <c r="BW147" s="96"/>
      <c r="BX147" s="96"/>
      <c r="BY147" s="96"/>
      <c r="BZ147" s="96"/>
      <c r="CA147" s="96"/>
      <c r="CB147" s="96"/>
      <c r="CC147" s="96"/>
      <c r="CD147" s="96"/>
      <c r="CE147" s="96"/>
      <c r="CF147" s="96"/>
    </row>
    <row r="148" spans="1:84" ht="20.399999999999999">
      <c r="A148" s="249">
        <v>45076.686973854172</v>
      </c>
      <c r="B148" s="250" t="s">
        <v>733</v>
      </c>
      <c r="C148" s="251" t="str">
        <f t="array" ref="C148">UPPER(B148)</f>
        <v>ANUSAI.KUTADA@GMAIL.COM</v>
      </c>
      <c r="D148" s="272" t="s">
        <v>734</v>
      </c>
      <c r="E148" s="250" t="s">
        <v>735</v>
      </c>
      <c r="F148" s="252" t="str">
        <f t="shared" si="0"/>
        <v>ANUSAIKUTADA</v>
      </c>
      <c r="G148" s="253">
        <v>6466513246</v>
      </c>
      <c r="H148" s="250" t="s">
        <v>18</v>
      </c>
      <c r="I148" s="250" t="s">
        <v>20</v>
      </c>
      <c r="J148" s="250" t="s">
        <v>3976</v>
      </c>
      <c r="K148" s="250" t="s">
        <v>147</v>
      </c>
      <c r="L148" s="250" t="s">
        <v>3498</v>
      </c>
      <c r="M148" s="96"/>
      <c r="N148" s="96"/>
      <c r="O148" s="96"/>
      <c r="P148" s="96"/>
      <c r="Q148" s="250" t="s">
        <v>23</v>
      </c>
      <c r="R148" s="96"/>
      <c r="S148" s="254" t="s">
        <v>1731</v>
      </c>
      <c r="T148" s="258" t="str">
        <f t="shared" si="1"/>
        <v>Y</v>
      </c>
      <c r="U148" s="254" t="str">
        <f t="shared" ref="U148:V148" si="836">IF(OR(($T148 = "Y"),ISNUMBER(SEARCH(U$1, $L148)), ISNUMBER(SEARCH(U$1, $N148)), ISNUMBER(SEARCH(U$1, $P148))), "Y", "")</f>
        <v>Y</v>
      </c>
      <c r="V148" s="258" t="str">
        <f t="shared" si="836"/>
        <v>Y</v>
      </c>
      <c r="W148" s="254" t="str">
        <f t="shared" ref="W148:X148" si="837">IF(OR(($V148="Y"),($T148 = "Y"),ISNUMBER(SEARCH(W$1, $L148)), ISNUMBER(SEARCH(W$1, $N148)), ISNUMBER(SEARCH(W$1, $P148))), "Y", "")</f>
        <v>Y</v>
      </c>
      <c r="X148" s="254" t="str">
        <f t="shared" si="837"/>
        <v>Y</v>
      </c>
      <c r="Y148" s="258" t="str">
        <f t="shared" si="4"/>
        <v>Y</v>
      </c>
      <c r="Z148" s="254" t="str">
        <f t="shared" ref="Z148:AA148" si="838">IF(OR(($Y148="Y"),($T148 = "Y"),ISNUMBER(SEARCH(Z$1, $L148)), ISNUMBER(SEARCH(Z$1, $N148)), ISNUMBER(SEARCH(Z$1, $P148))), "Y", "")</f>
        <v>Y</v>
      </c>
      <c r="AA148" s="254" t="str">
        <f t="shared" si="838"/>
        <v>Y</v>
      </c>
      <c r="AB148" s="254" t="str">
        <f t="shared" ref="AB148:AC148" si="839">IF(OR(($T148 = "Y"),ISNUMBER(SEARCH(AB$1, $L148)), ISNUMBER(SEARCH(AB$1, $N148)), ISNUMBER(SEARCH(AB$1, $P148))), "Y", "")</f>
        <v>Y</v>
      </c>
      <c r="AC148" s="258" t="str">
        <f t="shared" si="839"/>
        <v>Y</v>
      </c>
      <c r="AD148" s="254" t="str">
        <f t="shared" ref="AD148:AE148" si="840">IF(OR(($AC148="Y"),($T148 = "Y"),ISNUMBER(SEARCH(AD$1, $L148)), ISNUMBER(SEARCH(AD$1, $N148)), ISNUMBER(SEARCH(AD$1, $P148))), "Y", "")</f>
        <v>Y</v>
      </c>
      <c r="AE148" s="254" t="str">
        <f t="shared" si="840"/>
        <v>Y</v>
      </c>
      <c r="AF148" s="254" t="str">
        <f t="shared" si="8"/>
        <v>Y</v>
      </c>
      <c r="AG148" s="15">
        <f t="shared" si="476"/>
        <v>9</v>
      </c>
      <c r="AH148" s="250" t="s">
        <v>3549</v>
      </c>
      <c r="AI148" s="235" t="str">
        <f>IF((U148="Y"),AH148,"")</f>
        <v>Event AM</v>
      </c>
      <c r="AJ148" s="235" t="str">
        <f>IF((W148="Y"),AH148,"")</f>
        <v>Event AM</v>
      </c>
      <c r="AK148" s="235" t="str">
        <f>IF((X148="Y"),AH148,"")</f>
        <v>Event AM</v>
      </c>
      <c r="AL148" s="235" t="str">
        <f>IF((Z148="Y"),AH148,"")</f>
        <v>Event AM</v>
      </c>
      <c r="AM148" s="256" t="str">
        <f>IF((AA148="Y"),AH148,"")</f>
        <v>Event AM</v>
      </c>
      <c r="AN148" s="235" t="str">
        <f>IF((AB148="Y"),AH148,"")</f>
        <v>Event AM</v>
      </c>
      <c r="AO148" s="257" t="str">
        <f>IF((AB148="Y"),AH148,"")</f>
        <v>Event AM</v>
      </c>
      <c r="AP148" s="235" t="str">
        <f>IF((AD148="Y"),AH148,"")</f>
        <v>Event AM</v>
      </c>
      <c r="AQ148" s="235" t="str">
        <f>IF((AE148="Y"),AH148,"")</f>
        <v>Event AM</v>
      </c>
      <c r="AR148" s="96"/>
      <c r="AS148" s="235" t="str">
        <f>IF((AF148="Y"),AH148,"")</f>
        <v>Event AM</v>
      </c>
      <c r="AT148" s="96"/>
      <c r="AU148" s="96"/>
      <c r="AV148" s="96"/>
      <c r="AW148" s="96"/>
      <c r="AX148" s="96"/>
      <c r="AY148" s="96"/>
      <c r="AZ148" s="96"/>
      <c r="BA148" s="96"/>
      <c r="BB148" s="96"/>
      <c r="BC148" s="96"/>
      <c r="BD148" s="96"/>
      <c r="BE148" s="96"/>
      <c r="BF148" s="96"/>
      <c r="BG148" s="96"/>
      <c r="BH148" s="96"/>
      <c r="BI148" s="96"/>
      <c r="BJ148" s="96"/>
      <c r="BK148" s="96"/>
      <c r="BL148" s="96"/>
      <c r="BM148" s="96"/>
      <c r="BN148" s="96"/>
      <c r="BO148" s="96"/>
      <c r="BP148" s="96"/>
      <c r="BQ148" s="96"/>
      <c r="BR148" s="96"/>
      <c r="BS148" s="96"/>
      <c r="BT148" s="96"/>
      <c r="BU148" s="96"/>
      <c r="BV148" s="96"/>
      <c r="BW148" s="96"/>
      <c r="BX148" s="96"/>
      <c r="BY148" s="96"/>
      <c r="BZ148" s="96"/>
      <c r="CA148" s="96"/>
      <c r="CB148" s="96"/>
      <c r="CC148" s="96"/>
      <c r="CD148" s="96"/>
      <c r="CE148" s="96"/>
      <c r="CF148" s="96"/>
    </row>
    <row r="149" spans="1:84" ht="20.399999999999999">
      <c r="A149" s="249">
        <v>45076.714786087963</v>
      </c>
      <c r="B149" s="250" t="s">
        <v>3977</v>
      </c>
      <c r="C149" s="251" t="str">
        <f t="array" ref="C149">UPPER(B149)</f>
        <v>PRAMEELAGALI@GMAIL.COM</v>
      </c>
      <c r="D149" s="250" t="s">
        <v>3978</v>
      </c>
      <c r="E149" s="250" t="s">
        <v>3979</v>
      </c>
      <c r="F149" s="252" t="str">
        <f t="shared" si="0"/>
        <v>PRAMEELABUSIREDDY</v>
      </c>
      <c r="G149" s="253">
        <v>7049426411</v>
      </c>
      <c r="H149" s="250" t="s">
        <v>18</v>
      </c>
      <c r="I149" s="250" t="s">
        <v>20</v>
      </c>
      <c r="J149" s="250" t="s">
        <v>3978</v>
      </c>
      <c r="K149" s="250" t="s">
        <v>167</v>
      </c>
      <c r="L149" s="250" t="s">
        <v>3775</v>
      </c>
      <c r="M149" s="96"/>
      <c r="N149" s="96"/>
      <c r="O149" s="96"/>
      <c r="P149" s="96"/>
      <c r="Q149" s="250" t="s">
        <v>23</v>
      </c>
      <c r="R149" s="96"/>
      <c r="S149" s="254" t="s">
        <v>1731</v>
      </c>
      <c r="T149" s="255" t="str">
        <f t="shared" si="1"/>
        <v/>
      </c>
      <c r="U149" s="96" t="str">
        <f t="shared" ref="U149:V149" si="841">IF(OR(($T149 = "Y"),ISNUMBER(SEARCH(U$1, $L149)), ISNUMBER(SEARCH(U$1, $N149)), ISNUMBER(SEARCH(U$1, $P149))), "Y", "")</f>
        <v/>
      </c>
      <c r="V149" s="255" t="str">
        <f t="shared" si="841"/>
        <v/>
      </c>
      <c r="W149" s="96" t="str">
        <f t="shared" ref="W149:X149" si="842">IF(OR(($V149="Y"),($T149 = "Y"),ISNUMBER(SEARCH(W$1, $L149)), ISNUMBER(SEARCH(W$1, $N149)), ISNUMBER(SEARCH(W$1, $P149))), "Y", "")</f>
        <v/>
      </c>
      <c r="X149" s="96" t="str">
        <f t="shared" si="842"/>
        <v/>
      </c>
      <c r="Y149" s="258" t="str">
        <f t="shared" si="4"/>
        <v>Y</v>
      </c>
      <c r="Z149" s="254" t="str">
        <f t="shared" ref="Z149:AA149" si="843">IF(OR(($Y149="Y"),($T149 = "Y"),ISNUMBER(SEARCH(Z$1, $L149)), ISNUMBER(SEARCH(Z$1, $N149)), ISNUMBER(SEARCH(Z$1, $P149))), "Y", "")</f>
        <v>Y</v>
      </c>
      <c r="AA149" s="254" t="str">
        <f t="shared" si="843"/>
        <v>Y</v>
      </c>
      <c r="AB149" s="254" t="str">
        <f t="shared" ref="AB149:AC149" si="844">IF(OR(($T149 = "Y"),ISNUMBER(SEARCH(AB$1, $L149)), ISNUMBER(SEARCH(AB$1, $N149)), ISNUMBER(SEARCH(AB$1, $P149))), "Y", "")</f>
        <v>Y</v>
      </c>
      <c r="AC149" s="255" t="str">
        <f t="shared" si="844"/>
        <v/>
      </c>
      <c r="AD149" s="96" t="str">
        <f t="shared" ref="AD149:AE149" si="845">IF(OR(($AC149="Y"),($T149 = "Y"),ISNUMBER(SEARCH(AD$1, $L149)), ISNUMBER(SEARCH(AD$1, $N149)), ISNUMBER(SEARCH(AD$1, $P149))), "Y", "")</f>
        <v/>
      </c>
      <c r="AE149" s="96" t="str">
        <f t="shared" si="845"/>
        <v/>
      </c>
      <c r="AF149" s="96" t="str">
        <f t="shared" si="8"/>
        <v/>
      </c>
      <c r="AG149" s="15">
        <f t="shared" si="476"/>
        <v>3</v>
      </c>
      <c r="AH149" s="235" t="s">
        <v>3546</v>
      </c>
      <c r="AI149" s="96" t="str">
        <f t="shared" ref="AI149:AI175" si="846">IF(AND((S149="F"),(U149="Y")),"MP","")</f>
        <v/>
      </c>
      <c r="AJ149" s="96" t="str">
        <f t="shared" ref="AJ149:AJ175" si="847">IF(AND((S149="F"),(W149="Y")),"MP","")</f>
        <v/>
      </c>
      <c r="AK149" s="96" t="str">
        <f t="shared" ref="AK149:AK175" si="848">IF(AND((S149="F"),(X149="Y")),"MP","")</f>
        <v/>
      </c>
      <c r="AL149" s="250" t="str">
        <f t="shared" ref="AL149:AL175" si="849">IF(AND((S149="F"),(Z149="Y")),"MP","")</f>
        <v>MP</v>
      </c>
      <c r="AM149" s="256" t="str">
        <f t="shared" ref="AM149:AM152" si="850">IF(AND((S149="F"),(AA149="Y")),"MP","")</f>
        <v>MP</v>
      </c>
      <c r="AN149" s="250" t="str">
        <f t="shared" ref="AN149:AN175" si="851">IF(AND((S149="F"),(AB149="Y")),"MP","")</f>
        <v>MP</v>
      </c>
      <c r="AO149" s="275" t="str">
        <f t="shared" ref="AO149:AO175" si="852">IF(AND((S149="F"),(AB149="Y")),"MP","")</f>
        <v>MP</v>
      </c>
      <c r="AP149" s="96" t="str">
        <f t="shared" ref="AP149:AP175" si="853">IF(AND((S149="F"),(AD149="Y")),"MP","")</f>
        <v/>
      </c>
      <c r="AQ149" s="96" t="str">
        <f t="shared" ref="AQ149:AQ175" si="854">IF(AND((S149="F"),(AE149="Y")),"MP","")</f>
        <v/>
      </c>
      <c r="AR149" s="96" t="str">
        <f t="shared" ref="AR149:AR175" si="855">IF(AND((T149="F"),(AD149="Y")),"MP","")</f>
        <v/>
      </c>
      <c r="AS149" s="96" t="str">
        <f t="shared" ref="AS149:AS175" si="856">IF(AND((S149="F"),(AF149="Y")),"MP","")</f>
        <v/>
      </c>
      <c r="AT149" s="96"/>
      <c r="AU149" s="96"/>
      <c r="AV149" s="96"/>
      <c r="AW149" s="96"/>
      <c r="AX149" s="96"/>
      <c r="AY149" s="96"/>
      <c r="AZ149" s="96"/>
      <c r="BA149" s="96"/>
      <c r="BB149" s="96"/>
      <c r="BC149" s="96"/>
      <c r="BD149" s="96"/>
      <c r="BE149" s="96"/>
      <c r="BF149" s="96"/>
      <c r="BG149" s="96"/>
      <c r="BH149" s="96"/>
      <c r="BI149" s="96"/>
      <c r="BJ149" s="96"/>
      <c r="BK149" s="96"/>
      <c r="BL149" s="96"/>
      <c r="BM149" s="96"/>
      <c r="BN149" s="96"/>
      <c r="BO149" s="96"/>
      <c r="BP149" s="96"/>
      <c r="BQ149" s="96"/>
      <c r="BR149" s="96"/>
      <c r="BS149" s="96"/>
      <c r="BT149" s="96"/>
      <c r="BU149" s="96"/>
      <c r="BV149" s="96"/>
      <c r="BW149" s="96"/>
      <c r="BX149" s="96"/>
      <c r="BY149" s="96"/>
      <c r="BZ149" s="96"/>
      <c r="CA149" s="96"/>
      <c r="CB149" s="96"/>
      <c r="CC149" s="96"/>
      <c r="CD149" s="96"/>
      <c r="CE149" s="96"/>
      <c r="CF149" s="96"/>
    </row>
    <row r="150" spans="1:84" ht="20.399999999999999">
      <c r="A150" s="249">
        <v>45076.779066400464</v>
      </c>
      <c r="B150" s="250" t="s">
        <v>3980</v>
      </c>
      <c r="C150" s="251" t="str">
        <f t="array" ref="C150">UPPER(B150)</f>
        <v>SRILALITHAA@GMAIL.COM</v>
      </c>
      <c r="D150" s="261" t="s">
        <v>3981</v>
      </c>
      <c r="E150" s="250" t="s">
        <v>1727</v>
      </c>
      <c r="F150" s="252" t="str">
        <f t="shared" si="0"/>
        <v>LALITHA M</v>
      </c>
      <c r="G150" s="253">
        <v>4694861693</v>
      </c>
      <c r="H150" s="250" t="s">
        <v>18</v>
      </c>
      <c r="I150" s="250" t="s">
        <v>20</v>
      </c>
      <c r="J150" s="250" t="s">
        <v>3982</v>
      </c>
      <c r="K150" s="250" t="s">
        <v>22</v>
      </c>
      <c r="L150" s="250" t="s">
        <v>3983</v>
      </c>
      <c r="M150" s="96"/>
      <c r="N150" s="96"/>
      <c r="O150" s="96"/>
      <c r="P150" s="96"/>
      <c r="Q150" s="250" t="s">
        <v>23</v>
      </c>
      <c r="R150" s="96"/>
      <c r="S150" s="254" t="s">
        <v>1731</v>
      </c>
      <c r="T150" s="255" t="str">
        <f t="shared" si="1"/>
        <v/>
      </c>
      <c r="U150" s="96" t="str">
        <f t="shared" ref="U150:V150" si="857">IF(OR(($T150 = "Y"),ISNUMBER(SEARCH(U$1, $L150)), ISNUMBER(SEARCH(U$1, $N150)), ISNUMBER(SEARCH(U$1, $P150))), "Y", "")</f>
        <v/>
      </c>
      <c r="V150" s="255" t="str">
        <f t="shared" si="857"/>
        <v/>
      </c>
      <c r="W150" s="96" t="str">
        <f t="shared" ref="W150:X150" si="858">IF(OR(($V150="Y"),($T150 = "Y"),ISNUMBER(SEARCH(W$1, $L150)), ISNUMBER(SEARCH(W$1, $N150)), ISNUMBER(SEARCH(W$1, $P150))), "Y", "")</f>
        <v/>
      </c>
      <c r="X150" s="96" t="str">
        <f t="shared" si="858"/>
        <v/>
      </c>
      <c r="Y150" s="255" t="str">
        <f t="shared" si="4"/>
        <v/>
      </c>
      <c r="Z150" s="96" t="str">
        <f t="shared" ref="Z150:AA150" si="859">IF(OR(($Y150="Y"),($T150 = "Y"),ISNUMBER(SEARCH(Z$1, $L150)), ISNUMBER(SEARCH(Z$1, $N150)), ISNUMBER(SEARCH(Z$1, $P150))), "Y", "")</f>
        <v/>
      </c>
      <c r="AA150" s="254" t="str">
        <f t="shared" si="859"/>
        <v>Y</v>
      </c>
      <c r="AB150" s="254" t="str">
        <f t="shared" ref="AB150:AC150" si="860">IF(OR(($T150 = "Y"),ISNUMBER(SEARCH(AB$1, $L150)), ISNUMBER(SEARCH(AB$1, $N150)), ISNUMBER(SEARCH(AB$1, $P150))), "Y", "")</f>
        <v>Y</v>
      </c>
      <c r="AC150" s="255" t="str">
        <f t="shared" si="860"/>
        <v/>
      </c>
      <c r="AD150" s="96" t="str">
        <f t="shared" ref="AD150:AE150" si="861">IF(OR(($AC150="Y"),($T150 = "Y"),ISNUMBER(SEARCH(AD$1, $L150)), ISNUMBER(SEARCH(AD$1, $N150)), ISNUMBER(SEARCH(AD$1, $P150))), "Y", "")</f>
        <v/>
      </c>
      <c r="AE150" s="96" t="str">
        <f t="shared" si="861"/>
        <v/>
      </c>
      <c r="AF150" s="254" t="str">
        <f t="shared" si="8"/>
        <v>Y</v>
      </c>
      <c r="AG150" s="15">
        <f t="shared" si="476"/>
        <v>3</v>
      </c>
      <c r="AH150" s="235" t="s">
        <v>3546</v>
      </c>
      <c r="AI150" s="96" t="str">
        <f t="shared" si="846"/>
        <v/>
      </c>
      <c r="AJ150" s="96" t="str">
        <f t="shared" si="847"/>
        <v/>
      </c>
      <c r="AK150" s="96" t="str">
        <f t="shared" si="848"/>
        <v/>
      </c>
      <c r="AL150" s="96" t="str">
        <f t="shared" si="849"/>
        <v/>
      </c>
      <c r="AM150" s="256" t="str">
        <f t="shared" si="850"/>
        <v>MP</v>
      </c>
      <c r="AN150" s="250" t="str">
        <f t="shared" si="851"/>
        <v>MP</v>
      </c>
      <c r="AO150" s="275" t="str">
        <f t="shared" si="852"/>
        <v>MP</v>
      </c>
      <c r="AP150" s="96" t="str">
        <f t="shared" si="853"/>
        <v/>
      </c>
      <c r="AQ150" s="96" t="str">
        <f t="shared" si="854"/>
        <v/>
      </c>
      <c r="AR150" s="96" t="str">
        <f t="shared" si="855"/>
        <v/>
      </c>
      <c r="AS150" s="250" t="str">
        <f t="shared" si="856"/>
        <v>MP</v>
      </c>
      <c r="AT150" s="96"/>
      <c r="AU150" s="96"/>
      <c r="AV150" s="96"/>
      <c r="AW150" s="96"/>
      <c r="AX150" s="96"/>
      <c r="AY150" s="96"/>
      <c r="AZ150" s="96"/>
      <c r="BA150" s="96"/>
      <c r="BB150" s="96"/>
      <c r="BC150" s="96"/>
      <c r="BD150" s="96"/>
      <c r="BE150" s="96"/>
      <c r="BF150" s="96"/>
      <c r="BG150" s="96"/>
      <c r="BH150" s="96"/>
      <c r="BI150" s="96"/>
      <c r="BJ150" s="96"/>
      <c r="BK150" s="96"/>
      <c r="BL150" s="96"/>
      <c r="BM150" s="96"/>
      <c r="BN150" s="96"/>
      <c r="BO150" s="96"/>
      <c r="BP150" s="96"/>
      <c r="BQ150" s="96"/>
      <c r="BR150" s="96"/>
      <c r="BS150" s="96"/>
      <c r="BT150" s="96"/>
      <c r="BU150" s="96"/>
      <c r="BV150" s="96"/>
      <c r="BW150" s="96"/>
      <c r="BX150" s="96"/>
      <c r="BY150" s="96"/>
      <c r="BZ150" s="96"/>
      <c r="CA150" s="96"/>
      <c r="CB150" s="96"/>
      <c r="CC150" s="96"/>
      <c r="CD150" s="96"/>
      <c r="CE150" s="96"/>
      <c r="CF150" s="96"/>
    </row>
    <row r="151" spans="1:84" ht="20.399999999999999">
      <c r="A151" s="249">
        <v>45076.788648668982</v>
      </c>
      <c r="B151" s="250" t="s">
        <v>603</v>
      </c>
      <c r="C151" s="251" t="str">
        <f t="array" ref="C151">UPPER(B151)</f>
        <v>LAVYSAJAY@GMAIL.COM</v>
      </c>
      <c r="D151" s="250" t="s">
        <v>604</v>
      </c>
      <c r="E151" s="250" t="s">
        <v>605</v>
      </c>
      <c r="F151" s="252" t="str">
        <f t="shared" si="0"/>
        <v>LAVANYAKARNATI</v>
      </c>
      <c r="G151" s="250" t="s">
        <v>1013</v>
      </c>
      <c r="H151" s="250" t="s">
        <v>18</v>
      </c>
      <c r="I151" s="250" t="s">
        <v>35</v>
      </c>
      <c r="J151" s="96"/>
      <c r="K151" s="96"/>
      <c r="L151" s="96"/>
      <c r="M151" s="250" t="s">
        <v>30</v>
      </c>
      <c r="N151" s="250" t="s">
        <v>3984</v>
      </c>
      <c r="O151" s="96"/>
      <c r="P151" s="96"/>
      <c r="Q151" s="250" t="s">
        <v>23</v>
      </c>
      <c r="R151" s="96"/>
      <c r="S151" s="254" t="s">
        <v>1731</v>
      </c>
      <c r="T151" s="255" t="str">
        <f t="shared" si="1"/>
        <v/>
      </c>
      <c r="U151" s="96" t="str">
        <f t="shared" ref="U151:V151" si="862">IF(OR(($T151 = "Y"),ISNUMBER(SEARCH(U$1, $L151)), ISNUMBER(SEARCH(U$1, $N151)), ISNUMBER(SEARCH(U$1, $P151))), "Y", "")</f>
        <v/>
      </c>
      <c r="V151" s="255" t="str">
        <f t="shared" si="862"/>
        <v/>
      </c>
      <c r="W151" s="96" t="str">
        <f t="shared" ref="W151:X151" si="863">IF(OR(($V151="Y"),($T151 = "Y"),ISNUMBER(SEARCH(W$1, $L151)), ISNUMBER(SEARCH(W$1, $N151)), ISNUMBER(SEARCH(W$1, $P151))), "Y", "")</f>
        <v/>
      </c>
      <c r="X151" s="254" t="str">
        <f t="shared" si="863"/>
        <v>Y</v>
      </c>
      <c r="Y151" s="255" t="str">
        <f t="shared" si="4"/>
        <v/>
      </c>
      <c r="Z151" s="96" t="str">
        <f t="shared" ref="Z151:AA151" si="864">IF(OR(($Y151="Y"),($T151 = "Y"),ISNUMBER(SEARCH(Z$1, $L151)), ISNUMBER(SEARCH(Z$1, $N151)), ISNUMBER(SEARCH(Z$1, $P151))), "Y", "")</f>
        <v/>
      </c>
      <c r="AA151" s="254" t="str">
        <f t="shared" si="864"/>
        <v>Y</v>
      </c>
      <c r="AB151" s="96" t="str">
        <f t="shared" ref="AB151:AC151" si="865">IF(OR(($T151 = "Y"),ISNUMBER(SEARCH(AB$1, $L151)), ISNUMBER(SEARCH(AB$1, $N151)), ISNUMBER(SEARCH(AB$1, $P151))), "Y", "")</f>
        <v/>
      </c>
      <c r="AC151" s="255" t="str">
        <f t="shared" si="865"/>
        <v/>
      </c>
      <c r="AD151" s="96" t="str">
        <f t="shared" ref="AD151:AE151" si="866">IF(OR(($AC151="Y"),($T151 = "Y"),ISNUMBER(SEARCH(AD$1, $L151)), ISNUMBER(SEARCH(AD$1, $N151)), ISNUMBER(SEARCH(AD$1, $P151))), "Y", "")</f>
        <v/>
      </c>
      <c r="AE151" s="254" t="str">
        <f t="shared" si="866"/>
        <v>Y</v>
      </c>
      <c r="AF151" s="254" t="str">
        <f t="shared" si="8"/>
        <v>Y</v>
      </c>
      <c r="AG151" s="15">
        <f t="shared" si="476"/>
        <v>4</v>
      </c>
      <c r="AH151" s="235" t="s">
        <v>3546</v>
      </c>
      <c r="AI151" s="96" t="str">
        <f t="shared" si="846"/>
        <v/>
      </c>
      <c r="AJ151" s="96" t="str">
        <f t="shared" si="847"/>
        <v/>
      </c>
      <c r="AK151" s="250" t="str">
        <f t="shared" si="848"/>
        <v>MP</v>
      </c>
      <c r="AL151" s="96" t="str">
        <f t="shared" si="849"/>
        <v/>
      </c>
      <c r="AM151" s="256" t="str">
        <f t="shared" si="850"/>
        <v>MP</v>
      </c>
      <c r="AN151" s="96" t="str">
        <f t="shared" si="851"/>
        <v/>
      </c>
      <c r="AO151" s="264" t="str">
        <f t="shared" si="852"/>
        <v/>
      </c>
      <c r="AP151" s="96" t="str">
        <f t="shared" si="853"/>
        <v/>
      </c>
      <c r="AQ151" s="250" t="str">
        <f t="shared" si="854"/>
        <v>MP</v>
      </c>
      <c r="AR151" s="96" t="str">
        <f t="shared" si="855"/>
        <v/>
      </c>
      <c r="AS151" s="250" t="str">
        <f t="shared" si="856"/>
        <v>MP</v>
      </c>
      <c r="AT151" s="96"/>
      <c r="AU151" s="96"/>
      <c r="AV151" s="96"/>
      <c r="AW151" s="96"/>
      <c r="AX151" s="96"/>
      <c r="AY151" s="96"/>
      <c r="AZ151" s="96"/>
      <c r="BA151" s="96"/>
      <c r="BB151" s="96"/>
      <c r="BC151" s="96"/>
      <c r="BD151" s="96"/>
      <c r="BE151" s="96"/>
      <c r="BF151" s="96"/>
      <c r="BG151" s="96"/>
      <c r="BH151" s="96"/>
      <c r="BI151" s="96"/>
      <c r="BJ151" s="96"/>
      <c r="BK151" s="96"/>
      <c r="BL151" s="96"/>
      <c r="BM151" s="96"/>
      <c r="BN151" s="96"/>
      <c r="BO151" s="96"/>
      <c r="BP151" s="96"/>
      <c r="BQ151" s="96"/>
      <c r="BR151" s="96"/>
      <c r="BS151" s="96"/>
      <c r="BT151" s="96"/>
      <c r="BU151" s="96"/>
      <c r="BV151" s="96"/>
      <c r="BW151" s="96"/>
      <c r="BX151" s="96"/>
      <c r="BY151" s="96"/>
      <c r="BZ151" s="96"/>
      <c r="CA151" s="96"/>
      <c r="CB151" s="96"/>
      <c r="CC151" s="96"/>
      <c r="CD151" s="96"/>
      <c r="CE151" s="96"/>
      <c r="CF151" s="96"/>
    </row>
    <row r="152" spans="1:84" ht="20.399999999999999">
      <c r="A152" s="249">
        <v>45076.82483539352</v>
      </c>
      <c r="B152" s="250" t="s">
        <v>3985</v>
      </c>
      <c r="C152" s="251" t="str">
        <f t="array" ref="C152">UPPER(B152)</f>
        <v>JGAYA3@GMAIL.COM</v>
      </c>
      <c r="D152" s="250" t="s">
        <v>3921</v>
      </c>
      <c r="E152" s="250" t="s">
        <v>3552</v>
      </c>
      <c r="F152" s="252" t="str">
        <f t="shared" si="0"/>
        <v>GAYATHRIVORUGANTY</v>
      </c>
      <c r="G152" s="253">
        <v>5418290519</v>
      </c>
      <c r="H152" s="250" t="s">
        <v>18</v>
      </c>
      <c r="I152" s="250" t="s">
        <v>35</v>
      </c>
      <c r="J152" s="96"/>
      <c r="K152" s="96"/>
      <c r="L152" s="96"/>
      <c r="M152" s="250" t="s">
        <v>156</v>
      </c>
      <c r="N152" s="250" t="s">
        <v>3584</v>
      </c>
      <c r="O152" s="96"/>
      <c r="P152" s="96"/>
      <c r="Q152" s="250" t="s">
        <v>23</v>
      </c>
      <c r="R152" s="96"/>
      <c r="S152" s="254" t="s">
        <v>1731</v>
      </c>
      <c r="T152" s="255" t="str">
        <f t="shared" si="1"/>
        <v/>
      </c>
      <c r="U152" s="254" t="str">
        <f t="shared" ref="U152:V152" si="867">IF(OR(($T152 = "Y"),ISNUMBER(SEARCH(U$1, $L152)), ISNUMBER(SEARCH(U$1, $N152)), ISNUMBER(SEARCH(U$1, $P152))), "Y", "")</f>
        <v>Y</v>
      </c>
      <c r="V152" s="255" t="str">
        <f t="shared" si="867"/>
        <v/>
      </c>
      <c r="W152" s="96" t="str">
        <f t="shared" ref="W152:X152" si="868">IF(OR(($V152="Y"),($T152 = "Y"),ISNUMBER(SEARCH(W$1, $L152)), ISNUMBER(SEARCH(W$1, $N152)), ISNUMBER(SEARCH(W$1, $P152))), "Y", "")</f>
        <v/>
      </c>
      <c r="X152" s="254" t="str">
        <f t="shared" si="868"/>
        <v>Y</v>
      </c>
      <c r="Y152" s="258" t="str">
        <f t="shared" si="4"/>
        <v>Y</v>
      </c>
      <c r="Z152" s="254" t="str">
        <f t="shared" ref="Z152:AA152" si="869">IF(OR(($Y152="Y"),($T152 = "Y"),ISNUMBER(SEARCH(Z$1, $L152)), ISNUMBER(SEARCH(Z$1, $N152)), ISNUMBER(SEARCH(Z$1, $P152))), "Y", "")</f>
        <v>Y</v>
      </c>
      <c r="AA152" s="254" t="str">
        <f t="shared" si="869"/>
        <v>Y</v>
      </c>
      <c r="AB152" s="254" t="str">
        <f t="shared" ref="AB152:AC152" si="870">IF(OR(($T152 = "Y"),ISNUMBER(SEARCH(AB$1, $L152)), ISNUMBER(SEARCH(AB$1, $N152)), ISNUMBER(SEARCH(AB$1, $P152))), "Y", "")</f>
        <v>Y</v>
      </c>
      <c r="AC152" s="255" t="str">
        <f t="shared" si="870"/>
        <v/>
      </c>
      <c r="AD152" s="96" t="str">
        <f t="shared" ref="AD152:AE152" si="871">IF(OR(($AC152="Y"),($T152 = "Y"),ISNUMBER(SEARCH(AD$1, $L152)), ISNUMBER(SEARCH(AD$1, $N152)), ISNUMBER(SEARCH(AD$1, $P152))), "Y", "")</f>
        <v/>
      </c>
      <c r="AE152" s="254" t="str">
        <f t="shared" si="871"/>
        <v>Y</v>
      </c>
      <c r="AF152" s="254" t="str">
        <f t="shared" si="8"/>
        <v>Y</v>
      </c>
      <c r="AG152" s="15">
        <f t="shared" si="476"/>
        <v>7</v>
      </c>
      <c r="AH152" s="235" t="s">
        <v>3546</v>
      </c>
      <c r="AI152" s="250" t="str">
        <f t="shared" si="846"/>
        <v>MP</v>
      </c>
      <c r="AJ152" s="96" t="str">
        <f t="shared" si="847"/>
        <v/>
      </c>
      <c r="AK152" s="250" t="str">
        <f t="shared" si="848"/>
        <v>MP</v>
      </c>
      <c r="AL152" s="250" t="str">
        <f t="shared" si="849"/>
        <v>MP</v>
      </c>
      <c r="AM152" s="256" t="str">
        <f t="shared" si="850"/>
        <v>MP</v>
      </c>
      <c r="AN152" s="250" t="str">
        <f t="shared" si="851"/>
        <v>MP</v>
      </c>
      <c r="AO152" s="275" t="str">
        <f t="shared" si="852"/>
        <v>MP</v>
      </c>
      <c r="AP152" s="96" t="str">
        <f t="shared" si="853"/>
        <v/>
      </c>
      <c r="AQ152" s="250" t="str">
        <f t="shared" si="854"/>
        <v>MP</v>
      </c>
      <c r="AR152" s="96" t="str">
        <f t="shared" si="855"/>
        <v/>
      </c>
      <c r="AS152" s="250" t="str">
        <f t="shared" si="856"/>
        <v>MP</v>
      </c>
      <c r="AT152" s="96"/>
      <c r="AU152" s="96"/>
      <c r="AV152" s="96"/>
      <c r="AW152" s="96"/>
      <c r="AX152" s="96"/>
      <c r="AY152" s="96"/>
      <c r="AZ152" s="96"/>
      <c r="BA152" s="96"/>
      <c r="BB152" s="96"/>
      <c r="BC152" s="96"/>
      <c r="BD152" s="96"/>
      <c r="BE152" s="96"/>
      <c r="BF152" s="96"/>
      <c r="BG152" s="96"/>
      <c r="BH152" s="96"/>
      <c r="BI152" s="96"/>
      <c r="BJ152" s="96"/>
      <c r="BK152" s="96"/>
      <c r="BL152" s="96"/>
      <c r="BM152" s="96"/>
      <c r="BN152" s="96"/>
      <c r="BO152" s="96"/>
      <c r="BP152" s="96"/>
      <c r="BQ152" s="96"/>
      <c r="BR152" s="96"/>
      <c r="BS152" s="96"/>
      <c r="BT152" s="96"/>
      <c r="BU152" s="96"/>
      <c r="BV152" s="96"/>
      <c r="BW152" s="96"/>
      <c r="BX152" s="96"/>
      <c r="BY152" s="96"/>
      <c r="BZ152" s="96"/>
      <c r="CA152" s="96"/>
      <c r="CB152" s="96"/>
      <c r="CC152" s="96"/>
      <c r="CD152" s="96"/>
      <c r="CE152" s="96"/>
      <c r="CF152" s="96"/>
    </row>
    <row r="153" spans="1:84" ht="20.399999999999999">
      <c r="A153" s="249">
        <v>45077.361971990744</v>
      </c>
      <c r="B153" s="250" t="s">
        <v>3986</v>
      </c>
      <c r="C153" s="251" t="str">
        <f t="array" ref="C153">UPPER(B153)</f>
        <v>BRIGHTONOAKS777@GMAIL.COM</v>
      </c>
      <c r="D153" s="250" t="s">
        <v>3987</v>
      </c>
      <c r="E153" s="250" t="s">
        <v>3988</v>
      </c>
      <c r="F153" s="252" t="str">
        <f t="shared" si="0"/>
        <v>VASANTILANNEAU</v>
      </c>
      <c r="G153" s="253">
        <v>6013921459</v>
      </c>
      <c r="H153" s="250" t="s">
        <v>18</v>
      </c>
      <c r="I153" s="250" t="s">
        <v>35</v>
      </c>
      <c r="J153" s="96"/>
      <c r="K153" s="96"/>
      <c r="L153" s="96"/>
      <c r="M153" s="250" t="s">
        <v>30</v>
      </c>
      <c r="N153" s="250" t="s">
        <v>3989</v>
      </c>
      <c r="O153" s="96"/>
      <c r="P153" s="96"/>
      <c r="Q153" s="250" t="s">
        <v>23</v>
      </c>
      <c r="R153" s="96"/>
      <c r="S153" s="254" t="s">
        <v>1731</v>
      </c>
      <c r="T153" s="255" t="str">
        <f t="shared" si="1"/>
        <v/>
      </c>
      <c r="U153" s="254" t="str">
        <f t="shared" ref="U153:V153" si="872">IF(OR(($T153 = "Y"),ISNUMBER(SEARCH(U$1, $L153)), ISNUMBER(SEARCH(U$1, $N153)), ISNUMBER(SEARCH(U$1, $P153))), "Y", "")</f>
        <v>Y</v>
      </c>
      <c r="V153" s="255" t="str">
        <f t="shared" si="872"/>
        <v/>
      </c>
      <c r="W153" s="96" t="str">
        <f t="shared" ref="W153:X153" si="873">IF(OR(($V153="Y"),($T153 = "Y"),ISNUMBER(SEARCH(W$1, $L153)), ISNUMBER(SEARCH(W$1, $N153)), ISNUMBER(SEARCH(W$1, $P153))), "Y", "")</f>
        <v/>
      </c>
      <c r="X153" s="254" t="str">
        <f t="shared" si="873"/>
        <v>Y</v>
      </c>
      <c r="Y153" s="255" t="str">
        <f t="shared" si="4"/>
        <v/>
      </c>
      <c r="Z153" s="96" t="str">
        <f t="shared" ref="Z153:AA153" si="874">IF(OR(($Y153="Y"),($T153 = "Y"),ISNUMBER(SEARCH(Z$1, $L153)), ISNUMBER(SEARCH(Z$1, $N153)), ISNUMBER(SEARCH(Z$1, $P153))), "Y", "")</f>
        <v/>
      </c>
      <c r="AA153" s="96" t="str">
        <f t="shared" si="874"/>
        <v/>
      </c>
      <c r="AB153" s="96" t="str">
        <f t="shared" ref="AB153:AC153" si="875">IF(OR(($T153 = "Y"),ISNUMBER(SEARCH(AB$1, $L153)), ISNUMBER(SEARCH(AB$1, $N153)), ISNUMBER(SEARCH(AB$1, $P153))), "Y", "")</f>
        <v/>
      </c>
      <c r="AC153" s="255" t="str">
        <f t="shared" si="875"/>
        <v/>
      </c>
      <c r="AD153" s="96" t="str">
        <f t="shared" ref="AD153:AE153" si="876">IF(OR(($AC153="Y"),($T153 = "Y"),ISNUMBER(SEARCH(AD$1, $L153)), ISNUMBER(SEARCH(AD$1, $N153)), ISNUMBER(SEARCH(AD$1, $P153))), "Y", "")</f>
        <v/>
      </c>
      <c r="AE153" s="96" t="str">
        <f t="shared" si="876"/>
        <v/>
      </c>
      <c r="AF153" s="96" t="str">
        <f t="shared" si="8"/>
        <v/>
      </c>
      <c r="AG153" s="15">
        <f t="shared" si="476"/>
        <v>2</v>
      </c>
      <c r="AH153" s="250" t="s">
        <v>3546</v>
      </c>
      <c r="AI153" s="250" t="str">
        <f t="shared" si="846"/>
        <v>MP</v>
      </c>
      <c r="AJ153" s="96" t="str">
        <f t="shared" si="847"/>
        <v/>
      </c>
      <c r="AK153" s="250" t="str">
        <f t="shared" si="848"/>
        <v>MP</v>
      </c>
      <c r="AL153" s="96" t="str">
        <f t="shared" si="849"/>
        <v/>
      </c>
      <c r="AM153" s="262" t="str">
        <f>IF((AA153="Y"),AI153,"")</f>
        <v/>
      </c>
      <c r="AN153" s="96" t="str">
        <f t="shared" si="851"/>
        <v/>
      </c>
      <c r="AO153" s="264" t="str">
        <f t="shared" si="852"/>
        <v/>
      </c>
      <c r="AP153" s="96" t="str">
        <f t="shared" si="853"/>
        <v/>
      </c>
      <c r="AQ153" s="96" t="str">
        <f t="shared" si="854"/>
        <v/>
      </c>
      <c r="AR153" s="96" t="str">
        <f t="shared" si="855"/>
        <v/>
      </c>
      <c r="AS153" s="96" t="str">
        <f t="shared" si="856"/>
        <v/>
      </c>
      <c r="AT153" s="96"/>
      <c r="AU153" s="96"/>
      <c r="AV153" s="96"/>
      <c r="AW153" s="96"/>
      <c r="AX153" s="96"/>
      <c r="AY153" s="96"/>
      <c r="AZ153" s="96"/>
      <c r="BA153" s="96"/>
      <c r="BB153" s="96"/>
      <c r="BC153" s="96"/>
      <c r="BD153" s="96"/>
      <c r="BE153" s="96"/>
      <c r="BF153" s="96"/>
      <c r="BG153" s="96"/>
      <c r="BH153" s="96"/>
      <c r="BI153" s="96"/>
      <c r="BJ153" s="96"/>
      <c r="BK153" s="96"/>
      <c r="BL153" s="96"/>
      <c r="BM153" s="96"/>
      <c r="BN153" s="96"/>
      <c r="BO153" s="96"/>
      <c r="BP153" s="96"/>
      <c r="BQ153" s="96"/>
      <c r="BR153" s="96"/>
      <c r="BS153" s="96"/>
      <c r="BT153" s="96"/>
      <c r="BU153" s="96"/>
      <c r="BV153" s="96"/>
      <c r="BW153" s="96"/>
      <c r="BX153" s="96"/>
      <c r="BY153" s="96"/>
      <c r="BZ153" s="96"/>
      <c r="CA153" s="96"/>
      <c r="CB153" s="96"/>
      <c r="CC153" s="96"/>
      <c r="CD153" s="96"/>
      <c r="CE153" s="96"/>
      <c r="CF153" s="96"/>
    </row>
    <row r="154" spans="1:84" ht="20.399999999999999">
      <c r="A154" s="249">
        <v>45077.47669841435</v>
      </c>
      <c r="B154" s="250" t="s">
        <v>3990</v>
      </c>
      <c r="C154" s="251" t="str">
        <f t="array" ref="C154">UPPER(B154)</f>
        <v>MANISHASARODE2007@GMAIL.COM</v>
      </c>
      <c r="D154" s="250" t="s">
        <v>1038</v>
      </c>
      <c r="E154" s="250" t="s">
        <v>3991</v>
      </c>
      <c r="F154" s="252" t="str">
        <f t="shared" si="0"/>
        <v>MANISHASARODE</v>
      </c>
      <c r="G154" s="253">
        <v>8645175288</v>
      </c>
      <c r="H154" s="250" t="s">
        <v>18</v>
      </c>
      <c r="I154" s="250" t="s">
        <v>35</v>
      </c>
      <c r="J154" s="96"/>
      <c r="K154" s="96"/>
      <c r="L154" s="96"/>
      <c r="M154" s="250" t="s">
        <v>30</v>
      </c>
      <c r="N154" s="250" t="s">
        <v>3992</v>
      </c>
      <c r="O154" s="96"/>
      <c r="P154" s="96"/>
      <c r="Q154" s="250" t="s">
        <v>23</v>
      </c>
      <c r="R154" s="96"/>
      <c r="S154" s="254" t="s">
        <v>1731</v>
      </c>
      <c r="T154" s="255" t="str">
        <f t="shared" si="1"/>
        <v/>
      </c>
      <c r="U154" s="96" t="str">
        <f t="shared" ref="U154:V154" si="877">IF(OR(($T154 = "Y"),ISNUMBER(SEARCH(U$1, $L154)), ISNUMBER(SEARCH(U$1, $N154)), ISNUMBER(SEARCH(U$1, $P154))), "Y", "")</f>
        <v/>
      </c>
      <c r="V154" s="255" t="str">
        <f t="shared" si="877"/>
        <v/>
      </c>
      <c r="W154" s="96" t="str">
        <f t="shared" ref="W154:X154" si="878">IF(OR(($V154="Y"),($T154 = "Y"),ISNUMBER(SEARCH(W$1, $L154)), ISNUMBER(SEARCH(W$1, $N154)), ISNUMBER(SEARCH(W$1, $P154))), "Y", "")</f>
        <v/>
      </c>
      <c r="X154" s="254" t="str">
        <f t="shared" si="878"/>
        <v>Y</v>
      </c>
      <c r="Y154" s="255" t="str">
        <f t="shared" si="4"/>
        <v/>
      </c>
      <c r="Z154" s="96" t="str">
        <f t="shared" ref="Z154:AA154" si="879">IF(OR(($Y154="Y"),($T154 = "Y"),ISNUMBER(SEARCH(Z$1, $L154)), ISNUMBER(SEARCH(Z$1, $N154)), ISNUMBER(SEARCH(Z$1, $P154))), "Y", "")</f>
        <v/>
      </c>
      <c r="AA154" s="254" t="str">
        <f t="shared" si="879"/>
        <v>Y</v>
      </c>
      <c r="AB154" s="96" t="str">
        <f t="shared" ref="AB154:AC154" si="880">IF(OR(($T154 = "Y"),ISNUMBER(SEARCH(AB$1, $L154)), ISNUMBER(SEARCH(AB$1, $N154)), ISNUMBER(SEARCH(AB$1, $P154))), "Y", "")</f>
        <v/>
      </c>
      <c r="AC154" s="255" t="str">
        <f t="shared" si="880"/>
        <v/>
      </c>
      <c r="AD154" s="96" t="str">
        <f t="shared" ref="AD154:AE154" si="881">IF(OR(($AC154="Y"),($T154 = "Y"),ISNUMBER(SEARCH(AD$1, $L154)), ISNUMBER(SEARCH(AD$1, $N154)), ISNUMBER(SEARCH(AD$1, $P154))), "Y", "")</f>
        <v/>
      </c>
      <c r="AE154" s="96" t="str">
        <f t="shared" si="881"/>
        <v/>
      </c>
      <c r="AF154" s="96" t="str">
        <f t="shared" si="8"/>
        <v/>
      </c>
      <c r="AG154" s="15">
        <f t="shared" si="476"/>
        <v>2</v>
      </c>
      <c r="AH154" s="250" t="s">
        <v>3546</v>
      </c>
      <c r="AI154" s="96" t="str">
        <f t="shared" si="846"/>
        <v/>
      </c>
      <c r="AJ154" s="96" t="str">
        <f t="shared" si="847"/>
        <v/>
      </c>
      <c r="AK154" s="250" t="str">
        <f t="shared" si="848"/>
        <v>MP</v>
      </c>
      <c r="AL154" s="96" t="str">
        <f t="shared" si="849"/>
        <v/>
      </c>
      <c r="AM154" s="256" t="str">
        <f>IF(AND((S154="F"),(AA154="Y")),"MP","")</f>
        <v>MP</v>
      </c>
      <c r="AN154" s="96" t="str">
        <f t="shared" si="851"/>
        <v/>
      </c>
      <c r="AO154" s="264" t="str">
        <f t="shared" si="852"/>
        <v/>
      </c>
      <c r="AP154" s="96" t="str">
        <f t="shared" si="853"/>
        <v/>
      </c>
      <c r="AQ154" s="96" t="str">
        <f t="shared" si="854"/>
        <v/>
      </c>
      <c r="AR154" s="96" t="str">
        <f t="shared" si="855"/>
        <v/>
      </c>
      <c r="AS154" s="96" t="str">
        <f t="shared" si="856"/>
        <v/>
      </c>
      <c r="AT154" s="96"/>
      <c r="AU154" s="96"/>
      <c r="AV154" s="96"/>
      <c r="AW154" s="96"/>
      <c r="AX154" s="96"/>
      <c r="AY154" s="96"/>
      <c r="AZ154" s="96"/>
      <c r="BA154" s="96"/>
      <c r="BB154" s="96"/>
      <c r="BC154" s="96"/>
      <c r="BD154" s="96"/>
      <c r="BE154" s="96"/>
      <c r="BF154" s="96"/>
      <c r="BG154" s="96"/>
      <c r="BH154" s="96"/>
      <c r="BI154" s="96"/>
      <c r="BJ154" s="96"/>
      <c r="BK154" s="96"/>
      <c r="BL154" s="96"/>
      <c r="BM154" s="96"/>
      <c r="BN154" s="96"/>
      <c r="BO154" s="96"/>
      <c r="BP154" s="96"/>
      <c r="BQ154" s="96"/>
      <c r="BR154" s="96"/>
      <c r="BS154" s="96"/>
      <c r="BT154" s="96"/>
      <c r="BU154" s="96"/>
      <c r="BV154" s="96"/>
      <c r="BW154" s="96"/>
      <c r="BX154" s="96"/>
      <c r="BY154" s="96"/>
      <c r="BZ154" s="96"/>
      <c r="CA154" s="96"/>
      <c r="CB154" s="96"/>
      <c r="CC154" s="96"/>
      <c r="CD154" s="96"/>
      <c r="CE154" s="96"/>
      <c r="CF154" s="96"/>
    </row>
    <row r="155" spans="1:84" ht="20.399999999999999">
      <c r="A155" s="249">
        <v>45077.514749872687</v>
      </c>
      <c r="B155" s="250" t="s">
        <v>2080</v>
      </c>
      <c r="C155" s="251" t="str">
        <f t="array" ref="C155">UPPER(B155)</f>
        <v>VYSHNAVI.SRAVANYA@GMAIL.COM</v>
      </c>
      <c r="D155" s="250" t="s">
        <v>3993</v>
      </c>
      <c r="E155" s="250" t="s">
        <v>3994</v>
      </c>
      <c r="F155" s="252" t="str">
        <f t="shared" si="0"/>
        <v>VYSHNAVI MADABUSHI</v>
      </c>
      <c r="G155" s="253">
        <v>9193028525</v>
      </c>
      <c r="H155" s="250" t="s">
        <v>18</v>
      </c>
      <c r="I155" s="250" t="s">
        <v>20</v>
      </c>
      <c r="J155" s="250" t="s">
        <v>3995</v>
      </c>
      <c r="K155" s="250" t="s">
        <v>30</v>
      </c>
      <c r="L155" s="250" t="s">
        <v>3500</v>
      </c>
      <c r="M155" s="96"/>
      <c r="N155" s="96"/>
      <c r="O155" s="96"/>
      <c r="P155" s="96"/>
      <c r="Q155" s="250" t="s">
        <v>23</v>
      </c>
      <c r="R155" s="96"/>
      <c r="S155" s="254" t="s">
        <v>1731</v>
      </c>
      <c r="T155" s="255" t="str">
        <f t="shared" si="1"/>
        <v/>
      </c>
      <c r="U155" s="96" t="str">
        <f t="shared" ref="U155:V155" si="882">IF(OR(($T155 = "Y"),ISNUMBER(SEARCH(U$1, $L155)), ISNUMBER(SEARCH(U$1, $N155)), ISNUMBER(SEARCH(U$1, $P155))), "Y", "")</f>
        <v/>
      </c>
      <c r="V155" s="258" t="str">
        <f t="shared" si="882"/>
        <v>Y</v>
      </c>
      <c r="W155" s="254" t="str">
        <f t="shared" ref="W155:X155" si="883">IF(OR(($V155="Y"),($T155 = "Y"),ISNUMBER(SEARCH(W$1, $L155)), ISNUMBER(SEARCH(W$1, $N155)), ISNUMBER(SEARCH(W$1, $P155))), "Y", "")</f>
        <v>Y</v>
      </c>
      <c r="X155" s="254" t="str">
        <f t="shared" si="883"/>
        <v>Y</v>
      </c>
      <c r="Y155" s="255" t="str">
        <f t="shared" si="4"/>
        <v/>
      </c>
      <c r="Z155" s="96" t="str">
        <f t="shared" ref="Z155:AA155" si="884">IF(OR(($Y155="Y"),($T155 = "Y"),ISNUMBER(SEARCH(Z$1, $L155)), ISNUMBER(SEARCH(Z$1, $N155)), ISNUMBER(SEARCH(Z$1, $P155))), "Y", "")</f>
        <v/>
      </c>
      <c r="AA155" s="96" t="str">
        <f t="shared" si="884"/>
        <v/>
      </c>
      <c r="AB155" s="96" t="str">
        <f t="shared" ref="AB155:AC155" si="885">IF(OR(($T155 = "Y"),ISNUMBER(SEARCH(AB$1, $L155)), ISNUMBER(SEARCH(AB$1, $N155)), ISNUMBER(SEARCH(AB$1, $P155))), "Y", "")</f>
        <v/>
      </c>
      <c r="AC155" s="255" t="str">
        <f t="shared" si="885"/>
        <v/>
      </c>
      <c r="AD155" s="96" t="str">
        <f t="shared" ref="AD155:AE155" si="886">IF(OR(($AC155="Y"),($T155 = "Y"),ISNUMBER(SEARCH(AD$1, $L155)), ISNUMBER(SEARCH(AD$1, $N155)), ISNUMBER(SEARCH(AD$1, $P155))), "Y", "")</f>
        <v/>
      </c>
      <c r="AE155" s="96" t="str">
        <f t="shared" si="886"/>
        <v/>
      </c>
      <c r="AF155" s="96" t="str">
        <f t="shared" si="8"/>
        <v/>
      </c>
      <c r="AG155" s="15">
        <f t="shared" si="476"/>
        <v>2</v>
      </c>
      <c r="AH155" s="250" t="s">
        <v>3546</v>
      </c>
      <c r="AI155" s="96" t="str">
        <f t="shared" si="846"/>
        <v/>
      </c>
      <c r="AJ155" s="250" t="str">
        <f t="shared" si="847"/>
        <v>MP</v>
      </c>
      <c r="AK155" s="250" t="str">
        <f t="shared" si="848"/>
        <v>MP</v>
      </c>
      <c r="AL155" s="96" t="str">
        <f t="shared" si="849"/>
        <v/>
      </c>
      <c r="AM155" s="262" t="str">
        <f>IF((AA155="Y"),AI155,"")</f>
        <v/>
      </c>
      <c r="AN155" s="96" t="str">
        <f t="shared" si="851"/>
        <v/>
      </c>
      <c r="AO155" s="264" t="str">
        <f t="shared" si="852"/>
        <v/>
      </c>
      <c r="AP155" s="96" t="str">
        <f t="shared" si="853"/>
        <v/>
      </c>
      <c r="AQ155" s="96" t="str">
        <f t="shared" si="854"/>
        <v/>
      </c>
      <c r="AR155" s="96" t="str">
        <f t="shared" si="855"/>
        <v/>
      </c>
      <c r="AS155" s="96" t="str">
        <f t="shared" si="856"/>
        <v/>
      </c>
      <c r="AT155" s="96"/>
      <c r="AU155" s="96"/>
      <c r="AV155" s="96"/>
      <c r="AW155" s="96"/>
      <c r="AX155" s="96"/>
      <c r="AY155" s="96"/>
      <c r="AZ155" s="96"/>
      <c r="BA155" s="96"/>
      <c r="BB155" s="96"/>
      <c r="BC155" s="96"/>
      <c r="BD155" s="96"/>
      <c r="BE155" s="96"/>
      <c r="BF155" s="96"/>
      <c r="BG155" s="96"/>
      <c r="BH155" s="96"/>
      <c r="BI155" s="96"/>
      <c r="BJ155" s="96"/>
      <c r="BK155" s="96"/>
      <c r="BL155" s="96"/>
      <c r="BM155" s="96"/>
      <c r="BN155" s="96"/>
      <c r="BO155" s="96"/>
      <c r="BP155" s="96"/>
      <c r="BQ155" s="96"/>
      <c r="BR155" s="96"/>
      <c r="BS155" s="96"/>
      <c r="BT155" s="96"/>
      <c r="BU155" s="96"/>
      <c r="BV155" s="96"/>
      <c r="BW155" s="96"/>
      <c r="BX155" s="96"/>
      <c r="BY155" s="96"/>
      <c r="BZ155" s="96"/>
      <c r="CA155" s="96"/>
      <c r="CB155" s="96"/>
      <c r="CC155" s="96"/>
      <c r="CD155" s="96"/>
      <c r="CE155" s="96"/>
      <c r="CF155" s="96"/>
    </row>
    <row r="156" spans="1:84" ht="20.399999999999999">
      <c r="A156" s="249">
        <v>45078.31213056713</v>
      </c>
      <c r="B156" s="250" t="s">
        <v>838</v>
      </c>
      <c r="C156" s="251" t="str">
        <f t="array" ref="C156">UPPER(B156)</f>
        <v>LSUKHU@UTEXAS.EDU</v>
      </c>
      <c r="D156" s="261" t="s">
        <v>3996</v>
      </c>
      <c r="E156" s="250" t="s">
        <v>3458</v>
      </c>
      <c r="F156" s="252" t="str">
        <f t="shared" si="0"/>
        <v>LAURENSUKHU</v>
      </c>
      <c r="G156" s="253">
        <v>4698358003</v>
      </c>
      <c r="H156" s="250" t="s">
        <v>18</v>
      </c>
      <c r="I156" s="250" t="s">
        <v>35</v>
      </c>
      <c r="J156" s="96"/>
      <c r="K156" s="96"/>
      <c r="L156" s="96"/>
      <c r="M156" s="250" t="s">
        <v>205</v>
      </c>
      <c r="N156" s="250" t="s">
        <v>3789</v>
      </c>
      <c r="O156" s="96"/>
      <c r="P156" s="96"/>
      <c r="Q156" s="250" t="s">
        <v>23</v>
      </c>
      <c r="R156" s="96"/>
      <c r="S156" s="254" t="s">
        <v>1731</v>
      </c>
      <c r="T156" s="255" t="str">
        <f t="shared" si="1"/>
        <v/>
      </c>
      <c r="U156" s="254" t="str">
        <f t="shared" ref="U156:V156" si="887">IF(OR(($T156 = "Y"),ISNUMBER(SEARCH(U$1, $L156)), ISNUMBER(SEARCH(U$1, $N156)), ISNUMBER(SEARCH(U$1, $P156))), "Y", "")</f>
        <v>Y</v>
      </c>
      <c r="V156" s="258" t="str">
        <f t="shared" si="887"/>
        <v>Y</v>
      </c>
      <c r="W156" s="254" t="str">
        <f t="shared" ref="W156:X156" si="888">IF(OR(($V156="Y"),($T156 = "Y"),ISNUMBER(SEARCH(W$1, $L156)), ISNUMBER(SEARCH(W$1, $N156)), ISNUMBER(SEARCH(W$1, $P156))), "Y", "")</f>
        <v>Y</v>
      </c>
      <c r="X156" s="254" t="str">
        <f t="shared" si="888"/>
        <v>Y</v>
      </c>
      <c r="Y156" s="258" t="str">
        <f t="shared" si="4"/>
        <v>Y</v>
      </c>
      <c r="Z156" s="254" t="str">
        <f t="shared" ref="Z156:AA156" si="889">IF(OR(($Y156="Y"),($T156 = "Y"),ISNUMBER(SEARCH(Z$1, $L156)), ISNUMBER(SEARCH(Z$1, $N156)), ISNUMBER(SEARCH(Z$1, $P156))), "Y", "")</f>
        <v>Y</v>
      </c>
      <c r="AA156" s="254" t="str">
        <f t="shared" si="889"/>
        <v>Y</v>
      </c>
      <c r="AB156" s="254" t="str">
        <f t="shared" ref="AB156:AC156" si="890">IF(OR(($T156 = "Y"),ISNUMBER(SEARCH(AB$1, $L156)), ISNUMBER(SEARCH(AB$1, $N156)), ISNUMBER(SEARCH(AB$1, $P156))), "Y", "")</f>
        <v>Y</v>
      </c>
      <c r="AC156" s="258" t="str">
        <f t="shared" si="890"/>
        <v>Y</v>
      </c>
      <c r="AD156" s="254" t="str">
        <f t="shared" ref="AD156:AE156" si="891">IF(OR(($AC156="Y"),($T156 = "Y"),ISNUMBER(SEARCH(AD$1, $L156)), ISNUMBER(SEARCH(AD$1, $N156)), ISNUMBER(SEARCH(AD$1, $P156))), "Y", "")</f>
        <v>Y</v>
      </c>
      <c r="AE156" s="254" t="str">
        <f t="shared" si="891"/>
        <v>Y</v>
      </c>
      <c r="AF156" s="96" t="str">
        <f t="shared" si="8"/>
        <v/>
      </c>
      <c r="AG156" s="15">
        <f t="shared" si="476"/>
        <v>8</v>
      </c>
      <c r="AH156" s="250" t="s">
        <v>3563</v>
      </c>
      <c r="AI156" s="235" t="str">
        <f t="shared" si="846"/>
        <v>MP</v>
      </c>
      <c r="AJ156" s="235" t="str">
        <f t="shared" si="847"/>
        <v>MP</v>
      </c>
      <c r="AK156" s="235" t="str">
        <f t="shared" si="848"/>
        <v>MP</v>
      </c>
      <c r="AL156" s="235" t="str">
        <f t="shared" si="849"/>
        <v>MP</v>
      </c>
      <c r="AM156" s="256" t="str">
        <f t="shared" ref="AM156:AM159" si="892">IF(AND((S156="F"),(AA156="Y")),"MP","")</f>
        <v>MP</v>
      </c>
      <c r="AN156" s="235" t="str">
        <f t="shared" si="851"/>
        <v>MP</v>
      </c>
      <c r="AO156" s="257" t="str">
        <f t="shared" si="852"/>
        <v>MP</v>
      </c>
      <c r="AP156" s="235" t="str">
        <f t="shared" si="853"/>
        <v>MP</v>
      </c>
      <c r="AQ156" s="235" t="str">
        <f t="shared" si="854"/>
        <v>MP</v>
      </c>
      <c r="AR156" s="96" t="str">
        <f t="shared" si="855"/>
        <v/>
      </c>
      <c r="AS156" s="96" t="str">
        <f t="shared" si="856"/>
        <v/>
      </c>
      <c r="AT156" s="96"/>
      <c r="AU156" s="96"/>
      <c r="AV156" s="96"/>
      <c r="AW156" s="96"/>
      <c r="AX156" s="96"/>
      <c r="AY156" s="96"/>
      <c r="AZ156" s="96"/>
      <c r="BA156" s="96"/>
      <c r="BB156" s="96"/>
      <c r="BC156" s="96"/>
      <c r="BD156" s="96"/>
      <c r="BE156" s="96"/>
      <c r="BF156" s="96"/>
      <c r="BG156" s="96"/>
      <c r="BH156" s="96"/>
      <c r="BI156" s="96"/>
      <c r="BJ156" s="96"/>
      <c r="BK156" s="96"/>
      <c r="BL156" s="96"/>
      <c r="BM156" s="96"/>
      <c r="BN156" s="96"/>
      <c r="BO156" s="96"/>
      <c r="BP156" s="96"/>
      <c r="BQ156" s="96"/>
      <c r="BR156" s="96"/>
      <c r="BS156" s="96"/>
      <c r="BT156" s="96"/>
      <c r="BU156" s="96"/>
      <c r="BV156" s="96"/>
      <c r="BW156" s="96"/>
      <c r="BX156" s="96"/>
      <c r="BY156" s="96"/>
      <c r="BZ156" s="96"/>
      <c r="CA156" s="96"/>
      <c r="CB156" s="96"/>
      <c r="CC156" s="96"/>
      <c r="CD156" s="96"/>
      <c r="CE156" s="96"/>
      <c r="CF156" s="96"/>
    </row>
    <row r="157" spans="1:84" ht="20.399999999999999">
      <c r="A157" s="249">
        <v>45078.423345578703</v>
      </c>
      <c r="B157" s="250" t="s">
        <v>3997</v>
      </c>
      <c r="C157" s="251" t="str">
        <f t="array" ref="C157">UPPER(B157)</f>
        <v>KEERTHIPRAVEEN.N@GMAIL.COM</v>
      </c>
      <c r="D157" s="251" t="s">
        <v>3998</v>
      </c>
      <c r="E157" s="250" t="s">
        <v>3999</v>
      </c>
      <c r="F157" s="252" t="str">
        <f t="shared" si="0"/>
        <v>KEERTHI NICHENAMETLA</v>
      </c>
      <c r="G157" s="253">
        <v>5518886700</v>
      </c>
      <c r="H157" s="250" t="s">
        <v>18</v>
      </c>
      <c r="I157" s="250" t="s">
        <v>2493</v>
      </c>
      <c r="J157" s="96"/>
      <c r="K157" s="96"/>
      <c r="L157" s="96"/>
      <c r="M157" s="96"/>
      <c r="N157" s="96"/>
      <c r="O157" s="250" t="s">
        <v>4000</v>
      </c>
      <c r="P157" s="250" t="s">
        <v>4001</v>
      </c>
      <c r="Q157" s="250" t="s">
        <v>23</v>
      </c>
      <c r="R157" s="96"/>
      <c r="S157" s="254" t="s">
        <v>1731</v>
      </c>
      <c r="T157" s="255" t="str">
        <f t="shared" si="1"/>
        <v/>
      </c>
      <c r="U157" s="254" t="str">
        <f t="shared" ref="U157:V157" si="893">IF(OR(($T157 = "Y"),ISNUMBER(SEARCH(U$1, $L157)), ISNUMBER(SEARCH(U$1, $N157)), ISNUMBER(SEARCH(U$1, $P157))), "Y", "")</f>
        <v>Y</v>
      </c>
      <c r="V157" s="255" t="str">
        <f t="shared" si="893"/>
        <v/>
      </c>
      <c r="W157" s="96" t="str">
        <f t="shared" ref="W157:X157" si="894">IF(OR(($V157="Y"),($T157 = "Y"),ISNUMBER(SEARCH(W$1, $L157)), ISNUMBER(SEARCH(W$1, $N157)), ISNUMBER(SEARCH(W$1, $P157))), "Y", "")</f>
        <v/>
      </c>
      <c r="X157" s="254" t="str">
        <f t="shared" si="894"/>
        <v>Y</v>
      </c>
      <c r="Y157" s="258" t="str">
        <f t="shared" si="4"/>
        <v>Y</v>
      </c>
      <c r="Z157" s="254" t="str">
        <f t="shared" ref="Z157:AA157" si="895">IF(OR(($Y157="Y"),($T157 = "Y"),ISNUMBER(SEARCH(Z$1, $L157)), ISNUMBER(SEARCH(Z$1, $N157)), ISNUMBER(SEARCH(Z$1, $P157))), "Y", "")</f>
        <v>Y</v>
      </c>
      <c r="AA157" s="254" t="str">
        <f t="shared" si="895"/>
        <v>Y</v>
      </c>
      <c r="AB157" s="254" t="str">
        <f t="shared" ref="AB157:AC157" si="896">IF(OR(($T157 = "Y"),ISNUMBER(SEARCH(AB$1, $L157)), ISNUMBER(SEARCH(AB$1, $N157)), ISNUMBER(SEARCH(AB$1, $P157))), "Y", "")</f>
        <v>Y</v>
      </c>
      <c r="AC157" s="258" t="str">
        <f t="shared" si="896"/>
        <v>Y</v>
      </c>
      <c r="AD157" s="254" t="str">
        <f t="shared" ref="AD157:AE157" si="897">IF(OR(($AC157="Y"),($T157 = "Y"),ISNUMBER(SEARCH(AD$1, $L157)), ISNUMBER(SEARCH(AD$1, $N157)), ISNUMBER(SEARCH(AD$1, $P157))), "Y", "")</f>
        <v>Y</v>
      </c>
      <c r="AE157" s="254" t="str">
        <f t="shared" si="897"/>
        <v>Y</v>
      </c>
      <c r="AF157" s="254" t="str">
        <f t="shared" si="8"/>
        <v>Y</v>
      </c>
      <c r="AG157" s="15">
        <f t="shared" si="476"/>
        <v>8</v>
      </c>
      <c r="AH157" s="250" t="s">
        <v>3546</v>
      </c>
      <c r="AI157" s="250" t="str">
        <f t="shared" si="846"/>
        <v>MP</v>
      </c>
      <c r="AJ157" s="96" t="str">
        <f t="shared" si="847"/>
        <v/>
      </c>
      <c r="AK157" s="250" t="str">
        <f t="shared" si="848"/>
        <v>MP</v>
      </c>
      <c r="AL157" s="250" t="str">
        <f t="shared" si="849"/>
        <v>MP</v>
      </c>
      <c r="AM157" s="256" t="str">
        <f t="shared" si="892"/>
        <v>MP</v>
      </c>
      <c r="AN157" s="250" t="str">
        <f t="shared" si="851"/>
        <v>MP</v>
      </c>
      <c r="AO157" s="275" t="str">
        <f t="shared" si="852"/>
        <v>MP</v>
      </c>
      <c r="AP157" s="250" t="str">
        <f t="shared" si="853"/>
        <v>MP</v>
      </c>
      <c r="AQ157" s="250" t="str">
        <f t="shared" si="854"/>
        <v>MP</v>
      </c>
      <c r="AR157" s="96" t="str">
        <f t="shared" si="855"/>
        <v/>
      </c>
      <c r="AS157" s="250" t="str">
        <f t="shared" si="856"/>
        <v>MP</v>
      </c>
      <c r="AT157" s="96"/>
      <c r="AU157" s="96"/>
      <c r="AV157" s="96"/>
      <c r="AW157" s="96"/>
      <c r="AX157" s="96"/>
      <c r="AY157" s="96"/>
      <c r="AZ157" s="96"/>
      <c r="BA157" s="96"/>
      <c r="BB157" s="96"/>
      <c r="BC157" s="96"/>
      <c r="BD157" s="96"/>
      <c r="BE157" s="96"/>
      <c r="BF157" s="96"/>
      <c r="BG157" s="96"/>
      <c r="BH157" s="96"/>
      <c r="BI157" s="96"/>
      <c r="BJ157" s="96"/>
      <c r="BK157" s="96"/>
      <c r="BL157" s="96"/>
      <c r="BM157" s="96"/>
      <c r="BN157" s="96"/>
      <c r="BO157" s="96"/>
      <c r="BP157" s="96"/>
      <c r="BQ157" s="96"/>
      <c r="BR157" s="96"/>
      <c r="BS157" s="96"/>
      <c r="BT157" s="96"/>
      <c r="BU157" s="96"/>
      <c r="BV157" s="96"/>
      <c r="BW157" s="96"/>
      <c r="BX157" s="96"/>
      <c r="BY157" s="96"/>
      <c r="BZ157" s="96"/>
      <c r="CA157" s="96"/>
      <c r="CB157" s="96"/>
      <c r="CC157" s="96"/>
      <c r="CD157" s="96"/>
      <c r="CE157" s="96"/>
      <c r="CF157" s="96"/>
    </row>
    <row r="158" spans="1:84" ht="20.399999999999999">
      <c r="A158" s="249">
        <v>45078.453047777773</v>
      </c>
      <c r="B158" s="250" t="s">
        <v>4002</v>
      </c>
      <c r="C158" s="251" t="str">
        <f t="array" ref="C158">UPPER(B158)</f>
        <v>KANCH_V@YAHOO.COM</v>
      </c>
      <c r="D158" s="250" t="s">
        <v>4003</v>
      </c>
      <c r="E158" s="250" t="s">
        <v>219</v>
      </c>
      <c r="F158" s="252" t="str">
        <f t="shared" si="0"/>
        <v>KANCHANAVISWANATHAN</v>
      </c>
      <c r="G158" s="253">
        <v>2482523492</v>
      </c>
      <c r="H158" s="250" t="s">
        <v>18</v>
      </c>
      <c r="I158" s="250" t="s">
        <v>35</v>
      </c>
      <c r="J158" s="96"/>
      <c r="K158" s="96"/>
      <c r="L158" s="96"/>
      <c r="M158" s="250" t="s">
        <v>30</v>
      </c>
      <c r="N158" s="250" t="s">
        <v>3984</v>
      </c>
      <c r="O158" s="96"/>
      <c r="P158" s="96"/>
      <c r="Q158" s="250" t="s">
        <v>23</v>
      </c>
      <c r="R158" s="96"/>
      <c r="S158" s="254" t="s">
        <v>1731</v>
      </c>
      <c r="T158" s="255" t="str">
        <f t="shared" si="1"/>
        <v/>
      </c>
      <c r="U158" s="96" t="str">
        <f t="shared" ref="U158:V158" si="898">IF(OR(($T158 = "Y"),ISNUMBER(SEARCH(U$1, $L158)), ISNUMBER(SEARCH(U$1, $N158)), ISNUMBER(SEARCH(U$1, $P158))), "Y", "")</f>
        <v/>
      </c>
      <c r="V158" s="255" t="str">
        <f t="shared" si="898"/>
        <v/>
      </c>
      <c r="W158" s="96" t="str">
        <f t="shared" ref="W158:X158" si="899">IF(OR(($V158="Y"),($T158 = "Y"),ISNUMBER(SEARCH(W$1, $L158)), ISNUMBER(SEARCH(W$1, $N158)), ISNUMBER(SEARCH(W$1, $P158))), "Y", "")</f>
        <v/>
      </c>
      <c r="X158" s="254" t="str">
        <f t="shared" si="899"/>
        <v>Y</v>
      </c>
      <c r="Y158" s="255" t="str">
        <f t="shared" si="4"/>
        <v/>
      </c>
      <c r="Z158" s="96" t="str">
        <f t="shared" ref="Z158:AA158" si="900">IF(OR(($Y158="Y"),($T158 = "Y"),ISNUMBER(SEARCH(Z$1, $L158)), ISNUMBER(SEARCH(Z$1, $N158)), ISNUMBER(SEARCH(Z$1, $P158))), "Y", "")</f>
        <v/>
      </c>
      <c r="AA158" s="254" t="str">
        <f t="shared" si="900"/>
        <v>Y</v>
      </c>
      <c r="AB158" s="96" t="str">
        <f t="shared" ref="AB158:AC158" si="901">IF(OR(($T158 = "Y"),ISNUMBER(SEARCH(AB$1, $L158)), ISNUMBER(SEARCH(AB$1, $N158)), ISNUMBER(SEARCH(AB$1, $P158))), "Y", "")</f>
        <v/>
      </c>
      <c r="AC158" s="255" t="str">
        <f t="shared" si="901"/>
        <v/>
      </c>
      <c r="AD158" s="96" t="str">
        <f t="shared" ref="AD158:AE158" si="902">IF(OR(($AC158="Y"),($T158 = "Y"),ISNUMBER(SEARCH(AD$1, $L158)), ISNUMBER(SEARCH(AD$1, $N158)), ISNUMBER(SEARCH(AD$1, $P158))), "Y", "")</f>
        <v/>
      </c>
      <c r="AE158" s="254" t="str">
        <f t="shared" si="902"/>
        <v>Y</v>
      </c>
      <c r="AF158" s="254" t="str">
        <f t="shared" si="8"/>
        <v>Y</v>
      </c>
      <c r="AG158" s="15">
        <f t="shared" si="476"/>
        <v>4</v>
      </c>
      <c r="AH158" s="250" t="s">
        <v>3546</v>
      </c>
      <c r="AI158" s="96" t="str">
        <f t="shared" si="846"/>
        <v/>
      </c>
      <c r="AJ158" s="96" t="str">
        <f t="shared" si="847"/>
        <v/>
      </c>
      <c r="AK158" s="250" t="str">
        <f t="shared" si="848"/>
        <v>MP</v>
      </c>
      <c r="AL158" s="96" t="str">
        <f t="shared" si="849"/>
        <v/>
      </c>
      <c r="AM158" s="256" t="str">
        <f t="shared" si="892"/>
        <v>MP</v>
      </c>
      <c r="AN158" s="96" t="str">
        <f t="shared" si="851"/>
        <v/>
      </c>
      <c r="AO158" s="264" t="str">
        <f t="shared" si="852"/>
        <v/>
      </c>
      <c r="AP158" s="96" t="str">
        <f t="shared" si="853"/>
        <v/>
      </c>
      <c r="AQ158" s="250" t="str">
        <f t="shared" si="854"/>
        <v>MP</v>
      </c>
      <c r="AR158" s="96" t="str">
        <f t="shared" si="855"/>
        <v/>
      </c>
      <c r="AS158" s="250" t="str">
        <f t="shared" si="856"/>
        <v>MP</v>
      </c>
      <c r="AT158" s="96"/>
      <c r="AU158" s="96"/>
      <c r="AV158" s="96"/>
      <c r="AW158" s="96"/>
      <c r="AX158" s="96"/>
      <c r="AY158" s="96"/>
      <c r="AZ158" s="96"/>
      <c r="BA158" s="96"/>
      <c r="BB158" s="96"/>
      <c r="BC158" s="96"/>
      <c r="BD158" s="96"/>
      <c r="BE158" s="96"/>
      <c r="BF158" s="96"/>
      <c r="BG158" s="96"/>
      <c r="BH158" s="96"/>
      <c r="BI158" s="96"/>
      <c r="BJ158" s="96"/>
      <c r="BK158" s="96"/>
      <c r="BL158" s="96"/>
      <c r="BM158" s="96"/>
      <c r="BN158" s="96"/>
      <c r="BO158" s="96"/>
      <c r="BP158" s="96"/>
      <c r="BQ158" s="96"/>
      <c r="BR158" s="96"/>
      <c r="BS158" s="96"/>
      <c r="BT158" s="96"/>
      <c r="BU158" s="96"/>
      <c r="BV158" s="96"/>
      <c r="BW158" s="96"/>
      <c r="BX158" s="96"/>
      <c r="BY158" s="96"/>
      <c r="BZ158" s="96"/>
      <c r="CA158" s="96"/>
      <c r="CB158" s="96"/>
      <c r="CC158" s="96"/>
      <c r="CD158" s="96"/>
      <c r="CE158" s="96"/>
      <c r="CF158" s="96"/>
    </row>
    <row r="159" spans="1:84" ht="20.399999999999999">
      <c r="A159" s="249">
        <v>45078.453977650468</v>
      </c>
      <c r="B159" s="250" t="s">
        <v>4002</v>
      </c>
      <c r="C159" s="251" t="str">
        <f t="array" ref="C159">UPPER(B159)</f>
        <v>KANCH_V@YAHOO.COM</v>
      </c>
      <c r="D159" s="250" t="s">
        <v>4004</v>
      </c>
      <c r="E159" s="250" t="s">
        <v>4005</v>
      </c>
      <c r="F159" s="252" t="str">
        <f t="shared" si="0"/>
        <v>PRATIKAESWARAN</v>
      </c>
      <c r="G159" s="250" t="s">
        <v>4006</v>
      </c>
      <c r="H159" s="250" t="s">
        <v>18</v>
      </c>
      <c r="I159" s="250" t="s">
        <v>20</v>
      </c>
      <c r="J159" s="250" t="s">
        <v>4007</v>
      </c>
      <c r="K159" s="250" t="s">
        <v>30</v>
      </c>
      <c r="L159" s="250" t="s">
        <v>4008</v>
      </c>
      <c r="M159" s="96"/>
      <c r="N159" s="96"/>
      <c r="O159" s="96"/>
      <c r="P159" s="96"/>
      <c r="Q159" s="250" t="s">
        <v>23</v>
      </c>
      <c r="R159" s="96"/>
      <c r="S159" s="254" t="s">
        <v>1731</v>
      </c>
      <c r="T159" s="255" t="str">
        <f t="shared" si="1"/>
        <v/>
      </c>
      <c r="U159" s="96" t="str">
        <f t="shared" ref="U159:V159" si="903">IF(OR(($T159 = "Y"),ISNUMBER(SEARCH(U$1, $L159)), ISNUMBER(SEARCH(U$1, $N159)), ISNUMBER(SEARCH(U$1, $P159))), "Y", "")</f>
        <v/>
      </c>
      <c r="V159" s="258" t="str">
        <f t="shared" si="903"/>
        <v>Y</v>
      </c>
      <c r="W159" s="254" t="str">
        <f t="shared" ref="W159:X159" si="904">IF(OR(($V159="Y"),($T159 = "Y"),ISNUMBER(SEARCH(W$1, $L159)), ISNUMBER(SEARCH(W$1, $N159)), ISNUMBER(SEARCH(W$1, $P159))), "Y", "")</f>
        <v>Y</v>
      </c>
      <c r="X159" s="254" t="str">
        <f t="shared" si="904"/>
        <v>Y</v>
      </c>
      <c r="Y159" s="258" t="str">
        <f t="shared" si="4"/>
        <v>Y</v>
      </c>
      <c r="Z159" s="254" t="str">
        <f t="shared" ref="Z159:AA159" si="905">IF(OR(($Y159="Y"),($T159 = "Y"),ISNUMBER(SEARCH(Z$1, $L159)), ISNUMBER(SEARCH(Z$1, $N159)), ISNUMBER(SEARCH(Z$1, $P159))), "Y", "")</f>
        <v>Y</v>
      </c>
      <c r="AA159" s="254" t="str">
        <f t="shared" si="905"/>
        <v>Y</v>
      </c>
      <c r="AB159" s="96" t="str">
        <f t="shared" ref="AB159:AC159" si="906">IF(OR(($T159 = "Y"),ISNUMBER(SEARCH(AB$1, $L159)), ISNUMBER(SEARCH(AB$1, $N159)), ISNUMBER(SEARCH(AB$1, $P159))), "Y", "")</f>
        <v/>
      </c>
      <c r="AC159" s="255" t="str">
        <f t="shared" si="906"/>
        <v/>
      </c>
      <c r="AD159" s="254" t="str">
        <f t="shared" ref="AD159:AE159" si="907">IF(OR(($AC159="Y"),($T159 = "Y"),ISNUMBER(SEARCH(AD$1, $L159)), ISNUMBER(SEARCH(AD$1, $N159)), ISNUMBER(SEARCH(AD$1, $P159))), "Y", "")</f>
        <v>Y</v>
      </c>
      <c r="AE159" s="254" t="str">
        <f t="shared" si="907"/>
        <v>Y</v>
      </c>
      <c r="AF159" s="254" t="str">
        <f t="shared" si="8"/>
        <v>Y</v>
      </c>
      <c r="AG159" s="15">
        <f t="shared" si="476"/>
        <v>7</v>
      </c>
      <c r="AH159" s="250" t="s">
        <v>3546</v>
      </c>
      <c r="AI159" s="96" t="str">
        <f t="shared" si="846"/>
        <v/>
      </c>
      <c r="AJ159" s="250" t="str">
        <f t="shared" si="847"/>
        <v>MP</v>
      </c>
      <c r="AK159" s="250" t="str">
        <f t="shared" si="848"/>
        <v>MP</v>
      </c>
      <c r="AL159" s="250" t="str">
        <f t="shared" si="849"/>
        <v>MP</v>
      </c>
      <c r="AM159" s="256" t="str">
        <f t="shared" si="892"/>
        <v>MP</v>
      </c>
      <c r="AN159" s="96" t="str">
        <f t="shared" si="851"/>
        <v/>
      </c>
      <c r="AO159" s="264" t="str">
        <f t="shared" si="852"/>
        <v/>
      </c>
      <c r="AP159" s="250" t="str">
        <f t="shared" si="853"/>
        <v>MP</v>
      </c>
      <c r="AQ159" s="250" t="str">
        <f t="shared" si="854"/>
        <v>MP</v>
      </c>
      <c r="AR159" s="96" t="str">
        <f t="shared" si="855"/>
        <v/>
      </c>
      <c r="AS159" s="250" t="str">
        <f t="shared" si="856"/>
        <v>MP</v>
      </c>
      <c r="AT159" s="96"/>
      <c r="AU159" s="96"/>
      <c r="AV159" s="96"/>
      <c r="AW159" s="96"/>
      <c r="AX159" s="96"/>
      <c r="AY159" s="96"/>
      <c r="AZ159" s="96"/>
      <c r="BA159" s="96"/>
      <c r="BB159" s="96"/>
      <c r="BC159" s="96"/>
      <c r="BD159" s="96"/>
      <c r="BE159" s="96"/>
      <c r="BF159" s="96"/>
      <c r="BG159" s="96"/>
      <c r="BH159" s="96"/>
      <c r="BI159" s="96"/>
      <c r="BJ159" s="96"/>
      <c r="BK159" s="96"/>
      <c r="BL159" s="96"/>
      <c r="BM159" s="96"/>
      <c r="BN159" s="96"/>
      <c r="BO159" s="96"/>
      <c r="BP159" s="96"/>
      <c r="BQ159" s="96"/>
      <c r="BR159" s="96"/>
      <c r="BS159" s="96"/>
      <c r="BT159" s="96"/>
      <c r="BU159" s="96"/>
      <c r="BV159" s="96"/>
      <c r="BW159" s="96"/>
      <c r="BX159" s="96"/>
      <c r="BY159" s="96"/>
      <c r="BZ159" s="96"/>
      <c r="CA159" s="96"/>
      <c r="CB159" s="96"/>
      <c r="CC159" s="96"/>
      <c r="CD159" s="96"/>
      <c r="CE159" s="96"/>
      <c r="CF159" s="96"/>
    </row>
    <row r="160" spans="1:84" ht="20.399999999999999">
      <c r="A160" s="249">
        <v>45078.961263414356</v>
      </c>
      <c r="B160" s="250" t="s">
        <v>4009</v>
      </c>
      <c r="C160" s="251" t="str">
        <f t="array" ref="C160">UPPER(B160)</f>
        <v>SWETHA2T@GMAIL.COM</v>
      </c>
      <c r="D160" s="250" t="s">
        <v>795</v>
      </c>
      <c r="E160" s="250" t="s">
        <v>4010</v>
      </c>
      <c r="F160" s="252" t="str">
        <f t="shared" si="0"/>
        <v>SWETHAMANDALA</v>
      </c>
      <c r="G160" s="250" t="s">
        <v>4011</v>
      </c>
      <c r="H160" s="250" t="s">
        <v>18</v>
      </c>
      <c r="I160" s="250" t="s">
        <v>20</v>
      </c>
      <c r="J160" s="250" t="s">
        <v>4012</v>
      </c>
      <c r="K160" s="250" t="s">
        <v>30</v>
      </c>
      <c r="L160" s="250" t="s">
        <v>4013</v>
      </c>
      <c r="M160" s="96"/>
      <c r="N160" s="96"/>
      <c r="O160" s="96"/>
      <c r="P160" s="96"/>
      <c r="Q160" s="250" t="s">
        <v>23</v>
      </c>
      <c r="R160" s="96"/>
      <c r="S160" s="254" t="s">
        <v>1731</v>
      </c>
      <c r="T160" s="255" t="str">
        <f t="shared" si="1"/>
        <v/>
      </c>
      <c r="U160" s="254" t="str">
        <f t="shared" ref="U160:V160" si="908">IF(OR(($T160 = "Y"),ISNUMBER(SEARCH(U$1, $L160)), ISNUMBER(SEARCH(U$1, $N160)), ISNUMBER(SEARCH(U$1, $P160))), "Y", "")</f>
        <v>Y</v>
      </c>
      <c r="V160" s="255" t="str">
        <f t="shared" si="908"/>
        <v/>
      </c>
      <c r="W160" s="96" t="str">
        <f t="shared" ref="W160:X160" si="909">IF(OR(($V160="Y"),($T160 = "Y"),ISNUMBER(SEARCH(W$1, $L160)), ISNUMBER(SEARCH(W$1, $N160)), ISNUMBER(SEARCH(W$1, $P160))), "Y", "")</f>
        <v/>
      </c>
      <c r="X160" s="96" t="str">
        <f t="shared" si="909"/>
        <v/>
      </c>
      <c r="Y160" s="255" t="str">
        <f t="shared" si="4"/>
        <v/>
      </c>
      <c r="Z160" s="254" t="str">
        <f t="shared" ref="Z160:AA160" si="910">IF(OR(($Y160="Y"),($T160 = "Y"),ISNUMBER(SEARCH(Z$1, $L160)), ISNUMBER(SEARCH(Z$1, $N160)), ISNUMBER(SEARCH(Z$1, $P160))), "Y", "")</f>
        <v>Y</v>
      </c>
      <c r="AA160" s="96" t="str">
        <f t="shared" si="910"/>
        <v/>
      </c>
      <c r="AB160" s="96" t="str">
        <f t="shared" ref="AB160:AC160" si="911">IF(OR(($T160 = "Y"),ISNUMBER(SEARCH(AB$1, $L160)), ISNUMBER(SEARCH(AB$1, $N160)), ISNUMBER(SEARCH(AB$1, $P160))), "Y", "")</f>
        <v/>
      </c>
      <c r="AC160" s="255" t="str">
        <f t="shared" si="911"/>
        <v/>
      </c>
      <c r="AD160" s="96" t="str">
        <f t="shared" ref="AD160:AE160" si="912">IF(OR(($AC160="Y"),($T160 = "Y"),ISNUMBER(SEARCH(AD$1, $L160)), ISNUMBER(SEARCH(AD$1, $N160)), ISNUMBER(SEARCH(AD$1, $P160))), "Y", "")</f>
        <v/>
      </c>
      <c r="AE160" s="254" t="str">
        <f t="shared" si="912"/>
        <v>Y</v>
      </c>
      <c r="AF160" s="96" t="str">
        <f t="shared" si="8"/>
        <v/>
      </c>
      <c r="AG160" s="15">
        <f t="shared" si="476"/>
        <v>3</v>
      </c>
      <c r="AH160" s="250" t="s">
        <v>3546</v>
      </c>
      <c r="AI160" s="250" t="str">
        <f t="shared" si="846"/>
        <v>MP</v>
      </c>
      <c r="AJ160" s="96" t="str">
        <f t="shared" si="847"/>
        <v/>
      </c>
      <c r="AK160" s="96" t="str">
        <f t="shared" si="848"/>
        <v/>
      </c>
      <c r="AL160" s="250" t="str">
        <f t="shared" si="849"/>
        <v>MP</v>
      </c>
      <c r="AM160" s="262" t="str">
        <f t="shared" ref="AM160:AM162" si="913">IF((AA160="Y"),AI160,"")</f>
        <v/>
      </c>
      <c r="AN160" s="96" t="str">
        <f t="shared" si="851"/>
        <v/>
      </c>
      <c r="AO160" s="264" t="str">
        <f t="shared" si="852"/>
        <v/>
      </c>
      <c r="AP160" s="96" t="str">
        <f t="shared" si="853"/>
        <v/>
      </c>
      <c r="AQ160" s="250" t="str">
        <f t="shared" si="854"/>
        <v>MP</v>
      </c>
      <c r="AR160" s="96" t="str">
        <f t="shared" si="855"/>
        <v/>
      </c>
      <c r="AS160" s="96" t="str">
        <f t="shared" si="856"/>
        <v/>
      </c>
      <c r="AT160" s="96"/>
      <c r="AU160" s="96"/>
      <c r="AV160" s="96"/>
      <c r="AW160" s="96"/>
      <c r="AX160" s="96"/>
      <c r="AY160" s="96"/>
      <c r="AZ160" s="96"/>
      <c r="BA160" s="96"/>
      <c r="BB160" s="96"/>
      <c r="BC160" s="96"/>
      <c r="BD160" s="96"/>
      <c r="BE160" s="96"/>
      <c r="BF160" s="96"/>
      <c r="BG160" s="96"/>
      <c r="BH160" s="96"/>
      <c r="BI160" s="96"/>
      <c r="BJ160" s="96"/>
      <c r="BK160" s="96"/>
      <c r="BL160" s="96"/>
      <c r="BM160" s="96"/>
      <c r="BN160" s="96"/>
      <c r="BO160" s="96"/>
      <c r="BP160" s="96"/>
      <c r="BQ160" s="96"/>
      <c r="BR160" s="96"/>
      <c r="BS160" s="96"/>
      <c r="BT160" s="96"/>
      <c r="BU160" s="96"/>
      <c r="BV160" s="96"/>
      <c r="BW160" s="96"/>
      <c r="BX160" s="96"/>
      <c r="BY160" s="96"/>
      <c r="BZ160" s="96"/>
      <c r="CA160" s="96"/>
      <c r="CB160" s="96"/>
      <c r="CC160" s="96"/>
      <c r="CD160" s="96"/>
      <c r="CE160" s="96"/>
      <c r="CF160" s="96"/>
    </row>
    <row r="161" spans="1:84" ht="20.399999999999999">
      <c r="A161" s="249">
        <v>45078.963704884256</v>
      </c>
      <c r="B161" s="250" t="s">
        <v>4014</v>
      </c>
      <c r="C161" s="251" t="str">
        <f t="array" ref="C161">UPPER(B161)</f>
        <v>SANDHYARAO.TALLURI@GNAIL.COM</v>
      </c>
      <c r="D161" s="261" t="s">
        <v>4015</v>
      </c>
      <c r="E161" s="250" t="s">
        <v>376</v>
      </c>
      <c r="F161" s="252" t="str">
        <f t="shared" si="0"/>
        <v>SANDHYA TALLURI</v>
      </c>
      <c r="G161" s="253">
        <v>4694996195</v>
      </c>
      <c r="H161" s="250" t="s">
        <v>18</v>
      </c>
      <c r="I161" s="250" t="s">
        <v>20</v>
      </c>
      <c r="J161" s="250" t="s">
        <v>4016</v>
      </c>
      <c r="K161" s="250" t="s">
        <v>22</v>
      </c>
      <c r="L161" s="250" t="s">
        <v>4017</v>
      </c>
      <c r="M161" s="96"/>
      <c r="N161" s="96"/>
      <c r="O161" s="96"/>
      <c r="P161" s="96"/>
      <c r="Q161" s="250" t="s">
        <v>23</v>
      </c>
      <c r="R161" s="96"/>
      <c r="S161" s="254" t="s">
        <v>1731</v>
      </c>
      <c r="T161" s="255" t="str">
        <f t="shared" si="1"/>
        <v/>
      </c>
      <c r="U161" s="254" t="str">
        <f t="shared" ref="U161:V161" si="914">IF(OR(($T161 = "Y"),ISNUMBER(SEARCH(U$1, $L161)), ISNUMBER(SEARCH(U$1, $N161)), ISNUMBER(SEARCH(U$1, $P161))), "Y", "")</f>
        <v>Y</v>
      </c>
      <c r="V161" s="255" t="str">
        <f t="shared" si="914"/>
        <v/>
      </c>
      <c r="W161" s="96" t="str">
        <f t="shared" ref="W161:X161" si="915">IF(OR(($V161="Y"),($T161 = "Y"),ISNUMBER(SEARCH(W$1, $L161)), ISNUMBER(SEARCH(W$1, $N161)), ISNUMBER(SEARCH(W$1, $P161))), "Y", "")</f>
        <v/>
      </c>
      <c r="X161" s="96" t="str">
        <f t="shared" si="915"/>
        <v/>
      </c>
      <c r="Y161" s="255" t="str">
        <f t="shared" si="4"/>
        <v/>
      </c>
      <c r="Z161" s="96" t="str">
        <f t="shared" ref="Z161:AA161" si="916">IF(OR(($Y161="Y"),($T161 = "Y"),ISNUMBER(SEARCH(Z$1, $L161)), ISNUMBER(SEARCH(Z$1, $N161)), ISNUMBER(SEARCH(Z$1, $P161))), "Y", "")</f>
        <v/>
      </c>
      <c r="AA161" s="96" t="str">
        <f t="shared" si="916"/>
        <v/>
      </c>
      <c r="AB161" s="96" t="str">
        <f t="shared" ref="AB161:AC161" si="917">IF(OR(($T161 = "Y"),ISNUMBER(SEARCH(AB$1, $L161)), ISNUMBER(SEARCH(AB$1, $N161)), ISNUMBER(SEARCH(AB$1, $P161))), "Y", "")</f>
        <v/>
      </c>
      <c r="AC161" s="255" t="str">
        <f t="shared" si="917"/>
        <v/>
      </c>
      <c r="AD161" s="96" t="str">
        <f t="shared" ref="AD161:AE161" si="918">IF(OR(($AC161="Y"),($T161 = "Y"),ISNUMBER(SEARCH(AD$1, $L161)), ISNUMBER(SEARCH(AD$1, $N161)), ISNUMBER(SEARCH(AD$1, $P161))), "Y", "")</f>
        <v/>
      </c>
      <c r="AE161" s="254" t="str">
        <f t="shared" si="918"/>
        <v>Y</v>
      </c>
      <c r="AF161" s="254" t="str">
        <f t="shared" si="8"/>
        <v>Y</v>
      </c>
      <c r="AG161" s="15">
        <f t="shared" si="476"/>
        <v>3</v>
      </c>
      <c r="AH161" s="250" t="s">
        <v>3546</v>
      </c>
      <c r="AI161" s="250" t="str">
        <f t="shared" si="846"/>
        <v>MP</v>
      </c>
      <c r="AJ161" s="96" t="str">
        <f t="shared" si="847"/>
        <v/>
      </c>
      <c r="AK161" s="96" t="str">
        <f t="shared" si="848"/>
        <v/>
      </c>
      <c r="AL161" s="96" t="str">
        <f t="shared" si="849"/>
        <v/>
      </c>
      <c r="AM161" s="262" t="str">
        <f t="shared" si="913"/>
        <v/>
      </c>
      <c r="AN161" s="96" t="str">
        <f t="shared" si="851"/>
        <v/>
      </c>
      <c r="AO161" s="264" t="str">
        <f t="shared" si="852"/>
        <v/>
      </c>
      <c r="AP161" s="96" t="str">
        <f t="shared" si="853"/>
        <v/>
      </c>
      <c r="AQ161" s="250" t="str">
        <f t="shared" si="854"/>
        <v>MP</v>
      </c>
      <c r="AR161" s="96" t="str">
        <f t="shared" si="855"/>
        <v/>
      </c>
      <c r="AS161" s="250" t="str">
        <f t="shared" si="856"/>
        <v>MP</v>
      </c>
      <c r="AT161" s="96"/>
      <c r="AU161" s="96"/>
      <c r="AV161" s="96"/>
      <c r="AW161" s="96"/>
      <c r="AX161" s="96"/>
      <c r="AY161" s="96"/>
      <c r="AZ161" s="96"/>
      <c r="BA161" s="96"/>
      <c r="BB161" s="96"/>
      <c r="BC161" s="96"/>
      <c r="BD161" s="96"/>
      <c r="BE161" s="96"/>
      <c r="BF161" s="96"/>
      <c r="BG161" s="96"/>
      <c r="BH161" s="96"/>
      <c r="BI161" s="96"/>
      <c r="BJ161" s="96"/>
      <c r="BK161" s="96"/>
      <c r="BL161" s="96"/>
      <c r="BM161" s="96"/>
      <c r="BN161" s="96"/>
      <c r="BO161" s="96"/>
      <c r="BP161" s="96"/>
      <c r="BQ161" s="96"/>
      <c r="BR161" s="96"/>
      <c r="BS161" s="96"/>
      <c r="BT161" s="96"/>
      <c r="BU161" s="96"/>
      <c r="BV161" s="96"/>
      <c r="BW161" s="96"/>
      <c r="BX161" s="96"/>
      <c r="BY161" s="96"/>
      <c r="BZ161" s="96"/>
      <c r="CA161" s="96"/>
      <c r="CB161" s="96"/>
      <c r="CC161" s="96"/>
      <c r="CD161" s="96"/>
      <c r="CE161" s="96"/>
      <c r="CF161" s="96"/>
    </row>
    <row r="162" spans="1:84" ht="20.399999999999999">
      <c r="A162" s="249">
        <v>45078.982827500004</v>
      </c>
      <c r="B162" s="250" t="s">
        <v>3555</v>
      </c>
      <c r="C162" s="251" t="str">
        <f t="array" ref="C162">UPPER(B162)</f>
        <v>RAMCHANDER.JAKKULA@GMAIL.COM</v>
      </c>
      <c r="D162" s="250" t="s">
        <v>4018</v>
      </c>
      <c r="E162" s="250" t="s">
        <v>3557</v>
      </c>
      <c r="F162" s="252" t="str">
        <f t="shared" si="0"/>
        <v>SUPRATHIKJAKKULA</v>
      </c>
      <c r="G162" s="253">
        <v>2036094848</v>
      </c>
      <c r="H162" s="250" t="s">
        <v>18</v>
      </c>
      <c r="I162" s="250" t="s">
        <v>35</v>
      </c>
      <c r="J162" s="96"/>
      <c r="K162" s="96"/>
      <c r="L162" s="96"/>
      <c r="M162" s="250" t="s">
        <v>30</v>
      </c>
      <c r="N162" s="250" t="s">
        <v>3558</v>
      </c>
      <c r="O162" s="96"/>
      <c r="P162" s="96"/>
      <c r="Q162" s="250" t="s">
        <v>23</v>
      </c>
      <c r="R162" s="96"/>
      <c r="S162" s="254" t="s">
        <v>1731</v>
      </c>
      <c r="T162" s="255" t="str">
        <f t="shared" si="1"/>
        <v/>
      </c>
      <c r="U162" s="96" t="str">
        <f t="shared" ref="U162:V162" si="919">IF(OR(($T162 = "Y"),ISNUMBER(SEARCH(U$1, $L162)), ISNUMBER(SEARCH(U$1, $N162)), ISNUMBER(SEARCH(U$1, $P162))), "Y", "")</f>
        <v/>
      </c>
      <c r="V162" s="255" t="str">
        <f t="shared" si="919"/>
        <v/>
      </c>
      <c r="W162" s="96" t="str">
        <f t="shared" ref="W162:X162" si="920">IF(OR(($V162="Y"),($T162 = "Y"),ISNUMBER(SEARCH(W$1, $L162)), ISNUMBER(SEARCH(W$1, $N162)), ISNUMBER(SEARCH(W$1, $P162))), "Y", "")</f>
        <v/>
      </c>
      <c r="X162" s="96" t="str">
        <f t="shared" si="920"/>
        <v/>
      </c>
      <c r="Y162" s="255" t="str">
        <f t="shared" si="4"/>
        <v/>
      </c>
      <c r="Z162" s="254" t="str">
        <f t="shared" ref="Z162:AA162" si="921">IF(OR(($Y162="Y"),($T162 = "Y"),ISNUMBER(SEARCH(Z$1, $L162)), ISNUMBER(SEARCH(Z$1, $N162)), ISNUMBER(SEARCH(Z$1, $P162))), "Y", "")</f>
        <v>Y</v>
      </c>
      <c r="AA162" s="96" t="str">
        <f t="shared" si="921"/>
        <v/>
      </c>
      <c r="AB162" s="96" t="str">
        <f t="shared" ref="AB162:AC162" si="922">IF(OR(($T162 = "Y"),ISNUMBER(SEARCH(AB$1, $L162)), ISNUMBER(SEARCH(AB$1, $N162)), ISNUMBER(SEARCH(AB$1, $P162))), "Y", "")</f>
        <v/>
      </c>
      <c r="AC162" s="255" t="str">
        <f t="shared" si="922"/>
        <v/>
      </c>
      <c r="AD162" s="254" t="str">
        <f t="shared" ref="AD162:AE162" si="923">IF(OR(($AC162="Y"),($T162 = "Y"),ISNUMBER(SEARCH(AD$1, $L162)), ISNUMBER(SEARCH(AD$1, $N162)), ISNUMBER(SEARCH(AD$1, $P162))), "Y", "")</f>
        <v>Y</v>
      </c>
      <c r="AE162" s="96" t="str">
        <f t="shared" si="923"/>
        <v/>
      </c>
      <c r="AF162" s="96" t="str">
        <f t="shared" si="8"/>
        <v/>
      </c>
      <c r="AG162" s="15">
        <f t="shared" si="476"/>
        <v>2</v>
      </c>
      <c r="AH162" s="250" t="s">
        <v>3546</v>
      </c>
      <c r="AI162" s="96" t="str">
        <f t="shared" si="846"/>
        <v/>
      </c>
      <c r="AJ162" s="96" t="str">
        <f t="shared" si="847"/>
        <v/>
      </c>
      <c r="AK162" s="96" t="str">
        <f t="shared" si="848"/>
        <v/>
      </c>
      <c r="AL162" s="250" t="str">
        <f t="shared" si="849"/>
        <v>MP</v>
      </c>
      <c r="AM162" s="262" t="str">
        <f t="shared" si="913"/>
        <v/>
      </c>
      <c r="AN162" s="96" t="str">
        <f t="shared" si="851"/>
        <v/>
      </c>
      <c r="AO162" s="264" t="str">
        <f t="shared" si="852"/>
        <v/>
      </c>
      <c r="AP162" s="250" t="str">
        <f t="shared" si="853"/>
        <v>MP</v>
      </c>
      <c r="AQ162" s="96" t="str">
        <f t="shared" si="854"/>
        <v/>
      </c>
      <c r="AR162" s="96" t="str">
        <f t="shared" si="855"/>
        <v/>
      </c>
      <c r="AS162" s="96" t="str">
        <f t="shared" si="856"/>
        <v/>
      </c>
      <c r="AT162" s="96"/>
      <c r="AU162" s="96"/>
      <c r="AV162" s="96"/>
      <c r="AW162" s="96"/>
      <c r="AX162" s="96"/>
      <c r="AY162" s="96"/>
      <c r="AZ162" s="96"/>
      <c r="BA162" s="96"/>
      <c r="BB162" s="96"/>
      <c r="BC162" s="96"/>
      <c r="BD162" s="96"/>
      <c r="BE162" s="96"/>
      <c r="BF162" s="96"/>
      <c r="BG162" s="96"/>
      <c r="BH162" s="96"/>
      <c r="BI162" s="96"/>
      <c r="BJ162" s="96"/>
      <c r="BK162" s="96"/>
      <c r="BL162" s="96"/>
      <c r="BM162" s="96"/>
      <c r="BN162" s="96"/>
      <c r="BO162" s="96"/>
      <c r="BP162" s="96"/>
      <c r="BQ162" s="96"/>
      <c r="BR162" s="96"/>
      <c r="BS162" s="96"/>
      <c r="BT162" s="96"/>
      <c r="BU162" s="96"/>
      <c r="BV162" s="96"/>
      <c r="BW162" s="96"/>
      <c r="BX162" s="96"/>
      <c r="BY162" s="96"/>
      <c r="BZ162" s="96"/>
      <c r="CA162" s="96"/>
      <c r="CB162" s="96"/>
      <c r="CC162" s="96"/>
      <c r="CD162" s="96"/>
      <c r="CE162" s="96"/>
      <c r="CF162" s="96"/>
    </row>
    <row r="163" spans="1:84" ht="20.399999999999999">
      <c r="A163" s="249">
        <v>45078.995804351856</v>
      </c>
      <c r="B163" s="250" t="s">
        <v>4019</v>
      </c>
      <c r="C163" s="251" t="str">
        <f t="array" ref="C163">UPPER(B163)</f>
        <v>PRASUNA99@GMAIL.COM</v>
      </c>
      <c r="D163" s="261" t="s">
        <v>4020</v>
      </c>
      <c r="E163" s="250" t="s">
        <v>4021</v>
      </c>
      <c r="F163" s="252" t="str">
        <f t="shared" si="0"/>
        <v xml:space="preserve">PRASUNA PARVATANENI </v>
      </c>
      <c r="G163" s="250" t="s">
        <v>4022</v>
      </c>
      <c r="H163" s="250" t="s">
        <v>18</v>
      </c>
      <c r="I163" s="250" t="s">
        <v>35</v>
      </c>
      <c r="J163" s="96"/>
      <c r="K163" s="96"/>
      <c r="L163" s="96"/>
      <c r="M163" s="250" t="s">
        <v>373</v>
      </c>
      <c r="N163" s="250" t="s">
        <v>3621</v>
      </c>
      <c r="O163" s="96"/>
      <c r="P163" s="96"/>
      <c r="Q163" s="250" t="s">
        <v>23</v>
      </c>
      <c r="R163" s="96"/>
      <c r="S163" s="254" t="s">
        <v>1731</v>
      </c>
      <c r="T163" s="255" t="str">
        <f t="shared" si="1"/>
        <v/>
      </c>
      <c r="U163" s="96" t="str">
        <f t="shared" ref="U163:V163" si="924">IF(OR(($T163 = "Y"),ISNUMBER(SEARCH(U$1, $L163)), ISNUMBER(SEARCH(U$1, $N163)), ISNUMBER(SEARCH(U$1, $P163))), "Y", "")</f>
        <v/>
      </c>
      <c r="V163" s="255" t="str">
        <f t="shared" si="924"/>
        <v/>
      </c>
      <c r="W163" s="96" t="str">
        <f t="shared" ref="W163:X163" si="925">IF(OR(($V163="Y"),($T163 = "Y"),ISNUMBER(SEARCH(W$1, $L163)), ISNUMBER(SEARCH(W$1, $N163)), ISNUMBER(SEARCH(W$1, $P163))), "Y", "")</f>
        <v/>
      </c>
      <c r="X163" s="254" t="str">
        <f t="shared" si="925"/>
        <v>Y</v>
      </c>
      <c r="Y163" s="258" t="str">
        <f t="shared" si="4"/>
        <v>Y</v>
      </c>
      <c r="Z163" s="254" t="str">
        <f t="shared" ref="Z163:AA163" si="926">IF(OR(($Y163="Y"),($T163 = "Y"),ISNUMBER(SEARCH(Z$1, $L163)), ISNUMBER(SEARCH(Z$1, $N163)), ISNUMBER(SEARCH(Z$1, $P163))), "Y", "")</f>
        <v>Y</v>
      </c>
      <c r="AA163" s="254" t="str">
        <f t="shared" si="926"/>
        <v>Y</v>
      </c>
      <c r="AB163" s="254" t="str">
        <f t="shared" ref="AB163:AC163" si="927">IF(OR(($T163 = "Y"),ISNUMBER(SEARCH(AB$1, $L163)), ISNUMBER(SEARCH(AB$1, $N163)), ISNUMBER(SEARCH(AB$1, $P163))), "Y", "")</f>
        <v>Y</v>
      </c>
      <c r="AC163" s="255" t="str">
        <f t="shared" si="927"/>
        <v/>
      </c>
      <c r="AD163" s="96" t="str">
        <f t="shared" ref="AD163:AE163" si="928">IF(OR(($AC163="Y"),($T163 = "Y"),ISNUMBER(SEARCH(AD$1, $L163)), ISNUMBER(SEARCH(AD$1, $N163)), ISNUMBER(SEARCH(AD$1, $P163))), "Y", "")</f>
        <v/>
      </c>
      <c r="AE163" s="96" t="str">
        <f t="shared" si="928"/>
        <v/>
      </c>
      <c r="AF163" s="96" t="str">
        <f t="shared" si="8"/>
        <v/>
      </c>
      <c r="AG163" s="15">
        <f t="shared" si="476"/>
        <v>4</v>
      </c>
      <c r="AH163" s="250" t="s">
        <v>3546</v>
      </c>
      <c r="AI163" s="96" t="str">
        <f t="shared" si="846"/>
        <v/>
      </c>
      <c r="AJ163" s="96" t="str">
        <f t="shared" si="847"/>
        <v/>
      </c>
      <c r="AK163" s="250" t="str">
        <f t="shared" si="848"/>
        <v>MP</v>
      </c>
      <c r="AL163" s="250" t="str">
        <f t="shared" si="849"/>
        <v>MP</v>
      </c>
      <c r="AM163" s="256" t="str">
        <f t="shared" ref="AM163:AM166" si="929">IF(AND((S163="F"),(AA163="Y")),"MP","")</f>
        <v>MP</v>
      </c>
      <c r="AN163" s="250" t="str">
        <f t="shared" si="851"/>
        <v>MP</v>
      </c>
      <c r="AO163" s="275" t="str">
        <f t="shared" si="852"/>
        <v>MP</v>
      </c>
      <c r="AP163" s="96" t="str">
        <f t="shared" si="853"/>
        <v/>
      </c>
      <c r="AQ163" s="96" t="str">
        <f t="shared" si="854"/>
        <v/>
      </c>
      <c r="AR163" s="96" t="str">
        <f t="shared" si="855"/>
        <v/>
      </c>
      <c r="AS163" s="96" t="str">
        <f t="shared" si="856"/>
        <v/>
      </c>
      <c r="AT163" s="96"/>
      <c r="AU163" s="235" t="s">
        <v>2662</v>
      </c>
      <c r="AV163" s="235" t="s">
        <v>979</v>
      </c>
      <c r="AW163" s="96"/>
      <c r="AX163" s="96"/>
      <c r="AY163" s="96"/>
      <c r="AZ163" s="96"/>
      <c r="BA163" s="96"/>
      <c r="BB163" s="96"/>
      <c r="BC163" s="96"/>
      <c r="BD163" s="96"/>
      <c r="BE163" s="96"/>
      <c r="BF163" s="96"/>
      <c r="BG163" s="96"/>
      <c r="BH163" s="96"/>
      <c r="BI163" s="96"/>
      <c r="BJ163" s="96"/>
      <c r="BK163" s="96"/>
      <c r="BL163" s="96"/>
      <c r="BM163" s="96"/>
      <c r="BN163" s="96"/>
      <c r="BO163" s="96"/>
      <c r="BP163" s="96"/>
      <c r="BQ163" s="96"/>
      <c r="BR163" s="96"/>
      <c r="BS163" s="96"/>
      <c r="BT163" s="96"/>
      <c r="BU163" s="96"/>
      <c r="BV163" s="96"/>
      <c r="BW163" s="96"/>
      <c r="BX163" s="96"/>
      <c r="BY163" s="96"/>
      <c r="BZ163" s="96"/>
      <c r="CA163" s="96"/>
      <c r="CB163" s="96"/>
      <c r="CC163" s="96"/>
      <c r="CD163" s="96"/>
      <c r="CE163" s="96"/>
      <c r="CF163" s="96"/>
    </row>
    <row r="164" spans="1:84" ht="20.399999999999999">
      <c r="A164" s="249">
        <v>45078.996414317131</v>
      </c>
      <c r="B164" s="250" t="s">
        <v>4023</v>
      </c>
      <c r="C164" s="251" t="str">
        <f t="array" ref="C164">UPPER(B164)</f>
        <v>SHOBHA5118@GMAIL.COM</v>
      </c>
      <c r="D164" s="250" t="s">
        <v>4024</v>
      </c>
      <c r="E164" s="250" t="s">
        <v>4025</v>
      </c>
      <c r="F164" s="252" t="str">
        <f t="shared" si="0"/>
        <v>SHOBHAGUDOORU</v>
      </c>
      <c r="G164" s="253">
        <v>8133686596</v>
      </c>
      <c r="H164" s="250" t="s">
        <v>18</v>
      </c>
      <c r="I164" s="250" t="s">
        <v>35</v>
      </c>
      <c r="J164" s="96"/>
      <c r="K164" s="96"/>
      <c r="L164" s="96"/>
      <c r="M164" s="250" t="s">
        <v>156</v>
      </c>
      <c r="N164" s="250" t="s">
        <v>4026</v>
      </c>
      <c r="O164" s="96"/>
      <c r="P164" s="96"/>
      <c r="Q164" s="250" t="s">
        <v>23</v>
      </c>
      <c r="R164" s="96"/>
      <c r="S164" s="254" t="s">
        <v>1731</v>
      </c>
      <c r="T164" s="255" t="str">
        <f t="shared" si="1"/>
        <v/>
      </c>
      <c r="U164" s="96" t="str">
        <f t="shared" ref="U164:V164" si="930">IF(OR(($T164 = "Y"),ISNUMBER(SEARCH(U$1, $L164)), ISNUMBER(SEARCH(U$1, $N164)), ISNUMBER(SEARCH(U$1, $P164))), "Y", "")</f>
        <v/>
      </c>
      <c r="V164" s="255" t="str">
        <f t="shared" si="930"/>
        <v/>
      </c>
      <c r="W164" s="254" t="str">
        <f t="shared" ref="W164:X164" si="931">IF(OR(($V164="Y"),($T164 = "Y"),ISNUMBER(SEARCH(W$1, $L164)), ISNUMBER(SEARCH(W$1, $N164)), ISNUMBER(SEARCH(W$1, $P164))), "Y", "")</f>
        <v>Y</v>
      </c>
      <c r="X164" s="96" t="str">
        <f t="shared" si="931"/>
        <v/>
      </c>
      <c r="Y164" s="255" t="str">
        <f t="shared" si="4"/>
        <v/>
      </c>
      <c r="Z164" s="254" t="str">
        <f t="shared" ref="Z164:AA164" si="932">IF(OR(($Y164="Y"),($T164 = "Y"),ISNUMBER(SEARCH(Z$1, $L164)), ISNUMBER(SEARCH(Z$1, $N164)), ISNUMBER(SEARCH(Z$1, $P164))), "Y", "")</f>
        <v>Y</v>
      </c>
      <c r="AA164" s="254" t="str">
        <f t="shared" si="932"/>
        <v>Y</v>
      </c>
      <c r="AB164" s="96" t="str">
        <f t="shared" ref="AB164:AC164" si="933">IF(OR(($T164 = "Y"),ISNUMBER(SEARCH(AB$1, $L164)), ISNUMBER(SEARCH(AB$1, $N164)), ISNUMBER(SEARCH(AB$1, $P164))), "Y", "")</f>
        <v/>
      </c>
      <c r="AC164" s="255" t="str">
        <f t="shared" si="933"/>
        <v/>
      </c>
      <c r="AD164" s="254" t="str">
        <f t="shared" ref="AD164:AE164" si="934">IF(OR(($AC164="Y"),($T164 = "Y"),ISNUMBER(SEARCH(AD$1, $L164)), ISNUMBER(SEARCH(AD$1, $N164)), ISNUMBER(SEARCH(AD$1, $P164))), "Y", "")</f>
        <v>Y</v>
      </c>
      <c r="AE164" s="96" t="str">
        <f t="shared" si="934"/>
        <v/>
      </c>
      <c r="AF164" s="96" t="str">
        <f t="shared" si="8"/>
        <v/>
      </c>
      <c r="AG164" s="15">
        <f t="shared" si="476"/>
        <v>4</v>
      </c>
      <c r="AH164" s="250" t="s">
        <v>3546</v>
      </c>
      <c r="AI164" s="96" t="str">
        <f t="shared" si="846"/>
        <v/>
      </c>
      <c r="AJ164" s="250" t="str">
        <f t="shared" si="847"/>
        <v>MP</v>
      </c>
      <c r="AK164" s="96" t="str">
        <f t="shared" si="848"/>
        <v/>
      </c>
      <c r="AL164" s="250" t="str">
        <f t="shared" si="849"/>
        <v>MP</v>
      </c>
      <c r="AM164" s="256" t="str">
        <f t="shared" si="929"/>
        <v>MP</v>
      </c>
      <c r="AN164" s="96" t="str">
        <f t="shared" si="851"/>
        <v/>
      </c>
      <c r="AO164" s="264" t="str">
        <f t="shared" si="852"/>
        <v/>
      </c>
      <c r="AP164" s="250" t="str">
        <f t="shared" si="853"/>
        <v>MP</v>
      </c>
      <c r="AQ164" s="96" t="str">
        <f t="shared" si="854"/>
        <v/>
      </c>
      <c r="AR164" s="96" t="str">
        <f t="shared" si="855"/>
        <v/>
      </c>
      <c r="AS164" s="96" t="str">
        <f t="shared" si="856"/>
        <v/>
      </c>
      <c r="AT164" s="96"/>
      <c r="AU164" s="96"/>
      <c r="AV164" s="96"/>
      <c r="AW164" s="96"/>
      <c r="AX164" s="96"/>
      <c r="AY164" s="96"/>
      <c r="AZ164" s="96"/>
      <c r="BA164" s="96"/>
      <c r="BB164" s="96"/>
      <c r="BC164" s="96"/>
      <c r="BD164" s="96"/>
      <c r="BE164" s="96"/>
      <c r="BF164" s="96"/>
      <c r="BG164" s="96"/>
      <c r="BH164" s="96"/>
      <c r="BI164" s="96"/>
      <c r="BJ164" s="96"/>
      <c r="BK164" s="96"/>
      <c r="BL164" s="96"/>
      <c r="BM164" s="96"/>
      <c r="BN164" s="96"/>
      <c r="BO164" s="96"/>
      <c r="BP164" s="96"/>
      <c r="BQ164" s="96"/>
      <c r="BR164" s="96"/>
      <c r="BS164" s="96"/>
      <c r="BT164" s="96"/>
      <c r="BU164" s="96"/>
      <c r="BV164" s="96"/>
      <c r="BW164" s="96"/>
      <c r="BX164" s="96"/>
      <c r="BY164" s="96"/>
      <c r="BZ164" s="96"/>
      <c r="CA164" s="96"/>
      <c r="CB164" s="96"/>
      <c r="CC164" s="96"/>
      <c r="CD164" s="96"/>
      <c r="CE164" s="96"/>
      <c r="CF164" s="96"/>
    </row>
    <row r="165" spans="1:84" ht="20.399999999999999">
      <c r="A165" s="249">
        <v>45079.052528252316</v>
      </c>
      <c r="B165" s="250" t="s">
        <v>1359</v>
      </c>
      <c r="C165" s="251" t="str">
        <f t="array" ref="C165">UPPER(B165)</f>
        <v>DIVYAKOVE3@GMAIL.COM</v>
      </c>
      <c r="D165" s="250" t="s">
        <v>1360</v>
      </c>
      <c r="E165" s="250" t="s">
        <v>4027</v>
      </c>
      <c r="F165" s="252" t="str">
        <f t="shared" si="0"/>
        <v>DIVYAKOVELAMUDI</v>
      </c>
      <c r="G165" s="253">
        <v>4699969876</v>
      </c>
      <c r="H165" s="250" t="s">
        <v>18</v>
      </c>
      <c r="I165" s="250" t="s">
        <v>35</v>
      </c>
      <c r="J165" s="96"/>
      <c r="K165" s="96"/>
      <c r="L165" s="96"/>
      <c r="M165" s="250" t="s">
        <v>167</v>
      </c>
      <c r="N165" s="250" t="s">
        <v>4028</v>
      </c>
      <c r="O165" s="96"/>
      <c r="P165" s="96"/>
      <c r="Q165" s="250" t="s">
        <v>23</v>
      </c>
      <c r="R165" s="96"/>
      <c r="S165" s="254" t="s">
        <v>1731</v>
      </c>
      <c r="T165" s="258" t="str">
        <f t="shared" si="1"/>
        <v>Y</v>
      </c>
      <c r="U165" s="254" t="str">
        <f t="shared" ref="U165:V165" si="935">IF(OR(($T165 = "Y"),ISNUMBER(SEARCH(U$1, $L165)), ISNUMBER(SEARCH(U$1, $N165)), ISNUMBER(SEARCH(U$1, $P165))), "Y", "")</f>
        <v>Y</v>
      </c>
      <c r="V165" s="258" t="str">
        <f t="shared" si="935"/>
        <v>Y</v>
      </c>
      <c r="W165" s="254" t="str">
        <f t="shared" ref="W165:X165" si="936">IF(OR(($V165="Y"),($T165 = "Y"),ISNUMBER(SEARCH(W$1, $L165)), ISNUMBER(SEARCH(W$1, $N165)), ISNUMBER(SEARCH(W$1, $P165))), "Y", "")</f>
        <v>Y</v>
      </c>
      <c r="X165" s="254" t="str">
        <f t="shared" si="936"/>
        <v>Y</v>
      </c>
      <c r="Y165" s="258" t="str">
        <f t="shared" si="4"/>
        <v>Y</v>
      </c>
      <c r="Z165" s="254" t="str">
        <f t="shared" ref="Z165:AA165" si="937">IF(OR(($Y165="Y"),($T165 = "Y"),ISNUMBER(SEARCH(Z$1, $L165)), ISNUMBER(SEARCH(Z$1, $N165)), ISNUMBER(SEARCH(Z$1, $P165))), "Y", "")</f>
        <v>Y</v>
      </c>
      <c r="AA165" s="254" t="str">
        <f t="shared" si="937"/>
        <v>Y</v>
      </c>
      <c r="AB165" s="254" t="str">
        <f t="shared" ref="AB165:AC165" si="938">IF(OR(($T165 = "Y"),ISNUMBER(SEARCH(AB$1, $L165)), ISNUMBER(SEARCH(AB$1, $N165)), ISNUMBER(SEARCH(AB$1, $P165))), "Y", "")</f>
        <v>Y</v>
      </c>
      <c r="AC165" s="258" t="str">
        <f t="shared" si="938"/>
        <v>Y</v>
      </c>
      <c r="AD165" s="254" t="str">
        <f t="shared" ref="AD165:AE165" si="939">IF(OR(($AC165="Y"),($T165 = "Y"),ISNUMBER(SEARCH(AD$1, $L165)), ISNUMBER(SEARCH(AD$1, $N165)), ISNUMBER(SEARCH(AD$1, $P165))), "Y", "")</f>
        <v>Y</v>
      </c>
      <c r="AE165" s="254" t="str">
        <f t="shared" si="939"/>
        <v>Y</v>
      </c>
      <c r="AF165" s="254" t="str">
        <f t="shared" si="8"/>
        <v>Y</v>
      </c>
      <c r="AG165" s="15">
        <f t="shared" si="476"/>
        <v>9</v>
      </c>
      <c r="AH165" s="250" t="s">
        <v>3546</v>
      </c>
      <c r="AI165" s="250" t="str">
        <f t="shared" si="846"/>
        <v>MP</v>
      </c>
      <c r="AJ165" s="250" t="str">
        <f t="shared" si="847"/>
        <v>MP</v>
      </c>
      <c r="AK165" s="250" t="str">
        <f t="shared" si="848"/>
        <v>MP</v>
      </c>
      <c r="AL165" s="250" t="str">
        <f t="shared" si="849"/>
        <v>MP</v>
      </c>
      <c r="AM165" s="256" t="str">
        <f t="shared" si="929"/>
        <v>MP</v>
      </c>
      <c r="AN165" s="250" t="str">
        <f t="shared" si="851"/>
        <v>MP</v>
      </c>
      <c r="AO165" s="275" t="str">
        <f t="shared" si="852"/>
        <v>MP</v>
      </c>
      <c r="AP165" s="250" t="str">
        <f t="shared" si="853"/>
        <v>MP</v>
      </c>
      <c r="AQ165" s="250" t="str">
        <f t="shared" si="854"/>
        <v>MP</v>
      </c>
      <c r="AR165" s="96" t="str">
        <f t="shared" si="855"/>
        <v/>
      </c>
      <c r="AS165" s="250" t="str">
        <f t="shared" si="856"/>
        <v>MP</v>
      </c>
      <c r="AT165" s="96"/>
      <c r="AU165" s="235" t="s">
        <v>2662</v>
      </c>
      <c r="AV165" s="235" t="s">
        <v>979</v>
      </c>
      <c r="AW165" s="96"/>
      <c r="AX165" s="96"/>
      <c r="AY165" s="96"/>
      <c r="AZ165" s="96"/>
      <c r="BA165" s="96"/>
      <c r="BB165" s="96"/>
      <c r="BC165" s="96"/>
      <c r="BD165" s="96"/>
      <c r="BE165" s="96"/>
      <c r="BF165" s="96"/>
      <c r="BG165" s="96"/>
      <c r="BH165" s="96"/>
      <c r="BI165" s="96"/>
      <c r="BJ165" s="96"/>
      <c r="BK165" s="96"/>
      <c r="BL165" s="96"/>
      <c r="BM165" s="96"/>
      <c r="BN165" s="96"/>
      <c r="BO165" s="96"/>
      <c r="BP165" s="96"/>
      <c r="BQ165" s="96"/>
      <c r="BR165" s="96"/>
      <c r="BS165" s="96"/>
      <c r="BT165" s="96"/>
      <c r="BU165" s="96"/>
      <c r="BV165" s="96"/>
      <c r="BW165" s="96"/>
      <c r="BX165" s="96"/>
      <c r="BY165" s="96"/>
      <c r="BZ165" s="96"/>
      <c r="CA165" s="96"/>
      <c r="CB165" s="96"/>
      <c r="CC165" s="96"/>
      <c r="CD165" s="96"/>
      <c r="CE165" s="96"/>
      <c r="CF165" s="96"/>
    </row>
    <row r="166" spans="1:84" ht="20.399999999999999">
      <c r="A166" s="249">
        <v>45079.09788523148</v>
      </c>
      <c r="B166" s="250" t="s">
        <v>836</v>
      </c>
      <c r="C166" s="251" t="str">
        <f t="array" ref="C166">UPPER(B166)</f>
        <v>SWAROOPABKK@GMAIL.COM</v>
      </c>
      <c r="D166" s="261" t="s">
        <v>4029</v>
      </c>
      <c r="E166" s="250" t="s">
        <v>834</v>
      </c>
      <c r="F166" s="252" t="str">
        <f t="shared" si="0"/>
        <v>SAI SWAROOPA JAKKA</v>
      </c>
      <c r="G166" s="253">
        <v>8327262778</v>
      </c>
      <c r="H166" s="250" t="s">
        <v>18</v>
      </c>
      <c r="I166" s="250" t="s">
        <v>35</v>
      </c>
      <c r="J166" s="96"/>
      <c r="K166" s="96"/>
      <c r="L166" s="96"/>
      <c r="M166" s="250" t="s">
        <v>156</v>
      </c>
      <c r="N166" s="250" t="s">
        <v>3568</v>
      </c>
      <c r="O166" s="96"/>
      <c r="P166" s="96"/>
      <c r="Q166" s="250" t="s">
        <v>23</v>
      </c>
      <c r="R166" s="96"/>
      <c r="S166" s="254" t="s">
        <v>1731</v>
      </c>
      <c r="T166" s="255" t="str">
        <f t="shared" si="1"/>
        <v/>
      </c>
      <c r="U166" s="254" t="str">
        <f t="shared" ref="U166:V166" si="940">IF(OR(($T166 = "Y"),ISNUMBER(SEARCH(U$1, $L166)), ISNUMBER(SEARCH(U$1, $N166)), ISNUMBER(SEARCH(U$1, $P166))), "Y", "")</f>
        <v>Y</v>
      </c>
      <c r="V166" s="255" t="str">
        <f t="shared" si="940"/>
        <v/>
      </c>
      <c r="W166" s="96" t="str">
        <f t="shared" ref="W166:X166" si="941">IF(OR(($V166="Y"),($T166 = "Y"),ISNUMBER(SEARCH(W$1, $L166)), ISNUMBER(SEARCH(W$1, $N166)), ISNUMBER(SEARCH(W$1, $P166))), "Y", "")</f>
        <v/>
      </c>
      <c r="X166" s="254" t="str">
        <f t="shared" si="941"/>
        <v>Y</v>
      </c>
      <c r="Y166" s="258" t="str">
        <f t="shared" si="4"/>
        <v>Y</v>
      </c>
      <c r="Z166" s="254" t="str">
        <f t="shared" ref="Z166:AA166" si="942">IF(OR(($Y166="Y"),($T166 = "Y"),ISNUMBER(SEARCH(Z$1, $L166)), ISNUMBER(SEARCH(Z$1, $N166)), ISNUMBER(SEARCH(Z$1, $P166))), "Y", "")</f>
        <v>Y</v>
      </c>
      <c r="AA166" s="254" t="str">
        <f t="shared" si="942"/>
        <v>Y</v>
      </c>
      <c r="AB166" s="254" t="str">
        <f t="shared" ref="AB166:AC166" si="943">IF(OR(($T166 = "Y"),ISNUMBER(SEARCH(AB$1, $L166)), ISNUMBER(SEARCH(AB$1, $N166)), ISNUMBER(SEARCH(AB$1, $P166))), "Y", "")</f>
        <v>Y</v>
      </c>
      <c r="AC166" s="258" t="str">
        <f t="shared" si="943"/>
        <v>Y</v>
      </c>
      <c r="AD166" s="254" t="str">
        <f t="shared" ref="AD166:AE166" si="944">IF(OR(($AC166="Y"),($T166 = "Y"),ISNUMBER(SEARCH(AD$1, $L166)), ISNUMBER(SEARCH(AD$1, $N166)), ISNUMBER(SEARCH(AD$1, $P166))), "Y", "")</f>
        <v>Y</v>
      </c>
      <c r="AE166" s="254" t="str">
        <f t="shared" si="944"/>
        <v>Y</v>
      </c>
      <c r="AF166" s="254" t="str">
        <f t="shared" si="8"/>
        <v>Y</v>
      </c>
      <c r="AG166" s="15">
        <f t="shared" si="476"/>
        <v>8</v>
      </c>
      <c r="AH166" s="250" t="s">
        <v>3546</v>
      </c>
      <c r="AI166" s="250" t="str">
        <f t="shared" si="846"/>
        <v>MP</v>
      </c>
      <c r="AJ166" s="96" t="str">
        <f t="shared" si="847"/>
        <v/>
      </c>
      <c r="AK166" s="250" t="str">
        <f t="shared" si="848"/>
        <v>MP</v>
      </c>
      <c r="AL166" s="250" t="str">
        <f t="shared" si="849"/>
        <v>MP</v>
      </c>
      <c r="AM166" s="256" t="str">
        <f t="shared" si="929"/>
        <v>MP</v>
      </c>
      <c r="AN166" s="250" t="str">
        <f t="shared" si="851"/>
        <v>MP</v>
      </c>
      <c r="AO166" s="275" t="str">
        <f t="shared" si="852"/>
        <v>MP</v>
      </c>
      <c r="AP166" s="250" t="str">
        <f t="shared" si="853"/>
        <v>MP</v>
      </c>
      <c r="AQ166" s="250" t="str">
        <f t="shared" si="854"/>
        <v>MP</v>
      </c>
      <c r="AR166" s="96" t="str">
        <f t="shared" si="855"/>
        <v/>
      </c>
      <c r="AS166" s="250" t="str">
        <f t="shared" si="856"/>
        <v>MP</v>
      </c>
      <c r="AT166" s="96"/>
      <c r="AU166" s="96"/>
      <c r="AV166" s="96"/>
      <c r="AW166" s="96"/>
      <c r="AX166" s="96"/>
      <c r="AY166" s="96"/>
      <c r="AZ166" s="96"/>
      <c r="BA166" s="96"/>
      <c r="BB166" s="96"/>
      <c r="BC166" s="96"/>
      <c r="BD166" s="96"/>
      <c r="BE166" s="96"/>
      <c r="BF166" s="96"/>
      <c r="BG166" s="96"/>
      <c r="BH166" s="96"/>
      <c r="BI166" s="96"/>
      <c r="BJ166" s="96"/>
      <c r="BK166" s="96"/>
      <c r="BL166" s="96"/>
      <c r="BM166" s="96"/>
      <c r="BN166" s="96"/>
      <c r="BO166" s="96"/>
      <c r="BP166" s="96"/>
      <c r="BQ166" s="96"/>
      <c r="BR166" s="96"/>
      <c r="BS166" s="96"/>
      <c r="BT166" s="96"/>
      <c r="BU166" s="96"/>
      <c r="BV166" s="96"/>
      <c r="BW166" s="96"/>
      <c r="BX166" s="96"/>
      <c r="BY166" s="96"/>
      <c r="BZ166" s="96"/>
      <c r="CA166" s="96"/>
      <c r="CB166" s="96"/>
      <c r="CC166" s="96"/>
      <c r="CD166" s="96"/>
      <c r="CE166" s="96"/>
      <c r="CF166" s="96"/>
    </row>
    <row r="167" spans="1:84" ht="20.399999999999999">
      <c r="A167" s="249">
        <v>45079.245875381945</v>
      </c>
      <c r="B167" s="250" t="s">
        <v>4030</v>
      </c>
      <c r="C167" s="251" t="str">
        <f t="array" ref="C167">UPPER(B167)</f>
        <v>SAVIAWAKE@GMAIL.COM</v>
      </c>
      <c r="D167" s="250" t="s">
        <v>4031</v>
      </c>
      <c r="E167" s="250" t="s">
        <v>965</v>
      </c>
      <c r="F167" s="252" t="str">
        <f t="shared" si="0"/>
        <v>SAVITHAREDDY</v>
      </c>
      <c r="G167" s="253">
        <v>9729353442</v>
      </c>
      <c r="H167" s="250" t="s">
        <v>18</v>
      </c>
      <c r="I167" s="250" t="s">
        <v>35</v>
      </c>
      <c r="J167" s="96"/>
      <c r="K167" s="96"/>
      <c r="L167" s="96"/>
      <c r="M167" s="250" t="s">
        <v>30</v>
      </c>
      <c r="N167" s="250" t="s">
        <v>3666</v>
      </c>
      <c r="O167" s="96"/>
      <c r="P167" s="96"/>
      <c r="Q167" s="250" t="s">
        <v>23</v>
      </c>
      <c r="R167" s="96"/>
      <c r="S167" s="254" t="s">
        <v>1731</v>
      </c>
      <c r="T167" s="255" t="str">
        <f t="shared" si="1"/>
        <v/>
      </c>
      <c r="U167" s="96" t="str">
        <f t="shared" ref="U167:V167" si="945">IF(OR(($T167 = "Y"),ISNUMBER(SEARCH(U$1, $L167)), ISNUMBER(SEARCH(U$1, $N167)), ISNUMBER(SEARCH(U$1, $P167))), "Y", "")</f>
        <v/>
      </c>
      <c r="V167" s="255" t="str">
        <f t="shared" si="945"/>
        <v/>
      </c>
      <c r="W167" s="96" t="str">
        <f t="shared" ref="W167:X167" si="946">IF(OR(($V167="Y"),($T167 = "Y"),ISNUMBER(SEARCH(W$1, $L167)), ISNUMBER(SEARCH(W$1, $N167)), ISNUMBER(SEARCH(W$1, $P167))), "Y", "")</f>
        <v/>
      </c>
      <c r="X167" s="96" t="str">
        <f t="shared" si="946"/>
        <v/>
      </c>
      <c r="Y167" s="255" t="str">
        <f t="shared" si="4"/>
        <v/>
      </c>
      <c r="Z167" s="96" t="str">
        <f t="shared" ref="Z167:AA167" si="947">IF(OR(($Y167="Y"),($T167 = "Y"),ISNUMBER(SEARCH(Z$1, $L167)), ISNUMBER(SEARCH(Z$1, $N167)), ISNUMBER(SEARCH(Z$1, $P167))), "Y", "")</f>
        <v/>
      </c>
      <c r="AA167" s="96" t="str">
        <f t="shared" si="947"/>
        <v/>
      </c>
      <c r="AB167" s="96" t="str">
        <f t="shared" ref="AB167:AC167" si="948">IF(OR(($T167 = "Y"),ISNUMBER(SEARCH(AB$1, $L167)), ISNUMBER(SEARCH(AB$1, $N167)), ISNUMBER(SEARCH(AB$1, $P167))), "Y", "")</f>
        <v/>
      </c>
      <c r="AC167" s="255" t="str">
        <f t="shared" si="948"/>
        <v/>
      </c>
      <c r="AD167" s="96" t="str">
        <f t="shared" ref="AD167:AE167" si="949">IF(OR(($AC167="Y"),($T167 = "Y"),ISNUMBER(SEARCH(AD$1, $L167)), ISNUMBER(SEARCH(AD$1, $N167)), ISNUMBER(SEARCH(AD$1, $P167))), "Y", "")</f>
        <v/>
      </c>
      <c r="AE167" s="254" t="str">
        <f t="shared" si="949"/>
        <v>Y</v>
      </c>
      <c r="AF167" s="254" t="str">
        <f t="shared" si="8"/>
        <v>Y</v>
      </c>
      <c r="AG167" s="15">
        <f t="shared" si="476"/>
        <v>2</v>
      </c>
      <c r="AH167" s="250" t="s">
        <v>3546</v>
      </c>
      <c r="AI167" s="96" t="str">
        <f t="shared" si="846"/>
        <v/>
      </c>
      <c r="AJ167" s="96" t="str">
        <f t="shared" si="847"/>
        <v/>
      </c>
      <c r="AK167" s="96" t="str">
        <f t="shared" si="848"/>
        <v/>
      </c>
      <c r="AL167" s="96" t="str">
        <f t="shared" si="849"/>
        <v/>
      </c>
      <c r="AM167" s="262" t="str">
        <f>IF((AA167="Y"),AI167,"")</f>
        <v/>
      </c>
      <c r="AN167" s="96" t="str">
        <f t="shared" si="851"/>
        <v/>
      </c>
      <c r="AO167" s="264" t="str">
        <f t="shared" si="852"/>
        <v/>
      </c>
      <c r="AP167" s="96" t="str">
        <f t="shared" si="853"/>
        <v/>
      </c>
      <c r="AQ167" s="250" t="str">
        <f t="shared" si="854"/>
        <v>MP</v>
      </c>
      <c r="AR167" s="96" t="str">
        <f t="shared" si="855"/>
        <v/>
      </c>
      <c r="AS167" s="250" t="str">
        <f t="shared" si="856"/>
        <v>MP</v>
      </c>
      <c r="AT167" s="96"/>
      <c r="AU167" s="96"/>
      <c r="AV167" s="96"/>
      <c r="AW167" s="96"/>
      <c r="AX167" s="96"/>
      <c r="AY167" s="96"/>
      <c r="AZ167" s="96"/>
      <c r="BA167" s="96"/>
      <c r="BB167" s="96"/>
      <c r="BC167" s="96"/>
      <c r="BD167" s="96"/>
      <c r="BE167" s="96"/>
      <c r="BF167" s="96"/>
      <c r="BG167" s="96"/>
      <c r="BH167" s="96"/>
      <c r="BI167" s="96"/>
      <c r="BJ167" s="96"/>
      <c r="BK167" s="96"/>
      <c r="BL167" s="96"/>
      <c r="BM167" s="96"/>
      <c r="BN167" s="96"/>
      <c r="BO167" s="96"/>
      <c r="BP167" s="96"/>
      <c r="BQ167" s="96"/>
      <c r="BR167" s="96"/>
      <c r="BS167" s="96"/>
      <c r="BT167" s="96"/>
      <c r="BU167" s="96"/>
      <c r="BV167" s="96"/>
      <c r="BW167" s="96"/>
      <c r="BX167" s="96"/>
      <c r="BY167" s="96"/>
      <c r="BZ167" s="96"/>
      <c r="CA167" s="96"/>
      <c r="CB167" s="96"/>
      <c r="CC167" s="96"/>
      <c r="CD167" s="96"/>
      <c r="CE167" s="96"/>
      <c r="CF167" s="96"/>
    </row>
    <row r="168" spans="1:84" ht="20.399999999999999">
      <c r="A168" s="249">
        <v>45079.330728194444</v>
      </c>
      <c r="B168" s="250" t="s">
        <v>4032</v>
      </c>
      <c r="C168" s="251" t="str">
        <f t="array" ref="C168">UPPER(B168)</f>
        <v>SUPRIYASASTRI91@GMAIL.COM</v>
      </c>
      <c r="D168" s="251" t="s">
        <v>173</v>
      </c>
      <c r="E168" s="250" t="s">
        <v>4033</v>
      </c>
      <c r="F168" s="252" t="str">
        <f t="shared" si="0"/>
        <v>SUPRIYASASTRI</v>
      </c>
      <c r="G168" s="253">
        <v>7165503025</v>
      </c>
      <c r="H168" s="250" t="s">
        <v>752</v>
      </c>
      <c r="I168" s="250" t="s">
        <v>2493</v>
      </c>
      <c r="J168" s="96"/>
      <c r="K168" s="96"/>
      <c r="L168" s="96"/>
      <c r="M168" s="96"/>
      <c r="N168" s="96"/>
      <c r="O168" s="96"/>
      <c r="P168" s="250" t="s">
        <v>3704</v>
      </c>
      <c r="Q168" s="250" t="s">
        <v>23</v>
      </c>
      <c r="R168" s="96"/>
      <c r="S168" s="254" t="s">
        <v>1731</v>
      </c>
      <c r="T168" s="255" t="str">
        <f t="shared" si="1"/>
        <v/>
      </c>
      <c r="U168" s="96" t="str">
        <f t="shared" ref="U168:V168" si="950">IF(OR(($T168 = "Y"),ISNUMBER(SEARCH(U$1, $L168)), ISNUMBER(SEARCH(U$1, $N168)), ISNUMBER(SEARCH(U$1, $P168))), "Y", "")</f>
        <v/>
      </c>
      <c r="V168" s="255" t="str">
        <f t="shared" si="950"/>
        <v/>
      </c>
      <c r="W168" s="96" t="str">
        <f t="shared" ref="W168:X168" si="951">IF(OR(($V168="Y"),($T168 = "Y"),ISNUMBER(SEARCH(W$1, $L168)), ISNUMBER(SEARCH(W$1, $N168)), ISNUMBER(SEARCH(W$1, $P168))), "Y", "")</f>
        <v/>
      </c>
      <c r="X168" s="96" t="str">
        <f t="shared" si="951"/>
        <v/>
      </c>
      <c r="Y168" s="258" t="str">
        <f t="shared" si="4"/>
        <v>Y</v>
      </c>
      <c r="Z168" s="254" t="str">
        <f t="shared" ref="Z168:AA168" si="952">IF(OR(($Y168="Y"),($T168 = "Y"),ISNUMBER(SEARCH(Z$1, $L168)), ISNUMBER(SEARCH(Z$1, $N168)), ISNUMBER(SEARCH(Z$1, $P168))), "Y", "")</f>
        <v>Y</v>
      </c>
      <c r="AA168" s="254" t="str">
        <f t="shared" si="952"/>
        <v>Y</v>
      </c>
      <c r="AB168" s="254" t="str">
        <f t="shared" ref="AB168:AC168" si="953">IF(OR(($T168 = "Y"),ISNUMBER(SEARCH(AB$1, $L168)), ISNUMBER(SEARCH(AB$1, $N168)), ISNUMBER(SEARCH(AB$1, $P168))), "Y", "")</f>
        <v>Y</v>
      </c>
      <c r="AC168" s="258" t="str">
        <f t="shared" si="953"/>
        <v>Y</v>
      </c>
      <c r="AD168" s="254" t="str">
        <f t="shared" ref="AD168:AE168" si="954">IF(OR(($AC168="Y"),($T168 = "Y"),ISNUMBER(SEARCH(AD$1, $L168)), ISNUMBER(SEARCH(AD$1, $N168)), ISNUMBER(SEARCH(AD$1, $P168))), "Y", "")</f>
        <v>Y</v>
      </c>
      <c r="AE168" s="254" t="str">
        <f t="shared" si="954"/>
        <v>Y</v>
      </c>
      <c r="AF168" s="96" t="str">
        <f t="shared" si="8"/>
        <v/>
      </c>
      <c r="AG168" s="15">
        <f t="shared" si="476"/>
        <v>5</v>
      </c>
      <c r="AH168" s="250" t="s">
        <v>3546</v>
      </c>
      <c r="AI168" s="96" t="str">
        <f t="shared" si="846"/>
        <v/>
      </c>
      <c r="AJ168" s="96" t="str">
        <f t="shared" si="847"/>
        <v/>
      </c>
      <c r="AK168" s="96" t="str">
        <f t="shared" si="848"/>
        <v/>
      </c>
      <c r="AL168" s="250" t="str">
        <f t="shared" si="849"/>
        <v>MP</v>
      </c>
      <c r="AM168" s="256" t="str">
        <f t="shared" ref="AM168:AM172" si="955">IF(AND((S168="F"),(AA168="Y")),"MP","")</f>
        <v>MP</v>
      </c>
      <c r="AN168" s="250" t="str">
        <f t="shared" si="851"/>
        <v>MP</v>
      </c>
      <c r="AO168" s="275" t="str">
        <f t="shared" si="852"/>
        <v>MP</v>
      </c>
      <c r="AP168" s="250" t="str">
        <f t="shared" si="853"/>
        <v>MP</v>
      </c>
      <c r="AQ168" s="250" t="str">
        <f t="shared" si="854"/>
        <v>MP</v>
      </c>
      <c r="AR168" s="96" t="str">
        <f t="shared" si="855"/>
        <v/>
      </c>
      <c r="AS168" s="96" t="str">
        <f t="shared" si="856"/>
        <v/>
      </c>
      <c r="AT168" s="96"/>
      <c r="AU168" s="96"/>
      <c r="AV168" s="96"/>
      <c r="AW168" s="96"/>
      <c r="AX168" s="96"/>
      <c r="AY168" s="96"/>
      <c r="AZ168" s="96"/>
      <c r="BA168" s="96"/>
      <c r="BB168" s="96"/>
      <c r="BC168" s="96"/>
      <c r="BD168" s="96"/>
      <c r="BE168" s="96"/>
      <c r="BF168" s="96"/>
      <c r="BG168" s="96"/>
      <c r="BH168" s="96"/>
      <c r="BI168" s="96"/>
      <c r="BJ168" s="96"/>
      <c r="BK168" s="96"/>
      <c r="BL168" s="96"/>
      <c r="BM168" s="96"/>
      <c r="BN168" s="96"/>
      <c r="BO168" s="96"/>
      <c r="BP168" s="96"/>
      <c r="BQ168" s="96"/>
      <c r="BR168" s="96"/>
      <c r="BS168" s="96"/>
      <c r="BT168" s="96"/>
      <c r="BU168" s="96"/>
      <c r="BV168" s="96"/>
      <c r="BW168" s="96"/>
      <c r="BX168" s="96"/>
      <c r="BY168" s="96"/>
      <c r="BZ168" s="96"/>
      <c r="CA168" s="96"/>
      <c r="CB168" s="96"/>
      <c r="CC168" s="96"/>
      <c r="CD168" s="96"/>
      <c r="CE168" s="96"/>
      <c r="CF168" s="96"/>
    </row>
    <row r="169" spans="1:84" ht="20.399999999999999">
      <c r="A169" s="249">
        <v>45079.357777488425</v>
      </c>
      <c r="B169" s="250" t="s">
        <v>744</v>
      </c>
      <c r="C169" s="251" t="str">
        <f t="array" ref="C169">UPPER(B169)</f>
        <v>TALSOU@YAHOO.COM</v>
      </c>
      <c r="D169" s="261" t="s">
        <v>745</v>
      </c>
      <c r="E169" s="250" t="s">
        <v>746</v>
      </c>
      <c r="F169" s="252" t="str">
        <f t="shared" si="0"/>
        <v>SOUMYAMADALA</v>
      </c>
      <c r="G169" s="253">
        <v>7342620376</v>
      </c>
      <c r="H169" s="250" t="s">
        <v>2493</v>
      </c>
      <c r="I169" s="250" t="s">
        <v>35</v>
      </c>
      <c r="J169" s="96"/>
      <c r="K169" s="96"/>
      <c r="L169" s="96"/>
      <c r="M169" s="250" t="s">
        <v>205</v>
      </c>
      <c r="N169" s="250" t="s">
        <v>4034</v>
      </c>
      <c r="O169" s="96"/>
      <c r="P169" s="96"/>
      <c r="Q169" s="250" t="s">
        <v>23</v>
      </c>
      <c r="R169" s="96"/>
      <c r="S169" s="254" t="s">
        <v>1731</v>
      </c>
      <c r="T169" s="255" t="str">
        <f t="shared" si="1"/>
        <v/>
      </c>
      <c r="U169" s="254" t="str">
        <f t="shared" ref="U169:V169" si="956">IF(OR(($T169 = "Y"),ISNUMBER(SEARCH(U$1, $L169)), ISNUMBER(SEARCH(U$1, $N169)), ISNUMBER(SEARCH(U$1, $P169))), "Y", "")</f>
        <v>Y</v>
      </c>
      <c r="V169" s="255" t="str">
        <f t="shared" si="956"/>
        <v/>
      </c>
      <c r="W169" s="254" t="str">
        <f t="shared" ref="W169:X169" si="957">IF(OR(($V169="Y"),($T169 = "Y"),ISNUMBER(SEARCH(W$1, $L169)), ISNUMBER(SEARCH(W$1, $N169)), ISNUMBER(SEARCH(W$1, $P169))), "Y", "")</f>
        <v>Y</v>
      </c>
      <c r="X169" s="96" t="str">
        <f t="shared" si="957"/>
        <v/>
      </c>
      <c r="Y169" s="255" t="str">
        <f t="shared" si="4"/>
        <v/>
      </c>
      <c r="Z169" s="96" t="str">
        <f t="shared" ref="Z169:AA169" si="958">IF(OR(($Y169="Y"),($T169 = "Y"),ISNUMBER(SEARCH(Z$1, $L169)), ISNUMBER(SEARCH(Z$1, $N169)), ISNUMBER(SEARCH(Z$1, $P169))), "Y", "")</f>
        <v/>
      </c>
      <c r="AA169" s="254" t="str">
        <f t="shared" si="958"/>
        <v>Y</v>
      </c>
      <c r="AB169" s="254" t="str">
        <f t="shared" ref="AB169:AC169" si="959">IF(OR(($T169 = "Y"),ISNUMBER(SEARCH(AB$1, $L169)), ISNUMBER(SEARCH(AB$1, $N169)), ISNUMBER(SEARCH(AB$1, $P169))), "Y", "")</f>
        <v>Y</v>
      </c>
      <c r="AC169" s="255" t="str">
        <f t="shared" si="959"/>
        <v/>
      </c>
      <c r="AD169" s="96" t="str">
        <f t="shared" ref="AD169:AE169" si="960">IF(OR(($AC169="Y"),($T169 = "Y"),ISNUMBER(SEARCH(AD$1, $L169)), ISNUMBER(SEARCH(AD$1, $N169)), ISNUMBER(SEARCH(AD$1, $P169))), "Y", "")</f>
        <v/>
      </c>
      <c r="AE169" s="96" t="str">
        <f t="shared" si="960"/>
        <v/>
      </c>
      <c r="AF169" s="96" t="str">
        <f t="shared" si="8"/>
        <v/>
      </c>
      <c r="AG169" s="15">
        <f t="shared" si="476"/>
        <v>4</v>
      </c>
      <c r="AH169" s="250" t="s">
        <v>3546</v>
      </c>
      <c r="AI169" s="250" t="str">
        <f t="shared" si="846"/>
        <v>MP</v>
      </c>
      <c r="AJ169" s="250" t="str">
        <f t="shared" si="847"/>
        <v>MP</v>
      </c>
      <c r="AK169" s="96" t="str">
        <f t="shared" si="848"/>
        <v/>
      </c>
      <c r="AL169" s="96" t="str">
        <f t="shared" si="849"/>
        <v/>
      </c>
      <c r="AM169" s="256" t="str">
        <f t="shared" si="955"/>
        <v>MP</v>
      </c>
      <c r="AN169" s="250" t="str">
        <f t="shared" si="851"/>
        <v>MP</v>
      </c>
      <c r="AO169" s="275" t="str">
        <f t="shared" si="852"/>
        <v>MP</v>
      </c>
      <c r="AP169" s="96" t="str">
        <f t="shared" si="853"/>
        <v/>
      </c>
      <c r="AQ169" s="96" t="str">
        <f t="shared" si="854"/>
        <v/>
      </c>
      <c r="AR169" s="96" t="str">
        <f t="shared" si="855"/>
        <v/>
      </c>
      <c r="AS169" s="96" t="str">
        <f t="shared" si="856"/>
        <v/>
      </c>
      <c r="AT169" s="96"/>
      <c r="AU169" s="96"/>
      <c r="AV169" s="96"/>
      <c r="AW169" s="96"/>
      <c r="AX169" s="96"/>
      <c r="AY169" s="96"/>
      <c r="AZ169" s="96"/>
      <c r="BA169" s="96"/>
      <c r="BB169" s="96"/>
      <c r="BC169" s="96"/>
      <c r="BD169" s="96"/>
      <c r="BE169" s="96"/>
      <c r="BF169" s="96"/>
      <c r="BG169" s="96"/>
      <c r="BH169" s="96"/>
      <c r="BI169" s="96"/>
      <c r="BJ169" s="96"/>
      <c r="BK169" s="96"/>
      <c r="BL169" s="96"/>
      <c r="BM169" s="96"/>
      <c r="BN169" s="96"/>
      <c r="BO169" s="96"/>
      <c r="BP169" s="96"/>
      <c r="BQ169" s="96"/>
      <c r="BR169" s="96"/>
      <c r="BS169" s="96"/>
      <c r="BT169" s="96"/>
      <c r="BU169" s="96"/>
      <c r="BV169" s="96"/>
      <c r="BW169" s="96"/>
      <c r="BX169" s="96"/>
      <c r="BY169" s="96"/>
      <c r="BZ169" s="96"/>
      <c r="CA169" s="96"/>
      <c r="CB169" s="96"/>
      <c r="CC169" s="96"/>
      <c r="CD169" s="96"/>
      <c r="CE169" s="96"/>
      <c r="CF169" s="96"/>
    </row>
    <row r="170" spans="1:84" ht="20.399999999999999">
      <c r="A170" s="249">
        <v>45104.949328055554</v>
      </c>
      <c r="B170" s="250" t="s">
        <v>4035</v>
      </c>
      <c r="C170" s="251" t="str">
        <f t="array" ref="C170">UPPER(B170)</f>
        <v>SUSH_MA89@HOTMAIL.COM</v>
      </c>
      <c r="D170" s="250" t="s">
        <v>4036</v>
      </c>
      <c r="E170" s="250" t="s">
        <v>4037</v>
      </c>
      <c r="F170" s="252" t="str">
        <f t="shared" si="0"/>
        <v xml:space="preserve">SUSHMAK VEERA </v>
      </c>
      <c r="G170" s="253">
        <v>4699557375</v>
      </c>
      <c r="H170" s="250" t="s">
        <v>752</v>
      </c>
      <c r="I170" s="250" t="s">
        <v>35</v>
      </c>
      <c r="J170" s="96"/>
      <c r="K170" s="96"/>
      <c r="L170" s="96"/>
      <c r="M170" s="250" t="s">
        <v>30</v>
      </c>
      <c r="N170" s="250" t="s">
        <v>4038</v>
      </c>
      <c r="O170" s="96"/>
      <c r="P170" s="96"/>
      <c r="Q170" s="250" t="s">
        <v>23</v>
      </c>
      <c r="R170" s="96"/>
      <c r="S170" s="254" t="s">
        <v>1731</v>
      </c>
      <c r="T170" s="255" t="str">
        <f t="shared" si="1"/>
        <v/>
      </c>
      <c r="U170" s="96" t="str">
        <f t="shared" ref="U170:V170" si="961">IF(OR(($T170 = "Y"),ISNUMBER(SEARCH(U$1, $L170)), ISNUMBER(SEARCH(U$1, $N170)), ISNUMBER(SEARCH(U$1, $P170))), "Y", "")</f>
        <v/>
      </c>
      <c r="V170" s="255" t="str">
        <f t="shared" si="961"/>
        <v/>
      </c>
      <c r="W170" s="96" t="str">
        <f t="shared" ref="W170:X170" si="962">IF(OR(($V170="Y"),($T170 = "Y"),ISNUMBER(SEARCH(W$1, $L170)), ISNUMBER(SEARCH(W$1, $N170)), ISNUMBER(SEARCH(W$1, $P170))), "Y", "")</f>
        <v/>
      </c>
      <c r="X170" s="96" t="str">
        <f t="shared" si="962"/>
        <v/>
      </c>
      <c r="Y170" s="255" t="str">
        <f t="shared" si="4"/>
        <v/>
      </c>
      <c r="Z170" s="96" t="str">
        <f t="shared" ref="Z170:AA170" si="963">IF(OR(($Y170="Y"),($T170 = "Y"),ISNUMBER(SEARCH(Z$1, $L170)), ISNUMBER(SEARCH(Z$1, $N170)), ISNUMBER(SEARCH(Z$1, $P170))), "Y", "")</f>
        <v/>
      </c>
      <c r="AA170" s="254" t="str">
        <f t="shared" si="963"/>
        <v>Y</v>
      </c>
      <c r="AB170" s="96" t="str">
        <f t="shared" ref="AB170:AC170" si="964">IF(OR(($T170 = "Y"),ISNUMBER(SEARCH(AB$1, $L170)), ISNUMBER(SEARCH(AB$1, $N170)), ISNUMBER(SEARCH(AB$1, $P170))), "Y", "")</f>
        <v/>
      </c>
      <c r="AC170" s="258" t="str">
        <f t="shared" si="964"/>
        <v>Y</v>
      </c>
      <c r="AD170" s="254" t="str">
        <f t="shared" ref="AD170:AE170" si="965">IF(OR(($AC170="Y"),($T170 = "Y"),ISNUMBER(SEARCH(AD$1, $L170)), ISNUMBER(SEARCH(AD$1, $N170)), ISNUMBER(SEARCH(AD$1, $P170))), "Y", "")</f>
        <v>Y</v>
      </c>
      <c r="AE170" s="254" t="str">
        <f t="shared" si="965"/>
        <v>Y</v>
      </c>
      <c r="AF170" s="96" t="str">
        <f t="shared" si="8"/>
        <v/>
      </c>
      <c r="AG170" s="15">
        <f t="shared" si="476"/>
        <v>3</v>
      </c>
      <c r="AH170" s="250" t="s">
        <v>3546</v>
      </c>
      <c r="AI170" s="96" t="str">
        <f t="shared" si="846"/>
        <v/>
      </c>
      <c r="AJ170" s="96" t="str">
        <f t="shared" si="847"/>
        <v/>
      </c>
      <c r="AK170" s="96" t="str">
        <f t="shared" si="848"/>
        <v/>
      </c>
      <c r="AL170" s="96" t="str">
        <f t="shared" si="849"/>
        <v/>
      </c>
      <c r="AM170" s="256" t="str">
        <f t="shared" si="955"/>
        <v>MP</v>
      </c>
      <c r="AN170" s="96" t="str">
        <f t="shared" si="851"/>
        <v/>
      </c>
      <c r="AO170" s="264" t="str">
        <f t="shared" si="852"/>
        <v/>
      </c>
      <c r="AP170" s="250" t="str">
        <f t="shared" si="853"/>
        <v>MP</v>
      </c>
      <c r="AQ170" s="250" t="str">
        <f t="shared" si="854"/>
        <v>MP</v>
      </c>
      <c r="AR170" s="96" t="str">
        <f t="shared" si="855"/>
        <v/>
      </c>
      <c r="AS170" s="96" t="str">
        <f t="shared" si="856"/>
        <v/>
      </c>
      <c r="AT170" s="96"/>
      <c r="AU170" s="235" t="s">
        <v>2662</v>
      </c>
      <c r="AV170" s="235" t="s">
        <v>979</v>
      </c>
      <c r="AW170" s="96"/>
      <c r="AX170" s="96"/>
      <c r="AY170" s="96"/>
      <c r="AZ170" s="96"/>
      <c r="BA170" s="96"/>
      <c r="BB170" s="96"/>
      <c r="BC170" s="96"/>
      <c r="BD170" s="96"/>
      <c r="BE170" s="96"/>
      <c r="BF170" s="96"/>
      <c r="BG170" s="96"/>
      <c r="BH170" s="96"/>
      <c r="BI170" s="96"/>
      <c r="BJ170" s="96"/>
      <c r="BK170" s="96"/>
      <c r="BL170" s="96"/>
      <c r="BM170" s="96"/>
      <c r="BN170" s="96"/>
      <c r="BO170" s="96"/>
      <c r="BP170" s="96"/>
      <c r="BQ170" s="96"/>
      <c r="BR170" s="96"/>
      <c r="BS170" s="96"/>
      <c r="BT170" s="96"/>
      <c r="BU170" s="96"/>
      <c r="BV170" s="96"/>
      <c r="BW170" s="96"/>
      <c r="BX170" s="96"/>
      <c r="BY170" s="96"/>
      <c r="BZ170" s="96"/>
      <c r="CA170" s="96"/>
      <c r="CB170" s="96"/>
      <c r="CC170" s="96"/>
      <c r="CD170" s="96"/>
      <c r="CE170" s="96"/>
      <c r="CF170" s="96"/>
    </row>
    <row r="171" spans="1:84" ht="20.399999999999999">
      <c r="A171" s="249">
        <v>45079.460691539352</v>
      </c>
      <c r="B171" s="250" t="s">
        <v>2478</v>
      </c>
      <c r="C171" s="251" t="str">
        <f t="array" ref="C171">UPPER(B171)</f>
        <v>KSWADHIKA@GMAIL.COM</v>
      </c>
      <c r="D171" s="250" t="s">
        <v>4039</v>
      </c>
      <c r="E171" s="250" t="s">
        <v>2480</v>
      </c>
      <c r="F171" s="252" t="str">
        <f t="shared" si="0"/>
        <v>KALPANA SWADHIKA KRISHNAMURTHY</v>
      </c>
      <c r="G171" s="253">
        <v>3472182730</v>
      </c>
      <c r="H171" s="250" t="s">
        <v>2493</v>
      </c>
      <c r="I171" s="250" t="s">
        <v>35</v>
      </c>
      <c r="J171" s="96"/>
      <c r="K171" s="96"/>
      <c r="L171" s="96"/>
      <c r="M171" s="250" t="s">
        <v>22</v>
      </c>
      <c r="N171" s="250" t="s">
        <v>4040</v>
      </c>
      <c r="O171" s="96"/>
      <c r="P171" s="96"/>
      <c r="Q171" s="250" t="s">
        <v>23</v>
      </c>
      <c r="R171" s="96"/>
      <c r="S171" s="254" t="s">
        <v>1731</v>
      </c>
      <c r="T171" s="255" t="str">
        <f t="shared" si="1"/>
        <v/>
      </c>
      <c r="U171" s="96" t="str">
        <f t="shared" ref="U171:V171" si="966">IF(OR(($T171 = "Y"),ISNUMBER(SEARCH(U$1, $L171)), ISNUMBER(SEARCH(U$1, $N171)), ISNUMBER(SEARCH(U$1, $P171))), "Y", "")</f>
        <v/>
      </c>
      <c r="V171" s="255" t="str">
        <f t="shared" si="966"/>
        <v/>
      </c>
      <c r="W171" s="96" t="str">
        <f t="shared" ref="W171:X171" si="967">IF(OR(($V171="Y"),($T171 = "Y"),ISNUMBER(SEARCH(W$1, $L171)), ISNUMBER(SEARCH(W$1, $N171)), ISNUMBER(SEARCH(W$1, $P171))), "Y", "")</f>
        <v/>
      </c>
      <c r="X171" s="96" t="str">
        <f t="shared" si="967"/>
        <v/>
      </c>
      <c r="Y171" s="255" t="str">
        <f t="shared" si="4"/>
        <v/>
      </c>
      <c r="Z171" s="96" t="str">
        <f t="shared" ref="Z171:AA171" si="968">IF(OR(($Y171="Y"),($T171 = "Y"),ISNUMBER(SEARCH(Z$1, $L171)), ISNUMBER(SEARCH(Z$1, $N171)), ISNUMBER(SEARCH(Z$1, $P171))), "Y", "")</f>
        <v/>
      </c>
      <c r="AA171" s="254" t="str">
        <f t="shared" si="968"/>
        <v>Y</v>
      </c>
      <c r="AB171" s="96" t="str">
        <f t="shared" ref="AB171:AC171" si="969">IF(OR(($T171 = "Y"),ISNUMBER(SEARCH(AB$1, $L171)), ISNUMBER(SEARCH(AB$1, $N171)), ISNUMBER(SEARCH(AB$1, $P171))), "Y", "")</f>
        <v/>
      </c>
      <c r="AC171" s="255" t="str">
        <f t="shared" si="969"/>
        <v/>
      </c>
      <c r="AD171" s="96" t="str">
        <f t="shared" ref="AD171:AE171" si="970">IF(OR(($AC171="Y"),($T171 = "Y"),ISNUMBER(SEARCH(AD$1, $L171)), ISNUMBER(SEARCH(AD$1, $N171)), ISNUMBER(SEARCH(AD$1, $P171))), "Y", "")</f>
        <v/>
      </c>
      <c r="AE171" s="254" t="str">
        <f t="shared" si="970"/>
        <v>Y</v>
      </c>
      <c r="AF171" s="254" t="str">
        <f t="shared" si="8"/>
        <v>Y</v>
      </c>
      <c r="AG171" s="15">
        <f t="shared" si="476"/>
        <v>3</v>
      </c>
      <c r="AH171" s="250" t="s">
        <v>3546</v>
      </c>
      <c r="AI171" s="96" t="str">
        <f t="shared" si="846"/>
        <v/>
      </c>
      <c r="AJ171" s="96" t="str">
        <f t="shared" si="847"/>
        <v/>
      </c>
      <c r="AK171" s="96" t="str">
        <f t="shared" si="848"/>
        <v/>
      </c>
      <c r="AL171" s="96" t="str">
        <f t="shared" si="849"/>
        <v/>
      </c>
      <c r="AM171" s="256" t="str">
        <f t="shared" si="955"/>
        <v>MP</v>
      </c>
      <c r="AN171" s="96" t="str">
        <f t="shared" si="851"/>
        <v/>
      </c>
      <c r="AO171" s="264" t="str">
        <f t="shared" si="852"/>
        <v/>
      </c>
      <c r="AP171" s="96" t="str">
        <f t="shared" si="853"/>
        <v/>
      </c>
      <c r="AQ171" s="250" t="str">
        <f t="shared" si="854"/>
        <v>MP</v>
      </c>
      <c r="AR171" s="96" t="str">
        <f t="shared" si="855"/>
        <v/>
      </c>
      <c r="AS171" s="250" t="str">
        <f t="shared" si="856"/>
        <v>MP</v>
      </c>
      <c r="AT171" s="96"/>
      <c r="AU171" s="96"/>
      <c r="AV171" s="96"/>
      <c r="AW171" s="96"/>
      <c r="AX171" s="96"/>
      <c r="AY171" s="96"/>
      <c r="AZ171" s="96"/>
      <c r="BA171" s="96"/>
      <c r="BB171" s="96"/>
      <c r="BC171" s="96"/>
      <c r="BD171" s="96"/>
      <c r="BE171" s="96"/>
      <c r="BF171" s="96"/>
      <c r="BG171" s="96"/>
      <c r="BH171" s="96"/>
      <c r="BI171" s="96"/>
      <c r="BJ171" s="96"/>
      <c r="BK171" s="96"/>
      <c r="BL171" s="96"/>
      <c r="BM171" s="96"/>
      <c r="BN171" s="96"/>
      <c r="BO171" s="96"/>
      <c r="BP171" s="96"/>
      <c r="BQ171" s="96"/>
      <c r="BR171" s="96"/>
      <c r="BS171" s="96"/>
      <c r="BT171" s="96"/>
      <c r="BU171" s="96"/>
      <c r="BV171" s="96"/>
      <c r="BW171" s="96"/>
      <c r="BX171" s="96"/>
      <c r="BY171" s="96"/>
      <c r="BZ171" s="96"/>
      <c r="CA171" s="96"/>
      <c r="CB171" s="96"/>
      <c r="CC171" s="96"/>
      <c r="CD171" s="96"/>
      <c r="CE171" s="96"/>
      <c r="CF171" s="96"/>
    </row>
    <row r="172" spans="1:84" ht="20.399999999999999">
      <c r="A172" s="249">
        <v>45079.491832997686</v>
      </c>
      <c r="B172" s="250" t="s">
        <v>4041</v>
      </c>
      <c r="C172" s="251" t="str">
        <f t="array" ref="C172">UPPER(B172)</f>
        <v>SUSHMADATLA@GMAIL.COM</v>
      </c>
      <c r="D172" s="250" t="s">
        <v>4036</v>
      </c>
      <c r="E172" s="250" t="s">
        <v>4042</v>
      </c>
      <c r="F172" s="252" t="str">
        <f t="shared" si="0"/>
        <v>SUSHMADATLA</v>
      </c>
      <c r="G172" s="250" t="s">
        <v>4043</v>
      </c>
      <c r="H172" s="250" t="s">
        <v>752</v>
      </c>
      <c r="I172" s="250" t="s">
        <v>20</v>
      </c>
      <c r="J172" s="250" t="s">
        <v>4044</v>
      </c>
      <c r="K172" s="250" t="s">
        <v>30</v>
      </c>
      <c r="L172" s="250" t="s">
        <v>4045</v>
      </c>
      <c r="M172" s="96"/>
      <c r="N172" s="96"/>
      <c r="O172" s="96"/>
      <c r="P172" s="96"/>
      <c r="Q172" s="250" t="s">
        <v>23</v>
      </c>
      <c r="R172" s="96"/>
      <c r="S172" s="254" t="s">
        <v>1731</v>
      </c>
      <c r="T172" s="255" t="str">
        <f t="shared" si="1"/>
        <v/>
      </c>
      <c r="U172" s="254" t="str">
        <f t="shared" ref="U172:V172" si="971">IF(OR(($T172 = "Y"),ISNUMBER(SEARCH(U$1, $L172)), ISNUMBER(SEARCH(U$1, $N172)), ISNUMBER(SEARCH(U$1, $P172))), "Y", "")</f>
        <v>Y</v>
      </c>
      <c r="V172" s="258" t="str">
        <f t="shared" si="971"/>
        <v>Y</v>
      </c>
      <c r="W172" s="254" t="str">
        <f t="shared" ref="W172:X172" si="972">IF(OR(($V172="Y"),($T172 = "Y"),ISNUMBER(SEARCH(W$1, $L172)), ISNUMBER(SEARCH(W$1, $N172)), ISNUMBER(SEARCH(W$1, $P172))), "Y", "")</f>
        <v>Y</v>
      </c>
      <c r="X172" s="254" t="str">
        <f t="shared" si="972"/>
        <v>Y</v>
      </c>
      <c r="Y172" s="258" t="str">
        <f t="shared" si="4"/>
        <v>Y</v>
      </c>
      <c r="Z172" s="254" t="str">
        <f t="shared" ref="Z172:AA172" si="973">IF(OR(($Y172="Y"),($T172 = "Y"),ISNUMBER(SEARCH(Z$1, $L172)), ISNUMBER(SEARCH(Z$1, $N172)), ISNUMBER(SEARCH(Z$1, $P172))), "Y", "")</f>
        <v>Y</v>
      </c>
      <c r="AA172" s="254" t="str">
        <f t="shared" si="973"/>
        <v>Y</v>
      </c>
      <c r="AB172" s="254" t="str">
        <f t="shared" ref="AB172:AC172" si="974">IF(OR(($T172 = "Y"),ISNUMBER(SEARCH(AB$1, $L172)), ISNUMBER(SEARCH(AB$1, $N172)), ISNUMBER(SEARCH(AB$1, $P172))), "Y", "")</f>
        <v>Y</v>
      </c>
      <c r="AC172" s="255" t="str">
        <f t="shared" si="974"/>
        <v/>
      </c>
      <c r="AD172" s="254" t="str">
        <f t="shared" ref="AD172:AE172" si="975">IF(OR(($AC172="Y"),($T172 = "Y"),ISNUMBER(SEARCH(AD$1, $L172)), ISNUMBER(SEARCH(AD$1, $N172)), ISNUMBER(SEARCH(AD$1, $P172))), "Y", "")</f>
        <v>Y</v>
      </c>
      <c r="AE172" s="96" t="str">
        <f t="shared" si="975"/>
        <v/>
      </c>
      <c r="AF172" s="96" t="str">
        <f t="shared" si="8"/>
        <v/>
      </c>
      <c r="AG172" s="15">
        <f t="shared" si="476"/>
        <v>7</v>
      </c>
      <c r="AH172" s="250" t="s">
        <v>3546</v>
      </c>
      <c r="AI172" s="250" t="str">
        <f t="shared" si="846"/>
        <v>MP</v>
      </c>
      <c r="AJ172" s="250" t="str">
        <f t="shared" si="847"/>
        <v>MP</v>
      </c>
      <c r="AK172" s="250" t="str">
        <f t="shared" si="848"/>
        <v>MP</v>
      </c>
      <c r="AL172" s="250" t="str">
        <f t="shared" si="849"/>
        <v>MP</v>
      </c>
      <c r="AM172" s="256" t="str">
        <f t="shared" si="955"/>
        <v>MP</v>
      </c>
      <c r="AN172" s="250" t="str">
        <f t="shared" si="851"/>
        <v>MP</v>
      </c>
      <c r="AO172" s="275" t="str">
        <f t="shared" si="852"/>
        <v>MP</v>
      </c>
      <c r="AP172" s="250" t="str">
        <f t="shared" si="853"/>
        <v>MP</v>
      </c>
      <c r="AQ172" s="96" t="str">
        <f t="shared" si="854"/>
        <v/>
      </c>
      <c r="AR172" s="96" t="str">
        <f t="shared" si="855"/>
        <v/>
      </c>
      <c r="AS172" s="96" t="str">
        <f t="shared" si="856"/>
        <v/>
      </c>
      <c r="AT172" s="96"/>
      <c r="AU172" s="235" t="s">
        <v>2662</v>
      </c>
      <c r="AV172" s="235" t="s">
        <v>979</v>
      </c>
      <c r="AW172" s="96"/>
      <c r="AX172" s="96"/>
      <c r="AY172" s="96"/>
      <c r="AZ172" s="96"/>
      <c r="BA172" s="96"/>
      <c r="BB172" s="96"/>
      <c r="BC172" s="96"/>
      <c r="BD172" s="96"/>
      <c r="BE172" s="96"/>
      <c r="BF172" s="96"/>
      <c r="BG172" s="96"/>
      <c r="BH172" s="96"/>
      <c r="BI172" s="96"/>
      <c r="BJ172" s="96"/>
      <c r="BK172" s="96"/>
      <c r="BL172" s="96"/>
      <c r="BM172" s="96"/>
      <c r="BN172" s="96"/>
      <c r="BO172" s="96"/>
      <c r="BP172" s="96"/>
      <c r="BQ172" s="96"/>
      <c r="BR172" s="96"/>
      <c r="BS172" s="96"/>
      <c r="BT172" s="96"/>
      <c r="BU172" s="96"/>
      <c r="BV172" s="96"/>
      <c r="BW172" s="96"/>
      <c r="BX172" s="96"/>
      <c r="BY172" s="96"/>
      <c r="BZ172" s="96"/>
      <c r="CA172" s="96"/>
      <c r="CB172" s="96"/>
      <c r="CC172" s="96"/>
      <c r="CD172" s="96"/>
      <c r="CE172" s="96"/>
      <c r="CF172" s="96"/>
    </row>
    <row r="173" spans="1:84" ht="20.399999999999999">
      <c r="A173" s="249">
        <v>45079.569964178241</v>
      </c>
      <c r="B173" s="250" t="s">
        <v>3884</v>
      </c>
      <c r="C173" s="251" t="str">
        <f t="array" ref="C173">UPPER(B173)</f>
        <v>CHOPPERLA.VASUDHA@GMAIL.COM</v>
      </c>
      <c r="D173" s="251" t="s">
        <v>4046</v>
      </c>
      <c r="E173" s="250" t="s">
        <v>4047</v>
      </c>
      <c r="F173" s="252" t="str">
        <f t="shared" si="0"/>
        <v xml:space="preserve">VASUDHA CHOPPERLA </v>
      </c>
      <c r="G173" s="253">
        <v>6303863511</v>
      </c>
      <c r="H173" s="250" t="s">
        <v>2493</v>
      </c>
      <c r="I173" s="250" t="s">
        <v>2493</v>
      </c>
      <c r="J173" s="96"/>
      <c r="K173" s="96"/>
      <c r="L173" s="96"/>
      <c r="M173" s="96"/>
      <c r="N173" s="96"/>
      <c r="O173" s="96"/>
      <c r="P173" s="250" t="s">
        <v>3499</v>
      </c>
      <c r="Q173" s="250" t="s">
        <v>23</v>
      </c>
      <c r="R173" s="96"/>
      <c r="S173" s="254" t="s">
        <v>1731</v>
      </c>
      <c r="T173" s="255" t="str">
        <f t="shared" si="1"/>
        <v/>
      </c>
      <c r="U173" s="254" t="str">
        <f t="shared" ref="U173:V173" si="976">IF(OR(($T173 = "Y"),ISNUMBER(SEARCH(U$1, $L173)), ISNUMBER(SEARCH(U$1, $N173)), ISNUMBER(SEARCH(U$1, $P173))), "Y", "")</f>
        <v>Y</v>
      </c>
      <c r="V173" s="255" t="str">
        <f t="shared" si="976"/>
        <v/>
      </c>
      <c r="W173" s="96" t="str">
        <f t="shared" ref="W173:X173" si="977">IF(OR(($V173="Y"),($T173 = "Y"),ISNUMBER(SEARCH(W$1, $L173)), ISNUMBER(SEARCH(W$1, $N173)), ISNUMBER(SEARCH(W$1, $P173))), "Y", "")</f>
        <v/>
      </c>
      <c r="X173" s="96" t="str">
        <f t="shared" si="977"/>
        <v/>
      </c>
      <c r="Y173" s="255" t="str">
        <f t="shared" si="4"/>
        <v/>
      </c>
      <c r="Z173" s="96" t="str">
        <f t="shared" ref="Z173:AA173" si="978">IF(OR(($Y173="Y"),($T173 = "Y"),ISNUMBER(SEARCH(Z$1, $L173)), ISNUMBER(SEARCH(Z$1, $N173)), ISNUMBER(SEARCH(Z$1, $P173))), "Y", "")</f>
        <v/>
      </c>
      <c r="AA173" s="96" t="str">
        <f t="shared" si="978"/>
        <v/>
      </c>
      <c r="AB173" s="96" t="str">
        <f t="shared" ref="AB173:AC173" si="979">IF(OR(($T173 = "Y"),ISNUMBER(SEARCH(AB$1, $L173)), ISNUMBER(SEARCH(AB$1, $N173)), ISNUMBER(SEARCH(AB$1, $P173))), "Y", "")</f>
        <v/>
      </c>
      <c r="AC173" s="255" t="str">
        <f t="shared" si="979"/>
        <v/>
      </c>
      <c r="AD173" s="96" t="str">
        <f t="shared" ref="AD173:AE173" si="980">IF(OR(($AC173="Y"),($T173 = "Y"),ISNUMBER(SEARCH(AD$1, $L173)), ISNUMBER(SEARCH(AD$1, $N173)), ISNUMBER(SEARCH(AD$1, $P173))), "Y", "")</f>
        <v/>
      </c>
      <c r="AE173" s="96" t="str">
        <f t="shared" si="980"/>
        <v/>
      </c>
      <c r="AF173" s="96" t="str">
        <f t="shared" si="8"/>
        <v/>
      </c>
      <c r="AG173" s="15">
        <f t="shared" si="476"/>
        <v>1</v>
      </c>
      <c r="AH173" s="250" t="s">
        <v>3546</v>
      </c>
      <c r="AI173" s="250" t="str">
        <f t="shared" si="846"/>
        <v>MP</v>
      </c>
      <c r="AJ173" s="96" t="str">
        <f t="shared" si="847"/>
        <v/>
      </c>
      <c r="AK173" s="96" t="str">
        <f t="shared" si="848"/>
        <v/>
      </c>
      <c r="AL173" s="96" t="str">
        <f t="shared" si="849"/>
        <v/>
      </c>
      <c r="AM173" s="262" t="str">
        <f>IF((AA173="Y"),AI173,"")</f>
        <v/>
      </c>
      <c r="AN173" s="96" t="str">
        <f t="shared" si="851"/>
        <v/>
      </c>
      <c r="AO173" s="264" t="str">
        <f t="shared" si="852"/>
        <v/>
      </c>
      <c r="AP173" s="96" t="str">
        <f t="shared" si="853"/>
        <v/>
      </c>
      <c r="AQ173" s="96" t="str">
        <f t="shared" si="854"/>
        <v/>
      </c>
      <c r="AR173" s="96" t="str">
        <f t="shared" si="855"/>
        <v/>
      </c>
      <c r="AS173" s="96" t="str">
        <f t="shared" si="856"/>
        <v/>
      </c>
      <c r="AT173" s="96"/>
      <c r="AU173" s="96"/>
      <c r="AV173" s="96"/>
      <c r="AW173" s="96"/>
      <c r="AX173" s="96"/>
      <c r="AY173" s="96"/>
      <c r="AZ173" s="96"/>
      <c r="BA173" s="96"/>
      <c r="BB173" s="96"/>
      <c r="BC173" s="96"/>
      <c r="BD173" s="96"/>
      <c r="BE173" s="96"/>
      <c r="BF173" s="96"/>
      <c r="BG173" s="96"/>
      <c r="BH173" s="96"/>
      <c r="BI173" s="96"/>
      <c r="BJ173" s="96"/>
      <c r="BK173" s="96"/>
      <c r="BL173" s="96"/>
      <c r="BM173" s="96"/>
      <c r="BN173" s="96"/>
      <c r="BO173" s="96"/>
      <c r="BP173" s="96"/>
      <c r="BQ173" s="96"/>
      <c r="BR173" s="96"/>
      <c r="BS173" s="96"/>
      <c r="BT173" s="96"/>
      <c r="BU173" s="96"/>
      <c r="BV173" s="96"/>
      <c r="BW173" s="96"/>
      <c r="BX173" s="96"/>
      <c r="BY173" s="96"/>
      <c r="BZ173" s="96"/>
      <c r="CA173" s="96"/>
      <c r="CB173" s="96"/>
      <c r="CC173" s="96"/>
      <c r="CD173" s="96"/>
      <c r="CE173" s="96"/>
      <c r="CF173" s="96"/>
    </row>
    <row r="174" spans="1:84" ht="20.399999999999999">
      <c r="A174" s="249">
        <v>45079.573728125004</v>
      </c>
      <c r="B174" s="250" t="s">
        <v>4048</v>
      </c>
      <c r="C174" s="251" t="str">
        <f t="array" ref="C174">UPPER(B174)</f>
        <v>RAJNI040@GMAIL.COM</v>
      </c>
      <c r="D174" s="250" t="s">
        <v>4049</v>
      </c>
      <c r="E174" s="250" t="s">
        <v>4050</v>
      </c>
      <c r="F174" s="252" t="str">
        <f t="shared" si="0"/>
        <v xml:space="preserve">RAJANI JEEVANGIKAR </v>
      </c>
      <c r="G174" s="253">
        <v>4699227289</v>
      </c>
      <c r="H174" s="250" t="s">
        <v>18</v>
      </c>
      <c r="I174" s="250" t="s">
        <v>35</v>
      </c>
      <c r="J174" s="96"/>
      <c r="K174" s="96"/>
      <c r="L174" s="96"/>
      <c r="M174" s="250" t="s">
        <v>30</v>
      </c>
      <c r="N174" s="250" t="s">
        <v>3642</v>
      </c>
      <c r="O174" s="96"/>
      <c r="P174" s="96"/>
      <c r="Q174" s="250" t="s">
        <v>23</v>
      </c>
      <c r="R174" s="96"/>
      <c r="S174" s="254" t="s">
        <v>1731</v>
      </c>
      <c r="T174" s="255" t="str">
        <f t="shared" si="1"/>
        <v/>
      </c>
      <c r="U174" s="254" t="str">
        <f t="shared" ref="U174:V174" si="981">IF(OR(($T174 = "Y"),ISNUMBER(SEARCH(U$1, $L174)), ISNUMBER(SEARCH(U$1, $N174)), ISNUMBER(SEARCH(U$1, $P174))), "Y", "")</f>
        <v>Y</v>
      </c>
      <c r="V174" s="255" t="str">
        <f t="shared" si="981"/>
        <v/>
      </c>
      <c r="W174" s="96" t="str">
        <f t="shared" ref="W174:X174" si="982">IF(OR(($V174="Y"),($T174 = "Y"),ISNUMBER(SEARCH(W$1, $L174)), ISNUMBER(SEARCH(W$1, $N174)), ISNUMBER(SEARCH(W$1, $P174))), "Y", "")</f>
        <v/>
      </c>
      <c r="X174" s="254" t="str">
        <f t="shared" si="982"/>
        <v>Y</v>
      </c>
      <c r="Y174" s="255" t="str">
        <f t="shared" si="4"/>
        <v/>
      </c>
      <c r="Z174" s="96" t="str">
        <f t="shared" ref="Z174:AA174" si="983">IF(OR(($Y174="Y"),($T174 = "Y"),ISNUMBER(SEARCH(Z$1, $L174)), ISNUMBER(SEARCH(Z$1, $N174)), ISNUMBER(SEARCH(Z$1, $P174))), "Y", "")</f>
        <v/>
      </c>
      <c r="AA174" s="254" t="str">
        <f t="shared" si="983"/>
        <v>Y</v>
      </c>
      <c r="AB174" s="96" t="str">
        <f t="shared" ref="AB174:AC174" si="984">IF(OR(($T174 = "Y"),ISNUMBER(SEARCH(AB$1, $L174)), ISNUMBER(SEARCH(AB$1, $N174)), ISNUMBER(SEARCH(AB$1, $P174))), "Y", "")</f>
        <v/>
      </c>
      <c r="AC174" s="255" t="str">
        <f t="shared" si="984"/>
        <v/>
      </c>
      <c r="AD174" s="96" t="str">
        <f t="shared" ref="AD174:AE174" si="985">IF(OR(($AC174="Y"),($T174 = "Y"),ISNUMBER(SEARCH(AD$1, $L174)), ISNUMBER(SEARCH(AD$1, $N174)), ISNUMBER(SEARCH(AD$1, $P174))), "Y", "")</f>
        <v/>
      </c>
      <c r="AE174" s="96" t="str">
        <f t="shared" si="985"/>
        <v/>
      </c>
      <c r="AF174" s="254" t="str">
        <f t="shared" si="8"/>
        <v>Y</v>
      </c>
      <c r="AG174" s="15">
        <f t="shared" si="476"/>
        <v>4</v>
      </c>
      <c r="AH174" s="250" t="s">
        <v>3546</v>
      </c>
      <c r="AI174" s="250" t="str">
        <f t="shared" si="846"/>
        <v>MP</v>
      </c>
      <c r="AJ174" s="96" t="str">
        <f t="shared" si="847"/>
        <v/>
      </c>
      <c r="AK174" s="250" t="str">
        <f t="shared" si="848"/>
        <v>MP</v>
      </c>
      <c r="AL174" s="96" t="str">
        <f t="shared" si="849"/>
        <v/>
      </c>
      <c r="AM174" s="256" t="str">
        <f>IF(AND((S174="F"),(AA174="Y")),"MP","")</f>
        <v>MP</v>
      </c>
      <c r="AN174" s="96" t="str">
        <f t="shared" si="851"/>
        <v/>
      </c>
      <c r="AO174" s="264" t="str">
        <f t="shared" si="852"/>
        <v/>
      </c>
      <c r="AP174" s="96" t="str">
        <f t="shared" si="853"/>
        <v/>
      </c>
      <c r="AQ174" s="96" t="str">
        <f t="shared" si="854"/>
        <v/>
      </c>
      <c r="AR174" s="96" t="str">
        <f t="shared" si="855"/>
        <v/>
      </c>
      <c r="AS174" s="250" t="str">
        <f t="shared" si="856"/>
        <v>MP</v>
      </c>
      <c r="AT174" s="96"/>
      <c r="AU174" s="96"/>
      <c r="AV174" s="96"/>
      <c r="AW174" s="96"/>
      <c r="AX174" s="96"/>
      <c r="AY174" s="96"/>
      <c r="AZ174" s="96"/>
      <c r="BA174" s="96"/>
      <c r="BB174" s="96"/>
      <c r="BC174" s="96"/>
      <c r="BD174" s="96"/>
      <c r="BE174" s="96"/>
      <c r="BF174" s="96"/>
      <c r="BG174" s="96"/>
      <c r="BH174" s="96"/>
      <c r="BI174" s="96"/>
      <c r="BJ174" s="96"/>
      <c r="BK174" s="96"/>
      <c r="BL174" s="96"/>
      <c r="BM174" s="96"/>
      <c r="BN174" s="96"/>
      <c r="BO174" s="96"/>
      <c r="BP174" s="96"/>
      <c r="BQ174" s="96"/>
      <c r="BR174" s="96"/>
      <c r="BS174" s="96"/>
      <c r="BT174" s="96"/>
      <c r="BU174" s="96"/>
      <c r="BV174" s="96"/>
      <c r="BW174" s="96"/>
      <c r="BX174" s="96"/>
      <c r="BY174" s="96"/>
      <c r="BZ174" s="96"/>
      <c r="CA174" s="96"/>
      <c r="CB174" s="96"/>
      <c r="CC174" s="96"/>
      <c r="CD174" s="96"/>
      <c r="CE174" s="96"/>
      <c r="CF174" s="96"/>
    </row>
    <row r="175" spans="1:84" ht="20.399999999999999">
      <c r="A175" s="249">
        <v>45079.579825312496</v>
      </c>
      <c r="B175" s="250" t="s">
        <v>4051</v>
      </c>
      <c r="C175" s="251" t="str">
        <f t="array" ref="C175">UPPER(B175)</f>
        <v>CVSRLALITHA@GMAIL.COM</v>
      </c>
      <c r="D175" s="250" t="s">
        <v>2111</v>
      </c>
      <c r="E175" s="250" t="s">
        <v>4052</v>
      </c>
      <c r="F175" s="252" t="str">
        <f t="shared" si="0"/>
        <v>LALITHATURIMELLA</v>
      </c>
      <c r="G175" s="253">
        <v>4695623739</v>
      </c>
      <c r="H175" s="250" t="s">
        <v>18</v>
      </c>
      <c r="I175" s="250" t="s">
        <v>35</v>
      </c>
      <c r="J175" s="96"/>
      <c r="K175" s="96"/>
      <c r="L175" s="96"/>
      <c r="M175" s="250" t="s">
        <v>30</v>
      </c>
      <c r="N175" s="250" t="s">
        <v>3558</v>
      </c>
      <c r="O175" s="96"/>
      <c r="P175" s="96"/>
      <c r="Q175" s="250" t="s">
        <v>23</v>
      </c>
      <c r="R175" s="96"/>
      <c r="S175" s="254" t="s">
        <v>1731</v>
      </c>
      <c r="T175" s="255" t="str">
        <f t="shared" si="1"/>
        <v/>
      </c>
      <c r="U175" s="96" t="str">
        <f t="shared" ref="U175:V175" si="986">IF(OR(($T175 = "Y"),ISNUMBER(SEARCH(U$1, $L175)), ISNUMBER(SEARCH(U$1, $N175)), ISNUMBER(SEARCH(U$1, $P175))), "Y", "")</f>
        <v/>
      </c>
      <c r="V175" s="255" t="str">
        <f t="shared" si="986"/>
        <v/>
      </c>
      <c r="W175" s="96" t="str">
        <f t="shared" ref="W175:X175" si="987">IF(OR(($V175="Y"),($T175 = "Y"),ISNUMBER(SEARCH(W$1, $L175)), ISNUMBER(SEARCH(W$1, $N175)), ISNUMBER(SEARCH(W$1, $P175))), "Y", "")</f>
        <v/>
      </c>
      <c r="X175" s="96" t="str">
        <f t="shared" si="987"/>
        <v/>
      </c>
      <c r="Y175" s="255" t="str">
        <f t="shared" si="4"/>
        <v/>
      </c>
      <c r="Z175" s="254" t="str">
        <f t="shared" ref="Z175:AA175" si="988">IF(OR(($Y175="Y"),($T175 = "Y"),ISNUMBER(SEARCH(Z$1, $L175)), ISNUMBER(SEARCH(Z$1, $N175)), ISNUMBER(SEARCH(Z$1, $P175))), "Y", "")</f>
        <v>Y</v>
      </c>
      <c r="AA175" s="96" t="str">
        <f t="shared" si="988"/>
        <v/>
      </c>
      <c r="AB175" s="96" t="str">
        <f t="shared" ref="AB175:AC175" si="989">IF(OR(($T175 = "Y"),ISNUMBER(SEARCH(AB$1, $L175)), ISNUMBER(SEARCH(AB$1, $N175)), ISNUMBER(SEARCH(AB$1, $P175))), "Y", "")</f>
        <v/>
      </c>
      <c r="AC175" s="255" t="str">
        <f t="shared" si="989"/>
        <v/>
      </c>
      <c r="AD175" s="254" t="str">
        <f t="shared" ref="AD175:AE175" si="990">IF(OR(($AC175="Y"),($T175 = "Y"),ISNUMBER(SEARCH(AD$1, $L175)), ISNUMBER(SEARCH(AD$1, $N175)), ISNUMBER(SEARCH(AD$1, $P175))), "Y", "")</f>
        <v>Y</v>
      </c>
      <c r="AE175" s="96" t="str">
        <f t="shared" si="990"/>
        <v/>
      </c>
      <c r="AF175" s="96" t="str">
        <f t="shared" si="8"/>
        <v/>
      </c>
      <c r="AG175" s="15">
        <f t="shared" si="476"/>
        <v>2</v>
      </c>
      <c r="AH175" s="250" t="s">
        <v>3546</v>
      </c>
      <c r="AI175" s="96" t="str">
        <f t="shared" si="846"/>
        <v/>
      </c>
      <c r="AJ175" s="96" t="str">
        <f t="shared" si="847"/>
        <v/>
      </c>
      <c r="AK175" s="96" t="str">
        <f t="shared" si="848"/>
        <v/>
      </c>
      <c r="AL175" s="250" t="str">
        <f t="shared" si="849"/>
        <v>MP</v>
      </c>
      <c r="AM175" s="262" t="str">
        <f>IF((AA175="Y"),AI175,"")</f>
        <v/>
      </c>
      <c r="AN175" s="96" t="str">
        <f t="shared" si="851"/>
        <v/>
      </c>
      <c r="AO175" s="264" t="str">
        <f t="shared" si="852"/>
        <v/>
      </c>
      <c r="AP175" s="250" t="str">
        <f t="shared" si="853"/>
        <v>MP</v>
      </c>
      <c r="AQ175" s="96" t="str">
        <f t="shared" si="854"/>
        <v/>
      </c>
      <c r="AR175" s="96" t="str">
        <f t="shared" si="855"/>
        <v/>
      </c>
      <c r="AS175" s="96" t="str">
        <f t="shared" si="856"/>
        <v/>
      </c>
      <c r="AT175" s="96"/>
      <c r="AU175" s="96"/>
      <c r="AV175" s="96"/>
      <c r="AW175" s="96"/>
      <c r="AX175" s="96"/>
      <c r="AY175" s="96"/>
      <c r="AZ175" s="96"/>
      <c r="BA175" s="96"/>
      <c r="BB175" s="96"/>
      <c r="BC175" s="96"/>
      <c r="BD175" s="96"/>
      <c r="BE175" s="96"/>
      <c r="BF175" s="96"/>
      <c r="BG175" s="96"/>
      <c r="BH175" s="96"/>
      <c r="BI175" s="96"/>
      <c r="BJ175" s="96"/>
      <c r="BK175" s="96"/>
      <c r="BL175" s="96"/>
      <c r="BM175" s="96"/>
      <c r="BN175" s="96"/>
      <c r="BO175" s="96"/>
      <c r="BP175" s="96"/>
      <c r="BQ175" s="96"/>
      <c r="BR175" s="96"/>
      <c r="BS175" s="96"/>
      <c r="BT175" s="96"/>
      <c r="BU175" s="96"/>
      <c r="BV175" s="96"/>
      <c r="BW175" s="96"/>
      <c r="BX175" s="96"/>
      <c r="BY175" s="96"/>
      <c r="BZ175" s="96"/>
      <c r="CA175" s="96"/>
      <c r="CB175" s="96"/>
      <c r="CC175" s="96"/>
      <c r="CD175" s="96"/>
      <c r="CE175" s="96"/>
      <c r="CF175" s="96"/>
    </row>
    <row r="176" spans="1:84" ht="20.399999999999999">
      <c r="A176" s="249">
        <v>45079.592372523148</v>
      </c>
      <c r="B176" s="250" t="s">
        <v>4053</v>
      </c>
      <c r="C176" s="251" t="str">
        <f t="array" ref="C176">UPPER(B176)</f>
        <v>KHUSHI.HIREMATH.1@GMAIL.COM</v>
      </c>
      <c r="D176" s="250" t="s">
        <v>4054</v>
      </c>
      <c r="E176" s="250" t="s">
        <v>4055</v>
      </c>
      <c r="F176" s="252" t="str">
        <f t="shared" si="0"/>
        <v>KHUSHIHIREMATH</v>
      </c>
      <c r="G176" s="250" t="s">
        <v>4056</v>
      </c>
      <c r="H176" s="250" t="s">
        <v>18</v>
      </c>
      <c r="I176" s="250" t="s">
        <v>35</v>
      </c>
      <c r="J176" s="96"/>
      <c r="K176" s="96"/>
      <c r="L176" s="96"/>
      <c r="M176" s="250" t="s">
        <v>22</v>
      </c>
      <c r="N176" s="250" t="s">
        <v>3503</v>
      </c>
      <c r="O176" s="96"/>
      <c r="P176" s="96"/>
      <c r="Q176" s="250" t="s">
        <v>23</v>
      </c>
      <c r="R176" s="96"/>
      <c r="S176" s="254" t="s">
        <v>1727</v>
      </c>
      <c r="T176" s="255" t="str">
        <f t="shared" si="1"/>
        <v/>
      </c>
      <c r="U176" s="96" t="str">
        <f t="shared" ref="U176:V176" si="991">IF(OR(($T176 = "Y"),ISNUMBER(SEARCH(U$1, $L176)), ISNUMBER(SEARCH(U$1, $N176)), ISNUMBER(SEARCH(U$1, $P176))), "Y", "")</f>
        <v/>
      </c>
      <c r="V176" s="255" t="str">
        <f t="shared" si="991"/>
        <v/>
      </c>
      <c r="W176" s="96" t="str">
        <f t="shared" ref="W176:X176" si="992">IF(OR(($V176="Y"),($T176 = "Y"),ISNUMBER(SEARCH(W$1, $L176)), ISNUMBER(SEARCH(W$1, $N176)), ISNUMBER(SEARCH(W$1, $P176))), "Y", "")</f>
        <v/>
      </c>
      <c r="X176" s="96" t="str">
        <f t="shared" si="992"/>
        <v/>
      </c>
      <c r="Y176" s="258" t="str">
        <f t="shared" si="4"/>
        <v>Y</v>
      </c>
      <c r="Z176" s="254" t="str">
        <f t="shared" ref="Z176:AA176" si="993">IF(OR(($Y176="Y"),($T176 = "Y"),ISNUMBER(SEARCH(Z$1, $L176)), ISNUMBER(SEARCH(Z$1, $N176)), ISNUMBER(SEARCH(Z$1, $P176))), "Y", "")</f>
        <v>Y</v>
      </c>
      <c r="AA176" s="254" t="str">
        <f t="shared" si="993"/>
        <v>Y</v>
      </c>
      <c r="AB176" s="96" t="str">
        <f t="shared" ref="AB176:AC176" si="994">IF(OR(($T176 = "Y"),ISNUMBER(SEARCH(AB$1, $L176)), ISNUMBER(SEARCH(AB$1, $N176)), ISNUMBER(SEARCH(AB$1, $P176))), "Y", "")</f>
        <v/>
      </c>
      <c r="AC176" s="255" t="str">
        <f t="shared" si="994"/>
        <v/>
      </c>
      <c r="AD176" s="96" t="str">
        <f t="shared" ref="AD176:AE176" si="995">IF(OR(($AC176="Y"),($T176 = "Y"),ISNUMBER(SEARCH(AD$1, $L176)), ISNUMBER(SEARCH(AD$1, $N176)), ISNUMBER(SEARCH(AD$1, $P176))), "Y", "")</f>
        <v/>
      </c>
      <c r="AE176" s="96" t="str">
        <f t="shared" si="995"/>
        <v/>
      </c>
      <c r="AF176" s="96" t="str">
        <f t="shared" si="8"/>
        <v/>
      </c>
      <c r="AG176" s="15">
        <f t="shared" si="476"/>
        <v>2</v>
      </c>
      <c r="AH176" s="250" t="s">
        <v>3546</v>
      </c>
      <c r="AI176" s="96" t="str">
        <f t="shared" ref="AI176:AI177" si="996">IF((U176="Y"),AH176,"")</f>
        <v/>
      </c>
      <c r="AJ176" s="96" t="str">
        <f t="shared" ref="AJ176:AJ177" si="997">IF((W176="Y"),AH176,"")</f>
        <v/>
      </c>
      <c r="AK176" s="96" t="str">
        <f t="shared" ref="AK176:AK177" si="998">IF((X176="Y"),AH176,"")</f>
        <v/>
      </c>
      <c r="AL176" s="235" t="str">
        <f t="shared" ref="AL176:AL177" si="999">IF((Z176="Y"),AH176,"")</f>
        <v>MP</v>
      </c>
      <c r="AM176" s="256" t="str">
        <f t="shared" ref="AM176:AM177" si="1000">IF((AA176="Y"),AH176,"")</f>
        <v>MP</v>
      </c>
      <c r="AN176" s="96" t="str">
        <f t="shared" ref="AN176:AN177" si="1001">IF((AB176="Y"),AH176,"")</f>
        <v/>
      </c>
      <c r="AO176" s="264" t="str">
        <f t="shared" ref="AO176:AO177" si="1002">IF((AB176="Y"),AH176,"")</f>
        <v/>
      </c>
      <c r="AP176" s="96" t="str">
        <f t="shared" ref="AP176:AP177" si="1003">IF((AD176="Y"),AH176,"")</f>
        <v/>
      </c>
      <c r="AQ176" s="96" t="str">
        <f t="shared" ref="AQ176:AQ177" si="1004">IF((AE176="Y"),AH176,"")</f>
        <v/>
      </c>
      <c r="AR176" s="96"/>
      <c r="AS176" s="96" t="str">
        <f t="shared" ref="AS176:AS177" si="1005">IF((AF176="Y"),AH176,"")</f>
        <v/>
      </c>
      <c r="AT176" s="96"/>
      <c r="AU176" s="96"/>
      <c r="AV176" s="96"/>
      <c r="AW176" s="96"/>
      <c r="AX176" s="96"/>
      <c r="AY176" s="96"/>
      <c r="AZ176" s="96"/>
      <c r="BA176" s="96"/>
      <c r="BB176" s="96"/>
      <c r="BC176" s="96"/>
      <c r="BD176" s="96"/>
      <c r="BE176" s="96"/>
      <c r="BF176" s="96"/>
      <c r="BG176" s="96"/>
      <c r="BH176" s="96"/>
      <c r="BI176" s="96"/>
      <c r="BJ176" s="96"/>
      <c r="BK176" s="96"/>
      <c r="BL176" s="96"/>
      <c r="BM176" s="96"/>
      <c r="BN176" s="96"/>
      <c r="BO176" s="96"/>
      <c r="BP176" s="96"/>
      <c r="BQ176" s="96"/>
      <c r="BR176" s="96"/>
      <c r="BS176" s="96"/>
      <c r="BT176" s="96"/>
      <c r="BU176" s="96"/>
      <c r="BV176" s="96"/>
      <c r="BW176" s="96"/>
      <c r="BX176" s="96"/>
      <c r="BY176" s="96"/>
      <c r="BZ176" s="96"/>
      <c r="CA176" s="96"/>
      <c r="CB176" s="96"/>
      <c r="CC176" s="96"/>
      <c r="CD176" s="96"/>
      <c r="CE176" s="96"/>
      <c r="CF176" s="96"/>
    </row>
    <row r="177" spans="1:84" ht="20.399999999999999">
      <c r="A177" s="249">
        <v>45079.625779918977</v>
      </c>
      <c r="B177" s="250" t="s">
        <v>4057</v>
      </c>
      <c r="C177" s="251" t="str">
        <f t="array" ref="C177">UPPER(B177)</f>
        <v>RAKESHKUMAR4UHERE@GMAIL.COM</v>
      </c>
      <c r="D177" s="250" t="s">
        <v>4058</v>
      </c>
      <c r="E177" s="250" t="s">
        <v>4059</v>
      </c>
      <c r="F177" s="252" t="str">
        <f t="shared" si="0"/>
        <v>RAKESH KUMARVAKKALAGADDA</v>
      </c>
      <c r="G177" s="253">
        <v>9154008138</v>
      </c>
      <c r="H177" s="250" t="s">
        <v>18</v>
      </c>
      <c r="I177" s="250" t="s">
        <v>20</v>
      </c>
      <c r="J177" s="250" t="s">
        <v>99</v>
      </c>
      <c r="K177" s="250" t="s">
        <v>30</v>
      </c>
      <c r="L177" s="250" t="s">
        <v>4060</v>
      </c>
      <c r="M177" s="96"/>
      <c r="N177" s="96"/>
      <c r="O177" s="96"/>
      <c r="P177" s="96"/>
      <c r="Q177" s="250" t="s">
        <v>23</v>
      </c>
      <c r="R177" s="96"/>
      <c r="S177" s="254" t="s">
        <v>1727</v>
      </c>
      <c r="T177" s="255" t="str">
        <f t="shared" si="1"/>
        <v/>
      </c>
      <c r="U177" s="254" t="str">
        <f t="shared" ref="U177:V177" si="1006">IF(OR(($T177 = "Y"),ISNUMBER(SEARCH(U$1, $L177)), ISNUMBER(SEARCH(U$1, $N177)), ISNUMBER(SEARCH(U$1, $P177))), "Y", "")</f>
        <v>Y</v>
      </c>
      <c r="V177" s="255" t="str">
        <f t="shared" si="1006"/>
        <v/>
      </c>
      <c r="W177" s="254" t="str">
        <f t="shared" ref="W177:X177" si="1007">IF(OR(($V177="Y"),($T177 = "Y"),ISNUMBER(SEARCH(W$1, $L177)), ISNUMBER(SEARCH(W$1, $N177)), ISNUMBER(SEARCH(W$1, $P177))), "Y", "")</f>
        <v>Y</v>
      </c>
      <c r="X177" s="254" t="str">
        <f t="shared" si="1007"/>
        <v>Y</v>
      </c>
      <c r="Y177" s="258" t="str">
        <f t="shared" si="4"/>
        <v>Y</v>
      </c>
      <c r="Z177" s="254" t="str">
        <f t="shared" ref="Z177:AA177" si="1008">IF(OR(($Y177="Y"),($T177 = "Y"),ISNUMBER(SEARCH(Z$1, $L177)), ISNUMBER(SEARCH(Z$1, $N177)), ISNUMBER(SEARCH(Z$1, $P177))), "Y", "")</f>
        <v>Y</v>
      </c>
      <c r="AA177" s="254" t="str">
        <f t="shared" si="1008"/>
        <v>Y</v>
      </c>
      <c r="AB177" s="254" t="str">
        <f t="shared" ref="AB177:AC177" si="1009">IF(OR(($T177 = "Y"),ISNUMBER(SEARCH(AB$1, $L177)), ISNUMBER(SEARCH(AB$1, $N177)), ISNUMBER(SEARCH(AB$1, $P177))), "Y", "")</f>
        <v>Y</v>
      </c>
      <c r="AC177" s="255" t="str">
        <f t="shared" si="1009"/>
        <v/>
      </c>
      <c r="AD177" s="96" t="str">
        <f t="shared" ref="AD177:AE177" si="1010">IF(OR(($AC177="Y"),($T177 = "Y"),ISNUMBER(SEARCH(AD$1, $L177)), ISNUMBER(SEARCH(AD$1, $N177)), ISNUMBER(SEARCH(AD$1, $P177))), "Y", "")</f>
        <v/>
      </c>
      <c r="AE177" s="96" t="str">
        <f t="shared" si="1010"/>
        <v/>
      </c>
      <c r="AF177" s="96" t="str">
        <f t="shared" si="8"/>
        <v/>
      </c>
      <c r="AG177" s="15">
        <f t="shared" si="476"/>
        <v>6</v>
      </c>
      <c r="AH177" s="250" t="s">
        <v>3546</v>
      </c>
      <c r="AI177" s="235" t="str">
        <f t="shared" si="996"/>
        <v>MP</v>
      </c>
      <c r="AJ177" s="235" t="str">
        <f t="shared" si="997"/>
        <v>MP</v>
      </c>
      <c r="AK177" s="235" t="str">
        <f t="shared" si="998"/>
        <v>MP</v>
      </c>
      <c r="AL177" s="235" t="str">
        <f t="shared" si="999"/>
        <v>MP</v>
      </c>
      <c r="AM177" s="256" t="str">
        <f t="shared" si="1000"/>
        <v>MP</v>
      </c>
      <c r="AN177" s="235" t="str">
        <f t="shared" si="1001"/>
        <v>MP</v>
      </c>
      <c r="AO177" s="257" t="str">
        <f t="shared" si="1002"/>
        <v>MP</v>
      </c>
      <c r="AP177" s="96" t="str">
        <f t="shared" si="1003"/>
        <v/>
      </c>
      <c r="AQ177" s="96" t="str">
        <f t="shared" si="1004"/>
        <v/>
      </c>
      <c r="AR177" s="96"/>
      <c r="AS177" s="96" t="str">
        <f t="shared" si="1005"/>
        <v/>
      </c>
      <c r="AT177" s="96"/>
      <c r="AU177" s="96"/>
      <c r="AV177" s="96"/>
      <c r="AW177" s="96"/>
      <c r="AX177" s="96"/>
      <c r="AY177" s="96"/>
      <c r="AZ177" s="96"/>
      <c r="BA177" s="96"/>
      <c r="BB177" s="96"/>
      <c r="BC177" s="96"/>
      <c r="BD177" s="96"/>
      <c r="BE177" s="96"/>
      <c r="BF177" s="96"/>
      <c r="BG177" s="96"/>
      <c r="BH177" s="96"/>
      <c r="BI177" s="96"/>
      <c r="BJ177" s="96"/>
      <c r="BK177" s="96"/>
      <c r="BL177" s="96"/>
      <c r="BM177" s="96"/>
      <c r="BN177" s="96"/>
      <c r="BO177" s="96"/>
      <c r="BP177" s="96"/>
      <c r="BQ177" s="96"/>
      <c r="BR177" s="96"/>
      <c r="BS177" s="96"/>
      <c r="BT177" s="96"/>
      <c r="BU177" s="96"/>
      <c r="BV177" s="96"/>
      <c r="BW177" s="96"/>
      <c r="BX177" s="96"/>
      <c r="BY177" s="96"/>
      <c r="BZ177" s="96"/>
      <c r="CA177" s="96"/>
      <c r="CB177" s="96"/>
      <c r="CC177" s="96"/>
      <c r="CD177" s="96"/>
      <c r="CE177" s="96"/>
      <c r="CF177" s="96"/>
    </row>
    <row r="178" spans="1:84" ht="20.399999999999999">
      <c r="A178" s="249">
        <v>45079.626807685185</v>
      </c>
      <c r="B178" s="250" t="s">
        <v>4061</v>
      </c>
      <c r="C178" s="251" t="str">
        <f t="array" ref="C178">UPPER(B178)</f>
        <v>VKR.ISHWARYA@GMAIL.COM</v>
      </c>
      <c r="D178" s="250" t="s">
        <v>4062</v>
      </c>
      <c r="E178" s="250" t="s">
        <v>4063</v>
      </c>
      <c r="F178" s="252" t="str">
        <f t="shared" si="0"/>
        <v>ISHWARYAVANKAYALA KANAKA RAJU</v>
      </c>
      <c r="G178" s="253">
        <v>4243504422</v>
      </c>
      <c r="H178" s="250" t="s">
        <v>18</v>
      </c>
      <c r="I178" s="250" t="s">
        <v>20</v>
      </c>
      <c r="J178" s="250" t="s">
        <v>99</v>
      </c>
      <c r="K178" s="250" t="s">
        <v>30</v>
      </c>
      <c r="L178" s="250" t="s">
        <v>4064</v>
      </c>
      <c r="M178" s="96"/>
      <c r="N178" s="96"/>
      <c r="O178" s="96"/>
      <c r="P178" s="96"/>
      <c r="Q178" s="250" t="s">
        <v>23</v>
      </c>
      <c r="R178" s="96"/>
      <c r="S178" s="254" t="s">
        <v>1731</v>
      </c>
      <c r="T178" s="255" t="str">
        <f t="shared" si="1"/>
        <v/>
      </c>
      <c r="U178" s="254" t="str">
        <f t="shared" ref="U178:V178" si="1011">IF(OR(($T178 = "Y"),ISNUMBER(SEARCH(U$1, $L178)), ISNUMBER(SEARCH(U$1, $N178)), ISNUMBER(SEARCH(U$1, $P178))), "Y", "")</f>
        <v>Y</v>
      </c>
      <c r="V178" s="255" t="str">
        <f t="shared" si="1011"/>
        <v/>
      </c>
      <c r="W178" s="96" t="str">
        <f t="shared" ref="W178:X178" si="1012">IF(OR(($V178="Y"),($T178 = "Y"),ISNUMBER(SEARCH(W$1, $L178)), ISNUMBER(SEARCH(W$1, $N178)), ISNUMBER(SEARCH(W$1, $P178))), "Y", "")</f>
        <v/>
      </c>
      <c r="X178" s="96" t="str">
        <f t="shared" si="1012"/>
        <v/>
      </c>
      <c r="Y178" s="258" t="str">
        <f t="shared" si="4"/>
        <v>Y</v>
      </c>
      <c r="Z178" s="254" t="str">
        <f t="shared" ref="Z178:AA178" si="1013">IF(OR(($Y178="Y"),($T178 = "Y"),ISNUMBER(SEARCH(Z$1, $L178)), ISNUMBER(SEARCH(Z$1, $N178)), ISNUMBER(SEARCH(Z$1, $P178))), "Y", "")</f>
        <v>Y</v>
      </c>
      <c r="AA178" s="254" t="str">
        <f t="shared" si="1013"/>
        <v>Y</v>
      </c>
      <c r="AB178" s="254" t="str">
        <f t="shared" ref="AB178:AC178" si="1014">IF(OR(($T178 = "Y"),ISNUMBER(SEARCH(AB$1, $L178)), ISNUMBER(SEARCH(AB$1, $N178)), ISNUMBER(SEARCH(AB$1, $P178))), "Y", "")</f>
        <v>Y</v>
      </c>
      <c r="AC178" s="255" t="str">
        <f t="shared" si="1014"/>
        <v/>
      </c>
      <c r="AD178" s="96" t="str">
        <f t="shared" ref="AD178:AE178" si="1015">IF(OR(($AC178="Y"),($T178 = "Y"),ISNUMBER(SEARCH(AD$1, $L178)), ISNUMBER(SEARCH(AD$1, $N178)), ISNUMBER(SEARCH(AD$1, $P178))), "Y", "")</f>
        <v/>
      </c>
      <c r="AE178" s="254" t="str">
        <f t="shared" si="1015"/>
        <v>Y</v>
      </c>
      <c r="AF178" s="254" t="str">
        <f t="shared" si="8"/>
        <v>Y</v>
      </c>
      <c r="AG178" s="15">
        <f t="shared" si="476"/>
        <v>6</v>
      </c>
      <c r="AH178" s="250" t="s">
        <v>3546</v>
      </c>
      <c r="AI178" s="235" t="str">
        <f>IF(AND((S178="F"),(U178="Y")),"MP","")</f>
        <v>MP</v>
      </c>
      <c r="AJ178" s="96" t="str">
        <f>IF(AND((S178="F"),(W178="Y")),"MP","")</f>
        <v/>
      </c>
      <c r="AK178" s="96" t="str">
        <f>IF(AND((S178="F"),(X178="Y")),"MP","")</f>
        <v/>
      </c>
      <c r="AL178" s="235" t="str">
        <f>IF(AND((S178="F"),(Z178="Y")),"MP","")</f>
        <v>MP</v>
      </c>
      <c r="AM178" s="256" t="str">
        <f>IF(AND((S178="F"),(AA178="Y")),"MP","")</f>
        <v>MP</v>
      </c>
      <c r="AN178" s="235" t="str">
        <f>IF(AND((S178="F"),(AB178="Y")),"MP","")</f>
        <v>MP</v>
      </c>
      <c r="AO178" s="257" t="str">
        <f>IF(AND((S178="F"),(AB178="Y")),"MP","")</f>
        <v>MP</v>
      </c>
      <c r="AP178" s="96" t="str">
        <f>IF(AND((S178="F"),(AD178="Y")),"MP","")</f>
        <v/>
      </c>
      <c r="AQ178" s="235" t="str">
        <f>IF(AND((S178="F"),(AE178="Y")),"MP","")</f>
        <v>MP</v>
      </c>
      <c r="AR178" s="96" t="str">
        <f>IF(AND((T178="F"),(AD178="Y")),"MP","")</f>
        <v/>
      </c>
      <c r="AS178" s="235" t="str">
        <f>IF(AND((S178="F"),(AF178="Y")),"MP","")</f>
        <v>MP</v>
      </c>
      <c r="AT178" s="96"/>
      <c r="AU178" s="96"/>
      <c r="AV178" s="96"/>
      <c r="AW178" s="96"/>
      <c r="AX178" s="96"/>
      <c r="AY178" s="96"/>
      <c r="AZ178" s="96"/>
      <c r="BA178" s="96"/>
      <c r="BB178" s="96"/>
      <c r="BC178" s="96"/>
      <c r="BD178" s="96"/>
      <c r="BE178" s="96"/>
      <c r="BF178" s="96"/>
      <c r="BG178" s="96"/>
      <c r="BH178" s="96"/>
      <c r="BI178" s="96"/>
      <c r="BJ178" s="96"/>
      <c r="BK178" s="96"/>
      <c r="BL178" s="96"/>
      <c r="BM178" s="96"/>
      <c r="BN178" s="96"/>
      <c r="BO178" s="96"/>
      <c r="BP178" s="96"/>
      <c r="BQ178" s="96"/>
      <c r="BR178" s="96"/>
      <c r="BS178" s="96"/>
      <c r="BT178" s="96"/>
      <c r="BU178" s="96"/>
      <c r="BV178" s="96"/>
      <c r="BW178" s="96"/>
      <c r="BX178" s="96"/>
      <c r="BY178" s="96"/>
      <c r="BZ178" s="96"/>
      <c r="CA178" s="96"/>
      <c r="CB178" s="96"/>
      <c r="CC178" s="96"/>
      <c r="CD178" s="96"/>
      <c r="CE178" s="96"/>
      <c r="CF178" s="96"/>
    </row>
    <row r="179" spans="1:84" ht="20.399999999999999">
      <c r="A179" s="249">
        <v>45079.690690682866</v>
      </c>
      <c r="B179" s="250" t="s">
        <v>4065</v>
      </c>
      <c r="C179" s="251" t="str">
        <f t="array" ref="C179">UPPER(B179)</f>
        <v>SRIRAMCVN@GMAIL.COM</v>
      </c>
      <c r="D179" s="261" t="s">
        <v>773</v>
      </c>
      <c r="E179" s="250" t="s">
        <v>4066</v>
      </c>
      <c r="F179" s="252" t="str">
        <f t="shared" si="0"/>
        <v>SRIRAMCHINTALAPATI</v>
      </c>
      <c r="G179" s="253">
        <v>9726931109</v>
      </c>
      <c r="H179" s="250" t="s">
        <v>18</v>
      </c>
      <c r="I179" s="250" t="s">
        <v>35</v>
      </c>
      <c r="J179" s="96"/>
      <c r="K179" s="96"/>
      <c r="L179" s="96"/>
      <c r="M179" s="250" t="s">
        <v>156</v>
      </c>
      <c r="N179" s="250" t="s">
        <v>4067</v>
      </c>
      <c r="O179" s="96"/>
      <c r="P179" s="96"/>
      <c r="Q179" s="250" t="s">
        <v>23</v>
      </c>
      <c r="R179" s="96"/>
      <c r="S179" s="254" t="s">
        <v>1727</v>
      </c>
      <c r="T179" s="255" t="str">
        <f t="shared" si="1"/>
        <v/>
      </c>
      <c r="U179" s="96" t="str">
        <f t="shared" ref="U179:V179" si="1016">IF(OR(($T179 = "Y"),ISNUMBER(SEARCH(U$1, $L179)), ISNUMBER(SEARCH(U$1, $N179)), ISNUMBER(SEARCH(U$1, $P179))), "Y", "")</f>
        <v/>
      </c>
      <c r="V179" s="255" t="str">
        <f t="shared" si="1016"/>
        <v/>
      </c>
      <c r="W179" s="96" t="str">
        <f t="shared" ref="W179:X179" si="1017">IF(OR(($V179="Y"),($T179 = "Y"),ISNUMBER(SEARCH(W$1, $L179)), ISNUMBER(SEARCH(W$1, $N179)), ISNUMBER(SEARCH(W$1, $P179))), "Y", "")</f>
        <v/>
      </c>
      <c r="X179" s="254" t="str">
        <f t="shared" si="1017"/>
        <v>Y</v>
      </c>
      <c r="Y179" s="255" t="str">
        <f t="shared" si="4"/>
        <v/>
      </c>
      <c r="Z179" s="254" t="str">
        <f t="shared" ref="Z179:AA179" si="1018">IF(OR(($Y179="Y"),($T179 = "Y"),ISNUMBER(SEARCH(Z$1, $L179)), ISNUMBER(SEARCH(Z$1, $N179)), ISNUMBER(SEARCH(Z$1, $P179))), "Y", "")</f>
        <v>Y</v>
      </c>
      <c r="AA179" s="96" t="str">
        <f t="shared" si="1018"/>
        <v/>
      </c>
      <c r="AB179" s="96" t="str">
        <f t="shared" ref="AB179:AC179" si="1019">IF(OR(($T179 = "Y"),ISNUMBER(SEARCH(AB$1, $L179)), ISNUMBER(SEARCH(AB$1, $N179)), ISNUMBER(SEARCH(AB$1, $P179))), "Y", "")</f>
        <v/>
      </c>
      <c r="AC179" s="255" t="str">
        <f t="shared" si="1019"/>
        <v/>
      </c>
      <c r="AD179" s="96" t="str">
        <f t="shared" ref="AD179:AE179" si="1020">IF(OR(($AC179="Y"),($T179 = "Y"),ISNUMBER(SEARCH(AD$1, $L179)), ISNUMBER(SEARCH(AD$1, $N179)), ISNUMBER(SEARCH(AD$1, $P179))), "Y", "")</f>
        <v/>
      </c>
      <c r="AE179" s="96" t="str">
        <f t="shared" si="1020"/>
        <v/>
      </c>
      <c r="AF179" s="254" t="str">
        <f t="shared" si="8"/>
        <v>Y</v>
      </c>
      <c r="AG179" s="15">
        <f t="shared" si="476"/>
        <v>3</v>
      </c>
      <c r="AH179" s="250" t="s">
        <v>3546</v>
      </c>
      <c r="AI179" s="96" t="str">
        <f>IF((U179="Y"),AH179,"")</f>
        <v/>
      </c>
      <c r="AJ179" s="96" t="str">
        <f>IF((W179="Y"),AH179,"")</f>
        <v/>
      </c>
      <c r="AK179" s="235" t="str">
        <f>IF((X179="Y"),AH179,"")</f>
        <v>MP</v>
      </c>
      <c r="AL179" s="235" t="str">
        <f t="shared" ref="AL179:AM179" si="1021">IF((Z179="Y"),AH179,"")</f>
        <v>MP</v>
      </c>
      <c r="AM179" s="262" t="str">
        <f t="shared" si="1021"/>
        <v/>
      </c>
      <c r="AN179" s="96" t="str">
        <f>IF((AB179="Y"),AH179,"")</f>
        <v/>
      </c>
      <c r="AO179" s="264" t="str">
        <f>IF((AB179="Y"),AH179,"")</f>
        <v/>
      </c>
      <c r="AP179" s="96" t="str">
        <f>IF((AD179="Y"),AH179,"")</f>
        <v/>
      </c>
      <c r="AQ179" s="96" t="str">
        <f>IF((AE179="Y"),AH179,"")</f>
        <v/>
      </c>
      <c r="AR179" s="96"/>
      <c r="AS179" s="235" t="str">
        <f>IF((AF179="Y"),AH179,"")</f>
        <v>MP</v>
      </c>
      <c r="AT179" s="96"/>
      <c r="AU179" s="96"/>
      <c r="AV179" s="96"/>
      <c r="AW179" s="96"/>
      <c r="AX179" s="96"/>
      <c r="AY179" s="96"/>
      <c r="AZ179" s="96"/>
      <c r="BA179" s="96"/>
      <c r="BB179" s="96"/>
      <c r="BC179" s="96"/>
      <c r="BD179" s="96"/>
      <c r="BE179" s="96"/>
      <c r="BF179" s="96"/>
      <c r="BG179" s="96"/>
      <c r="BH179" s="96"/>
      <c r="BI179" s="96"/>
      <c r="BJ179" s="96"/>
      <c r="BK179" s="96"/>
      <c r="BL179" s="96"/>
      <c r="BM179" s="96"/>
      <c r="BN179" s="96"/>
      <c r="BO179" s="96"/>
      <c r="BP179" s="96"/>
      <c r="BQ179" s="96"/>
      <c r="BR179" s="96"/>
      <c r="BS179" s="96"/>
      <c r="BT179" s="96"/>
      <c r="BU179" s="96"/>
      <c r="BV179" s="96"/>
      <c r="BW179" s="96"/>
      <c r="BX179" s="96"/>
      <c r="BY179" s="96"/>
      <c r="BZ179" s="96"/>
      <c r="CA179" s="96"/>
      <c r="CB179" s="96"/>
      <c r="CC179" s="96"/>
      <c r="CD179" s="96"/>
      <c r="CE179" s="96"/>
      <c r="CF179" s="96"/>
    </row>
    <row r="180" spans="1:84" ht="20.399999999999999">
      <c r="A180" s="249">
        <v>45079.691284189816</v>
      </c>
      <c r="B180" s="250" t="s">
        <v>4068</v>
      </c>
      <c r="C180" s="251" t="str">
        <f t="array" ref="C180">UPPER(B180)</f>
        <v>BKUSHA22@YAHOO.COM</v>
      </c>
      <c r="D180" s="261" t="s">
        <v>4069</v>
      </c>
      <c r="E180" s="250" t="s">
        <v>4066</v>
      </c>
      <c r="F180" s="252" t="str">
        <f t="shared" si="0"/>
        <v>USHA CHINTALAPATI</v>
      </c>
      <c r="G180" s="253">
        <v>9724087113</v>
      </c>
      <c r="H180" s="250" t="s">
        <v>18</v>
      </c>
      <c r="I180" s="250" t="s">
        <v>20</v>
      </c>
      <c r="J180" s="250" t="s">
        <v>4070</v>
      </c>
      <c r="K180" s="250" t="s">
        <v>30</v>
      </c>
      <c r="L180" s="250" t="s">
        <v>3989</v>
      </c>
      <c r="M180" s="96"/>
      <c r="N180" s="96"/>
      <c r="O180" s="96"/>
      <c r="P180" s="96"/>
      <c r="Q180" s="250" t="s">
        <v>23</v>
      </c>
      <c r="R180" s="96"/>
      <c r="S180" s="254" t="s">
        <v>1731</v>
      </c>
      <c r="T180" s="255" t="str">
        <f t="shared" si="1"/>
        <v/>
      </c>
      <c r="U180" s="254" t="str">
        <f t="shared" ref="U180:V180" si="1022">IF(OR(($T180 = "Y"),ISNUMBER(SEARCH(U$1, $L180)), ISNUMBER(SEARCH(U$1, $N180)), ISNUMBER(SEARCH(U$1, $P180))), "Y", "")</f>
        <v>Y</v>
      </c>
      <c r="V180" s="255" t="str">
        <f t="shared" si="1022"/>
        <v/>
      </c>
      <c r="W180" s="96" t="str">
        <f t="shared" ref="W180:X180" si="1023">IF(OR(($V180="Y"),($T180 = "Y"),ISNUMBER(SEARCH(W$1, $L180)), ISNUMBER(SEARCH(W$1, $N180)), ISNUMBER(SEARCH(W$1, $P180))), "Y", "")</f>
        <v/>
      </c>
      <c r="X180" s="254" t="str">
        <f t="shared" si="1023"/>
        <v>Y</v>
      </c>
      <c r="Y180" s="255" t="str">
        <f t="shared" si="4"/>
        <v/>
      </c>
      <c r="Z180" s="96" t="str">
        <f t="shared" ref="Z180:AA180" si="1024">IF(OR(($Y180="Y"),($T180 = "Y"),ISNUMBER(SEARCH(Z$1, $L180)), ISNUMBER(SEARCH(Z$1, $N180)), ISNUMBER(SEARCH(Z$1, $P180))), "Y", "")</f>
        <v/>
      </c>
      <c r="AA180" s="96" t="str">
        <f t="shared" si="1024"/>
        <v/>
      </c>
      <c r="AB180" s="96" t="str">
        <f t="shared" ref="AB180:AC180" si="1025">IF(OR(($T180 = "Y"),ISNUMBER(SEARCH(AB$1, $L180)), ISNUMBER(SEARCH(AB$1, $N180)), ISNUMBER(SEARCH(AB$1, $P180))), "Y", "")</f>
        <v/>
      </c>
      <c r="AC180" s="255" t="str">
        <f t="shared" si="1025"/>
        <v/>
      </c>
      <c r="AD180" s="96" t="str">
        <f t="shared" ref="AD180:AE180" si="1026">IF(OR(($AC180="Y"),($T180 = "Y"),ISNUMBER(SEARCH(AD$1, $L180)), ISNUMBER(SEARCH(AD$1, $N180)), ISNUMBER(SEARCH(AD$1, $P180))), "Y", "")</f>
        <v/>
      </c>
      <c r="AE180" s="96" t="str">
        <f t="shared" si="1026"/>
        <v/>
      </c>
      <c r="AF180" s="96" t="str">
        <f t="shared" si="8"/>
        <v/>
      </c>
      <c r="AG180" s="15">
        <f t="shared" si="476"/>
        <v>2</v>
      </c>
      <c r="AH180" s="250" t="s">
        <v>3546</v>
      </c>
      <c r="AI180" s="235" t="str">
        <f t="shared" ref="AI180:AI181" si="1027">IF(AND((S180="F"),(U180="Y")),"MP","")</f>
        <v>MP</v>
      </c>
      <c r="AJ180" s="96" t="str">
        <f t="shared" ref="AJ180:AJ181" si="1028">IF(AND((S180="F"),(W180="Y")),"MP","")</f>
        <v/>
      </c>
      <c r="AK180" s="235" t="str">
        <f t="shared" ref="AK180:AK181" si="1029">IF(AND((S180="F"),(X180="Y")),"MP","")</f>
        <v>MP</v>
      </c>
      <c r="AL180" s="96" t="str">
        <f t="shared" ref="AL180:AL181" si="1030">IF(AND((S180="F"),(Z180="Y")),"MP","")</f>
        <v/>
      </c>
      <c r="AM180" s="262" t="str">
        <f t="shared" ref="AM180:AM181" si="1031">IF((AA180="Y"),AI180,"")</f>
        <v/>
      </c>
      <c r="AN180" s="96" t="str">
        <f t="shared" ref="AN180:AN181" si="1032">IF(AND((S180="F"),(AB180="Y")),"MP","")</f>
        <v/>
      </c>
      <c r="AO180" s="264" t="str">
        <f t="shared" ref="AO180:AO181" si="1033">IF(AND((S180="F"),(AB180="Y")),"MP","")</f>
        <v/>
      </c>
      <c r="AP180" s="96" t="str">
        <f t="shared" ref="AP180:AP181" si="1034">IF(AND((S180="F"),(AD180="Y")),"MP","")</f>
        <v/>
      </c>
      <c r="AQ180" s="96" t="str">
        <f t="shared" ref="AQ180:AQ181" si="1035">IF(AND((S180="F"),(AE180="Y")),"MP","")</f>
        <v/>
      </c>
      <c r="AR180" s="96" t="str">
        <f t="shared" ref="AR180:AR181" si="1036">IF(AND((T180="F"),(AD180="Y")),"MP","")</f>
        <v/>
      </c>
      <c r="AS180" s="96" t="str">
        <f t="shared" ref="AS180:AS181" si="1037">IF(AND((S180="F"),(AF180="Y")),"MP","")</f>
        <v/>
      </c>
      <c r="AT180" s="96"/>
      <c r="AU180" s="96"/>
      <c r="AV180" s="96"/>
      <c r="AW180" s="96"/>
      <c r="AX180" s="96"/>
      <c r="AY180" s="96"/>
      <c r="AZ180" s="96"/>
      <c r="BA180" s="96"/>
      <c r="BB180" s="96"/>
      <c r="BC180" s="96"/>
      <c r="BD180" s="96"/>
      <c r="BE180" s="96"/>
      <c r="BF180" s="96"/>
      <c r="BG180" s="96"/>
      <c r="BH180" s="96"/>
      <c r="BI180" s="96"/>
      <c r="BJ180" s="96"/>
      <c r="BK180" s="96"/>
      <c r="BL180" s="96"/>
      <c r="BM180" s="96"/>
      <c r="BN180" s="96"/>
      <c r="BO180" s="96"/>
      <c r="BP180" s="96"/>
      <c r="BQ180" s="96"/>
      <c r="BR180" s="96"/>
      <c r="BS180" s="96"/>
      <c r="BT180" s="96"/>
      <c r="BU180" s="96"/>
      <c r="BV180" s="96"/>
      <c r="BW180" s="96"/>
      <c r="BX180" s="96"/>
      <c r="BY180" s="96"/>
      <c r="BZ180" s="96"/>
      <c r="CA180" s="96"/>
      <c r="CB180" s="96"/>
      <c r="CC180" s="96"/>
      <c r="CD180" s="96"/>
      <c r="CE180" s="96"/>
      <c r="CF180" s="96"/>
    </row>
    <row r="181" spans="1:84" ht="20.399999999999999">
      <c r="A181" s="249">
        <v>45079.701703877319</v>
      </c>
      <c r="B181" s="250" t="s">
        <v>4071</v>
      </c>
      <c r="C181" s="251" t="str">
        <f t="array" ref="C181">UPPER(B181)</f>
        <v>RKAGOLANU@GMAIL.COM</v>
      </c>
      <c r="D181" s="251" t="s">
        <v>4072</v>
      </c>
      <c r="E181" s="250" t="s">
        <v>4073</v>
      </c>
      <c r="F181" s="252" t="str">
        <f t="shared" si="0"/>
        <v xml:space="preserve">RADHA KAGOLANU </v>
      </c>
      <c r="G181" s="250" t="s">
        <v>4074</v>
      </c>
      <c r="H181" s="250" t="s">
        <v>18</v>
      </c>
      <c r="I181" s="250" t="s">
        <v>2493</v>
      </c>
      <c r="J181" s="96"/>
      <c r="K181" s="96"/>
      <c r="L181" s="96"/>
      <c r="M181" s="96"/>
      <c r="N181" s="96"/>
      <c r="O181" s="250" t="s">
        <v>4075</v>
      </c>
      <c r="P181" s="250" t="s">
        <v>4076</v>
      </c>
      <c r="Q181" s="250" t="s">
        <v>23</v>
      </c>
      <c r="R181" s="96"/>
      <c r="S181" s="254" t="s">
        <v>1731</v>
      </c>
      <c r="T181" s="255" t="str">
        <f t="shared" si="1"/>
        <v/>
      </c>
      <c r="U181" s="254" t="str">
        <f t="shared" ref="U181:V181" si="1038">IF(OR(($T181 = "Y"),ISNUMBER(SEARCH(U$1, $L181)), ISNUMBER(SEARCH(U$1, $N181)), ISNUMBER(SEARCH(U$1, $P181))), "Y", "")</f>
        <v>Y</v>
      </c>
      <c r="V181" s="255" t="str">
        <f t="shared" si="1038"/>
        <v/>
      </c>
      <c r="W181" s="96" t="str">
        <f t="shared" ref="W181:X181" si="1039">IF(OR(($V181="Y"),($T181 = "Y"),ISNUMBER(SEARCH(W$1, $L181)), ISNUMBER(SEARCH(W$1, $N181)), ISNUMBER(SEARCH(W$1, $P181))), "Y", "")</f>
        <v/>
      </c>
      <c r="X181" s="96" t="str">
        <f t="shared" si="1039"/>
        <v/>
      </c>
      <c r="Y181" s="255" t="str">
        <f t="shared" si="4"/>
        <v/>
      </c>
      <c r="Z181" s="96" t="str">
        <f t="shared" ref="Z181:AA181" si="1040">IF(OR(($Y181="Y"),($T181 = "Y"),ISNUMBER(SEARCH(Z$1, $L181)), ISNUMBER(SEARCH(Z$1, $N181)), ISNUMBER(SEARCH(Z$1, $P181))), "Y", "")</f>
        <v/>
      </c>
      <c r="AA181" s="96" t="str">
        <f t="shared" si="1040"/>
        <v/>
      </c>
      <c r="AB181" s="96" t="str">
        <f t="shared" ref="AB181:AC181" si="1041">IF(OR(($T181 = "Y"),ISNUMBER(SEARCH(AB$1, $L181)), ISNUMBER(SEARCH(AB$1, $N181)), ISNUMBER(SEARCH(AB$1, $P181))), "Y", "")</f>
        <v/>
      </c>
      <c r="AC181" s="255" t="str">
        <f t="shared" si="1041"/>
        <v/>
      </c>
      <c r="AD181" s="254" t="str">
        <f t="shared" ref="AD181:AE181" si="1042">IF(OR(($AC181="Y"),($T181 = "Y"),ISNUMBER(SEARCH(AD$1, $L181)), ISNUMBER(SEARCH(AD$1, $N181)), ISNUMBER(SEARCH(AD$1, $P181))), "Y", "")</f>
        <v>Y</v>
      </c>
      <c r="AE181" s="254" t="str">
        <f t="shared" si="1042"/>
        <v>Y</v>
      </c>
      <c r="AF181" s="254" t="str">
        <f t="shared" si="8"/>
        <v>Y</v>
      </c>
      <c r="AG181" s="15">
        <f t="shared" si="476"/>
        <v>4</v>
      </c>
      <c r="AH181" s="250" t="s">
        <v>3546</v>
      </c>
      <c r="AI181" s="235" t="str">
        <f t="shared" si="1027"/>
        <v>MP</v>
      </c>
      <c r="AJ181" s="96" t="str">
        <f t="shared" si="1028"/>
        <v/>
      </c>
      <c r="AK181" s="96" t="str">
        <f t="shared" si="1029"/>
        <v/>
      </c>
      <c r="AL181" s="96" t="str">
        <f t="shared" si="1030"/>
        <v/>
      </c>
      <c r="AM181" s="262" t="str">
        <f t="shared" si="1031"/>
        <v/>
      </c>
      <c r="AN181" s="96" t="str">
        <f t="shared" si="1032"/>
        <v/>
      </c>
      <c r="AO181" s="264" t="str">
        <f t="shared" si="1033"/>
        <v/>
      </c>
      <c r="AP181" s="235" t="str">
        <f t="shared" si="1034"/>
        <v>MP</v>
      </c>
      <c r="AQ181" s="235" t="str">
        <f t="shared" si="1035"/>
        <v>MP</v>
      </c>
      <c r="AR181" s="96" t="str">
        <f t="shared" si="1036"/>
        <v/>
      </c>
      <c r="AS181" s="235" t="str">
        <f t="shared" si="1037"/>
        <v>MP</v>
      </c>
      <c r="AT181" s="96"/>
      <c r="AU181" s="96"/>
      <c r="AV181" s="96"/>
      <c r="AW181" s="96"/>
      <c r="AX181" s="96"/>
      <c r="AY181" s="96"/>
      <c r="AZ181" s="96"/>
      <c r="BA181" s="96"/>
      <c r="BB181" s="96"/>
      <c r="BC181" s="96"/>
      <c r="BD181" s="96"/>
      <c r="BE181" s="96"/>
      <c r="BF181" s="96"/>
      <c r="BG181" s="96"/>
      <c r="BH181" s="96"/>
      <c r="BI181" s="96"/>
      <c r="BJ181" s="96"/>
      <c r="BK181" s="96"/>
      <c r="BL181" s="96"/>
      <c r="BM181" s="96"/>
      <c r="BN181" s="96"/>
      <c r="BO181" s="96"/>
      <c r="BP181" s="96"/>
      <c r="BQ181" s="96"/>
      <c r="BR181" s="96"/>
      <c r="BS181" s="96"/>
      <c r="BT181" s="96"/>
      <c r="BU181" s="96"/>
      <c r="BV181" s="96"/>
      <c r="BW181" s="96"/>
      <c r="BX181" s="96"/>
      <c r="BY181" s="96"/>
      <c r="BZ181" s="96"/>
      <c r="CA181" s="96"/>
      <c r="CB181" s="96"/>
      <c r="CC181" s="96"/>
      <c r="CD181" s="96"/>
      <c r="CE181" s="96"/>
      <c r="CF181" s="96"/>
    </row>
    <row r="182" spans="1:84" ht="20.399999999999999">
      <c r="A182" s="249">
        <v>45079.709153784723</v>
      </c>
      <c r="B182" s="250" t="s">
        <v>206</v>
      </c>
      <c r="C182" s="251" t="str">
        <f t="array" ref="C182">UPPER(B182)</f>
        <v>NARUNAVAMRAJU@GMAIL.COM</v>
      </c>
      <c r="D182" s="250" t="s">
        <v>207</v>
      </c>
      <c r="E182" s="250" t="s">
        <v>4077</v>
      </c>
      <c r="F182" s="252" t="str">
        <f t="shared" si="0"/>
        <v xml:space="preserve">RAJUVENUTURUPALLI </v>
      </c>
      <c r="G182" s="253">
        <v>5083802142</v>
      </c>
      <c r="H182" s="250" t="s">
        <v>18</v>
      </c>
      <c r="I182" s="250" t="s">
        <v>35</v>
      </c>
      <c r="J182" s="96"/>
      <c r="K182" s="96"/>
      <c r="L182" s="96"/>
      <c r="M182" s="250" t="s">
        <v>205</v>
      </c>
      <c r="N182" s="250" t="s">
        <v>4078</v>
      </c>
      <c r="O182" s="96"/>
      <c r="P182" s="96"/>
      <c r="Q182" s="250" t="s">
        <v>23</v>
      </c>
      <c r="R182" s="96"/>
      <c r="S182" s="254" t="s">
        <v>1727</v>
      </c>
      <c r="T182" s="258" t="str">
        <f t="shared" si="1"/>
        <v>Y</v>
      </c>
      <c r="U182" s="254" t="str">
        <f t="shared" ref="U182:V182" si="1043">IF(OR(($T182 = "Y"),ISNUMBER(SEARCH(U$1, $L182)), ISNUMBER(SEARCH(U$1, $N182)), ISNUMBER(SEARCH(U$1, $P182))), "Y", "")</f>
        <v>Y</v>
      </c>
      <c r="V182" s="258" t="str">
        <f t="shared" si="1043"/>
        <v>Y</v>
      </c>
      <c r="W182" s="254" t="str">
        <f t="shared" ref="W182:X182" si="1044">IF(OR(($V182="Y"),($T182 = "Y"),ISNUMBER(SEARCH(W$1, $L182)), ISNUMBER(SEARCH(W$1, $N182)), ISNUMBER(SEARCH(W$1, $P182))), "Y", "")</f>
        <v>Y</v>
      </c>
      <c r="X182" s="254" t="str">
        <f t="shared" si="1044"/>
        <v>Y</v>
      </c>
      <c r="Y182" s="258" t="str">
        <f t="shared" si="4"/>
        <v>Y</v>
      </c>
      <c r="Z182" s="254" t="str">
        <f t="shared" ref="Z182:AA182" si="1045">IF(OR(($Y182="Y"),($T182 = "Y"),ISNUMBER(SEARCH(Z$1, $L182)), ISNUMBER(SEARCH(Z$1, $N182)), ISNUMBER(SEARCH(Z$1, $P182))), "Y", "")</f>
        <v>Y</v>
      </c>
      <c r="AA182" s="254" t="str">
        <f t="shared" si="1045"/>
        <v>Y</v>
      </c>
      <c r="AB182" s="254" t="str">
        <f t="shared" ref="AB182:AC182" si="1046">IF(OR(($T182 = "Y"),ISNUMBER(SEARCH(AB$1, $L182)), ISNUMBER(SEARCH(AB$1, $N182)), ISNUMBER(SEARCH(AB$1, $P182))), "Y", "")</f>
        <v>Y</v>
      </c>
      <c r="AC182" s="258" t="str">
        <f t="shared" si="1046"/>
        <v>Y</v>
      </c>
      <c r="AD182" s="254" t="str">
        <f t="shared" ref="AD182:AE182" si="1047">IF(OR(($AC182="Y"),($T182 = "Y"),ISNUMBER(SEARCH(AD$1, $L182)), ISNUMBER(SEARCH(AD$1, $N182)), ISNUMBER(SEARCH(AD$1, $P182))), "Y", "")</f>
        <v>Y</v>
      </c>
      <c r="AE182" s="254" t="str">
        <f t="shared" si="1047"/>
        <v>Y</v>
      </c>
      <c r="AF182" s="254" t="str">
        <f t="shared" si="8"/>
        <v>Y</v>
      </c>
      <c r="AG182" s="15">
        <f t="shared" si="476"/>
        <v>9</v>
      </c>
      <c r="AH182" s="250" t="s">
        <v>4079</v>
      </c>
      <c r="AI182" s="235" t="str">
        <f>IF((U182="Y"),AH182,"")</f>
        <v>CheckIn</v>
      </c>
      <c r="AJ182" s="235" t="str">
        <f>IF((W182="Y"),AH182,"")</f>
        <v>CheckIn</v>
      </c>
      <c r="AK182" s="235" t="str">
        <f>IF((X182="Y"),AH182,"")</f>
        <v>CheckIn</v>
      </c>
      <c r="AL182" s="235" t="str">
        <f>IF((Z182="Y"),AH182,"")</f>
        <v>CheckIn</v>
      </c>
      <c r="AM182" s="256" t="str">
        <f>IF((AA182="Y"),AH182,"")</f>
        <v>CheckIn</v>
      </c>
      <c r="AN182" s="235" t="str">
        <f>IF((AB182="Y"),AH182,"")</f>
        <v>CheckIn</v>
      </c>
      <c r="AO182" s="257" t="str">
        <f>IF((AB182="Y"),AH182,"")</f>
        <v>CheckIn</v>
      </c>
      <c r="AP182" s="235" t="str">
        <f>IF((AD182="Y"),AH182,"")</f>
        <v>CheckIn</v>
      </c>
      <c r="AQ182" s="235" t="str">
        <f>IF((AE182="Y"),AH182,"")</f>
        <v>CheckIn</v>
      </c>
      <c r="AR182" s="96"/>
      <c r="AS182" s="235" t="str">
        <f>IF((AF182="Y"),AH182,"")</f>
        <v>CheckIn</v>
      </c>
      <c r="AT182" s="96"/>
      <c r="AU182" s="96"/>
      <c r="AV182" s="96"/>
      <c r="AW182" s="96"/>
      <c r="AX182" s="96"/>
      <c r="AY182" s="96"/>
      <c r="AZ182" s="96"/>
      <c r="BA182" s="96"/>
      <c r="BB182" s="96"/>
      <c r="BC182" s="96"/>
      <c r="BD182" s="96"/>
      <c r="BE182" s="96"/>
      <c r="BF182" s="96"/>
      <c r="BG182" s="96"/>
      <c r="BH182" s="96"/>
      <c r="BI182" s="96"/>
      <c r="BJ182" s="96"/>
      <c r="BK182" s="96"/>
      <c r="BL182" s="96"/>
      <c r="BM182" s="96"/>
      <c r="BN182" s="96"/>
      <c r="BO182" s="96"/>
      <c r="BP182" s="96"/>
      <c r="BQ182" s="96"/>
      <c r="BR182" s="96"/>
      <c r="BS182" s="96"/>
      <c r="BT182" s="96"/>
      <c r="BU182" s="96"/>
      <c r="BV182" s="96"/>
      <c r="BW182" s="96"/>
      <c r="BX182" s="96"/>
      <c r="BY182" s="96"/>
      <c r="BZ182" s="96"/>
      <c r="CA182" s="96"/>
      <c r="CB182" s="96"/>
      <c r="CC182" s="96"/>
      <c r="CD182" s="96"/>
      <c r="CE182" s="96"/>
      <c r="CF182" s="96"/>
    </row>
    <row r="183" spans="1:84" ht="20.399999999999999">
      <c r="A183" s="249">
        <v>45079.769353414347</v>
      </c>
      <c r="B183" s="250" t="s">
        <v>4080</v>
      </c>
      <c r="C183" s="251" t="str">
        <f t="array" ref="C183">UPPER(B183)</f>
        <v>JAYUSTECH@GMAIL.COM</v>
      </c>
      <c r="D183" s="250" t="s">
        <v>4081</v>
      </c>
      <c r="E183" s="250" t="s">
        <v>4082</v>
      </c>
      <c r="F183" s="252" t="str">
        <f t="shared" si="0"/>
        <v xml:space="preserve">JAYANTHY NADARAJAN </v>
      </c>
      <c r="G183" s="253">
        <v>9193765775</v>
      </c>
      <c r="H183" s="250" t="s">
        <v>18</v>
      </c>
      <c r="I183" s="250" t="s">
        <v>35</v>
      </c>
      <c r="J183" s="96"/>
      <c r="K183" s="96"/>
      <c r="L183" s="96"/>
      <c r="M183" s="250" t="s">
        <v>30</v>
      </c>
      <c r="N183" s="250" t="s">
        <v>3509</v>
      </c>
      <c r="O183" s="96"/>
      <c r="P183" s="96"/>
      <c r="Q183" s="250" t="s">
        <v>23</v>
      </c>
      <c r="R183" s="96"/>
      <c r="S183" s="254" t="s">
        <v>1731</v>
      </c>
      <c r="T183" s="255" t="str">
        <f t="shared" si="1"/>
        <v/>
      </c>
      <c r="U183" s="96" t="str">
        <f t="shared" ref="U183:V183" si="1048">IF(OR(($T183 = "Y"),ISNUMBER(SEARCH(U$1, $L183)), ISNUMBER(SEARCH(U$1, $N183)), ISNUMBER(SEARCH(U$1, $P183))), "Y", "")</f>
        <v/>
      </c>
      <c r="V183" s="255" t="str">
        <f t="shared" si="1048"/>
        <v/>
      </c>
      <c r="W183" s="96" t="str">
        <f t="shared" ref="W183:X183" si="1049">IF(OR(($V183="Y"),($T183 = "Y"),ISNUMBER(SEARCH(W$1, $L183)), ISNUMBER(SEARCH(W$1, $N183)), ISNUMBER(SEARCH(W$1, $P183))), "Y", "")</f>
        <v/>
      </c>
      <c r="X183" s="96" t="str">
        <f t="shared" si="1049"/>
        <v/>
      </c>
      <c r="Y183" s="255" t="str">
        <f t="shared" si="4"/>
        <v/>
      </c>
      <c r="Z183" s="96" t="str">
        <f t="shared" ref="Z183:AA183" si="1050">IF(OR(($Y183="Y"),($T183 = "Y"),ISNUMBER(SEARCH(Z$1, $L183)), ISNUMBER(SEARCH(Z$1, $N183)), ISNUMBER(SEARCH(Z$1, $P183))), "Y", "")</f>
        <v/>
      </c>
      <c r="AA183" s="96" t="str">
        <f t="shared" si="1050"/>
        <v/>
      </c>
      <c r="AB183" s="96" t="str">
        <f t="shared" ref="AB183:AC183" si="1051">IF(OR(($T183 = "Y"),ISNUMBER(SEARCH(AB$1, $L183)), ISNUMBER(SEARCH(AB$1, $N183)), ISNUMBER(SEARCH(AB$1, $P183))), "Y", "")</f>
        <v/>
      </c>
      <c r="AC183" s="255" t="str">
        <f t="shared" si="1051"/>
        <v/>
      </c>
      <c r="AD183" s="96" t="str">
        <f t="shared" ref="AD183:AE183" si="1052">IF(OR(($AC183="Y"),($T183 = "Y"),ISNUMBER(SEARCH(AD$1, $L183)), ISNUMBER(SEARCH(AD$1, $N183)), ISNUMBER(SEARCH(AD$1, $P183))), "Y", "")</f>
        <v/>
      </c>
      <c r="AE183" s="254" t="str">
        <f t="shared" si="1052"/>
        <v>Y</v>
      </c>
      <c r="AF183" s="96" t="str">
        <f t="shared" si="8"/>
        <v/>
      </c>
      <c r="AG183" s="15">
        <f t="shared" si="476"/>
        <v>1</v>
      </c>
      <c r="AH183" s="250" t="s">
        <v>3546</v>
      </c>
      <c r="AI183" s="96" t="str">
        <f t="shared" ref="AI183:AI184" si="1053">IF(AND((S183="F"),(U183="Y")),"MP","")</f>
        <v/>
      </c>
      <c r="AJ183" s="96" t="str">
        <f t="shared" ref="AJ183:AJ184" si="1054">IF(AND((S183="F"),(W183="Y")),"MP","")</f>
        <v/>
      </c>
      <c r="AK183" s="96" t="str">
        <f t="shared" ref="AK183:AK184" si="1055">IF(AND((S183="F"),(X183="Y")),"MP","")</f>
        <v/>
      </c>
      <c r="AL183" s="96" t="str">
        <f t="shared" ref="AL183:AL184" si="1056">IF(AND((S183="F"),(Z183="Y")),"MP","")</f>
        <v/>
      </c>
      <c r="AM183" s="262" t="str">
        <f t="shared" ref="AM183:AM184" si="1057">IF((AA183="Y"),AI183,"")</f>
        <v/>
      </c>
      <c r="AN183" s="96" t="str">
        <f t="shared" ref="AN183:AN184" si="1058">IF(AND((S183="F"),(AB183="Y")),"MP","")</f>
        <v/>
      </c>
      <c r="AO183" s="264" t="str">
        <f t="shared" ref="AO183:AO184" si="1059">IF(AND((S183="F"),(AB183="Y")),"MP","")</f>
        <v/>
      </c>
      <c r="AP183" s="96" t="str">
        <f t="shared" ref="AP183:AP184" si="1060">IF(AND((S183="F"),(AD183="Y")),"MP","")</f>
        <v/>
      </c>
      <c r="AQ183" s="235" t="str">
        <f t="shared" ref="AQ183:AQ184" si="1061">IF(AND((S183="F"),(AE183="Y")),"MP","")</f>
        <v>MP</v>
      </c>
      <c r="AR183" s="96" t="str">
        <f t="shared" ref="AR183:AR184" si="1062">IF(AND((T183="F"),(AD183="Y")),"MP","")</f>
        <v/>
      </c>
      <c r="AS183" s="96" t="str">
        <f t="shared" ref="AS183:AS184" si="1063">IF(AND((S183="F"),(AF183="Y")),"MP","")</f>
        <v/>
      </c>
      <c r="AT183" s="96"/>
      <c r="AU183" s="96"/>
      <c r="AV183" s="96"/>
      <c r="AW183" s="96"/>
      <c r="AX183" s="96"/>
      <c r="AY183" s="96"/>
      <c r="AZ183" s="96"/>
      <c r="BA183" s="96"/>
      <c r="BB183" s="96"/>
      <c r="BC183" s="96"/>
      <c r="BD183" s="96"/>
      <c r="BE183" s="96"/>
      <c r="BF183" s="96"/>
      <c r="BG183" s="96"/>
      <c r="BH183" s="96"/>
      <c r="BI183" s="96"/>
      <c r="BJ183" s="96"/>
      <c r="BK183" s="96"/>
      <c r="BL183" s="96"/>
      <c r="BM183" s="96"/>
      <c r="BN183" s="96"/>
      <c r="BO183" s="96"/>
      <c r="BP183" s="96"/>
      <c r="BQ183" s="96"/>
      <c r="BR183" s="96"/>
      <c r="BS183" s="96"/>
      <c r="BT183" s="96"/>
      <c r="BU183" s="96"/>
      <c r="BV183" s="96"/>
      <c r="BW183" s="96"/>
      <c r="BX183" s="96"/>
      <c r="BY183" s="96"/>
      <c r="BZ183" s="96"/>
      <c r="CA183" s="96"/>
      <c r="CB183" s="96"/>
      <c r="CC183" s="96"/>
      <c r="CD183" s="96"/>
      <c r="CE183" s="96"/>
      <c r="CF183" s="96"/>
    </row>
    <row r="184" spans="1:84" ht="20.399999999999999">
      <c r="A184" s="249">
        <v>45079.785716331018</v>
      </c>
      <c r="B184" s="250" t="s">
        <v>4083</v>
      </c>
      <c r="C184" s="251" t="str">
        <f t="array" ref="C184">UPPER(B184)</f>
        <v>STALASIL@GMAIL.COM</v>
      </c>
      <c r="D184" s="251" t="s">
        <v>2312</v>
      </c>
      <c r="E184" s="250" t="s">
        <v>2313</v>
      </c>
      <c r="F184" s="252" t="str">
        <f t="shared" si="0"/>
        <v>SREYATALASILA</v>
      </c>
      <c r="G184" s="253">
        <v>9892930804</v>
      </c>
      <c r="H184" s="250" t="s">
        <v>18</v>
      </c>
      <c r="I184" s="250" t="s">
        <v>2493</v>
      </c>
      <c r="J184" s="250" t="s">
        <v>4084</v>
      </c>
      <c r="K184" s="250" t="s">
        <v>22</v>
      </c>
      <c r="L184" s="250" t="s">
        <v>3508</v>
      </c>
      <c r="M184" s="96"/>
      <c r="N184" s="96"/>
      <c r="O184" s="96"/>
      <c r="P184" s="250" t="s">
        <v>3504</v>
      </c>
      <c r="Q184" s="250" t="s">
        <v>23</v>
      </c>
      <c r="R184" s="96"/>
      <c r="S184" s="254" t="s">
        <v>1731</v>
      </c>
      <c r="T184" s="255" t="str">
        <f t="shared" si="1"/>
        <v/>
      </c>
      <c r="U184" s="96" t="str">
        <f t="shared" ref="U184:V184" si="1064">IF(OR(($T184 = "Y"),ISNUMBER(SEARCH(U$1, $L184)), ISNUMBER(SEARCH(U$1, $N184)), ISNUMBER(SEARCH(U$1, $P184))), "Y", "")</f>
        <v/>
      </c>
      <c r="V184" s="255" t="str">
        <f t="shared" si="1064"/>
        <v/>
      </c>
      <c r="W184" s="96" t="str">
        <f t="shared" ref="W184:X184" si="1065">IF(OR(($V184="Y"),($T184 = "Y"),ISNUMBER(SEARCH(W$1, $L184)), ISNUMBER(SEARCH(W$1, $N184)), ISNUMBER(SEARCH(W$1, $P184))), "Y", "")</f>
        <v/>
      </c>
      <c r="X184" s="96" t="str">
        <f t="shared" si="1065"/>
        <v/>
      </c>
      <c r="Y184" s="255" t="str">
        <f t="shared" si="4"/>
        <v/>
      </c>
      <c r="Z184" s="254" t="str">
        <f t="shared" ref="Z184:AA184" si="1066">IF(OR(($Y184="Y"),($T184 = "Y"),ISNUMBER(SEARCH(Z$1, $L184)), ISNUMBER(SEARCH(Z$1, $N184)), ISNUMBER(SEARCH(Z$1, $P184))), "Y", "")</f>
        <v>Y</v>
      </c>
      <c r="AA184" s="96" t="str">
        <f t="shared" si="1066"/>
        <v/>
      </c>
      <c r="AB184" s="96" t="str">
        <f t="shared" ref="AB184:AC184" si="1067">IF(OR(($T184 = "Y"),ISNUMBER(SEARCH(AB$1, $L184)), ISNUMBER(SEARCH(AB$1, $N184)), ISNUMBER(SEARCH(AB$1, $P184))), "Y", "")</f>
        <v/>
      </c>
      <c r="AC184" s="255" t="str">
        <f t="shared" si="1067"/>
        <v/>
      </c>
      <c r="AD184" s="254" t="str">
        <f t="shared" ref="AD184:AE184" si="1068">IF(OR(($AC184="Y"),($T184 = "Y"),ISNUMBER(SEARCH(AD$1, $L184)), ISNUMBER(SEARCH(AD$1, $N184)), ISNUMBER(SEARCH(AD$1, $P184))), "Y", "")</f>
        <v>Y</v>
      </c>
      <c r="AE184" s="96" t="str">
        <f t="shared" si="1068"/>
        <v/>
      </c>
      <c r="AF184" s="96" t="str">
        <f t="shared" si="8"/>
        <v/>
      </c>
      <c r="AG184" s="15">
        <f t="shared" si="476"/>
        <v>2</v>
      </c>
      <c r="AH184" s="250" t="s">
        <v>3546</v>
      </c>
      <c r="AI184" s="96" t="str">
        <f t="shared" si="1053"/>
        <v/>
      </c>
      <c r="AJ184" s="96" t="str">
        <f t="shared" si="1054"/>
        <v/>
      </c>
      <c r="AK184" s="96" t="str">
        <f t="shared" si="1055"/>
        <v/>
      </c>
      <c r="AL184" s="235" t="str">
        <f t="shared" si="1056"/>
        <v>MP</v>
      </c>
      <c r="AM184" s="262" t="str">
        <f t="shared" si="1057"/>
        <v/>
      </c>
      <c r="AN184" s="96" t="str">
        <f t="shared" si="1058"/>
        <v/>
      </c>
      <c r="AO184" s="264" t="str">
        <f t="shared" si="1059"/>
        <v/>
      </c>
      <c r="AP184" s="235" t="str">
        <f t="shared" si="1060"/>
        <v>MP</v>
      </c>
      <c r="AQ184" s="96" t="str">
        <f t="shared" si="1061"/>
        <v/>
      </c>
      <c r="AR184" s="96" t="str">
        <f t="shared" si="1062"/>
        <v/>
      </c>
      <c r="AS184" s="96" t="str">
        <f t="shared" si="1063"/>
        <v/>
      </c>
      <c r="AT184" s="96"/>
      <c r="AU184" s="96"/>
      <c r="AV184" s="96"/>
      <c r="AW184" s="96"/>
      <c r="AX184" s="96"/>
      <c r="AY184" s="96"/>
      <c r="AZ184" s="96"/>
      <c r="BA184" s="96"/>
      <c r="BB184" s="96"/>
      <c r="BC184" s="96"/>
      <c r="BD184" s="96"/>
      <c r="BE184" s="96"/>
      <c r="BF184" s="96"/>
      <c r="BG184" s="96"/>
      <c r="BH184" s="96"/>
      <c r="BI184" s="96"/>
      <c r="BJ184" s="96"/>
      <c r="BK184" s="96"/>
      <c r="BL184" s="96"/>
      <c r="BM184" s="96"/>
      <c r="BN184" s="96"/>
      <c r="BO184" s="96"/>
      <c r="BP184" s="96"/>
      <c r="BQ184" s="96"/>
      <c r="BR184" s="96"/>
      <c r="BS184" s="96"/>
      <c r="BT184" s="96"/>
      <c r="BU184" s="96"/>
      <c r="BV184" s="96"/>
      <c r="BW184" s="96"/>
      <c r="BX184" s="96"/>
      <c r="BY184" s="96"/>
      <c r="BZ184" s="96"/>
      <c r="CA184" s="96"/>
      <c r="CB184" s="96"/>
      <c r="CC184" s="96"/>
      <c r="CD184" s="96"/>
      <c r="CE184" s="96"/>
      <c r="CF184" s="96"/>
    </row>
    <row r="185" spans="1:84" ht="20.399999999999999">
      <c r="A185" s="249">
        <v>45079.794380254629</v>
      </c>
      <c r="B185" s="250" t="s">
        <v>998</v>
      </c>
      <c r="C185" s="251" t="str">
        <f t="array" ref="C185">UPPER(B185)</f>
        <v>GOWTHAMDVDM@GMAIL.COM</v>
      </c>
      <c r="D185" s="250" t="s">
        <v>254</v>
      </c>
      <c r="E185" s="250" t="s">
        <v>999</v>
      </c>
      <c r="F185" s="252" t="str">
        <f t="shared" si="0"/>
        <v>VENKATADEVAKI</v>
      </c>
      <c r="G185" s="253">
        <v>12149527027</v>
      </c>
      <c r="H185" s="250" t="s">
        <v>752</v>
      </c>
      <c r="I185" s="250" t="s">
        <v>20</v>
      </c>
      <c r="J185" s="250" t="s">
        <v>4085</v>
      </c>
      <c r="K185" s="250" t="s">
        <v>30</v>
      </c>
      <c r="L185" s="250" t="s">
        <v>4086</v>
      </c>
      <c r="M185" s="96"/>
      <c r="N185" s="96"/>
      <c r="O185" s="96"/>
      <c r="P185" s="96"/>
      <c r="Q185" s="250" t="s">
        <v>23</v>
      </c>
      <c r="R185" s="96"/>
      <c r="S185" s="254" t="s">
        <v>1727</v>
      </c>
      <c r="T185" s="255" t="str">
        <f t="shared" si="1"/>
        <v/>
      </c>
      <c r="U185" s="96" t="str">
        <f t="shared" ref="U185:V185" si="1069">IF(OR(($T185 = "Y"),ISNUMBER(SEARCH(U$1, $L185)), ISNUMBER(SEARCH(U$1, $N185)), ISNUMBER(SEARCH(U$1, $P185))), "Y", "")</f>
        <v/>
      </c>
      <c r="V185" s="255" t="str">
        <f t="shared" si="1069"/>
        <v/>
      </c>
      <c r="W185" s="254" t="str">
        <f t="shared" ref="W185:X185" si="1070">IF(OR(($V185="Y"),($T185 = "Y"),ISNUMBER(SEARCH(W$1, $L185)), ISNUMBER(SEARCH(W$1, $N185)), ISNUMBER(SEARCH(W$1, $P185))), "Y", "")</f>
        <v>Y</v>
      </c>
      <c r="X185" s="96" t="str">
        <f t="shared" si="1070"/>
        <v/>
      </c>
      <c r="Y185" s="255" t="str">
        <f t="shared" si="4"/>
        <v/>
      </c>
      <c r="Z185" s="254" t="str">
        <f t="shared" ref="Z185:AA185" si="1071">IF(OR(($Y185="Y"),($T185 = "Y"),ISNUMBER(SEARCH(Z$1, $L185)), ISNUMBER(SEARCH(Z$1, $N185)), ISNUMBER(SEARCH(Z$1, $P185))), "Y", "")</f>
        <v>Y</v>
      </c>
      <c r="AA185" s="96" t="str">
        <f t="shared" si="1071"/>
        <v/>
      </c>
      <c r="AB185" s="96" t="str">
        <f t="shared" ref="AB185:AC185" si="1072">IF(OR(($T185 = "Y"),ISNUMBER(SEARCH(AB$1, $L185)), ISNUMBER(SEARCH(AB$1, $N185)), ISNUMBER(SEARCH(AB$1, $P185))), "Y", "")</f>
        <v/>
      </c>
      <c r="AC185" s="258" t="str">
        <f t="shared" si="1072"/>
        <v>Y</v>
      </c>
      <c r="AD185" s="254" t="str">
        <f t="shared" ref="AD185:AE185" si="1073">IF(OR(($AC185="Y"),($T185 = "Y"),ISNUMBER(SEARCH(AD$1, $L185)), ISNUMBER(SEARCH(AD$1, $N185)), ISNUMBER(SEARCH(AD$1, $P185))), "Y", "")</f>
        <v>Y</v>
      </c>
      <c r="AE185" s="254" t="str">
        <f t="shared" si="1073"/>
        <v>Y</v>
      </c>
      <c r="AF185" s="254" t="str">
        <f t="shared" si="8"/>
        <v>Y</v>
      </c>
      <c r="AG185" s="15">
        <f t="shared" si="476"/>
        <v>5</v>
      </c>
      <c r="AH185" s="250" t="s">
        <v>3546</v>
      </c>
      <c r="AI185" s="96" t="str">
        <f>IF((U185="Y"),AH185,"")</f>
        <v/>
      </c>
      <c r="AJ185" s="235" t="str">
        <f>IF((W185="Y"),AH185,"")</f>
        <v>MP</v>
      </c>
      <c r="AK185" s="96" t="str">
        <f>IF((X185="Y"),AH185,"")</f>
        <v/>
      </c>
      <c r="AL185" s="235" t="str">
        <f t="shared" ref="AL185:AM185" si="1074">IF((Z185="Y"),AH185,"")</f>
        <v>MP</v>
      </c>
      <c r="AM185" s="262" t="str">
        <f t="shared" si="1074"/>
        <v/>
      </c>
      <c r="AN185" s="96" t="str">
        <f>IF((AB185="Y"),AH185,"")</f>
        <v/>
      </c>
      <c r="AO185" s="264" t="str">
        <f>IF((AB185="Y"),AH185,"")</f>
        <v/>
      </c>
      <c r="AP185" s="235" t="str">
        <f>IF((AD185="Y"),AH185,"")</f>
        <v>MP</v>
      </c>
      <c r="AQ185" s="235" t="str">
        <f>IF((AE185="Y"),AH185,"")</f>
        <v>MP</v>
      </c>
      <c r="AR185" s="96"/>
      <c r="AS185" s="235" t="str">
        <f>IF((AF185="Y"),AH185,"")</f>
        <v>MP</v>
      </c>
      <c r="AT185" s="96"/>
      <c r="AU185" s="235" t="s">
        <v>3564</v>
      </c>
      <c r="AV185" s="235" t="s">
        <v>979</v>
      </c>
      <c r="AW185" s="96"/>
      <c r="AX185" s="96"/>
      <c r="AY185" s="96"/>
      <c r="AZ185" s="96"/>
      <c r="BA185" s="96"/>
      <c r="BB185" s="96"/>
      <c r="BC185" s="96"/>
      <c r="BD185" s="96"/>
      <c r="BE185" s="96"/>
      <c r="BF185" s="96"/>
      <c r="BG185" s="96"/>
      <c r="BH185" s="96"/>
      <c r="BI185" s="96"/>
      <c r="BJ185" s="96"/>
      <c r="BK185" s="96"/>
      <c r="BL185" s="96"/>
      <c r="BM185" s="96"/>
      <c r="BN185" s="96"/>
      <c r="BO185" s="96"/>
      <c r="BP185" s="96"/>
      <c r="BQ185" s="96"/>
      <c r="BR185" s="96"/>
      <c r="BS185" s="96"/>
      <c r="BT185" s="96"/>
      <c r="BU185" s="96"/>
      <c r="BV185" s="96"/>
      <c r="BW185" s="96"/>
      <c r="BX185" s="96"/>
      <c r="BY185" s="96"/>
      <c r="BZ185" s="96"/>
      <c r="CA185" s="96"/>
      <c r="CB185" s="96"/>
      <c r="CC185" s="96"/>
      <c r="CD185" s="96"/>
      <c r="CE185" s="96"/>
      <c r="CF185" s="96"/>
    </row>
    <row r="186" spans="1:84" ht="20.399999999999999">
      <c r="A186" s="249">
        <v>45079.851303194446</v>
      </c>
      <c r="B186" s="250" t="s">
        <v>4087</v>
      </c>
      <c r="C186" s="251" t="str">
        <f t="array" ref="C186">UPPER(B186)</f>
        <v>KPGOLLAPALLI@GMAIL.COM</v>
      </c>
      <c r="D186" s="261" t="s">
        <v>4088</v>
      </c>
      <c r="E186" s="250" t="s">
        <v>4089</v>
      </c>
      <c r="F186" s="252" t="str">
        <f t="shared" si="0"/>
        <v>PADMINIGOLLAPALLI</v>
      </c>
      <c r="G186" s="253">
        <v>9724088737</v>
      </c>
      <c r="H186" s="250" t="s">
        <v>18</v>
      </c>
      <c r="I186" s="250" t="s">
        <v>35</v>
      </c>
      <c r="J186" s="96"/>
      <c r="K186" s="96"/>
      <c r="L186" s="96"/>
      <c r="M186" s="250" t="s">
        <v>147</v>
      </c>
      <c r="N186" s="250" t="s">
        <v>4060</v>
      </c>
      <c r="O186" s="96"/>
      <c r="P186" s="96"/>
      <c r="Q186" s="250" t="s">
        <v>23</v>
      </c>
      <c r="R186" s="96"/>
      <c r="S186" s="254" t="s">
        <v>1731</v>
      </c>
      <c r="T186" s="255" t="str">
        <f t="shared" si="1"/>
        <v/>
      </c>
      <c r="U186" s="254" t="str">
        <f t="shared" ref="U186:V186" si="1075">IF(OR(($T186 = "Y"),ISNUMBER(SEARCH(U$1, $L186)), ISNUMBER(SEARCH(U$1, $N186)), ISNUMBER(SEARCH(U$1, $P186))), "Y", "")</f>
        <v>Y</v>
      </c>
      <c r="V186" s="255" t="str">
        <f t="shared" si="1075"/>
        <v/>
      </c>
      <c r="W186" s="254" t="str">
        <f t="shared" ref="W186:X186" si="1076">IF(OR(($V186="Y"),($T186 = "Y"),ISNUMBER(SEARCH(W$1, $L186)), ISNUMBER(SEARCH(W$1, $N186)), ISNUMBER(SEARCH(W$1, $P186))), "Y", "")</f>
        <v>Y</v>
      </c>
      <c r="X186" s="254" t="str">
        <f t="shared" si="1076"/>
        <v>Y</v>
      </c>
      <c r="Y186" s="258" t="str">
        <f t="shared" si="4"/>
        <v>Y</v>
      </c>
      <c r="Z186" s="254" t="str">
        <f t="shared" ref="Z186:AA186" si="1077">IF(OR(($Y186="Y"),($T186 = "Y"),ISNUMBER(SEARCH(Z$1, $L186)), ISNUMBER(SEARCH(Z$1, $N186)), ISNUMBER(SEARCH(Z$1, $P186))), "Y", "")</f>
        <v>Y</v>
      </c>
      <c r="AA186" s="254" t="str">
        <f t="shared" si="1077"/>
        <v>Y</v>
      </c>
      <c r="AB186" s="254" t="str">
        <f t="shared" ref="AB186:AC186" si="1078">IF(OR(($T186 = "Y"),ISNUMBER(SEARCH(AB$1, $L186)), ISNUMBER(SEARCH(AB$1, $N186)), ISNUMBER(SEARCH(AB$1, $P186))), "Y", "")</f>
        <v>Y</v>
      </c>
      <c r="AC186" s="255" t="str">
        <f t="shared" si="1078"/>
        <v/>
      </c>
      <c r="AD186" s="96" t="str">
        <f t="shared" ref="AD186:AE186" si="1079">IF(OR(($AC186="Y"),($T186 = "Y"),ISNUMBER(SEARCH(AD$1, $L186)), ISNUMBER(SEARCH(AD$1, $N186)), ISNUMBER(SEARCH(AD$1, $P186))), "Y", "")</f>
        <v/>
      </c>
      <c r="AE186" s="96" t="str">
        <f t="shared" si="1079"/>
        <v/>
      </c>
      <c r="AF186" s="96" t="str">
        <f t="shared" si="8"/>
        <v/>
      </c>
      <c r="AG186" s="15">
        <f t="shared" si="476"/>
        <v>6</v>
      </c>
      <c r="AH186" s="250" t="s">
        <v>3546</v>
      </c>
      <c r="AI186" s="235" t="str">
        <f t="shared" ref="AI186:AI188" si="1080">IF(AND((S186="F"),(U186="Y")),"MP","")</f>
        <v>MP</v>
      </c>
      <c r="AJ186" s="235" t="str">
        <f t="shared" ref="AJ186:AJ188" si="1081">IF(AND((S186="F"),(W186="Y")),"MP","")</f>
        <v>MP</v>
      </c>
      <c r="AK186" s="235" t="str">
        <f t="shared" ref="AK186:AK188" si="1082">IF(AND((S186="F"),(X186="Y")),"MP","")</f>
        <v>MP</v>
      </c>
      <c r="AL186" s="235" t="str">
        <f t="shared" ref="AL186:AL188" si="1083">IF(AND((S186="F"),(Z186="Y")),"MP","")</f>
        <v>MP</v>
      </c>
      <c r="AM186" s="256" t="str">
        <f t="shared" ref="AM186:AM188" si="1084">IF(AND((S186="F"),(AA186="Y")),"MP","")</f>
        <v>MP</v>
      </c>
      <c r="AN186" s="235" t="str">
        <f t="shared" ref="AN186:AN188" si="1085">IF(AND((S186="F"),(AB186="Y")),"MP","")</f>
        <v>MP</v>
      </c>
      <c r="AO186" s="257" t="str">
        <f t="shared" ref="AO186:AO188" si="1086">IF(AND((S186="F"),(AB186="Y")),"MP","")</f>
        <v>MP</v>
      </c>
      <c r="AP186" s="96" t="str">
        <f t="shared" ref="AP186:AP188" si="1087">IF(AND((S186="F"),(AD186="Y")),"MP","")</f>
        <v/>
      </c>
      <c r="AQ186" s="96" t="str">
        <f t="shared" ref="AQ186:AQ188" si="1088">IF(AND((S186="F"),(AE186="Y")),"MP","")</f>
        <v/>
      </c>
      <c r="AR186" s="96" t="str">
        <f t="shared" ref="AR186:AR188" si="1089">IF(AND((T186="F"),(AD186="Y")),"MP","")</f>
        <v/>
      </c>
      <c r="AS186" s="96" t="str">
        <f t="shared" ref="AS186:AS188" si="1090">IF(AND((S186="F"),(AF186="Y")),"MP","")</f>
        <v/>
      </c>
      <c r="AT186" s="96"/>
      <c r="AU186" s="96"/>
      <c r="AV186" s="96"/>
      <c r="AW186" s="96"/>
      <c r="AX186" s="96"/>
      <c r="AY186" s="96"/>
      <c r="AZ186" s="96"/>
      <c r="BA186" s="96"/>
      <c r="BB186" s="96"/>
      <c r="BC186" s="96"/>
      <c r="BD186" s="96"/>
      <c r="BE186" s="96"/>
      <c r="BF186" s="96"/>
      <c r="BG186" s="96"/>
      <c r="BH186" s="96"/>
      <c r="BI186" s="96"/>
      <c r="BJ186" s="96"/>
      <c r="BK186" s="96"/>
      <c r="BL186" s="96"/>
      <c r="BM186" s="96"/>
      <c r="BN186" s="96"/>
      <c r="BO186" s="96"/>
      <c r="BP186" s="96"/>
      <c r="BQ186" s="96"/>
      <c r="BR186" s="96"/>
      <c r="BS186" s="96"/>
      <c r="BT186" s="96"/>
      <c r="BU186" s="96"/>
      <c r="BV186" s="96"/>
      <c r="BW186" s="96"/>
      <c r="BX186" s="96"/>
      <c r="BY186" s="96"/>
      <c r="BZ186" s="96"/>
      <c r="CA186" s="96"/>
      <c r="CB186" s="96"/>
      <c r="CC186" s="96"/>
      <c r="CD186" s="96"/>
      <c r="CE186" s="96"/>
      <c r="CF186" s="96"/>
    </row>
    <row r="187" spans="1:84" ht="20.399999999999999">
      <c r="A187" s="249">
        <v>45079.852917245371</v>
      </c>
      <c r="B187" s="250" t="s">
        <v>4090</v>
      </c>
      <c r="C187" s="251" t="str">
        <f t="array" ref="C187">UPPER(B187)</f>
        <v>SVPANCHAMUKHI8@GMAIL.COM</v>
      </c>
      <c r="D187" s="250" t="s">
        <v>395</v>
      </c>
      <c r="E187" s="250" t="s">
        <v>4091</v>
      </c>
      <c r="F187" s="252" t="str">
        <f t="shared" si="0"/>
        <v>SRIDEVI PANCHAMUKHI</v>
      </c>
      <c r="G187" s="253">
        <v>6182010632</v>
      </c>
      <c r="H187" s="250" t="s">
        <v>18</v>
      </c>
      <c r="I187" s="250" t="s">
        <v>35</v>
      </c>
      <c r="J187" s="96"/>
      <c r="K187" s="96"/>
      <c r="L187" s="96"/>
      <c r="M187" s="250" t="s">
        <v>30</v>
      </c>
      <c r="N187" s="250" t="s">
        <v>3621</v>
      </c>
      <c r="O187" s="96"/>
      <c r="P187" s="96"/>
      <c r="Q187" s="250" t="s">
        <v>23</v>
      </c>
      <c r="R187" s="96"/>
      <c r="S187" s="254" t="s">
        <v>1731</v>
      </c>
      <c r="T187" s="255" t="str">
        <f t="shared" si="1"/>
        <v/>
      </c>
      <c r="U187" s="96" t="str">
        <f t="shared" ref="U187:V187" si="1091">IF(OR(($T187 = "Y"),ISNUMBER(SEARCH(U$1, $L187)), ISNUMBER(SEARCH(U$1, $N187)), ISNUMBER(SEARCH(U$1, $P187))), "Y", "")</f>
        <v/>
      </c>
      <c r="V187" s="255" t="str">
        <f t="shared" si="1091"/>
        <v/>
      </c>
      <c r="W187" s="96" t="str">
        <f t="shared" ref="W187:X187" si="1092">IF(OR(($V187="Y"),($T187 = "Y"),ISNUMBER(SEARCH(W$1, $L187)), ISNUMBER(SEARCH(W$1, $N187)), ISNUMBER(SEARCH(W$1, $P187))), "Y", "")</f>
        <v/>
      </c>
      <c r="X187" s="254" t="str">
        <f t="shared" si="1092"/>
        <v>Y</v>
      </c>
      <c r="Y187" s="258" t="str">
        <f t="shared" si="4"/>
        <v>Y</v>
      </c>
      <c r="Z187" s="254" t="str">
        <f t="shared" ref="Z187:AA187" si="1093">IF(OR(($Y187="Y"),($T187 = "Y"),ISNUMBER(SEARCH(Z$1, $L187)), ISNUMBER(SEARCH(Z$1, $N187)), ISNUMBER(SEARCH(Z$1, $P187))), "Y", "")</f>
        <v>Y</v>
      </c>
      <c r="AA187" s="254" t="str">
        <f t="shared" si="1093"/>
        <v>Y</v>
      </c>
      <c r="AB187" s="254" t="str">
        <f t="shared" ref="AB187:AC187" si="1094">IF(OR(($T187 = "Y"),ISNUMBER(SEARCH(AB$1, $L187)), ISNUMBER(SEARCH(AB$1, $N187)), ISNUMBER(SEARCH(AB$1, $P187))), "Y", "")</f>
        <v>Y</v>
      </c>
      <c r="AC187" s="255" t="str">
        <f t="shared" si="1094"/>
        <v/>
      </c>
      <c r="AD187" s="96" t="str">
        <f t="shared" ref="AD187:AE187" si="1095">IF(OR(($AC187="Y"),($T187 = "Y"),ISNUMBER(SEARCH(AD$1, $L187)), ISNUMBER(SEARCH(AD$1, $N187)), ISNUMBER(SEARCH(AD$1, $P187))), "Y", "")</f>
        <v/>
      </c>
      <c r="AE187" s="96" t="str">
        <f t="shared" si="1095"/>
        <v/>
      </c>
      <c r="AF187" s="96" t="str">
        <f t="shared" si="8"/>
        <v/>
      </c>
      <c r="AG187" s="15">
        <f t="shared" si="476"/>
        <v>4</v>
      </c>
      <c r="AH187" s="250" t="s">
        <v>3546</v>
      </c>
      <c r="AI187" s="96" t="str">
        <f t="shared" si="1080"/>
        <v/>
      </c>
      <c r="AJ187" s="96" t="str">
        <f t="shared" si="1081"/>
        <v/>
      </c>
      <c r="AK187" s="235" t="str">
        <f t="shared" si="1082"/>
        <v>MP</v>
      </c>
      <c r="AL187" s="235" t="str">
        <f t="shared" si="1083"/>
        <v>MP</v>
      </c>
      <c r="AM187" s="256" t="str">
        <f t="shared" si="1084"/>
        <v>MP</v>
      </c>
      <c r="AN187" s="235" t="str">
        <f t="shared" si="1085"/>
        <v>MP</v>
      </c>
      <c r="AO187" s="257" t="str">
        <f t="shared" si="1086"/>
        <v>MP</v>
      </c>
      <c r="AP187" s="96" t="str">
        <f t="shared" si="1087"/>
        <v/>
      </c>
      <c r="AQ187" s="96" t="str">
        <f t="shared" si="1088"/>
        <v/>
      </c>
      <c r="AR187" s="96" t="str">
        <f t="shared" si="1089"/>
        <v/>
      </c>
      <c r="AS187" s="96" t="str">
        <f t="shared" si="1090"/>
        <v/>
      </c>
      <c r="AT187" s="96"/>
      <c r="AU187" s="96"/>
      <c r="AV187" s="96"/>
      <c r="AW187" s="96"/>
      <c r="AX187" s="96"/>
      <c r="AY187" s="96"/>
      <c r="AZ187" s="96"/>
      <c r="BA187" s="96"/>
      <c r="BB187" s="96"/>
      <c r="BC187" s="96"/>
      <c r="BD187" s="96"/>
      <c r="BE187" s="96"/>
      <c r="BF187" s="96"/>
      <c r="BG187" s="96"/>
      <c r="BH187" s="96"/>
      <c r="BI187" s="96"/>
      <c r="BJ187" s="96"/>
      <c r="BK187" s="96"/>
      <c r="BL187" s="96"/>
      <c r="BM187" s="96"/>
      <c r="BN187" s="96"/>
      <c r="BO187" s="96"/>
      <c r="BP187" s="96"/>
      <c r="BQ187" s="96"/>
      <c r="BR187" s="96"/>
      <c r="BS187" s="96"/>
      <c r="BT187" s="96"/>
      <c r="BU187" s="96"/>
      <c r="BV187" s="96"/>
      <c r="BW187" s="96"/>
      <c r="BX187" s="96"/>
      <c r="BY187" s="96"/>
      <c r="BZ187" s="96"/>
      <c r="CA187" s="96"/>
      <c r="CB187" s="96"/>
      <c r="CC187" s="96"/>
      <c r="CD187" s="96"/>
      <c r="CE187" s="96"/>
      <c r="CF187" s="96"/>
    </row>
    <row r="188" spans="1:84" ht="20.399999999999999">
      <c r="A188" s="249">
        <v>45079.864862962961</v>
      </c>
      <c r="B188" s="250" t="s">
        <v>4092</v>
      </c>
      <c r="C188" s="251" t="str">
        <f t="array" ref="C188">UPPER(B188)</f>
        <v>VEDHA.ALMETI@OUTLOOK.COM</v>
      </c>
      <c r="D188" s="250" t="s">
        <v>4093</v>
      </c>
      <c r="E188" s="250" t="s">
        <v>4094</v>
      </c>
      <c r="F188" s="252" t="str">
        <f t="shared" si="0"/>
        <v xml:space="preserve">VEDHAALMETI </v>
      </c>
      <c r="G188" s="253">
        <v>4697923363</v>
      </c>
      <c r="H188" s="250" t="s">
        <v>18</v>
      </c>
      <c r="I188" s="250" t="s">
        <v>35</v>
      </c>
      <c r="J188" s="96"/>
      <c r="K188" s="96"/>
      <c r="L188" s="96"/>
      <c r="M188" s="250" t="s">
        <v>30</v>
      </c>
      <c r="N188" s="250" t="s">
        <v>3775</v>
      </c>
      <c r="O188" s="96"/>
      <c r="P188" s="96"/>
      <c r="Q188" s="250" t="s">
        <v>23</v>
      </c>
      <c r="R188" s="96"/>
      <c r="S188" s="254" t="s">
        <v>1731</v>
      </c>
      <c r="T188" s="255" t="str">
        <f t="shared" si="1"/>
        <v/>
      </c>
      <c r="U188" s="96" t="str">
        <f t="shared" ref="U188:V188" si="1096">IF(OR(($T188 = "Y"),ISNUMBER(SEARCH(U$1, $L188)), ISNUMBER(SEARCH(U$1, $N188)), ISNUMBER(SEARCH(U$1, $P188))), "Y", "")</f>
        <v/>
      </c>
      <c r="V188" s="255" t="str">
        <f t="shared" si="1096"/>
        <v/>
      </c>
      <c r="W188" s="96" t="str">
        <f t="shared" ref="W188:X188" si="1097">IF(OR(($V188="Y"),($T188 = "Y"),ISNUMBER(SEARCH(W$1, $L188)), ISNUMBER(SEARCH(W$1, $N188)), ISNUMBER(SEARCH(W$1, $P188))), "Y", "")</f>
        <v/>
      </c>
      <c r="X188" s="96" t="str">
        <f t="shared" si="1097"/>
        <v/>
      </c>
      <c r="Y188" s="258" t="str">
        <f t="shared" si="4"/>
        <v>Y</v>
      </c>
      <c r="Z188" s="254" t="str">
        <f t="shared" ref="Z188:AA188" si="1098">IF(OR(($Y188="Y"),($T188 = "Y"),ISNUMBER(SEARCH(Z$1, $L188)), ISNUMBER(SEARCH(Z$1, $N188)), ISNUMBER(SEARCH(Z$1, $P188))), "Y", "")</f>
        <v>Y</v>
      </c>
      <c r="AA188" s="254" t="str">
        <f t="shared" si="1098"/>
        <v>Y</v>
      </c>
      <c r="AB188" s="254" t="str">
        <f t="shared" ref="AB188:AC188" si="1099">IF(OR(($T188 = "Y"),ISNUMBER(SEARCH(AB$1, $L188)), ISNUMBER(SEARCH(AB$1, $N188)), ISNUMBER(SEARCH(AB$1, $P188))), "Y", "")</f>
        <v>Y</v>
      </c>
      <c r="AC188" s="255" t="str">
        <f t="shared" si="1099"/>
        <v/>
      </c>
      <c r="AD188" s="96" t="str">
        <f t="shared" ref="AD188:AE188" si="1100">IF(OR(($AC188="Y"),($T188 = "Y"),ISNUMBER(SEARCH(AD$1, $L188)), ISNUMBER(SEARCH(AD$1, $N188)), ISNUMBER(SEARCH(AD$1, $P188))), "Y", "")</f>
        <v/>
      </c>
      <c r="AE188" s="96" t="str">
        <f t="shared" si="1100"/>
        <v/>
      </c>
      <c r="AF188" s="96" t="str">
        <f t="shared" si="8"/>
        <v/>
      </c>
      <c r="AG188" s="15">
        <f t="shared" si="476"/>
        <v>3</v>
      </c>
      <c r="AH188" s="250" t="s">
        <v>3546</v>
      </c>
      <c r="AI188" s="96" t="str">
        <f t="shared" si="1080"/>
        <v/>
      </c>
      <c r="AJ188" s="96" t="str">
        <f t="shared" si="1081"/>
        <v/>
      </c>
      <c r="AK188" s="96" t="str">
        <f t="shared" si="1082"/>
        <v/>
      </c>
      <c r="AL188" s="235" t="str">
        <f t="shared" si="1083"/>
        <v>MP</v>
      </c>
      <c r="AM188" s="256" t="str">
        <f t="shared" si="1084"/>
        <v>MP</v>
      </c>
      <c r="AN188" s="235" t="str">
        <f t="shared" si="1085"/>
        <v>MP</v>
      </c>
      <c r="AO188" s="257" t="str">
        <f t="shared" si="1086"/>
        <v>MP</v>
      </c>
      <c r="AP188" s="96" t="str">
        <f t="shared" si="1087"/>
        <v/>
      </c>
      <c r="AQ188" s="96" t="str">
        <f t="shared" si="1088"/>
        <v/>
      </c>
      <c r="AR188" s="96" t="str">
        <f t="shared" si="1089"/>
        <v/>
      </c>
      <c r="AS188" s="96" t="str">
        <f t="shared" si="1090"/>
        <v/>
      </c>
      <c r="AT188" s="96"/>
      <c r="AU188" s="96"/>
      <c r="AV188" s="96"/>
      <c r="AW188" s="96"/>
      <c r="AX188" s="96"/>
      <c r="AY188" s="96"/>
      <c r="AZ188" s="96"/>
      <c r="BA188" s="96"/>
      <c r="BB188" s="96"/>
      <c r="BC188" s="96"/>
      <c r="BD188" s="96"/>
      <c r="BE188" s="96"/>
      <c r="BF188" s="96"/>
      <c r="BG188" s="96"/>
      <c r="BH188" s="96"/>
      <c r="BI188" s="96"/>
      <c r="BJ188" s="96"/>
      <c r="BK188" s="96"/>
      <c r="BL188" s="96"/>
      <c r="BM188" s="96"/>
      <c r="BN188" s="96"/>
      <c r="BO188" s="96"/>
      <c r="BP188" s="96"/>
      <c r="BQ188" s="96"/>
      <c r="BR188" s="96"/>
      <c r="BS188" s="96"/>
      <c r="BT188" s="96"/>
      <c r="BU188" s="96"/>
      <c r="BV188" s="96"/>
      <c r="BW188" s="96"/>
      <c r="BX188" s="96"/>
      <c r="BY188" s="96"/>
      <c r="BZ188" s="96"/>
      <c r="CA188" s="96"/>
      <c r="CB188" s="96"/>
      <c r="CC188" s="96"/>
      <c r="CD188" s="96"/>
      <c r="CE188" s="96"/>
      <c r="CF188" s="96"/>
    </row>
    <row r="189" spans="1:84" ht="20.399999999999999">
      <c r="A189" s="249">
        <v>45087.618502627316</v>
      </c>
      <c r="B189" s="250" t="s">
        <v>801</v>
      </c>
      <c r="C189" s="251" t="str">
        <f t="array" ref="C189">UPPER(B189)</f>
        <v>VSS.NIDUMUKKALA@GMAIL.COM</v>
      </c>
      <c r="D189" s="261" t="s">
        <v>4095</v>
      </c>
      <c r="E189" s="250" t="s">
        <v>4096</v>
      </c>
      <c r="F189" s="252" t="str">
        <f t="shared" si="0"/>
        <v xml:space="preserve">SIREESHNIDUMUKKALA </v>
      </c>
      <c r="G189" s="253">
        <v>4147796655</v>
      </c>
      <c r="H189" s="250" t="s">
        <v>18</v>
      </c>
      <c r="I189" s="250" t="s">
        <v>20</v>
      </c>
      <c r="J189" s="250" t="s">
        <v>4097</v>
      </c>
      <c r="K189" s="250" t="s">
        <v>147</v>
      </c>
      <c r="L189" s="250" t="s">
        <v>3568</v>
      </c>
      <c r="M189" s="96"/>
      <c r="N189" s="96"/>
      <c r="O189" s="96"/>
      <c r="P189" s="96"/>
      <c r="Q189" s="250" t="s">
        <v>23</v>
      </c>
      <c r="R189" s="96"/>
      <c r="S189" s="254" t="s">
        <v>1727</v>
      </c>
      <c r="T189" s="255" t="str">
        <f t="shared" si="1"/>
        <v/>
      </c>
      <c r="U189" s="254" t="str">
        <f t="shared" ref="U189:V189" si="1101">IF(OR(($T189 = "Y"),ISNUMBER(SEARCH(U$1, $L189)), ISNUMBER(SEARCH(U$1, $N189)), ISNUMBER(SEARCH(U$1, $P189))), "Y", "")</f>
        <v>Y</v>
      </c>
      <c r="V189" s="255" t="str">
        <f t="shared" si="1101"/>
        <v/>
      </c>
      <c r="W189" s="96" t="str">
        <f t="shared" ref="W189:X189" si="1102">IF(OR(($V189="Y"),($T189 = "Y"),ISNUMBER(SEARCH(W$1, $L189)), ISNUMBER(SEARCH(W$1, $N189)), ISNUMBER(SEARCH(W$1, $P189))), "Y", "")</f>
        <v/>
      </c>
      <c r="X189" s="254" t="str">
        <f t="shared" si="1102"/>
        <v>Y</v>
      </c>
      <c r="Y189" s="258" t="str">
        <f t="shared" si="4"/>
        <v>Y</v>
      </c>
      <c r="Z189" s="254" t="str">
        <f t="shared" ref="Z189:AA189" si="1103">IF(OR(($Y189="Y"),($T189 = "Y"),ISNUMBER(SEARCH(Z$1, $L189)), ISNUMBER(SEARCH(Z$1, $N189)), ISNUMBER(SEARCH(Z$1, $P189))), "Y", "")</f>
        <v>Y</v>
      </c>
      <c r="AA189" s="254" t="str">
        <f t="shared" si="1103"/>
        <v>Y</v>
      </c>
      <c r="AB189" s="254" t="str">
        <f t="shared" ref="AB189:AC189" si="1104">IF(OR(($T189 = "Y"),ISNUMBER(SEARCH(AB$1, $L189)), ISNUMBER(SEARCH(AB$1, $N189)), ISNUMBER(SEARCH(AB$1, $P189))), "Y", "")</f>
        <v>Y</v>
      </c>
      <c r="AC189" s="258" t="str">
        <f t="shared" si="1104"/>
        <v>Y</v>
      </c>
      <c r="AD189" s="254" t="str">
        <f t="shared" ref="AD189:AE189" si="1105">IF(OR(($AC189="Y"),($T189 = "Y"),ISNUMBER(SEARCH(AD$1, $L189)), ISNUMBER(SEARCH(AD$1, $N189)), ISNUMBER(SEARCH(AD$1, $P189))), "Y", "")</f>
        <v>Y</v>
      </c>
      <c r="AE189" s="254" t="str">
        <f t="shared" si="1105"/>
        <v>Y</v>
      </c>
      <c r="AF189" s="254" t="str">
        <f t="shared" si="8"/>
        <v>Y</v>
      </c>
      <c r="AG189" s="15">
        <f t="shared" si="476"/>
        <v>8</v>
      </c>
      <c r="AH189" s="250" t="s">
        <v>3549</v>
      </c>
      <c r="AI189" s="235" t="str">
        <f>IF((U189="Y"),AH189,"")</f>
        <v>Event AM</v>
      </c>
      <c r="AJ189" s="96" t="str">
        <f>IF((W189="Y"),AH189,"")</f>
        <v/>
      </c>
      <c r="AK189" s="235" t="str">
        <f>IF((X189="Y"),AH189,"")</f>
        <v>Event AM</v>
      </c>
      <c r="AL189" s="235" t="str">
        <f>IF((Z189="Y"),AH189,"")</f>
        <v>Event AM</v>
      </c>
      <c r="AM189" s="256" t="str">
        <f>IF((AA189="Y"),AH189,"")</f>
        <v>Event AM</v>
      </c>
      <c r="AN189" s="235" t="str">
        <f>IF((AB189="Y"),AH189,"")</f>
        <v>Event AM</v>
      </c>
      <c r="AO189" s="257" t="str">
        <f>IF((AB189="Y"),AH189,"")</f>
        <v>Event AM</v>
      </c>
      <c r="AP189" s="235" t="str">
        <f>IF((AD189="Y"),AH189,"")</f>
        <v>Event AM</v>
      </c>
      <c r="AQ189" s="235" t="str">
        <f>IF((AE189="Y"),AH189,"")</f>
        <v>Event AM</v>
      </c>
      <c r="AR189" s="96"/>
      <c r="AS189" s="235" t="str">
        <f>IF((AF189="Y"),AH189,"")</f>
        <v>Event AM</v>
      </c>
      <c r="AT189" s="96"/>
      <c r="AU189" s="96"/>
      <c r="AV189" s="96"/>
      <c r="AW189" s="96"/>
      <c r="AX189" s="96"/>
      <c r="AY189" s="96"/>
      <c r="AZ189" s="96"/>
      <c r="BA189" s="96"/>
      <c r="BB189" s="96"/>
      <c r="BC189" s="96"/>
      <c r="BD189" s="96"/>
      <c r="BE189" s="96"/>
      <c r="BF189" s="96"/>
      <c r="BG189" s="96"/>
      <c r="BH189" s="96"/>
      <c r="BI189" s="96"/>
      <c r="BJ189" s="96"/>
      <c r="BK189" s="96"/>
      <c r="BL189" s="96"/>
      <c r="BM189" s="96"/>
      <c r="BN189" s="96"/>
      <c r="BO189" s="96"/>
      <c r="BP189" s="96"/>
      <c r="BQ189" s="96"/>
      <c r="BR189" s="96"/>
      <c r="BS189" s="96"/>
      <c r="BT189" s="96"/>
      <c r="BU189" s="96"/>
      <c r="BV189" s="96"/>
      <c r="BW189" s="96"/>
      <c r="BX189" s="96"/>
      <c r="BY189" s="96"/>
      <c r="BZ189" s="96"/>
      <c r="CA189" s="96"/>
      <c r="CB189" s="96"/>
      <c r="CC189" s="96"/>
      <c r="CD189" s="96"/>
      <c r="CE189" s="96"/>
      <c r="CF189" s="96"/>
    </row>
    <row r="190" spans="1:84" ht="20.399999999999999">
      <c r="A190" s="249">
        <v>45079.866228784726</v>
      </c>
      <c r="B190" s="250" t="s">
        <v>4098</v>
      </c>
      <c r="C190" s="251" t="str">
        <f t="array" ref="C190">UPPER(B190)</f>
        <v>MILLERGABY12@GMAIL.COM</v>
      </c>
      <c r="D190" s="251" t="s">
        <v>4099</v>
      </c>
      <c r="E190" s="250" t="s">
        <v>4100</v>
      </c>
      <c r="F190" s="252" t="str">
        <f t="shared" si="0"/>
        <v>GABRIELLA MILLER</v>
      </c>
      <c r="G190" s="253">
        <v>4694351073</v>
      </c>
      <c r="H190" s="250" t="s">
        <v>18</v>
      </c>
      <c r="I190" s="250" t="s">
        <v>2493</v>
      </c>
      <c r="J190" s="96"/>
      <c r="K190" s="96"/>
      <c r="L190" s="96"/>
      <c r="M190" s="96"/>
      <c r="N190" s="96"/>
      <c r="O190" s="250" t="s">
        <v>4101</v>
      </c>
      <c r="P190" s="250" t="s">
        <v>3775</v>
      </c>
      <c r="Q190" s="250" t="s">
        <v>23</v>
      </c>
      <c r="R190" s="96"/>
      <c r="S190" s="254" t="s">
        <v>1731</v>
      </c>
      <c r="T190" s="255" t="str">
        <f t="shared" si="1"/>
        <v/>
      </c>
      <c r="U190" s="96" t="str">
        <f t="shared" ref="U190:V190" si="1106">IF(OR(($T190 = "Y"),ISNUMBER(SEARCH(U$1, $L190)), ISNUMBER(SEARCH(U$1, $N190)), ISNUMBER(SEARCH(U$1, $P190))), "Y", "")</f>
        <v/>
      </c>
      <c r="V190" s="255" t="str">
        <f t="shared" si="1106"/>
        <v/>
      </c>
      <c r="W190" s="96" t="str">
        <f t="shared" ref="W190:X190" si="1107">IF(OR(($V190="Y"),($T190 = "Y"),ISNUMBER(SEARCH(W$1, $L190)), ISNUMBER(SEARCH(W$1, $N190)), ISNUMBER(SEARCH(W$1, $P190))), "Y", "")</f>
        <v/>
      </c>
      <c r="X190" s="96" t="str">
        <f t="shared" si="1107"/>
        <v/>
      </c>
      <c r="Y190" s="258" t="str">
        <f t="shared" si="4"/>
        <v>Y</v>
      </c>
      <c r="Z190" s="254" t="str">
        <f t="shared" ref="Z190:AA190" si="1108">IF(OR(($Y190="Y"),($T190 = "Y"),ISNUMBER(SEARCH(Z$1, $L190)), ISNUMBER(SEARCH(Z$1, $N190)), ISNUMBER(SEARCH(Z$1, $P190))), "Y", "")</f>
        <v>Y</v>
      </c>
      <c r="AA190" s="254" t="str">
        <f t="shared" si="1108"/>
        <v>Y</v>
      </c>
      <c r="AB190" s="254" t="str">
        <f t="shared" ref="AB190:AC190" si="1109">IF(OR(($T190 = "Y"),ISNUMBER(SEARCH(AB$1, $L190)), ISNUMBER(SEARCH(AB$1, $N190)), ISNUMBER(SEARCH(AB$1, $P190))), "Y", "")</f>
        <v>Y</v>
      </c>
      <c r="AC190" s="255" t="str">
        <f t="shared" si="1109"/>
        <v/>
      </c>
      <c r="AD190" s="96" t="str">
        <f t="shared" ref="AD190:AE190" si="1110">IF(OR(($AC190="Y"),($T190 = "Y"),ISNUMBER(SEARCH(AD$1, $L190)), ISNUMBER(SEARCH(AD$1, $N190)), ISNUMBER(SEARCH(AD$1, $P190))), "Y", "")</f>
        <v/>
      </c>
      <c r="AE190" s="96" t="str">
        <f t="shared" si="1110"/>
        <v/>
      </c>
      <c r="AF190" s="96" t="str">
        <f t="shared" si="8"/>
        <v/>
      </c>
      <c r="AG190" s="15">
        <f t="shared" si="476"/>
        <v>3</v>
      </c>
      <c r="AH190" s="250" t="s">
        <v>3546</v>
      </c>
      <c r="AI190" s="96" t="str">
        <f t="shared" ref="AI190:AI192" si="1111">IF(AND((S190="F"),(U190="Y")),"MP","")</f>
        <v/>
      </c>
      <c r="AJ190" s="96" t="str">
        <f t="shared" ref="AJ190:AJ192" si="1112">IF(AND((S190="F"),(W190="Y")),"MP","")</f>
        <v/>
      </c>
      <c r="AK190" s="96" t="str">
        <f t="shared" ref="AK190:AK192" si="1113">IF(AND((S190="F"),(X190="Y")),"MP","")</f>
        <v/>
      </c>
      <c r="AL190" s="235" t="str">
        <f t="shared" ref="AL190:AL192" si="1114">IF(AND((S190="F"),(Z190="Y")),"MP","")</f>
        <v>MP</v>
      </c>
      <c r="AM190" s="256" t="str">
        <f t="shared" ref="AM190:AM192" si="1115">IF(AND((S190="F"),(AA190="Y")),"MP","")</f>
        <v>MP</v>
      </c>
      <c r="AN190" s="235" t="str">
        <f t="shared" ref="AN190:AN192" si="1116">IF(AND((S190="F"),(AB190="Y")),"MP","")</f>
        <v>MP</v>
      </c>
      <c r="AO190" s="257" t="str">
        <f t="shared" ref="AO190:AO192" si="1117">IF(AND((S190="F"),(AB190="Y")),"MP","")</f>
        <v>MP</v>
      </c>
      <c r="AP190" s="96" t="str">
        <f t="shared" ref="AP190:AP192" si="1118">IF(AND((S190="F"),(AD190="Y")),"MP","")</f>
        <v/>
      </c>
      <c r="AQ190" s="96" t="str">
        <f t="shared" ref="AQ190:AQ192" si="1119">IF(AND((S190="F"),(AE190="Y")),"MP","")</f>
        <v/>
      </c>
      <c r="AR190" s="96" t="str">
        <f t="shared" ref="AR190:AR192" si="1120">IF(AND((T190="F"),(AD190="Y")),"MP","")</f>
        <v/>
      </c>
      <c r="AS190" s="96" t="str">
        <f t="shared" ref="AS190:AS192" si="1121">IF(AND((S190="F"),(AF190="Y")),"MP","")</f>
        <v/>
      </c>
      <c r="AT190" s="96"/>
      <c r="AU190" s="96"/>
      <c r="AV190" s="96"/>
      <c r="AW190" s="96"/>
      <c r="AX190" s="96"/>
      <c r="AY190" s="96"/>
      <c r="AZ190" s="96"/>
      <c r="BA190" s="96"/>
      <c r="BB190" s="96"/>
      <c r="BC190" s="96"/>
      <c r="BD190" s="96"/>
      <c r="BE190" s="96"/>
      <c r="BF190" s="96"/>
      <c r="BG190" s="96"/>
      <c r="BH190" s="96"/>
      <c r="BI190" s="96"/>
      <c r="BJ190" s="96"/>
      <c r="BK190" s="96"/>
      <c r="BL190" s="96"/>
      <c r="BM190" s="96"/>
      <c r="BN190" s="96"/>
      <c r="BO190" s="96"/>
      <c r="BP190" s="96"/>
      <c r="BQ190" s="96"/>
      <c r="BR190" s="96"/>
      <c r="BS190" s="96"/>
      <c r="BT190" s="96"/>
      <c r="BU190" s="96"/>
      <c r="BV190" s="96"/>
      <c r="BW190" s="96"/>
      <c r="BX190" s="96"/>
      <c r="BY190" s="96"/>
      <c r="BZ190" s="96"/>
      <c r="CA190" s="96"/>
      <c r="CB190" s="96"/>
      <c r="CC190" s="96"/>
      <c r="CD190" s="96"/>
      <c r="CE190" s="96"/>
      <c r="CF190" s="96"/>
    </row>
    <row r="191" spans="1:84" ht="20.399999999999999">
      <c r="A191" s="249">
        <v>45079.867238842591</v>
      </c>
      <c r="B191" s="250" t="s">
        <v>4102</v>
      </c>
      <c r="C191" s="251" t="str">
        <f t="array" ref="C191">UPPER(B191)</f>
        <v>DIYASHAH55@YAHOO.COM</v>
      </c>
      <c r="D191" s="251" t="s">
        <v>1403</v>
      </c>
      <c r="E191" s="250" t="s">
        <v>4103</v>
      </c>
      <c r="F191" s="252" t="str">
        <f t="shared" si="0"/>
        <v>DIYASHAH</v>
      </c>
      <c r="G191" s="253">
        <v>9726249580</v>
      </c>
      <c r="H191" s="250" t="s">
        <v>18</v>
      </c>
      <c r="I191" s="250" t="s">
        <v>2493</v>
      </c>
      <c r="J191" s="96"/>
      <c r="K191" s="96"/>
      <c r="L191" s="96"/>
      <c r="M191" s="96"/>
      <c r="N191" s="96"/>
      <c r="O191" s="96"/>
      <c r="P191" s="250" t="s">
        <v>3775</v>
      </c>
      <c r="Q191" s="250" t="s">
        <v>23</v>
      </c>
      <c r="R191" s="96"/>
      <c r="S191" s="254" t="s">
        <v>1731</v>
      </c>
      <c r="T191" s="255" t="str">
        <f t="shared" si="1"/>
        <v/>
      </c>
      <c r="U191" s="96" t="str">
        <f t="shared" ref="U191:V191" si="1122">IF(OR(($T191 = "Y"),ISNUMBER(SEARCH(U$1, $L191)), ISNUMBER(SEARCH(U$1, $N191)), ISNUMBER(SEARCH(U$1, $P191))), "Y", "")</f>
        <v/>
      </c>
      <c r="V191" s="255" t="str">
        <f t="shared" si="1122"/>
        <v/>
      </c>
      <c r="W191" s="96" t="str">
        <f t="shared" ref="W191:X191" si="1123">IF(OR(($V191="Y"),($T191 = "Y"),ISNUMBER(SEARCH(W$1, $L191)), ISNUMBER(SEARCH(W$1, $N191)), ISNUMBER(SEARCH(W$1, $P191))), "Y", "")</f>
        <v/>
      </c>
      <c r="X191" s="96" t="str">
        <f t="shared" si="1123"/>
        <v/>
      </c>
      <c r="Y191" s="258" t="str">
        <f t="shared" si="4"/>
        <v>Y</v>
      </c>
      <c r="Z191" s="254" t="str">
        <f t="shared" ref="Z191:AA191" si="1124">IF(OR(($Y191="Y"),($T191 = "Y"),ISNUMBER(SEARCH(Z$1, $L191)), ISNUMBER(SEARCH(Z$1, $N191)), ISNUMBER(SEARCH(Z$1, $P191))), "Y", "")</f>
        <v>Y</v>
      </c>
      <c r="AA191" s="254" t="str">
        <f t="shared" si="1124"/>
        <v>Y</v>
      </c>
      <c r="AB191" s="254" t="str">
        <f t="shared" ref="AB191:AC191" si="1125">IF(OR(($T191 = "Y"),ISNUMBER(SEARCH(AB$1, $L191)), ISNUMBER(SEARCH(AB$1, $N191)), ISNUMBER(SEARCH(AB$1, $P191))), "Y", "")</f>
        <v>Y</v>
      </c>
      <c r="AC191" s="255" t="str">
        <f t="shared" si="1125"/>
        <v/>
      </c>
      <c r="AD191" s="96" t="str">
        <f t="shared" ref="AD191:AE191" si="1126">IF(OR(($AC191="Y"),($T191 = "Y"),ISNUMBER(SEARCH(AD$1, $L191)), ISNUMBER(SEARCH(AD$1, $N191)), ISNUMBER(SEARCH(AD$1, $P191))), "Y", "")</f>
        <v/>
      </c>
      <c r="AE191" s="96" t="str">
        <f t="shared" si="1126"/>
        <v/>
      </c>
      <c r="AF191" s="96" t="str">
        <f t="shared" si="8"/>
        <v/>
      </c>
      <c r="AG191" s="15">
        <f t="shared" si="476"/>
        <v>3</v>
      </c>
      <c r="AH191" s="250" t="s">
        <v>3546</v>
      </c>
      <c r="AI191" s="96" t="str">
        <f t="shared" si="1111"/>
        <v/>
      </c>
      <c r="AJ191" s="96" t="str">
        <f t="shared" si="1112"/>
        <v/>
      </c>
      <c r="AK191" s="96" t="str">
        <f t="shared" si="1113"/>
        <v/>
      </c>
      <c r="AL191" s="235" t="str">
        <f t="shared" si="1114"/>
        <v>MP</v>
      </c>
      <c r="AM191" s="256" t="str">
        <f t="shared" si="1115"/>
        <v>MP</v>
      </c>
      <c r="AN191" s="235" t="str">
        <f t="shared" si="1116"/>
        <v>MP</v>
      </c>
      <c r="AO191" s="257" t="str">
        <f t="shared" si="1117"/>
        <v>MP</v>
      </c>
      <c r="AP191" s="96" t="str">
        <f t="shared" si="1118"/>
        <v/>
      </c>
      <c r="AQ191" s="96" t="str">
        <f t="shared" si="1119"/>
        <v/>
      </c>
      <c r="AR191" s="96" t="str">
        <f t="shared" si="1120"/>
        <v/>
      </c>
      <c r="AS191" s="96" t="str">
        <f t="shared" si="1121"/>
        <v/>
      </c>
      <c r="AT191" s="96"/>
      <c r="AU191" s="96"/>
      <c r="AV191" s="96"/>
      <c r="AW191" s="96"/>
      <c r="AX191" s="96"/>
      <c r="AY191" s="96"/>
      <c r="AZ191" s="96"/>
      <c r="BA191" s="96"/>
      <c r="BB191" s="96"/>
      <c r="BC191" s="96"/>
      <c r="BD191" s="96"/>
      <c r="BE191" s="96"/>
      <c r="BF191" s="96"/>
      <c r="BG191" s="96"/>
      <c r="BH191" s="96"/>
      <c r="BI191" s="96"/>
      <c r="BJ191" s="96"/>
      <c r="BK191" s="96"/>
      <c r="BL191" s="96"/>
      <c r="BM191" s="96"/>
      <c r="BN191" s="96"/>
      <c r="BO191" s="96"/>
      <c r="BP191" s="96"/>
      <c r="BQ191" s="96"/>
      <c r="BR191" s="96"/>
      <c r="BS191" s="96"/>
      <c r="BT191" s="96"/>
      <c r="BU191" s="96"/>
      <c r="BV191" s="96"/>
      <c r="BW191" s="96"/>
      <c r="BX191" s="96"/>
      <c r="BY191" s="96"/>
      <c r="BZ191" s="96"/>
      <c r="CA191" s="96"/>
      <c r="CB191" s="96"/>
      <c r="CC191" s="96"/>
      <c r="CD191" s="96"/>
      <c r="CE191" s="96"/>
      <c r="CF191" s="96"/>
    </row>
    <row r="192" spans="1:84" ht="20.399999999999999">
      <c r="A192" s="249">
        <v>45079.925074340281</v>
      </c>
      <c r="B192" s="250" t="s">
        <v>4104</v>
      </c>
      <c r="C192" s="251" t="str">
        <f t="array" ref="C192">UPPER(B192)</f>
        <v>PREETHI1327@GMAIL.COM</v>
      </c>
      <c r="D192" s="250" t="s">
        <v>4105</v>
      </c>
      <c r="E192" s="250" t="s">
        <v>4106</v>
      </c>
      <c r="F192" s="252" t="str">
        <f t="shared" si="0"/>
        <v>PREETHIANANTHARAMAN</v>
      </c>
      <c r="G192" s="253">
        <v>5109363329</v>
      </c>
      <c r="H192" s="250" t="s">
        <v>18</v>
      </c>
      <c r="I192" s="250" t="s">
        <v>35</v>
      </c>
      <c r="J192" s="96"/>
      <c r="K192" s="96"/>
      <c r="L192" s="96"/>
      <c r="M192" s="250" t="s">
        <v>30</v>
      </c>
      <c r="N192" s="250" t="s">
        <v>3642</v>
      </c>
      <c r="O192" s="96"/>
      <c r="P192" s="96"/>
      <c r="Q192" s="250" t="s">
        <v>23</v>
      </c>
      <c r="R192" s="96"/>
      <c r="S192" s="254" t="s">
        <v>1731</v>
      </c>
      <c r="T192" s="255" t="str">
        <f t="shared" si="1"/>
        <v/>
      </c>
      <c r="U192" s="254" t="str">
        <f t="shared" ref="U192:V192" si="1127">IF(OR(($T192 = "Y"),ISNUMBER(SEARCH(U$1, $L192)), ISNUMBER(SEARCH(U$1, $N192)), ISNUMBER(SEARCH(U$1, $P192))), "Y", "")</f>
        <v>Y</v>
      </c>
      <c r="V192" s="255" t="str">
        <f t="shared" si="1127"/>
        <v/>
      </c>
      <c r="W192" s="96" t="str">
        <f t="shared" ref="W192:X192" si="1128">IF(OR(($V192="Y"),($T192 = "Y"),ISNUMBER(SEARCH(W$1, $L192)), ISNUMBER(SEARCH(W$1, $N192)), ISNUMBER(SEARCH(W$1, $P192))), "Y", "")</f>
        <v/>
      </c>
      <c r="X192" s="254" t="str">
        <f t="shared" si="1128"/>
        <v>Y</v>
      </c>
      <c r="Y192" s="255" t="str">
        <f t="shared" si="4"/>
        <v/>
      </c>
      <c r="Z192" s="96" t="str">
        <f t="shared" ref="Z192:AA192" si="1129">IF(OR(($Y192="Y"),($T192 = "Y"),ISNUMBER(SEARCH(Z$1, $L192)), ISNUMBER(SEARCH(Z$1, $N192)), ISNUMBER(SEARCH(Z$1, $P192))), "Y", "")</f>
        <v/>
      </c>
      <c r="AA192" s="254" t="str">
        <f t="shared" si="1129"/>
        <v>Y</v>
      </c>
      <c r="AB192" s="96" t="str">
        <f t="shared" ref="AB192:AC192" si="1130">IF(OR(($T192 = "Y"),ISNUMBER(SEARCH(AB$1, $L192)), ISNUMBER(SEARCH(AB$1, $N192)), ISNUMBER(SEARCH(AB$1, $P192))), "Y", "")</f>
        <v/>
      </c>
      <c r="AC192" s="255" t="str">
        <f t="shared" si="1130"/>
        <v/>
      </c>
      <c r="AD192" s="96" t="str">
        <f t="shared" ref="AD192:AE192" si="1131">IF(OR(($AC192="Y"),($T192 = "Y"),ISNUMBER(SEARCH(AD$1, $L192)), ISNUMBER(SEARCH(AD$1, $N192)), ISNUMBER(SEARCH(AD$1, $P192))), "Y", "")</f>
        <v/>
      </c>
      <c r="AE192" s="96" t="str">
        <f t="shared" si="1131"/>
        <v/>
      </c>
      <c r="AF192" s="254" t="str">
        <f t="shared" si="8"/>
        <v>Y</v>
      </c>
      <c r="AG192" s="15">
        <f t="shared" si="476"/>
        <v>4</v>
      </c>
      <c r="AH192" s="250" t="s">
        <v>3546</v>
      </c>
      <c r="AI192" s="235" t="str">
        <f t="shared" si="1111"/>
        <v>MP</v>
      </c>
      <c r="AJ192" s="96" t="str">
        <f t="shared" si="1112"/>
        <v/>
      </c>
      <c r="AK192" s="235" t="str">
        <f t="shared" si="1113"/>
        <v>MP</v>
      </c>
      <c r="AL192" s="96" t="str">
        <f t="shared" si="1114"/>
        <v/>
      </c>
      <c r="AM192" s="256" t="str">
        <f t="shared" si="1115"/>
        <v>MP</v>
      </c>
      <c r="AN192" s="96" t="str">
        <f t="shared" si="1116"/>
        <v/>
      </c>
      <c r="AO192" s="264" t="str">
        <f t="shared" si="1117"/>
        <v/>
      </c>
      <c r="AP192" s="96" t="str">
        <f t="shared" si="1118"/>
        <v/>
      </c>
      <c r="AQ192" s="96" t="str">
        <f t="shared" si="1119"/>
        <v/>
      </c>
      <c r="AR192" s="96" t="str">
        <f t="shared" si="1120"/>
        <v/>
      </c>
      <c r="AS192" s="235" t="str">
        <f t="shared" si="1121"/>
        <v>MP</v>
      </c>
      <c r="AT192" s="96"/>
      <c r="AU192" s="96"/>
      <c r="AV192" s="96"/>
      <c r="AW192" s="96"/>
      <c r="AX192" s="96"/>
      <c r="AY192" s="96"/>
      <c r="AZ192" s="96"/>
      <c r="BA192" s="96"/>
      <c r="BB192" s="96"/>
      <c r="BC192" s="96"/>
      <c r="BD192" s="96"/>
      <c r="BE192" s="96"/>
      <c r="BF192" s="96"/>
      <c r="BG192" s="96"/>
      <c r="BH192" s="96"/>
      <c r="BI192" s="96"/>
      <c r="BJ192" s="96"/>
      <c r="BK192" s="96"/>
      <c r="BL192" s="96"/>
      <c r="BM192" s="96"/>
      <c r="BN192" s="96"/>
      <c r="BO192" s="96"/>
      <c r="BP192" s="96"/>
      <c r="BQ192" s="96"/>
      <c r="BR192" s="96"/>
      <c r="BS192" s="96"/>
      <c r="BT192" s="96"/>
      <c r="BU192" s="96"/>
      <c r="BV192" s="96"/>
      <c r="BW192" s="96"/>
      <c r="BX192" s="96"/>
      <c r="BY192" s="96"/>
      <c r="BZ192" s="96"/>
      <c r="CA192" s="96"/>
      <c r="CB192" s="96"/>
      <c r="CC192" s="96"/>
      <c r="CD192" s="96"/>
      <c r="CE192" s="96"/>
      <c r="CF192" s="96"/>
    </row>
    <row r="193" spans="1:84" ht="20.399999999999999">
      <c r="A193" s="249">
        <v>45087.715459259256</v>
      </c>
      <c r="B193" s="250" t="s">
        <v>4107</v>
      </c>
      <c r="C193" s="251" t="str">
        <f t="array" ref="C193">UPPER(B193)</f>
        <v>BABURAOSEELAM@GMAIL.COM</v>
      </c>
      <c r="D193" s="265" t="s">
        <v>4108</v>
      </c>
      <c r="E193" s="265" t="s">
        <v>894</v>
      </c>
      <c r="F193" s="252" t="str">
        <f t="shared" si="0"/>
        <v>BABURAOSEELAM</v>
      </c>
      <c r="G193" s="253">
        <v>3122188731</v>
      </c>
      <c r="H193" s="250" t="s">
        <v>18</v>
      </c>
      <c r="I193" s="250" t="s">
        <v>2493</v>
      </c>
      <c r="J193" s="96"/>
      <c r="K193" s="96"/>
      <c r="L193" s="96"/>
      <c r="M193" s="96"/>
      <c r="N193" s="96"/>
      <c r="O193" s="250" t="s">
        <v>4109</v>
      </c>
      <c r="P193" s="250" t="s">
        <v>3498</v>
      </c>
      <c r="Q193" s="250" t="s">
        <v>23</v>
      </c>
      <c r="R193" s="96"/>
      <c r="S193" s="254" t="s">
        <v>1727</v>
      </c>
      <c r="T193" s="258" t="str">
        <f t="shared" si="1"/>
        <v>Y</v>
      </c>
      <c r="U193" s="254" t="str">
        <f t="shared" ref="U193:V193" si="1132">IF(OR(($T193 = "Y"),ISNUMBER(SEARCH(U$1, $L193)), ISNUMBER(SEARCH(U$1, $N193)), ISNUMBER(SEARCH(U$1, $P193))), "Y", "")</f>
        <v>Y</v>
      </c>
      <c r="V193" s="258" t="str">
        <f t="shared" si="1132"/>
        <v>Y</v>
      </c>
      <c r="W193" s="254" t="str">
        <f t="shared" ref="W193:X193" si="1133">IF(OR(($V193="Y"),($T193 = "Y"),ISNUMBER(SEARCH(W$1, $L193)), ISNUMBER(SEARCH(W$1, $N193)), ISNUMBER(SEARCH(W$1, $P193))), "Y", "")</f>
        <v>Y</v>
      </c>
      <c r="X193" s="254" t="str">
        <f t="shared" si="1133"/>
        <v>Y</v>
      </c>
      <c r="Y193" s="258" t="str">
        <f t="shared" si="4"/>
        <v>Y</v>
      </c>
      <c r="Z193" s="254" t="str">
        <f t="shared" ref="Z193:AA193" si="1134">IF(OR(($Y193="Y"),($T193 = "Y"),ISNUMBER(SEARCH(Z$1, $L193)), ISNUMBER(SEARCH(Z$1, $N193)), ISNUMBER(SEARCH(Z$1, $P193))), "Y", "")</f>
        <v>Y</v>
      </c>
      <c r="AA193" s="254" t="str">
        <f t="shared" si="1134"/>
        <v>Y</v>
      </c>
      <c r="AB193" s="254" t="str">
        <f t="shared" ref="AB193:AC193" si="1135">IF(OR(($T193 = "Y"),ISNUMBER(SEARCH(AB$1, $L193)), ISNUMBER(SEARCH(AB$1, $N193)), ISNUMBER(SEARCH(AB$1, $P193))), "Y", "")</f>
        <v>Y</v>
      </c>
      <c r="AC193" s="258" t="str">
        <f t="shared" si="1135"/>
        <v>Y</v>
      </c>
      <c r="AD193" s="254" t="str">
        <f t="shared" ref="AD193:AE193" si="1136">IF(OR(($AC193="Y"),($T193 = "Y"),ISNUMBER(SEARCH(AD$1, $L193)), ISNUMBER(SEARCH(AD$1, $N193)), ISNUMBER(SEARCH(AD$1, $P193))), "Y", "")</f>
        <v>Y</v>
      </c>
      <c r="AE193" s="254" t="str">
        <f t="shared" si="1136"/>
        <v>Y</v>
      </c>
      <c r="AF193" s="254" t="str">
        <f t="shared" si="8"/>
        <v>Y</v>
      </c>
      <c r="AG193" s="15">
        <f t="shared" si="476"/>
        <v>9</v>
      </c>
      <c r="AH193" s="235" t="s">
        <v>3539</v>
      </c>
      <c r="AI193" s="235" t="str">
        <f>IF((U193="Y"),AH193,"")</f>
        <v>CM</v>
      </c>
      <c r="AJ193" s="235" t="str">
        <f>IF((W193="Y"),AH193,"")</f>
        <v>CM</v>
      </c>
      <c r="AK193" s="235" t="str">
        <f>IF((X193="Y"),AH193,"")</f>
        <v>CM</v>
      </c>
      <c r="AL193" s="235" t="str">
        <f>IF((Z193="Y"),AH193,"")</f>
        <v>CM</v>
      </c>
      <c r="AM193" s="256" t="str">
        <f>IF((AA193="Y"),AH193,"")</f>
        <v>CM</v>
      </c>
      <c r="AN193" s="235" t="str">
        <f>IF((AB193="Y"),AH193,"")</f>
        <v>CM</v>
      </c>
      <c r="AO193" s="257" t="str">
        <f>IF((AB193="Y"),AH193,"")</f>
        <v>CM</v>
      </c>
      <c r="AP193" s="235" t="str">
        <f>IF((AD193="Y"),AH193,"")</f>
        <v>CM</v>
      </c>
      <c r="AQ193" s="235" t="str">
        <f>IF((AE193="Y"),AH193,"")</f>
        <v>CM</v>
      </c>
      <c r="AR193" s="96"/>
      <c r="AS193" s="235" t="str">
        <f>IF((AF193="Y"),AH193,"")</f>
        <v>CM</v>
      </c>
      <c r="AT193" s="96"/>
      <c r="AU193" s="235" t="s">
        <v>3564</v>
      </c>
      <c r="AV193" s="235" t="s">
        <v>979</v>
      </c>
      <c r="AW193" s="96"/>
      <c r="AX193" s="96"/>
      <c r="AY193" s="96"/>
      <c r="AZ193" s="96"/>
      <c r="BA193" s="96"/>
      <c r="BB193" s="96"/>
      <c r="BC193" s="96"/>
      <c r="BD193" s="96"/>
      <c r="BE193" s="96"/>
      <c r="BF193" s="96"/>
      <c r="BG193" s="96"/>
      <c r="BH193" s="96"/>
      <c r="BI193" s="96"/>
      <c r="BJ193" s="96"/>
      <c r="BK193" s="96"/>
      <c r="BL193" s="96"/>
      <c r="BM193" s="96"/>
      <c r="BN193" s="96"/>
      <c r="BO193" s="96"/>
      <c r="BP193" s="96"/>
      <c r="BQ193" s="96"/>
      <c r="BR193" s="96"/>
      <c r="BS193" s="96"/>
      <c r="BT193" s="96"/>
      <c r="BU193" s="96"/>
      <c r="BV193" s="96"/>
      <c r="BW193" s="96"/>
      <c r="BX193" s="96"/>
      <c r="BY193" s="96"/>
      <c r="BZ193" s="96"/>
      <c r="CA193" s="96"/>
      <c r="CB193" s="96"/>
      <c r="CC193" s="96"/>
      <c r="CD193" s="96"/>
      <c r="CE193" s="96"/>
      <c r="CF193" s="96"/>
    </row>
    <row r="194" spans="1:84" ht="20.399999999999999">
      <c r="A194" s="249">
        <v>45079.96085880787</v>
      </c>
      <c r="B194" s="250" t="s">
        <v>761</v>
      </c>
      <c r="C194" s="251" t="str">
        <f t="array" ref="C194">UPPER(B194)</f>
        <v>HEMAJI@GMAIL.COM</v>
      </c>
      <c r="D194" s="261" t="s">
        <v>762</v>
      </c>
      <c r="E194" s="250" t="s">
        <v>4110</v>
      </c>
      <c r="F194" s="252" t="str">
        <f t="shared" si="0"/>
        <v xml:space="preserve">HEMASUNDARARAMAN </v>
      </c>
      <c r="G194" s="253">
        <v>7249728134</v>
      </c>
      <c r="H194" s="250" t="s">
        <v>2493</v>
      </c>
      <c r="I194" s="250" t="s">
        <v>35</v>
      </c>
      <c r="J194" s="96"/>
      <c r="K194" s="96"/>
      <c r="L194" s="96"/>
      <c r="M194" s="250" t="s">
        <v>30</v>
      </c>
      <c r="N194" s="250" t="s">
        <v>4111</v>
      </c>
      <c r="O194" s="96"/>
      <c r="P194" s="96"/>
      <c r="Q194" s="250" t="s">
        <v>23</v>
      </c>
      <c r="R194" s="96"/>
      <c r="S194" s="254" t="s">
        <v>1731</v>
      </c>
      <c r="T194" s="255" t="str">
        <f t="shared" si="1"/>
        <v/>
      </c>
      <c r="U194" s="96" t="str">
        <f t="shared" ref="U194:V194" si="1137">IF(OR(($T194 = "Y"),ISNUMBER(SEARCH(U$1, $L194)), ISNUMBER(SEARCH(U$1, $N194)), ISNUMBER(SEARCH(U$1, $P194))), "Y", "")</f>
        <v/>
      </c>
      <c r="V194" s="255" t="str">
        <f t="shared" si="1137"/>
        <v/>
      </c>
      <c r="W194" s="96" t="str">
        <f t="shared" ref="W194:X194" si="1138">IF(OR(($V194="Y"),($T194 = "Y"),ISNUMBER(SEARCH(W$1, $L194)), ISNUMBER(SEARCH(W$1, $N194)), ISNUMBER(SEARCH(W$1, $P194))), "Y", "")</f>
        <v/>
      </c>
      <c r="X194" s="96" t="str">
        <f t="shared" si="1138"/>
        <v/>
      </c>
      <c r="Y194" s="255" t="str">
        <f t="shared" si="4"/>
        <v/>
      </c>
      <c r="Z194" s="254" t="str">
        <f t="shared" ref="Z194:AA194" si="1139">IF(OR(($Y194="Y"),($T194 = "Y"),ISNUMBER(SEARCH(Z$1, $L194)), ISNUMBER(SEARCH(Z$1, $N194)), ISNUMBER(SEARCH(Z$1, $P194))), "Y", "")</f>
        <v>Y</v>
      </c>
      <c r="AA194" s="254" t="str">
        <f t="shared" si="1139"/>
        <v>Y</v>
      </c>
      <c r="AB194" s="96" t="str">
        <f t="shared" ref="AB194:AC194" si="1140">IF(OR(($T194 = "Y"),ISNUMBER(SEARCH(AB$1, $L194)), ISNUMBER(SEARCH(AB$1, $N194)), ISNUMBER(SEARCH(AB$1, $P194))), "Y", "")</f>
        <v/>
      </c>
      <c r="AC194" s="255" t="str">
        <f t="shared" si="1140"/>
        <v/>
      </c>
      <c r="AD194" s="254" t="str">
        <f t="shared" ref="AD194:AE194" si="1141">IF(OR(($AC194="Y"),($T194 = "Y"),ISNUMBER(SEARCH(AD$1, $L194)), ISNUMBER(SEARCH(AD$1, $N194)), ISNUMBER(SEARCH(AD$1, $P194))), "Y", "")</f>
        <v>Y</v>
      </c>
      <c r="AE194" s="96" t="str">
        <f t="shared" si="1141"/>
        <v/>
      </c>
      <c r="AF194" s="96" t="str">
        <f t="shared" si="8"/>
        <v/>
      </c>
      <c r="AG194" s="15">
        <f t="shared" si="476"/>
        <v>3</v>
      </c>
      <c r="AH194" s="250" t="s">
        <v>3546</v>
      </c>
      <c r="AI194" s="96" t="str">
        <f t="shared" ref="AI194:AI196" si="1142">IF(AND((S194="F"),(U194="Y")),"MP","")</f>
        <v/>
      </c>
      <c r="AJ194" s="96" t="str">
        <f>IF(AND((S194="F"),(W194="Y")),"MP","")</f>
        <v/>
      </c>
      <c r="AK194" s="96" t="str">
        <f t="shared" ref="AK194:AK195" si="1143">IF(AND((S194="F"),(X194="Y")),"MP","")</f>
        <v/>
      </c>
      <c r="AL194" s="235" t="str">
        <f t="shared" ref="AL194:AL196" si="1144">IF(AND((S194="F"),(Z194="Y")),"MP","")</f>
        <v>MP</v>
      </c>
      <c r="AM194" s="256" t="str">
        <f>IF(AND((S194="F"),(AA194="Y")),"MP","")</f>
        <v>MP</v>
      </c>
      <c r="AN194" s="96" t="str">
        <f t="shared" ref="AN194:AN196" si="1145">IF(AND((S194="F"),(AB194="Y")),"MP","")</f>
        <v/>
      </c>
      <c r="AO194" s="264" t="str">
        <f t="shared" ref="AO194:AO196" si="1146">IF(AND((S194="F"),(AB194="Y")),"MP","")</f>
        <v/>
      </c>
      <c r="AP194" s="235" t="str">
        <f t="shared" ref="AP194:AP196" si="1147">IF(AND((S194="F"),(AD194="Y")),"MP","")</f>
        <v>MP</v>
      </c>
      <c r="AQ194" s="96" t="str">
        <f t="shared" ref="AQ194:AQ196" si="1148">IF(AND((S194="F"),(AE194="Y")),"MP","")</f>
        <v/>
      </c>
      <c r="AR194" s="96" t="str">
        <f t="shared" ref="AR194:AR196" si="1149">IF(AND((T194="F"),(AD194="Y")),"MP","")</f>
        <v/>
      </c>
      <c r="AS194" s="96" t="str">
        <f t="shared" ref="AS194:AS196" si="1150">IF(AND((S194="F"),(AF194="Y")),"MP","")</f>
        <v/>
      </c>
      <c r="AT194" s="96"/>
      <c r="AU194" s="96"/>
      <c r="AV194" s="96"/>
      <c r="AW194" s="96"/>
      <c r="AX194" s="96"/>
      <c r="AY194" s="96"/>
      <c r="AZ194" s="96"/>
      <c r="BA194" s="96"/>
      <c r="BB194" s="96"/>
      <c r="BC194" s="96"/>
      <c r="BD194" s="96"/>
      <c r="BE194" s="96"/>
      <c r="BF194" s="96"/>
      <c r="BG194" s="96"/>
      <c r="BH194" s="96"/>
      <c r="BI194" s="96"/>
      <c r="BJ194" s="96"/>
      <c r="BK194" s="96"/>
      <c r="BL194" s="96"/>
      <c r="BM194" s="96"/>
      <c r="BN194" s="96"/>
      <c r="BO194" s="96"/>
      <c r="BP194" s="96"/>
      <c r="BQ194" s="96"/>
      <c r="BR194" s="96"/>
      <c r="BS194" s="96"/>
      <c r="BT194" s="96"/>
      <c r="BU194" s="96"/>
      <c r="BV194" s="96"/>
      <c r="BW194" s="96"/>
      <c r="BX194" s="96"/>
      <c r="BY194" s="96"/>
      <c r="BZ194" s="96"/>
      <c r="CA194" s="96"/>
      <c r="CB194" s="96"/>
      <c r="CC194" s="96"/>
      <c r="CD194" s="96"/>
      <c r="CE194" s="96"/>
      <c r="CF194" s="96"/>
    </row>
    <row r="195" spans="1:84" ht="20.399999999999999">
      <c r="A195" s="249">
        <v>45080.590355729168</v>
      </c>
      <c r="B195" s="250" t="s">
        <v>4112</v>
      </c>
      <c r="C195" s="251" t="str">
        <f t="array" ref="C195">UPPER(B195)</f>
        <v>SOUNDARYA.SUNIL@GMAIL.COM</v>
      </c>
      <c r="D195" s="250" t="s">
        <v>4113</v>
      </c>
      <c r="E195" s="250" t="s">
        <v>1447</v>
      </c>
      <c r="F195" s="252" t="str">
        <f t="shared" si="0"/>
        <v>SOUNDARYA BHASKARA</v>
      </c>
      <c r="G195" s="253">
        <v>5102075699</v>
      </c>
      <c r="H195" s="250" t="s">
        <v>752</v>
      </c>
      <c r="I195" s="250" t="s">
        <v>20</v>
      </c>
      <c r="J195" s="250" t="s">
        <v>4114</v>
      </c>
      <c r="K195" s="250" t="s">
        <v>30</v>
      </c>
      <c r="L195" s="250" t="s">
        <v>3499</v>
      </c>
      <c r="M195" s="96"/>
      <c r="N195" s="96"/>
      <c r="O195" s="96"/>
      <c r="P195" s="96"/>
      <c r="Q195" s="250" t="s">
        <v>23</v>
      </c>
      <c r="R195" s="96"/>
      <c r="S195" s="254" t="s">
        <v>1731</v>
      </c>
      <c r="T195" s="255" t="str">
        <f t="shared" si="1"/>
        <v/>
      </c>
      <c r="U195" s="254" t="str">
        <f t="shared" ref="U195:V195" si="1151">IF(OR(($T195 = "Y"),ISNUMBER(SEARCH(U$1, $L195)), ISNUMBER(SEARCH(U$1, $N195)), ISNUMBER(SEARCH(U$1, $P195))), "Y", "")</f>
        <v>Y</v>
      </c>
      <c r="V195" s="255" t="str">
        <f t="shared" si="1151"/>
        <v/>
      </c>
      <c r="W195" s="96" t="str">
        <f t="shared" ref="W195:X195" si="1152">IF(OR(($V195="Y"),($T195 = "Y"),ISNUMBER(SEARCH(W$1, $L195)), ISNUMBER(SEARCH(W$1, $N195)), ISNUMBER(SEARCH(W$1, $P195))), "Y", "")</f>
        <v/>
      </c>
      <c r="X195" s="96" t="str">
        <f t="shared" si="1152"/>
        <v/>
      </c>
      <c r="Y195" s="255" t="str">
        <f t="shared" si="4"/>
        <v/>
      </c>
      <c r="Z195" s="96" t="str">
        <f t="shared" ref="Z195:AA195" si="1153">IF(OR(($Y195="Y"),($T195 = "Y"),ISNUMBER(SEARCH(Z$1, $L195)), ISNUMBER(SEARCH(Z$1, $N195)), ISNUMBER(SEARCH(Z$1, $P195))), "Y", "")</f>
        <v/>
      </c>
      <c r="AA195" s="96" t="str">
        <f t="shared" si="1153"/>
        <v/>
      </c>
      <c r="AB195" s="96" t="str">
        <f t="shared" ref="AB195:AC195" si="1154">IF(OR(($T195 = "Y"),ISNUMBER(SEARCH(AB$1, $L195)), ISNUMBER(SEARCH(AB$1, $N195)), ISNUMBER(SEARCH(AB$1, $P195))), "Y", "")</f>
        <v/>
      </c>
      <c r="AC195" s="255" t="str">
        <f t="shared" si="1154"/>
        <v/>
      </c>
      <c r="AD195" s="96" t="str">
        <f t="shared" ref="AD195:AE195" si="1155">IF(OR(($AC195="Y"),($T195 = "Y"),ISNUMBER(SEARCH(AD$1, $L195)), ISNUMBER(SEARCH(AD$1, $N195)), ISNUMBER(SEARCH(AD$1, $P195))), "Y", "")</f>
        <v/>
      </c>
      <c r="AE195" s="96" t="str">
        <f t="shared" si="1155"/>
        <v/>
      </c>
      <c r="AF195" s="96" t="str">
        <f t="shared" si="8"/>
        <v/>
      </c>
      <c r="AG195" s="15">
        <f t="shared" si="476"/>
        <v>1</v>
      </c>
      <c r="AH195" s="250" t="s">
        <v>3546</v>
      </c>
      <c r="AI195" s="235" t="str">
        <f t="shared" si="1142"/>
        <v>MP</v>
      </c>
      <c r="AJ195" s="235" t="s">
        <v>3546</v>
      </c>
      <c r="AK195" s="96" t="str">
        <f t="shared" si="1143"/>
        <v/>
      </c>
      <c r="AL195" s="96" t="str">
        <f t="shared" si="1144"/>
        <v/>
      </c>
      <c r="AM195" s="262" t="str">
        <f>IF((AA195="Y"),AI195,"")</f>
        <v/>
      </c>
      <c r="AN195" s="96" t="str">
        <f t="shared" si="1145"/>
        <v/>
      </c>
      <c r="AO195" s="264" t="str">
        <f t="shared" si="1146"/>
        <v/>
      </c>
      <c r="AP195" s="96" t="str">
        <f t="shared" si="1147"/>
        <v/>
      </c>
      <c r="AQ195" s="96" t="str">
        <f t="shared" si="1148"/>
        <v/>
      </c>
      <c r="AR195" s="96" t="str">
        <f t="shared" si="1149"/>
        <v/>
      </c>
      <c r="AS195" s="96" t="str">
        <f t="shared" si="1150"/>
        <v/>
      </c>
      <c r="AT195" s="96"/>
      <c r="AU195" s="96"/>
      <c r="AV195" s="96"/>
      <c r="AW195" s="96"/>
      <c r="AX195" s="96"/>
      <c r="AY195" s="96"/>
      <c r="AZ195" s="96"/>
      <c r="BA195" s="96"/>
      <c r="BB195" s="96"/>
      <c r="BC195" s="96"/>
      <c r="BD195" s="96"/>
      <c r="BE195" s="96"/>
      <c r="BF195" s="96"/>
      <c r="BG195" s="96"/>
      <c r="BH195" s="96"/>
      <c r="BI195" s="96"/>
      <c r="BJ195" s="96"/>
      <c r="BK195" s="96"/>
      <c r="BL195" s="96"/>
      <c r="BM195" s="96"/>
      <c r="BN195" s="96"/>
      <c r="BO195" s="96"/>
      <c r="BP195" s="96"/>
      <c r="BQ195" s="96"/>
      <c r="BR195" s="96"/>
      <c r="BS195" s="96"/>
      <c r="BT195" s="96"/>
      <c r="BU195" s="96"/>
      <c r="BV195" s="96"/>
      <c r="BW195" s="96"/>
      <c r="BX195" s="96"/>
      <c r="BY195" s="96"/>
      <c r="BZ195" s="96"/>
      <c r="CA195" s="96"/>
      <c r="CB195" s="96"/>
      <c r="CC195" s="96"/>
      <c r="CD195" s="96"/>
      <c r="CE195" s="96"/>
      <c r="CF195" s="96"/>
    </row>
    <row r="196" spans="1:84" ht="20.399999999999999">
      <c r="A196" s="249">
        <v>45080.618751331014</v>
      </c>
      <c r="B196" s="250" t="s">
        <v>4115</v>
      </c>
      <c r="C196" s="251" t="str">
        <f t="array" ref="C196">UPPER(B196)</f>
        <v>SREEDEVI.CHAKKA@GMAIL.COM</v>
      </c>
      <c r="D196" s="250" t="s">
        <v>4116</v>
      </c>
      <c r="E196" s="250" t="s">
        <v>4117</v>
      </c>
      <c r="F196" s="252" t="str">
        <f t="shared" si="0"/>
        <v>SREEDEVICHAKKA</v>
      </c>
      <c r="G196" s="253">
        <v>4695440402</v>
      </c>
      <c r="H196" s="250" t="s">
        <v>18</v>
      </c>
      <c r="I196" s="250" t="s">
        <v>20</v>
      </c>
      <c r="J196" s="250" t="s">
        <v>4118</v>
      </c>
      <c r="K196" s="250" t="s">
        <v>30</v>
      </c>
      <c r="L196" s="250" t="s">
        <v>4119</v>
      </c>
      <c r="M196" s="96"/>
      <c r="N196" s="96"/>
      <c r="O196" s="96"/>
      <c r="P196" s="96"/>
      <c r="Q196" s="250" t="s">
        <v>23</v>
      </c>
      <c r="R196" s="96"/>
      <c r="S196" s="254" t="s">
        <v>1731</v>
      </c>
      <c r="T196" s="255" t="str">
        <f t="shared" si="1"/>
        <v/>
      </c>
      <c r="U196" s="254" t="str">
        <f t="shared" ref="U196:V196" si="1156">IF(OR(($T196 = "Y"),ISNUMBER(SEARCH(U$1, $L196)), ISNUMBER(SEARCH(U$1, $N196)), ISNUMBER(SEARCH(U$1, $P196))), "Y", "")</f>
        <v>Y</v>
      </c>
      <c r="V196" s="255" t="str">
        <f t="shared" si="1156"/>
        <v/>
      </c>
      <c r="W196" s="96" t="str">
        <f t="shared" ref="W196:X196" si="1157">IF(OR(($V196="Y"),($T196 = "Y"),ISNUMBER(SEARCH(W$1, $L196)), ISNUMBER(SEARCH(W$1, $N196)), ISNUMBER(SEARCH(W$1, $P196))), "Y", "")</f>
        <v/>
      </c>
      <c r="X196" s="254" t="str">
        <f t="shared" si="1157"/>
        <v>Y</v>
      </c>
      <c r="Y196" s="255" t="str">
        <f t="shared" si="4"/>
        <v/>
      </c>
      <c r="Z196" s="96" t="str">
        <f t="shared" ref="Z196:AA196" si="1158">IF(OR(($Y196="Y"),($T196 = "Y"),ISNUMBER(SEARCH(Z$1, $L196)), ISNUMBER(SEARCH(Z$1, $N196)), ISNUMBER(SEARCH(Z$1, $P196))), "Y", "")</f>
        <v/>
      </c>
      <c r="AA196" s="254" t="str">
        <f t="shared" si="1158"/>
        <v>Y</v>
      </c>
      <c r="AB196" s="96" t="str">
        <f t="shared" ref="AB196:AC196" si="1159">IF(OR(($T196 = "Y"),ISNUMBER(SEARCH(AB$1, $L196)), ISNUMBER(SEARCH(AB$1, $N196)), ISNUMBER(SEARCH(AB$1, $P196))), "Y", "")</f>
        <v/>
      </c>
      <c r="AC196" s="258" t="str">
        <f t="shared" si="1159"/>
        <v>Y</v>
      </c>
      <c r="AD196" s="254" t="str">
        <f t="shared" ref="AD196:AE196" si="1160">IF(OR(($AC196="Y"),($T196 = "Y"),ISNUMBER(SEARCH(AD$1, $L196)), ISNUMBER(SEARCH(AD$1, $N196)), ISNUMBER(SEARCH(AD$1, $P196))), "Y", "")</f>
        <v>Y</v>
      </c>
      <c r="AE196" s="254" t="str">
        <f t="shared" si="1160"/>
        <v>Y</v>
      </c>
      <c r="AF196" s="254" t="str">
        <f t="shared" si="8"/>
        <v>Y</v>
      </c>
      <c r="AG196" s="15">
        <f t="shared" si="476"/>
        <v>6</v>
      </c>
      <c r="AH196" s="250" t="s">
        <v>3546</v>
      </c>
      <c r="AI196" s="235" t="str">
        <f t="shared" si="1142"/>
        <v>MP</v>
      </c>
      <c r="AJ196" s="235" t="s">
        <v>3546</v>
      </c>
      <c r="AK196" s="96"/>
      <c r="AL196" s="96" t="str">
        <f t="shared" si="1144"/>
        <v/>
      </c>
      <c r="AM196" s="256" t="str">
        <f>IF(AND((S196="F"),(AA196="Y")),"MP","")</f>
        <v>MP</v>
      </c>
      <c r="AN196" s="96" t="str">
        <f t="shared" si="1145"/>
        <v/>
      </c>
      <c r="AO196" s="264" t="str">
        <f t="shared" si="1146"/>
        <v/>
      </c>
      <c r="AP196" s="235" t="str">
        <f t="shared" si="1147"/>
        <v>MP</v>
      </c>
      <c r="AQ196" s="235" t="str">
        <f t="shared" si="1148"/>
        <v>MP</v>
      </c>
      <c r="AR196" s="96" t="str">
        <f t="shared" si="1149"/>
        <v/>
      </c>
      <c r="AS196" s="235" t="str">
        <f t="shared" si="1150"/>
        <v>MP</v>
      </c>
      <c r="AT196" s="96"/>
      <c r="AU196" s="235" t="s">
        <v>3748</v>
      </c>
      <c r="AV196" s="235" t="s">
        <v>979</v>
      </c>
      <c r="AW196" s="96"/>
      <c r="AX196" s="96"/>
      <c r="AY196" s="96"/>
      <c r="AZ196" s="96"/>
      <c r="BA196" s="96"/>
      <c r="BB196" s="96"/>
      <c r="BC196" s="96"/>
      <c r="BD196" s="96"/>
      <c r="BE196" s="96"/>
      <c r="BF196" s="96"/>
      <c r="BG196" s="96"/>
      <c r="BH196" s="96"/>
      <c r="BI196" s="96"/>
      <c r="BJ196" s="96"/>
      <c r="BK196" s="96"/>
      <c r="BL196" s="96"/>
      <c r="BM196" s="96"/>
      <c r="BN196" s="96"/>
      <c r="BO196" s="96"/>
      <c r="BP196" s="96"/>
      <c r="BQ196" s="96"/>
      <c r="BR196" s="96"/>
      <c r="BS196" s="96"/>
      <c r="BT196" s="96"/>
      <c r="BU196" s="96"/>
      <c r="BV196" s="96"/>
      <c r="BW196" s="96"/>
      <c r="BX196" s="96"/>
      <c r="BY196" s="96"/>
      <c r="BZ196" s="96"/>
      <c r="CA196" s="96"/>
      <c r="CB196" s="96"/>
      <c r="CC196" s="96"/>
      <c r="CD196" s="96"/>
      <c r="CE196" s="96"/>
      <c r="CF196" s="96"/>
    </row>
    <row r="197" spans="1:84" ht="20.399999999999999">
      <c r="A197" s="249">
        <v>45080.818138784722</v>
      </c>
      <c r="B197" s="250" t="s">
        <v>4120</v>
      </c>
      <c r="C197" s="251" t="str">
        <f t="array" ref="C197">UPPER(B197)</f>
        <v>PINNAMANENI.SRIHARSHA@GMAIL.COM</v>
      </c>
      <c r="D197" s="272" t="s">
        <v>4121</v>
      </c>
      <c r="E197" s="250" t="s">
        <v>482</v>
      </c>
      <c r="F197" s="252" t="str">
        <f t="shared" si="0"/>
        <v>SRIHARSHAYARLAGADDA</v>
      </c>
      <c r="G197" s="253">
        <v>2018842716</v>
      </c>
      <c r="H197" s="250" t="s">
        <v>18</v>
      </c>
      <c r="I197" s="250" t="s">
        <v>35</v>
      </c>
      <c r="J197" s="96"/>
      <c r="K197" s="96"/>
      <c r="L197" s="96"/>
      <c r="M197" s="250" t="s">
        <v>30</v>
      </c>
      <c r="N197" s="250" t="s">
        <v>3498</v>
      </c>
      <c r="O197" s="96"/>
      <c r="P197" s="96"/>
      <c r="Q197" s="250" t="s">
        <v>23</v>
      </c>
      <c r="R197" s="96"/>
      <c r="S197" s="254" t="s">
        <v>1731</v>
      </c>
      <c r="T197" s="258" t="str">
        <f t="shared" si="1"/>
        <v>Y</v>
      </c>
      <c r="U197" s="254" t="str">
        <f t="shared" ref="U197:V197" si="1161">IF(OR(($T197 = "Y"),ISNUMBER(SEARCH(U$1, $L197)), ISNUMBER(SEARCH(U$1, $N197)), ISNUMBER(SEARCH(U$1, $P197))), "Y", "")</f>
        <v>Y</v>
      </c>
      <c r="V197" s="258" t="str">
        <f t="shared" si="1161"/>
        <v>Y</v>
      </c>
      <c r="W197" s="254" t="str">
        <f t="shared" ref="W197:X197" si="1162">IF(OR(($V197="Y"),($T197 = "Y"),ISNUMBER(SEARCH(W$1, $L197)), ISNUMBER(SEARCH(W$1, $N197)), ISNUMBER(SEARCH(W$1, $P197))), "Y", "")</f>
        <v>Y</v>
      </c>
      <c r="X197" s="254" t="str">
        <f t="shared" si="1162"/>
        <v>Y</v>
      </c>
      <c r="Y197" s="258" t="str">
        <f t="shared" si="4"/>
        <v>Y</v>
      </c>
      <c r="Z197" s="254" t="str">
        <f t="shared" ref="Z197:AA197" si="1163">IF(OR(($Y197="Y"),($T197 = "Y"),ISNUMBER(SEARCH(Z$1, $L197)), ISNUMBER(SEARCH(Z$1, $N197)), ISNUMBER(SEARCH(Z$1, $P197))), "Y", "")</f>
        <v>Y</v>
      </c>
      <c r="AA197" s="254" t="str">
        <f t="shared" si="1163"/>
        <v>Y</v>
      </c>
      <c r="AB197" s="254" t="str">
        <f t="shared" ref="AB197:AC197" si="1164">IF(OR(($T197 = "Y"),ISNUMBER(SEARCH(AB$1, $L197)), ISNUMBER(SEARCH(AB$1, $N197)), ISNUMBER(SEARCH(AB$1, $P197))), "Y", "")</f>
        <v>Y</v>
      </c>
      <c r="AC197" s="258" t="str">
        <f t="shared" si="1164"/>
        <v>Y</v>
      </c>
      <c r="AD197" s="254" t="str">
        <f t="shared" ref="AD197:AE197" si="1165">IF(OR(($AC197="Y"),($T197 = "Y"),ISNUMBER(SEARCH(AD$1, $L197)), ISNUMBER(SEARCH(AD$1, $N197)), ISNUMBER(SEARCH(AD$1, $P197))), "Y", "")</f>
        <v>Y</v>
      </c>
      <c r="AE197" s="254" t="str">
        <f t="shared" si="1165"/>
        <v>Y</v>
      </c>
      <c r="AF197" s="254" t="str">
        <f t="shared" si="8"/>
        <v>Y</v>
      </c>
      <c r="AG197" s="15">
        <f t="shared" si="476"/>
        <v>9</v>
      </c>
      <c r="AH197" s="250" t="s">
        <v>3549</v>
      </c>
      <c r="AI197" s="235" t="str">
        <f>IF((U197="Y"),AH197,"")</f>
        <v>Event AM</v>
      </c>
      <c r="AJ197" s="235" t="str">
        <f>IF((W197="Y"),AH197,"")</f>
        <v>Event AM</v>
      </c>
      <c r="AK197" s="235" t="str">
        <f>IF((X197="Y"),AH197,"")</f>
        <v>Event AM</v>
      </c>
      <c r="AL197" s="235" t="str">
        <f>IF((Z197="Y"),AH197,"")</f>
        <v>Event AM</v>
      </c>
      <c r="AM197" s="256" t="str">
        <f>IF((AA197="Y"),AH197,"")</f>
        <v>Event AM</v>
      </c>
      <c r="AN197" s="235" t="str">
        <f>IF((AB197="Y"),AH197,"")</f>
        <v>Event AM</v>
      </c>
      <c r="AO197" s="257" t="str">
        <f>IF((AB197="Y"),AH197,"")</f>
        <v>Event AM</v>
      </c>
      <c r="AP197" s="235" t="str">
        <f>IF((AD197="Y"),AH197,"")</f>
        <v>Event AM</v>
      </c>
      <c r="AQ197" s="235" t="str">
        <f>IF((AE197="Y"),AH197,"")</f>
        <v>Event AM</v>
      </c>
      <c r="AR197" s="96"/>
      <c r="AS197" s="235" t="str">
        <f>IF((AF197="Y"),AH197,"")</f>
        <v>Event AM</v>
      </c>
      <c r="AT197" s="96"/>
      <c r="AU197" s="96"/>
      <c r="AV197" s="96"/>
      <c r="AW197" s="96"/>
      <c r="AX197" s="96"/>
      <c r="AY197" s="96"/>
      <c r="AZ197" s="96"/>
      <c r="BA197" s="96"/>
      <c r="BB197" s="96"/>
      <c r="BC197" s="96"/>
      <c r="BD197" s="96"/>
      <c r="BE197" s="96"/>
      <c r="BF197" s="96"/>
      <c r="BG197" s="96"/>
      <c r="BH197" s="96"/>
      <c r="BI197" s="96"/>
      <c r="BJ197" s="96"/>
      <c r="BK197" s="96"/>
      <c r="BL197" s="96"/>
      <c r="BM197" s="96"/>
      <c r="BN197" s="96"/>
      <c r="BO197" s="96"/>
      <c r="BP197" s="96"/>
      <c r="BQ197" s="96"/>
      <c r="BR197" s="96"/>
      <c r="BS197" s="96"/>
      <c r="BT197" s="96"/>
      <c r="BU197" s="96"/>
      <c r="BV197" s="96"/>
      <c r="BW197" s="96"/>
      <c r="BX197" s="96"/>
      <c r="BY197" s="96"/>
      <c r="BZ197" s="96"/>
      <c r="CA197" s="96"/>
      <c r="CB197" s="96"/>
      <c r="CC197" s="96"/>
      <c r="CD197" s="96"/>
      <c r="CE197" s="96"/>
      <c r="CF197" s="96"/>
    </row>
    <row r="198" spans="1:84" ht="20.399999999999999">
      <c r="A198" s="249">
        <v>45080.913634178243</v>
      </c>
      <c r="B198" s="250" t="s">
        <v>4122</v>
      </c>
      <c r="C198" s="251" t="str">
        <f t="array" ref="C198">UPPER(B198)</f>
        <v>HEMANT.SATIVADA@GMAIL.COM</v>
      </c>
      <c r="D198" s="250" t="s">
        <v>4123</v>
      </c>
      <c r="E198" s="250" t="s">
        <v>4124</v>
      </c>
      <c r="F198" s="252" t="str">
        <f t="shared" si="0"/>
        <v>HEMANTSATIVADA</v>
      </c>
      <c r="G198" s="253">
        <v>6502199648</v>
      </c>
      <c r="H198" s="250" t="s">
        <v>752</v>
      </c>
      <c r="I198" s="250" t="s">
        <v>35</v>
      </c>
      <c r="J198" s="96"/>
      <c r="K198" s="96"/>
      <c r="L198" s="96"/>
      <c r="M198" s="250" t="s">
        <v>30</v>
      </c>
      <c r="N198" s="250" t="s">
        <v>3891</v>
      </c>
      <c r="O198" s="96"/>
      <c r="P198" s="96"/>
      <c r="Q198" s="250" t="s">
        <v>23</v>
      </c>
      <c r="R198" s="96"/>
      <c r="S198" s="254" t="s">
        <v>1731</v>
      </c>
      <c r="T198" s="255" t="str">
        <f t="shared" si="1"/>
        <v/>
      </c>
      <c r="U198" s="96" t="str">
        <f t="shared" ref="U198:V198" si="1166">IF(OR(($T198 = "Y"),ISNUMBER(SEARCH(U$1, $L198)), ISNUMBER(SEARCH(U$1, $N198)), ISNUMBER(SEARCH(U$1, $P198))), "Y", "")</f>
        <v/>
      </c>
      <c r="V198" s="255" t="str">
        <f t="shared" si="1166"/>
        <v/>
      </c>
      <c r="W198" s="96" t="str">
        <f t="shared" ref="W198:X198" si="1167">IF(OR(($V198="Y"),($T198 = "Y"),ISNUMBER(SEARCH(W$1, $L198)), ISNUMBER(SEARCH(W$1, $N198)), ISNUMBER(SEARCH(W$1, $P198))), "Y", "")</f>
        <v/>
      </c>
      <c r="X198" s="96" t="str">
        <f t="shared" si="1167"/>
        <v/>
      </c>
      <c r="Y198" s="255" t="str">
        <f t="shared" si="4"/>
        <v/>
      </c>
      <c r="Z198" s="254" t="str">
        <f t="shared" ref="Z198:AA198" si="1168">IF(OR(($Y198="Y"),($T198 = "Y"),ISNUMBER(SEARCH(Z$1, $L198)), ISNUMBER(SEARCH(Z$1, $N198)), ISNUMBER(SEARCH(Z$1, $P198))), "Y", "")</f>
        <v>Y</v>
      </c>
      <c r="AA198" s="254" t="str">
        <f t="shared" si="1168"/>
        <v>Y</v>
      </c>
      <c r="AB198" s="254" t="str">
        <f t="shared" ref="AB198:AC198" si="1169">IF(OR(($T198 = "Y"),ISNUMBER(SEARCH(AB$1, $L198)), ISNUMBER(SEARCH(AB$1, $N198)), ISNUMBER(SEARCH(AB$1, $P198))), "Y", "")</f>
        <v>Y</v>
      </c>
      <c r="AC198" s="255" t="str">
        <f t="shared" si="1169"/>
        <v/>
      </c>
      <c r="AD198" s="96" t="str">
        <f t="shared" ref="AD198:AE198" si="1170">IF(OR(($AC198="Y"),($T198 = "Y"),ISNUMBER(SEARCH(AD$1, $L198)), ISNUMBER(SEARCH(AD$1, $N198)), ISNUMBER(SEARCH(AD$1, $P198))), "Y", "")</f>
        <v/>
      </c>
      <c r="AE198" s="96" t="str">
        <f t="shared" si="1170"/>
        <v/>
      </c>
      <c r="AF198" s="96" t="str">
        <f t="shared" si="8"/>
        <v/>
      </c>
      <c r="AG198" s="15">
        <f t="shared" si="476"/>
        <v>3</v>
      </c>
      <c r="AH198" s="250" t="s">
        <v>3546</v>
      </c>
      <c r="AI198" s="96" t="str">
        <f>IF(AND((S198="F"),(U198="Y")),"MP","")</f>
        <v/>
      </c>
      <c r="AJ198" s="96" t="str">
        <f>IF(AND((S198="F"),(W198="Y")),"MP","")</f>
        <v/>
      </c>
      <c r="AK198" s="96" t="str">
        <f>IF(AND((S198="F"),(X198="Y")),"MP","")</f>
        <v/>
      </c>
      <c r="AL198" s="235" t="str">
        <f>IF(AND((S198="F"),(Z198="Y")),"MP","")</f>
        <v>MP</v>
      </c>
      <c r="AM198" s="256" t="str">
        <f>IF(AND((S198="F"),(AA198="Y")),"MP","")</f>
        <v>MP</v>
      </c>
      <c r="AN198" s="235" t="str">
        <f>IF(AND((S198="F"),(AB198="Y")),"MP","")</f>
        <v>MP</v>
      </c>
      <c r="AO198" s="257" t="str">
        <f>IF(AND((S198="F"),(AB198="Y")),"MP","")</f>
        <v>MP</v>
      </c>
      <c r="AP198" s="96" t="str">
        <f>IF(AND((S198="F"),(AD198="Y")),"MP","")</f>
        <v/>
      </c>
      <c r="AQ198" s="96" t="str">
        <f>IF(AND((S198="F"),(AE198="Y")),"MP","")</f>
        <v/>
      </c>
      <c r="AR198" s="96" t="str">
        <f>IF(AND((T198="F"),(AD198="Y")),"MP","")</f>
        <v/>
      </c>
      <c r="AS198" s="96" t="str">
        <f>IF(AND((S198="F"),(AF198="Y")),"MP","")</f>
        <v/>
      </c>
      <c r="AT198" s="96"/>
      <c r="AU198" s="96"/>
      <c r="AV198" s="96"/>
      <c r="AW198" s="96"/>
      <c r="AX198" s="96"/>
      <c r="AY198" s="96"/>
      <c r="AZ198" s="96"/>
      <c r="BA198" s="96"/>
      <c r="BB198" s="96"/>
      <c r="BC198" s="96"/>
      <c r="BD198" s="96"/>
      <c r="BE198" s="96"/>
      <c r="BF198" s="96"/>
      <c r="BG198" s="96"/>
      <c r="BH198" s="96"/>
      <c r="BI198" s="96"/>
      <c r="BJ198" s="96"/>
      <c r="BK198" s="96"/>
      <c r="BL198" s="96"/>
      <c r="BM198" s="96"/>
      <c r="BN198" s="96"/>
      <c r="BO198" s="96"/>
      <c r="BP198" s="96"/>
      <c r="BQ198" s="96"/>
      <c r="BR198" s="96"/>
      <c r="BS198" s="96"/>
      <c r="BT198" s="96"/>
      <c r="BU198" s="96"/>
      <c r="BV198" s="96"/>
      <c r="BW198" s="96"/>
      <c r="BX198" s="96"/>
      <c r="BY198" s="96"/>
      <c r="BZ198" s="96"/>
      <c r="CA198" s="96"/>
      <c r="CB198" s="96"/>
      <c r="CC198" s="96"/>
      <c r="CD198" s="96"/>
      <c r="CE198" s="96"/>
      <c r="CF198" s="96"/>
    </row>
    <row r="199" spans="1:84" ht="20.399999999999999">
      <c r="A199" s="249">
        <v>45081.353431863427</v>
      </c>
      <c r="B199" s="250" t="s">
        <v>228</v>
      </c>
      <c r="C199" s="251" t="str">
        <f t="array" ref="C199">UPPER(B199)</f>
        <v>PMAROJU02@GMAIL.COM</v>
      </c>
      <c r="D199" s="250" t="s">
        <v>568</v>
      </c>
      <c r="E199" s="250" t="s">
        <v>3686</v>
      </c>
      <c r="F199" s="252" t="str">
        <f t="shared" si="0"/>
        <v xml:space="preserve">PADMAJAMAROJU </v>
      </c>
      <c r="G199" s="250" t="s">
        <v>4125</v>
      </c>
      <c r="H199" s="250" t="s">
        <v>18</v>
      </c>
      <c r="I199" s="250" t="s">
        <v>35</v>
      </c>
      <c r="J199" s="96"/>
      <c r="K199" s="96"/>
      <c r="L199" s="96"/>
      <c r="M199" s="250" t="s">
        <v>30</v>
      </c>
      <c r="N199" s="250" t="s">
        <v>4126</v>
      </c>
      <c r="O199" s="96"/>
      <c r="P199" s="96"/>
      <c r="Q199" s="250" t="s">
        <v>23</v>
      </c>
      <c r="R199" s="96"/>
      <c r="S199" s="254" t="s">
        <v>1731</v>
      </c>
      <c r="T199" s="255" t="str">
        <f t="shared" si="1"/>
        <v/>
      </c>
      <c r="U199" s="254" t="str">
        <f t="shared" ref="U199:V199" si="1171">IF(OR(($T199 = "Y"),ISNUMBER(SEARCH(U$1, $L199)), ISNUMBER(SEARCH(U$1, $N199)), ISNUMBER(SEARCH(U$1, $P199))), "Y", "")</f>
        <v>Y</v>
      </c>
      <c r="V199" s="255" t="str">
        <f t="shared" si="1171"/>
        <v/>
      </c>
      <c r="W199" s="96" t="str">
        <f t="shared" ref="W199:X199" si="1172">IF(OR(($V199="Y"),($T199 = "Y"),ISNUMBER(SEARCH(W$1, $L199)), ISNUMBER(SEARCH(W$1, $N199)), ISNUMBER(SEARCH(W$1, $P199))), "Y", "")</f>
        <v/>
      </c>
      <c r="X199" s="254" t="str">
        <f t="shared" si="1172"/>
        <v>Y</v>
      </c>
      <c r="Y199" s="255" t="str">
        <f t="shared" si="4"/>
        <v/>
      </c>
      <c r="Z199" s="96" t="str">
        <f t="shared" ref="Z199:AA199" si="1173">IF(OR(($Y199="Y"),($T199 = "Y"),ISNUMBER(SEARCH(Z$1, $L199)), ISNUMBER(SEARCH(Z$1, $N199)), ISNUMBER(SEARCH(Z$1, $P199))), "Y", "")</f>
        <v/>
      </c>
      <c r="AA199" s="254" t="str">
        <f t="shared" si="1173"/>
        <v>Y</v>
      </c>
      <c r="AB199" s="96" t="str">
        <f t="shared" ref="AB199:AC199" si="1174">IF(OR(($T199 = "Y"),ISNUMBER(SEARCH(AB$1, $L199)), ISNUMBER(SEARCH(AB$1, $N199)), ISNUMBER(SEARCH(AB$1, $P199))), "Y", "")</f>
        <v/>
      </c>
      <c r="AC199" s="258" t="str">
        <f t="shared" si="1174"/>
        <v>Y</v>
      </c>
      <c r="AD199" s="254" t="str">
        <f t="shared" ref="AD199:AE199" si="1175">IF(OR(($AC199="Y"),($T199 = "Y"),ISNUMBER(SEARCH(AD$1, $L199)), ISNUMBER(SEARCH(AD$1, $N199)), ISNUMBER(SEARCH(AD$1, $P199))), "Y", "")</f>
        <v>Y</v>
      </c>
      <c r="AE199" s="254" t="str">
        <f t="shared" si="1175"/>
        <v>Y</v>
      </c>
      <c r="AF199" s="96" t="str">
        <f t="shared" si="8"/>
        <v/>
      </c>
      <c r="AG199" s="15">
        <f t="shared" si="476"/>
        <v>5</v>
      </c>
      <c r="AH199" s="250" t="s">
        <v>3072</v>
      </c>
      <c r="AI199" s="235" t="str">
        <f>IF((U199="Y"),AH199,"")</f>
        <v>Snacks</v>
      </c>
      <c r="AJ199" s="96" t="str">
        <f>IF((W199="Y"),AH199,"")</f>
        <v/>
      </c>
      <c r="AK199" s="235" t="str">
        <f>IF((X199="Y"),AH199,"")</f>
        <v>Snacks</v>
      </c>
      <c r="AL199" s="96" t="str">
        <f t="shared" ref="AL199:AM199" si="1176">IF((Z199="Y"),AH199,"")</f>
        <v/>
      </c>
      <c r="AM199" s="256" t="str">
        <f t="shared" si="1176"/>
        <v>Snacks</v>
      </c>
      <c r="AN199" s="96" t="str">
        <f>IF((AB199="Y"),AH199,"")</f>
        <v/>
      </c>
      <c r="AO199" s="264" t="str">
        <f>IF((AB199="Y"),AH199,"")</f>
        <v/>
      </c>
      <c r="AP199" s="235" t="str">
        <f>IF((AD199="Y"),AH199,"")</f>
        <v>Snacks</v>
      </c>
      <c r="AQ199" s="235" t="str">
        <f>IF((AE199="Y"),AH199,"")</f>
        <v>Snacks</v>
      </c>
      <c r="AR199" s="96"/>
      <c r="AS199" s="96" t="str">
        <f>IF((AF199="Y"),AH199,"")</f>
        <v/>
      </c>
      <c r="AT199" s="96"/>
      <c r="AU199" s="235" t="s">
        <v>4127</v>
      </c>
      <c r="AV199" s="235" t="s">
        <v>979</v>
      </c>
      <c r="AW199" s="96"/>
      <c r="AX199" s="96"/>
      <c r="AY199" s="96"/>
      <c r="AZ199" s="96"/>
      <c r="BA199" s="96"/>
      <c r="BB199" s="96"/>
      <c r="BC199" s="96"/>
      <c r="BD199" s="96"/>
      <c r="BE199" s="96"/>
      <c r="BF199" s="96"/>
      <c r="BG199" s="96"/>
      <c r="BH199" s="96"/>
      <c r="BI199" s="96"/>
      <c r="BJ199" s="96"/>
      <c r="BK199" s="96"/>
      <c r="BL199" s="96"/>
      <c r="BM199" s="96"/>
      <c r="BN199" s="96"/>
      <c r="BO199" s="96"/>
      <c r="BP199" s="96"/>
      <c r="BQ199" s="96"/>
      <c r="BR199" s="96"/>
      <c r="BS199" s="96"/>
      <c r="BT199" s="96"/>
      <c r="BU199" s="96"/>
      <c r="BV199" s="96"/>
      <c r="BW199" s="96"/>
      <c r="BX199" s="96"/>
      <c r="BY199" s="96"/>
      <c r="BZ199" s="96"/>
      <c r="CA199" s="96"/>
      <c r="CB199" s="96"/>
      <c r="CC199" s="96"/>
      <c r="CD199" s="96"/>
      <c r="CE199" s="96"/>
      <c r="CF199" s="96"/>
    </row>
    <row r="200" spans="1:84" ht="20.399999999999999">
      <c r="A200" s="249">
        <v>45081.474921226851</v>
      </c>
      <c r="B200" s="250" t="s">
        <v>4128</v>
      </c>
      <c r="C200" s="251" t="str">
        <f t="array" ref="C200">UPPER(B200)</f>
        <v>KALYANA.KAMAKSHI@GMAIL.COM</v>
      </c>
      <c r="D200" s="250" t="s">
        <v>4129</v>
      </c>
      <c r="E200" s="250" t="s">
        <v>4130</v>
      </c>
      <c r="F200" s="252" t="str">
        <f t="shared" si="0"/>
        <v xml:space="preserve">KALYANIDHULIPALA </v>
      </c>
      <c r="G200" s="253">
        <v>4694178398</v>
      </c>
      <c r="H200" s="250" t="s">
        <v>752</v>
      </c>
      <c r="I200" s="250" t="s">
        <v>20</v>
      </c>
      <c r="J200" s="250" t="s">
        <v>4131</v>
      </c>
      <c r="K200" s="250" t="s">
        <v>30</v>
      </c>
      <c r="L200" s="250" t="s">
        <v>3989</v>
      </c>
      <c r="M200" s="96"/>
      <c r="N200" s="96"/>
      <c r="O200" s="96"/>
      <c r="P200" s="96"/>
      <c r="Q200" s="250" t="s">
        <v>23</v>
      </c>
      <c r="R200" s="96"/>
      <c r="S200" s="254" t="s">
        <v>1731</v>
      </c>
      <c r="T200" s="255" t="str">
        <f t="shared" si="1"/>
        <v/>
      </c>
      <c r="U200" s="254" t="str">
        <f t="shared" ref="U200:V200" si="1177">IF(OR(($T200 = "Y"),ISNUMBER(SEARCH(U$1, $L200)), ISNUMBER(SEARCH(U$1, $N200)), ISNUMBER(SEARCH(U$1, $P200))), "Y", "")</f>
        <v>Y</v>
      </c>
      <c r="V200" s="255" t="str">
        <f t="shared" si="1177"/>
        <v/>
      </c>
      <c r="W200" s="96" t="str">
        <f t="shared" ref="W200:X200" si="1178">IF(OR(($V200="Y"),($T200 = "Y"),ISNUMBER(SEARCH(W$1, $L200)), ISNUMBER(SEARCH(W$1, $N200)), ISNUMBER(SEARCH(W$1, $P200))), "Y", "")</f>
        <v/>
      </c>
      <c r="X200" s="254" t="str">
        <f t="shared" si="1178"/>
        <v>Y</v>
      </c>
      <c r="Y200" s="255" t="str">
        <f t="shared" si="4"/>
        <v/>
      </c>
      <c r="Z200" s="96" t="str">
        <f t="shared" ref="Z200:AA200" si="1179">IF(OR(($Y200="Y"),($T200 = "Y"),ISNUMBER(SEARCH(Z$1, $L200)), ISNUMBER(SEARCH(Z$1, $N200)), ISNUMBER(SEARCH(Z$1, $P200))), "Y", "")</f>
        <v/>
      </c>
      <c r="AA200" s="96" t="str">
        <f t="shared" si="1179"/>
        <v/>
      </c>
      <c r="AB200" s="96" t="str">
        <f t="shared" ref="AB200:AC200" si="1180">IF(OR(($T200 = "Y"),ISNUMBER(SEARCH(AB$1, $L200)), ISNUMBER(SEARCH(AB$1, $N200)), ISNUMBER(SEARCH(AB$1, $P200))), "Y", "")</f>
        <v/>
      </c>
      <c r="AC200" s="255" t="str">
        <f t="shared" si="1180"/>
        <v/>
      </c>
      <c r="AD200" s="96" t="str">
        <f t="shared" ref="AD200:AE200" si="1181">IF(OR(($AC200="Y"),($T200 = "Y"),ISNUMBER(SEARCH(AD$1, $L200)), ISNUMBER(SEARCH(AD$1, $N200)), ISNUMBER(SEARCH(AD$1, $P200))), "Y", "")</f>
        <v/>
      </c>
      <c r="AE200" s="96" t="str">
        <f t="shared" si="1181"/>
        <v/>
      </c>
      <c r="AF200" s="96" t="str">
        <f t="shared" si="8"/>
        <v/>
      </c>
      <c r="AG200" s="15">
        <f t="shared" si="476"/>
        <v>2</v>
      </c>
      <c r="AH200" s="250" t="s">
        <v>3546</v>
      </c>
      <c r="AI200" s="235" t="str">
        <f t="shared" ref="AI200:AI213" si="1182">IF(AND((S200="F"),(U200="Y")),"MP","")</f>
        <v>MP</v>
      </c>
      <c r="AJ200" s="96" t="str">
        <f t="shared" ref="AJ200:AJ213" si="1183">IF(AND((S200="F"),(W200="Y")),"MP","")</f>
        <v/>
      </c>
      <c r="AK200" s="235" t="str">
        <f t="shared" ref="AK200:AK213" si="1184">IF(AND((S200="F"),(X200="Y")),"MP","")</f>
        <v>MP</v>
      </c>
      <c r="AL200" s="96" t="str">
        <f t="shared" ref="AL200:AL213" si="1185">IF(AND((S200="F"),(Z200="Y")),"MP","")</f>
        <v/>
      </c>
      <c r="AM200" s="262" t="str">
        <f>IF((AA200="Y"),AI200,"")</f>
        <v/>
      </c>
      <c r="AN200" s="96" t="str">
        <f t="shared" ref="AN200:AN213" si="1186">IF(AND((S200="F"),(AB200="Y")),"MP","")</f>
        <v/>
      </c>
      <c r="AO200" s="264" t="str">
        <f t="shared" ref="AO200:AO210" si="1187">IF(AND((S200="F"),(AB200="Y")),"MP","")</f>
        <v/>
      </c>
      <c r="AP200" s="96" t="str">
        <f t="shared" ref="AP200:AP213" si="1188">IF(AND((S200="F"),(AD200="Y")),"MP","")</f>
        <v/>
      </c>
      <c r="AQ200" s="96" t="str">
        <f t="shared" ref="AQ200:AQ213" si="1189">IF(AND((S200="F"),(AE200="Y")),"MP","")</f>
        <v/>
      </c>
      <c r="AR200" s="96" t="str">
        <f t="shared" ref="AR200:AR213" si="1190">IF(AND((T200="F"),(AD200="Y")),"MP","")</f>
        <v/>
      </c>
      <c r="AS200" s="96" t="str">
        <f t="shared" ref="AS200:AS213" si="1191">IF(AND((S200="F"),(AF200="Y")),"MP","")</f>
        <v/>
      </c>
      <c r="AT200" s="96"/>
      <c r="AU200" s="96"/>
      <c r="AV200" s="96"/>
      <c r="AW200" s="96"/>
      <c r="AX200" s="96"/>
      <c r="AY200" s="96"/>
      <c r="AZ200" s="96"/>
      <c r="BA200" s="96"/>
      <c r="BB200" s="96"/>
      <c r="BC200" s="96"/>
      <c r="BD200" s="96"/>
      <c r="BE200" s="96"/>
      <c r="BF200" s="96"/>
      <c r="BG200" s="96"/>
      <c r="BH200" s="96"/>
      <c r="BI200" s="96"/>
      <c r="BJ200" s="96"/>
      <c r="BK200" s="96"/>
      <c r="BL200" s="96"/>
      <c r="BM200" s="96"/>
      <c r="BN200" s="96"/>
      <c r="BO200" s="96"/>
      <c r="BP200" s="96"/>
      <c r="BQ200" s="96"/>
      <c r="BR200" s="96"/>
      <c r="BS200" s="96"/>
      <c r="BT200" s="96"/>
      <c r="BU200" s="96"/>
      <c r="BV200" s="96"/>
      <c r="BW200" s="96"/>
      <c r="BX200" s="96"/>
      <c r="BY200" s="96"/>
      <c r="BZ200" s="96"/>
      <c r="CA200" s="96"/>
      <c r="CB200" s="96"/>
      <c r="CC200" s="96"/>
      <c r="CD200" s="96"/>
      <c r="CE200" s="96"/>
      <c r="CF200" s="96"/>
    </row>
    <row r="201" spans="1:84" ht="20.399999999999999">
      <c r="A201" s="249">
        <v>45081.966324062501</v>
      </c>
      <c r="B201" s="250" t="s">
        <v>3707</v>
      </c>
      <c r="C201" s="251" t="str">
        <f t="array" ref="C201">UPPER(B201)</f>
        <v>APARNA.BIOCHEM@GMAIL.COM</v>
      </c>
      <c r="D201" s="250" t="s">
        <v>4132</v>
      </c>
      <c r="E201" s="250" t="s">
        <v>4133</v>
      </c>
      <c r="F201" s="252" t="str">
        <f t="shared" si="0"/>
        <v xml:space="preserve">APARNA GOTTIMUKKALA </v>
      </c>
      <c r="G201" s="253">
        <v>2018507353</v>
      </c>
      <c r="H201" s="250" t="s">
        <v>18</v>
      </c>
      <c r="I201" s="250" t="s">
        <v>20</v>
      </c>
      <c r="J201" s="250" t="s">
        <v>3710</v>
      </c>
      <c r="K201" s="250" t="s">
        <v>156</v>
      </c>
      <c r="L201" s="250" t="s">
        <v>3663</v>
      </c>
      <c r="M201" s="96"/>
      <c r="N201" s="96"/>
      <c r="O201" s="96"/>
      <c r="P201" s="96"/>
      <c r="Q201" s="250" t="s">
        <v>23</v>
      </c>
      <c r="R201" s="96"/>
      <c r="S201" s="254" t="s">
        <v>1731</v>
      </c>
      <c r="T201" s="255" t="str">
        <f t="shared" si="1"/>
        <v/>
      </c>
      <c r="U201" s="96" t="str">
        <f t="shared" ref="U201:V201" si="1192">IF(OR(($T201 = "Y"),ISNUMBER(SEARCH(U$1, $L201)), ISNUMBER(SEARCH(U$1, $N201)), ISNUMBER(SEARCH(U$1, $P201))), "Y", "")</f>
        <v/>
      </c>
      <c r="V201" s="255" t="str">
        <f t="shared" si="1192"/>
        <v/>
      </c>
      <c r="W201" s="96" t="str">
        <f t="shared" ref="W201:X201" si="1193">IF(OR(($V201="Y"),($T201 = "Y"),ISNUMBER(SEARCH(W$1, $L201)), ISNUMBER(SEARCH(W$1, $N201)), ISNUMBER(SEARCH(W$1, $P201))), "Y", "")</f>
        <v/>
      </c>
      <c r="X201" s="96" t="str">
        <f t="shared" si="1193"/>
        <v/>
      </c>
      <c r="Y201" s="255" t="str">
        <f t="shared" si="4"/>
        <v/>
      </c>
      <c r="Z201" s="96" t="str">
        <f t="shared" ref="Z201:AA201" si="1194">IF(OR(($Y201="Y"),($T201 = "Y"),ISNUMBER(SEARCH(Z$1, $L201)), ISNUMBER(SEARCH(Z$1, $N201)), ISNUMBER(SEARCH(Z$1, $P201))), "Y", "")</f>
        <v/>
      </c>
      <c r="AA201" s="254" t="str">
        <f t="shared" si="1194"/>
        <v>Y</v>
      </c>
      <c r="AB201" s="254" t="str">
        <f t="shared" ref="AB201:AC201" si="1195">IF(OR(($T201 = "Y"),ISNUMBER(SEARCH(AB$1, $L201)), ISNUMBER(SEARCH(AB$1, $N201)), ISNUMBER(SEARCH(AB$1, $P201))), "Y", "")</f>
        <v>Y</v>
      </c>
      <c r="AC201" s="255" t="str">
        <f t="shared" si="1195"/>
        <v/>
      </c>
      <c r="AD201" s="96" t="str">
        <f t="shared" ref="AD201:AE201" si="1196">IF(OR(($AC201="Y"),($T201 = "Y"),ISNUMBER(SEARCH(AD$1, $L201)), ISNUMBER(SEARCH(AD$1, $N201)), ISNUMBER(SEARCH(AD$1, $P201))), "Y", "")</f>
        <v/>
      </c>
      <c r="AE201" s="96" t="str">
        <f t="shared" si="1196"/>
        <v/>
      </c>
      <c r="AF201" s="96" t="str">
        <f t="shared" si="8"/>
        <v/>
      </c>
      <c r="AG201" s="15">
        <f t="shared" si="476"/>
        <v>2</v>
      </c>
      <c r="AH201" s="250" t="s">
        <v>3546</v>
      </c>
      <c r="AI201" s="96" t="str">
        <f t="shared" si="1182"/>
        <v/>
      </c>
      <c r="AJ201" s="96" t="str">
        <f t="shared" si="1183"/>
        <v/>
      </c>
      <c r="AK201" s="96" t="str">
        <f t="shared" si="1184"/>
        <v/>
      </c>
      <c r="AL201" s="96" t="str">
        <f t="shared" si="1185"/>
        <v/>
      </c>
      <c r="AM201" s="256" t="str">
        <f t="shared" ref="AM201:AM204" si="1197">IF(AND((S201="F"),(AA201="Y")),"MP","")</f>
        <v>MP</v>
      </c>
      <c r="AN201" s="235" t="str">
        <f t="shared" si="1186"/>
        <v>MP</v>
      </c>
      <c r="AO201" s="257" t="str">
        <f t="shared" si="1187"/>
        <v>MP</v>
      </c>
      <c r="AP201" s="96" t="str">
        <f t="shared" si="1188"/>
        <v/>
      </c>
      <c r="AQ201" s="96" t="str">
        <f t="shared" si="1189"/>
        <v/>
      </c>
      <c r="AR201" s="96" t="str">
        <f t="shared" si="1190"/>
        <v/>
      </c>
      <c r="AS201" s="96" t="str">
        <f t="shared" si="1191"/>
        <v/>
      </c>
      <c r="AT201" s="96"/>
      <c r="AU201" s="96"/>
      <c r="AV201" s="96"/>
      <c r="AW201" s="96"/>
      <c r="AX201" s="96"/>
      <c r="AY201" s="96"/>
      <c r="AZ201" s="96"/>
      <c r="BA201" s="96"/>
      <c r="BB201" s="96"/>
      <c r="BC201" s="96"/>
      <c r="BD201" s="96"/>
      <c r="BE201" s="96"/>
      <c r="BF201" s="96"/>
      <c r="BG201" s="96"/>
      <c r="BH201" s="96"/>
      <c r="BI201" s="96"/>
      <c r="BJ201" s="96"/>
      <c r="BK201" s="96"/>
      <c r="BL201" s="96"/>
      <c r="BM201" s="96"/>
      <c r="BN201" s="96"/>
      <c r="BO201" s="96"/>
      <c r="BP201" s="96"/>
      <c r="BQ201" s="96"/>
      <c r="BR201" s="96"/>
      <c r="BS201" s="96"/>
      <c r="BT201" s="96"/>
      <c r="BU201" s="96"/>
      <c r="BV201" s="96"/>
      <c r="BW201" s="96"/>
      <c r="BX201" s="96"/>
      <c r="BY201" s="96"/>
      <c r="BZ201" s="96"/>
      <c r="CA201" s="96"/>
      <c r="CB201" s="96"/>
      <c r="CC201" s="96"/>
      <c r="CD201" s="96"/>
      <c r="CE201" s="96"/>
      <c r="CF201" s="96"/>
    </row>
    <row r="202" spans="1:84" ht="20.399999999999999">
      <c r="A202" s="249">
        <v>45081.510999861115</v>
      </c>
      <c r="B202" s="250" t="s">
        <v>4134</v>
      </c>
      <c r="C202" s="251" t="str">
        <f t="array" ref="C202">UPPER(B202)</f>
        <v>VASUSOUJI@GMAIL.COM</v>
      </c>
      <c r="D202" s="261" t="s">
        <v>4135</v>
      </c>
      <c r="E202" s="250" t="s">
        <v>659</v>
      </c>
      <c r="F202" s="252" t="str">
        <f t="shared" si="0"/>
        <v>LAKSHMI SOWJANYACHEEMAKURTHI</v>
      </c>
      <c r="G202" s="253">
        <v>6099039952</v>
      </c>
      <c r="H202" s="250" t="s">
        <v>2493</v>
      </c>
      <c r="I202" s="250" t="s">
        <v>35</v>
      </c>
      <c r="J202" s="96"/>
      <c r="K202" s="96"/>
      <c r="L202" s="96"/>
      <c r="M202" s="250" t="s">
        <v>373</v>
      </c>
      <c r="N202" s="250" t="s">
        <v>3498</v>
      </c>
      <c r="O202" s="96"/>
      <c r="P202" s="96"/>
      <c r="Q202" s="250" t="s">
        <v>23</v>
      </c>
      <c r="R202" s="96"/>
      <c r="S202" s="254" t="s">
        <v>1731</v>
      </c>
      <c r="T202" s="258" t="str">
        <f t="shared" si="1"/>
        <v>Y</v>
      </c>
      <c r="U202" s="254" t="str">
        <f t="shared" ref="U202:V202" si="1198">IF(OR(($T202 = "Y"),ISNUMBER(SEARCH(U$1, $L202)), ISNUMBER(SEARCH(U$1, $N202)), ISNUMBER(SEARCH(U$1, $P202))), "Y", "")</f>
        <v>Y</v>
      </c>
      <c r="V202" s="258" t="str">
        <f t="shared" si="1198"/>
        <v>Y</v>
      </c>
      <c r="W202" s="254" t="str">
        <f t="shared" ref="W202:X202" si="1199">IF(OR(($V202="Y"),($T202 = "Y"),ISNUMBER(SEARCH(W$1, $L202)), ISNUMBER(SEARCH(W$1, $N202)), ISNUMBER(SEARCH(W$1, $P202))), "Y", "")</f>
        <v>Y</v>
      </c>
      <c r="X202" s="254" t="str">
        <f t="shared" si="1199"/>
        <v>Y</v>
      </c>
      <c r="Y202" s="258" t="str">
        <f t="shared" si="4"/>
        <v>Y</v>
      </c>
      <c r="Z202" s="254" t="str">
        <f t="shared" ref="Z202:AA202" si="1200">IF(OR(($Y202="Y"),($T202 = "Y"),ISNUMBER(SEARCH(Z$1, $L202)), ISNUMBER(SEARCH(Z$1, $N202)), ISNUMBER(SEARCH(Z$1, $P202))), "Y", "")</f>
        <v>Y</v>
      </c>
      <c r="AA202" s="254" t="str">
        <f t="shared" si="1200"/>
        <v>Y</v>
      </c>
      <c r="AB202" s="254" t="str">
        <f t="shared" ref="AB202:AC202" si="1201">IF(OR(($T202 = "Y"),ISNUMBER(SEARCH(AB$1, $L202)), ISNUMBER(SEARCH(AB$1, $N202)), ISNUMBER(SEARCH(AB$1, $P202))), "Y", "")</f>
        <v>Y</v>
      </c>
      <c r="AC202" s="258" t="str">
        <f t="shared" si="1201"/>
        <v>Y</v>
      </c>
      <c r="AD202" s="254" t="str">
        <f t="shared" ref="AD202:AE202" si="1202">IF(OR(($AC202="Y"),($T202 = "Y"),ISNUMBER(SEARCH(AD$1, $L202)), ISNUMBER(SEARCH(AD$1, $N202)), ISNUMBER(SEARCH(AD$1, $P202))), "Y", "")</f>
        <v>Y</v>
      </c>
      <c r="AE202" s="254" t="str">
        <f t="shared" si="1202"/>
        <v>Y</v>
      </c>
      <c r="AF202" s="254" t="str">
        <f t="shared" si="8"/>
        <v>Y</v>
      </c>
      <c r="AG202" s="15">
        <f t="shared" si="476"/>
        <v>9</v>
      </c>
      <c r="AH202" s="250" t="s">
        <v>3546</v>
      </c>
      <c r="AI202" s="235" t="str">
        <f t="shared" si="1182"/>
        <v>MP</v>
      </c>
      <c r="AJ202" s="235" t="str">
        <f t="shared" si="1183"/>
        <v>MP</v>
      </c>
      <c r="AK202" s="235" t="str">
        <f t="shared" si="1184"/>
        <v>MP</v>
      </c>
      <c r="AL202" s="235" t="str">
        <f t="shared" si="1185"/>
        <v>MP</v>
      </c>
      <c r="AM202" s="256" t="str">
        <f t="shared" si="1197"/>
        <v>MP</v>
      </c>
      <c r="AN202" s="235" t="str">
        <f t="shared" si="1186"/>
        <v>MP</v>
      </c>
      <c r="AO202" s="257" t="str">
        <f t="shared" si="1187"/>
        <v>MP</v>
      </c>
      <c r="AP202" s="235" t="str">
        <f t="shared" si="1188"/>
        <v>MP</v>
      </c>
      <c r="AQ202" s="235" t="str">
        <f t="shared" si="1189"/>
        <v>MP</v>
      </c>
      <c r="AR202" s="96" t="str">
        <f t="shared" si="1190"/>
        <v/>
      </c>
      <c r="AS202" s="235" t="str">
        <f t="shared" si="1191"/>
        <v>MP</v>
      </c>
      <c r="AT202" s="96"/>
      <c r="AU202" s="96"/>
      <c r="AV202" s="96"/>
      <c r="AW202" s="96"/>
      <c r="AX202" s="96"/>
      <c r="AY202" s="96"/>
      <c r="AZ202" s="96"/>
      <c r="BA202" s="96"/>
      <c r="BB202" s="96"/>
      <c r="BC202" s="96"/>
      <c r="BD202" s="96"/>
      <c r="BE202" s="96"/>
      <c r="BF202" s="96"/>
      <c r="BG202" s="96"/>
      <c r="BH202" s="96"/>
      <c r="BI202" s="96"/>
      <c r="BJ202" s="96"/>
      <c r="BK202" s="96"/>
      <c r="BL202" s="96"/>
      <c r="BM202" s="96"/>
      <c r="BN202" s="96"/>
      <c r="BO202" s="96"/>
      <c r="BP202" s="96"/>
      <c r="BQ202" s="96"/>
      <c r="BR202" s="96"/>
      <c r="BS202" s="96"/>
      <c r="BT202" s="96"/>
      <c r="BU202" s="96"/>
      <c r="BV202" s="96"/>
      <c r="BW202" s="96"/>
      <c r="BX202" s="96"/>
      <c r="BY202" s="96"/>
      <c r="BZ202" s="96"/>
      <c r="CA202" s="96"/>
      <c r="CB202" s="96"/>
      <c r="CC202" s="96"/>
      <c r="CD202" s="96"/>
      <c r="CE202" s="96"/>
      <c r="CF202" s="96"/>
    </row>
    <row r="203" spans="1:84" ht="20.399999999999999">
      <c r="A203" s="249">
        <v>45081.618439328704</v>
      </c>
      <c r="B203" s="250" t="s">
        <v>4136</v>
      </c>
      <c r="C203" s="251" t="str">
        <f t="array" ref="C203">UPPER(B203)</f>
        <v>VASUDEVSUNITHA@GMAIL.COM</v>
      </c>
      <c r="D203" s="261" t="s">
        <v>4137</v>
      </c>
      <c r="E203" s="250" t="s">
        <v>4138</v>
      </c>
      <c r="F203" s="252" t="str">
        <f t="shared" si="0"/>
        <v>SUNITHAVASUDEV BOGGURAM</v>
      </c>
      <c r="G203" s="253">
        <v>14694861196</v>
      </c>
      <c r="H203" s="250" t="s">
        <v>18</v>
      </c>
      <c r="I203" s="250" t="s">
        <v>20</v>
      </c>
      <c r="J203" s="250" t="s">
        <v>4139</v>
      </c>
      <c r="K203" s="250" t="s">
        <v>156</v>
      </c>
      <c r="L203" s="250" t="s">
        <v>3498</v>
      </c>
      <c r="M203" s="96"/>
      <c r="N203" s="96"/>
      <c r="O203" s="96"/>
      <c r="P203" s="96"/>
      <c r="Q203" s="250" t="s">
        <v>23</v>
      </c>
      <c r="R203" s="96"/>
      <c r="S203" s="254" t="s">
        <v>1731</v>
      </c>
      <c r="T203" s="258" t="str">
        <f t="shared" si="1"/>
        <v>Y</v>
      </c>
      <c r="U203" s="254" t="str">
        <f t="shared" ref="U203:V203" si="1203">IF(OR(($T203 = "Y"),ISNUMBER(SEARCH(U$1, $L203)), ISNUMBER(SEARCH(U$1, $N203)), ISNUMBER(SEARCH(U$1, $P203))), "Y", "")</f>
        <v>Y</v>
      </c>
      <c r="V203" s="258" t="str">
        <f t="shared" si="1203"/>
        <v>Y</v>
      </c>
      <c r="W203" s="254" t="str">
        <f t="shared" ref="W203:X203" si="1204">IF(OR(($V203="Y"),($T203 = "Y"),ISNUMBER(SEARCH(W$1, $L203)), ISNUMBER(SEARCH(W$1, $N203)), ISNUMBER(SEARCH(W$1, $P203))), "Y", "")</f>
        <v>Y</v>
      </c>
      <c r="X203" s="254" t="str">
        <f t="shared" si="1204"/>
        <v>Y</v>
      </c>
      <c r="Y203" s="258" t="str">
        <f t="shared" si="4"/>
        <v>Y</v>
      </c>
      <c r="Z203" s="254" t="str">
        <f t="shared" ref="Z203:AA203" si="1205">IF(OR(($Y203="Y"),($T203 = "Y"),ISNUMBER(SEARCH(Z$1, $L203)), ISNUMBER(SEARCH(Z$1, $N203)), ISNUMBER(SEARCH(Z$1, $P203))), "Y", "")</f>
        <v>Y</v>
      </c>
      <c r="AA203" s="254" t="str">
        <f t="shared" si="1205"/>
        <v>Y</v>
      </c>
      <c r="AB203" s="254" t="str">
        <f t="shared" ref="AB203:AC203" si="1206">IF(OR(($T203 = "Y"),ISNUMBER(SEARCH(AB$1, $L203)), ISNUMBER(SEARCH(AB$1, $N203)), ISNUMBER(SEARCH(AB$1, $P203))), "Y", "")</f>
        <v>Y</v>
      </c>
      <c r="AC203" s="258" t="str">
        <f t="shared" si="1206"/>
        <v>Y</v>
      </c>
      <c r="AD203" s="254" t="str">
        <f t="shared" ref="AD203:AE203" si="1207">IF(OR(($AC203="Y"),($T203 = "Y"),ISNUMBER(SEARCH(AD$1, $L203)), ISNUMBER(SEARCH(AD$1, $N203)), ISNUMBER(SEARCH(AD$1, $P203))), "Y", "")</f>
        <v>Y</v>
      </c>
      <c r="AE203" s="254" t="str">
        <f t="shared" si="1207"/>
        <v>Y</v>
      </c>
      <c r="AF203" s="254" t="str">
        <f t="shared" si="8"/>
        <v>Y</v>
      </c>
      <c r="AG203" s="15">
        <f t="shared" si="476"/>
        <v>9</v>
      </c>
      <c r="AH203" s="250" t="s">
        <v>3546</v>
      </c>
      <c r="AI203" s="235" t="str">
        <f t="shared" si="1182"/>
        <v>MP</v>
      </c>
      <c r="AJ203" s="235" t="str">
        <f t="shared" si="1183"/>
        <v>MP</v>
      </c>
      <c r="AK203" s="235" t="str">
        <f t="shared" si="1184"/>
        <v>MP</v>
      </c>
      <c r="AL203" s="235" t="str">
        <f t="shared" si="1185"/>
        <v>MP</v>
      </c>
      <c r="AM203" s="256" t="str">
        <f t="shared" si="1197"/>
        <v>MP</v>
      </c>
      <c r="AN203" s="235" t="str">
        <f t="shared" si="1186"/>
        <v>MP</v>
      </c>
      <c r="AO203" s="257" t="str">
        <f t="shared" si="1187"/>
        <v>MP</v>
      </c>
      <c r="AP203" s="235" t="str">
        <f t="shared" si="1188"/>
        <v>MP</v>
      </c>
      <c r="AQ203" s="235" t="str">
        <f t="shared" si="1189"/>
        <v>MP</v>
      </c>
      <c r="AR203" s="96" t="str">
        <f t="shared" si="1190"/>
        <v/>
      </c>
      <c r="AS203" s="235" t="str">
        <f t="shared" si="1191"/>
        <v>MP</v>
      </c>
      <c r="AT203" s="96"/>
      <c r="AU203" s="235" t="s">
        <v>3748</v>
      </c>
      <c r="AV203" s="235" t="s">
        <v>979</v>
      </c>
      <c r="AW203" s="96"/>
      <c r="AX203" s="96"/>
      <c r="AY203" s="96"/>
      <c r="AZ203" s="96"/>
      <c r="BA203" s="96"/>
      <c r="BB203" s="96"/>
      <c r="BC203" s="96"/>
      <c r="BD203" s="96"/>
      <c r="BE203" s="96"/>
      <c r="BF203" s="96"/>
      <c r="BG203" s="96"/>
      <c r="BH203" s="96"/>
      <c r="BI203" s="96"/>
      <c r="BJ203" s="96"/>
      <c r="BK203" s="96"/>
      <c r="BL203" s="96"/>
      <c r="BM203" s="96"/>
      <c r="BN203" s="96"/>
      <c r="BO203" s="96"/>
      <c r="BP203" s="96"/>
      <c r="BQ203" s="96"/>
      <c r="BR203" s="96"/>
      <c r="BS203" s="96"/>
      <c r="BT203" s="96"/>
      <c r="BU203" s="96"/>
      <c r="BV203" s="96"/>
      <c r="BW203" s="96"/>
      <c r="BX203" s="96"/>
      <c r="BY203" s="96"/>
      <c r="BZ203" s="96"/>
      <c r="CA203" s="96"/>
      <c r="CB203" s="96"/>
      <c r="CC203" s="96"/>
      <c r="CD203" s="96"/>
      <c r="CE203" s="96"/>
      <c r="CF203" s="96"/>
    </row>
    <row r="204" spans="1:84" ht="20.399999999999999">
      <c r="A204" s="249">
        <v>45081.773761099539</v>
      </c>
      <c r="B204" s="250" t="s">
        <v>4140</v>
      </c>
      <c r="C204" s="251" t="str">
        <f t="array" ref="C204">UPPER(B204)</f>
        <v>KAVITHA.YARLAGADDA@GMAIL.COM</v>
      </c>
      <c r="D204" s="250" t="s">
        <v>1175</v>
      </c>
      <c r="E204" s="250" t="s">
        <v>482</v>
      </c>
      <c r="F204" s="252" t="str">
        <f t="shared" si="0"/>
        <v>KAVITHAYARLAGADDA</v>
      </c>
      <c r="G204" s="253">
        <v>2148466663</v>
      </c>
      <c r="H204" s="250" t="s">
        <v>752</v>
      </c>
      <c r="I204" s="250" t="s">
        <v>35</v>
      </c>
      <c r="J204" s="96"/>
      <c r="K204" s="96"/>
      <c r="L204" s="96"/>
      <c r="M204" s="250" t="s">
        <v>30</v>
      </c>
      <c r="N204" s="250" t="s">
        <v>4141</v>
      </c>
      <c r="O204" s="96"/>
      <c r="P204" s="96"/>
      <c r="Q204" s="250" t="s">
        <v>23</v>
      </c>
      <c r="R204" s="96"/>
      <c r="S204" s="254" t="s">
        <v>1731</v>
      </c>
      <c r="T204" s="255" t="str">
        <f t="shared" si="1"/>
        <v/>
      </c>
      <c r="U204" s="254" t="str">
        <f t="shared" ref="U204:V204" si="1208">IF(OR(($T204 = "Y"),ISNUMBER(SEARCH(U$1, $L204)), ISNUMBER(SEARCH(U$1, $N204)), ISNUMBER(SEARCH(U$1, $P204))), "Y", "")</f>
        <v>Y</v>
      </c>
      <c r="V204" s="255" t="str">
        <f t="shared" si="1208"/>
        <v/>
      </c>
      <c r="W204" s="96" t="str">
        <f t="shared" ref="W204:X204" si="1209">IF(OR(($V204="Y"),($T204 = "Y"),ISNUMBER(SEARCH(W$1, $L204)), ISNUMBER(SEARCH(W$1, $N204)), ISNUMBER(SEARCH(W$1, $P204))), "Y", "")</f>
        <v/>
      </c>
      <c r="X204" s="254" t="str">
        <f t="shared" si="1209"/>
        <v>Y</v>
      </c>
      <c r="Y204" s="255" t="str">
        <f t="shared" si="4"/>
        <v/>
      </c>
      <c r="Z204" s="96" t="str">
        <f t="shared" ref="Z204:AA204" si="1210">IF(OR(($Y204="Y"),($T204 = "Y"),ISNUMBER(SEARCH(Z$1, $L204)), ISNUMBER(SEARCH(Z$1, $N204)), ISNUMBER(SEARCH(Z$1, $P204))), "Y", "")</f>
        <v/>
      </c>
      <c r="AA204" s="254" t="str">
        <f t="shared" si="1210"/>
        <v>Y</v>
      </c>
      <c r="AB204" s="254" t="str">
        <f t="shared" ref="AB204:AC204" si="1211">IF(OR(($T204 = "Y"),ISNUMBER(SEARCH(AB$1, $L204)), ISNUMBER(SEARCH(AB$1, $N204)), ISNUMBER(SEARCH(AB$1, $P204))), "Y", "")</f>
        <v>Y</v>
      </c>
      <c r="AC204" s="255" t="str">
        <f t="shared" si="1211"/>
        <v/>
      </c>
      <c r="AD204" s="96" t="str">
        <f t="shared" ref="AD204:AE204" si="1212">IF(OR(($AC204="Y"),($T204 = "Y"),ISNUMBER(SEARCH(AD$1, $L204)), ISNUMBER(SEARCH(AD$1, $N204)), ISNUMBER(SEARCH(AD$1, $P204))), "Y", "")</f>
        <v/>
      </c>
      <c r="AE204" s="96" t="str">
        <f t="shared" si="1212"/>
        <v/>
      </c>
      <c r="AF204" s="96" t="str">
        <f t="shared" si="8"/>
        <v/>
      </c>
      <c r="AG204" s="15">
        <f t="shared" si="476"/>
        <v>4</v>
      </c>
      <c r="AH204" s="250" t="s">
        <v>3546</v>
      </c>
      <c r="AI204" s="235" t="str">
        <f t="shared" si="1182"/>
        <v>MP</v>
      </c>
      <c r="AJ204" s="96" t="str">
        <f t="shared" si="1183"/>
        <v/>
      </c>
      <c r="AK204" s="235" t="str">
        <f t="shared" si="1184"/>
        <v>MP</v>
      </c>
      <c r="AL204" s="96" t="str">
        <f t="shared" si="1185"/>
        <v/>
      </c>
      <c r="AM204" s="256" t="str">
        <f t="shared" si="1197"/>
        <v>MP</v>
      </c>
      <c r="AN204" s="235" t="str">
        <f t="shared" si="1186"/>
        <v>MP</v>
      </c>
      <c r="AO204" s="257" t="str">
        <f t="shared" si="1187"/>
        <v>MP</v>
      </c>
      <c r="AP204" s="96" t="str">
        <f t="shared" si="1188"/>
        <v/>
      </c>
      <c r="AQ204" s="96" t="str">
        <f t="shared" si="1189"/>
        <v/>
      </c>
      <c r="AR204" s="96" t="str">
        <f t="shared" si="1190"/>
        <v/>
      </c>
      <c r="AS204" s="96" t="str">
        <f t="shared" si="1191"/>
        <v/>
      </c>
      <c r="AT204" s="96"/>
      <c r="AU204" s="96"/>
      <c r="AV204" s="96"/>
      <c r="AW204" s="96"/>
      <c r="AX204" s="96"/>
      <c r="AY204" s="96"/>
      <c r="AZ204" s="96"/>
      <c r="BA204" s="96"/>
      <c r="BB204" s="96"/>
      <c r="BC204" s="96"/>
      <c r="BD204" s="96"/>
      <c r="BE204" s="96"/>
      <c r="BF204" s="96"/>
      <c r="BG204" s="96"/>
      <c r="BH204" s="96"/>
      <c r="BI204" s="96"/>
      <c r="BJ204" s="96"/>
      <c r="BK204" s="96"/>
      <c r="BL204" s="96"/>
      <c r="BM204" s="96"/>
      <c r="BN204" s="96"/>
      <c r="BO204" s="96"/>
      <c r="BP204" s="96"/>
      <c r="BQ204" s="96"/>
      <c r="BR204" s="96"/>
      <c r="BS204" s="96"/>
      <c r="BT204" s="96"/>
      <c r="BU204" s="96"/>
      <c r="BV204" s="96"/>
      <c r="BW204" s="96"/>
      <c r="BX204" s="96"/>
      <c r="BY204" s="96"/>
      <c r="BZ204" s="96"/>
      <c r="CA204" s="96"/>
      <c r="CB204" s="96"/>
      <c r="CC204" s="96"/>
      <c r="CD204" s="96"/>
      <c r="CE204" s="96"/>
      <c r="CF204" s="96"/>
    </row>
    <row r="205" spans="1:84" ht="20.399999999999999">
      <c r="A205" s="249">
        <v>45081.949996423617</v>
      </c>
      <c r="B205" s="250" t="s">
        <v>4142</v>
      </c>
      <c r="C205" s="251" t="str">
        <f t="array" ref="C205">UPPER(B205)</f>
        <v>VARENYA006@GMAIL.COM</v>
      </c>
      <c r="D205" s="250" t="s">
        <v>4143</v>
      </c>
      <c r="E205" s="250" t="s">
        <v>4144</v>
      </c>
      <c r="F205" s="252" t="str">
        <f t="shared" si="0"/>
        <v xml:space="preserve">VARENYA BANDARU </v>
      </c>
      <c r="G205" s="253">
        <v>8178219720</v>
      </c>
      <c r="H205" s="250" t="s">
        <v>752</v>
      </c>
      <c r="I205" s="250" t="s">
        <v>20</v>
      </c>
      <c r="J205" s="250" t="s">
        <v>4145</v>
      </c>
      <c r="K205" s="250" t="s">
        <v>30</v>
      </c>
      <c r="L205" s="250" t="s">
        <v>3502</v>
      </c>
      <c r="M205" s="96"/>
      <c r="N205" s="96"/>
      <c r="O205" s="96"/>
      <c r="P205" s="96"/>
      <c r="Q205" s="250" t="s">
        <v>23</v>
      </c>
      <c r="R205" s="96"/>
      <c r="S205" s="254" t="s">
        <v>1731</v>
      </c>
      <c r="T205" s="255" t="str">
        <f t="shared" si="1"/>
        <v/>
      </c>
      <c r="U205" s="96" t="str">
        <f t="shared" ref="U205:V205" si="1213">IF(OR(($T205 = "Y"),ISNUMBER(SEARCH(U$1, $L205)), ISNUMBER(SEARCH(U$1, $N205)), ISNUMBER(SEARCH(U$1, $P205))), "Y", "")</f>
        <v/>
      </c>
      <c r="V205" s="255" t="str">
        <f t="shared" si="1213"/>
        <v/>
      </c>
      <c r="W205" s="96" t="str">
        <f t="shared" ref="W205:X205" si="1214">IF(OR(($V205="Y"),($T205 = "Y"),ISNUMBER(SEARCH(W$1, $L205)), ISNUMBER(SEARCH(W$1, $N205)), ISNUMBER(SEARCH(W$1, $P205))), "Y", "")</f>
        <v/>
      </c>
      <c r="X205" s="254" t="str">
        <f t="shared" si="1214"/>
        <v>Y</v>
      </c>
      <c r="Y205" s="255" t="str">
        <f t="shared" si="4"/>
        <v/>
      </c>
      <c r="Z205" s="96" t="str">
        <f t="shared" ref="Z205:AA205" si="1215">IF(OR(($Y205="Y"),($T205 = "Y"),ISNUMBER(SEARCH(Z$1, $L205)), ISNUMBER(SEARCH(Z$1, $N205)), ISNUMBER(SEARCH(Z$1, $P205))), "Y", "")</f>
        <v/>
      </c>
      <c r="AA205" s="96" t="str">
        <f t="shared" si="1215"/>
        <v/>
      </c>
      <c r="AB205" s="96" t="str">
        <f t="shared" ref="AB205:AC205" si="1216">IF(OR(($T205 = "Y"),ISNUMBER(SEARCH(AB$1, $L205)), ISNUMBER(SEARCH(AB$1, $N205)), ISNUMBER(SEARCH(AB$1, $P205))), "Y", "")</f>
        <v/>
      </c>
      <c r="AC205" s="255" t="str">
        <f t="shared" si="1216"/>
        <v/>
      </c>
      <c r="AD205" s="96" t="str">
        <f t="shared" ref="AD205:AE205" si="1217">IF(OR(($AC205="Y"),($T205 = "Y"),ISNUMBER(SEARCH(AD$1, $L205)), ISNUMBER(SEARCH(AD$1, $N205)), ISNUMBER(SEARCH(AD$1, $P205))), "Y", "")</f>
        <v/>
      </c>
      <c r="AE205" s="96" t="str">
        <f t="shared" si="1217"/>
        <v/>
      </c>
      <c r="AF205" s="96" t="str">
        <f t="shared" si="8"/>
        <v/>
      </c>
      <c r="AG205" s="15">
        <f t="shared" si="476"/>
        <v>1</v>
      </c>
      <c r="AH205" s="250" t="s">
        <v>3546</v>
      </c>
      <c r="AI205" s="96" t="str">
        <f t="shared" si="1182"/>
        <v/>
      </c>
      <c r="AJ205" s="96" t="str">
        <f t="shared" si="1183"/>
        <v/>
      </c>
      <c r="AK205" s="235" t="str">
        <f t="shared" si="1184"/>
        <v>MP</v>
      </c>
      <c r="AL205" s="96" t="str">
        <f t="shared" si="1185"/>
        <v/>
      </c>
      <c r="AM205" s="262" t="str">
        <f>IF((AA205="Y"),AI205,"")</f>
        <v/>
      </c>
      <c r="AN205" s="96" t="str">
        <f t="shared" si="1186"/>
        <v/>
      </c>
      <c r="AO205" s="264" t="str">
        <f t="shared" si="1187"/>
        <v/>
      </c>
      <c r="AP205" s="96" t="str">
        <f t="shared" si="1188"/>
        <v/>
      </c>
      <c r="AQ205" s="96" t="str">
        <f t="shared" si="1189"/>
        <v/>
      </c>
      <c r="AR205" s="96" t="str">
        <f t="shared" si="1190"/>
        <v/>
      </c>
      <c r="AS205" s="96" t="str">
        <f t="shared" si="1191"/>
        <v/>
      </c>
      <c r="AT205" s="96"/>
      <c r="AU205" s="96"/>
      <c r="AV205" s="96"/>
      <c r="AW205" s="96"/>
      <c r="AX205" s="96"/>
      <c r="AY205" s="96"/>
      <c r="AZ205" s="96"/>
      <c r="BA205" s="96"/>
      <c r="BB205" s="96"/>
      <c r="BC205" s="96"/>
      <c r="BD205" s="96"/>
      <c r="BE205" s="96"/>
      <c r="BF205" s="96"/>
      <c r="BG205" s="96"/>
      <c r="BH205" s="96"/>
      <c r="BI205" s="96"/>
      <c r="BJ205" s="96"/>
      <c r="BK205" s="96"/>
      <c r="BL205" s="96"/>
      <c r="BM205" s="96"/>
      <c r="BN205" s="96"/>
      <c r="BO205" s="96"/>
      <c r="BP205" s="96"/>
      <c r="BQ205" s="96"/>
      <c r="BR205" s="96"/>
      <c r="BS205" s="96"/>
      <c r="BT205" s="96"/>
      <c r="BU205" s="96"/>
      <c r="BV205" s="96"/>
      <c r="BW205" s="96"/>
      <c r="BX205" s="96"/>
      <c r="BY205" s="96"/>
      <c r="BZ205" s="96"/>
      <c r="CA205" s="96"/>
      <c r="CB205" s="96"/>
      <c r="CC205" s="96"/>
      <c r="CD205" s="96"/>
      <c r="CE205" s="96"/>
      <c r="CF205" s="96"/>
    </row>
    <row r="206" spans="1:84" ht="20.399999999999999">
      <c r="A206" s="249">
        <v>45082.985084305554</v>
      </c>
      <c r="B206" s="250" t="s">
        <v>4146</v>
      </c>
      <c r="C206" s="251" t="str">
        <f t="array" ref="C206">UPPER(B206)</f>
        <v>BHARGAVAV70@GMAIL.COM</v>
      </c>
      <c r="D206" s="251" t="s">
        <v>2406</v>
      </c>
      <c r="E206" s="250" t="s">
        <v>4147</v>
      </c>
      <c r="F206" s="252" t="str">
        <f t="shared" si="0"/>
        <v>NANDINIBOSE</v>
      </c>
      <c r="G206" s="253">
        <v>4694754442</v>
      </c>
      <c r="H206" s="250" t="s">
        <v>18</v>
      </c>
      <c r="I206" s="250" t="s">
        <v>2493</v>
      </c>
      <c r="J206" s="96"/>
      <c r="K206" s="96"/>
      <c r="L206" s="96"/>
      <c r="M206" s="96"/>
      <c r="N206" s="96"/>
      <c r="O206" s="250" t="s">
        <v>2766</v>
      </c>
      <c r="P206" s="250" t="s">
        <v>3764</v>
      </c>
      <c r="Q206" s="250" t="s">
        <v>23</v>
      </c>
      <c r="R206" s="96"/>
      <c r="S206" s="254" t="s">
        <v>1731</v>
      </c>
      <c r="T206" s="255" t="str">
        <f t="shared" si="1"/>
        <v/>
      </c>
      <c r="U206" s="96" t="str">
        <f t="shared" ref="U206:V206" si="1218">IF(OR(($T206 = "Y"),ISNUMBER(SEARCH(U$1, $L206)), ISNUMBER(SEARCH(U$1, $N206)), ISNUMBER(SEARCH(U$1, $P206))), "Y", "")</f>
        <v/>
      </c>
      <c r="V206" s="258" t="str">
        <f t="shared" si="1218"/>
        <v>Y</v>
      </c>
      <c r="W206" s="254" t="str">
        <f t="shared" ref="W206:X206" si="1219">IF(OR(($V206="Y"),($T206 = "Y"),ISNUMBER(SEARCH(W$1, $L206)), ISNUMBER(SEARCH(W$1, $N206)), ISNUMBER(SEARCH(W$1, $P206))), "Y", "")</f>
        <v>Y</v>
      </c>
      <c r="X206" s="254" t="str">
        <f t="shared" si="1219"/>
        <v>Y</v>
      </c>
      <c r="Y206" s="258" t="str">
        <f t="shared" si="4"/>
        <v>Y</v>
      </c>
      <c r="Z206" s="254" t="str">
        <f t="shared" ref="Z206:AA206" si="1220">IF(OR(($Y206="Y"),($T206 = "Y"),ISNUMBER(SEARCH(Z$1, $L206)), ISNUMBER(SEARCH(Z$1, $N206)), ISNUMBER(SEARCH(Z$1, $P206))), "Y", "")</f>
        <v>Y</v>
      </c>
      <c r="AA206" s="254" t="str">
        <f t="shared" si="1220"/>
        <v>Y</v>
      </c>
      <c r="AB206" s="254" t="str">
        <f t="shared" ref="AB206:AC206" si="1221">IF(OR(($T206 = "Y"),ISNUMBER(SEARCH(AB$1, $L206)), ISNUMBER(SEARCH(AB$1, $N206)), ISNUMBER(SEARCH(AB$1, $P206))), "Y", "")</f>
        <v>Y</v>
      </c>
      <c r="AC206" s="255" t="str">
        <f t="shared" si="1221"/>
        <v/>
      </c>
      <c r="AD206" s="96" t="str">
        <f t="shared" ref="AD206:AE206" si="1222">IF(OR(($AC206="Y"),($T206 = "Y"),ISNUMBER(SEARCH(AD$1, $L206)), ISNUMBER(SEARCH(AD$1, $N206)), ISNUMBER(SEARCH(AD$1, $P206))), "Y", "")</f>
        <v/>
      </c>
      <c r="AE206" s="96" t="str">
        <f t="shared" si="1222"/>
        <v/>
      </c>
      <c r="AF206" s="96" t="str">
        <f t="shared" si="8"/>
        <v/>
      </c>
      <c r="AG206" s="15">
        <f t="shared" si="476"/>
        <v>5</v>
      </c>
      <c r="AH206" s="250" t="s">
        <v>3546</v>
      </c>
      <c r="AI206" s="96" t="str">
        <f t="shared" si="1182"/>
        <v/>
      </c>
      <c r="AJ206" s="235" t="str">
        <f t="shared" si="1183"/>
        <v>MP</v>
      </c>
      <c r="AK206" s="235" t="str">
        <f t="shared" si="1184"/>
        <v>MP</v>
      </c>
      <c r="AL206" s="235" t="str">
        <f t="shared" si="1185"/>
        <v>MP</v>
      </c>
      <c r="AM206" s="256" t="str">
        <f t="shared" ref="AM206:AM207" si="1223">IF(AND((S206="F"),(AA206="Y")),"MP","")</f>
        <v>MP</v>
      </c>
      <c r="AN206" s="235" t="str">
        <f t="shared" si="1186"/>
        <v>MP</v>
      </c>
      <c r="AO206" s="257" t="str">
        <f t="shared" si="1187"/>
        <v>MP</v>
      </c>
      <c r="AP206" s="96" t="str">
        <f t="shared" si="1188"/>
        <v/>
      </c>
      <c r="AQ206" s="96" t="str">
        <f t="shared" si="1189"/>
        <v/>
      </c>
      <c r="AR206" s="96" t="str">
        <f t="shared" si="1190"/>
        <v/>
      </c>
      <c r="AS206" s="96" t="str">
        <f t="shared" si="1191"/>
        <v/>
      </c>
      <c r="AT206" s="96"/>
      <c r="AU206" s="235" t="s">
        <v>2662</v>
      </c>
      <c r="AV206" s="235" t="s">
        <v>979</v>
      </c>
      <c r="AW206" s="96"/>
      <c r="AX206" s="96"/>
      <c r="AY206" s="96"/>
      <c r="AZ206" s="96"/>
      <c r="BA206" s="96"/>
      <c r="BB206" s="96"/>
      <c r="BC206" s="96"/>
      <c r="BD206" s="96"/>
      <c r="BE206" s="96"/>
      <c r="BF206" s="96"/>
      <c r="BG206" s="96"/>
      <c r="BH206" s="96"/>
      <c r="BI206" s="96"/>
      <c r="BJ206" s="96"/>
      <c r="BK206" s="96"/>
      <c r="BL206" s="96"/>
      <c r="BM206" s="96"/>
      <c r="BN206" s="96"/>
      <c r="BO206" s="96"/>
      <c r="BP206" s="96"/>
      <c r="BQ206" s="96"/>
      <c r="BR206" s="96"/>
      <c r="BS206" s="96"/>
      <c r="BT206" s="96"/>
      <c r="BU206" s="96"/>
      <c r="BV206" s="96"/>
      <c r="BW206" s="96"/>
      <c r="BX206" s="96"/>
      <c r="BY206" s="96"/>
      <c r="BZ206" s="96"/>
      <c r="CA206" s="96"/>
      <c r="CB206" s="96"/>
      <c r="CC206" s="96"/>
      <c r="CD206" s="96"/>
      <c r="CE206" s="96"/>
      <c r="CF206" s="96"/>
    </row>
    <row r="207" spans="1:84" ht="20.399999999999999">
      <c r="A207" s="249">
        <v>45083.345182546298</v>
      </c>
      <c r="B207" s="250" t="s">
        <v>4148</v>
      </c>
      <c r="C207" s="251" t="str">
        <f t="array" ref="C207">UPPER(B207)</f>
        <v>PADMA.TH@GMAIL.COM</v>
      </c>
      <c r="D207" s="250" t="s">
        <v>568</v>
      </c>
      <c r="E207" s="250" t="s">
        <v>4149</v>
      </c>
      <c r="F207" s="252" t="str">
        <f t="shared" si="0"/>
        <v>PADMAJATH</v>
      </c>
      <c r="G207" s="253">
        <v>7035676760</v>
      </c>
      <c r="H207" s="250" t="s">
        <v>18</v>
      </c>
      <c r="I207" s="250" t="s">
        <v>20</v>
      </c>
      <c r="J207" s="250" t="s">
        <v>4150</v>
      </c>
      <c r="K207" s="250" t="s">
        <v>30</v>
      </c>
      <c r="L207" s="250" t="s">
        <v>3498</v>
      </c>
      <c r="M207" s="96"/>
      <c r="N207" s="96"/>
      <c r="O207" s="96"/>
      <c r="P207" s="96"/>
      <c r="Q207" s="250" t="s">
        <v>23</v>
      </c>
      <c r="R207" s="96"/>
      <c r="S207" s="254" t="s">
        <v>1731</v>
      </c>
      <c r="T207" s="258" t="str">
        <f t="shared" si="1"/>
        <v>Y</v>
      </c>
      <c r="U207" s="254" t="str">
        <f t="shared" ref="U207:V207" si="1224">IF(OR(($T207 = "Y"),ISNUMBER(SEARCH(U$1, $L207)), ISNUMBER(SEARCH(U$1, $N207)), ISNUMBER(SEARCH(U$1, $P207))), "Y", "")</f>
        <v>Y</v>
      </c>
      <c r="V207" s="258" t="str">
        <f t="shared" si="1224"/>
        <v>Y</v>
      </c>
      <c r="W207" s="254" t="str">
        <f t="shared" ref="W207:X207" si="1225">IF(OR(($V207="Y"),($T207 = "Y"),ISNUMBER(SEARCH(W$1, $L207)), ISNUMBER(SEARCH(W$1, $N207)), ISNUMBER(SEARCH(W$1, $P207))), "Y", "")</f>
        <v>Y</v>
      </c>
      <c r="X207" s="254" t="str">
        <f t="shared" si="1225"/>
        <v>Y</v>
      </c>
      <c r="Y207" s="258" t="str">
        <f t="shared" si="4"/>
        <v>Y</v>
      </c>
      <c r="Z207" s="254" t="str">
        <f t="shared" ref="Z207:AA207" si="1226">IF(OR(($Y207="Y"),($T207 = "Y"),ISNUMBER(SEARCH(Z$1, $L207)), ISNUMBER(SEARCH(Z$1, $N207)), ISNUMBER(SEARCH(Z$1, $P207))), "Y", "")</f>
        <v>Y</v>
      </c>
      <c r="AA207" s="254" t="str">
        <f t="shared" si="1226"/>
        <v>Y</v>
      </c>
      <c r="AB207" s="254" t="str">
        <f t="shared" ref="AB207:AC207" si="1227">IF(OR(($T207 = "Y"),ISNUMBER(SEARCH(AB$1, $L207)), ISNUMBER(SEARCH(AB$1, $N207)), ISNUMBER(SEARCH(AB$1, $P207))), "Y", "")</f>
        <v>Y</v>
      </c>
      <c r="AC207" s="258" t="str">
        <f t="shared" si="1227"/>
        <v>Y</v>
      </c>
      <c r="AD207" s="254" t="str">
        <f t="shared" ref="AD207:AE207" si="1228">IF(OR(($AC207="Y"),($T207 = "Y"),ISNUMBER(SEARCH(AD$1, $L207)), ISNUMBER(SEARCH(AD$1, $N207)), ISNUMBER(SEARCH(AD$1, $P207))), "Y", "")</f>
        <v>Y</v>
      </c>
      <c r="AE207" s="254" t="str">
        <f t="shared" si="1228"/>
        <v>Y</v>
      </c>
      <c r="AF207" s="254" t="str">
        <f t="shared" si="8"/>
        <v>Y</v>
      </c>
      <c r="AG207" s="15">
        <f t="shared" si="476"/>
        <v>9</v>
      </c>
      <c r="AH207" s="250" t="s">
        <v>3546</v>
      </c>
      <c r="AI207" s="235" t="str">
        <f t="shared" si="1182"/>
        <v>MP</v>
      </c>
      <c r="AJ207" s="235" t="str">
        <f t="shared" si="1183"/>
        <v>MP</v>
      </c>
      <c r="AK207" s="235" t="str">
        <f t="shared" si="1184"/>
        <v>MP</v>
      </c>
      <c r="AL207" s="235" t="str">
        <f t="shared" si="1185"/>
        <v>MP</v>
      </c>
      <c r="AM207" s="256" t="str">
        <f t="shared" si="1223"/>
        <v>MP</v>
      </c>
      <c r="AN207" s="235" t="str">
        <f t="shared" si="1186"/>
        <v>MP</v>
      </c>
      <c r="AO207" s="257" t="str">
        <f t="shared" si="1187"/>
        <v>MP</v>
      </c>
      <c r="AP207" s="235" t="str">
        <f t="shared" si="1188"/>
        <v>MP</v>
      </c>
      <c r="AQ207" s="235" t="str">
        <f t="shared" si="1189"/>
        <v>MP</v>
      </c>
      <c r="AR207" s="96" t="str">
        <f t="shared" si="1190"/>
        <v/>
      </c>
      <c r="AS207" s="235" t="str">
        <f t="shared" si="1191"/>
        <v>MP</v>
      </c>
      <c r="AT207" s="96"/>
      <c r="AU207" s="96"/>
      <c r="AV207" s="96"/>
      <c r="AW207" s="96"/>
      <c r="AX207" s="96"/>
      <c r="AY207" s="96"/>
      <c r="AZ207" s="96"/>
      <c r="BA207" s="96"/>
      <c r="BB207" s="96"/>
      <c r="BC207" s="96"/>
      <c r="BD207" s="96"/>
      <c r="BE207" s="96"/>
      <c r="BF207" s="96"/>
      <c r="BG207" s="96"/>
      <c r="BH207" s="96"/>
      <c r="BI207" s="96"/>
      <c r="BJ207" s="96"/>
      <c r="BK207" s="96"/>
      <c r="BL207" s="96"/>
      <c r="BM207" s="96"/>
      <c r="BN207" s="96"/>
      <c r="BO207" s="96"/>
      <c r="BP207" s="96"/>
      <c r="BQ207" s="96"/>
      <c r="BR207" s="96"/>
      <c r="BS207" s="96"/>
      <c r="BT207" s="96"/>
      <c r="BU207" s="96"/>
      <c r="BV207" s="96"/>
      <c r="BW207" s="96"/>
      <c r="BX207" s="96"/>
      <c r="BY207" s="96"/>
      <c r="BZ207" s="96"/>
      <c r="CA207" s="96"/>
      <c r="CB207" s="96"/>
      <c r="CC207" s="96"/>
      <c r="CD207" s="96"/>
      <c r="CE207" s="96"/>
      <c r="CF207" s="96"/>
    </row>
    <row r="208" spans="1:84" ht="20.399999999999999">
      <c r="A208" s="249">
        <v>45083.35923534722</v>
      </c>
      <c r="B208" s="250" t="s">
        <v>4151</v>
      </c>
      <c r="C208" s="251" t="str">
        <f t="array" ref="C208">UPPER(B208)</f>
        <v>VAISHNAVI.POORNACHANDRAN@GMAIL.COM</v>
      </c>
      <c r="D208" s="250" t="s">
        <v>4152</v>
      </c>
      <c r="E208" s="250" t="s">
        <v>4153</v>
      </c>
      <c r="F208" s="252" t="str">
        <f t="shared" si="0"/>
        <v>VAISHNAVI KANDHALU</v>
      </c>
      <c r="G208" s="253">
        <v>7325866494</v>
      </c>
      <c r="H208" s="250" t="s">
        <v>18</v>
      </c>
      <c r="I208" s="250" t="s">
        <v>35</v>
      </c>
      <c r="J208" s="96"/>
      <c r="K208" s="96"/>
      <c r="L208" s="96"/>
      <c r="M208" s="250" t="s">
        <v>156</v>
      </c>
      <c r="N208" s="250" t="s">
        <v>4154</v>
      </c>
      <c r="O208" s="96"/>
      <c r="P208" s="96"/>
      <c r="Q208" s="250" t="s">
        <v>23</v>
      </c>
      <c r="R208" s="96"/>
      <c r="S208" s="254" t="s">
        <v>1731</v>
      </c>
      <c r="T208" s="255" t="str">
        <f t="shared" si="1"/>
        <v/>
      </c>
      <c r="U208" s="254" t="str">
        <f t="shared" ref="U208:V208" si="1229">IF(OR(($T208 = "Y"),ISNUMBER(SEARCH(U$1, $L208)), ISNUMBER(SEARCH(U$1, $N208)), ISNUMBER(SEARCH(U$1, $P208))), "Y", "")</f>
        <v>Y</v>
      </c>
      <c r="V208" s="255" t="str">
        <f t="shared" si="1229"/>
        <v/>
      </c>
      <c r="W208" s="96" t="str">
        <f t="shared" ref="W208:X208" si="1230">IF(OR(($V208="Y"),($T208 = "Y"),ISNUMBER(SEARCH(W$1, $L208)), ISNUMBER(SEARCH(W$1, $N208)), ISNUMBER(SEARCH(W$1, $P208))), "Y", "")</f>
        <v/>
      </c>
      <c r="X208" s="96" t="str">
        <f t="shared" si="1230"/>
        <v/>
      </c>
      <c r="Y208" s="255" t="str">
        <f t="shared" si="4"/>
        <v/>
      </c>
      <c r="Z208" s="254" t="str">
        <f t="shared" ref="Z208:AA208" si="1231">IF(OR(($Y208="Y"),($T208 = "Y"),ISNUMBER(SEARCH(Z$1, $L208)), ISNUMBER(SEARCH(Z$1, $N208)), ISNUMBER(SEARCH(Z$1, $P208))), "Y", "")</f>
        <v>Y</v>
      </c>
      <c r="AA208" s="96" t="str">
        <f t="shared" si="1231"/>
        <v/>
      </c>
      <c r="AB208" s="96" t="str">
        <f t="shared" ref="AB208:AC208" si="1232">IF(OR(($T208 = "Y"),ISNUMBER(SEARCH(AB$1, $L208)), ISNUMBER(SEARCH(AB$1, $N208)), ISNUMBER(SEARCH(AB$1, $P208))), "Y", "")</f>
        <v/>
      </c>
      <c r="AC208" s="255" t="str">
        <f t="shared" si="1232"/>
        <v/>
      </c>
      <c r="AD208" s="254" t="str">
        <f t="shared" ref="AD208:AE208" si="1233">IF(OR(($AC208="Y"),($T208 = "Y"),ISNUMBER(SEARCH(AD$1, $L208)), ISNUMBER(SEARCH(AD$1, $N208)), ISNUMBER(SEARCH(AD$1, $P208))), "Y", "")</f>
        <v>Y</v>
      </c>
      <c r="AE208" s="96" t="str">
        <f t="shared" si="1233"/>
        <v/>
      </c>
      <c r="AF208" s="96" t="str">
        <f t="shared" si="8"/>
        <v/>
      </c>
      <c r="AG208" s="15">
        <f t="shared" si="476"/>
        <v>3</v>
      </c>
      <c r="AH208" s="250" t="s">
        <v>3546</v>
      </c>
      <c r="AI208" s="235" t="str">
        <f t="shared" si="1182"/>
        <v>MP</v>
      </c>
      <c r="AJ208" s="96" t="str">
        <f t="shared" si="1183"/>
        <v/>
      </c>
      <c r="AK208" s="96" t="str">
        <f t="shared" si="1184"/>
        <v/>
      </c>
      <c r="AL208" s="235" t="str">
        <f t="shared" si="1185"/>
        <v>MP</v>
      </c>
      <c r="AM208" s="262" t="str">
        <f>IF((AA208="Y"),AI208,"")</f>
        <v/>
      </c>
      <c r="AN208" s="96" t="str">
        <f t="shared" si="1186"/>
        <v/>
      </c>
      <c r="AO208" s="264" t="str">
        <f t="shared" si="1187"/>
        <v/>
      </c>
      <c r="AP208" s="235" t="str">
        <f t="shared" si="1188"/>
        <v>MP</v>
      </c>
      <c r="AQ208" s="96" t="str">
        <f t="shared" si="1189"/>
        <v/>
      </c>
      <c r="AR208" s="96" t="str">
        <f t="shared" si="1190"/>
        <v/>
      </c>
      <c r="AS208" s="96" t="str">
        <f t="shared" si="1191"/>
        <v/>
      </c>
      <c r="AT208" s="96"/>
      <c r="AU208" s="96"/>
      <c r="AV208" s="96"/>
      <c r="AW208" s="96"/>
      <c r="AX208" s="96"/>
      <c r="AY208" s="96"/>
      <c r="AZ208" s="96"/>
      <c r="BA208" s="96"/>
      <c r="BB208" s="96"/>
      <c r="BC208" s="96"/>
      <c r="BD208" s="96"/>
      <c r="BE208" s="96"/>
      <c r="BF208" s="96"/>
      <c r="BG208" s="96"/>
      <c r="BH208" s="96"/>
      <c r="BI208" s="96"/>
      <c r="BJ208" s="96"/>
      <c r="BK208" s="96"/>
      <c r="BL208" s="96"/>
      <c r="BM208" s="96"/>
      <c r="BN208" s="96"/>
      <c r="BO208" s="96"/>
      <c r="BP208" s="96"/>
      <c r="BQ208" s="96"/>
      <c r="BR208" s="96"/>
      <c r="BS208" s="96"/>
      <c r="BT208" s="96"/>
      <c r="BU208" s="96"/>
      <c r="BV208" s="96"/>
      <c r="BW208" s="96"/>
      <c r="BX208" s="96"/>
      <c r="BY208" s="96"/>
      <c r="BZ208" s="96"/>
      <c r="CA208" s="96"/>
      <c r="CB208" s="96"/>
      <c r="CC208" s="96"/>
      <c r="CD208" s="96"/>
      <c r="CE208" s="96"/>
      <c r="CF208" s="96"/>
    </row>
    <row r="209" spans="1:84" ht="20.399999999999999">
      <c r="A209" s="249">
        <v>45083.38158533565</v>
      </c>
      <c r="B209" s="250" t="s">
        <v>554</v>
      </c>
      <c r="C209" s="251" t="str">
        <f t="array" ref="C209">UPPER(B209)</f>
        <v>SUJI.BOGGAVARAPU@GMAIL.COM</v>
      </c>
      <c r="D209" s="250" t="s">
        <v>4155</v>
      </c>
      <c r="E209" s="250" t="s">
        <v>4156</v>
      </c>
      <c r="F209" s="252" t="str">
        <f t="shared" si="0"/>
        <v xml:space="preserve">SUJITHA BOGGAVARAPU </v>
      </c>
      <c r="G209" s="253">
        <v>8624522344</v>
      </c>
      <c r="H209" s="250" t="s">
        <v>18</v>
      </c>
      <c r="I209" s="250" t="s">
        <v>35</v>
      </c>
      <c r="J209" s="96"/>
      <c r="K209" s="96"/>
      <c r="L209" s="96"/>
      <c r="M209" s="250" t="s">
        <v>30</v>
      </c>
      <c r="N209" s="250" t="s">
        <v>3992</v>
      </c>
      <c r="O209" s="96"/>
      <c r="P209" s="96"/>
      <c r="Q209" s="250" t="s">
        <v>23</v>
      </c>
      <c r="R209" s="96"/>
      <c r="S209" s="254" t="s">
        <v>1731</v>
      </c>
      <c r="T209" s="255" t="str">
        <f t="shared" si="1"/>
        <v/>
      </c>
      <c r="U209" s="96" t="str">
        <f t="shared" ref="U209:V209" si="1234">IF(OR(($T209 = "Y"),ISNUMBER(SEARCH(U$1, $L209)), ISNUMBER(SEARCH(U$1, $N209)), ISNUMBER(SEARCH(U$1, $P209))), "Y", "")</f>
        <v/>
      </c>
      <c r="V209" s="255" t="str">
        <f t="shared" si="1234"/>
        <v/>
      </c>
      <c r="W209" s="96" t="str">
        <f t="shared" ref="W209:X209" si="1235">IF(OR(($V209="Y"),($T209 = "Y"),ISNUMBER(SEARCH(W$1, $L209)), ISNUMBER(SEARCH(W$1, $N209)), ISNUMBER(SEARCH(W$1, $P209))), "Y", "")</f>
        <v/>
      </c>
      <c r="X209" s="254" t="str">
        <f t="shared" si="1235"/>
        <v>Y</v>
      </c>
      <c r="Y209" s="255" t="str">
        <f t="shared" si="4"/>
        <v/>
      </c>
      <c r="Z209" s="96" t="str">
        <f t="shared" ref="Z209:AA209" si="1236">IF(OR(($Y209="Y"),($T209 = "Y"),ISNUMBER(SEARCH(Z$1, $L209)), ISNUMBER(SEARCH(Z$1, $N209)), ISNUMBER(SEARCH(Z$1, $P209))), "Y", "")</f>
        <v/>
      </c>
      <c r="AA209" s="254" t="str">
        <f t="shared" si="1236"/>
        <v>Y</v>
      </c>
      <c r="AB209" s="96" t="str">
        <f t="shared" ref="AB209:AC209" si="1237">IF(OR(($T209 = "Y"),ISNUMBER(SEARCH(AB$1, $L209)), ISNUMBER(SEARCH(AB$1, $N209)), ISNUMBER(SEARCH(AB$1, $P209))), "Y", "")</f>
        <v/>
      </c>
      <c r="AC209" s="255" t="str">
        <f t="shared" si="1237"/>
        <v/>
      </c>
      <c r="AD209" s="96" t="str">
        <f t="shared" ref="AD209:AE209" si="1238">IF(OR(($AC209="Y"),($T209 = "Y"),ISNUMBER(SEARCH(AD$1, $L209)), ISNUMBER(SEARCH(AD$1, $N209)), ISNUMBER(SEARCH(AD$1, $P209))), "Y", "")</f>
        <v/>
      </c>
      <c r="AE209" s="96" t="str">
        <f t="shared" si="1238"/>
        <v/>
      </c>
      <c r="AF209" s="96" t="str">
        <f t="shared" si="8"/>
        <v/>
      </c>
      <c r="AG209" s="15">
        <f t="shared" si="476"/>
        <v>2</v>
      </c>
      <c r="AH209" s="250" t="s">
        <v>3546</v>
      </c>
      <c r="AI209" s="96" t="str">
        <f t="shared" si="1182"/>
        <v/>
      </c>
      <c r="AJ209" s="96" t="str">
        <f t="shared" si="1183"/>
        <v/>
      </c>
      <c r="AK209" s="235" t="str">
        <f t="shared" si="1184"/>
        <v>MP</v>
      </c>
      <c r="AL209" s="96" t="str">
        <f t="shared" si="1185"/>
        <v/>
      </c>
      <c r="AM209" s="256" t="str">
        <f>IF(AND((S209="F"),(AA209="Y")),"MP","")</f>
        <v>MP</v>
      </c>
      <c r="AN209" s="96" t="str">
        <f t="shared" si="1186"/>
        <v/>
      </c>
      <c r="AO209" s="264" t="str">
        <f t="shared" si="1187"/>
        <v/>
      </c>
      <c r="AP209" s="96" t="str">
        <f t="shared" si="1188"/>
        <v/>
      </c>
      <c r="AQ209" s="96" t="str">
        <f t="shared" si="1189"/>
        <v/>
      </c>
      <c r="AR209" s="96" t="str">
        <f t="shared" si="1190"/>
        <v/>
      </c>
      <c r="AS209" s="96" t="str">
        <f t="shared" si="1191"/>
        <v/>
      </c>
      <c r="AT209" s="96"/>
      <c r="AU209" s="96"/>
      <c r="AV209" s="96"/>
      <c r="AW209" s="96"/>
      <c r="AX209" s="96"/>
      <c r="AY209" s="96"/>
      <c r="AZ209" s="96"/>
      <c r="BA209" s="96"/>
      <c r="BB209" s="96"/>
      <c r="BC209" s="96"/>
      <c r="BD209" s="96"/>
      <c r="BE209" s="96"/>
      <c r="BF209" s="96"/>
      <c r="BG209" s="96"/>
      <c r="BH209" s="96"/>
      <c r="BI209" s="96"/>
      <c r="BJ209" s="96"/>
      <c r="BK209" s="96"/>
      <c r="BL209" s="96"/>
      <c r="BM209" s="96"/>
      <c r="BN209" s="96"/>
      <c r="BO209" s="96"/>
      <c r="BP209" s="96"/>
      <c r="BQ209" s="96"/>
      <c r="BR209" s="96"/>
      <c r="BS209" s="96"/>
      <c r="BT209" s="96"/>
      <c r="BU209" s="96"/>
      <c r="BV209" s="96"/>
      <c r="BW209" s="96"/>
      <c r="BX209" s="96"/>
      <c r="BY209" s="96"/>
      <c r="BZ209" s="96"/>
      <c r="CA209" s="96"/>
      <c r="CB209" s="96"/>
      <c r="CC209" s="96"/>
      <c r="CD209" s="96"/>
      <c r="CE209" s="96"/>
      <c r="CF209" s="96"/>
    </row>
    <row r="210" spans="1:84" ht="20.399999999999999">
      <c r="A210" s="249">
        <v>45083.399649467596</v>
      </c>
      <c r="B210" s="250" t="s">
        <v>4157</v>
      </c>
      <c r="C210" s="251" t="str">
        <f t="array" ref="C210">UPPER(B210)</f>
        <v>SREELATHANAGINENI@YAHOO.COM</v>
      </c>
      <c r="D210" s="250" t="s">
        <v>1049</v>
      </c>
      <c r="E210" s="250" t="s">
        <v>4158</v>
      </c>
      <c r="F210" s="252" t="str">
        <f t="shared" si="0"/>
        <v>SREELATHANAGINENI</v>
      </c>
      <c r="G210" s="253">
        <v>4699808334</v>
      </c>
      <c r="H210" s="250" t="s">
        <v>18</v>
      </c>
      <c r="I210" s="250" t="s">
        <v>35</v>
      </c>
      <c r="J210" s="96"/>
      <c r="K210" s="96"/>
      <c r="L210" s="96"/>
      <c r="M210" s="250" t="s">
        <v>167</v>
      </c>
      <c r="N210" s="250" t="s">
        <v>4017</v>
      </c>
      <c r="O210" s="96"/>
      <c r="P210" s="96"/>
      <c r="Q210" s="250" t="s">
        <v>23</v>
      </c>
      <c r="R210" s="96"/>
      <c r="S210" s="254" t="s">
        <v>1731</v>
      </c>
      <c r="T210" s="255" t="str">
        <f t="shared" si="1"/>
        <v/>
      </c>
      <c r="U210" s="254" t="str">
        <f t="shared" ref="U210:V210" si="1239">IF(OR(($T210 = "Y"),ISNUMBER(SEARCH(U$1, $L210)), ISNUMBER(SEARCH(U$1, $N210)), ISNUMBER(SEARCH(U$1, $P210))), "Y", "")</f>
        <v>Y</v>
      </c>
      <c r="V210" s="255" t="str">
        <f t="shared" si="1239"/>
        <v/>
      </c>
      <c r="W210" s="96" t="str">
        <f t="shared" ref="W210:X210" si="1240">IF(OR(($V210="Y"),($T210 = "Y"),ISNUMBER(SEARCH(W$1, $L210)), ISNUMBER(SEARCH(W$1, $N210)), ISNUMBER(SEARCH(W$1, $P210))), "Y", "")</f>
        <v/>
      </c>
      <c r="X210" s="96" t="str">
        <f t="shared" si="1240"/>
        <v/>
      </c>
      <c r="Y210" s="255" t="str">
        <f t="shared" si="4"/>
        <v/>
      </c>
      <c r="Z210" s="96" t="str">
        <f t="shared" ref="Z210:AA210" si="1241">IF(OR(($Y210="Y"),($T210 = "Y"),ISNUMBER(SEARCH(Z$1, $L210)), ISNUMBER(SEARCH(Z$1, $N210)), ISNUMBER(SEARCH(Z$1, $P210))), "Y", "")</f>
        <v/>
      </c>
      <c r="AA210" s="96" t="str">
        <f t="shared" si="1241"/>
        <v/>
      </c>
      <c r="AB210" s="96" t="str">
        <f t="shared" ref="AB210:AC210" si="1242">IF(OR(($T210 = "Y"),ISNUMBER(SEARCH(AB$1, $L210)), ISNUMBER(SEARCH(AB$1, $N210)), ISNUMBER(SEARCH(AB$1, $P210))), "Y", "")</f>
        <v/>
      </c>
      <c r="AC210" s="255" t="str">
        <f t="shared" si="1242"/>
        <v/>
      </c>
      <c r="AD210" s="96" t="str">
        <f t="shared" ref="AD210:AE210" si="1243">IF(OR(($AC210="Y"),($T210 = "Y"),ISNUMBER(SEARCH(AD$1, $L210)), ISNUMBER(SEARCH(AD$1, $N210)), ISNUMBER(SEARCH(AD$1, $P210))), "Y", "")</f>
        <v/>
      </c>
      <c r="AE210" s="254" t="str">
        <f t="shared" si="1243"/>
        <v>Y</v>
      </c>
      <c r="AF210" s="254" t="str">
        <f t="shared" si="8"/>
        <v>Y</v>
      </c>
      <c r="AG210" s="15">
        <f t="shared" si="476"/>
        <v>3</v>
      </c>
      <c r="AH210" s="250" t="s">
        <v>3546</v>
      </c>
      <c r="AI210" s="235" t="str">
        <f t="shared" si="1182"/>
        <v>MP</v>
      </c>
      <c r="AJ210" s="96" t="str">
        <f t="shared" si="1183"/>
        <v/>
      </c>
      <c r="AK210" s="96" t="str">
        <f t="shared" si="1184"/>
        <v/>
      </c>
      <c r="AL210" s="96" t="str">
        <f t="shared" si="1185"/>
        <v/>
      </c>
      <c r="AM210" s="262" t="str">
        <f>IF((AA210="Y"),AI210,"")</f>
        <v/>
      </c>
      <c r="AN210" s="96" t="str">
        <f t="shared" si="1186"/>
        <v/>
      </c>
      <c r="AO210" s="264" t="str">
        <f t="shared" si="1187"/>
        <v/>
      </c>
      <c r="AP210" s="96" t="str">
        <f t="shared" si="1188"/>
        <v/>
      </c>
      <c r="AQ210" s="235" t="str">
        <f t="shared" si="1189"/>
        <v>MP</v>
      </c>
      <c r="AR210" s="96" t="str">
        <f t="shared" si="1190"/>
        <v/>
      </c>
      <c r="AS210" s="235" t="str">
        <f t="shared" si="1191"/>
        <v>MP</v>
      </c>
      <c r="AT210" s="96"/>
      <c r="AU210" s="96"/>
      <c r="AV210" s="96"/>
      <c r="AW210" s="96"/>
      <c r="AX210" s="96"/>
      <c r="AY210" s="96"/>
      <c r="AZ210" s="96"/>
      <c r="BA210" s="96"/>
      <c r="BB210" s="96"/>
      <c r="BC210" s="96"/>
      <c r="BD210" s="96"/>
      <c r="BE210" s="96"/>
      <c r="BF210" s="96"/>
      <c r="BG210" s="96"/>
      <c r="BH210" s="96"/>
      <c r="BI210" s="96"/>
      <c r="BJ210" s="96"/>
      <c r="BK210" s="96"/>
      <c r="BL210" s="96"/>
      <c r="BM210" s="96"/>
      <c r="BN210" s="96"/>
      <c r="BO210" s="96"/>
      <c r="BP210" s="96"/>
      <c r="BQ210" s="96"/>
      <c r="BR210" s="96"/>
      <c r="BS210" s="96"/>
      <c r="BT210" s="96"/>
      <c r="BU210" s="96"/>
      <c r="BV210" s="96"/>
      <c r="BW210" s="96"/>
      <c r="BX210" s="96"/>
      <c r="BY210" s="96"/>
      <c r="BZ210" s="96"/>
      <c r="CA210" s="96"/>
      <c r="CB210" s="96"/>
      <c r="CC210" s="96"/>
      <c r="CD210" s="96"/>
      <c r="CE210" s="96"/>
      <c r="CF210" s="96"/>
    </row>
    <row r="211" spans="1:84" ht="20.399999999999999">
      <c r="A211" s="249">
        <v>45084.42350744213</v>
      </c>
      <c r="B211" s="250" t="s">
        <v>4159</v>
      </c>
      <c r="C211" s="251" t="str">
        <f t="array" ref="C211">UPPER(B211)</f>
        <v>PRANAVAMALLIPEDDI@GMAIL.COM</v>
      </c>
      <c r="D211" s="251" t="s">
        <v>4160</v>
      </c>
      <c r="E211" s="250" t="s">
        <v>4161</v>
      </c>
      <c r="F211" s="252" t="str">
        <f t="shared" si="0"/>
        <v>PRANAVA JYOTHIMALLIPEDDI</v>
      </c>
      <c r="G211" s="250" t="s">
        <v>4162</v>
      </c>
      <c r="H211" s="250" t="s">
        <v>18</v>
      </c>
      <c r="I211" s="250" t="s">
        <v>2493</v>
      </c>
      <c r="J211" s="96"/>
      <c r="K211" s="96"/>
      <c r="L211" s="96"/>
      <c r="M211" s="96"/>
      <c r="N211" s="96"/>
      <c r="O211" s="250" t="s">
        <v>4163</v>
      </c>
      <c r="P211" s="250" t="s">
        <v>3584</v>
      </c>
      <c r="Q211" s="250" t="s">
        <v>23</v>
      </c>
      <c r="R211" s="96"/>
      <c r="S211" s="254" t="s">
        <v>1731</v>
      </c>
      <c r="T211" s="255" t="str">
        <f t="shared" si="1"/>
        <v/>
      </c>
      <c r="U211" s="254" t="str">
        <f t="shared" ref="U211:V211" si="1244">IF(OR(($T211 = "Y"),ISNUMBER(SEARCH(U$1, $L211)), ISNUMBER(SEARCH(U$1, $N211)), ISNUMBER(SEARCH(U$1, $P211))), "Y", "")</f>
        <v>Y</v>
      </c>
      <c r="V211" s="255" t="str">
        <f t="shared" si="1244"/>
        <v/>
      </c>
      <c r="W211" s="96" t="str">
        <f t="shared" ref="W211:X211" si="1245">IF(OR(($V211="Y"),($T211 = "Y"),ISNUMBER(SEARCH(W$1, $L211)), ISNUMBER(SEARCH(W$1, $N211)), ISNUMBER(SEARCH(W$1, $P211))), "Y", "")</f>
        <v/>
      </c>
      <c r="X211" s="254" t="str">
        <f t="shared" si="1245"/>
        <v>Y</v>
      </c>
      <c r="Y211" s="258" t="str">
        <f t="shared" si="4"/>
        <v>Y</v>
      </c>
      <c r="Z211" s="254" t="str">
        <f t="shared" ref="Z211:AA211" si="1246">IF(OR(($Y211="Y"),($T211 = "Y"),ISNUMBER(SEARCH(Z$1, $L211)), ISNUMBER(SEARCH(Z$1, $N211)), ISNUMBER(SEARCH(Z$1, $P211))), "Y", "")</f>
        <v>Y</v>
      </c>
      <c r="AA211" s="254" t="str">
        <f t="shared" si="1246"/>
        <v>Y</v>
      </c>
      <c r="AB211" s="254" t="str">
        <f t="shared" ref="AB211:AC211" si="1247">IF(OR(($T211 = "Y"),ISNUMBER(SEARCH(AB$1, $L211)), ISNUMBER(SEARCH(AB$1, $N211)), ISNUMBER(SEARCH(AB$1, $P211))), "Y", "")</f>
        <v>Y</v>
      </c>
      <c r="AC211" s="255" t="str">
        <f t="shared" si="1247"/>
        <v/>
      </c>
      <c r="AD211" s="96" t="str">
        <f t="shared" ref="AD211:AE211" si="1248">IF(OR(($AC211="Y"),($T211 = "Y"),ISNUMBER(SEARCH(AD$1, $L211)), ISNUMBER(SEARCH(AD$1, $N211)), ISNUMBER(SEARCH(AD$1, $P211))), "Y", "")</f>
        <v/>
      </c>
      <c r="AE211" s="254" t="str">
        <f t="shared" si="1248"/>
        <v>Y</v>
      </c>
      <c r="AF211" s="254" t="str">
        <f t="shared" si="8"/>
        <v>Y</v>
      </c>
      <c r="AG211" s="15">
        <f t="shared" si="476"/>
        <v>7</v>
      </c>
      <c r="AH211" s="235" t="s">
        <v>3546</v>
      </c>
      <c r="AI211" s="235" t="str">
        <f t="shared" si="1182"/>
        <v>MP</v>
      </c>
      <c r="AJ211" s="96" t="str">
        <f t="shared" si="1183"/>
        <v/>
      </c>
      <c r="AK211" s="235" t="str">
        <f t="shared" si="1184"/>
        <v>MP</v>
      </c>
      <c r="AL211" s="235" t="str">
        <f t="shared" si="1185"/>
        <v>MP</v>
      </c>
      <c r="AM211" s="256" t="s">
        <v>4164</v>
      </c>
      <c r="AN211" s="235" t="str">
        <f t="shared" si="1186"/>
        <v>MP</v>
      </c>
      <c r="AO211" s="257" t="s">
        <v>4164</v>
      </c>
      <c r="AP211" s="96" t="str">
        <f t="shared" si="1188"/>
        <v/>
      </c>
      <c r="AQ211" s="235" t="str">
        <f t="shared" si="1189"/>
        <v>MP</v>
      </c>
      <c r="AR211" s="96" t="str">
        <f t="shared" si="1190"/>
        <v/>
      </c>
      <c r="AS211" s="235" t="str">
        <f t="shared" si="1191"/>
        <v>MP</v>
      </c>
      <c r="AT211" s="96"/>
      <c r="AU211" s="235" t="s">
        <v>2662</v>
      </c>
      <c r="AV211" s="235" t="s">
        <v>979</v>
      </c>
      <c r="AW211" s="96"/>
      <c r="AX211" s="96"/>
      <c r="AY211" s="96"/>
      <c r="AZ211" s="96"/>
      <c r="BA211" s="96"/>
      <c r="BB211" s="96"/>
      <c r="BC211" s="96"/>
      <c r="BD211" s="96"/>
      <c r="BE211" s="96"/>
      <c r="BF211" s="96"/>
      <c r="BG211" s="96"/>
      <c r="BH211" s="96"/>
      <c r="BI211" s="96"/>
      <c r="BJ211" s="96"/>
      <c r="BK211" s="96"/>
      <c r="BL211" s="96"/>
      <c r="BM211" s="96"/>
      <c r="BN211" s="96"/>
      <c r="BO211" s="96"/>
      <c r="BP211" s="96"/>
      <c r="BQ211" s="96"/>
      <c r="BR211" s="96"/>
      <c r="BS211" s="96"/>
      <c r="BT211" s="96"/>
      <c r="BU211" s="96"/>
      <c r="BV211" s="96"/>
      <c r="BW211" s="96"/>
      <c r="BX211" s="96"/>
      <c r="BY211" s="96"/>
      <c r="BZ211" s="96"/>
      <c r="CA211" s="96"/>
      <c r="CB211" s="96"/>
      <c r="CC211" s="96"/>
      <c r="CD211" s="96"/>
      <c r="CE211" s="96"/>
      <c r="CF211" s="96"/>
    </row>
    <row r="212" spans="1:84" ht="20.399999999999999">
      <c r="A212" s="249">
        <v>45084.55092746528</v>
      </c>
      <c r="B212" s="250" t="s">
        <v>3780</v>
      </c>
      <c r="C212" s="251" t="str">
        <f t="array" ref="C212">UPPER(B212)</f>
        <v>SAHIPRA35@GMAIL.COM</v>
      </c>
      <c r="D212" s="250" t="s">
        <v>4165</v>
      </c>
      <c r="E212" s="250" t="s">
        <v>4166</v>
      </c>
      <c r="F212" s="252" t="str">
        <f t="shared" si="0"/>
        <v>BHANUSHREENEMALIKANTI</v>
      </c>
      <c r="G212" s="253">
        <v>4695003183</v>
      </c>
      <c r="H212" s="250" t="s">
        <v>18</v>
      </c>
      <c r="I212" s="250" t="s">
        <v>35</v>
      </c>
      <c r="J212" s="96"/>
      <c r="K212" s="96"/>
      <c r="L212" s="96"/>
      <c r="M212" s="250" t="s">
        <v>22</v>
      </c>
      <c r="N212" s="250" t="s">
        <v>4167</v>
      </c>
      <c r="O212" s="96"/>
      <c r="P212" s="96"/>
      <c r="Q212" s="250" t="s">
        <v>23</v>
      </c>
      <c r="R212" s="96"/>
      <c r="S212" s="254" t="s">
        <v>1731</v>
      </c>
      <c r="T212" s="255" t="str">
        <f t="shared" si="1"/>
        <v/>
      </c>
      <c r="U212" s="96" t="str">
        <f t="shared" ref="U212:V212" si="1249">IF(OR(($T212 = "Y"),ISNUMBER(SEARCH(U$1, $L212)), ISNUMBER(SEARCH(U$1, $N212)), ISNUMBER(SEARCH(U$1, $P212))), "Y", "")</f>
        <v/>
      </c>
      <c r="V212" s="255" t="str">
        <f t="shared" si="1249"/>
        <v/>
      </c>
      <c r="W212" s="96" t="str">
        <f t="shared" ref="W212:X212" si="1250">IF(OR(($V212="Y"),($T212 = "Y"),ISNUMBER(SEARCH(W$1, $L212)), ISNUMBER(SEARCH(W$1, $N212)), ISNUMBER(SEARCH(W$1, $P212))), "Y", "")</f>
        <v/>
      </c>
      <c r="X212" s="254" t="str">
        <f t="shared" si="1250"/>
        <v>Y</v>
      </c>
      <c r="Y212" s="255" t="str">
        <f t="shared" si="4"/>
        <v/>
      </c>
      <c r="Z212" s="254" t="str">
        <f t="shared" ref="Z212:AA212" si="1251">IF(OR(($Y212="Y"),($T212 = "Y"),ISNUMBER(SEARCH(Z$1, $L212)), ISNUMBER(SEARCH(Z$1, $N212)), ISNUMBER(SEARCH(Z$1, $P212))), "Y", "")</f>
        <v>Y</v>
      </c>
      <c r="AA212" s="254" t="str">
        <f t="shared" si="1251"/>
        <v>Y</v>
      </c>
      <c r="AB212" s="254" t="str">
        <f t="shared" ref="AB212:AC212" si="1252">IF(OR(($T212 = "Y"),ISNUMBER(SEARCH(AB$1, $L212)), ISNUMBER(SEARCH(AB$1, $N212)), ISNUMBER(SEARCH(AB$1, $P212))), "Y", "")</f>
        <v>Y</v>
      </c>
      <c r="AC212" s="255" t="str">
        <f t="shared" si="1252"/>
        <v/>
      </c>
      <c r="AD212" s="96" t="str">
        <f t="shared" ref="AD212:AE212" si="1253">IF(OR(($AC212="Y"),($T212 = "Y"),ISNUMBER(SEARCH(AD$1, $L212)), ISNUMBER(SEARCH(AD$1, $N212)), ISNUMBER(SEARCH(AD$1, $P212))), "Y", "")</f>
        <v/>
      </c>
      <c r="AE212" s="254" t="str">
        <f t="shared" si="1253"/>
        <v>Y</v>
      </c>
      <c r="AF212" s="254" t="str">
        <f t="shared" si="8"/>
        <v>Y</v>
      </c>
      <c r="AG212" s="15">
        <f t="shared" si="476"/>
        <v>6</v>
      </c>
      <c r="AH212" s="250" t="s">
        <v>3546</v>
      </c>
      <c r="AI212" s="96" t="str">
        <f t="shared" si="1182"/>
        <v/>
      </c>
      <c r="AJ212" s="96" t="str">
        <f t="shared" si="1183"/>
        <v/>
      </c>
      <c r="AK212" s="235" t="str">
        <f t="shared" si="1184"/>
        <v>MP</v>
      </c>
      <c r="AL212" s="235" t="str">
        <f t="shared" si="1185"/>
        <v>MP</v>
      </c>
      <c r="AM212" s="256" t="str">
        <f>IF(AND((S212="F"),(AA212="Y")),"MP","")</f>
        <v>MP</v>
      </c>
      <c r="AN212" s="235" t="str">
        <f t="shared" si="1186"/>
        <v>MP</v>
      </c>
      <c r="AO212" s="257" t="str">
        <f t="shared" ref="AO212:AO213" si="1254">IF(AND((S212="F"),(AB212="Y")),"MP","")</f>
        <v>MP</v>
      </c>
      <c r="AP212" s="96" t="str">
        <f t="shared" si="1188"/>
        <v/>
      </c>
      <c r="AQ212" s="235" t="str">
        <f t="shared" si="1189"/>
        <v>MP</v>
      </c>
      <c r="AR212" s="96" t="str">
        <f t="shared" si="1190"/>
        <v/>
      </c>
      <c r="AS212" s="235" t="str">
        <f t="shared" si="1191"/>
        <v>MP</v>
      </c>
      <c r="AT212" s="96"/>
      <c r="AU212" s="96"/>
      <c r="AV212" s="235" t="s">
        <v>979</v>
      </c>
      <c r="AW212" s="96"/>
      <c r="AX212" s="96"/>
      <c r="AY212" s="96"/>
      <c r="AZ212" s="96"/>
      <c r="BA212" s="96"/>
      <c r="BB212" s="96"/>
      <c r="BC212" s="96"/>
      <c r="BD212" s="96"/>
      <c r="BE212" s="96"/>
      <c r="BF212" s="96"/>
      <c r="BG212" s="96"/>
      <c r="BH212" s="96"/>
      <c r="BI212" s="96"/>
      <c r="BJ212" s="96"/>
      <c r="BK212" s="96"/>
      <c r="BL212" s="96"/>
      <c r="BM212" s="96"/>
      <c r="BN212" s="96"/>
      <c r="BO212" s="96"/>
      <c r="BP212" s="96"/>
      <c r="BQ212" s="96"/>
      <c r="BR212" s="96"/>
      <c r="BS212" s="96"/>
      <c r="BT212" s="96"/>
      <c r="BU212" s="96"/>
      <c r="BV212" s="96"/>
      <c r="BW212" s="96"/>
      <c r="BX212" s="96"/>
      <c r="BY212" s="96"/>
      <c r="BZ212" s="96"/>
      <c r="CA212" s="96"/>
      <c r="CB212" s="96"/>
      <c r="CC212" s="96"/>
      <c r="CD212" s="96"/>
      <c r="CE212" s="96"/>
      <c r="CF212" s="96"/>
    </row>
    <row r="213" spans="1:84" ht="20.399999999999999">
      <c r="A213" s="249">
        <v>45086.948176840277</v>
      </c>
      <c r="B213" s="250" t="s">
        <v>4168</v>
      </c>
      <c r="C213" s="251" t="str">
        <f t="array" ref="C213">UPPER(B213)</f>
        <v>MAILPRS@GMAIL.COM</v>
      </c>
      <c r="D213" s="261" t="s">
        <v>2140</v>
      </c>
      <c r="E213" s="250" t="s">
        <v>4169</v>
      </c>
      <c r="F213" s="252" t="str">
        <f t="shared" si="0"/>
        <v>PRASANNAPARTHASARATHY</v>
      </c>
      <c r="G213" s="253">
        <v>2142085237</v>
      </c>
      <c r="H213" s="250" t="s">
        <v>18</v>
      </c>
      <c r="I213" s="250" t="s">
        <v>20</v>
      </c>
      <c r="J213" s="250" t="s">
        <v>4170</v>
      </c>
      <c r="K213" s="250" t="s">
        <v>30</v>
      </c>
      <c r="L213" s="250" t="s">
        <v>4171</v>
      </c>
      <c r="M213" s="96"/>
      <c r="N213" s="96"/>
      <c r="O213" s="96"/>
      <c r="P213" s="96"/>
      <c r="Q213" s="250" t="s">
        <v>23</v>
      </c>
      <c r="R213" s="96"/>
      <c r="S213" s="254" t="s">
        <v>1731</v>
      </c>
      <c r="T213" s="255" t="str">
        <f t="shared" si="1"/>
        <v/>
      </c>
      <c r="U213" s="96" t="str">
        <f t="shared" ref="U213:V213" si="1255">IF(OR(($T213 = "Y"),ISNUMBER(SEARCH(U$1, $L213)), ISNUMBER(SEARCH(U$1, $N213)), ISNUMBER(SEARCH(U$1, $P213))), "Y", "")</f>
        <v/>
      </c>
      <c r="V213" s="255" t="str">
        <f t="shared" si="1255"/>
        <v/>
      </c>
      <c r="W213" s="96" t="str">
        <f t="shared" ref="W213:X213" si="1256">IF(OR(($V213="Y"),($T213 = "Y"),ISNUMBER(SEARCH(W$1, $L213)), ISNUMBER(SEARCH(W$1, $N213)), ISNUMBER(SEARCH(W$1, $P213))), "Y", "")</f>
        <v/>
      </c>
      <c r="X213" s="96" t="str">
        <f t="shared" si="1256"/>
        <v/>
      </c>
      <c r="Y213" s="255" t="str">
        <f t="shared" si="4"/>
        <v/>
      </c>
      <c r="Z213" s="254" t="str">
        <f t="shared" ref="Z213:AA213" si="1257">IF(OR(($Y213="Y"),($T213 = "Y"),ISNUMBER(SEARCH(Z$1, $L213)), ISNUMBER(SEARCH(Z$1, $N213)), ISNUMBER(SEARCH(Z$1, $P213))), "Y", "")</f>
        <v>Y</v>
      </c>
      <c r="AA213" s="96" t="str">
        <f t="shared" si="1257"/>
        <v/>
      </c>
      <c r="AB213" s="96" t="str">
        <f t="shared" ref="AB213:AC213" si="1258">IF(OR(($T213 = "Y"),ISNUMBER(SEARCH(AB$1, $L213)), ISNUMBER(SEARCH(AB$1, $N213)), ISNUMBER(SEARCH(AB$1, $P213))), "Y", "")</f>
        <v/>
      </c>
      <c r="AC213" s="255" t="str">
        <f t="shared" si="1258"/>
        <v/>
      </c>
      <c r="AD213" s="254" t="str">
        <f t="shared" ref="AD213:AE213" si="1259">IF(OR(($AC213="Y"),($T213 = "Y"),ISNUMBER(SEARCH(AD$1, $L213)), ISNUMBER(SEARCH(AD$1, $N213)), ISNUMBER(SEARCH(AD$1, $P213))), "Y", "")</f>
        <v>Y</v>
      </c>
      <c r="AE213" s="254" t="str">
        <f t="shared" si="1259"/>
        <v>Y</v>
      </c>
      <c r="AF213" s="254" t="str">
        <f t="shared" si="8"/>
        <v>Y</v>
      </c>
      <c r="AG213" s="15">
        <f t="shared" si="476"/>
        <v>4</v>
      </c>
      <c r="AH213" s="250" t="s">
        <v>3546</v>
      </c>
      <c r="AI213" s="96" t="str">
        <f t="shared" si="1182"/>
        <v/>
      </c>
      <c r="AJ213" s="96" t="str">
        <f t="shared" si="1183"/>
        <v/>
      </c>
      <c r="AK213" s="96" t="str">
        <f t="shared" si="1184"/>
        <v/>
      </c>
      <c r="AL213" s="235" t="str">
        <f t="shared" si="1185"/>
        <v>MP</v>
      </c>
      <c r="AM213" s="262" t="str">
        <f>IF((AA213="Y"),AI213,"")</f>
        <v/>
      </c>
      <c r="AN213" s="96" t="str">
        <f t="shared" si="1186"/>
        <v/>
      </c>
      <c r="AO213" s="264" t="str">
        <f t="shared" si="1254"/>
        <v/>
      </c>
      <c r="AP213" s="235" t="str">
        <f t="shared" si="1188"/>
        <v>MP</v>
      </c>
      <c r="AQ213" s="235" t="str">
        <f t="shared" si="1189"/>
        <v>MP</v>
      </c>
      <c r="AR213" s="96" t="str">
        <f t="shared" si="1190"/>
        <v/>
      </c>
      <c r="AS213" s="235" t="str">
        <f t="shared" si="1191"/>
        <v>MP</v>
      </c>
      <c r="AT213" s="96"/>
      <c r="AU213" s="96"/>
      <c r="AV213" s="96"/>
      <c r="AW213" s="96"/>
      <c r="AX213" s="96"/>
      <c r="AY213" s="96"/>
      <c r="AZ213" s="96"/>
      <c r="BA213" s="96"/>
      <c r="BB213" s="96"/>
      <c r="BC213" s="96"/>
      <c r="BD213" s="96"/>
      <c r="BE213" s="96"/>
      <c r="BF213" s="96"/>
      <c r="BG213" s="96"/>
      <c r="BH213" s="96"/>
      <c r="BI213" s="96"/>
      <c r="BJ213" s="96"/>
      <c r="BK213" s="96"/>
      <c r="BL213" s="96"/>
      <c r="BM213" s="96"/>
      <c r="BN213" s="96"/>
      <c r="BO213" s="96"/>
      <c r="BP213" s="96"/>
      <c r="BQ213" s="96"/>
      <c r="BR213" s="96"/>
      <c r="BS213" s="96"/>
      <c r="BT213" s="96"/>
      <c r="BU213" s="96"/>
      <c r="BV213" s="96"/>
      <c r="BW213" s="96"/>
      <c r="BX213" s="96"/>
      <c r="BY213" s="96"/>
      <c r="BZ213" s="96"/>
      <c r="CA213" s="96"/>
      <c r="CB213" s="96"/>
      <c r="CC213" s="96"/>
      <c r="CD213" s="96"/>
      <c r="CE213" s="96"/>
      <c r="CF213" s="96"/>
    </row>
    <row r="214" spans="1:84" ht="20.399999999999999">
      <c r="A214" s="249">
        <v>45084.936355914353</v>
      </c>
      <c r="B214" s="250" t="s">
        <v>4172</v>
      </c>
      <c r="C214" s="251" t="str">
        <f t="array" ref="C214">UPPER(B214)</f>
        <v>SURESH81.SAP@GMAIL.COM</v>
      </c>
      <c r="D214" s="250" t="s">
        <v>821</v>
      </c>
      <c r="E214" s="250" t="s">
        <v>4173</v>
      </c>
      <c r="F214" s="252" t="str">
        <f t="shared" si="0"/>
        <v>SURESHGONE</v>
      </c>
      <c r="G214" s="253">
        <v>3143660981</v>
      </c>
      <c r="H214" s="250" t="s">
        <v>18</v>
      </c>
      <c r="I214" s="250" t="s">
        <v>35</v>
      </c>
      <c r="J214" s="96"/>
      <c r="K214" s="96"/>
      <c r="L214" s="96"/>
      <c r="M214" s="250" t="s">
        <v>30</v>
      </c>
      <c r="N214" s="250" t="s">
        <v>4174</v>
      </c>
      <c r="O214" s="96"/>
      <c r="P214" s="96"/>
      <c r="Q214" s="250" t="s">
        <v>23</v>
      </c>
      <c r="R214" s="96"/>
      <c r="S214" s="254" t="s">
        <v>1727</v>
      </c>
      <c r="T214" s="255" t="str">
        <f t="shared" si="1"/>
        <v/>
      </c>
      <c r="U214" s="96" t="str">
        <f t="shared" ref="U214:V214" si="1260">IF(OR(($T214 = "Y"),ISNUMBER(SEARCH(U$1, $L214)), ISNUMBER(SEARCH(U$1, $N214)), ISNUMBER(SEARCH(U$1, $P214))), "Y", "")</f>
        <v/>
      </c>
      <c r="V214" s="255" t="str">
        <f t="shared" si="1260"/>
        <v/>
      </c>
      <c r="W214" s="96" t="str">
        <f t="shared" ref="W214:X214" si="1261">IF(OR(($V214="Y"),($T214 = "Y"),ISNUMBER(SEARCH(W$1, $L214)), ISNUMBER(SEARCH(W$1, $N214)), ISNUMBER(SEARCH(W$1, $P214))), "Y", "")</f>
        <v/>
      </c>
      <c r="X214" s="96" t="str">
        <f t="shared" si="1261"/>
        <v/>
      </c>
      <c r="Y214" s="255" t="str">
        <f t="shared" si="4"/>
        <v/>
      </c>
      <c r="Z214" s="254" t="str">
        <f t="shared" ref="Z214:AA214" si="1262">IF(OR(($Y214="Y"),($T214 = "Y"),ISNUMBER(SEARCH(Z$1, $L214)), ISNUMBER(SEARCH(Z$1, $N214)), ISNUMBER(SEARCH(Z$1, $P214))), "Y", "")</f>
        <v>Y</v>
      </c>
      <c r="AA214" s="96" t="str">
        <f t="shared" si="1262"/>
        <v/>
      </c>
      <c r="AB214" s="96" t="str">
        <f t="shared" ref="AB214:AC214" si="1263">IF(OR(($T214 = "Y"),ISNUMBER(SEARCH(AB$1, $L214)), ISNUMBER(SEARCH(AB$1, $N214)), ISNUMBER(SEARCH(AB$1, $P214))), "Y", "")</f>
        <v/>
      </c>
      <c r="AC214" s="255" t="str">
        <f t="shared" si="1263"/>
        <v/>
      </c>
      <c r="AD214" s="96" t="str">
        <f t="shared" ref="AD214:AE214" si="1264">IF(OR(($AC214="Y"),($T214 = "Y"),ISNUMBER(SEARCH(AD$1, $L214)), ISNUMBER(SEARCH(AD$1, $N214)), ISNUMBER(SEARCH(AD$1, $P214))), "Y", "")</f>
        <v/>
      </c>
      <c r="AE214" s="254" t="str">
        <f t="shared" si="1264"/>
        <v>Y</v>
      </c>
      <c r="AF214" s="96" t="str">
        <f t="shared" si="8"/>
        <v/>
      </c>
      <c r="AG214" s="15">
        <f t="shared" si="476"/>
        <v>2</v>
      </c>
      <c r="AH214" s="250" t="s">
        <v>3546</v>
      </c>
      <c r="AI214" s="96" t="str">
        <f>IF((U214="Y"),AH214,"")</f>
        <v/>
      </c>
      <c r="AJ214" s="96" t="str">
        <f>IF((W214="Y"),AH214,"")</f>
        <v/>
      </c>
      <c r="AK214" s="96" t="str">
        <f>IF((X214="Y"),AH214,"")</f>
        <v/>
      </c>
      <c r="AL214" s="235" t="str">
        <f t="shared" ref="AL214:AM214" si="1265">IF((Z214="Y"),AH214,"")</f>
        <v>MP</v>
      </c>
      <c r="AM214" s="262" t="str">
        <f t="shared" si="1265"/>
        <v/>
      </c>
      <c r="AN214" s="96" t="str">
        <f>IF((AB214="Y"),AH214,"")</f>
        <v/>
      </c>
      <c r="AO214" s="264" t="str">
        <f>IF((AB214="Y"),AH214,"")</f>
        <v/>
      </c>
      <c r="AP214" s="96" t="str">
        <f>IF((AD214="Y"),AH214,"")</f>
        <v/>
      </c>
      <c r="AQ214" s="235" t="str">
        <f>IF((AE214="Y"),AH214,"")</f>
        <v>MP</v>
      </c>
      <c r="AR214" s="96"/>
      <c r="AS214" s="96" t="str">
        <f>IF((AF214="Y"),AH214,"")</f>
        <v/>
      </c>
      <c r="AT214" s="96"/>
      <c r="AU214" s="96"/>
      <c r="AV214" s="96"/>
      <c r="AW214" s="96"/>
      <c r="AX214" s="96"/>
      <c r="AY214" s="96"/>
      <c r="AZ214" s="96"/>
      <c r="BA214" s="96"/>
      <c r="BB214" s="96"/>
      <c r="BC214" s="96"/>
      <c r="BD214" s="96"/>
      <c r="BE214" s="96"/>
      <c r="BF214" s="96"/>
      <c r="BG214" s="96"/>
      <c r="BH214" s="96"/>
      <c r="BI214" s="96"/>
      <c r="BJ214" s="96"/>
      <c r="BK214" s="96"/>
      <c r="BL214" s="96"/>
      <c r="BM214" s="96"/>
      <c r="BN214" s="96"/>
      <c r="BO214" s="96"/>
      <c r="BP214" s="96"/>
      <c r="BQ214" s="96"/>
      <c r="BR214" s="96"/>
      <c r="BS214" s="96"/>
      <c r="BT214" s="96"/>
      <c r="BU214" s="96"/>
      <c r="BV214" s="96"/>
      <c r="BW214" s="96"/>
      <c r="BX214" s="96"/>
      <c r="BY214" s="96"/>
      <c r="BZ214" s="96"/>
      <c r="CA214" s="96"/>
      <c r="CB214" s="96"/>
      <c r="CC214" s="96"/>
      <c r="CD214" s="96"/>
      <c r="CE214" s="96"/>
      <c r="CF214" s="96"/>
    </row>
    <row r="215" spans="1:84" ht="20.399999999999999">
      <c r="A215" s="249">
        <v>45084.946050497689</v>
      </c>
      <c r="B215" s="250" t="s">
        <v>4175</v>
      </c>
      <c r="C215" s="251" t="str">
        <f t="array" ref="C215">UPPER(B215)</f>
        <v>HARIKAKESHETTY@GMAIL.COM</v>
      </c>
      <c r="D215" s="250" t="s">
        <v>1853</v>
      </c>
      <c r="E215" s="250" t="s">
        <v>4176</v>
      </c>
      <c r="F215" s="252" t="str">
        <f t="shared" si="0"/>
        <v>HARIKADARA</v>
      </c>
      <c r="G215" s="253">
        <v>4696238026</v>
      </c>
      <c r="H215" s="250" t="s">
        <v>18</v>
      </c>
      <c r="I215" s="250" t="s">
        <v>20</v>
      </c>
      <c r="J215" s="250" t="s">
        <v>4177</v>
      </c>
      <c r="K215" s="250" t="s">
        <v>30</v>
      </c>
      <c r="L215" s="250" t="s">
        <v>4178</v>
      </c>
      <c r="M215" s="96"/>
      <c r="N215" s="96"/>
      <c r="O215" s="96"/>
      <c r="P215" s="96"/>
      <c r="Q215" s="250" t="s">
        <v>23</v>
      </c>
      <c r="R215" s="96"/>
      <c r="S215" s="254" t="s">
        <v>1731</v>
      </c>
      <c r="T215" s="255" t="str">
        <f t="shared" si="1"/>
        <v/>
      </c>
      <c r="U215" s="254" t="str">
        <f t="shared" ref="U215:V215" si="1266">IF(OR(($T215 = "Y"),ISNUMBER(SEARCH(U$1, $L215)), ISNUMBER(SEARCH(U$1, $N215)), ISNUMBER(SEARCH(U$1, $P215))), "Y", "")</f>
        <v>Y</v>
      </c>
      <c r="V215" s="255" t="str">
        <f t="shared" si="1266"/>
        <v/>
      </c>
      <c r="W215" s="96" t="str">
        <f t="shared" ref="W215:X215" si="1267">IF(OR(($V215="Y"),($T215 = "Y"),ISNUMBER(SEARCH(W$1, $L215)), ISNUMBER(SEARCH(W$1, $N215)), ISNUMBER(SEARCH(W$1, $P215))), "Y", "")</f>
        <v/>
      </c>
      <c r="X215" s="254" t="str">
        <f t="shared" si="1267"/>
        <v>Y</v>
      </c>
      <c r="Y215" s="255" t="str">
        <f t="shared" si="4"/>
        <v/>
      </c>
      <c r="Z215" s="96" t="str">
        <f t="shared" ref="Z215:AA215" si="1268">IF(OR(($Y215="Y"),($T215 = "Y"),ISNUMBER(SEARCH(Z$1, $L215)), ISNUMBER(SEARCH(Z$1, $N215)), ISNUMBER(SEARCH(Z$1, $P215))), "Y", "")</f>
        <v/>
      </c>
      <c r="AA215" s="96" t="str">
        <f t="shared" si="1268"/>
        <v/>
      </c>
      <c r="AB215" s="96" t="str">
        <f t="shared" ref="AB215:AC215" si="1269">IF(OR(($T215 = "Y"),ISNUMBER(SEARCH(AB$1, $L215)), ISNUMBER(SEARCH(AB$1, $N215)), ISNUMBER(SEARCH(AB$1, $P215))), "Y", "")</f>
        <v/>
      </c>
      <c r="AC215" s="255" t="str">
        <f t="shared" si="1269"/>
        <v/>
      </c>
      <c r="AD215" s="254" t="str">
        <f t="shared" ref="AD215:AE215" si="1270">IF(OR(($AC215="Y"),($T215 = "Y"),ISNUMBER(SEARCH(AD$1, $L215)), ISNUMBER(SEARCH(AD$1, $N215)), ISNUMBER(SEARCH(AD$1, $P215))), "Y", "")</f>
        <v>Y</v>
      </c>
      <c r="AE215" s="96" t="str">
        <f t="shared" si="1270"/>
        <v/>
      </c>
      <c r="AF215" s="96" t="str">
        <f t="shared" si="8"/>
        <v/>
      </c>
      <c r="AG215" s="15">
        <f t="shared" si="476"/>
        <v>3</v>
      </c>
      <c r="AH215" s="250" t="s">
        <v>3546</v>
      </c>
      <c r="AI215" s="235" t="str">
        <f t="shared" ref="AI215:AI216" si="1271">IF(AND((S215="F"),(U215="Y")),"MP","")</f>
        <v>MP</v>
      </c>
      <c r="AJ215" s="96" t="str">
        <f t="shared" ref="AJ215:AJ216" si="1272">IF(AND((S215="F"),(W215="Y")),"MP","")</f>
        <v/>
      </c>
      <c r="AK215" s="235" t="str">
        <f t="shared" ref="AK215:AK216" si="1273">IF(AND((S215="F"),(X215="Y")),"MP","")</f>
        <v>MP</v>
      </c>
      <c r="AL215" s="96" t="str">
        <f t="shared" ref="AL215:AL216" si="1274">IF(AND((S215="F"),(Z215="Y")),"MP","")</f>
        <v/>
      </c>
      <c r="AM215" s="262" t="str">
        <f t="shared" ref="AM215:AM216" si="1275">IF((AA215="Y"),AI215,"")</f>
        <v/>
      </c>
      <c r="AN215" s="96" t="str">
        <f t="shared" ref="AN215:AN216" si="1276">IF(AND((S215="F"),(AB215="Y")),"MP","")</f>
        <v/>
      </c>
      <c r="AO215" s="264" t="str">
        <f t="shared" ref="AO215:AO216" si="1277">IF(AND((S215="F"),(AB215="Y")),"MP","")</f>
        <v/>
      </c>
      <c r="AP215" s="235" t="str">
        <f t="shared" ref="AP215:AP216" si="1278">IF(AND((S215="F"),(AD215="Y")),"MP","")</f>
        <v>MP</v>
      </c>
      <c r="AQ215" s="96" t="str">
        <f t="shared" ref="AQ215:AQ216" si="1279">IF(AND((S215="F"),(AE215="Y")),"MP","")</f>
        <v/>
      </c>
      <c r="AR215" s="96" t="str">
        <f t="shared" ref="AR215:AR216" si="1280">IF(AND((T215="F"),(AD215="Y")),"MP","")</f>
        <v/>
      </c>
      <c r="AS215" s="96" t="str">
        <f t="shared" ref="AS215:AS216" si="1281">IF(AND((S215="F"),(AF215="Y")),"MP","")</f>
        <v/>
      </c>
      <c r="AT215" s="96"/>
      <c r="AU215" s="96"/>
      <c r="AV215" s="96"/>
      <c r="AW215" s="96"/>
      <c r="AX215" s="96"/>
      <c r="AY215" s="96"/>
      <c r="AZ215" s="96"/>
      <c r="BA215" s="96"/>
      <c r="BB215" s="96"/>
      <c r="BC215" s="96"/>
      <c r="BD215" s="96"/>
      <c r="BE215" s="96"/>
      <c r="BF215" s="96"/>
      <c r="BG215" s="96"/>
      <c r="BH215" s="96"/>
      <c r="BI215" s="96"/>
      <c r="BJ215" s="96"/>
      <c r="BK215" s="96"/>
      <c r="BL215" s="96"/>
      <c r="BM215" s="96"/>
      <c r="BN215" s="96"/>
      <c r="BO215" s="96"/>
      <c r="BP215" s="96"/>
      <c r="BQ215" s="96"/>
      <c r="BR215" s="96"/>
      <c r="BS215" s="96"/>
      <c r="BT215" s="96"/>
      <c r="BU215" s="96"/>
      <c r="BV215" s="96"/>
      <c r="BW215" s="96"/>
      <c r="BX215" s="96"/>
      <c r="BY215" s="96"/>
      <c r="BZ215" s="96"/>
      <c r="CA215" s="96"/>
      <c r="CB215" s="96"/>
      <c r="CC215" s="96"/>
      <c r="CD215" s="96"/>
      <c r="CE215" s="96"/>
      <c r="CF215" s="96"/>
    </row>
    <row r="216" spans="1:84" ht="20.399999999999999">
      <c r="A216" s="249">
        <v>45084.983132361114</v>
      </c>
      <c r="B216" s="250" t="s">
        <v>4179</v>
      </c>
      <c r="C216" s="251" t="str">
        <f t="array" ref="C216">UPPER(B216)</f>
        <v>FORPADMA@YAHOO.COM</v>
      </c>
      <c r="D216" s="250" t="s">
        <v>1843</v>
      </c>
      <c r="E216" s="250" t="s">
        <v>4180</v>
      </c>
      <c r="F216" s="252" t="str">
        <f t="shared" si="0"/>
        <v>PADMABHAIRAVI</v>
      </c>
      <c r="G216" s="253">
        <v>8486673602</v>
      </c>
      <c r="H216" s="250" t="s">
        <v>18</v>
      </c>
      <c r="I216" s="250" t="s">
        <v>35</v>
      </c>
      <c r="J216" s="96"/>
      <c r="K216" s="96"/>
      <c r="L216" s="96"/>
      <c r="M216" s="250" t="s">
        <v>30</v>
      </c>
      <c r="N216" s="250" t="s">
        <v>4181</v>
      </c>
      <c r="O216" s="96"/>
      <c r="P216" s="96"/>
      <c r="Q216" s="250" t="s">
        <v>23</v>
      </c>
      <c r="R216" s="96"/>
      <c r="S216" s="254" t="s">
        <v>1731</v>
      </c>
      <c r="T216" s="255" t="str">
        <f t="shared" si="1"/>
        <v/>
      </c>
      <c r="U216" s="96" t="str">
        <f t="shared" ref="U216:V216" si="1282">IF(OR(($T216 = "Y"),ISNUMBER(SEARCH(U$1, $L216)), ISNUMBER(SEARCH(U$1, $N216)), ISNUMBER(SEARCH(U$1, $P216))), "Y", "")</f>
        <v/>
      </c>
      <c r="V216" s="255" t="str">
        <f t="shared" si="1282"/>
        <v/>
      </c>
      <c r="W216" s="254" t="str">
        <f t="shared" ref="W216:X216" si="1283">IF(OR(($V216="Y"),($T216 = "Y"),ISNUMBER(SEARCH(W$1, $L216)), ISNUMBER(SEARCH(W$1, $N216)), ISNUMBER(SEARCH(W$1, $P216))), "Y", "")</f>
        <v>Y</v>
      </c>
      <c r="X216" s="96" t="str">
        <f t="shared" si="1283"/>
        <v/>
      </c>
      <c r="Y216" s="255" t="str">
        <f t="shared" si="4"/>
        <v/>
      </c>
      <c r="Z216" s="254" t="str">
        <f t="shared" ref="Z216:AA216" si="1284">IF(OR(($Y216="Y"),($T216 = "Y"),ISNUMBER(SEARCH(Z$1, $L216)), ISNUMBER(SEARCH(Z$1, $N216)), ISNUMBER(SEARCH(Z$1, $P216))), "Y", "")</f>
        <v>Y</v>
      </c>
      <c r="AA216" s="96" t="str">
        <f t="shared" si="1284"/>
        <v/>
      </c>
      <c r="AB216" s="96" t="str">
        <f t="shared" ref="AB216:AC216" si="1285">IF(OR(($T216 = "Y"),ISNUMBER(SEARCH(AB$1, $L216)), ISNUMBER(SEARCH(AB$1, $N216)), ISNUMBER(SEARCH(AB$1, $P216))), "Y", "")</f>
        <v/>
      </c>
      <c r="AC216" s="255" t="str">
        <f t="shared" si="1285"/>
        <v/>
      </c>
      <c r="AD216" s="96" t="str">
        <f t="shared" ref="AD216:AE216" si="1286">IF(OR(($AC216="Y"),($T216 = "Y"),ISNUMBER(SEARCH(AD$1, $L216)), ISNUMBER(SEARCH(AD$1, $N216)), ISNUMBER(SEARCH(AD$1, $P216))), "Y", "")</f>
        <v/>
      </c>
      <c r="AE216" s="254" t="str">
        <f t="shared" si="1286"/>
        <v>Y</v>
      </c>
      <c r="AF216" s="96" t="str">
        <f t="shared" si="8"/>
        <v/>
      </c>
      <c r="AG216" s="15">
        <f t="shared" si="476"/>
        <v>3</v>
      </c>
      <c r="AH216" s="250" t="s">
        <v>3546</v>
      </c>
      <c r="AI216" s="96" t="str">
        <f t="shared" si="1271"/>
        <v/>
      </c>
      <c r="AJ216" s="235" t="str">
        <f t="shared" si="1272"/>
        <v>MP</v>
      </c>
      <c r="AK216" s="96" t="str">
        <f t="shared" si="1273"/>
        <v/>
      </c>
      <c r="AL216" s="235" t="str">
        <f t="shared" si="1274"/>
        <v>MP</v>
      </c>
      <c r="AM216" s="262" t="str">
        <f t="shared" si="1275"/>
        <v/>
      </c>
      <c r="AN216" s="96" t="str">
        <f t="shared" si="1276"/>
        <v/>
      </c>
      <c r="AO216" s="264" t="str">
        <f t="shared" si="1277"/>
        <v/>
      </c>
      <c r="AP216" s="96" t="str">
        <f t="shared" si="1278"/>
        <v/>
      </c>
      <c r="AQ216" s="235" t="str">
        <f t="shared" si="1279"/>
        <v>MP</v>
      </c>
      <c r="AR216" s="96" t="str">
        <f t="shared" si="1280"/>
        <v/>
      </c>
      <c r="AS216" s="96" t="str">
        <f t="shared" si="1281"/>
        <v/>
      </c>
      <c r="AT216" s="96"/>
      <c r="AU216" s="96"/>
      <c r="AV216" s="96"/>
      <c r="AW216" s="96"/>
      <c r="AX216" s="96"/>
      <c r="AY216" s="96"/>
      <c r="AZ216" s="96"/>
      <c r="BA216" s="96"/>
      <c r="BB216" s="96"/>
      <c r="BC216" s="96"/>
      <c r="BD216" s="96"/>
      <c r="BE216" s="96"/>
      <c r="BF216" s="96"/>
      <c r="BG216" s="96"/>
      <c r="BH216" s="96"/>
      <c r="BI216" s="96"/>
      <c r="BJ216" s="96"/>
      <c r="BK216" s="96"/>
      <c r="BL216" s="96"/>
      <c r="BM216" s="96"/>
      <c r="BN216" s="96"/>
      <c r="BO216" s="96"/>
      <c r="BP216" s="96"/>
      <c r="BQ216" s="96"/>
      <c r="BR216" s="96"/>
      <c r="BS216" s="96"/>
      <c r="BT216" s="96"/>
      <c r="BU216" s="96"/>
      <c r="BV216" s="96"/>
      <c r="BW216" s="96"/>
      <c r="BX216" s="96"/>
      <c r="BY216" s="96"/>
      <c r="BZ216" s="96"/>
      <c r="CA216" s="96"/>
      <c r="CB216" s="96"/>
      <c r="CC216" s="96"/>
      <c r="CD216" s="96"/>
      <c r="CE216" s="96"/>
      <c r="CF216" s="96"/>
    </row>
    <row r="217" spans="1:84" ht="20.399999999999999">
      <c r="A217" s="249">
        <v>45085.423548854167</v>
      </c>
      <c r="B217" s="250" t="s">
        <v>4182</v>
      </c>
      <c r="C217" s="251" t="str">
        <f t="array" ref="C217">UPPER(B217)</f>
        <v>PSGVANI@GMAIL.CON</v>
      </c>
      <c r="D217" s="251" t="s">
        <v>4183</v>
      </c>
      <c r="E217" s="250" t="s">
        <v>4184</v>
      </c>
      <c r="F217" s="252" t="str">
        <f t="shared" si="0"/>
        <v>SRIJALAGIRIJAVANI PANDA</v>
      </c>
      <c r="G217" s="253">
        <v>5735542816</v>
      </c>
      <c r="H217" s="250" t="s">
        <v>18</v>
      </c>
      <c r="I217" s="250" t="s">
        <v>2493</v>
      </c>
      <c r="J217" s="96"/>
      <c r="K217" s="96"/>
      <c r="L217" s="96"/>
      <c r="M217" s="96"/>
      <c r="N217" s="96"/>
      <c r="O217" s="250" t="s">
        <v>4185</v>
      </c>
      <c r="P217" s="250" t="s">
        <v>3584</v>
      </c>
      <c r="Q217" s="250" t="s">
        <v>23</v>
      </c>
      <c r="R217" s="96"/>
      <c r="S217" s="254" t="s">
        <v>1731</v>
      </c>
      <c r="T217" s="255" t="str">
        <f t="shared" si="1"/>
        <v/>
      </c>
      <c r="U217" s="254" t="str">
        <f t="shared" ref="U217:V217" si="1287">IF(OR(($T217 = "Y"),ISNUMBER(SEARCH(U$1, $L217)), ISNUMBER(SEARCH(U$1, $N217)), ISNUMBER(SEARCH(U$1, $P217))), "Y", "")</f>
        <v>Y</v>
      </c>
      <c r="V217" s="255" t="str">
        <f t="shared" si="1287"/>
        <v/>
      </c>
      <c r="W217" s="96" t="str">
        <f t="shared" ref="W217:X217" si="1288">IF(OR(($V217="Y"),($T217 = "Y"),ISNUMBER(SEARCH(W$1, $L217)), ISNUMBER(SEARCH(W$1, $N217)), ISNUMBER(SEARCH(W$1, $P217))), "Y", "")</f>
        <v/>
      </c>
      <c r="X217" s="254" t="str">
        <f t="shared" si="1288"/>
        <v>Y</v>
      </c>
      <c r="Y217" s="258" t="str">
        <f t="shared" si="4"/>
        <v>Y</v>
      </c>
      <c r="Z217" s="254" t="str">
        <f t="shared" ref="Z217:AA217" si="1289">IF(OR(($Y217="Y"),($T217 = "Y"),ISNUMBER(SEARCH(Z$1, $L217)), ISNUMBER(SEARCH(Z$1, $N217)), ISNUMBER(SEARCH(Z$1, $P217))), "Y", "")</f>
        <v>Y</v>
      </c>
      <c r="AA217" s="254" t="str">
        <f t="shared" si="1289"/>
        <v>Y</v>
      </c>
      <c r="AB217" s="254" t="str">
        <f t="shared" ref="AB217:AC217" si="1290">IF(OR(($T217 = "Y"),ISNUMBER(SEARCH(AB$1, $L217)), ISNUMBER(SEARCH(AB$1, $N217)), ISNUMBER(SEARCH(AB$1, $P217))), "Y", "")</f>
        <v>Y</v>
      </c>
      <c r="AC217" s="255" t="str">
        <f t="shared" si="1290"/>
        <v/>
      </c>
      <c r="AD217" s="96" t="str">
        <f t="shared" ref="AD217:AE217" si="1291">IF(OR(($AC217="Y"),($T217 = "Y"),ISNUMBER(SEARCH(AD$1, $L217)), ISNUMBER(SEARCH(AD$1, $N217)), ISNUMBER(SEARCH(AD$1, $P217))), "Y", "")</f>
        <v/>
      </c>
      <c r="AE217" s="254" t="str">
        <f t="shared" si="1291"/>
        <v>Y</v>
      </c>
      <c r="AF217" s="254" t="str">
        <f t="shared" si="8"/>
        <v>Y</v>
      </c>
      <c r="AG217" s="15">
        <f t="shared" si="476"/>
        <v>7</v>
      </c>
      <c r="AH217" s="235" t="s">
        <v>3546</v>
      </c>
      <c r="AI217" s="235" t="s">
        <v>3546</v>
      </c>
      <c r="AJ217" s="96" t="str">
        <f>IF((W217="Y"),AH217,"")</f>
        <v/>
      </c>
      <c r="AK217" s="235" t="s">
        <v>3546</v>
      </c>
      <c r="AL217" s="235" t="s">
        <v>3546</v>
      </c>
      <c r="AM217" s="256" t="s">
        <v>4164</v>
      </c>
      <c r="AN217" s="235" t="s">
        <v>3546</v>
      </c>
      <c r="AO217" s="257" t="s">
        <v>4164</v>
      </c>
      <c r="AP217" s="96" t="str">
        <f>IF((AD217="Y"),AH217,"")</f>
        <v/>
      </c>
      <c r="AQ217" s="235" t="str">
        <f>IF((AE217="Y"),AH217,"")</f>
        <v>MP</v>
      </c>
      <c r="AR217" s="96"/>
      <c r="AS217" s="96"/>
      <c r="AT217" s="96"/>
      <c r="AU217" s="235" t="s">
        <v>2662</v>
      </c>
      <c r="AV217" s="235" t="s">
        <v>979</v>
      </c>
      <c r="AW217" s="96"/>
      <c r="AX217" s="96"/>
      <c r="AY217" s="96"/>
      <c r="AZ217" s="96"/>
      <c r="BA217" s="96"/>
      <c r="BB217" s="96"/>
      <c r="BC217" s="96"/>
      <c r="BD217" s="96"/>
      <c r="BE217" s="96"/>
      <c r="BF217" s="96"/>
      <c r="BG217" s="96"/>
      <c r="BH217" s="96"/>
      <c r="BI217" s="96"/>
      <c r="BJ217" s="96"/>
      <c r="BK217" s="96"/>
      <c r="BL217" s="96"/>
      <c r="BM217" s="96"/>
      <c r="BN217" s="96"/>
      <c r="BO217" s="96"/>
      <c r="BP217" s="96"/>
      <c r="BQ217" s="96"/>
      <c r="BR217" s="96"/>
      <c r="BS217" s="96"/>
      <c r="BT217" s="96"/>
      <c r="BU217" s="96"/>
      <c r="BV217" s="96"/>
      <c r="BW217" s="96"/>
      <c r="BX217" s="96"/>
      <c r="BY217" s="96"/>
      <c r="BZ217" s="96"/>
      <c r="CA217" s="96"/>
      <c r="CB217" s="96"/>
      <c r="CC217" s="96"/>
      <c r="CD217" s="96"/>
      <c r="CE217" s="96"/>
      <c r="CF217" s="96"/>
    </row>
    <row r="218" spans="1:84" ht="20.399999999999999">
      <c r="A218" s="249">
        <v>45085.451412349532</v>
      </c>
      <c r="B218" s="250" t="s">
        <v>4186</v>
      </c>
      <c r="C218" s="251" t="str">
        <f t="array" ref="C218">UPPER(B218)</f>
        <v>APARNA.AKSHARA2007@GMAIL.COM</v>
      </c>
      <c r="D218" s="261" t="s">
        <v>4132</v>
      </c>
      <c r="E218" s="250" t="s">
        <v>3825</v>
      </c>
      <c r="F218" s="252" t="str">
        <f t="shared" si="0"/>
        <v xml:space="preserve">APARNA KORATAMADDI </v>
      </c>
      <c r="G218" s="253">
        <v>7322898790</v>
      </c>
      <c r="H218" s="250" t="s">
        <v>18</v>
      </c>
      <c r="I218" s="250" t="s">
        <v>2493</v>
      </c>
      <c r="J218" s="96"/>
      <c r="K218" s="96"/>
      <c r="L218" s="96"/>
      <c r="M218" s="96"/>
      <c r="N218" s="96"/>
      <c r="O218" s="96"/>
      <c r="P218" s="250" t="s">
        <v>3666</v>
      </c>
      <c r="Q218" s="250" t="s">
        <v>23</v>
      </c>
      <c r="R218" s="96"/>
      <c r="S218" s="254" t="s">
        <v>1731</v>
      </c>
      <c r="T218" s="255" t="str">
        <f t="shared" si="1"/>
        <v/>
      </c>
      <c r="U218" s="96" t="str">
        <f t="shared" ref="U218:V218" si="1292">IF(OR(($T218 = "Y"),ISNUMBER(SEARCH(U$1, $L218)), ISNUMBER(SEARCH(U$1, $N218)), ISNUMBER(SEARCH(U$1, $P218))), "Y", "")</f>
        <v/>
      </c>
      <c r="V218" s="255" t="str">
        <f t="shared" si="1292"/>
        <v/>
      </c>
      <c r="W218" s="96" t="str">
        <f t="shared" ref="W218:X218" si="1293">IF(OR(($V218="Y"),($T218 = "Y"),ISNUMBER(SEARCH(W$1, $L218)), ISNUMBER(SEARCH(W$1, $N218)), ISNUMBER(SEARCH(W$1, $P218))), "Y", "")</f>
        <v/>
      </c>
      <c r="X218" s="96" t="str">
        <f t="shared" si="1293"/>
        <v/>
      </c>
      <c r="Y218" s="255" t="str">
        <f t="shared" si="4"/>
        <v/>
      </c>
      <c r="Z218" s="96" t="str">
        <f t="shared" ref="Z218:AA218" si="1294">IF(OR(($Y218="Y"),($T218 = "Y"),ISNUMBER(SEARCH(Z$1, $L218)), ISNUMBER(SEARCH(Z$1, $N218)), ISNUMBER(SEARCH(Z$1, $P218))), "Y", "")</f>
        <v/>
      </c>
      <c r="AA218" s="96" t="str">
        <f t="shared" si="1294"/>
        <v/>
      </c>
      <c r="AB218" s="96" t="str">
        <f t="shared" ref="AB218:AC218" si="1295">IF(OR(($T218 = "Y"),ISNUMBER(SEARCH(AB$1, $L218)), ISNUMBER(SEARCH(AB$1, $N218)), ISNUMBER(SEARCH(AB$1, $P218))), "Y", "")</f>
        <v/>
      </c>
      <c r="AC218" s="255" t="str">
        <f t="shared" si="1295"/>
        <v/>
      </c>
      <c r="AD218" s="96" t="str">
        <f t="shared" ref="AD218:AE218" si="1296">IF(OR(($AC218="Y"),($T218 = "Y"),ISNUMBER(SEARCH(AD$1, $L218)), ISNUMBER(SEARCH(AD$1, $N218)), ISNUMBER(SEARCH(AD$1, $P218))), "Y", "")</f>
        <v/>
      </c>
      <c r="AE218" s="254" t="str">
        <f t="shared" si="1296"/>
        <v>Y</v>
      </c>
      <c r="AF218" s="254" t="str">
        <f t="shared" si="8"/>
        <v>Y</v>
      </c>
      <c r="AG218" s="15">
        <f t="shared" si="476"/>
        <v>2</v>
      </c>
      <c r="AH218" s="250" t="s">
        <v>3546</v>
      </c>
      <c r="AI218" s="96" t="str">
        <f>IF(AND((S218="F"),(U218="Y")),"MP","")</f>
        <v/>
      </c>
      <c r="AJ218" s="96" t="str">
        <f>IF(AND((S218="F"),(W218="Y")),"MP","")</f>
        <v/>
      </c>
      <c r="AK218" s="96" t="str">
        <f>IF(AND((S218="F"),(X218="Y")),"MP","")</f>
        <v/>
      </c>
      <c r="AL218" s="96" t="str">
        <f>IF(AND((S218="F"),(Z218="Y")),"MP","")</f>
        <v/>
      </c>
      <c r="AM218" s="262" t="str">
        <f>IF((AA218="Y"),AI218,"")</f>
        <v/>
      </c>
      <c r="AN218" s="96" t="str">
        <f>IF(AND((S218="F"),(AB218="Y")),"MP","")</f>
        <v/>
      </c>
      <c r="AO218" s="264" t="str">
        <f>IF(AND((S218="F"),(AB218="Y")),"MP","")</f>
        <v/>
      </c>
      <c r="AP218" s="96" t="str">
        <f>IF(AND((S218="F"),(AD218="Y")),"MP","")</f>
        <v/>
      </c>
      <c r="AQ218" s="235" t="str">
        <f>IF(AND((S218="F"),(AE218="Y")),"MP","")</f>
        <v>MP</v>
      </c>
      <c r="AR218" s="96" t="str">
        <f>IF(AND((T218="F"),(AD218="Y")),"MP","")</f>
        <v/>
      </c>
      <c r="AS218" s="235" t="str">
        <f>IF(AND((S218="F"),(AF218="Y")),"MP","")</f>
        <v>MP</v>
      </c>
      <c r="AT218" s="96"/>
      <c r="AU218" s="96"/>
      <c r="AV218" s="96"/>
      <c r="AW218" s="96"/>
      <c r="AX218" s="96"/>
      <c r="AY218" s="96"/>
      <c r="AZ218" s="96"/>
      <c r="BA218" s="96"/>
      <c r="BB218" s="96"/>
      <c r="BC218" s="96"/>
      <c r="BD218" s="96"/>
      <c r="BE218" s="96"/>
      <c r="BF218" s="96"/>
      <c r="BG218" s="96"/>
      <c r="BH218" s="96"/>
      <c r="BI218" s="96"/>
      <c r="BJ218" s="96"/>
      <c r="BK218" s="96"/>
      <c r="BL218" s="96"/>
      <c r="BM218" s="96"/>
      <c r="BN218" s="96"/>
      <c r="BO218" s="96"/>
      <c r="BP218" s="96"/>
      <c r="BQ218" s="96"/>
      <c r="BR218" s="96"/>
      <c r="BS218" s="96"/>
      <c r="BT218" s="96"/>
      <c r="BU218" s="96"/>
      <c r="BV218" s="96"/>
      <c r="BW218" s="96"/>
      <c r="BX218" s="96"/>
      <c r="BY218" s="96"/>
      <c r="BZ218" s="96"/>
      <c r="CA218" s="96"/>
      <c r="CB218" s="96"/>
      <c r="CC218" s="96"/>
      <c r="CD218" s="96"/>
      <c r="CE218" s="96"/>
      <c r="CF218" s="96"/>
    </row>
    <row r="219" spans="1:84" ht="20.399999999999999">
      <c r="A219" s="249">
        <v>45085.574548657409</v>
      </c>
      <c r="B219" s="250" t="s">
        <v>4187</v>
      </c>
      <c r="C219" s="251" t="str">
        <f t="array" ref="C219">UPPER(B219)</f>
        <v>SSOLIPURAM9@YAHOO.COM</v>
      </c>
      <c r="D219" s="266" t="s">
        <v>4188</v>
      </c>
      <c r="E219" s="265" t="s">
        <v>4189</v>
      </c>
      <c r="F219" s="252" t="str">
        <f t="shared" si="0"/>
        <v>SANDEEPSOLIPURAM</v>
      </c>
      <c r="G219" s="253">
        <v>6464215833</v>
      </c>
      <c r="H219" s="250" t="s">
        <v>18</v>
      </c>
      <c r="I219" s="250" t="s">
        <v>2493</v>
      </c>
      <c r="J219" s="96"/>
      <c r="K219" s="96"/>
      <c r="L219" s="96"/>
      <c r="M219" s="96"/>
      <c r="N219" s="96"/>
      <c r="O219" s="96"/>
      <c r="P219" s="250" t="s">
        <v>4190</v>
      </c>
      <c r="Q219" s="250" t="s">
        <v>23</v>
      </c>
      <c r="R219" s="96"/>
      <c r="S219" s="254" t="s">
        <v>1727</v>
      </c>
      <c r="T219" s="255" t="str">
        <f t="shared" si="1"/>
        <v/>
      </c>
      <c r="U219" s="254" t="str">
        <f t="shared" ref="U219:V219" si="1297">IF(OR(($T219 = "Y"),ISNUMBER(SEARCH(U$1, $L219)), ISNUMBER(SEARCH(U$1, $N219)), ISNUMBER(SEARCH(U$1, $P219))), "Y", "")</f>
        <v>Y</v>
      </c>
      <c r="V219" s="255" t="str">
        <f t="shared" si="1297"/>
        <v/>
      </c>
      <c r="W219" s="254" t="str">
        <f t="shared" ref="W219:X219" si="1298">IF(OR(($V219="Y"),($T219 = "Y"),ISNUMBER(SEARCH(W$1, $L219)), ISNUMBER(SEARCH(W$1, $N219)), ISNUMBER(SEARCH(W$1, $P219))), "Y", "")</f>
        <v>Y</v>
      </c>
      <c r="X219" s="96" t="str">
        <f t="shared" si="1298"/>
        <v/>
      </c>
      <c r="Y219" s="255" t="str">
        <f t="shared" si="4"/>
        <v/>
      </c>
      <c r="Z219" s="254" t="str">
        <f t="shared" ref="Z219:AA219" si="1299">IF(OR(($Y219="Y"),($T219 = "Y"),ISNUMBER(SEARCH(Z$1, $L219)), ISNUMBER(SEARCH(Z$1, $N219)), ISNUMBER(SEARCH(Z$1, $P219))), "Y", "")</f>
        <v>Y</v>
      </c>
      <c r="AA219" s="96" t="str">
        <f t="shared" si="1299"/>
        <v/>
      </c>
      <c r="AB219" s="96" t="str">
        <f t="shared" ref="AB219:AC219" si="1300">IF(OR(($T219 = "Y"),ISNUMBER(SEARCH(AB$1, $L219)), ISNUMBER(SEARCH(AB$1, $N219)), ISNUMBER(SEARCH(AB$1, $P219))), "Y", "")</f>
        <v/>
      </c>
      <c r="AC219" s="255" t="str">
        <f t="shared" si="1300"/>
        <v/>
      </c>
      <c r="AD219" s="96" t="str">
        <f t="shared" ref="AD219:AE219" si="1301">IF(OR(($AC219="Y"),($T219 = "Y"),ISNUMBER(SEARCH(AD$1, $L219)), ISNUMBER(SEARCH(AD$1, $N219)), ISNUMBER(SEARCH(AD$1, $P219))), "Y", "")</f>
        <v/>
      </c>
      <c r="AE219" s="254" t="str">
        <f t="shared" si="1301"/>
        <v>Y</v>
      </c>
      <c r="AF219" s="96" t="str">
        <f t="shared" si="8"/>
        <v/>
      </c>
      <c r="AG219" s="15">
        <f t="shared" si="476"/>
        <v>4</v>
      </c>
      <c r="AH219" s="250" t="s">
        <v>3539</v>
      </c>
      <c r="AI219" s="235" t="str">
        <f>IF((U219="Y"),AH219,"")</f>
        <v>CM</v>
      </c>
      <c r="AJ219" s="235" t="str">
        <f>IF((W219="Y"),AH219,"")</f>
        <v>CM</v>
      </c>
      <c r="AK219" s="96" t="str">
        <f>IF((X219="Y"),AH219,"")</f>
        <v/>
      </c>
      <c r="AL219" s="235" t="str">
        <f t="shared" ref="AL219:AM219" si="1302">IF((Z219="Y"),AH219,"")</f>
        <v>CM</v>
      </c>
      <c r="AM219" s="262" t="str">
        <f t="shared" si="1302"/>
        <v/>
      </c>
      <c r="AN219" s="96" t="str">
        <f>IF((AB219="Y"),AH219,"")</f>
        <v/>
      </c>
      <c r="AO219" s="264" t="str">
        <f>IF((AB219="Y"),AH219,"")</f>
        <v/>
      </c>
      <c r="AP219" s="96" t="str">
        <f>IF((AD219="Y"),AH219,"")</f>
        <v/>
      </c>
      <c r="AQ219" s="235" t="str">
        <f>IF((AE219="Y"),AH219,"")</f>
        <v>CM</v>
      </c>
      <c r="AR219" s="96"/>
      <c r="AS219" s="96" t="str">
        <f>IF((AF219="Y"),AH219,"")</f>
        <v/>
      </c>
      <c r="AT219" s="96"/>
      <c r="AU219" s="96"/>
      <c r="AV219" s="96"/>
      <c r="AW219" s="96"/>
      <c r="AX219" s="96"/>
      <c r="AY219" s="96"/>
      <c r="AZ219" s="96"/>
      <c r="BA219" s="96"/>
      <c r="BB219" s="96"/>
      <c r="BC219" s="96"/>
      <c r="BD219" s="96"/>
      <c r="BE219" s="96"/>
      <c r="BF219" s="96"/>
      <c r="BG219" s="96"/>
      <c r="BH219" s="96"/>
      <c r="BI219" s="96"/>
      <c r="BJ219" s="96"/>
      <c r="BK219" s="96"/>
      <c r="BL219" s="96"/>
      <c r="BM219" s="96"/>
      <c r="BN219" s="96"/>
      <c r="BO219" s="96"/>
      <c r="BP219" s="96"/>
      <c r="BQ219" s="96"/>
      <c r="BR219" s="96"/>
      <c r="BS219" s="96"/>
      <c r="BT219" s="96"/>
      <c r="BU219" s="96"/>
      <c r="BV219" s="96"/>
      <c r="BW219" s="96"/>
      <c r="BX219" s="96"/>
      <c r="BY219" s="96"/>
      <c r="BZ219" s="96"/>
      <c r="CA219" s="96"/>
      <c r="CB219" s="96"/>
      <c r="CC219" s="96"/>
      <c r="CD219" s="96"/>
      <c r="CE219" s="96"/>
      <c r="CF219" s="96"/>
    </row>
    <row r="220" spans="1:84" ht="20.399999999999999">
      <c r="A220" s="249">
        <v>45085.597869976853</v>
      </c>
      <c r="B220" s="250" t="s">
        <v>4191</v>
      </c>
      <c r="C220" s="251" t="str">
        <f t="array" ref="C220">UPPER(B220)</f>
        <v>MALATHYJAY@YAHOO.COM</v>
      </c>
      <c r="D220" s="261" t="s">
        <v>4192</v>
      </c>
      <c r="E220" s="250" t="s">
        <v>4193</v>
      </c>
      <c r="F220" s="252" t="str">
        <f t="shared" si="0"/>
        <v xml:space="preserve">MALATHYMADABUSI </v>
      </c>
      <c r="G220" s="250" t="s">
        <v>4194</v>
      </c>
      <c r="H220" s="250" t="s">
        <v>18</v>
      </c>
      <c r="I220" s="250" t="s">
        <v>35</v>
      </c>
      <c r="J220" s="96"/>
      <c r="K220" s="96"/>
      <c r="L220" s="96"/>
      <c r="M220" s="250" t="s">
        <v>30</v>
      </c>
      <c r="N220" s="250" t="s">
        <v>3984</v>
      </c>
      <c r="O220" s="96"/>
      <c r="P220" s="96"/>
      <c r="Q220" s="250" t="s">
        <v>23</v>
      </c>
      <c r="R220" s="96"/>
      <c r="S220" s="254" t="s">
        <v>1731</v>
      </c>
      <c r="T220" s="255" t="str">
        <f t="shared" si="1"/>
        <v/>
      </c>
      <c r="U220" s="96" t="str">
        <f t="shared" ref="U220:V220" si="1303">IF(OR(($T220 = "Y"),ISNUMBER(SEARCH(U$1, $L220)), ISNUMBER(SEARCH(U$1, $N220)), ISNUMBER(SEARCH(U$1, $P220))), "Y", "")</f>
        <v/>
      </c>
      <c r="V220" s="255" t="str">
        <f t="shared" si="1303"/>
        <v/>
      </c>
      <c r="W220" s="96" t="str">
        <f t="shared" ref="W220:X220" si="1304">IF(OR(($V220="Y"),($T220 = "Y"),ISNUMBER(SEARCH(W$1, $L220)), ISNUMBER(SEARCH(W$1, $N220)), ISNUMBER(SEARCH(W$1, $P220))), "Y", "")</f>
        <v/>
      </c>
      <c r="X220" s="254" t="str">
        <f t="shared" si="1304"/>
        <v>Y</v>
      </c>
      <c r="Y220" s="255" t="str">
        <f t="shared" si="4"/>
        <v/>
      </c>
      <c r="Z220" s="96" t="str">
        <f t="shared" ref="Z220:AA220" si="1305">IF(OR(($Y220="Y"),($T220 = "Y"),ISNUMBER(SEARCH(Z$1, $L220)), ISNUMBER(SEARCH(Z$1, $N220)), ISNUMBER(SEARCH(Z$1, $P220))), "Y", "")</f>
        <v/>
      </c>
      <c r="AA220" s="254" t="str">
        <f t="shared" si="1305"/>
        <v>Y</v>
      </c>
      <c r="AB220" s="96" t="str">
        <f t="shared" ref="AB220:AC220" si="1306">IF(OR(($T220 = "Y"),ISNUMBER(SEARCH(AB$1, $L220)), ISNUMBER(SEARCH(AB$1, $N220)), ISNUMBER(SEARCH(AB$1, $P220))), "Y", "")</f>
        <v/>
      </c>
      <c r="AC220" s="255" t="str">
        <f t="shared" si="1306"/>
        <v/>
      </c>
      <c r="AD220" s="96" t="str">
        <f t="shared" ref="AD220:AE220" si="1307">IF(OR(($AC220="Y"),($T220 = "Y"),ISNUMBER(SEARCH(AD$1, $L220)), ISNUMBER(SEARCH(AD$1, $N220)), ISNUMBER(SEARCH(AD$1, $P220))), "Y", "")</f>
        <v/>
      </c>
      <c r="AE220" s="254" t="str">
        <f t="shared" si="1307"/>
        <v>Y</v>
      </c>
      <c r="AF220" s="254" t="str">
        <f t="shared" si="8"/>
        <v>Y</v>
      </c>
      <c r="AG220" s="15">
        <f t="shared" si="476"/>
        <v>4</v>
      </c>
      <c r="AH220" s="250" t="s">
        <v>3546</v>
      </c>
      <c r="AI220" s="96" t="str">
        <f t="shared" ref="AI220:AI221" si="1308">IF(AND((S220="F"),(U220="Y")),"MP","")</f>
        <v/>
      </c>
      <c r="AJ220" s="96" t="str">
        <f t="shared" ref="AJ220:AJ221" si="1309">IF(AND((S220="F"),(W220="Y")),"MP","")</f>
        <v/>
      </c>
      <c r="AK220" s="235" t="str">
        <f t="shared" ref="AK220:AK221" si="1310">IF(AND((S220="F"),(X220="Y")),"MP","")</f>
        <v>MP</v>
      </c>
      <c r="AL220" s="96" t="str">
        <f t="shared" ref="AL220:AL221" si="1311">IF(AND((S220="F"),(Z220="Y")),"MP","")</f>
        <v/>
      </c>
      <c r="AM220" s="256" t="str">
        <f t="shared" ref="AM220:AM221" si="1312">IF(AND((S220="F"),(AA220="Y")),"MP","")</f>
        <v>MP</v>
      </c>
      <c r="AN220" s="96" t="str">
        <f t="shared" ref="AN220:AN221" si="1313">IF(AND((S220="F"),(AB220="Y")),"MP","")</f>
        <v/>
      </c>
      <c r="AO220" s="264" t="str">
        <f t="shared" ref="AO220:AO221" si="1314">IF(AND((S220="F"),(AB220="Y")),"MP","")</f>
        <v/>
      </c>
      <c r="AP220" s="96" t="str">
        <f t="shared" ref="AP220:AP221" si="1315">IF(AND((S220="F"),(AD220="Y")),"MP","")</f>
        <v/>
      </c>
      <c r="AQ220" s="235" t="str">
        <f t="shared" ref="AQ220:AQ221" si="1316">IF(AND((S220="F"),(AE220="Y")),"MP","")</f>
        <v>MP</v>
      </c>
      <c r="AR220" s="96" t="str">
        <f t="shared" ref="AR220:AR221" si="1317">IF(AND((T220="F"),(AD220="Y")),"MP","")</f>
        <v/>
      </c>
      <c r="AS220" s="235" t="str">
        <f t="shared" ref="AS220:AS221" si="1318">IF(AND((S220="F"),(AF220="Y")),"MP","")</f>
        <v>MP</v>
      </c>
      <c r="AT220" s="96"/>
      <c r="AU220" s="96"/>
      <c r="AV220" s="96"/>
      <c r="AW220" s="96"/>
      <c r="AX220" s="96"/>
      <c r="AY220" s="96"/>
      <c r="AZ220" s="96"/>
      <c r="BA220" s="96"/>
      <c r="BB220" s="96"/>
      <c r="BC220" s="96"/>
      <c r="BD220" s="96"/>
      <c r="BE220" s="96"/>
      <c r="BF220" s="96"/>
      <c r="BG220" s="96"/>
      <c r="BH220" s="96"/>
      <c r="BI220" s="96"/>
      <c r="BJ220" s="96"/>
      <c r="BK220" s="96"/>
      <c r="BL220" s="96"/>
      <c r="BM220" s="96"/>
      <c r="BN220" s="96"/>
      <c r="BO220" s="96"/>
      <c r="BP220" s="96"/>
      <c r="BQ220" s="96"/>
      <c r="BR220" s="96"/>
      <c r="BS220" s="96"/>
      <c r="BT220" s="96"/>
      <c r="BU220" s="96"/>
      <c r="BV220" s="96"/>
      <c r="BW220" s="96"/>
      <c r="BX220" s="96"/>
      <c r="BY220" s="96"/>
      <c r="BZ220" s="96"/>
      <c r="CA220" s="96"/>
      <c r="CB220" s="96"/>
      <c r="CC220" s="96"/>
      <c r="CD220" s="96"/>
      <c r="CE220" s="96"/>
      <c r="CF220" s="96"/>
    </row>
    <row r="221" spans="1:84" ht="20.399999999999999">
      <c r="A221" s="249">
        <v>45085.972083865738</v>
      </c>
      <c r="B221" s="250" t="s">
        <v>4195</v>
      </c>
      <c r="C221" s="251" t="str">
        <f t="array" ref="C221">UPPER(B221)</f>
        <v>PARVATHISUNKU@GMAIL.COM</v>
      </c>
      <c r="D221" s="251" t="s">
        <v>4196</v>
      </c>
      <c r="E221" s="250" t="s">
        <v>4197</v>
      </c>
      <c r="F221" s="252" t="str">
        <f t="shared" si="0"/>
        <v>PARVATHI SUNKU</v>
      </c>
      <c r="G221" s="253">
        <v>3256695981</v>
      </c>
      <c r="H221" s="250" t="s">
        <v>18</v>
      </c>
      <c r="I221" s="250" t="s">
        <v>2493</v>
      </c>
      <c r="J221" s="96"/>
      <c r="K221" s="96"/>
      <c r="L221" s="96"/>
      <c r="M221" s="96"/>
      <c r="N221" s="96"/>
      <c r="O221" s="250" t="s">
        <v>4198</v>
      </c>
      <c r="P221" s="250" t="s">
        <v>4199</v>
      </c>
      <c r="Q221" s="250" t="s">
        <v>23</v>
      </c>
      <c r="R221" s="96"/>
      <c r="S221" s="254" t="s">
        <v>1731</v>
      </c>
      <c r="T221" s="255" t="str">
        <f t="shared" si="1"/>
        <v/>
      </c>
      <c r="U221" s="96" t="str">
        <f t="shared" ref="U221:V221" si="1319">IF(OR(($T221 = "Y"),ISNUMBER(SEARCH(U$1, $L221)), ISNUMBER(SEARCH(U$1, $N221)), ISNUMBER(SEARCH(U$1, $P221))), "Y", "")</f>
        <v/>
      </c>
      <c r="V221" s="258" t="str">
        <f t="shared" si="1319"/>
        <v>Y</v>
      </c>
      <c r="W221" s="254" t="str">
        <f t="shared" ref="W221:X221" si="1320">IF(OR(($V221="Y"),($T221 = "Y"),ISNUMBER(SEARCH(W$1, $L221)), ISNUMBER(SEARCH(W$1, $N221)), ISNUMBER(SEARCH(W$1, $P221))), "Y", "")</f>
        <v>Y</v>
      </c>
      <c r="X221" s="254" t="str">
        <f t="shared" si="1320"/>
        <v>Y</v>
      </c>
      <c r="Y221" s="255" t="str">
        <f t="shared" si="4"/>
        <v/>
      </c>
      <c r="Z221" s="96" t="str">
        <f t="shared" ref="Z221:AA221" si="1321">IF(OR(($Y221="Y"),($T221 = "Y"),ISNUMBER(SEARCH(Z$1, $L221)), ISNUMBER(SEARCH(Z$1, $N221)), ISNUMBER(SEARCH(Z$1, $P221))), "Y", "")</f>
        <v/>
      </c>
      <c r="AA221" s="254" t="str">
        <f t="shared" si="1321"/>
        <v>Y</v>
      </c>
      <c r="AB221" s="96" t="str">
        <f t="shared" ref="AB221:AC221" si="1322">IF(OR(($T221 = "Y"),ISNUMBER(SEARCH(AB$1, $L221)), ISNUMBER(SEARCH(AB$1, $N221)), ISNUMBER(SEARCH(AB$1, $P221))), "Y", "")</f>
        <v/>
      </c>
      <c r="AC221" s="258" t="str">
        <f t="shared" si="1322"/>
        <v>Y</v>
      </c>
      <c r="AD221" s="254" t="str">
        <f t="shared" ref="AD221:AE221" si="1323">IF(OR(($AC221="Y"),($T221 = "Y"),ISNUMBER(SEARCH(AD$1, $L221)), ISNUMBER(SEARCH(AD$1, $N221)), ISNUMBER(SEARCH(AD$1, $P221))), "Y", "")</f>
        <v>Y</v>
      </c>
      <c r="AE221" s="254" t="str">
        <f t="shared" si="1323"/>
        <v>Y</v>
      </c>
      <c r="AF221" s="96" t="str">
        <f t="shared" si="8"/>
        <v/>
      </c>
      <c r="AG221" s="15">
        <f t="shared" si="476"/>
        <v>5</v>
      </c>
      <c r="AH221" s="250" t="s">
        <v>3546</v>
      </c>
      <c r="AI221" s="96" t="str">
        <f t="shared" si="1308"/>
        <v/>
      </c>
      <c r="AJ221" s="235" t="str">
        <f t="shared" si="1309"/>
        <v>MP</v>
      </c>
      <c r="AK221" s="235" t="str">
        <f t="shared" si="1310"/>
        <v>MP</v>
      </c>
      <c r="AL221" s="96" t="str">
        <f t="shared" si="1311"/>
        <v/>
      </c>
      <c r="AM221" s="256" t="str">
        <f t="shared" si="1312"/>
        <v>MP</v>
      </c>
      <c r="AN221" s="96" t="str">
        <f t="shared" si="1313"/>
        <v/>
      </c>
      <c r="AO221" s="264" t="str">
        <f t="shared" si="1314"/>
        <v/>
      </c>
      <c r="AP221" s="235" t="str">
        <f t="shared" si="1315"/>
        <v>MP</v>
      </c>
      <c r="AQ221" s="235" t="str">
        <f t="shared" si="1316"/>
        <v>MP</v>
      </c>
      <c r="AR221" s="96" t="str">
        <f t="shared" si="1317"/>
        <v/>
      </c>
      <c r="AS221" s="96" t="str">
        <f t="shared" si="1318"/>
        <v/>
      </c>
      <c r="AT221" s="96"/>
      <c r="AU221" s="235" t="s">
        <v>2662</v>
      </c>
      <c r="AV221" s="235" t="s">
        <v>979</v>
      </c>
      <c r="AW221" s="96"/>
      <c r="AX221" s="96"/>
      <c r="AY221" s="96"/>
      <c r="AZ221" s="96"/>
      <c r="BA221" s="96"/>
      <c r="BB221" s="96"/>
      <c r="BC221" s="96"/>
      <c r="BD221" s="96"/>
      <c r="BE221" s="96"/>
      <c r="BF221" s="96"/>
      <c r="BG221" s="96"/>
      <c r="BH221" s="96"/>
      <c r="BI221" s="96"/>
      <c r="BJ221" s="96"/>
      <c r="BK221" s="96"/>
      <c r="BL221" s="96"/>
      <c r="BM221" s="96"/>
      <c r="BN221" s="96"/>
      <c r="BO221" s="96"/>
      <c r="BP221" s="96"/>
      <c r="BQ221" s="96"/>
      <c r="BR221" s="96"/>
      <c r="BS221" s="96"/>
      <c r="BT221" s="96"/>
      <c r="BU221" s="96"/>
      <c r="BV221" s="96"/>
      <c r="BW221" s="96"/>
      <c r="BX221" s="96"/>
      <c r="BY221" s="96"/>
      <c r="BZ221" s="96"/>
      <c r="CA221" s="96"/>
      <c r="CB221" s="96"/>
      <c r="CC221" s="96"/>
      <c r="CD221" s="96"/>
      <c r="CE221" s="96"/>
      <c r="CF221" s="96"/>
    </row>
    <row r="222" spans="1:84" ht="20.399999999999999">
      <c r="A222" s="249">
        <v>45086.373944016203</v>
      </c>
      <c r="B222" s="250" t="s">
        <v>4200</v>
      </c>
      <c r="C222" s="251" t="str">
        <f t="array" ref="C222">UPPER(B222)</f>
        <v>VALLABHASARRAJU@GMAIL.COM</v>
      </c>
      <c r="D222" s="251" t="s">
        <v>4201</v>
      </c>
      <c r="E222" s="250" t="s">
        <v>4202</v>
      </c>
      <c r="F222" s="252" t="str">
        <f t="shared" si="0"/>
        <v>SRIVALLABHA DATTSARRAJU</v>
      </c>
      <c r="G222" s="253">
        <v>9454006902</v>
      </c>
      <c r="H222" s="250" t="s">
        <v>18</v>
      </c>
      <c r="I222" s="250" t="s">
        <v>2493</v>
      </c>
      <c r="J222" s="96"/>
      <c r="K222" s="96"/>
      <c r="L222" s="96"/>
      <c r="M222" s="96"/>
      <c r="N222" s="96"/>
      <c r="O222" s="250" t="s">
        <v>3805</v>
      </c>
      <c r="P222" s="250" t="s">
        <v>4203</v>
      </c>
      <c r="Q222" s="250" t="s">
        <v>23</v>
      </c>
      <c r="R222" s="96"/>
      <c r="S222" s="254" t="s">
        <v>1727</v>
      </c>
      <c r="T222" s="258" t="str">
        <f t="shared" si="1"/>
        <v>Y</v>
      </c>
      <c r="U222" s="254" t="str">
        <f t="shared" ref="U222:V222" si="1324">IF(OR(($T222 = "Y"),ISNUMBER(SEARCH(U$1, $L222)), ISNUMBER(SEARCH(U$1, $N222)), ISNUMBER(SEARCH(U$1, $P222))), "Y", "")</f>
        <v>Y</v>
      </c>
      <c r="V222" s="258" t="str">
        <f t="shared" si="1324"/>
        <v>Y</v>
      </c>
      <c r="W222" s="254" t="str">
        <f t="shared" ref="W222:X222" si="1325">IF(OR(($V222="Y"),($T222 = "Y"),ISNUMBER(SEARCH(W$1, $L222)), ISNUMBER(SEARCH(W$1, $N222)), ISNUMBER(SEARCH(W$1, $P222))), "Y", "")</f>
        <v>Y</v>
      </c>
      <c r="X222" s="254" t="str">
        <f t="shared" si="1325"/>
        <v>Y</v>
      </c>
      <c r="Y222" s="258" t="str">
        <f t="shared" si="4"/>
        <v>Y</v>
      </c>
      <c r="Z222" s="254" t="str">
        <f t="shared" ref="Z222:AA222" si="1326">IF(OR(($Y222="Y"),($T222 = "Y"),ISNUMBER(SEARCH(Z$1, $L222)), ISNUMBER(SEARCH(Z$1, $N222)), ISNUMBER(SEARCH(Z$1, $P222))), "Y", "")</f>
        <v>Y</v>
      </c>
      <c r="AA222" s="254" t="str">
        <f t="shared" si="1326"/>
        <v>Y</v>
      </c>
      <c r="AB222" s="254" t="str">
        <f t="shared" ref="AB222:AC222" si="1327">IF(OR(($T222 = "Y"),ISNUMBER(SEARCH(AB$1, $L222)), ISNUMBER(SEARCH(AB$1, $N222)), ISNUMBER(SEARCH(AB$1, $P222))), "Y", "")</f>
        <v>Y</v>
      </c>
      <c r="AC222" s="258" t="str">
        <f t="shared" si="1327"/>
        <v>Y</v>
      </c>
      <c r="AD222" s="254" t="str">
        <f t="shared" ref="AD222:AE222" si="1328">IF(OR(($AC222="Y"),($T222 = "Y"),ISNUMBER(SEARCH(AD$1, $L222)), ISNUMBER(SEARCH(AD$1, $N222)), ISNUMBER(SEARCH(AD$1, $P222))), "Y", "")</f>
        <v>Y</v>
      </c>
      <c r="AE222" s="254" t="str">
        <f t="shared" si="1328"/>
        <v>Y</v>
      </c>
      <c r="AF222" s="254" t="str">
        <f t="shared" si="8"/>
        <v>Y</v>
      </c>
      <c r="AG222" s="15">
        <f t="shared" si="476"/>
        <v>9</v>
      </c>
      <c r="AH222" s="250" t="s">
        <v>3539</v>
      </c>
      <c r="AI222" s="235" t="str">
        <f>IF((U222="Y"),AH222,"")</f>
        <v>CM</v>
      </c>
      <c r="AJ222" s="235" t="str">
        <f>IF((W222="Y"),AH222,"")</f>
        <v>CM</v>
      </c>
      <c r="AK222" s="235" t="str">
        <f>IF((X222="Y"),AH222,"")</f>
        <v>CM</v>
      </c>
      <c r="AL222" s="235" t="str">
        <f>IF((Z222="Y"),AH222,"")</f>
        <v>CM</v>
      </c>
      <c r="AM222" s="256" t="str">
        <f>IF((AA222="Y"),AH222,"")</f>
        <v>CM</v>
      </c>
      <c r="AN222" s="235" t="str">
        <f>IF((AB222="Y"),AH222,"")</f>
        <v>CM</v>
      </c>
      <c r="AO222" s="257" t="str">
        <f>IF((AB222="Y"),AH222,"")</f>
        <v>CM</v>
      </c>
      <c r="AP222" s="235" t="str">
        <f>IF((AD222="Y"),AH222,"")</f>
        <v>CM</v>
      </c>
      <c r="AQ222" s="235" t="str">
        <f>IF((AE222="Y"),AH222,"")</f>
        <v>CM</v>
      </c>
      <c r="AR222" s="96"/>
      <c r="AS222" s="235" t="str">
        <f>IF((AF222="Y"),AH222,"")</f>
        <v>CM</v>
      </c>
      <c r="AT222" s="96"/>
      <c r="AU222" s="235" t="s">
        <v>1727</v>
      </c>
      <c r="AV222" s="235" t="s">
        <v>979</v>
      </c>
      <c r="AW222" s="96"/>
      <c r="AX222" s="96"/>
      <c r="AY222" s="96"/>
      <c r="AZ222" s="96"/>
      <c r="BA222" s="96"/>
      <c r="BB222" s="96"/>
      <c r="BC222" s="96"/>
      <c r="BD222" s="96"/>
      <c r="BE222" s="96"/>
      <c r="BF222" s="96"/>
      <c r="BG222" s="96"/>
      <c r="BH222" s="96"/>
      <c r="BI222" s="96"/>
      <c r="BJ222" s="96"/>
      <c r="BK222" s="96"/>
      <c r="BL222" s="96"/>
      <c r="BM222" s="96"/>
      <c r="BN222" s="96"/>
      <c r="BO222" s="96"/>
      <c r="BP222" s="96"/>
      <c r="BQ222" s="96"/>
      <c r="BR222" s="96"/>
      <c r="BS222" s="96"/>
      <c r="BT222" s="96"/>
      <c r="BU222" s="96"/>
      <c r="BV222" s="96"/>
      <c r="BW222" s="96"/>
      <c r="BX222" s="96"/>
      <c r="BY222" s="96"/>
      <c r="BZ222" s="96"/>
      <c r="CA222" s="96"/>
      <c r="CB222" s="96"/>
      <c r="CC222" s="96"/>
      <c r="CD222" s="96"/>
      <c r="CE222" s="96"/>
      <c r="CF222" s="96"/>
    </row>
    <row r="223" spans="1:84" ht="20.399999999999999">
      <c r="A223" s="249">
        <v>45086.947655613425</v>
      </c>
      <c r="B223" s="250" t="s">
        <v>4204</v>
      </c>
      <c r="C223" s="251" t="str">
        <f t="array" ref="C223">UPPER(B223)</f>
        <v>SHAHLAR@GMAIL.COM</v>
      </c>
      <c r="D223" s="261" t="s">
        <v>4205</v>
      </c>
      <c r="E223" s="250" t="s">
        <v>4206</v>
      </c>
      <c r="F223" s="252" t="str">
        <f t="shared" si="0"/>
        <v>SHAHLARAMACHANDAR</v>
      </c>
      <c r="G223" s="253">
        <v>2148087647</v>
      </c>
      <c r="H223" s="250" t="s">
        <v>18</v>
      </c>
      <c r="I223" s="250" t="s">
        <v>35</v>
      </c>
      <c r="J223" s="96"/>
      <c r="K223" s="96"/>
      <c r="L223" s="96"/>
      <c r="M223" s="250" t="s">
        <v>30</v>
      </c>
      <c r="N223" s="250" t="s">
        <v>4174</v>
      </c>
      <c r="O223" s="96"/>
      <c r="P223" s="96"/>
      <c r="Q223" s="250" t="s">
        <v>23</v>
      </c>
      <c r="R223" s="96"/>
      <c r="S223" s="254" t="s">
        <v>1731</v>
      </c>
      <c r="T223" s="255" t="str">
        <f t="shared" si="1"/>
        <v/>
      </c>
      <c r="U223" s="96" t="str">
        <f t="shared" ref="U223:V223" si="1329">IF(OR(($T223 = "Y"),ISNUMBER(SEARCH(U$1, $L223)), ISNUMBER(SEARCH(U$1, $N223)), ISNUMBER(SEARCH(U$1, $P223))), "Y", "")</f>
        <v/>
      </c>
      <c r="V223" s="255" t="str">
        <f t="shared" si="1329"/>
        <v/>
      </c>
      <c r="W223" s="96" t="str">
        <f t="shared" ref="W223:X223" si="1330">IF(OR(($V223="Y"),($T223 = "Y"),ISNUMBER(SEARCH(W$1, $L223)), ISNUMBER(SEARCH(W$1, $N223)), ISNUMBER(SEARCH(W$1, $P223))), "Y", "")</f>
        <v/>
      </c>
      <c r="X223" s="96" t="str">
        <f t="shared" si="1330"/>
        <v/>
      </c>
      <c r="Y223" s="255" t="str">
        <f t="shared" si="4"/>
        <v/>
      </c>
      <c r="Z223" s="254" t="str">
        <f t="shared" ref="Z223:AA223" si="1331">IF(OR(($Y223="Y"),($T223 = "Y"),ISNUMBER(SEARCH(Z$1, $L223)), ISNUMBER(SEARCH(Z$1, $N223)), ISNUMBER(SEARCH(Z$1, $P223))), "Y", "")</f>
        <v>Y</v>
      </c>
      <c r="AA223" s="96" t="str">
        <f t="shared" si="1331"/>
        <v/>
      </c>
      <c r="AB223" s="96" t="str">
        <f t="shared" ref="AB223:AC223" si="1332">IF(OR(($T223 = "Y"),ISNUMBER(SEARCH(AB$1, $L223)), ISNUMBER(SEARCH(AB$1, $N223)), ISNUMBER(SEARCH(AB$1, $P223))), "Y", "")</f>
        <v/>
      </c>
      <c r="AC223" s="255" t="str">
        <f t="shared" si="1332"/>
        <v/>
      </c>
      <c r="AD223" s="96" t="str">
        <f t="shared" ref="AD223:AE223" si="1333">IF(OR(($AC223="Y"),($T223 = "Y"),ISNUMBER(SEARCH(AD$1, $L223)), ISNUMBER(SEARCH(AD$1, $N223)), ISNUMBER(SEARCH(AD$1, $P223))), "Y", "")</f>
        <v/>
      </c>
      <c r="AE223" s="254" t="str">
        <f t="shared" si="1333"/>
        <v>Y</v>
      </c>
      <c r="AF223" s="96" t="str">
        <f t="shared" si="8"/>
        <v/>
      </c>
      <c r="AG223" s="15">
        <f t="shared" si="476"/>
        <v>2</v>
      </c>
      <c r="AH223" s="250" t="s">
        <v>3546</v>
      </c>
      <c r="AI223" s="96" t="str">
        <f>IF(AND((S223="F"),(U223="Y")),"MP","")</f>
        <v/>
      </c>
      <c r="AJ223" s="96" t="str">
        <f>IF(AND((S223="F"),(W223="Y")),"MP","")</f>
        <v/>
      </c>
      <c r="AK223" s="96" t="str">
        <f>IF(AND((S223="F"),(X223="Y")),"MP","")</f>
        <v/>
      </c>
      <c r="AL223" s="235" t="str">
        <f>IF(AND((S223="F"),(Z223="Y")),"MP","")</f>
        <v>MP</v>
      </c>
      <c r="AM223" s="262" t="str">
        <f>IF((AA223="Y"),AI223,"")</f>
        <v/>
      </c>
      <c r="AN223" s="96" t="str">
        <f>IF(AND((S223="F"),(AB223="Y")),"MP","")</f>
        <v/>
      </c>
      <c r="AO223" s="264" t="str">
        <f>IF(AND((S223="F"),(AB223="Y")),"MP","")</f>
        <v/>
      </c>
      <c r="AP223" s="96" t="str">
        <f>IF(AND((S223="F"),(AD223="Y")),"MP","")</f>
        <v/>
      </c>
      <c r="AQ223" s="235" t="str">
        <f>IF(AND((S223="F"),(AE223="Y")),"MP","")</f>
        <v>MP</v>
      </c>
      <c r="AR223" s="96" t="str">
        <f>IF(AND((T223="F"),(AD223="Y")),"MP","")</f>
        <v/>
      </c>
      <c r="AS223" s="96" t="str">
        <f>IF(AND((S223="F"),(AF223="Y")),"MP","")</f>
        <v/>
      </c>
      <c r="AT223" s="96"/>
      <c r="AU223" s="96"/>
      <c r="AV223" s="96"/>
      <c r="AW223" s="96"/>
      <c r="AX223" s="96"/>
      <c r="AY223" s="96"/>
      <c r="AZ223" s="96"/>
      <c r="BA223" s="96"/>
      <c r="BB223" s="96"/>
      <c r="BC223" s="96"/>
      <c r="BD223" s="96"/>
      <c r="BE223" s="96"/>
      <c r="BF223" s="96"/>
      <c r="BG223" s="96"/>
      <c r="BH223" s="96"/>
      <c r="BI223" s="96"/>
      <c r="BJ223" s="96"/>
      <c r="BK223" s="96"/>
      <c r="BL223" s="96"/>
      <c r="BM223" s="96"/>
      <c r="BN223" s="96"/>
      <c r="BO223" s="96"/>
      <c r="BP223" s="96"/>
      <c r="BQ223" s="96"/>
      <c r="BR223" s="96"/>
      <c r="BS223" s="96"/>
      <c r="BT223" s="96"/>
      <c r="BU223" s="96"/>
      <c r="BV223" s="96"/>
      <c r="BW223" s="96"/>
      <c r="BX223" s="96"/>
      <c r="BY223" s="96"/>
      <c r="BZ223" s="96"/>
      <c r="CA223" s="96"/>
      <c r="CB223" s="96"/>
      <c r="CC223" s="96"/>
      <c r="CD223" s="96"/>
      <c r="CE223" s="96"/>
      <c r="CF223" s="96"/>
    </row>
    <row r="224" spans="1:84" ht="20.399999999999999">
      <c r="A224" s="249">
        <v>45087.389785358799</v>
      </c>
      <c r="B224" s="250" t="s">
        <v>4207</v>
      </c>
      <c r="C224" s="251" t="str">
        <f t="array" ref="C224">UPPER(B224)</f>
        <v>RJ.NIRAJ23@GMAIL.COM</v>
      </c>
      <c r="D224" s="251" t="s">
        <v>2331</v>
      </c>
      <c r="E224" s="250" t="s">
        <v>4208</v>
      </c>
      <c r="F224" s="252" t="str">
        <f t="shared" si="0"/>
        <v>NIRAJR</v>
      </c>
      <c r="G224" s="253">
        <v>9193356633</v>
      </c>
      <c r="H224" s="250" t="s">
        <v>18</v>
      </c>
      <c r="I224" s="250" t="s">
        <v>2493</v>
      </c>
      <c r="J224" s="96"/>
      <c r="K224" s="96"/>
      <c r="L224" s="96"/>
      <c r="M224" s="96"/>
      <c r="N224" s="96"/>
      <c r="O224" s="250" t="s">
        <v>4209</v>
      </c>
      <c r="P224" s="250" t="s">
        <v>4210</v>
      </c>
      <c r="Q224" s="250" t="s">
        <v>23</v>
      </c>
      <c r="R224" s="96"/>
      <c r="S224" s="254" t="s">
        <v>1727</v>
      </c>
      <c r="T224" s="255" t="str">
        <f t="shared" si="1"/>
        <v/>
      </c>
      <c r="U224" s="254" t="str">
        <f t="shared" ref="U224:V224" si="1334">IF(OR(($T224 = "Y"),ISNUMBER(SEARCH(U$1, $L224)), ISNUMBER(SEARCH(U$1, $N224)), ISNUMBER(SEARCH(U$1, $P224))), "Y", "")</f>
        <v>Y</v>
      </c>
      <c r="V224" s="255" t="str">
        <f t="shared" si="1334"/>
        <v/>
      </c>
      <c r="W224" s="96" t="str">
        <f t="shared" ref="W224:X224" si="1335">IF(OR(($V224="Y"),($T224 = "Y"),ISNUMBER(SEARCH(W$1, $L224)), ISNUMBER(SEARCH(W$1, $N224)), ISNUMBER(SEARCH(W$1, $P224))), "Y", "")</f>
        <v/>
      </c>
      <c r="X224" s="96" t="str">
        <f t="shared" si="1335"/>
        <v/>
      </c>
      <c r="Y224" s="255" t="str">
        <f t="shared" si="4"/>
        <v/>
      </c>
      <c r="Z224" s="254" t="str">
        <f t="shared" ref="Z224:AA224" si="1336">IF(OR(($Y224="Y"),($T224 = "Y"),ISNUMBER(SEARCH(Z$1, $L224)), ISNUMBER(SEARCH(Z$1, $N224)), ISNUMBER(SEARCH(Z$1, $P224))), "Y", "")</f>
        <v>Y</v>
      </c>
      <c r="AA224" s="254" t="str">
        <f t="shared" si="1336"/>
        <v>Y</v>
      </c>
      <c r="AB224" s="96" t="str">
        <f t="shared" ref="AB224:AC224" si="1337">IF(OR(($T224 = "Y"),ISNUMBER(SEARCH(AB$1, $L224)), ISNUMBER(SEARCH(AB$1, $N224)), ISNUMBER(SEARCH(AB$1, $P224))), "Y", "")</f>
        <v/>
      </c>
      <c r="AC224" s="255" t="str">
        <f t="shared" si="1337"/>
        <v/>
      </c>
      <c r="AD224" s="254" t="str">
        <f t="shared" ref="AD224:AE224" si="1338">IF(OR(($AC224="Y"),($T224 = "Y"),ISNUMBER(SEARCH(AD$1, $L224)), ISNUMBER(SEARCH(AD$1, $N224)), ISNUMBER(SEARCH(AD$1, $P224))), "Y", "")</f>
        <v>Y</v>
      </c>
      <c r="AE224" s="254" t="str">
        <f t="shared" si="1338"/>
        <v>Y</v>
      </c>
      <c r="AF224" s="96" t="str">
        <f t="shared" si="8"/>
        <v/>
      </c>
      <c r="AG224" s="15">
        <f t="shared" si="476"/>
        <v>5</v>
      </c>
      <c r="AH224" s="250" t="s">
        <v>3546</v>
      </c>
      <c r="AI224" s="235" t="str">
        <f t="shared" ref="AI224:AI225" si="1339">IF((U224="Y"),AH224,"")</f>
        <v>MP</v>
      </c>
      <c r="AJ224" s="96" t="str">
        <f t="shared" ref="AJ224:AJ225" si="1340">IF((W224="Y"),AH224,"")</f>
        <v/>
      </c>
      <c r="AK224" s="96" t="str">
        <f t="shared" ref="AK224:AK225" si="1341">IF((X224="Y"),AH224,"")</f>
        <v/>
      </c>
      <c r="AL224" s="235" t="str">
        <f t="shared" ref="AL224:AL225" si="1342">IF((Z224="Y"),AH224,"")</f>
        <v>MP</v>
      </c>
      <c r="AM224" s="256" t="str">
        <f t="shared" ref="AM224:AM225" si="1343">IF((AA224="Y"),AH224,"")</f>
        <v>MP</v>
      </c>
      <c r="AN224" s="96" t="str">
        <f t="shared" ref="AN224:AN225" si="1344">IF((AB224="Y"),AH224,"")</f>
        <v/>
      </c>
      <c r="AO224" s="264" t="str">
        <f t="shared" ref="AO224:AO225" si="1345">IF((AB224="Y"),AH224,"")</f>
        <v/>
      </c>
      <c r="AP224" s="235" t="str">
        <f t="shared" ref="AP224:AP225" si="1346">IF((AD224="Y"),AH224,"")</f>
        <v>MP</v>
      </c>
      <c r="AQ224" s="235" t="str">
        <f t="shared" ref="AQ224:AQ225" si="1347">IF((AE224="Y"),AH224,"")</f>
        <v>MP</v>
      </c>
      <c r="AR224" s="96"/>
      <c r="AS224" s="96" t="str">
        <f t="shared" ref="AS224:AS225" si="1348">IF((AF224="Y"),AH224,"")</f>
        <v/>
      </c>
      <c r="AT224" s="96"/>
      <c r="AU224" s="96"/>
      <c r="AV224" s="96"/>
      <c r="AW224" s="96"/>
      <c r="AX224" s="96"/>
      <c r="AY224" s="96"/>
      <c r="AZ224" s="96"/>
      <c r="BA224" s="96"/>
      <c r="BB224" s="96"/>
      <c r="BC224" s="96"/>
      <c r="BD224" s="96"/>
      <c r="BE224" s="96"/>
      <c r="BF224" s="96"/>
      <c r="BG224" s="96"/>
      <c r="BH224" s="96"/>
      <c r="BI224" s="96"/>
      <c r="BJ224" s="96"/>
      <c r="BK224" s="96"/>
      <c r="BL224" s="96"/>
      <c r="BM224" s="96"/>
      <c r="BN224" s="96"/>
      <c r="BO224" s="96"/>
      <c r="BP224" s="96"/>
      <c r="BQ224" s="96"/>
      <c r="BR224" s="96"/>
      <c r="BS224" s="96"/>
      <c r="BT224" s="96"/>
      <c r="BU224" s="96"/>
      <c r="BV224" s="96"/>
      <c r="BW224" s="96"/>
      <c r="BX224" s="96"/>
      <c r="BY224" s="96"/>
      <c r="BZ224" s="96"/>
      <c r="CA224" s="96"/>
      <c r="CB224" s="96"/>
      <c r="CC224" s="96"/>
      <c r="CD224" s="96"/>
      <c r="CE224" s="96"/>
      <c r="CF224" s="96"/>
    </row>
    <row r="225" spans="1:84" ht="20.399999999999999">
      <c r="A225" s="249">
        <v>45087.405321469909</v>
      </c>
      <c r="B225" s="250" t="s">
        <v>4211</v>
      </c>
      <c r="C225" s="251" t="str">
        <f t="array" ref="C225">UPPER(B225)</f>
        <v>SESHUFULLSTACKDEV@GMAIL.COM</v>
      </c>
      <c r="D225" s="251" t="s">
        <v>4212</v>
      </c>
      <c r="E225" s="250" t="s">
        <v>4213</v>
      </c>
      <c r="F225" s="252" t="str">
        <f t="shared" si="0"/>
        <v xml:space="preserve">SESHA SAI PAMULAPATI </v>
      </c>
      <c r="G225" s="253">
        <v>5632842862</v>
      </c>
      <c r="H225" s="250" t="s">
        <v>18</v>
      </c>
      <c r="I225" s="250" t="s">
        <v>2493</v>
      </c>
      <c r="J225" s="96"/>
      <c r="K225" s="96"/>
      <c r="L225" s="96"/>
      <c r="M225" s="96"/>
      <c r="N225" s="96"/>
      <c r="O225" s="96"/>
      <c r="P225" s="250" t="s">
        <v>4214</v>
      </c>
      <c r="Q225" s="250" t="s">
        <v>23</v>
      </c>
      <c r="R225" s="96"/>
      <c r="S225" s="254" t="s">
        <v>1727</v>
      </c>
      <c r="T225" s="255" t="str">
        <f t="shared" si="1"/>
        <v/>
      </c>
      <c r="U225" s="96" t="str">
        <f t="shared" ref="U225:V225" si="1349">IF(OR(($T225 = "Y"),ISNUMBER(SEARCH(U$1, $L225)), ISNUMBER(SEARCH(U$1, $N225)), ISNUMBER(SEARCH(U$1, $P225))), "Y", "")</f>
        <v/>
      </c>
      <c r="V225" s="255" t="str">
        <f t="shared" si="1349"/>
        <v/>
      </c>
      <c r="W225" s="96" t="str">
        <f t="shared" ref="W225:X225" si="1350">IF(OR(($V225="Y"),($T225 = "Y"),ISNUMBER(SEARCH(W$1, $L225)), ISNUMBER(SEARCH(W$1, $N225)), ISNUMBER(SEARCH(W$1, $P225))), "Y", "")</f>
        <v/>
      </c>
      <c r="X225" s="254" t="str">
        <f t="shared" si="1350"/>
        <v>Y</v>
      </c>
      <c r="Y225" s="258" t="str">
        <f t="shared" si="4"/>
        <v>Y</v>
      </c>
      <c r="Z225" s="254" t="str">
        <f t="shared" ref="Z225:AA225" si="1351">IF(OR(($Y225="Y"),($T225 = "Y"),ISNUMBER(SEARCH(Z$1, $L225)), ISNUMBER(SEARCH(Z$1, $N225)), ISNUMBER(SEARCH(Z$1, $P225))), "Y", "")</f>
        <v>Y</v>
      </c>
      <c r="AA225" s="254" t="str">
        <f t="shared" si="1351"/>
        <v>Y</v>
      </c>
      <c r="AB225" s="254" t="str">
        <f t="shared" ref="AB225:AC225" si="1352">IF(OR(($T225 = "Y"),ISNUMBER(SEARCH(AB$1, $L225)), ISNUMBER(SEARCH(AB$1, $N225)), ISNUMBER(SEARCH(AB$1, $P225))), "Y", "")</f>
        <v>Y</v>
      </c>
      <c r="AC225" s="255" t="str">
        <f t="shared" si="1352"/>
        <v/>
      </c>
      <c r="AD225" s="96" t="str">
        <f t="shared" ref="AD225:AE225" si="1353">IF(OR(($AC225="Y"),($T225 = "Y"),ISNUMBER(SEARCH(AD$1, $L225)), ISNUMBER(SEARCH(AD$1, $N225)), ISNUMBER(SEARCH(AD$1, $P225))), "Y", "")</f>
        <v/>
      </c>
      <c r="AE225" s="96" t="str">
        <f t="shared" si="1353"/>
        <v/>
      </c>
      <c r="AF225" s="96" t="str">
        <f t="shared" si="8"/>
        <v/>
      </c>
      <c r="AG225" s="15">
        <f t="shared" si="476"/>
        <v>4</v>
      </c>
      <c r="AH225" s="250" t="s">
        <v>3546</v>
      </c>
      <c r="AI225" s="96" t="str">
        <f t="shared" si="1339"/>
        <v/>
      </c>
      <c r="AJ225" s="96" t="str">
        <f t="shared" si="1340"/>
        <v/>
      </c>
      <c r="AK225" s="235" t="str">
        <f t="shared" si="1341"/>
        <v>MP</v>
      </c>
      <c r="AL225" s="235" t="str">
        <f t="shared" si="1342"/>
        <v>MP</v>
      </c>
      <c r="AM225" s="256" t="str">
        <f t="shared" si="1343"/>
        <v>MP</v>
      </c>
      <c r="AN225" s="235" t="str">
        <f t="shared" si="1344"/>
        <v>MP</v>
      </c>
      <c r="AO225" s="257" t="str">
        <f t="shared" si="1345"/>
        <v>MP</v>
      </c>
      <c r="AP225" s="96" t="str">
        <f t="shared" si="1346"/>
        <v/>
      </c>
      <c r="AQ225" s="96" t="str">
        <f t="shared" si="1347"/>
        <v/>
      </c>
      <c r="AR225" s="96"/>
      <c r="AS225" s="96" t="str">
        <f t="shared" si="1348"/>
        <v/>
      </c>
      <c r="AT225" s="96"/>
      <c r="AU225" s="96"/>
      <c r="AV225" s="96"/>
      <c r="AW225" s="96"/>
      <c r="AX225" s="96"/>
      <c r="AY225" s="96"/>
      <c r="AZ225" s="96"/>
      <c r="BA225" s="96"/>
      <c r="BB225" s="96"/>
      <c r="BC225" s="96"/>
      <c r="BD225" s="96"/>
      <c r="BE225" s="96"/>
      <c r="BF225" s="96"/>
      <c r="BG225" s="96"/>
      <c r="BH225" s="96"/>
      <c r="BI225" s="96"/>
      <c r="BJ225" s="96"/>
      <c r="BK225" s="96"/>
      <c r="BL225" s="96"/>
      <c r="BM225" s="96"/>
      <c r="BN225" s="96"/>
      <c r="BO225" s="96"/>
      <c r="BP225" s="96"/>
      <c r="BQ225" s="96"/>
      <c r="BR225" s="96"/>
      <c r="BS225" s="96"/>
      <c r="BT225" s="96"/>
      <c r="BU225" s="96"/>
      <c r="BV225" s="96"/>
      <c r="BW225" s="96"/>
      <c r="BX225" s="96"/>
      <c r="BY225" s="96"/>
      <c r="BZ225" s="96"/>
      <c r="CA225" s="96"/>
      <c r="CB225" s="96"/>
      <c r="CC225" s="96"/>
      <c r="CD225" s="96"/>
      <c r="CE225" s="96"/>
      <c r="CF225" s="96"/>
    </row>
    <row r="226" spans="1:84" ht="20.399999999999999">
      <c r="A226" s="249">
        <v>45087.561585613425</v>
      </c>
      <c r="B226" s="250" t="s">
        <v>4191</v>
      </c>
      <c r="C226" s="251" t="str">
        <f t="array" ref="C226">UPPER(B226)</f>
        <v>MALATHYJAY@YAHOO.COM</v>
      </c>
      <c r="D226" s="250" t="s">
        <v>1360</v>
      </c>
      <c r="E226" s="250" t="s">
        <v>4193</v>
      </c>
      <c r="F226" s="252" t="str">
        <f t="shared" si="0"/>
        <v xml:space="preserve">DIVYAMADABUSI </v>
      </c>
      <c r="G226" s="253">
        <v>2149726636</v>
      </c>
      <c r="H226" s="250" t="s">
        <v>18</v>
      </c>
      <c r="I226" s="250" t="s">
        <v>20</v>
      </c>
      <c r="J226" s="250" t="s">
        <v>4215</v>
      </c>
      <c r="K226" s="250" t="s">
        <v>30</v>
      </c>
      <c r="L226" s="250" t="s">
        <v>3984</v>
      </c>
      <c r="M226" s="96"/>
      <c r="N226" s="96"/>
      <c r="O226" s="96"/>
      <c r="P226" s="96"/>
      <c r="Q226" s="250" t="s">
        <v>23</v>
      </c>
      <c r="R226" s="96"/>
      <c r="S226" s="254" t="s">
        <v>1731</v>
      </c>
      <c r="T226" s="255" t="str">
        <f t="shared" si="1"/>
        <v/>
      </c>
      <c r="U226" s="96" t="str">
        <f t="shared" ref="U226:V226" si="1354">IF(OR(($T226 = "Y"),ISNUMBER(SEARCH(U$1, $L226)), ISNUMBER(SEARCH(U$1, $N226)), ISNUMBER(SEARCH(U$1, $P226))), "Y", "")</f>
        <v/>
      </c>
      <c r="V226" s="255" t="str">
        <f t="shared" si="1354"/>
        <v/>
      </c>
      <c r="W226" s="96" t="str">
        <f t="shared" ref="W226:X226" si="1355">IF(OR(($V226="Y"),($T226 = "Y"),ISNUMBER(SEARCH(W$1, $L226)), ISNUMBER(SEARCH(W$1, $N226)), ISNUMBER(SEARCH(W$1, $P226))), "Y", "")</f>
        <v/>
      </c>
      <c r="X226" s="254" t="str">
        <f t="shared" si="1355"/>
        <v>Y</v>
      </c>
      <c r="Y226" s="255" t="str">
        <f t="shared" si="4"/>
        <v/>
      </c>
      <c r="Z226" s="96" t="str">
        <f t="shared" ref="Z226:AA226" si="1356">IF(OR(($Y226="Y"),($T226 = "Y"),ISNUMBER(SEARCH(Z$1, $L226)), ISNUMBER(SEARCH(Z$1, $N226)), ISNUMBER(SEARCH(Z$1, $P226))), "Y", "")</f>
        <v/>
      </c>
      <c r="AA226" s="254" t="str">
        <f t="shared" si="1356"/>
        <v>Y</v>
      </c>
      <c r="AB226" s="96" t="str">
        <f t="shared" ref="AB226:AC226" si="1357">IF(OR(($T226 = "Y"),ISNUMBER(SEARCH(AB$1, $L226)), ISNUMBER(SEARCH(AB$1, $N226)), ISNUMBER(SEARCH(AB$1, $P226))), "Y", "")</f>
        <v/>
      </c>
      <c r="AC226" s="255" t="str">
        <f t="shared" si="1357"/>
        <v/>
      </c>
      <c r="AD226" s="96" t="str">
        <f t="shared" ref="AD226:AE226" si="1358">IF(OR(($AC226="Y"),($T226 = "Y"),ISNUMBER(SEARCH(AD$1, $L226)), ISNUMBER(SEARCH(AD$1, $N226)), ISNUMBER(SEARCH(AD$1, $P226))), "Y", "")</f>
        <v/>
      </c>
      <c r="AE226" s="254" t="str">
        <f t="shared" si="1358"/>
        <v>Y</v>
      </c>
      <c r="AF226" s="254" t="str">
        <f t="shared" si="8"/>
        <v>Y</v>
      </c>
      <c r="AG226" s="15">
        <f t="shared" si="476"/>
        <v>4</v>
      </c>
      <c r="AH226" s="250" t="s">
        <v>3546</v>
      </c>
      <c r="AI226" s="96" t="str">
        <f t="shared" ref="AI226:AI227" si="1359">IF(AND((S226="F"),(U226="Y")),"MP","")</f>
        <v/>
      </c>
      <c r="AJ226" s="96" t="str">
        <f t="shared" ref="AJ226:AJ227" si="1360">IF(AND((S226="F"),(W226="Y")),"MP","")</f>
        <v/>
      </c>
      <c r="AK226" s="235" t="str">
        <f t="shared" ref="AK226:AK227" si="1361">IF(AND((S226="F"),(X226="Y")),"MP","")</f>
        <v>MP</v>
      </c>
      <c r="AL226" s="96" t="str">
        <f t="shared" ref="AL226:AL227" si="1362">IF(AND((S226="F"),(Z226="Y")),"MP","")</f>
        <v/>
      </c>
      <c r="AM226" s="256" t="str">
        <f t="shared" ref="AM226:AM227" si="1363">IF(AND((S226="F"),(AA226="Y")),"MP","")</f>
        <v>MP</v>
      </c>
      <c r="AN226" s="96" t="str">
        <f t="shared" ref="AN226:AN227" si="1364">IF(AND((S226="F"),(AB226="Y")),"MP","")</f>
        <v/>
      </c>
      <c r="AO226" s="264" t="str">
        <f t="shared" ref="AO226:AO227" si="1365">IF(AND((S226="F"),(AB226="Y")),"MP","")</f>
        <v/>
      </c>
      <c r="AP226" s="96" t="str">
        <f t="shared" ref="AP226:AP227" si="1366">IF(AND((S226="F"),(AD226="Y")),"MP","")</f>
        <v/>
      </c>
      <c r="AQ226" s="235" t="str">
        <f t="shared" ref="AQ226:AQ227" si="1367">IF(AND((S226="F"),(AE226="Y")),"MP","")</f>
        <v>MP</v>
      </c>
      <c r="AR226" s="96" t="str">
        <f t="shared" ref="AR226:AR227" si="1368">IF(AND((T226="F"),(AD226="Y")),"MP","")</f>
        <v/>
      </c>
      <c r="AS226" s="235" t="str">
        <f t="shared" ref="AS226:AS227" si="1369">IF(AND((S226="F"),(AF226="Y")),"MP","")</f>
        <v>MP</v>
      </c>
      <c r="AT226" s="96"/>
      <c r="AU226" s="96"/>
      <c r="AV226" s="96"/>
      <c r="AW226" s="96"/>
      <c r="AX226" s="96"/>
      <c r="AY226" s="96"/>
      <c r="AZ226" s="96"/>
      <c r="BA226" s="96"/>
      <c r="BB226" s="96"/>
      <c r="BC226" s="96"/>
      <c r="BD226" s="96"/>
      <c r="BE226" s="96"/>
      <c r="BF226" s="96"/>
      <c r="BG226" s="96"/>
      <c r="BH226" s="96"/>
      <c r="BI226" s="96"/>
      <c r="BJ226" s="96"/>
      <c r="BK226" s="96"/>
      <c r="BL226" s="96"/>
      <c r="BM226" s="96"/>
      <c r="BN226" s="96"/>
      <c r="BO226" s="96"/>
      <c r="BP226" s="96"/>
      <c r="BQ226" s="96"/>
      <c r="BR226" s="96"/>
      <c r="BS226" s="96"/>
      <c r="BT226" s="96"/>
      <c r="BU226" s="96"/>
      <c r="BV226" s="96"/>
      <c r="BW226" s="96"/>
      <c r="BX226" s="96"/>
      <c r="BY226" s="96"/>
      <c r="BZ226" s="96"/>
      <c r="CA226" s="96"/>
      <c r="CB226" s="96"/>
      <c r="CC226" s="96"/>
      <c r="CD226" s="96"/>
      <c r="CE226" s="96"/>
      <c r="CF226" s="96"/>
    </row>
    <row r="227" spans="1:84" ht="20.399999999999999">
      <c r="A227" s="249">
        <v>45087.646333483797</v>
      </c>
      <c r="B227" s="250" t="s">
        <v>4216</v>
      </c>
      <c r="C227" s="251" t="str">
        <f t="array" ref="C227">UPPER(B227)</f>
        <v>UPAGNA.VEDANTHAM@GMAIL.COM</v>
      </c>
      <c r="D227" s="251" t="s">
        <v>4217</v>
      </c>
      <c r="E227" s="250" t="s">
        <v>4218</v>
      </c>
      <c r="F227" s="252" t="str">
        <f t="shared" si="0"/>
        <v xml:space="preserve">UPAGNA VEDANTHAM </v>
      </c>
      <c r="G227" s="253">
        <v>9032279192</v>
      </c>
      <c r="H227" s="250" t="s">
        <v>18</v>
      </c>
      <c r="I227" s="250" t="s">
        <v>2493</v>
      </c>
      <c r="J227" s="96"/>
      <c r="K227" s="96"/>
      <c r="L227" s="96"/>
      <c r="M227" s="96"/>
      <c r="N227" s="96"/>
      <c r="O227" s="250" t="s">
        <v>4219</v>
      </c>
      <c r="P227" s="250" t="s">
        <v>3769</v>
      </c>
      <c r="Q227" s="250" t="s">
        <v>23</v>
      </c>
      <c r="R227" s="96"/>
      <c r="S227" s="254" t="s">
        <v>1731</v>
      </c>
      <c r="T227" s="255" t="str">
        <f t="shared" si="1"/>
        <v/>
      </c>
      <c r="U227" s="96" t="str">
        <f t="shared" ref="U227:V227" si="1370">IF(OR(($T227 = "Y"),ISNUMBER(SEARCH(U$1, $L227)), ISNUMBER(SEARCH(U$1, $N227)), ISNUMBER(SEARCH(U$1, $P227))), "Y", "")</f>
        <v/>
      </c>
      <c r="V227" s="255" t="str">
        <f t="shared" si="1370"/>
        <v/>
      </c>
      <c r="W227" s="96" t="str">
        <f t="shared" ref="W227:X227" si="1371">IF(OR(($V227="Y"),($T227 = "Y"),ISNUMBER(SEARCH(W$1, $L227)), ISNUMBER(SEARCH(W$1, $N227)), ISNUMBER(SEARCH(W$1, $P227))), "Y", "")</f>
        <v/>
      </c>
      <c r="X227" s="96" t="str">
        <f t="shared" si="1371"/>
        <v/>
      </c>
      <c r="Y227" s="255" t="str">
        <f t="shared" si="4"/>
        <v/>
      </c>
      <c r="Z227" s="96" t="str">
        <f t="shared" ref="Z227:AA227" si="1372">IF(OR(($Y227="Y"),($T227 = "Y"),ISNUMBER(SEARCH(Z$1, $L227)), ISNUMBER(SEARCH(Z$1, $N227)), ISNUMBER(SEARCH(Z$1, $P227))), "Y", "")</f>
        <v/>
      </c>
      <c r="AA227" s="254" t="str">
        <f t="shared" si="1372"/>
        <v>Y</v>
      </c>
      <c r="AB227" s="96" t="str">
        <f t="shared" ref="AB227:AC227" si="1373">IF(OR(($T227 = "Y"),ISNUMBER(SEARCH(AB$1, $L227)), ISNUMBER(SEARCH(AB$1, $N227)), ISNUMBER(SEARCH(AB$1, $P227))), "Y", "")</f>
        <v/>
      </c>
      <c r="AC227" s="255" t="str">
        <f t="shared" si="1373"/>
        <v/>
      </c>
      <c r="AD227" s="96" t="str">
        <f t="shared" ref="AD227:AE227" si="1374">IF(OR(($AC227="Y"),($T227 = "Y"),ISNUMBER(SEARCH(AD$1, $L227)), ISNUMBER(SEARCH(AD$1, $N227)), ISNUMBER(SEARCH(AD$1, $P227))), "Y", "")</f>
        <v/>
      </c>
      <c r="AE227" s="254" t="str">
        <f t="shared" si="1374"/>
        <v>Y</v>
      </c>
      <c r="AF227" s="96" t="str">
        <f t="shared" si="8"/>
        <v/>
      </c>
      <c r="AG227" s="15">
        <f t="shared" si="476"/>
        <v>2</v>
      </c>
      <c r="AH227" s="250" t="s">
        <v>3546</v>
      </c>
      <c r="AI227" s="96" t="str">
        <f t="shared" si="1359"/>
        <v/>
      </c>
      <c r="AJ227" s="96" t="str">
        <f t="shared" si="1360"/>
        <v/>
      </c>
      <c r="AK227" s="96" t="str">
        <f t="shared" si="1361"/>
        <v/>
      </c>
      <c r="AL227" s="96" t="str">
        <f t="shared" si="1362"/>
        <v/>
      </c>
      <c r="AM227" s="256" t="str">
        <f t="shared" si="1363"/>
        <v>MP</v>
      </c>
      <c r="AN227" s="96" t="str">
        <f t="shared" si="1364"/>
        <v/>
      </c>
      <c r="AO227" s="264" t="str">
        <f t="shared" si="1365"/>
        <v/>
      </c>
      <c r="AP227" s="96" t="str">
        <f t="shared" si="1366"/>
        <v/>
      </c>
      <c r="AQ227" s="235" t="str">
        <f t="shared" si="1367"/>
        <v>MP</v>
      </c>
      <c r="AR227" s="96" t="str">
        <f t="shared" si="1368"/>
        <v/>
      </c>
      <c r="AS227" s="96" t="str">
        <f t="shared" si="1369"/>
        <v/>
      </c>
      <c r="AT227" s="96"/>
      <c r="AU227" s="96"/>
      <c r="AV227" s="96"/>
      <c r="AW227" s="96"/>
      <c r="AX227" s="96"/>
      <c r="AY227" s="96"/>
      <c r="AZ227" s="96"/>
      <c r="BA227" s="96"/>
      <c r="BB227" s="96"/>
      <c r="BC227" s="96"/>
      <c r="BD227" s="96"/>
      <c r="BE227" s="96"/>
      <c r="BF227" s="96"/>
      <c r="BG227" s="96"/>
      <c r="BH227" s="96"/>
      <c r="BI227" s="96"/>
      <c r="BJ227" s="96"/>
      <c r="BK227" s="96"/>
      <c r="BL227" s="96"/>
      <c r="BM227" s="96"/>
      <c r="BN227" s="96"/>
      <c r="BO227" s="96"/>
      <c r="BP227" s="96"/>
      <c r="BQ227" s="96"/>
      <c r="BR227" s="96"/>
      <c r="BS227" s="96"/>
      <c r="BT227" s="96"/>
      <c r="BU227" s="96"/>
      <c r="BV227" s="96"/>
      <c r="BW227" s="96"/>
      <c r="BX227" s="96"/>
      <c r="BY227" s="96"/>
      <c r="BZ227" s="96"/>
      <c r="CA227" s="96"/>
      <c r="CB227" s="96"/>
      <c r="CC227" s="96"/>
      <c r="CD227" s="96"/>
      <c r="CE227" s="96"/>
      <c r="CF227" s="96"/>
    </row>
    <row r="228" spans="1:84" ht="20.399999999999999">
      <c r="A228" s="249">
        <v>45087.670206666662</v>
      </c>
      <c r="B228" s="250" t="s">
        <v>4220</v>
      </c>
      <c r="C228" s="251" t="str">
        <f t="array" ref="C228">UPPER(B228)</f>
        <v>GOPAL.CANDURALA@GMAIL.COM</v>
      </c>
      <c r="D228" s="250" t="s">
        <v>4221</v>
      </c>
      <c r="E228" s="250" t="s">
        <v>4222</v>
      </c>
      <c r="F228" s="252" t="str">
        <f t="shared" si="0"/>
        <v xml:space="preserve">GOPALCANDURALA </v>
      </c>
      <c r="G228" s="250" t="s">
        <v>4223</v>
      </c>
      <c r="H228" s="250" t="s">
        <v>18</v>
      </c>
      <c r="I228" s="250" t="s">
        <v>20</v>
      </c>
      <c r="J228" s="250" t="s">
        <v>4224</v>
      </c>
      <c r="K228" s="250" t="s">
        <v>30</v>
      </c>
      <c r="L228" s="250" t="s">
        <v>4225</v>
      </c>
      <c r="M228" s="96"/>
      <c r="N228" s="96"/>
      <c r="O228" s="96"/>
      <c r="P228" s="96"/>
      <c r="Q228" s="250" t="s">
        <v>23</v>
      </c>
      <c r="R228" s="96"/>
      <c r="S228" s="254" t="s">
        <v>1727</v>
      </c>
      <c r="T228" s="255" t="str">
        <f t="shared" si="1"/>
        <v/>
      </c>
      <c r="U228" s="254" t="str">
        <f t="shared" ref="U228:V228" si="1375">IF(OR(($T228 = "Y"),ISNUMBER(SEARCH(U$1, $L228)), ISNUMBER(SEARCH(U$1, $N228)), ISNUMBER(SEARCH(U$1, $P228))), "Y", "")</f>
        <v>Y</v>
      </c>
      <c r="V228" s="258" t="str">
        <f t="shared" si="1375"/>
        <v>Y</v>
      </c>
      <c r="W228" s="254" t="str">
        <f t="shared" ref="W228:X228" si="1376">IF(OR(($V228="Y"),($T228 = "Y"),ISNUMBER(SEARCH(W$1, $L228)), ISNUMBER(SEARCH(W$1, $N228)), ISNUMBER(SEARCH(W$1, $P228))), "Y", "")</f>
        <v>Y</v>
      </c>
      <c r="X228" s="254" t="str">
        <f t="shared" si="1376"/>
        <v>Y</v>
      </c>
      <c r="Y228" s="258" t="str">
        <f t="shared" si="4"/>
        <v>Y</v>
      </c>
      <c r="Z228" s="254" t="str">
        <f t="shared" ref="Z228:AA228" si="1377">IF(OR(($Y228="Y"),($T228 = "Y"),ISNUMBER(SEARCH(Z$1, $L228)), ISNUMBER(SEARCH(Z$1, $N228)), ISNUMBER(SEARCH(Z$1, $P228))), "Y", "")</f>
        <v>Y</v>
      </c>
      <c r="AA228" s="254" t="str">
        <f t="shared" si="1377"/>
        <v>Y</v>
      </c>
      <c r="AB228" s="96" t="str">
        <f t="shared" ref="AB228:AC228" si="1378">IF(OR(($T228 = "Y"),ISNUMBER(SEARCH(AB$1, $L228)), ISNUMBER(SEARCH(AB$1, $N228)), ISNUMBER(SEARCH(AB$1, $P228))), "Y", "")</f>
        <v/>
      </c>
      <c r="AC228" s="255" t="str">
        <f t="shared" si="1378"/>
        <v/>
      </c>
      <c r="AD228" s="96" t="str">
        <f t="shared" ref="AD228:AE228" si="1379">IF(OR(($AC228="Y"),($T228 = "Y"),ISNUMBER(SEARCH(AD$1, $L228)), ISNUMBER(SEARCH(AD$1, $N228)), ISNUMBER(SEARCH(AD$1, $P228))), "Y", "")</f>
        <v/>
      </c>
      <c r="AE228" s="96" t="str">
        <f t="shared" si="1379"/>
        <v/>
      </c>
      <c r="AF228" s="96" t="str">
        <f t="shared" si="8"/>
        <v/>
      </c>
      <c r="AG228" s="15">
        <f t="shared" si="476"/>
        <v>5</v>
      </c>
      <c r="AH228" s="250" t="s">
        <v>3546</v>
      </c>
      <c r="AI228" s="235" t="str">
        <f>IF((U228="Y"),AH228,"")</f>
        <v>MP</v>
      </c>
      <c r="AJ228" s="235" t="str">
        <f>IF((W228="Y"),AH228,"")</f>
        <v>MP</v>
      </c>
      <c r="AK228" s="235" t="str">
        <f>IF((X228="Y"),AH228,"")</f>
        <v>MP</v>
      </c>
      <c r="AL228" s="235" t="str">
        <f>IF((Z228="Y"),AH228,"")</f>
        <v>MP</v>
      </c>
      <c r="AM228" s="256" t="str">
        <f>IF((AA228="Y"),AH228,"")</f>
        <v>MP</v>
      </c>
      <c r="AN228" s="96" t="str">
        <f>IF((AB228="Y"),AH228,"")</f>
        <v/>
      </c>
      <c r="AO228" s="264" t="str">
        <f>IF((AB228="Y"),AH228,"")</f>
        <v/>
      </c>
      <c r="AP228" s="96" t="str">
        <f>IF((AD228="Y"),AH228,"")</f>
        <v/>
      </c>
      <c r="AQ228" s="96" t="str">
        <f>IF((AE228="Y"),AH228,"")</f>
        <v/>
      </c>
      <c r="AR228" s="96"/>
      <c r="AS228" s="96" t="str">
        <f>IF((AF228="Y"),AH228,"")</f>
        <v/>
      </c>
      <c r="AT228" s="96"/>
      <c r="AU228" s="96"/>
      <c r="AV228" s="96"/>
      <c r="AW228" s="96"/>
      <c r="AX228" s="96"/>
      <c r="AY228" s="96"/>
      <c r="AZ228" s="96"/>
      <c r="BA228" s="96"/>
      <c r="BB228" s="96"/>
      <c r="BC228" s="96"/>
      <c r="BD228" s="96"/>
      <c r="BE228" s="96"/>
      <c r="BF228" s="96"/>
      <c r="BG228" s="96"/>
      <c r="BH228" s="96"/>
      <c r="BI228" s="96"/>
      <c r="BJ228" s="96"/>
      <c r="BK228" s="96"/>
      <c r="BL228" s="96"/>
      <c r="BM228" s="96"/>
      <c r="BN228" s="96"/>
      <c r="BO228" s="96"/>
      <c r="BP228" s="96"/>
      <c r="BQ228" s="96"/>
      <c r="BR228" s="96"/>
      <c r="BS228" s="96"/>
      <c r="BT228" s="96"/>
      <c r="BU228" s="96"/>
      <c r="BV228" s="96"/>
      <c r="BW228" s="96"/>
      <c r="BX228" s="96"/>
      <c r="BY228" s="96"/>
      <c r="BZ228" s="96"/>
      <c r="CA228" s="96"/>
      <c r="CB228" s="96"/>
      <c r="CC228" s="96"/>
      <c r="CD228" s="96"/>
      <c r="CE228" s="96"/>
      <c r="CF228" s="96"/>
    </row>
    <row r="229" spans="1:84" ht="20.399999999999999">
      <c r="A229" s="249">
        <v>45087.673019131944</v>
      </c>
      <c r="B229" s="250" t="s">
        <v>4226</v>
      </c>
      <c r="C229" s="251" t="str">
        <f t="array" ref="C229">UPPER(B229)</f>
        <v>NEELIMACHENTA@GMAIL.COM</v>
      </c>
      <c r="D229" s="261" t="s">
        <v>2323</v>
      </c>
      <c r="E229" s="250" t="s">
        <v>4227</v>
      </c>
      <c r="F229" s="252" t="str">
        <f t="shared" si="0"/>
        <v>NEELIMACHENTA</v>
      </c>
      <c r="G229" s="253">
        <v>4259798260</v>
      </c>
      <c r="H229" s="250" t="s">
        <v>18</v>
      </c>
      <c r="I229" s="250" t="s">
        <v>20</v>
      </c>
      <c r="J229" s="250" t="s">
        <v>3849</v>
      </c>
      <c r="K229" s="250" t="s">
        <v>30</v>
      </c>
      <c r="L229" s="250" t="s">
        <v>3775</v>
      </c>
      <c r="M229" s="96"/>
      <c r="N229" s="96"/>
      <c r="O229" s="96"/>
      <c r="P229" s="96"/>
      <c r="Q229" s="250" t="s">
        <v>23</v>
      </c>
      <c r="R229" s="96"/>
      <c r="S229" s="254" t="s">
        <v>1731</v>
      </c>
      <c r="T229" s="255" t="str">
        <f t="shared" si="1"/>
        <v/>
      </c>
      <c r="U229" s="96" t="str">
        <f t="shared" ref="U229:V229" si="1380">IF(OR(($T229 = "Y"),ISNUMBER(SEARCH(U$1, $L229)), ISNUMBER(SEARCH(U$1, $N229)), ISNUMBER(SEARCH(U$1, $P229))), "Y", "")</f>
        <v/>
      </c>
      <c r="V229" s="255" t="str">
        <f t="shared" si="1380"/>
        <v/>
      </c>
      <c r="W229" s="96" t="str">
        <f t="shared" ref="W229:X229" si="1381">IF(OR(($V229="Y"),($T229 = "Y"),ISNUMBER(SEARCH(W$1, $L229)), ISNUMBER(SEARCH(W$1, $N229)), ISNUMBER(SEARCH(W$1, $P229))), "Y", "")</f>
        <v/>
      </c>
      <c r="X229" s="96" t="str">
        <f t="shared" si="1381"/>
        <v/>
      </c>
      <c r="Y229" s="258" t="str">
        <f t="shared" si="4"/>
        <v>Y</v>
      </c>
      <c r="Z229" s="254" t="str">
        <f t="shared" ref="Z229:AA229" si="1382">IF(OR(($Y229="Y"),($T229 = "Y"),ISNUMBER(SEARCH(Z$1, $L229)), ISNUMBER(SEARCH(Z$1, $N229)), ISNUMBER(SEARCH(Z$1, $P229))), "Y", "")</f>
        <v>Y</v>
      </c>
      <c r="AA229" s="254" t="str">
        <f t="shared" si="1382"/>
        <v>Y</v>
      </c>
      <c r="AB229" s="254" t="str">
        <f t="shared" ref="AB229:AC229" si="1383">IF(OR(($T229 = "Y"),ISNUMBER(SEARCH(AB$1, $L229)), ISNUMBER(SEARCH(AB$1, $N229)), ISNUMBER(SEARCH(AB$1, $P229))), "Y", "")</f>
        <v>Y</v>
      </c>
      <c r="AC229" s="255" t="str">
        <f t="shared" si="1383"/>
        <v/>
      </c>
      <c r="AD229" s="96" t="str">
        <f t="shared" ref="AD229:AE229" si="1384">IF(OR(($AC229="Y"),($T229 = "Y"),ISNUMBER(SEARCH(AD$1, $L229)), ISNUMBER(SEARCH(AD$1, $N229)), ISNUMBER(SEARCH(AD$1, $P229))), "Y", "")</f>
        <v/>
      </c>
      <c r="AE229" s="96" t="str">
        <f t="shared" si="1384"/>
        <v/>
      </c>
      <c r="AF229" s="96" t="str">
        <f t="shared" si="8"/>
        <v/>
      </c>
      <c r="AG229" s="15">
        <f t="shared" si="476"/>
        <v>3</v>
      </c>
      <c r="AH229" s="250" t="s">
        <v>3546</v>
      </c>
      <c r="AI229" s="96" t="str">
        <f t="shared" ref="AI229:AI231" si="1385">IF(AND((S229="F"),(U229="Y")),"MP","")</f>
        <v/>
      </c>
      <c r="AJ229" s="96" t="str">
        <f t="shared" ref="AJ229:AJ231" si="1386">IF(AND((S229="F"),(W229="Y")),"MP","")</f>
        <v/>
      </c>
      <c r="AK229" s="96" t="str">
        <f t="shared" ref="AK229:AK231" si="1387">IF(AND((S229="F"),(X229="Y")),"MP","")</f>
        <v/>
      </c>
      <c r="AL229" s="235" t="str">
        <f t="shared" ref="AL229:AL231" si="1388">IF(AND((S229="F"),(Z229="Y")),"MP","")</f>
        <v>MP</v>
      </c>
      <c r="AM229" s="256" t="str">
        <f>IF(AND((S229="F"),(AA229="Y")),"MP","")</f>
        <v>MP</v>
      </c>
      <c r="AN229" s="235" t="str">
        <f t="shared" ref="AN229:AN231" si="1389">IF(AND((S229="F"),(AB229="Y")),"MP","")</f>
        <v>MP</v>
      </c>
      <c r="AO229" s="257" t="str">
        <f t="shared" ref="AO229:AO231" si="1390">IF(AND((S229="F"),(AB229="Y")),"MP","")</f>
        <v>MP</v>
      </c>
      <c r="AP229" s="96" t="str">
        <f t="shared" ref="AP229:AP231" si="1391">IF(AND((S229="F"),(AD229="Y")),"MP","")</f>
        <v/>
      </c>
      <c r="AQ229" s="96" t="str">
        <f t="shared" ref="AQ229:AQ231" si="1392">IF(AND((S229="F"),(AE229="Y")),"MP","")</f>
        <v/>
      </c>
      <c r="AR229" s="96" t="str">
        <f t="shared" ref="AR229:AR231" si="1393">IF(AND((T229="F"),(AD229="Y")),"MP","")</f>
        <v/>
      </c>
      <c r="AS229" s="96" t="str">
        <f t="shared" ref="AS229:AS231" si="1394">IF(AND((S229="F"),(AF229="Y")),"MP","")</f>
        <v/>
      </c>
      <c r="AT229" s="96"/>
      <c r="AU229" s="235" t="s">
        <v>3748</v>
      </c>
      <c r="AV229" s="235" t="s">
        <v>979</v>
      </c>
      <c r="AW229" s="96"/>
      <c r="AX229" s="96"/>
      <c r="AY229" s="96"/>
      <c r="AZ229" s="96"/>
      <c r="BA229" s="96"/>
      <c r="BB229" s="96"/>
      <c r="BC229" s="96"/>
      <c r="BD229" s="96"/>
      <c r="BE229" s="96"/>
      <c r="BF229" s="96"/>
      <c r="BG229" s="96"/>
      <c r="BH229" s="96"/>
      <c r="BI229" s="96"/>
      <c r="BJ229" s="96"/>
      <c r="BK229" s="96"/>
      <c r="BL229" s="96"/>
      <c r="BM229" s="96"/>
      <c r="BN229" s="96"/>
      <c r="BO229" s="96"/>
      <c r="BP229" s="96"/>
      <c r="BQ229" s="96"/>
      <c r="BR229" s="96"/>
      <c r="BS229" s="96"/>
      <c r="BT229" s="96"/>
      <c r="BU229" s="96"/>
      <c r="BV229" s="96"/>
      <c r="BW229" s="96"/>
      <c r="BX229" s="96"/>
      <c r="BY229" s="96"/>
      <c r="BZ229" s="96"/>
      <c r="CA229" s="96"/>
      <c r="CB229" s="96"/>
      <c r="CC229" s="96"/>
      <c r="CD229" s="96"/>
      <c r="CE229" s="96"/>
      <c r="CF229" s="96"/>
    </row>
    <row r="230" spans="1:84" ht="20.399999999999999">
      <c r="A230" s="249">
        <v>45087.72491498843</v>
      </c>
      <c r="B230" s="250" t="s">
        <v>3802</v>
      </c>
      <c r="C230" s="251" t="str">
        <f t="array" ref="C230">UPPER(B230)</f>
        <v>SVARANASI55@GMAIL.COM</v>
      </c>
      <c r="D230" s="251" t="s">
        <v>395</v>
      </c>
      <c r="E230" s="250" t="s">
        <v>3804</v>
      </c>
      <c r="F230" s="252" t="str">
        <f t="shared" si="0"/>
        <v xml:space="preserve">SRIDEVI VARANASI </v>
      </c>
      <c r="G230" s="253">
        <v>4086779025</v>
      </c>
      <c r="H230" s="250" t="s">
        <v>18</v>
      </c>
      <c r="I230" s="250" t="s">
        <v>2493</v>
      </c>
      <c r="J230" s="96"/>
      <c r="K230" s="96"/>
      <c r="L230" s="96"/>
      <c r="M230" s="96"/>
      <c r="N230" s="96"/>
      <c r="O230" s="250" t="s">
        <v>4228</v>
      </c>
      <c r="P230" s="250" t="s">
        <v>3806</v>
      </c>
      <c r="Q230" s="250" t="s">
        <v>23</v>
      </c>
      <c r="R230" s="96"/>
      <c r="S230" s="254" t="s">
        <v>1731</v>
      </c>
      <c r="T230" s="255" t="str">
        <f t="shared" si="1"/>
        <v/>
      </c>
      <c r="U230" s="254" t="str">
        <f t="shared" ref="U230:V230" si="1395">IF(OR(($T230 = "Y"),ISNUMBER(SEARCH(U$1, $L230)), ISNUMBER(SEARCH(U$1, $N230)), ISNUMBER(SEARCH(U$1, $P230))), "Y", "")</f>
        <v>Y</v>
      </c>
      <c r="V230" s="255" t="str">
        <f t="shared" si="1395"/>
        <v/>
      </c>
      <c r="W230" s="96" t="str">
        <f t="shared" ref="W230:X230" si="1396">IF(OR(($V230="Y"),($T230 = "Y"),ISNUMBER(SEARCH(W$1, $L230)), ISNUMBER(SEARCH(W$1, $N230)), ISNUMBER(SEARCH(W$1, $P230))), "Y", "")</f>
        <v/>
      </c>
      <c r="X230" s="96" t="str">
        <f t="shared" si="1396"/>
        <v/>
      </c>
      <c r="Y230" s="255" t="str">
        <f t="shared" si="4"/>
        <v/>
      </c>
      <c r="Z230" s="96" t="str">
        <f t="shared" ref="Z230:AA230" si="1397">IF(OR(($Y230="Y"),($T230 = "Y"),ISNUMBER(SEARCH(Z$1, $L230)), ISNUMBER(SEARCH(Z$1, $N230)), ISNUMBER(SEARCH(Z$1, $P230))), "Y", "")</f>
        <v/>
      </c>
      <c r="AA230" s="96" t="str">
        <f t="shared" si="1397"/>
        <v/>
      </c>
      <c r="AB230" s="96" t="str">
        <f t="shared" ref="AB230:AC230" si="1398">IF(OR(($T230 = "Y"),ISNUMBER(SEARCH(AB$1, $L230)), ISNUMBER(SEARCH(AB$1, $N230)), ISNUMBER(SEARCH(AB$1, $P230))), "Y", "")</f>
        <v/>
      </c>
      <c r="AC230" s="255" t="str">
        <f t="shared" si="1398"/>
        <v/>
      </c>
      <c r="AD230" s="96" t="str">
        <f t="shared" ref="AD230:AE230" si="1399">IF(OR(($AC230="Y"),($T230 = "Y"),ISNUMBER(SEARCH(AD$1, $L230)), ISNUMBER(SEARCH(AD$1, $N230)), ISNUMBER(SEARCH(AD$1, $P230))), "Y", "")</f>
        <v/>
      </c>
      <c r="AE230" s="254" t="str">
        <f t="shared" si="1399"/>
        <v>Y</v>
      </c>
      <c r="AF230" s="96" t="str">
        <f t="shared" si="8"/>
        <v/>
      </c>
      <c r="AG230" s="15">
        <f t="shared" si="476"/>
        <v>2</v>
      </c>
      <c r="AH230" s="250" t="s">
        <v>3546</v>
      </c>
      <c r="AI230" s="235" t="str">
        <f t="shared" si="1385"/>
        <v>MP</v>
      </c>
      <c r="AJ230" s="96" t="str">
        <f t="shared" si="1386"/>
        <v/>
      </c>
      <c r="AK230" s="96" t="str">
        <f t="shared" si="1387"/>
        <v/>
      </c>
      <c r="AL230" s="96" t="str">
        <f t="shared" si="1388"/>
        <v/>
      </c>
      <c r="AM230" s="262" t="str">
        <f t="shared" ref="AM230:AM231" si="1400">IF((AA230="Y"),AI230,"")</f>
        <v/>
      </c>
      <c r="AN230" s="96" t="str">
        <f t="shared" si="1389"/>
        <v/>
      </c>
      <c r="AO230" s="264" t="str">
        <f t="shared" si="1390"/>
        <v/>
      </c>
      <c r="AP230" s="96" t="str">
        <f t="shared" si="1391"/>
        <v/>
      </c>
      <c r="AQ230" s="235" t="str">
        <f t="shared" si="1392"/>
        <v>MP</v>
      </c>
      <c r="AR230" s="96" t="str">
        <f t="shared" si="1393"/>
        <v/>
      </c>
      <c r="AS230" s="96" t="str">
        <f t="shared" si="1394"/>
        <v/>
      </c>
      <c r="AT230" s="96"/>
      <c r="AU230" s="96"/>
      <c r="AV230" s="96"/>
      <c r="AW230" s="96"/>
      <c r="AX230" s="96"/>
      <c r="AY230" s="96"/>
      <c r="AZ230" s="96"/>
      <c r="BA230" s="96"/>
      <c r="BB230" s="96"/>
      <c r="BC230" s="96"/>
      <c r="BD230" s="96"/>
      <c r="BE230" s="96"/>
      <c r="BF230" s="96"/>
      <c r="BG230" s="96"/>
      <c r="BH230" s="96"/>
      <c r="BI230" s="96"/>
      <c r="BJ230" s="96"/>
      <c r="BK230" s="96"/>
      <c r="BL230" s="96"/>
      <c r="BM230" s="96"/>
      <c r="BN230" s="96"/>
      <c r="BO230" s="96"/>
      <c r="BP230" s="96"/>
      <c r="BQ230" s="96"/>
      <c r="BR230" s="96"/>
      <c r="BS230" s="96"/>
      <c r="BT230" s="96"/>
      <c r="BU230" s="96"/>
      <c r="BV230" s="96"/>
      <c r="BW230" s="96"/>
      <c r="BX230" s="96"/>
      <c r="BY230" s="96"/>
      <c r="BZ230" s="96"/>
      <c r="CA230" s="96"/>
      <c r="CB230" s="96"/>
      <c r="CC230" s="96"/>
      <c r="CD230" s="96"/>
      <c r="CE230" s="96"/>
      <c r="CF230" s="96"/>
    </row>
    <row r="231" spans="1:84" ht="20.399999999999999">
      <c r="A231" s="249">
        <v>45087.723769432865</v>
      </c>
      <c r="B231" s="250" t="s">
        <v>3802</v>
      </c>
      <c r="C231" s="251" t="str">
        <f t="array" ref="C231">UPPER(B231)</f>
        <v>SVARANASI55@GMAIL.COM</v>
      </c>
      <c r="D231" s="251" t="s">
        <v>4229</v>
      </c>
      <c r="E231" s="250" t="s">
        <v>3804</v>
      </c>
      <c r="F231" s="252" t="str">
        <f t="shared" si="0"/>
        <v xml:space="preserve">HARSHITA VARANASI </v>
      </c>
      <c r="G231" s="253">
        <v>4086779025</v>
      </c>
      <c r="H231" s="250" t="s">
        <v>18</v>
      </c>
      <c r="I231" s="250" t="s">
        <v>2493</v>
      </c>
      <c r="J231" s="96"/>
      <c r="K231" s="96"/>
      <c r="L231" s="96"/>
      <c r="M231" s="96"/>
      <c r="N231" s="96"/>
      <c r="O231" s="250" t="s">
        <v>4230</v>
      </c>
      <c r="P231" s="250" t="s">
        <v>3806</v>
      </c>
      <c r="Q231" s="250" t="s">
        <v>23</v>
      </c>
      <c r="R231" s="96"/>
      <c r="S231" s="254" t="s">
        <v>1731</v>
      </c>
      <c r="T231" s="255" t="str">
        <f t="shared" si="1"/>
        <v/>
      </c>
      <c r="U231" s="254" t="str">
        <f t="shared" ref="U231:V231" si="1401">IF(OR(($T231 = "Y"),ISNUMBER(SEARCH(U$1, $L231)), ISNUMBER(SEARCH(U$1, $N231)), ISNUMBER(SEARCH(U$1, $P231))), "Y", "")</f>
        <v>Y</v>
      </c>
      <c r="V231" s="255" t="str">
        <f t="shared" si="1401"/>
        <v/>
      </c>
      <c r="W231" s="96" t="str">
        <f t="shared" ref="W231:X231" si="1402">IF(OR(($V231="Y"),($T231 = "Y"),ISNUMBER(SEARCH(W$1, $L231)), ISNUMBER(SEARCH(W$1, $N231)), ISNUMBER(SEARCH(W$1, $P231))), "Y", "")</f>
        <v/>
      </c>
      <c r="X231" s="96" t="str">
        <f t="shared" si="1402"/>
        <v/>
      </c>
      <c r="Y231" s="255" t="str">
        <f t="shared" si="4"/>
        <v/>
      </c>
      <c r="Z231" s="96" t="str">
        <f t="shared" ref="Z231:AA231" si="1403">IF(OR(($Y231="Y"),($T231 = "Y"),ISNUMBER(SEARCH(Z$1, $L231)), ISNUMBER(SEARCH(Z$1, $N231)), ISNUMBER(SEARCH(Z$1, $P231))), "Y", "")</f>
        <v/>
      </c>
      <c r="AA231" s="96" t="str">
        <f t="shared" si="1403"/>
        <v/>
      </c>
      <c r="AB231" s="96" t="str">
        <f t="shared" ref="AB231:AC231" si="1404">IF(OR(($T231 = "Y"),ISNUMBER(SEARCH(AB$1, $L231)), ISNUMBER(SEARCH(AB$1, $N231)), ISNUMBER(SEARCH(AB$1, $P231))), "Y", "")</f>
        <v/>
      </c>
      <c r="AC231" s="255" t="str">
        <f t="shared" si="1404"/>
        <v/>
      </c>
      <c r="AD231" s="96" t="str">
        <f t="shared" ref="AD231:AE231" si="1405">IF(OR(($AC231="Y"),($T231 = "Y"),ISNUMBER(SEARCH(AD$1, $L231)), ISNUMBER(SEARCH(AD$1, $N231)), ISNUMBER(SEARCH(AD$1, $P231))), "Y", "")</f>
        <v/>
      </c>
      <c r="AE231" s="254" t="str">
        <f t="shared" si="1405"/>
        <v>Y</v>
      </c>
      <c r="AF231" s="96" t="str">
        <f t="shared" si="8"/>
        <v/>
      </c>
      <c r="AG231" s="15">
        <f t="shared" si="476"/>
        <v>2</v>
      </c>
      <c r="AH231" s="250" t="s">
        <v>3546</v>
      </c>
      <c r="AI231" s="235" t="str">
        <f t="shared" si="1385"/>
        <v>MP</v>
      </c>
      <c r="AJ231" s="96" t="str">
        <f t="shared" si="1386"/>
        <v/>
      </c>
      <c r="AK231" s="96" t="str">
        <f t="shared" si="1387"/>
        <v/>
      </c>
      <c r="AL231" s="96" t="str">
        <f t="shared" si="1388"/>
        <v/>
      </c>
      <c r="AM231" s="262" t="str">
        <f t="shared" si="1400"/>
        <v/>
      </c>
      <c r="AN231" s="96" t="str">
        <f t="shared" si="1389"/>
        <v/>
      </c>
      <c r="AO231" s="264" t="str">
        <f t="shared" si="1390"/>
        <v/>
      </c>
      <c r="AP231" s="96" t="str">
        <f t="shared" si="1391"/>
        <v/>
      </c>
      <c r="AQ231" s="235" t="str">
        <f t="shared" si="1392"/>
        <v>MP</v>
      </c>
      <c r="AR231" s="96" t="str">
        <f t="shared" si="1393"/>
        <v/>
      </c>
      <c r="AS231" s="96" t="str">
        <f t="shared" si="1394"/>
        <v/>
      </c>
      <c r="AT231" s="96"/>
      <c r="AU231" s="96"/>
      <c r="AV231" s="96"/>
      <c r="AW231" s="96"/>
      <c r="AX231" s="96"/>
      <c r="AY231" s="96"/>
      <c r="AZ231" s="96"/>
      <c r="BA231" s="96"/>
      <c r="BB231" s="96"/>
      <c r="BC231" s="96"/>
      <c r="BD231" s="96"/>
      <c r="BE231" s="96"/>
      <c r="BF231" s="96"/>
      <c r="BG231" s="96"/>
      <c r="BH231" s="96"/>
      <c r="BI231" s="96"/>
      <c r="BJ231" s="96"/>
      <c r="BK231" s="96"/>
      <c r="BL231" s="96"/>
      <c r="BM231" s="96"/>
      <c r="BN231" s="96"/>
      <c r="BO231" s="96"/>
      <c r="BP231" s="96"/>
      <c r="BQ231" s="96"/>
      <c r="BR231" s="96"/>
      <c r="BS231" s="96"/>
      <c r="BT231" s="96"/>
      <c r="BU231" s="96"/>
      <c r="BV231" s="96"/>
      <c r="BW231" s="96"/>
      <c r="BX231" s="96"/>
      <c r="BY231" s="96"/>
      <c r="BZ231" s="96"/>
      <c r="CA231" s="96"/>
      <c r="CB231" s="96"/>
      <c r="CC231" s="96"/>
      <c r="CD231" s="96"/>
      <c r="CE231" s="96"/>
      <c r="CF231" s="96"/>
    </row>
    <row r="232" spans="1:84" ht="20.399999999999999">
      <c r="A232" s="249">
        <v>45088.911312743061</v>
      </c>
      <c r="B232" s="250" t="s">
        <v>753</v>
      </c>
      <c r="C232" s="251" t="str">
        <f t="array" ref="C232">UPPER(B232)</f>
        <v>SWATHISUBEDAR@GMAIL.COM</v>
      </c>
      <c r="D232" s="250" t="s">
        <v>4231</v>
      </c>
      <c r="E232" s="250" t="s">
        <v>4232</v>
      </c>
      <c r="F232" s="252" t="str">
        <f t="shared" si="0"/>
        <v>SWATHISUBEDAR</v>
      </c>
      <c r="G232" s="250" t="s">
        <v>4233</v>
      </c>
      <c r="H232" s="250" t="s">
        <v>752</v>
      </c>
      <c r="I232" s="250" t="s">
        <v>2493</v>
      </c>
      <c r="J232" s="96"/>
      <c r="K232" s="96"/>
      <c r="L232" s="96"/>
      <c r="M232" s="96"/>
      <c r="N232" s="96"/>
      <c r="O232" s="250" t="s">
        <v>3822</v>
      </c>
      <c r="P232" s="250" t="s">
        <v>3498</v>
      </c>
      <c r="Q232" s="250" t="s">
        <v>23</v>
      </c>
      <c r="R232" s="96"/>
      <c r="S232" s="254" t="s">
        <v>1731</v>
      </c>
      <c r="T232" s="258" t="str">
        <f t="shared" si="1"/>
        <v>Y</v>
      </c>
      <c r="U232" s="254" t="str">
        <f t="shared" ref="U232:V232" si="1406">IF(OR(($T232 = "Y"),ISNUMBER(SEARCH(U$1, $L232)), ISNUMBER(SEARCH(U$1, $N232)), ISNUMBER(SEARCH(U$1, $P232))), "Y", "")</f>
        <v>Y</v>
      </c>
      <c r="V232" s="258" t="str">
        <f t="shared" si="1406"/>
        <v>Y</v>
      </c>
      <c r="W232" s="254" t="str">
        <f t="shared" ref="W232:X232" si="1407">IF(OR(($V232="Y"),($T232 = "Y"),ISNUMBER(SEARCH(W$1, $L232)), ISNUMBER(SEARCH(W$1, $N232)), ISNUMBER(SEARCH(W$1, $P232))), "Y", "")</f>
        <v>Y</v>
      </c>
      <c r="X232" s="254" t="str">
        <f t="shared" si="1407"/>
        <v>Y</v>
      </c>
      <c r="Y232" s="258" t="str">
        <f t="shared" si="4"/>
        <v>Y</v>
      </c>
      <c r="Z232" s="254" t="str">
        <f t="shared" ref="Z232:AA232" si="1408">IF(OR(($Y232="Y"),($T232 = "Y"),ISNUMBER(SEARCH(Z$1, $L232)), ISNUMBER(SEARCH(Z$1, $N232)), ISNUMBER(SEARCH(Z$1, $P232))), "Y", "")</f>
        <v>Y</v>
      </c>
      <c r="AA232" s="254" t="str">
        <f t="shared" si="1408"/>
        <v>Y</v>
      </c>
      <c r="AB232" s="254" t="str">
        <f t="shared" ref="AB232:AC232" si="1409">IF(OR(($T232 = "Y"),ISNUMBER(SEARCH(AB$1, $L232)), ISNUMBER(SEARCH(AB$1, $N232)), ISNUMBER(SEARCH(AB$1, $P232))), "Y", "")</f>
        <v>Y</v>
      </c>
      <c r="AC232" s="258" t="str">
        <f t="shared" si="1409"/>
        <v>Y</v>
      </c>
      <c r="AD232" s="254" t="str">
        <f t="shared" ref="AD232:AE232" si="1410">IF(OR(($AC232="Y"),($T232 = "Y"),ISNUMBER(SEARCH(AD$1, $L232)), ISNUMBER(SEARCH(AD$1, $N232)), ISNUMBER(SEARCH(AD$1, $P232))), "Y", "")</f>
        <v>Y</v>
      </c>
      <c r="AE232" s="254" t="str">
        <f t="shared" si="1410"/>
        <v>Y</v>
      </c>
      <c r="AF232" s="254" t="str">
        <f t="shared" si="8"/>
        <v>Y</v>
      </c>
      <c r="AG232" s="15">
        <f t="shared" si="476"/>
        <v>9</v>
      </c>
      <c r="AH232" s="250" t="s">
        <v>3072</v>
      </c>
      <c r="AI232" s="235" t="str">
        <f t="shared" ref="AI232:AI234" si="1411">IF((U232="Y"),AH232,"")</f>
        <v>Snacks</v>
      </c>
      <c r="AJ232" s="235" t="str">
        <f t="shared" ref="AJ232:AJ234" si="1412">IF((W232="Y"),AH232,"")</f>
        <v>Snacks</v>
      </c>
      <c r="AK232" s="235" t="str">
        <f t="shared" ref="AK232:AK234" si="1413">IF((X232="Y"),AH232,"")</f>
        <v>Snacks</v>
      </c>
      <c r="AL232" s="235" t="str">
        <f t="shared" ref="AL232:AM232" si="1414">IF((Z232="Y"),AH232,"")</f>
        <v>Snacks</v>
      </c>
      <c r="AM232" s="256" t="str">
        <f t="shared" si="1414"/>
        <v>Snacks</v>
      </c>
      <c r="AN232" s="235" t="str">
        <f t="shared" ref="AN232:AN234" si="1415">IF((AB232="Y"),AH232,"")</f>
        <v>Snacks</v>
      </c>
      <c r="AO232" s="257" t="str">
        <f t="shared" ref="AO232:AO234" si="1416">IF((AB232="Y"),AH232,"")</f>
        <v>Snacks</v>
      </c>
      <c r="AP232" s="235" t="str">
        <f t="shared" ref="AP232:AP234" si="1417">IF((AD232="Y"),AH232,"")</f>
        <v>Snacks</v>
      </c>
      <c r="AQ232" s="235" t="str">
        <f t="shared" ref="AQ232:AQ234" si="1418">IF((AE232="Y"),AH232,"")</f>
        <v>Snacks</v>
      </c>
      <c r="AR232" s="96"/>
      <c r="AS232" s="235" t="str">
        <f t="shared" ref="AS232:AS234" si="1419">IF((AF232="Y"),AH232,"")</f>
        <v>Snacks</v>
      </c>
      <c r="AT232" s="96"/>
      <c r="AU232" s="96"/>
      <c r="AV232" s="96"/>
      <c r="AW232" s="96"/>
      <c r="AX232" s="96"/>
      <c r="AY232" s="96"/>
      <c r="AZ232" s="96"/>
      <c r="BA232" s="96"/>
      <c r="BB232" s="96"/>
      <c r="BC232" s="96"/>
      <c r="BD232" s="96"/>
      <c r="BE232" s="96"/>
      <c r="BF232" s="96"/>
      <c r="BG232" s="96"/>
      <c r="BH232" s="96"/>
      <c r="BI232" s="96"/>
      <c r="BJ232" s="96"/>
      <c r="BK232" s="96"/>
      <c r="BL232" s="96"/>
      <c r="BM232" s="96"/>
      <c r="BN232" s="96"/>
      <c r="BO232" s="96"/>
      <c r="BP232" s="96"/>
      <c r="BQ232" s="96"/>
      <c r="BR232" s="96"/>
      <c r="BS232" s="96"/>
      <c r="BT232" s="96"/>
      <c r="BU232" s="96"/>
      <c r="BV232" s="96"/>
      <c r="BW232" s="96"/>
      <c r="BX232" s="96"/>
      <c r="BY232" s="96"/>
      <c r="BZ232" s="96"/>
      <c r="CA232" s="96"/>
      <c r="CB232" s="96"/>
      <c r="CC232" s="96"/>
      <c r="CD232" s="96"/>
      <c r="CE232" s="96"/>
      <c r="CF232" s="96"/>
    </row>
    <row r="233" spans="1:84" ht="20.399999999999999">
      <c r="A233" s="249">
        <v>45088.95982314815</v>
      </c>
      <c r="B233" s="250" t="s">
        <v>4234</v>
      </c>
      <c r="C233" s="251" t="str">
        <f t="array" ref="C233">UPPER(B233)</f>
        <v>BINDU.PONDUGULA@YAHOO.COM</v>
      </c>
      <c r="D233" s="261" t="s">
        <v>909</v>
      </c>
      <c r="E233" s="250" t="s">
        <v>1127</v>
      </c>
      <c r="F233" s="252" t="str">
        <f t="shared" si="0"/>
        <v>BINDUPONDUGULA</v>
      </c>
      <c r="G233" s="253">
        <v>2148367840</v>
      </c>
      <c r="H233" s="250" t="s">
        <v>18</v>
      </c>
      <c r="I233" s="250" t="s">
        <v>2493</v>
      </c>
      <c r="J233" s="96"/>
      <c r="K233" s="96"/>
      <c r="L233" s="96"/>
      <c r="M233" s="96"/>
      <c r="N233" s="96"/>
      <c r="O233" s="96"/>
      <c r="P233" s="250" t="s">
        <v>3506</v>
      </c>
      <c r="Q233" s="250" t="s">
        <v>23</v>
      </c>
      <c r="R233" s="96"/>
      <c r="S233" s="254" t="s">
        <v>1731</v>
      </c>
      <c r="T233" s="255" t="str">
        <f t="shared" si="1"/>
        <v/>
      </c>
      <c r="U233" s="96" t="str">
        <f t="shared" ref="U233:V233" si="1420">IF(OR(($T233 = "Y"),ISNUMBER(SEARCH(U$1, $L233)), ISNUMBER(SEARCH(U$1, $N233)), ISNUMBER(SEARCH(U$1, $P233))), "Y", "")</f>
        <v/>
      </c>
      <c r="V233" s="255" t="str">
        <f t="shared" si="1420"/>
        <v/>
      </c>
      <c r="W233" s="96" t="str">
        <f t="shared" ref="W233:X233" si="1421">IF(OR(($V233="Y"),($T233 = "Y"),ISNUMBER(SEARCH(W$1, $L233)), ISNUMBER(SEARCH(W$1, $N233)), ISNUMBER(SEARCH(W$1, $P233))), "Y", "")</f>
        <v/>
      </c>
      <c r="X233" s="96" t="str">
        <f t="shared" si="1421"/>
        <v/>
      </c>
      <c r="Y233" s="255" t="str">
        <f t="shared" si="4"/>
        <v/>
      </c>
      <c r="Z233" s="96" t="str">
        <f t="shared" ref="Z233:AA233" si="1422">IF(OR(($Y233="Y"),($T233 = "Y"),ISNUMBER(SEARCH(Z$1, $L233)), ISNUMBER(SEARCH(Z$1, $N233)), ISNUMBER(SEARCH(Z$1, $P233))), "Y", "")</f>
        <v/>
      </c>
      <c r="AA233" s="96" t="str">
        <f t="shared" si="1422"/>
        <v/>
      </c>
      <c r="AB233" s="254" t="str">
        <f t="shared" ref="AB233:AC233" si="1423">IF(OR(($T233 = "Y"),ISNUMBER(SEARCH(AB$1, $L233)), ISNUMBER(SEARCH(AB$1, $N233)), ISNUMBER(SEARCH(AB$1, $P233))), "Y", "")</f>
        <v>Y</v>
      </c>
      <c r="AC233" s="255" t="str">
        <f t="shared" si="1423"/>
        <v/>
      </c>
      <c r="AD233" s="96" t="str">
        <f t="shared" ref="AD233:AE233" si="1424">IF(OR(($AC233="Y"),($T233 = "Y"),ISNUMBER(SEARCH(AD$1, $L233)), ISNUMBER(SEARCH(AD$1, $N233)), ISNUMBER(SEARCH(AD$1, $P233))), "Y", "")</f>
        <v/>
      </c>
      <c r="AE233" s="96" t="str">
        <f t="shared" si="1424"/>
        <v/>
      </c>
      <c r="AF233" s="96" t="str">
        <f t="shared" si="8"/>
        <v/>
      </c>
      <c r="AG233" s="15">
        <f t="shared" si="476"/>
        <v>1</v>
      </c>
      <c r="AH233" s="250" t="s">
        <v>3072</v>
      </c>
      <c r="AI233" s="96" t="str">
        <f t="shared" si="1411"/>
        <v/>
      </c>
      <c r="AJ233" s="96" t="str">
        <f t="shared" si="1412"/>
        <v/>
      </c>
      <c r="AK233" s="96" t="str">
        <f t="shared" si="1413"/>
        <v/>
      </c>
      <c r="AL233" s="96" t="str">
        <f t="shared" ref="AL233:AM233" si="1425">IF((Z233="Y"),AH233,"")</f>
        <v/>
      </c>
      <c r="AM233" s="262" t="str">
        <f t="shared" si="1425"/>
        <v/>
      </c>
      <c r="AN233" s="235" t="str">
        <f t="shared" si="1415"/>
        <v>Snacks</v>
      </c>
      <c r="AO233" s="257" t="str">
        <f t="shared" si="1416"/>
        <v>Snacks</v>
      </c>
      <c r="AP233" s="96" t="str">
        <f t="shared" si="1417"/>
        <v/>
      </c>
      <c r="AQ233" s="96" t="str">
        <f t="shared" si="1418"/>
        <v/>
      </c>
      <c r="AR233" s="96"/>
      <c r="AS233" s="96" t="str">
        <f t="shared" si="1419"/>
        <v/>
      </c>
      <c r="AT233" s="96"/>
      <c r="AU233" s="96"/>
      <c r="AV233" s="96"/>
      <c r="AW233" s="96"/>
      <c r="AX233" s="96"/>
      <c r="AY233" s="96"/>
      <c r="AZ233" s="96"/>
      <c r="BA233" s="96"/>
      <c r="BB233" s="96"/>
      <c r="BC233" s="96"/>
      <c r="BD233" s="96"/>
      <c r="BE233" s="96"/>
      <c r="BF233" s="96"/>
      <c r="BG233" s="96"/>
      <c r="BH233" s="96"/>
      <c r="BI233" s="96"/>
      <c r="BJ233" s="96"/>
      <c r="BK233" s="96"/>
      <c r="BL233" s="96"/>
      <c r="BM233" s="96"/>
      <c r="BN233" s="96"/>
      <c r="BO233" s="96"/>
      <c r="BP233" s="96"/>
      <c r="BQ233" s="96"/>
      <c r="BR233" s="96"/>
      <c r="BS233" s="96"/>
      <c r="BT233" s="96"/>
      <c r="BU233" s="96"/>
      <c r="BV233" s="96"/>
      <c r="BW233" s="96"/>
      <c r="BX233" s="96"/>
      <c r="BY233" s="96"/>
      <c r="BZ233" s="96"/>
      <c r="CA233" s="96"/>
      <c r="CB233" s="96"/>
      <c r="CC233" s="96"/>
      <c r="CD233" s="96"/>
      <c r="CE233" s="96"/>
      <c r="CF233" s="96"/>
    </row>
    <row r="234" spans="1:84" ht="20.399999999999999">
      <c r="A234" s="249">
        <v>45089.915447025458</v>
      </c>
      <c r="B234" s="250" t="s">
        <v>817</v>
      </c>
      <c r="C234" s="251" t="str">
        <f t="array" ref="C234">UPPER(B234)</f>
        <v>KTANGUDU@GMAIL.COM</v>
      </c>
      <c r="D234" s="261" t="s">
        <v>395</v>
      </c>
      <c r="E234" s="250" t="s">
        <v>818</v>
      </c>
      <c r="F234" s="252" t="str">
        <f t="shared" si="0"/>
        <v>SRIDEVI TANGUDU</v>
      </c>
      <c r="G234" s="250" t="s">
        <v>4235</v>
      </c>
      <c r="H234" s="250" t="s">
        <v>18</v>
      </c>
      <c r="I234" s="250" t="s">
        <v>35</v>
      </c>
      <c r="J234" s="96"/>
      <c r="K234" s="96"/>
      <c r="L234" s="96"/>
      <c r="M234" s="250" t="s">
        <v>156</v>
      </c>
      <c r="N234" s="250" t="s">
        <v>3548</v>
      </c>
      <c r="O234" s="96"/>
      <c r="P234" s="96"/>
      <c r="Q234" s="250" t="s">
        <v>23</v>
      </c>
      <c r="R234" s="96"/>
      <c r="S234" s="254" t="s">
        <v>1731</v>
      </c>
      <c r="T234" s="255" t="str">
        <f t="shared" si="1"/>
        <v/>
      </c>
      <c r="U234" s="96" t="str">
        <f t="shared" ref="U234:V234" si="1426">IF(OR(($T234 = "Y"),ISNUMBER(SEARCH(U$1, $L234)), ISNUMBER(SEARCH(U$1, $N234)), ISNUMBER(SEARCH(U$1, $P234))), "Y", "")</f>
        <v/>
      </c>
      <c r="V234" s="255" t="str">
        <f t="shared" si="1426"/>
        <v/>
      </c>
      <c r="W234" s="96" t="str">
        <f t="shared" ref="W234:X234" si="1427">IF(OR(($V234="Y"),($T234 = "Y"),ISNUMBER(SEARCH(W$1, $L234)), ISNUMBER(SEARCH(W$1, $N234)), ISNUMBER(SEARCH(W$1, $P234))), "Y", "")</f>
        <v/>
      </c>
      <c r="X234" s="96" t="str">
        <f t="shared" si="1427"/>
        <v/>
      </c>
      <c r="Y234" s="255" t="str">
        <f t="shared" si="4"/>
        <v/>
      </c>
      <c r="Z234" s="254" t="str">
        <f t="shared" ref="Z234:AA234" si="1428">IF(OR(($Y234="Y"),($T234 = "Y"),ISNUMBER(SEARCH(Z$1, $L234)), ISNUMBER(SEARCH(Z$1, $N234)), ISNUMBER(SEARCH(Z$1, $P234))), "Y", "")</f>
        <v>Y</v>
      </c>
      <c r="AA234" s="96" t="str">
        <f t="shared" si="1428"/>
        <v/>
      </c>
      <c r="AB234" s="254" t="str">
        <f t="shared" ref="AB234:AC234" si="1429">IF(OR(($T234 = "Y"),ISNUMBER(SEARCH(AB$1, $L234)), ISNUMBER(SEARCH(AB$1, $N234)), ISNUMBER(SEARCH(AB$1, $P234))), "Y", "")</f>
        <v>Y</v>
      </c>
      <c r="AC234" s="255" t="str">
        <f t="shared" si="1429"/>
        <v/>
      </c>
      <c r="AD234" s="96" t="str">
        <f t="shared" ref="AD234:AE234" si="1430">IF(OR(($AC234="Y"),($T234 = "Y"),ISNUMBER(SEARCH(AD$1, $L234)), ISNUMBER(SEARCH(AD$1, $N234)), ISNUMBER(SEARCH(AD$1, $P234))), "Y", "")</f>
        <v/>
      </c>
      <c r="AE234" s="96" t="str">
        <f t="shared" si="1430"/>
        <v/>
      </c>
      <c r="AF234" s="96" t="str">
        <f t="shared" si="8"/>
        <v/>
      </c>
      <c r="AG234" s="15">
        <f t="shared" si="476"/>
        <v>2</v>
      </c>
      <c r="AH234" s="250" t="s">
        <v>3546</v>
      </c>
      <c r="AI234" s="96" t="str">
        <f t="shared" si="1411"/>
        <v/>
      </c>
      <c r="AJ234" s="96" t="str">
        <f t="shared" si="1412"/>
        <v/>
      </c>
      <c r="AK234" s="96" t="str">
        <f t="shared" si="1413"/>
        <v/>
      </c>
      <c r="AL234" s="235" t="str">
        <f>IF((Z234="Y"),AH234,"")</f>
        <v>MP</v>
      </c>
      <c r="AM234" s="262" t="str">
        <f>IF((AA234="Y"),AH234,"")</f>
        <v/>
      </c>
      <c r="AN234" s="235" t="str">
        <f t="shared" si="1415"/>
        <v>MP</v>
      </c>
      <c r="AO234" s="257" t="str">
        <f t="shared" si="1416"/>
        <v>MP</v>
      </c>
      <c r="AP234" s="96" t="str">
        <f t="shared" si="1417"/>
        <v/>
      </c>
      <c r="AQ234" s="96" t="str">
        <f t="shared" si="1418"/>
        <v/>
      </c>
      <c r="AR234" s="96"/>
      <c r="AS234" s="96" t="str">
        <f t="shared" si="1419"/>
        <v/>
      </c>
      <c r="AT234" s="96"/>
      <c r="AU234" s="235" t="s">
        <v>2662</v>
      </c>
      <c r="AV234" s="235" t="s">
        <v>979</v>
      </c>
      <c r="AW234" s="96"/>
      <c r="AX234" s="96"/>
      <c r="AY234" s="96"/>
      <c r="AZ234" s="96"/>
      <c r="BA234" s="96"/>
      <c r="BB234" s="96"/>
      <c r="BC234" s="96"/>
      <c r="BD234" s="96"/>
      <c r="BE234" s="96"/>
      <c r="BF234" s="96"/>
      <c r="BG234" s="96"/>
      <c r="BH234" s="96"/>
      <c r="BI234" s="96"/>
      <c r="BJ234" s="96"/>
      <c r="BK234" s="96"/>
      <c r="BL234" s="96"/>
      <c r="BM234" s="96"/>
      <c r="BN234" s="96"/>
      <c r="BO234" s="96"/>
      <c r="BP234" s="96"/>
      <c r="BQ234" s="96"/>
      <c r="BR234" s="96"/>
      <c r="BS234" s="96"/>
      <c r="BT234" s="96"/>
      <c r="BU234" s="96"/>
      <c r="BV234" s="96"/>
      <c r="BW234" s="96"/>
      <c r="BX234" s="96"/>
      <c r="BY234" s="96"/>
      <c r="BZ234" s="96"/>
      <c r="CA234" s="96"/>
      <c r="CB234" s="96"/>
      <c r="CC234" s="96"/>
      <c r="CD234" s="96"/>
      <c r="CE234" s="96"/>
      <c r="CF234" s="96"/>
    </row>
    <row r="235" spans="1:84" ht="20.399999999999999">
      <c r="A235" s="249">
        <v>45090.743136030098</v>
      </c>
      <c r="B235" s="250" t="s">
        <v>4236</v>
      </c>
      <c r="C235" s="251" t="str">
        <f t="array" ref="C235">UPPER(B235)</f>
        <v>RITETOSUG@GMAIL.COM</v>
      </c>
      <c r="D235" s="250" t="s">
        <v>4237</v>
      </c>
      <c r="E235" s="250" t="s">
        <v>4238</v>
      </c>
      <c r="F235" s="252" t="str">
        <f t="shared" si="0"/>
        <v xml:space="preserve">SUGUNA TUMPALA </v>
      </c>
      <c r="G235" s="253">
        <v>4693210283</v>
      </c>
      <c r="H235" s="250" t="s">
        <v>752</v>
      </c>
      <c r="I235" s="250" t="s">
        <v>35</v>
      </c>
      <c r="J235" s="96"/>
      <c r="K235" s="96"/>
      <c r="L235" s="96"/>
      <c r="M235" s="250" t="s">
        <v>30</v>
      </c>
      <c r="N235" s="250" t="s">
        <v>4239</v>
      </c>
      <c r="O235" s="96"/>
      <c r="P235" s="96"/>
      <c r="Q235" s="250" t="s">
        <v>23</v>
      </c>
      <c r="R235" s="96"/>
      <c r="S235" s="254" t="s">
        <v>1731</v>
      </c>
      <c r="T235" s="255" t="str">
        <f t="shared" si="1"/>
        <v/>
      </c>
      <c r="U235" s="254" t="str">
        <f t="shared" ref="U235:V235" si="1431">IF(OR(($T235 = "Y"),ISNUMBER(SEARCH(U$1, $L235)), ISNUMBER(SEARCH(U$1, $N235)), ISNUMBER(SEARCH(U$1, $P235))), "Y", "")</f>
        <v>Y</v>
      </c>
      <c r="V235" s="258" t="str">
        <f t="shared" si="1431"/>
        <v>Y</v>
      </c>
      <c r="W235" s="254" t="str">
        <f t="shared" ref="W235:X235" si="1432">IF(OR(($V235="Y"),($T235 = "Y"),ISNUMBER(SEARCH(W$1, $L235)), ISNUMBER(SEARCH(W$1, $N235)), ISNUMBER(SEARCH(W$1, $P235))), "Y", "")</f>
        <v>Y</v>
      </c>
      <c r="X235" s="254" t="str">
        <f t="shared" si="1432"/>
        <v>Y</v>
      </c>
      <c r="Y235" s="258" t="str">
        <f t="shared" si="4"/>
        <v>Y</v>
      </c>
      <c r="Z235" s="254" t="str">
        <f t="shared" ref="Z235:AA235" si="1433">IF(OR(($Y235="Y"),($T235 = "Y"),ISNUMBER(SEARCH(Z$1, $L235)), ISNUMBER(SEARCH(Z$1, $N235)), ISNUMBER(SEARCH(Z$1, $P235))), "Y", "")</f>
        <v>Y</v>
      </c>
      <c r="AA235" s="254" t="str">
        <f t="shared" si="1433"/>
        <v>Y</v>
      </c>
      <c r="AB235" s="254" t="str">
        <f t="shared" ref="AB235:AC235" si="1434">IF(OR(($T235 = "Y"),ISNUMBER(SEARCH(AB$1, $L235)), ISNUMBER(SEARCH(AB$1, $N235)), ISNUMBER(SEARCH(AB$1, $P235))), "Y", "")</f>
        <v>Y</v>
      </c>
      <c r="AC235" s="255" t="str">
        <f t="shared" si="1434"/>
        <v/>
      </c>
      <c r="AD235" s="96" t="str">
        <f t="shared" ref="AD235:AE235" si="1435">IF(OR(($AC235="Y"),($T235 = "Y"),ISNUMBER(SEARCH(AD$1, $L235)), ISNUMBER(SEARCH(AD$1, $N235)), ISNUMBER(SEARCH(AD$1, $P235))), "Y", "")</f>
        <v/>
      </c>
      <c r="AE235" s="96" t="str">
        <f t="shared" si="1435"/>
        <v/>
      </c>
      <c r="AF235" s="96" t="str">
        <f t="shared" si="8"/>
        <v/>
      </c>
      <c r="AG235" s="15">
        <f t="shared" si="476"/>
        <v>6</v>
      </c>
      <c r="AH235" s="250" t="s">
        <v>3546</v>
      </c>
      <c r="AI235" s="235" t="str">
        <f t="shared" ref="AI235:AI249" si="1436">IF(AND((S235="F"),(U235="Y")),"MP","")</f>
        <v>MP</v>
      </c>
      <c r="AJ235" s="235" t="str">
        <f t="shared" ref="AJ235:AJ249" si="1437">IF(AND((S235="F"),(W235="Y")),"MP","")</f>
        <v>MP</v>
      </c>
      <c r="AK235" s="235" t="str">
        <f t="shared" ref="AK235:AK249" si="1438">IF(AND((S235="F"),(X235="Y")),"MP","")</f>
        <v>MP</v>
      </c>
      <c r="AL235" s="235" t="str">
        <f t="shared" ref="AL235:AL249" si="1439">IF(AND((S235="F"),(Z235="Y")),"MP","")</f>
        <v>MP</v>
      </c>
      <c r="AM235" s="256" t="str">
        <f t="shared" ref="AM235:AM238" si="1440">IF(AND((S235="F"),(AA235="Y")),"MP","")</f>
        <v>MP</v>
      </c>
      <c r="AN235" s="235" t="str">
        <f t="shared" ref="AN235:AN249" si="1441">IF(AND((S235="F"),(AB235="Y")),"MP","")</f>
        <v>MP</v>
      </c>
      <c r="AO235" s="257" t="str">
        <f t="shared" ref="AO235:AO249" si="1442">IF(AND((S235="F"),(AB235="Y")),"MP","")</f>
        <v>MP</v>
      </c>
      <c r="AP235" s="96" t="str">
        <f t="shared" ref="AP235:AP249" si="1443">IF(AND((S235="F"),(AD235="Y")),"MP","")</f>
        <v/>
      </c>
      <c r="AQ235" s="96" t="str">
        <f t="shared" ref="AQ235:AQ249" si="1444">IF(AND((S235="F"),(AE235="Y")),"MP","")</f>
        <v/>
      </c>
      <c r="AR235" s="96" t="str">
        <f t="shared" ref="AR235:AR249" si="1445">IF(AND((T235="F"),(AD235="Y")),"MP","")</f>
        <v/>
      </c>
      <c r="AS235" s="96" t="str">
        <f t="shared" ref="AS235:AS249" si="1446">IF(AND((S235="F"),(AF235="Y")),"MP","")</f>
        <v/>
      </c>
      <c r="AT235" s="96"/>
      <c r="AU235" s="96"/>
      <c r="AV235" s="96"/>
      <c r="AW235" s="96"/>
      <c r="AX235" s="96"/>
      <c r="AY235" s="96"/>
      <c r="AZ235" s="96"/>
      <c r="BA235" s="96"/>
      <c r="BB235" s="96"/>
      <c r="BC235" s="96"/>
      <c r="BD235" s="96"/>
      <c r="BE235" s="96"/>
      <c r="BF235" s="96"/>
      <c r="BG235" s="96"/>
      <c r="BH235" s="96"/>
      <c r="BI235" s="96"/>
      <c r="BJ235" s="96"/>
      <c r="BK235" s="96"/>
      <c r="BL235" s="96"/>
      <c r="BM235" s="96"/>
      <c r="BN235" s="96"/>
      <c r="BO235" s="96"/>
      <c r="BP235" s="96"/>
      <c r="BQ235" s="96"/>
      <c r="BR235" s="96"/>
      <c r="BS235" s="96"/>
      <c r="BT235" s="96"/>
      <c r="BU235" s="96"/>
      <c r="BV235" s="96"/>
      <c r="BW235" s="96"/>
      <c r="BX235" s="96"/>
      <c r="BY235" s="96"/>
      <c r="BZ235" s="96"/>
      <c r="CA235" s="96"/>
      <c r="CB235" s="96"/>
      <c r="CC235" s="96"/>
      <c r="CD235" s="96"/>
      <c r="CE235" s="96"/>
      <c r="CF235" s="96"/>
    </row>
    <row r="236" spans="1:84" ht="20.399999999999999">
      <c r="A236" s="249">
        <v>45091.421571724539</v>
      </c>
      <c r="B236" s="250" t="s">
        <v>4240</v>
      </c>
      <c r="C236" s="251" t="str">
        <f t="array" ref="C236">UPPER(B236)</f>
        <v>KSARITHABTECH@GMAIL.COM</v>
      </c>
      <c r="D236" s="250" t="s">
        <v>4241</v>
      </c>
      <c r="E236" s="250" t="s">
        <v>4242</v>
      </c>
      <c r="F236" s="252" t="str">
        <f t="shared" si="0"/>
        <v xml:space="preserve">SARITHAKANNAIAHGARI </v>
      </c>
      <c r="G236" s="253">
        <v>2245074982</v>
      </c>
      <c r="H236" s="250" t="s">
        <v>752</v>
      </c>
      <c r="I236" s="250" t="s">
        <v>20</v>
      </c>
      <c r="J236" s="250" t="s">
        <v>4243</v>
      </c>
      <c r="K236" s="250" t="s">
        <v>30</v>
      </c>
      <c r="L236" s="250" t="s">
        <v>3584</v>
      </c>
      <c r="M236" s="96"/>
      <c r="N236" s="96"/>
      <c r="O236" s="96"/>
      <c r="P236" s="96"/>
      <c r="Q236" s="250" t="s">
        <v>23</v>
      </c>
      <c r="R236" s="96"/>
      <c r="S236" s="254" t="s">
        <v>1731</v>
      </c>
      <c r="T236" s="255" t="str">
        <f t="shared" si="1"/>
        <v/>
      </c>
      <c r="U236" s="254" t="str">
        <f t="shared" ref="U236:V236" si="1447">IF(OR(($T236 = "Y"),ISNUMBER(SEARCH(U$1, $L236)), ISNUMBER(SEARCH(U$1, $N236)), ISNUMBER(SEARCH(U$1, $P236))), "Y", "")</f>
        <v>Y</v>
      </c>
      <c r="V236" s="255" t="str">
        <f t="shared" si="1447"/>
        <v/>
      </c>
      <c r="W236" s="96" t="str">
        <f t="shared" ref="W236:X236" si="1448">IF(OR(($V236="Y"),($T236 = "Y"),ISNUMBER(SEARCH(W$1, $L236)), ISNUMBER(SEARCH(W$1, $N236)), ISNUMBER(SEARCH(W$1, $P236))), "Y", "")</f>
        <v/>
      </c>
      <c r="X236" s="254" t="str">
        <f t="shared" si="1448"/>
        <v>Y</v>
      </c>
      <c r="Y236" s="258" t="str">
        <f t="shared" si="4"/>
        <v>Y</v>
      </c>
      <c r="Z236" s="254" t="str">
        <f t="shared" ref="Z236:AA236" si="1449">IF(OR(($Y236="Y"),($T236 = "Y"),ISNUMBER(SEARCH(Z$1, $L236)), ISNUMBER(SEARCH(Z$1, $N236)), ISNUMBER(SEARCH(Z$1, $P236))), "Y", "")</f>
        <v>Y</v>
      </c>
      <c r="AA236" s="254" t="str">
        <f t="shared" si="1449"/>
        <v>Y</v>
      </c>
      <c r="AB236" s="254" t="str">
        <f t="shared" ref="AB236:AC236" si="1450">IF(OR(($T236 = "Y"),ISNUMBER(SEARCH(AB$1, $L236)), ISNUMBER(SEARCH(AB$1, $N236)), ISNUMBER(SEARCH(AB$1, $P236))), "Y", "")</f>
        <v>Y</v>
      </c>
      <c r="AC236" s="255" t="str">
        <f t="shared" si="1450"/>
        <v/>
      </c>
      <c r="AD236" s="96" t="str">
        <f t="shared" ref="AD236:AE236" si="1451">IF(OR(($AC236="Y"),($T236 = "Y"),ISNUMBER(SEARCH(AD$1, $L236)), ISNUMBER(SEARCH(AD$1, $N236)), ISNUMBER(SEARCH(AD$1, $P236))), "Y", "")</f>
        <v/>
      </c>
      <c r="AE236" s="254" t="str">
        <f t="shared" si="1451"/>
        <v>Y</v>
      </c>
      <c r="AF236" s="254" t="str">
        <f t="shared" si="8"/>
        <v>Y</v>
      </c>
      <c r="AG236" s="15">
        <f t="shared" si="476"/>
        <v>7</v>
      </c>
      <c r="AH236" s="250" t="s">
        <v>3546</v>
      </c>
      <c r="AI236" s="235" t="str">
        <f t="shared" si="1436"/>
        <v>MP</v>
      </c>
      <c r="AJ236" s="96" t="str">
        <f t="shared" si="1437"/>
        <v/>
      </c>
      <c r="AK236" s="235" t="str">
        <f t="shared" si="1438"/>
        <v>MP</v>
      </c>
      <c r="AL236" s="235" t="str">
        <f t="shared" si="1439"/>
        <v>MP</v>
      </c>
      <c r="AM236" s="256" t="str">
        <f t="shared" si="1440"/>
        <v>MP</v>
      </c>
      <c r="AN236" s="235" t="str">
        <f t="shared" si="1441"/>
        <v>MP</v>
      </c>
      <c r="AO236" s="257" t="str">
        <f t="shared" si="1442"/>
        <v>MP</v>
      </c>
      <c r="AP236" s="96" t="str">
        <f t="shared" si="1443"/>
        <v/>
      </c>
      <c r="AQ236" s="235" t="str">
        <f t="shared" si="1444"/>
        <v>MP</v>
      </c>
      <c r="AR236" s="96" t="str">
        <f t="shared" si="1445"/>
        <v/>
      </c>
      <c r="AS236" s="235" t="str">
        <f t="shared" si="1446"/>
        <v>MP</v>
      </c>
      <c r="AT236" s="96"/>
      <c r="AU236" s="235" t="s">
        <v>2662</v>
      </c>
      <c r="AV236" s="235" t="s">
        <v>979</v>
      </c>
      <c r="AW236" s="96"/>
      <c r="AX236" s="96"/>
      <c r="AY236" s="96"/>
      <c r="AZ236" s="96"/>
      <c r="BA236" s="96"/>
      <c r="BB236" s="96"/>
      <c r="BC236" s="96"/>
      <c r="BD236" s="96"/>
      <c r="BE236" s="96"/>
      <c r="BF236" s="96"/>
      <c r="BG236" s="96"/>
      <c r="BH236" s="96"/>
      <c r="BI236" s="96"/>
      <c r="BJ236" s="96"/>
      <c r="BK236" s="96"/>
      <c r="BL236" s="96"/>
      <c r="BM236" s="96"/>
      <c r="BN236" s="96"/>
      <c r="BO236" s="96"/>
      <c r="BP236" s="96"/>
      <c r="BQ236" s="96"/>
      <c r="BR236" s="96"/>
      <c r="BS236" s="96"/>
      <c r="BT236" s="96"/>
      <c r="BU236" s="96"/>
      <c r="BV236" s="96"/>
      <c r="BW236" s="96"/>
      <c r="BX236" s="96"/>
      <c r="BY236" s="96"/>
      <c r="BZ236" s="96"/>
      <c r="CA236" s="96"/>
      <c r="CB236" s="96"/>
      <c r="CC236" s="96"/>
      <c r="CD236" s="96"/>
      <c r="CE236" s="96"/>
      <c r="CF236" s="96"/>
    </row>
    <row r="237" spans="1:84" ht="20.399999999999999">
      <c r="A237" s="249">
        <v>45091.875884305555</v>
      </c>
      <c r="B237" s="250" t="s">
        <v>4244</v>
      </c>
      <c r="C237" s="251" t="str">
        <f t="array" ref="C237">UPPER(B237)</f>
        <v>PRASUNA.PENDYALA@GMAIL.COM</v>
      </c>
      <c r="D237" s="250" t="s">
        <v>4245</v>
      </c>
      <c r="E237" s="250" t="s">
        <v>4246</v>
      </c>
      <c r="F237" s="252" t="str">
        <f t="shared" si="0"/>
        <v xml:space="preserve">PRASUNAPENDYALA </v>
      </c>
      <c r="G237" s="253">
        <v>2144128367</v>
      </c>
      <c r="H237" s="250" t="s">
        <v>752</v>
      </c>
      <c r="I237" s="250" t="s">
        <v>20</v>
      </c>
      <c r="J237" s="250" t="s">
        <v>4247</v>
      </c>
      <c r="K237" s="250" t="s">
        <v>156</v>
      </c>
      <c r="L237" s="250" t="s">
        <v>3498</v>
      </c>
      <c r="M237" s="96"/>
      <c r="N237" s="96"/>
      <c r="O237" s="96"/>
      <c r="P237" s="96"/>
      <c r="Q237" s="250" t="s">
        <v>23</v>
      </c>
      <c r="R237" s="96"/>
      <c r="S237" s="254" t="s">
        <v>1731</v>
      </c>
      <c r="T237" s="258" t="str">
        <f t="shared" si="1"/>
        <v>Y</v>
      </c>
      <c r="U237" s="254" t="str">
        <f t="shared" ref="U237:V237" si="1452">IF(OR(($T237 = "Y"),ISNUMBER(SEARCH(U$1, $L237)), ISNUMBER(SEARCH(U$1, $N237)), ISNUMBER(SEARCH(U$1, $P237))), "Y", "")</f>
        <v>Y</v>
      </c>
      <c r="V237" s="258" t="str">
        <f t="shared" si="1452"/>
        <v>Y</v>
      </c>
      <c r="W237" s="254" t="str">
        <f t="shared" ref="W237:X237" si="1453">IF(OR(($V237="Y"),($T237 = "Y"),ISNUMBER(SEARCH(W$1, $L237)), ISNUMBER(SEARCH(W$1, $N237)), ISNUMBER(SEARCH(W$1, $P237))), "Y", "")</f>
        <v>Y</v>
      </c>
      <c r="X237" s="254" t="str">
        <f t="shared" si="1453"/>
        <v>Y</v>
      </c>
      <c r="Y237" s="258" t="str">
        <f t="shared" si="4"/>
        <v>Y</v>
      </c>
      <c r="Z237" s="254" t="str">
        <f t="shared" ref="Z237:AA237" si="1454">IF(OR(($Y237="Y"),($T237 = "Y"),ISNUMBER(SEARCH(Z$1, $L237)), ISNUMBER(SEARCH(Z$1, $N237)), ISNUMBER(SEARCH(Z$1, $P237))), "Y", "")</f>
        <v>Y</v>
      </c>
      <c r="AA237" s="254" t="str">
        <f t="shared" si="1454"/>
        <v>Y</v>
      </c>
      <c r="AB237" s="254" t="str">
        <f t="shared" ref="AB237:AC237" si="1455">IF(OR(($T237 = "Y"),ISNUMBER(SEARCH(AB$1, $L237)), ISNUMBER(SEARCH(AB$1, $N237)), ISNUMBER(SEARCH(AB$1, $P237))), "Y", "")</f>
        <v>Y</v>
      </c>
      <c r="AC237" s="258" t="str">
        <f t="shared" si="1455"/>
        <v>Y</v>
      </c>
      <c r="AD237" s="254" t="str">
        <f t="shared" ref="AD237:AE237" si="1456">IF(OR(($AC237="Y"),($T237 = "Y"),ISNUMBER(SEARCH(AD$1, $L237)), ISNUMBER(SEARCH(AD$1, $N237)), ISNUMBER(SEARCH(AD$1, $P237))), "Y", "")</f>
        <v>Y</v>
      </c>
      <c r="AE237" s="254" t="str">
        <f t="shared" si="1456"/>
        <v>Y</v>
      </c>
      <c r="AF237" s="254" t="str">
        <f t="shared" si="8"/>
        <v>Y</v>
      </c>
      <c r="AG237" s="15">
        <f t="shared" si="476"/>
        <v>9</v>
      </c>
      <c r="AH237" s="250" t="s">
        <v>3546</v>
      </c>
      <c r="AI237" s="235" t="str">
        <f t="shared" si="1436"/>
        <v>MP</v>
      </c>
      <c r="AJ237" s="235" t="str">
        <f t="shared" si="1437"/>
        <v>MP</v>
      </c>
      <c r="AK237" s="235" t="str">
        <f t="shared" si="1438"/>
        <v>MP</v>
      </c>
      <c r="AL237" s="235" t="str">
        <f t="shared" si="1439"/>
        <v>MP</v>
      </c>
      <c r="AM237" s="256" t="str">
        <f t="shared" si="1440"/>
        <v>MP</v>
      </c>
      <c r="AN237" s="235" t="str">
        <f t="shared" si="1441"/>
        <v>MP</v>
      </c>
      <c r="AO237" s="257" t="str">
        <f t="shared" si="1442"/>
        <v>MP</v>
      </c>
      <c r="AP237" s="235" t="str">
        <f t="shared" si="1443"/>
        <v>MP</v>
      </c>
      <c r="AQ237" s="235" t="str">
        <f t="shared" si="1444"/>
        <v>MP</v>
      </c>
      <c r="AR237" s="96" t="str">
        <f t="shared" si="1445"/>
        <v/>
      </c>
      <c r="AS237" s="235" t="str">
        <f t="shared" si="1446"/>
        <v>MP</v>
      </c>
      <c r="AT237" s="96"/>
      <c r="AU237" s="96"/>
      <c r="AV237" s="96"/>
      <c r="AW237" s="96"/>
      <c r="AX237" s="96"/>
      <c r="AY237" s="96"/>
      <c r="AZ237" s="96"/>
      <c r="BA237" s="96"/>
      <c r="BB237" s="96"/>
      <c r="BC237" s="96"/>
      <c r="BD237" s="96"/>
      <c r="BE237" s="96"/>
      <c r="BF237" s="96"/>
      <c r="BG237" s="96"/>
      <c r="BH237" s="96"/>
      <c r="BI237" s="96"/>
      <c r="BJ237" s="96"/>
      <c r="BK237" s="96"/>
      <c r="BL237" s="96"/>
      <c r="BM237" s="96"/>
      <c r="BN237" s="96"/>
      <c r="BO237" s="96"/>
      <c r="BP237" s="96"/>
      <c r="BQ237" s="96"/>
      <c r="BR237" s="96"/>
      <c r="BS237" s="96"/>
      <c r="BT237" s="96"/>
      <c r="BU237" s="96"/>
      <c r="BV237" s="96"/>
      <c r="BW237" s="96"/>
      <c r="BX237" s="96"/>
      <c r="BY237" s="96"/>
      <c r="BZ237" s="96"/>
      <c r="CA237" s="96"/>
      <c r="CB237" s="96"/>
      <c r="CC237" s="96"/>
      <c r="CD237" s="96"/>
      <c r="CE237" s="96"/>
      <c r="CF237" s="96"/>
    </row>
    <row r="238" spans="1:84" ht="20.399999999999999">
      <c r="A238" s="249">
        <v>45091.957840381947</v>
      </c>
      <c r="B238" s="250" t="s">
        <v>4248</v>
      </c>
      <c r="C238" s="251" t="str">
        <f t="array" ref="C238">UPPER(B238)</f>
        <v>BOMMUSOWMYA7@GMAIL.COM</v>
      </c>
      <c r="D238" s="251" t="s">
        <v>3414</v>
      </c>
      <c r="E238" s="250" t="s">
        <v>4249</v>
      </c>
      <c r="F238" s="252" t="str">
        <f t="shared" si="0"/>
        <v>SOWMYABOMMU</v>
      </c>
      <c r="G238" s="253">
        <v>2147997259</v>
      </c>
      <c r="H238" s="250" t="s">
        <v>18</v>
      </c>
      <c r="I238" s="250" t="s">
        <v>2493</v>
      </c>
      <c r="J238" s="96"/>
      <c r="K238" s="96"/>
      <c r="L238" s="96"/>
      <c r="M238" s="96"/>
      <c r="N238" s="96"/>
      <c r="O238" s="250" t="s">
        <v>4250</v>
      </c>
      <c r="P238" s="250" t="s">
        <v>3584</v>
      </c>
      <c r="Q238" s="250" t="s">
        <v>23</v>
      </c>
      <c r="R238" s="96"/>
      <c r="S238" s="254" t="s">
        <v>1731</v>
      </c>
      <c r="T238" s="255" t="str">
        <f t="shared" si="1"/>
        <v/>
      </c>
      <c r="U238" s="254" t="str">
        <f t="shared" ref="U238:V238" si="1457">IF(OR(($T238 = "Y"),ISNUMBER(SEARCH(U$1, $L238)), ISNUMBER(SEARCH(U$1, $N238)), ISNUMBER(SEARCH(U$1, $P238))), "Y", "")</f>
        <v>Y</v>
      </c>
      <c r="V238" s="255" t="str">
        <f t="shared" si="1457"/>
        <v/>
      </c>
      <c r="W238" s="96" t="str">
        <f t="shared" ref="W238:X238" si="1458">IF(OR(($V238="Y"),($T238 = "Y"),ISNUMBER(SEARCH(W$1, $L238)), ISNUMBER(SEARCH(W$1, $N238)), ISNUMBER(SEARCH(W$1, $P238))), "Y", "")</f>
        <v/>
      </c>
      <c r="X238" s="254" t="str">
        <f t="shared" si="1458"/>
        <v>Y</v>
      </c>
      <c r="Y238" s="258" t="str">
        <f t="shared" si="4"/>
        <v>Y</v>
      </c>
      <c r="Z238" s="254" t="str">
        <f t="shared" ref="Z238:AA238" si="1459">IF(OR(($Y238="Y"),($T238 = "Y"),ISNUMBER(SEARCH(Z$1, $L238)), ISNUMBER(SEARCH(Z$1, $N238)), ISNUMBER(SEARCH(Z$1, $P238))), "Y", "")</f>
        <v>Y</v>
      </c>
      <c r="AA238" s="254" t="str">
        <f t="shared" si="1459"/>
        <v>Y</v>
      </c>
      <c r="AB238" s="254" t="str">
        <f t="shared" ref="AB238:AC238" si="1460">IF(OR(($T238 = "Y"),ISNUMBER(SEARCH(AB$1, $L238)), ISNUMBER(SEARCH(AB$1, $N238)), ISNUMBER(SEARCH(AB$1, $P238))), "Y", "")</f>
        <v>Y</v>
      </c>
      <c r="AC238" s="255" t="str">
        <f t="shared" si="1460"/>
        <v/>
      </c>
      <c r="AD238" s="96" t="str">
        <f t="shared" ref="AD238:AE238" si="1461">IF(OR(($AC238="Y"),($T238 = "Y"),ISNUMBER(SEARCH(AD$1, $L238)), ISNUMBER(SEARCH(AD$1, $N238)), ISNUMBER(SEARCH(AD$1, $P238))), "Y", "")</f>
        <v/>
      </c>
      <c r="AE238" s="254" t="str">
        <f t="shared" si="1461"/>
        <v>Y</v>
      </c>
      <c r="AF238" s="254" t="str">
        <f t="shared" si="8"/>
        <v>Y</v>
      </c>
      <c r="AG238" s="15">
        <f t="shared" si="476"/>
        <v>7</v>
      </c>
      <c r="AH238" s="250" t="s">
        <v>3546</v>
      </c>
      <c r="AI238" s="235" t="str">
        <f t="shared" si="1436"/>
        <v>MP</v>
      </c>
      <c r="AJ238" s="96" t="str">
        <f t="shared" si="1437"/>
        <v/>
      </c>
      <c r="AK238" s="235" t="str">
        <f t="shared" si="1438"/>
        <v>MP</v>
      </c>
      <c r="AL238" s="235" t="str">
        <f t="shared" si="1439"/>
        <v>MP</v>
      </c>
      <c r="AM238" s="256" t="str">
        <f t="shared" si="1440"/>
        <v>MP</v>
      </c>
      <c r="AN238" s="235" t="str">
        <f t="shared" si="1441"/>
        <v>MP</v>
      </c>
      <c r="AO238" s="257" t="str">
        <f t="shared" si="1442"/>
        <v>MP</v>
      </c>
      <c r="AP238" s="96" t="str">
        <f t="shared" si="1443"/>
        <v/>
      </c>
      <c r="AQ238" s="235" t="str">
        <f t="shared" si="1444"/>
        <v>MP</v>
      </c>
      <c r="AR238" s="96" t="str">
        <f t="shared" si="1445"/>
        <v/>
      </c>
      <c r="AS238" s="235" t="str">
        <f t="shared" si="1446"/>
        <v>MP</v>
      </c>
      <c r="AT238" s="96"/>
      <c r="AU238" s="235" t="s">
        <v>2662</v>
      </c>
      <c r="AV238" s="235" t="s">
        <v>979</v>
      </c>
      <c r="AW238" s="96"/>
      <c r="AX238" s="96"/>
      <c r="AY238" s="96"/>
      <c r="AZ238" s="96"/>
      <c r="BA238" s="96"/>
      <c r="BB238" s="96"/>
      <c r="BC238" s="96"/>
      <c r="BD238" s="96"/>
      <c r="BE238" s="96"/>
      <c r="BF238" s="96"/>
      <c r="BG238" s="96"/>
      <c r="BH238" s="96"/>
      <c r="BI238" s="96"/>
      <c r="BJ238" s="96"/>
      <c r="BK238" s="96"/>
      <c r="BL238" s="96"/>
      <c r="BM238" s="96"/>
      <c r="BN238" s="96"/>
      <c r="BO238" s="96"/>
      <c r="BP238" s="96"/>
      <c r="BQ238" s="96"/>
      <c r="BR238" s="96"/>
      <c r="BS238" s="96"/>
      <c r="BT238" s="96"/>
      <c r="BU238" s="96"/>
      <c r="BV238" s="96"/>
      <c r="BW238" s="96"/>
      <c r="BX238" s="96"/>
      <c r="BY238" s="96"/>
      <c r="BZ238" s="96"/>
      <c r="CA238" s="96"/>
      <c r="CB238" s="96"/>
      <c r="CC238" s="96"/>
      <c r="CD238" s="96"/>
      <c r="CE238" s="96"/>
      <c r="CF238" s="96"/>
    </row>
    <row r="239" spans="1:84" ht="20.399999999999999">
      <c r="A239" s="249">
        <v>45092.031363090282</v>
      </c>
      <c r="B239" s="250" t="s">
        <v>595</v>
      </c>
      <c r="C239" s="251" t="str">
        <f t="array" ref="C239">UPPER(B239)</f>
        <v>SRIVIDYA.PONNAPALLI@GMAIL.COM</v>
      </c>
      <c r="D239" s="250" t="s">
        <v>4251</v>
      </c>
      <c r="E239" s="250" t="s">
        <v>597</v>
      </c>
      <c r="F239" s="252" t="str">
        <f t="shared" si="0"/>
        <v xml:space="preserve">SRIVIDYA JANDHYALA </v>
      </c>
      <c r="G239" s="253">
        <v>9139482849</v>
      </c>
      <c r="H239" s="250" t="s">
        <v>18</v>
      </c>
      <c r="I239" s="250" t="s">
        <v>35</v>
      </c>
      <c r="J239" s="96"/>
      <c r="K239" s="96"/>
      <c r="L239" s="96"/>
      <c r="M239" s="250" t="s">
        <v>30</v>
      </c>
      <c r="N239" s="250" t="s">
        <v>3573</v>
      </c>
      <c r="O239" s="96"/>
      <c r="P239" s="96"/>
      <c r="Q239" s="250" t="s">
        <v>23</v>
      </c>
      <c r="R239" s="96"/>
      <c r="S239" s="254" t="s">
        <v>1731</v>
      </c>
      <c r="T239" s="255" t="str">
        <f t="shared" si="1"/>
        <v/>
      </c>
      <c r="U239" s="96" t="str">
        <f t="shared" ref="U239:V239" si="1462">IF(OR(($T239 = "Y"),ISNUMBER(SEARCH(U$1, $L239)), ISNUMBER(SEARCH(U$1, $N239)), ISNUMBER(SEARCH(U$1, $P239))), "Y", "")</f>
        <v/>
      </c>
      <c r="V239" s="255" t="str">
        <f t="shared" si="1462"/>
        <v/>
      </c>
      <c r="W239" s="96" t="str">
        <f t="shared" ref="W239:X239" si="1463">IF(OR(($V239="Y"),($T239 = "Y"),ISNUMBER(SEARCH(W$1, $L239)), ISNUMBER(SEARCH(W$1, $N239)), ISNUMBER(SEARCH(W$1, $P239))), "Y", "")</f>
        <v/>
      </c>
      <c r="X239" s="254" t="str">
        <f t="shared" si="1463"/>
        <v>Y</v>
      </c>
      <c r="Y239" s="255" t="str">
        <f t="shared" si="4"/>
        <v/>
      </c>
      <c r="Z239" s="254" t="str">
        <f t="shared" ref="Z239:AA239" si="1464">IF(OR(($Y239="Y"),($T239 = "Y"),ISNUMBER(SEARCH(Z$1, $L239)), ISNUMBER(SEARCH(Z$1, $N239)), ISNUMBER(SEARCH(Z$1, $P239))), "Y", "")</f>
        <v>Y</v>
      </c>
      <c r="AA239" s="96" t="str">
        <f t="shared" si="1464"/>
        <v/>
      </c>
      <c r="AB239" s="96" t="str">
        <f t="shared" ref="AB239:AC239" si="1465">IF(OR(($T239 = "Y"),ISNUMBER(SEARCH(AB$1, $L239)), ISNUMBER(SEARCH(AB$1, $N239)), ISNUMBER(SEARCH(AB$1, $P239))), "Y", "")</f>
        <v/>
      </c>
      <c r="AC239" s="255" t="str">
        <f t="shared" si="1465"/>
        <v/>
      </c>
      <c r="AD239" s="96" t="str">
        <f t="shared" ref="AD239:AE239" si="1466">IF(OR(($AC239="Y"),($T239 = "Y"),ISNUMBER(SEARCH(AD$1, $L239)), ISNUMBER(SEARCH(AD$1, $N239)), ISNUMBER(SEARCH(AD$1, $P239))), "Y", "")</f>
        <v/>
      </c>
      <c r="AE239" s="96" t="str">
        <f t="shared" si="1466"/>
        <v/>
      </c>
      <c r="AF239" s="96" t="str">
        <f t="shared" si="8"/>
        <v/>
      </c>
      <c r="AG239" s="15">
        <f t="shared" si="476"/>
        <v>2</v>
      </c>
      <c r="AH239" s="250" t="s">
        <v>3546</v>
      </c>
      <c r="AI239" s="96" t="str">
        <f t="shared" si="1436"/>
        <v/>
      </c>
      <c r="AJ239" s="96" t="str">
        <f t="shared" si="1437"/>
        <v/>
      </c>
      <c r="AK239" s="235" t="str">
        <f t="shared" si="1438"/>
        <v>MP</v>
      </c>
      <c r="AL239" s="235" t="str">
        <f t="shared" si="1439"/>
        <v>MP</v>
      </c>
      <c r="AM239" s="262" t="str">
        <f t="shared" ref="AM239:AM240" si="1467">IF((AA239="Y"),AI239,"")</f>
        <v/>
      </c>
      <c r="AN239" s="96" t="str">
        <f t="shared" si="1441"/>
        <v/>
      </c>
      <c r="AO239" s="264" t="str">
        <f t="shared" si="1442"/>
        <v/>
      </c>
      <c r="AP239" s="96" t="str">
        <f t="shared" si="1443"/>
        <v/>
      </c>
      <c r="AQ239" s="96" t="str">
        <f t="shared" si="1444"/>
        <v/>
      </c>
      <c r="AR239" s="96" t="str">
        <f t="shared" si="1445"/>
        <v/>
      </c>
      <c r="AS239" s="96" t="str">
        <f t="shared" si="1446"/>
        <v/>
      </c>
      <c r="AT239" s="96"/>
      <c r="AU239" s="96"/>
      <c r="AV239" s="96"/>
      <c r="AW239" s="96"/>
      <c r="AX239" s="96"/>
      <c r="AY239" s="96"/>
      <c r="AZ239" s="96"/>
      <c r="BA239" s="96"/>
      <c r="BB239" s="96"/>
      <c r="BC239" s="96"/>
      <c r="BD239" s="96"/>
      <c r="BE239" s="96"/>
      <c r="BF239" s="96"/>
      <c r="BG239" s="96"/>
      <c r="BH239" s="96"/>
      <c r="BI239" s="96"/>
      <c r="BJ239" s="96"/>
      <c r="BK239" s="96"/>
      <c r="BL239" s="96"/>
      <c r="BM239" s="96"/>
      <c r="BN239" s="96"/>
      <c r="BO239" s="96"/>
      <c r="BP239" s="96"/>
      <c r="BQ239" s="96"/>
      <c r="BR239" s="96"/>
      <c r="BS239" s="96"/>
      <c r="BT239" s="96"/>
      <c r="BU239" s="96"/>
      <c r="BV239" s="96"/>
      <c r="BW239" s="96"/>
      <c r="BX239" s="96"/>
      <c r="BY239" s="96"/>
      <c r="BZ239" s="96"/>
      <c r="CA239" s="96"/>
      <c r="CB239" s="96"/>
      <c r="CC239" s="96"/>
      <c r="CD239" s="96"/>
      <c r="CE239" s="96"/>
      <c r="CF239" s="96"/>
    </row>
    <row r="240" spans="1:84" ht="20.399999999999999">
      <c r="A240" s="249">
        <v>45092.514561365737</v>
      </c>
      <c r="B240" s="250" t="s">
        <v>4252</v>
      </c>
      <c r="C240" s="251" t="str">
        <f t="array" ref="C240">UPPER(B240)</f>
        <v>NAISHAT3@GMAIL.COM</v>
      </c>
      <c r="D240" s="250" t="s">
        <v>4253</v>
      </c>
      <c r="E240" s="250" t="s">
        <v>4254</v>
      </c>
      <c r="F240" s="252" t="str">
        <f t="shared" si="0"/>
        <v xml:space="preserve">NAISHATRIVEDI </v>
      </c>
      <c r="G240" s="250" t="s">
        <v>4255</v>
      </c>
      <c r="H240" s="250" t="s">
        <v>18</v>
      </c>
      <c r="I240" s="250" t="s">
        <v>20</v>
      </c>
      <c r="J240" s="250" t="s">
        <v>4256</v>
      </c>
      <c r="K240" s="250" t="s">
        <v>30</v>
      </c>
      <c r="L240" s="250" t="s">
        <v>4257</v>
      </c>
      <c r="M240" s="96"/>
      <c r="N240" s="96"/>
      <c r="O240" s="96"/>
      <c r="P240" s="96"/>
      <c r="Q240" s="250" t="s">
        <v>23</v>
      </c>
      <c r="R240" s="96"/>
      <c r="S240" s="254" t="s">
        <v>1731</v>
      </c>
      <c r="T240" s="255" t="str">
        <f t="shared" si="1"/>
        <v/>
      </c>
      <c r="U240" s="254" t="str">
        <f t="shared" ref="U240:V240" si="1468">IF(OR(($T240 = "Y"),ISNUMBER(SEARCH(U$1, $L240)), ISNUMBER(SEARCH(U$1, $N240)), ISNUMBER(SEARCH(U$1, $P240))), "Y", "")</f>
        <v>Y</v>
      </c>
      <c r="V240" s="255" t="str">
        <f t="shared" si="1468"/>
        <v/>
      </c>
      <c r="W240" s="96" t="str">
        <f t="shared" ref="W240:X240" si="1469">IF(OR(($V240="Y"),($T240 = "Y"),ISNUMBER(SEARCH(W$1, $L240)), ISNUMBER(SEARCH(W$1, $N240)), ISNUMBER(SEARCH(W$1, $P240))), "Y", "")</f>
        <v/>
      </c>
      <c r="X240" s="96" t="str">
        <f t="shared" si="1469"/>
        <v/>
      </c>
      <c r="Y240" s="255" t="str">
        <f t="shared" si="4"/>
        <v/>
      </c>
      <c r="Z240" s="96" t="str">
        <f t="shared" ref="Z240:AA240" si="1470">IF(OR(($Y240="Y"),($T240 = "Y"),ISNUMBER(SEARCH(Z$1, $L240)), ISNUMBER(SEARCH(Z$1, $N240)), ISNUMBER(SEARCH(Z$1, $P240))), "Y", "")</f>
        <v/>
      </c>
      <c r="AA240" s="96" t="str">
        <f t="shared" si="1470"/>
        <v/>
      </c>
      <c r="AB240" s="254" t="str">
        <f t="shared" ref="AB240:AC240" si="1471">IF(OR(($T240 = "Y"),ISNUMBER(SEARCH(AB$1, $L240)), ISNUMBER(SEARCH(AB$1, $N240)), ISNUMBER(SEARCH(AB$1, $P240))), "Y", "")</f>
        <v>Y</v>
      </c>
      <c r="AC240" s="255" t="str">
        <f t="shared" si="1471"/>
        <v/>
      </c>
      <c r="AD240" s="96" t="str">
        <f t="shared" ref="AD240:AE240" si="1472">IF(OR(($AC240="Y"),($T240 = "Y"),ISNUMBER(SEARCH(AD$1, $L240)), ISNUMBER(SEARCH(AD$1, $N240)), ISNUMBER(SEARCH(AD$1, $P240))), "Y", "")</f>
        <v/>
      </c>
      <c r="AE240" s="96" t="str">
        <f t="shared" si="1472"/>
        <v/>
      </c>
      <c r="AF240" s="96" t="str">
        <f t="shared" si="8"/>
        <v/>
      </c>
      <c r="AG240" s="15">
        <f t="shared" si="476"/>
        <v>2</v>
      </c>
      <c r="AH240" s="250" t="s">
        <v>3546</v>
      </c>
      <c r="AI240" s="235" t="str">
        <f t="shared" si="1436"/>
        <v>MP</v>
      </c>
      <c r="AJ240" s="96" t="str">
        <f t="shared" si="1437"/>
        <v/>
      </c>
      <c r="AK240" s="96" t="str">
        <f t="shared" si="1438"/>
        <v/>
      </c>
      <c r="AL240" s="96" t="str">
        <f t="shared" si="1439"/>
        <v/>
      </c>
      <c r="AM240" s="262" t="str">
        <f t="shared" si="1467"/>
        <v/>
      </c>
      <c r="AN240" s="235" t="str">
        <f t="shared" si="1441"/>
        <v>MP</v>
      </c>
      <c r="AO240" s="257" t="str">
        <f t="shared" si="1442"/>
        <v>MP</v>
      </c>
      <c r="AP240" s="96" t="str">
        <f t="shared" si="1443"/>
        <v/>
      </c>
      <c r="AQ240" s="96" t="str">
        <f t="shared" si="1444"/>
        <v/>
      </c>
      <c r="AR240" s="96" t="str">
        <f t="shared" si="1445"/>
        <v/>
      </c>
      <c r="AS240" s="96" t="str">
        <f t="shared" si="1446"/>
        <v/>
      </c>
      <c r="AT240" s="96"/>
      <c r="AU240" s="235" t="s">
        <v>2662</v>
      </c>
      <c r="AV240" s="235" t="s">
        <v>979</v>
      </c>
      <c r="AW240" s="96"/>
      <c r="AX240" s="96"/>
      <c r="AY240" s="96"/>
      <c r="AZ240" s="96"/>
      <c r="BA240" s="96"/>
      <c r="BB240" s="96"/>
      <c r="BC240" s="96"/>
      <c r="BD240" s="96"/>
      <c r="BE240" s="96"/>
      <c r="BF240" s="96"/>
      <c r="BG240" s="96"/>
      <c r="BH240" s="96"/>
      <c r="BI240" s="96"/>
      <c r="BJ240" s="96"/>
      <c r="BK240" s="96"/>
      <c r="BL240" s="96"/>
      <c r="BM240" s="96"/>
      <c r="BN240" s="96"/>
      <c r="BO240" s="96"/>
      <c r="BP240" s="96"/>
      <c r="BQ240" s="96"/>
      <c r="BR240" s="96"/>
      <c r="BS240" s="96"/>
      <c r="BT240" s="96"/>
      <c r="BU240" s="96"/>
      <c r="BV240" s="96"/>
      <c r="BW240" s="96"/>
      <c r="BX240" s="96"/>
      <c r="BY240" s="96"/>
      <c r="BZ240" s="96"/>
      <c r="CA240" s="96"/>
      <c r="CB240" s="96"/>
      <c r="CC240" s="96"/>
      <c r="CD240" s="96"/>
      <c r="CE240" s="96"/>
      <c r="CF240" s="96"/>
    </row>
    <row r="241" spans="1:84" ht="20.399999999999999">
      <c r="A241" s="249">
        <v>45094.877852060185</v>
      </c>
      <c r="B241" s="250" t="s">
        <v>4258</v>
      </c>
      <c r="C241" s="251" t="str">
        <f t="array" ref="C241">UPPER(B241)</f>
        <v>RAMYA.BOBBURU@GOOGLEMAIL.COM</v>
      </c>
      <c r="D241" s="250" t="s">
        <v>4259</v>
      </c>
      <c r="E241" s="250" t="s">
        <v>4260</v>
      </c>
      <c r="F241" s="252" t="str">
        <f t="shared" si="0"/>
        <v xml:space="preserve">RISHITHBOBBURU </v>
      </c>
      <c r="G241" s="253">
        <v>2144362994</v>
      </c>
      <c r="H241" s="250" t="s">
        <v>18</v>
      </c>
      <c r="I241" s="250" t="s">
        <v>35</v>
      </c>
      <c r="J241" s="96"/>
      <c r="K241" s="96"/>
      <c r="L241" s="96"/>
      <c r="M241" s="250" t="s">
        <v>147</v>
      </c>
      <c r="N241" s="250" t="s">
        <v>4261</v>
      </c>
      <c r="O241" s="96"/>
      <c r="P241" s="96"/>
      <c r="Q241" s="250" t="s">
        <v>23</v>
      </c>
      <c r="R241" s="96"/>
      <c r="S241" s="254" t="s">
        <v>1731</v>
      </c>
      <c r="T241" s="255" t="str">
        <f t="shared" si="1"/>
        <v/>
      </c>
      <c r="U241" s="96" t="str">
        <f t="shared" ref="U241:V241" si="1473">IF(OR(($T241 = "Y"),ISNUMBER(SEARCH(U$1, $L241)), ISNUMBER(SEARCH(U$1, $N241)), ISNUMBER(SEARCH(U$1, $P241))), "Y", "")</f>
        <v/>
      </c>
      <c r="V241" s="258" t="str">
        <f t="shared" si="1473"/>
        <v>Y</v>
      </c>
      <c r="W241" s="254" t="str">
        <f t="shared" ref="W241:X241" si="1474">IF(OR(($V241="Y"),($T241 = "Y"),ISNUMBER(SEARCH(W$1, $L241)), ISNUMBER(SEARCH(W$1, $N241)), ISNUMBER(SEARCH(W$1, $P241))), "Y", "")</f>
        <v>Y</v>
      </c>
      <c r="X241" s="254" t="str">
        <f t="shared" si="1474"/>
        <v>Y</v>
      </c>
      <c r="Y241" s="258" t="str">
        <f t="shared" si="4"/>
        <v>Y</v>
      </c>
      <c r="Z241" s="254" t="str">
        <f t="shared" ref="Z241:AA241" si="1475">IF(OR(($Y241="Y"),($T241 = "Y"),ISNUMBER(SEARCH(Z$1, $L241)), ISNUMBER(SEARCH(Z$1, $N241)), ISNUMBER(SEARCH(Z$1, $P241))), "Y", "")</f>
        <v>Y</v>
      </c>
      <c r="AA241" s="254" t="str">
        <f t="shared" si="1475"/>
        <v>Y</v>
      </c>
      <c r="AB241" s="254" t="str">
        <f t="shared" ref="AB241:AC241" si="1476">IF(OR(($T241 = "Y"),ISNUMBER(SEARCH(AB$1, $L241)), ISNUMBER(SEARCH(AB$1, $N241)), ISNUMBER(SEARCH(AB$1, $P241))), "Y", "")</f>
        <v>Y</v>
      </c>
      <c r="AC241" s="255" t="str">
        <f t="shared" si="1476"/>
        <v/>
      </c>
      <c r="AD241" s="96" t="str">
        <f t="shared" ref="AD241:AE241" si="1477">IF(OR(($AC241="Y"),($T241 = "Y"),ISNUMBER(SEARCH(AD$1, $L241)), ISNUMBER(SEARCH(AD$1, $N241)), ISNUMBER(SEARCH(AD$1, $P241))), "Y", "")</f>
        <v/>
      </c>
      <c r="AE241" s="254" t="str">
        <f t="shared" si="1477"/>
        <v>Y</v>
      </c>
      <c r="AF241" s="254" t="str">
        <f t="shared" si="8"/>
        <v>Y</v>
      </c>
      <c r="AG241" s="15">
        <f t="shared" si="476"/>
        <v>7</v>
      </c>
      <c r="AH241" s="250" t="s">
        <v>3546</v>
      </c>
      <c r="AI241" s="96" t="str">
        <f t="shared" si="1436"/>
        <v/>
      </c>
      <c r="AJ241" s="235" t="str">
        <f t="shared" si="1437"/>
        <v>MP</v>
      </c>
      <c r="AK241" s="235" t="str">
        <f t="shared" si="1438"/>
        <v>MP</v>
      </c>
      <c r="AL241" s="235" t="str">
        <f t="shared" si="1439"/>
        <v>MP</v>
      </c>
      <c r="AM241" s="256" t="str">
        <f t="shared" ref="AM241:AM242" si="1478">IF(AND((S241="F"),(AA241="Y")),"MP","")</f>
        <v>MP</v>
      </c>
      <c r="AN241" s="235" t="str">
        <f t="shared" si="1441"/>
        <v>MP</v>
      </c>
      <c r="AO241" s="257" t="str">
        <f t="shared" si="1442"/>
        <v>MP</v>
      </c>
      <c r="AP241" s="96" t="str">
        <f t="shared" si="1443"/>
        <v/>
      </c>
      <c r="AQ241" s="235" t="str">
        <f t="shared" si="1444"/>
        <v>MP</v>
      </c>
      <c r="AR241" s="96" t="str">
        <f t="shared" si="1445"/>
        <v/>
      </c>
      <c r="AS241" s="235" t="str">
        <f t="shared" si="1446"/>
        <v>MP</v>
      </c>
      <c r="AT241" s="96"/>
      <c r="AU241" s="235" t="s">
        <v>174</v>
      </c>
      <c r="AV241" s="235" t="s">
        <v>979</v>
      </c>
      <c r="AW241" s="96"/>
      <c r="AX241" s="96"/>
      <c r="AY241" s="96"/>
      <c r="AZ241" s="96"/>
      <c r="BA241" s="96"/>
      <c r="BB241" s="96"/>
      <c r="BC241" s="96"/>
      <c r="BD241" s="96"/>
      <c r="BE241" s="96"/>
      <c r="BF241" s="96"/>
      <c r="BG241" s="96"/>
      <c r="BH241" s="96"/>
      <c r="BI241" s="96"/>
      <c r="BJ241" s="96"/>
      <c r="BK241" s="96"/>
      <c r="BL241" s="96"/>
      <c r="BM241" s="96"/>
      <c r="BN241" s="96"/>
      <c r="BO241" s="96"/>
      <c r="BP241" s="96"/>
      <c r="BQ241" s="96"/>
      <c r="BR241" s="96"/>
      <c r="BS241" s="96"/>
      <c r="BT241" s="96"/>
      <c r="BU241" s="96"/>
      <c r="BV241" s="96"/>
      <c r="BW241" s="96"/>
      <c r="BX241" s="96"/>
      <c r="BY241" s="96"/>
      <c r="BZ241" s="96"/>
      <c r="CA241" s="96"/>
      <c r="CB241" s="96"/>
      <c r="CC241" s="96"/>
      <c r="CD241" s="96"/>
      <c r="CE241" s="96"/>
      <c r="CF241" s="96"/>
    </row>
    <row r="242" spans="1:84" ht="20.399999999999999">
      <c r="A242" s="249">
        <v>45092.811375868056</v>
      </c>
      <c r="B242" s="250" t="s">
        <v>778</v>
      </c>
      <c r="C242" s="251" t="str">
        <f t="array" ref="C242">UPPER(B242)</f>
        <v>HEMAVSRI@GMAIL.COM</v>
      </c>
      <c r="D242" s="261" t="s">
        <v>762</v>
      </c>
      <c r="E242" s="250" t="s">
        <v>779</v>
      </c>
      <c r="F242" s="252" t="str">
        <f t="shared" si="0"/>
        <v>HEMASOMANCHI</v>
      </c>
      <c r="G242" s="253">
        <v>4692229984</v>
      </c>
      <c r="H242" s="250" t="s">
        <v>18</v>
      </c>
      <c r="I242" s="250" t="s">
        <v>35</v>
      </c>
      <c r="J242" s="96"/>
      <c r="K242" s="96"/>
      <c r="L242" s="96"/>
      <c r="M242" s="250" t="s">
        <v>30</v>
      </c>
      <c r="N242" s="250" t="s">
        <v>4262</v>
      </c>
      <c r="O242" s="96"/>
      <c r="P242" s="96"/>
      <c r="Q242" s="250" t="s">
        <v>23</v>
      </c>
      <c r="R242" s="96"/>
      <c r="S242" s="254" t="s">
        <v>1731</v>
      </c>
      <c r="T242" s="255" t="str">
        <f t="shared" si="1"/>
        <v/>
      </c>
      <c r="U242" s="96" t="str">
        <f t="shared" ref="U242:V242" si="1479">IF(OR(($T242 = "Y"),ISNUMBER(SEARCH(U$1, $L242)), ISNUMBER(SEARCH(U$1, $N242)), ISNUMBER(SEARCH(U$1, $P242))), "Y", "")</f>
        <v/>
      </c>
      <c r="V242" s="255" t="str">
        <f t="shared" si="1479"/>
        <v/>
      </c>
      <c r="W242" s="254" t="str">
        <f t="shared" ref="W242:X242" si="1480">IF(OR(($V242="Y"),($T242 = "Y"),ISNUMBER(SEARCH(W$1, $L242)), ISNUMBER(SEARCH(W$1, $N242)), ISNUMBER(SEARCH(W$1, $P242))), "Y", "")</f>
        <v>Y</v>
      </c>
      <c r="X242" s="96" t="str">
        <f t="shared" si="1480"/>
        <v/>
      </c>
      <c r="Y242" s="255" t="str">
        <f t="shared" si="4"/>
        <v/>
      </c>
      <c r="Z242" s="96" t="str">
        <f t="shared" ref="Z242:AA242" si="1481">IF(OR(($Y242="Y"),($T242 = "Y"),ISNUMBER(SEARCH(Z$1, $L242)), ISNUMBER(SEARCH(Z$1, $N242)), ISNUMBER(SEARCH(Z$1, $P242))), "Y", "")</f>
        <v/>
      </c>
      <c r="AA242" s="254" t="str">
        <f t="shared" si="1481"/>
        <v>Y</v>
      </c>
      <c r="AB242" s="96" t="str">
        <f t="shared" ref="AB242:AC242" si="1482">IF(OR(($T242 = "Y"),ISNUMBER(SEARCH(AB$1, $L242)), ISNUMBER(SEARCH(AB$1, $N242)), ISNUMBER(SEARCH(AB$1, $P242))), "Y", "")</f>
        <v/>
      </c>
      <c r="AC242" s="255" t="str">
        <f t="shared" si="1482"/>
        <v/>
      </c>
      <c r="AD242" s="254" t="str">
        <f t="shared" ref="AD242:AE242" si="1483">IF(OR(($AC242="Y"),($T242 = "Y"),ISNUMBER(SEARCH(AD$1, $L242)), ISNUMBER(SEARCH(AD$1, $N242)), ISNUMBER(SEARCH(AD$1, $P242))), "Y", "")</f>
        <v>Y</v>
      </c>
      <c r="AE242" s="96" t="str">
        <f t="shared" si="1483"/>
        <v/>
      </c>
      <c r="AF242" s="254" t="str">
        <f t="shared" si="8"/>
        <v>Y</v>
      </c>
      <c r="AG242" s="15">
        <f t="shared" si="476"/>
        <v>4</v>
      </c>
      <c r="AH242" s="250" t="s">
        <v>3546</v>
      </c>
      <c r="AI242" s="96" t="str">
        <f t="shared" si="1436"/>
        <v/>
      </c>
      <c r="AJ242" s="235" t="str">
        <f t="shared" si="1437"/>
        <v>MP</v>
      </c>
      <c r="AK242" s="96" t="str">
        <f t="shared" si="1438"/>
        <v/>
      </c>
      <c r="AL242" s="96" t="str">
        <f t="shared" si="1439"/>
        <v/>
      </c>
      <c r="AM242" s="256" t="str">
        <f t="shared" si="1478"/>
        <v>MP</v>
      </c>
      <c r="AN242" s="96" t="str">
        <f t="shared" si="1441"/>
        <v/>
      </c>
      <c r="AO242" s="264" t="str">
        <f t="shared" si="1442"/>
        <v/>
      </c>
      <c r="AP242" s="235" t="str">
        <f t="shared" si="1443"/>
        <v>MP</v>
      </c>
      <c r="AQ242" s="96" t="str">
        <f t="shared" si="1444"/>
        <v/>
      </c>
      <c r="AR242" s="96" t="str">
        <f t="shared" si="1445"/>
        <v/>
      </c>
      <c r="AS242" s="235" t="str">
        <f t="shared" si="1446"/>
        <v>MP</v>
      </c>
      <c r="AT242" s="96"/>
      <c r="AU242" s="235" t="s">
        <v>174</v>
      </c>
      <c r="AV242" s="235" t="s">
        <v>979</v>
      </c>
      <c r="AW242" s="96"/>
      <c r="AX242" s="96"/>
      <c r="AY242" s="96"/>
      <c r="AZ242" s="96"/>
      <c r="BA242" s="96"/>
      <c r="BB242" s="96"/>
      <c r="BC242" s="96"/>
      <c r="BD242" s="96"/>
      <c r="BE242" s="96"/>
      <c r="BF242" s="96"/>
      <c r="BG242" s="96"/>
      <c r="BH242" s="96"/>
      <c r="BI242" s="96"/>
      <c r="BJ242" s="96"/>
      <c r="BK242" s="96"/>
      <c r="BL242" s="96"/>
      <c r="BM242" s="96"/>
      <c r="BN242" s="96"/>
      <c r="BO242" s="96"/>
      <c r="BP242" s="96"/>
      <c r="BQ242" s="96"/>
      <c r="BR242" s="96"/>
      <c r="BS242" s="96"/>
      <c r="BT242" s="96"/>
      <c r="BU242" s="96"/>
      <c r="BV242" s="96"/>
      <c r="BW242" s="96"/>
      <c r="BX242" s="96"/>
      <c r="BY242" s="96"/>
      <c r="BZ242" s="96"/>
      <c r="CA242" s="96"/>
      <c r="CB242" s="96"/>
      <c r="CC242" s="96"/>
      <c r="CD242" s="96"/>
      <c r="CE242" s="96"/>
      <c r="CF242" s="96"/>
    </row>
    <row r="243" spans="1:84" ht="20.399999999999999">
      <c r="A243" s="249">
        <v>45092.838613506945</v>
      </c>
      <c r="B243" s="250" t="s">
        <v>4263</v>
      </c>
      <c r="C243" s="251" t="str">
        <f t="array" ref="C243">UPPER(B243)</f>
        <v>SARICHAM@YAHOO.COM</v>
      </c>
      <c r="D243" s="250" t="s">
        <v>4264</v>
      </c>
      <c r="E243" s="250" t="s">
        <v>4265</v>
      </c>
      <c r="F243" s="252" t="str">
        <f t="shared" si="0"/>
        <v>SARITHA KUNDUR</v>
      </c>
      <c r="G243" s="253">
        <v>9722817355</v>
      </c>
      <c r="H243" s="250" t="s">
        <v>18</v>
      </c>
      <c r="I243" s="250" t="s">
        <v>35</v>
      </c>
      <c r="J243" s="96"/>
      <c r="K243" s="96"/>
      <c r="L243" s="96"/>
      <c r="M243" s="250" t="s">
        <v>156</v>
      </c>
      <c r="N243" s="250" t="s">
        <v>3506</v>
      </c>
      <c r="O243" s="96"/>
      <c r="P243" s="96"/>
      <c r="Q243" s="250" t="s">
        <v>23</v>
      </c>
      <c r="R243" s="96"/>
      <c r="S243" s="254" t="s">
        <v>1731</v>
      </c>
      <c r="T243" s="255" t="str">
        <f t="shared" si="1"/>
        <v/>
      </c>
      <c r="U243" s="96" t="str">
        <f t="shared" ref="U243:V243" si="1484">IF(OR(($T243 = "Y"),ISNUMBER(SEARCH(U$1, $L243)), ISNUMBER(SEARCH(U$1, $N243)), ISNUMBER(SEARCH(U$1, $P243))), "Y", "")</f>
        <v/>
      </c>
      <c r="V243" s="255" t="str">
        <f t="shared" si="1484"/>
        <v/>
      </c>
      <c r="W243" s="96" t="str">
        <f t="shared" ref="W243:X243" si="1485">IF(OR(($V243="Y"),($T243 = "Y"),ISNUMBER(SEARCH(W$1, $L243)), ISNUMBER(SEARCH(W$1, $N243)), ISNUMBER(SEARCH(W$1, $P243))), "Y", "")</f>
        <v/>
      </c>
      <c r="X243" s="96" t="str">
        <f t="shared" si="1485"/>
        <v/>
      </c>
      <c r="Y243" s="255" t="str">
        <f t="shared" si="4"/>
        <v/>
      </c>
      <c r="Z243" s="96" t="str">
        <f t="shared" ref="Z243:AA243" si="1486">IF(OR(($Y243="Y"),($T243 = "Y"),ISNUMBER(SEARCH(Z$1, $L243)), ISNUMBER(SEARCH(Z$1, $N243)), ISNUMBER(SEARCH(Z$1, $P243))), "Y", "")</f>
        <v/>
      </c>
      <c r="AA243" s="96" t="str">
        <f t="shared" si="1486"/>
        <v/>
      </c>
      <c r="AB243" s="254" t="str">
        <f t="shared" ref="AB243:AC243" si="1487">IF(OR(($T243 = "Y"),ISNUMBER(SEARCH(AB$1, $L243)), ISNUMBER(SEARCH(AB$1, $N243)), ISNUMBER(SEARCH(AB$1, $P243))), "Y", "")</f>
        <v>Y</v>
      </c>
      <c r="AC243" s="255" t="str">
        <f t="shared" si="1487"/>
        <v/>
      </c>
      <c r="AD243" s="96" t="str">
        <f t="shared" ref="AD243:AE243" si="1488">IF(OR(($AC243="Y"),($T243 = "Y"),ISNUMBER(SEARCH(AD$1, $L243)), ISNUMBER(SEARCH(AD$1, $N243)), ISNUMBER(SEARCH(AD$1, $P243))), "Y", "")</f>
        <v/>
      </c>
      <c r="AE243" s="96" t="str">
        <f t="shared" si="1488"/>
        <v/>
      </c>
      <c r="AF243" s="96" t="str">
        <f t="shared" si="8"/>
        <v/>
      </c>
      <c r="AG243" s="15">
        <f t="shared" si="476"/>
        <v>1</v>
      </c>
      <c r="AH243" s="250" t="s">
        <v>3546</v>
      </c>
      <c r="AI243" s="96" t="str">
        <f t="shared" si="1436"/>
        <v/>
      </c>
      <c r="AJ243" s="96" t="str">
        <f t="shared" si="1437"/>
        <v/>
      </c>
      <c r="AK243" s="96" t="str">
        <f t="shared" si="1438"/>
        <v/>
      </c>
      <c r="AL243" s="96" t="str">
        <f t="shared" si="1439"/>
        <v/>
      </c>
      <c r="AM243" s="262" t="str">
        <f t="shared" ref="AM243:AM247" si="1489">IF((AA243="Y"),AI243,"")</f>
        <v/>
      </c>
      <c r="AN243" s="235" t="str">
        <f t="shared" si="1441"/>
        <v>MP</v>
      </c>
      <c r="AO243" s="257" t="str">
        <f t="shared" si="1442"/>
        <v>MP</v>
      </c>
      <c r="AP243" s="96" t="str">
        <f t="shared" si="1443"/>
        <v/>
      </c>
      <c r="AQ243" s="96" t="str">
        <f t="shared" si="1444"/>
        <v/>
      </c>
      <c r="AR243" s="96" t="str">
        <f t="shared" si="1445"/>
        <v/>
      </c>
      <c r="AS243" s="96" t="str">
        <f t="shared" si="1446"/>
        <v/>
      </c>
      <c r="AT243" s="96"/>
      <c r="AU243" s="96"/>
      <c r="AV243" s="96"/>
      <c r="AW243" s="96"/>
      <c r="AX243" s="96"/>
      <c r="AY243" s="96"/>
      <c r="AZ243" s="96"/>
      <c r="BA243" s="96"/>
      <c r="BB243" s="96"/>
      <c r="BC243" s="96"/>
      <c r="BD243" s="96"/>
      <c r="BE243" s="96"/>
      <c r="BF243" s="96"/>
      <c r="BG243" s="96"/>
      <c r="BH243" s="96"/>
      <c r="BI243" s="96"/>
      <c r="BJ243" s="96"/>
      <c r="BK243" s="96"/>
      <c r="BL243" s="96"/>
      <c r="BM243" s="96"/>
      <c r="BN243" s="96"/>
      <c r="BO243" s="96"/>
      <c r="BP243" s="96"/>
      <c r="BQ243" s="96"/>
      <c r="BR243" s="96"/>
      <c r="BS243" s="96"/>
      <c r="BT243" s="96"/>
      <c r="BU243" s="96"/>
      <c r="BV243" s="96"/>
      <c r="BW243" s="96"/>
      <c r="BX243" s="96"/>
      <c r="BY243" s="96"/>
      <c r="BZ243" s="96"/>
      <c r="CA243" s="96"/>
      <c r="CB243" s="96"/>
      <c r="CC243" s="96"/>
      <c r="CD243" s="96"/>
      <c r="CE243" s="96"/>
      <c r="CF243" s="96"/>
    </row>
    <row r="244" spans="1:84" ht="20.399999999999999">
      <c r="A244" s="249">
        <v>45092.840390891201</v>
      </c>
      <c r="B244" s="250" t="s">
        <v>2080</v>
      </c>
      <c r="C244" s="251" t="str">
        <f t="array" ref="C244">UPPER(B244)</f>
        <v>VYSHNAVI.SRAVANYA@GMAIL.COM</v>
      </c>
      <c r="D244" s="250" t="s">
        <v>4266</v>
      </c>
      <c r="E244" s="250" t="s">
        <v>4267</v>
      </c>
      <c r="F244" s="252" t="str">
        <f t="shared" si="0"/>
        <v>VYSHNAVI SRAVANYAM N</v>
      </c>
      <c r="G244" s="253">
        <v>9193028524</v>
      </c>
      <c r="H244" s="250" t="s">
        <v>18</v>
      </c>
      <c r="I244" s="250" t="s">
        <v>20</v>
      </c>
      <c r="J244" s="250" t="s">
        <v>3995</v>
      </c>
      <c r="K244" s="250" t="s">
        <v>30</v>
      </c>
      <c r="L244" s="250" t="s">
        <v>3500</v>
      </c>
      <c r="M244" s="96"/>
      <c r="N244" s="96"/>
      <c r="O244" s="96"/>
      <c r="P244" s="96"/>
      <c r="Q244" s="250" t="s">
        <v>23</v>
      </c>
      <c r="R244" s="96"/>
      <c r="S244" s="254" t="s">
        <v>1731</v>
      </c>
      <c r="T244" s="255" t="str">
        <f t="shared" si="1"/>
        <v/>
      </c>
      <c r="U244" s="96" t="str">
        <f t="shared" ref="U244:V244" si="1490">IF(OR(($T244 = "Y"),ISNUMBER(SEARCH(U$1, $L244)), ISNUMBER(SEARCH(U$1, $N244)), ISNUMBER(SEARCH(U$1, $P244))), "Y", "")</f>
        <v/>
      </c>
      <c r="V244" s="258" t="str">
        <f t="shared" si="1490"/>
        <v>Y</v>
      </c>
      <c r="W244" s="254" t="str">
        <f t="shared" ref="W244:X244" si="1491">IF(OR(($V244="Y"),($T244 = "Y"),ISNUMBER(SEARCH(W$1, $L244)), ISNUMBER(SEARCH(W$1, $N244)), ISNUMBER(SEARCH(W$1, $P244))), "Y", "")</f>
        <v>Y</v>
      </c>
      <c r="X244" s="254" t="str">
        <f t="shared" si="1491"/>
        <v>Y</v>
      </c>
      <c r="Y244" s="255" t="str">
        <f t="shared" si="4"/>
        <v/>
      </c>
      <c r="Z244" s="96" t="str">
        <f t="shared" ref="Z244:AA244" si="1492">IF(OR(($Y244="Y"),($T244 = "Y"),ISNUMBER(SEARCH(Z$1, $L244)), ISNUMBER(SEARCH(Z$1, $N244)), ISNUMBER(SEARCH(Z$1, $P244))), "Y", "")</f>
        <v/>
      </c>
      <c r="AA244" s="96" t="str">
        <f t="shared" si="1492"/>
        <v/>
      </c>
      <c r="AB244" s="96" t="str">
        <f t="shared" ref="AB244:AC244" si="1493">IF(OR(($T244 = "Y"),ISNUMBER(SEARCH(AB$1, $L244)), ISNUMBER(SEARCH(AB$1, $N244)), ISNUMBER(SEARCH(AB$1, $P244))), "Y", "")</f>
        <v/>
      </c>
      <c r="AC244" s="255" t="str">
        <f t="shared" si="1493"/>
        <v/>
      </c>
      <c r="AD244" s="96" t="str">
        <f t="shared" ref="AD244:AE244" si="1494">IF(OR(($AC244="Y"),($T244 = "Y"),ISNUMBER(SEARCH(AD$1, $L244)), ISNUMBER(SEARCH(AD$1, $N244)), ISNUMBER(SEARCH(AD$1, $P244))), "Y", "")</f>
        <v/>
      </c>
      <c r="AE244" s="96" t="str">
        <f t="shared" si="1494"/>
        <v/>
      </c>
      <c r="AF244" s="96" t="str">
        <f t="shared" si="8"/>
        <v/>
      </c>
      <c r="AG244" s="15">
        <f t="shared" si="476"/>
        <v>2</v>
      </c>
      <c r="AH244" s="250" t="s">
        <v>3546</v>
      </c>
      <c r="AI244" s="96" t="str">
        <f t="shared" si="1436"/>
        <v/>
      </c>
      <c r="AJ244" s="235" t="str">
        <f t="shared" si="1437"/>
        <v>MP</v>
      </c>
      <c r="AK244" s="235" t="str">
        <f t="shared" si="1438"/>
        <v>MP</v>
      </c>
      <c r="AL244" s="96" t="str">
        <f t="shared" si="1439"/>
        <v/>
      </c>
      <c r="AM244" s="262" t="str">
        <f t="shared" si="1489"/>
        <v/>
      </c>
      <c r="AN244" s="96" t="str">
        <f t="shared" si="1441"/>
        <v/>
      </c>
      <c r="AO244" s="264" t="str">
        <f t="shared" si="1442"/>
        <v/>
      </c>
      <c r="AP244" s="96" t="str">
        <f t="shared" si="1443"/>
        <v/>
      </c>
      <c r="AQ244" s="96" t="str">
        <f t="shared" si="1444"/>
        <v/>
      </c>
      <c r="AR244" s="96" t="str">
        <f t="shared" si="1445"/>
        <v/>
      </c>
      <c r="AS244" s="96" t="str">
        <f t="shared" si="1446"/>
        <v/>
      </c>
      <c r="AT244" s="96"/>
      <c r="AU244" s="96"/>
      <c r="AV244" s="96"/>
      <c r="AW244" s="96"/>
      <c r="AX244" s="96"/>
      <c r="AY244" s="96"/>
      <c r="AZ244" s="96"/>
      <c r="BA244" s="96"/>
      <c r="BB244" s="96"/>
      <c r="BC244" s="96"/>
      <c r="BD244" s="96"/>
      <c r="BE244" s="96"/>
      <c r="BF244" s="96"/>
      <c r="BG244" s="96"/>
      <c r="BH244" s="96"/>
      <c r="BI244" s="96"/>
      <c r="BJ244" s="96"/>
      <c r="BK244" s="96"/>
      <c r="BL244" s="96"/>
      <c r="BM244" s="96"/>
      <c r="BN244" s="96"/>
      <c r="BO244" s="96"/>
      <c r="BP244" s="96"/>
      <c r="BQ244" s="96"/>
      <c r="BR244" s="96"/>
      <c r="BS244" s="96"/>
      <c r="BT244" s="96"/>
      <c r="BU244" s="96"/>
      <c r="BV244" s="96"/>
      <c r="BW244" s="96"/>
      <c r="BX244" s="96"/>
      <c r="BY244" s="96"/>
      <c r="BZ244" s="96"/>
      <c r="CA244" s="96"/>
      <c r="CB244" s="96"/>
      <c r="CC244" s="96"/>
      <c r="CD244" s="96"/>
      <c r="CE244" s="96"/>
      <c r="CF244" s="96"/>
    </row>
    <row r="245" spans="1:84" ht="20.399999999999999">
      <c r="A245" s="249">
        <v>45092.842410983794</v>
      </c>
      <c r="B245" s="250" t="s">
        <v>2080</v>
      </c>
      <c r="C245" s="251" t="str">
        <f t="array" ref="C245">UPPER(B245)</f>
        <v>VYSHNAVI.SRAVANYA@GMAIL.COM</v>
      </c>
      <c r="D245" s="250" t="s">
        <v>3993</v>
      </c>
      <c r="E245" s="250" t="s">
        <v>3994</v>
      </c>
      <c r="F245" s="252" t="str">
        <f t="shared" si="0"/>
        <v>VYSHNAVI MADABUSHI</v>
      </c>
      <c r="G245" s="250" t="s">
        <v>4268</v>
      </c>
      <c r="H245" s="250" t="s">
        <v>18</v>
      </c>
      <c r="I245" s="250" t="s">
        <v>20</v>
      </c>
      <c r="J245" s="250" t="s">
        <v>3995</v>
      </c>
      <c r="K245" s="250" t="s">
        <v>30</v>
      </c>
      <c r="L245" s="250" t="s">
        <v>3500</v>
      </c>
      <c r="M245" s="96"/>
      <c r="N245" s="96"/>
      <c r="O245" s="96"/>
      <c r="P245" s="96"/>
      <c r="Q245" s="250" t="s">
        <v>23</v>
      </c>
      <c r="R245" s="96"/>
      <c r="S245" s="254" t="s">
        <v>1731</v>
      </c>
      <c r="T245" s="255" t="str">
        <f t="shared" si="1"/>
        <v/>
      </c>
      <c r="U245" s="96" t="str">
        <f t="shared" ref="U245:V245" si="1495">IF(OR(($T245 = "Y"),ISNUMBER(SEARCH(U$1, $L245)), ISNUMBER(SEARCH(U$1, $N245)), ISNUMBER(SEARCH(U$1, $P245))), "Y", "")</f>
        <v/>
      </c>
      <c r="V245" s="258" t="str">
        <f t="shared" si="1495"/>
        <v>Y</v>
      </c>
      <c r="W245" s="254" t="str">
        <f t="shared" ref="W245:X245" si="1496">IF(OR(($V245="Y"),($T245 = "Y"),ISNUMBER(SEARCH(W$1, $L245)), ISNUMBER(SEARCH(W$1, $N245)), ISNUMBER(SEARCH(W$1, $P245))), "Y", "")</f>
        <v>Y</v>
      </c>
      <c r="X245" s="254" t="str">
        <f t="shared" si="1496"/>
        <v>Y</v>
      </c>
      <c r="Y245" s="255" t="str">
        <f t="shared" si="4"/>
        <v/>
      </c>
      <c r="Z245" s="96" t="str">
        <f t="shared" ref="Z245:AA245" si="1497">IF(OR(($Y245="Y"),($T245 = "Y"),ISNUMBER(SEARCH(Z$1, $L245)), ISNUMBER(SEARCH(Z$1, $N245)), ISNUMBER(SEARCH(Z$1, $P245))), "Y", "")</f>
        <v/>
      </c>
      <c r="AA245" s="96" t="str">
        <f t="shared" si="1497"/>
        <v/>
      </c>
      <c r="AB245" s="96" t="str">
        <f t="shared" ref="AB245:AC245" si="1498">IF(OR(($T245 = "Y"),ISNUMBER(SEARCH(AB$1, $L245)), ISNUMBER(SEARCH(AB$1, $N245)), ISNUMBER(SEARCH(AB$1, $P245))), "Y", "")</f>
        <v/>
      </c>
      <c r="AC245" s="255" t="str">
        <f t="shared" si="1498"/>
        <v/>
      </c>
      <c r="AD245" s="96" t="str">
        <f t="shared" ref="AD245:AE245" si="1499">IF(OR(($AC245="Y"),($T245 = "Y"),ISNUMBER(SEARCH(AD$1, $L245)), ISNUMBER(SEARCH(AD$1, $N245)), ISNUMBER(SEARCH(AD$1, $P245))), "Y", "")</f>
        <v/>
      </c>
      <c r="AE245" s="96" t="str">
        <f t="shared" si="1499"/>
        <v/>
      </c>
      <c r="AF245" s="96" t="str">
        <f t="shared" si="8"/>
        <v/>
      </c>
      <c r="AG245" s="15">
        <f t="shared" si="476"/>
        <v>2</v>
      </c>
      <c r="AH245" s="250" t="s">
        <v>3546</v>
      </c>
      <c r="AI245" s="96" t="str">
        <f t="shared" si="1436"/>
        <v/>
      </c>
      <c r="AJ245" s="235" t="str">
        <f t="shared" si="1437"/>
        <v>MP</v>
      </c>
      <c r="AK245" s="235" t="str">
        <f t="shared" si="1438"/>
        <v>MP</v>
      </c>
      <c r="AL245" s="96" t="str">
        <f t="shared" si="1439"/>
        <v/>
      </c>
      <c r="AM245" s="262" t="str">
        <f t="shared" si="1489"/>
        <v/>
      </c>
      <c r="AN245" s="96" t="str">
        <f t="shared" si="1441"/>
        <v/>
      </c>
      <c r="AO245" s="264" t="str">
        <f t="shared" si="1442"/>
        <v/>
      </c>
      <c r="AP245" s="96" t="str">
        <f t="shared" si="1443"/>
        <v/>
      </c>
      <c r="AQ245" s="96" t="str">
        <f t="shared" si="1444"/>
        <v/>
      </c>
      <c r="AR245" s="96" t="str">
        <f t="shared" si="1445"/>
        <v/>
      </c>
      <c r="AS245" s="96" t="str">
        <f t="shared" si="1446"/>
        <v/>
      </c>
      <c r="AT245" s="96"/>
      <c r="AU245" s="96"/>
      <c r="AV245" s="96"/>
      <c r="AW245" s="96"/>
      <c r="AX245" s="96"/>
      <c r="AY245" s="96"/>
      <c r="AZ245" s="96"/>
      <c r="BA245" s="96"/>
      <c r="BB245" s="96"/>
      <c r="BC245" s="96"/>
      <c r="BD245" s="96"/>
      <c r="BE245" s="96"/>
      <c r="BF245" s="96"/>
      <c r="BG245" s="96"/>
      <c r="BH245" s="96"/>
      <c r="BI245" s="96"/>
      <c r="BJ245" s="96"/>
      <c r="BK245" s="96"/>
      <c r="BL245" s="96"/>
      <c r="BM245" s="96"/>
      <c r="BN245" s="96"/>
      <c r="BO245" s="96"/>
      <c r="BP245" s="96"/>
      <c r="BQ245" s="96"/>
      <c r="BR245" s="96"/>
      <c r="BS245" s="96"/>
      <c r="BT245" s="96"/>
      <c r="BU245" s="96"/>
      <c r="BV245" s="96"/>
      <c r="BW245" s="96"/>
      <c r="BX245" s="96"/>
      <c r="BY245" s="96"/>
      <c r="BZ245" s="96"/>
      <c r="CA245" s="96"/>
      <c r="CB245" s="96"/>
      <c r="CC245" s="96"/>
      <c r="CD245" s="96"/>
      <c r="CE245" s="96"/>
      <c r="CF245" s="96"/>
    </row>
    <row r="246" spans="1:84" ht="20.399999999999999">
      <c r="A246" s="249">
        <v>45092.949315497681</v>
      </c>
      <c r="B246" s="250" t="s">
        <v>4269</v>
      </c>
      <c r="C246" s="251" t="str">
        <f t="array" ref="C246">UPPER(B246)</f>
        <v>VIJAYABARANI.GOPATHY@GMAIL.COM</v>
      </c>
      <c r="D246" s="250" t="s">
        <v>4270</v>
      </c>
      <c r="E246" s="250" t="s">
        <v>4271</v>
      </c>
      <c r="F246" s="252" t="str">
        <f t="shared" si="0"/>
        <v>VIJAYABARANIGOPATHY</v>
      </c>
      <c r="G246" s="253">
        <v>9723223632</v>
      </c>
      <c r="H246" s="250" t="s">
        <v>18</v>
      </c>
      <c r="I246" s="250" t="s">
        <v>20</v>
      </c>
      <c r="J246" s="250" t="s">
        <v>4272</v>
      </c>
      <c r="K246" s="250" t="s">
        <v>227</v>
      </c>
      <c r="L246" s="250" t="s">
        <v>3510</v>
      </c>
      <c r="M246" s="96"/>
      <c r="N246" s="96"/>
      <c r="O246" s="96"/>
      <c r="P246" s="96"/>
      <c r="Q246" s="250" t="s">
        <v>23</v>
      </c>
      <c r="R246" s="96"/>
      <c r="S246" s="254" t="s">
        <v>1731</v>
      </c>
      <c r="T246" s="255" t="str">
        <f t="shared" si="1"/>
        <v/>
      </c>
      <c r="U246" s="96" t="str">
        <f t="shared" ref="U246:V246" si="1500">IF(OR(($T246 = "Y"),ISNUMBER(SEARCH(U$1, $L246)), ISNUMBER(SEARCH(U$1, $N246)), ISNUMBER(SEARCH(U$1, $P246))), "Y", "")</f>
        <v/>
      </c>
      <c r="V246" s="255" t="str">
        <f t="shared" si="1500"/>
        <v/>
      </c>
      <c r="W246" s="96" t="str">
        <f t="shared" ref="W246:X246" si="1501">IF(OR(($V246="Y"),($T246 = "Y"),ISNUMBER(SEARCH(W$1, $L246)), ISNUMBER(SEARCH(W$1, $N246)), ISNUMBER(SEARCH(W$1, $P246))), "Y", "")</f>
        <v/>
      </c>
      <c r="X246" s="96" t="str">
        <f t="shared" si="1501"/>
        <v/>
      </c>
      <c r="Y246" s="255" t="str">
        <f t="shared" si="4"/>
        <v/>
      </c>
      <c r="Z246" s="96" t="str">
        <f t="shared" ref="Z246:AA246" si="1502">IF(OR(($Y246="Y"),($T246 = "Y"),ISNUMBER(SEARCH(Z$1, $L246)), ISNUMBER(SEARCH(Z$1, $N246)), ISNUMBER(SEARCH(Z$1, $P246))), "Y", "")</f>
        <v/>
      </c>
      <c r="AA246" s="96" t="str">
        <f t="shared" si="1502"/>
        <v/>
      </c>
      <c r="AB246" s="96" t="str">
        <f t="shared" ref="AB246:AC246" si="1503">IF(OR(($T246 = "Y"),ISNUMBER(SEARCH(AB$1, $L246)), ISNUMBER(SEARCH(AB$1, $N246)), ISNUMBER(SEARCH(AB$1, $P246))), "Y", "")</f>
        <v/>
      </c>
      <c r="AC246" s="255" t="str">
        <f t="shared" si="1503"/>
        <v/>
      </c>
      <c r="AD246" s="96" t="str">
        <f t="shared" ref="AD246:AE246" si="1504">IF(OR(($AC246="Y"),($T246 = "Y"),ISNUMBER(SEARCH(AD$1, $L246)), ISNUMBER(SEARCH(AD$1, $N246)), ISNUMBER(SEARCH(AD$1, $P246))), "Y", "")</f>
        <v/>
      </c>
      <c r="AE246" s="96" t="str">
        <f t="shared" si="1504"/>
        <v/>
      </c>
      <c r="AF246" s="254" t="str">
        <f t="shared" si="8"/>
        <v>Y</v>
      </c>
      <c r="AG246" s="15">
        <f t="shared" si="476"/>
        <v>1</v>
      </c>
      <c r="AH246" s="250" t="s">
        <v>3546</v>
      </c>
      <c r="AI246" s="96" t="str">
        <f t="shared" si="1436"/>
        <v/>
      </c>
      <c r="AJ246" s="96" t="str">
        <f t="shared" si="1437"/>
        <v/>
      </c>
      <c r="AK246" s="96" t="str">
        <f t="shared" si="1438"/>
        <v/>
      </c>
      <c r="AL246" s="96" t="str">
        <f t="shared" si="1439"/>
        <v/>
      </c>
      <c r="AM246" s="262" t="str">
        <f t="shared" si="1489"/>
        <v/>
      </c>
      <c r="AN246" s="96" t="str">
        <f t="shared" si="1441"/>
        <v/>
      </c>
      <c r="AO246" s="264" t="str">
        <f t="shared" si="1442"/>
        <v/>
      </c>
      <c r="AP246" s="96" t="str">
        <f t="shared" si="1443"/>
        <v/>
      </c>
      <c r="AQ246" s="96" t="str">
        <f t="shared" si="1444"/>
        <v/>
      </c>
      <c r="AR246" s="96" t="str">
        <f t="shared" si="1445"/>
        <v/>
      </c>
      <c r="AS246" s="235" t="str">
        <f t="shared" si="1446"/>
        <v>MP</v>
      </c>
      <c r="AT246" s="96"/>
      <c r="AU246" s="96"/>
      <c r="AV246" s="96"/>
      <c r="AW246" s="96"/>
      <c r="AX246" s="96"/>
      <c r="AY246" s="96"/>
      <c r="AZ246" s="96"/>
      <c r="BA246" s="96"/>
      <c r="BB246" s="96"/>
      <c r="BC246" s="96"/>
      <c r="BD246" s="96"/>
      <c r="BE246" s="96"/>
      <c r="BF246" s="96"/>
      <c r="BG246" s="96"/>
      <c r="BH246" s="96"/>
      <c r="BI246" s="96"/>
      <c r="BJ246" s="96"/>
      <c r="BK246" s="96"/>
      <c r="BL246" s="96"/>
      <c r="BM246" s="96"/>
      <c r="BN246" s="96"/>
      <c r="BO246" s="96"/>
      <c r="BP246" s="96"/>
      <c r="BQ246" s="96"/>
      <c r="BR246" s="96"/>
      <c r="BS246" s="96"/>
      <c r="BT246" s="96"/>
      <c r="BU246" s="96"/>
      <c r="BV246" s="96"/>
      <c r="BW246" s="96"/>
      <c r="BX246" s="96"/>
      <c r="BY246" s="96"/>
      <c r="BZ246" s="96"/>
      <c r="CA246" s="96"/>
      <c r="CB246" s="96"/>
      <c r="CC246" s="96"/>
      <c r="CD246" s="96"/>
      <c r="CE246" s="96"/>
      <c r="CF246" s="96"/>
    </row>
    <row r="247" spans="1:84" ht="20.399999999999999">
      <c r="A247" s="249">
        <v>45093.73950924768</v>
      </c>
      <c r="B247" s="250" t="s">
        <v>3945</v>
      </c>
      <c r="C247" s="251" t="str">
        <f t="array" ref="C247">UPPER(B247)</f>
        <v>SWAPNA.KALLA0711@GMAIL.COM</v>
      </c>
      <c r="D247" s="250" t="s">
        <v>680</v>
      </c>
      <c r="E247" s="250" t="s">
        <v>4273</v>
      </c>
      <c r="F247" s="252" t="str">
        <f t="shared" si="0"/>
        <v>SWAPNABOLLAM</v>
      </c>
      <c r="G247" s="253">
        <v>4697139536</v>
      </c>
      <c r="H247" s="250" t="s">
        <v>18</v>
      </c>
      <c r="I247" s="250" t="s">
        <v>20</v>
      </c>
      <c r="J247" s="250" t="s">
        <v>4274</v>
      </c>
      <c r="K247" s="250" t="s">
        <v>156</v>
      </c>
      <c r="L247" s="250" t="s">
        <v>4275</v>
      </c>
      <c r="M247" s="96"/>
      <c r="N247" s="96"/>
      <c r="O247" s="96"/>
      <c r="P247" s="96"/>
      <c r="Q247" s="250" t="s">
        <v>23</v>
      </c>
      <c r="R247" s="96"/>
      <c r="S247" s="254" t="s">
        <v>1731</v>
      </c>
      <c r="T247" s="255" t="str">
        <f t="shared" si="1"/>
        <v/>
      </c>
      <c r="U247" s="254" t="str">
        <f t="shared" ref="U247:V247" si="1505">IF(OR(($T247 = "Y"),ISNUMBER(SEARCH(U$1, $L247)), ISNUMBER(SEARCH(U$1, $N247)), ISNUMBER(SEARCH(U$1, $P247))), "Y", "")</f>
        <v>Y</v>
      </c>
      <c r="V247" s="255" t="str">
        <f t="shared" si="1505"/>
        <v/>
      </c>
      <c r="W247" s="254" t="str">
        <f t="shared" ref="W247:X247" si="1506">IF(OR(($V247="Y"),($T247 = "Y"),ISNUMBER(SEARCH(W$1, $L247)), ISNUMBER(SEARCH(W$1, $N247)), ISNUMBER(SEARCH(W$1, $P247))), "Y", "")</f>
        <v>Y</v>
      </c>
      <c r="X247" s="96" t="str">
        <f t="shared" si="1506"/>
        <v/>
      </c>
      <c r="Y247" s="255" t="str">
        <f t="shared" si="4"/>
        <v/>
      </c>
      <c r="Z247" s="96" t="str">
        <f t="shared" ref="Z247:AA247" si="1507">IF(OR(($Y247="Y"),($T247 = "Y"),ISNUMBER(SEARCH(Z$1, $L247)), ISNUMBER(SEARCH(Z$1, $N247)), ISNUMBER(SEARCH(Z$1, $P247))), "Y", "")</f>
        <v/>
      </c>
      <c r="AA247" s="96" t="str">
        <f t="shared" si="1507"/>
        <v/>
      </c>
      <c r="AB247" s="96" t="str">
        <f t="shared" ref="AB247:AC247" si="1508">IF(OR(($T247 = "Y"),ISNUMBER(SEARCH(AB$1, $L247)), ISNUMBER(SEARCH(AB$1, $N247)), ISNUMBER(SEARCH(AB$1, $P247))), "Y", "")</f>
        <v/>
      </c>
      <c r="AC247" s="255" t="str">
        <f t="shared" si="1508"/>
        <v/>
      </c>
      <c r="AD247" s="96" t="str">
        <f t="shared" ref="AD247:AE247" si="1509">IF(OR(($AC247="Y"),($T247 = "Y"),ISNUMBER(SEARCH(AD$1, $L247)), ISNUMBER(SEARCH(AD$1, $N247)), ISNUMBER(SEARCH(AD$1, $P247))), "Y", "")</f>
        <v/>
      </c>
      <c r="AE247" s="96" t="str">
        <f t="shared" si="1509"/>
        <v/>
      </c>
      <c r="AF247" s="96" t="str">
        <f t="shared" si="8"/>
        <v/>
      </c>
      <c r="AG247" s="15">
        <f t="shared" si="476"/>
        <v>2</v>
      </c>
      <c r="AH247" s="250" t="s">
        <v>3546</v>
      </c>
      <c r="AI247" s="235" t="str">
        <f t="shared" si="1436"/>
        <v>MP</v>
      </c>
      <c r="AJ247" s="235" t="str">
        <f t="shared" si="1437"/>
        <v>MP</v>
      </c>
      <c r="AK247" s="96" t="str">
        <f t="shared" si="1438"/>
        <v/>
      </c>
      <c r="AL247" s="96" t="str">
        <f t="shared" si="1439"/>
        <v/>
      </c>
      <c r="AM247" s="262" t="str">
        <f t="shared" si="1489"/>
        <v/>
      </c>
      <c r="AN247" s="96" t="str">
        <f t="shared" si="1441"/>
        <v/>
      </c>
      <c r="AO247" s="264" t="str">
        <f t="shared" si="1442"/>
        <v/>
      </c>
      <c r="AP247" s="96" t="str">
        <f t="shared" si="1443"/>
        <v/>
      </c>
      <c r="AQ247" s="96" t="str">
        <f t="shared" si="1444"/>
        <v/>
      </c>
      <c r="AR247" s="96" t="str">
        <f t="shared" si="1445"/>
        <v/>
      </c>
      <c r="AS247" s="96" t="str">
        <f t="shared" si="1446"/>
        <v/>
      </c>
      <c r="AT247" s="96"/>
      <c r="AU247" s="96"/>
      <c r="AV247" s="96"/>
      <c r="AW247" s="96"/>
      <c r="AX247" s="96"/>
      <c r="AY247" s="96"/>
      <c r="AZ247" s="96"/>
      <c r="BA247" s="96"/>
      <c r="BB247" s="96"/>
      <c r="BC247" s="96"/>
      <c r="BD247" s="96"/>
      <c r="BE247" s="96"/>
      <c r="BF247" s="96"/>
      <c r="BG247" s="96"/>
      <c r="BH247" s="96"/>
      <c r="BI247" s="96"/>
      <c r="BJ247" s="96"/>
      <c r="BK247" s="96"/>
      <c r="BL247" s="96"/>
      <c r="BM247" s="96"/>
      <c r="BN247" s="96"/>
      <c r="BO247" s="96"/>
      <c r="BP247" s="96"/>
      <c r="BQ247" s="96"/>
      <c r="BR247" s="96"/>
      <c r="BS247" s="96"/>
      <c r="BT247" s="96"/>
      <c r="BU247" s="96"/>
      <c r="BV247" s="96"/>
      <c r="BW247" s="96"/>
      <c r="BX247" s="96"/>
      <c r="BY247" s="96"/>
      <c r="BZ247" s="96"/>
      <c r="CA247" s="96"/>
      <c r="CB247" s="96"/>
      <c r="CC247" s="96"/>
      <c r="CD247" s="96"/>
      <c r="CE247" s="96"/>
      <c r="CF247" s="96"/>
    </row>
    <row r="248" spans="1:84" ht="20.399999999999999">
      <c r="A248" s="249">
        <v>45094.64228104167</v>
      </c>
      <c r="B248" s="250" t="s">
        <v>4276</v>
      </c>
      <c r="C248" s="251" t="str">
        <f t="array" ref="C248">UPPER(B248)</f>
        <v>DIVYARAM02@GMAIL.COM</v>
      </c>
      <c r="D248" s="250" t="s">
        <v>1360</v>
      </c>
      <c r="E248" s="250" t="s">
        <v>1664</v>
      </c>
      <c r="F248" s="252" t="str">
        <f t="shared" si="0"/>
        <v>DIVYARAMESH</v>
      </c>
      <c r="G248" s="253">
        <v>4692685831</v>
      </c>
      <c r="H248" s="250" t="s">
        <v>18</v>
      </c>
      <c r="I248" s="250" t="s">
        <v>20</v>
      </c>
      <c r="J248" s="250" t="s">
        <v>4277</v>
      </c>
      <c r="K248" s="250" t="s">
        <v>156</v>
      </c>
      <c r="L248" s="250" t="s">
        <v>3642</v>
      </c>
      <c r="M248" s="96"/>
      <c r="N248" s="96"/>
      <c r="O248" s="96"/>
      <c r="P248" s="96"/>
      <c r="Q248" s="250" t="s">
        <v>23</v>
      </c>
      <c r="R248" s="96"/>
      <c r="S248" s="254" t="s">
        <v>1731</v>
      </c>
      <c r="T248" s="255" t="str">
        <f t="shared" si="1"/>
        <v/>
      </c>
      <c r="U248" s="254" t="str">
        <f t="shared" ref="U248:V248" si="1510">IF(OR(($T248 = "Y"),ISNUMBER(SEARCH(U$1, $L248)), ISNUMBER(SEARCH(U$1, $N248)), ISNUMBER(SEARCH(U$1, $P248))), "Y", "")</f>
        <v>Y</v>
      </c>
      <c r="V248" s="255" t="str">
        <f t="shared" si="1510"/>
        <v/>
      </c>
      <c r="W248" s="96" t="str">
        <f t="shared" ref="W248:X248" si="1511">IF(OR(($V248="Y"),($T248 = "Y"),ISNUMBER(SEARCH(W$1, $L248)), ISNUMBER(SEARCH(W$1, $N248)), ISNUMBER(SEARCH(W$1, $P248))), "Y", "")</f>
        <v/>
      </c>
      <c r="X248" s="254" t="str">
        <f t="shared" si="1511"/>
        <v>Y</v>
      </c>
      <c r="Y248" s="255" t="str">
        <f t="shared" si="4"/>
        <v/>
      </c>
      <c r="Z248" s="96" t="str">
        <f t="shared" ref="Z248:AA248" si="1512">IF(OR(($Y248="Y"),($T248 = "Y"),ISNUMBER(SEARCH(Z$1, $L248)), ISNUMBER(SEARCH(Z$1, $N248)), ISNUMBER(SEARCH(Z$1, $P248))), "Y", "")</f>
        <v/>
      </c>
      <c r="AA248" s="254" t="str">
        <f t="shared" si="1512"/>
        <v>Y</v>
      </c>
      <c r="AB248" s="96" t="str">
        <f t="shared" ref="AB248:AC248" si="1513">IF(OR(($T248 = "Y"),ISNUMBER(SEARCH(AB$1, $L248)), ISNUMBER(SEARCH(AB$1, $N248)), ISNUMBER(SEARCH(AB$1, $P248))), "Y", "")</f>
        <v/>
      </c>
      <c r="AC248" s="255" t="str">
        <f t="shared" si="1513"/>
        <v/>
      </c>
      <c r="AD248" s="96" t="str">
        <f t="shared" ref="AD248:AE248" si="1514">IF(OR(($AC248="Y"),($T248 = "Y"),ISNUMBER(SEARCH(AD$1, $L248)), ISNUMBER(SEARCH(AD$1, $N248)), ISNUMBER(SEARCH(AD$1, $P248))), "Y", "")</f>
        <v/>
      </c>
      <c r="AE248" s="96" t="str">
        <f t="shared" si="1514"/>
        <v/>
      </c>
      <c r="AF248" s="254" t="str">
        <f t="shared" si="8"/>
        <v>Y</v>
      </c>
      <c r="AG248" s="15">
        <f t="shared" si="476"/>
        <v>4</v>
      </c>
      <c r="AH248" s="250" t="s">
        <v>3546</v>
      </c>
      <c r="AI248" s="235" t="str">
        <f t="shared" si="1436"/>
        <v>MP</v>
      </c>
      <c r="AJ248" s="96" t="str">
        <f t="shared" si="1437"/>
        <v/>
      </c>
      <c r="AK248" s="235" t="str">
        <f t="shared" si="1438"/>
        <v>MP</v>
      </c>
      <c r="AL248" s="96" t="str">
        <f t="shared" si="1439"/>
        <v/>
      </c>
      <c r="AM248" s="256" t="str">
        <f>IF(AND((S248="F"),(AA248="Y")),"MP","")</f>
        <v>MP</v>
      </c>
      <c r="AN248" s="96" t="str">
        <f t="shared" si="1441"/>
        <v/>
      </c>
      <c r="AO248" s="264" t="str">
        <f t="shared" si="1442"/>
        <v/>
      </c>
      <c r="AP248" s="96" t="str">
        <f t="shared" si="1443"/>
        <v/>
      </c>
      <c r="AQ248" s="96" t="str">
        <f t="shared" si="1444"/>
        <v/>
      </c>
      <c r="AR248" s="96" t="str">
        <f t="shared" si="1445"/>
        <v/>
      </c>
      <c r="AS248" s="235" t="str">
        <f t="shared" si="1446"/>
        <v>MP</v>
      </c>
      <c r="AT248" s="96"/>
      <c r="AU248" s="235" t="s">
        <v>2662</v>
      </c>
      <c r="AV248" s="235" t="s">
        <v>979</v>
      </c>
      <c r="AW248" s="96"/>
      <c r="AX248" s="96"/>
      <c r="AY248" s="96"/>
      <c r="AZ248" s="96"/>
      <c r="BA248" s="96"/>
      <c r="BB248" s="96"/>
      <c r="BC248" s="96"/>
      <c r="BD248" s="96"/>
      <c r="BE248" s="96"/>
      <c r="BF248" s="96"/>
      <c r="BG248" s="96"/>
      <c r="BH248" s="96"/>
      <c r="BI248" s="96"/>
      <c r="BJ248" s="96"/>
      <c r="BK248" s="96"/>
      <c r="BL248" s="96"/>
      <c r="BM248" s="96"/>
      <c r="BN248" s="96"/>
      <c r="BO248" s="96"/>
      <c r="BP248" s="96"/>
      <c r="BQ248" s="96"/>
      <c r="BR248" s="96"/>
      <c r="BS248" s="96"/>
      <c r="BT248" s="96"/>
      <c r="BU248" s="96"/>
      <c r="BV248" s="96"/>
      <c r="BW248" s="96"/>
      <c r="BX248" s="96"/>
      <c r="BY248" s="96"/>
      <c r="BZ248" s="96"/>
      <c r="CA248" s="96"/>
      <c r="CB248" s="96"/>
      <c r="CC248" s="96"/>
      <c r="CD248" s="96"/>
      <c r="CE248" s="96"/>
      <c r="CF248" s="96"/>
    </row>
    <row r="249" spans="1:84" ht="20.399999999999999">
      <c r="A249" s="249">
        <v>45094.649892719906</v>
      </c>
      <c r="B249" s="250" t="s">
        <v>4278</v>
      </c>
      <c r="C249" s="251" t="str">
        <f t="array" ref="C249">UPPER(B249)</f>
        <v>THANUJA1311.ALAPATI@GMAIL.COM</v>
      </c>
      <c r="D249" s="250" t="s">
        <v>4279</v>
      </c>
      <c r="E249" s="250" t="s">
        <v>3799</v>
      </c>
      <c r="F249" s="252" t="str">
        <f t="shared" si="0"/>
        <v>THANUJAALAPATI</v>
      </c>
      <c r="G249" s="253">
        <v>3095731184</v>
      </c>
      <c r="H249" s="250" t="s">
        <v>18</v>
      </c>
      <c r="I249" s="250" t="s">
        <v>2493</v>
      </c>
      <c r="J249" s="96"/>
      <c r="K249" s="96"/>
      <c r="L249" s="96"/>
      <c r="M249" s="96"/>
      <c r="N249" s="96"/>
      <c r="O249" s="96"/>
      <c r="P249" s="250" t="s">
        <v>3502</v>
      </c>
      <c r="Q249" s="250" t="s">
        <v>23</v>
      </c>
      <c r="R249" s="96"/>
      <c r="S249" s="254" t="s">
        <v>1731</v>
      </c>
      <c r="T249" s="255" t="str">
        <f t="shared" si="1"/>
        <v/>
      </c>
      <c r="U249" s="96" t="str">
        <f t="shared" ref="U249:V249" si="1515">IF(OR(($T249 = "Y"),ISNUMBER(SEARCH(U$1, $L249)), ISNUMBER(SEARCH(U$1, $N249)), ISNUMBER(SEARCH(U$1, $P249))), "Y", "")</f>
        <v/>
      </c>
      <c r="V249" s="255" t="str">
        <f t="shared" si="1515"/>
        <v/>
      </c>
      <c r="W249" s="96" t="str">
        <f t="shared" ref="W249:X249" si="1516">IF(OR(($V249="Y"),($T249 = "Y"),ISNUMBER(SEARCH(W$1, $L249)), ISNUMBER(SEARCH(W$1, $N249)), ISNUMBER(SEARCH(W$1, $P249))), "Y", "")</f>
        <v/>
      </c>
      <c r="X249" s="254" t="str">
        <f t="shared" si="1516"/>
        <v>Y</v>
      </c>
      <c r="Y249" s="255" t="str">
        <f t="shared" si="4"/>
        <v/>
      </c>
      <c r="Z249" s="96" t="str">
        <f t="shared" ref="Z249:AA249" si="1517">IF(OR(($Y249="Y"),($T249 = "Y"),ISNUMBER(SEARCH(Z$1, $L249)), ISNUMBER(SEARCH(Z$1, $N249)), ISNUMBER(SEARCH(Z$1, $P249))), "Y", "")</f>
        <v/>
      </c>
      <c r="AA249" s="96" t="str">
        <f t="shared" si="1517"/>
        <v/>
      </c>
      <c r="AB249" s="96" t="str">
        <f t="shared" ref="AB249:AC249" si="1518">IF(OR(($T249 = "Y"),ISNUMBER(SEARCH(AB$1, $L249)), ISNUMBER(SEARCH(AB$1, $N249)), ISNUMBER(SEARCH(AB$1, $P249))), "Y", "")</f>
        <v/>
      </c>
      <c r="AC249" s="255" t="str">
        <f t="shared" si="1518"/>
        <v/>
      </c>
      <c r="AD249" s="96" t="str">
        <f t="shared" ref="AD249:AE249" si="1519">IF(OR(($AC249="Y"),($T249 = "Y"),ISNUMBER(SEARCH(AD$1, $L249)), ISNUMBER(SEARCH(AD$1, $N249)), ISNUMBER(SEARCH(AD$1, $P249))), "Y", "")</f>
        <v/>
      </c>
      <c r="AE249" s="96" t="str">
        <f t="shared" si="1519"/>
        <v/>
      </c>
      <c r="AF249" s="96" t="str">
        <f t="shared" si="8"/>
        <v/>
      </c>
      <c r="AG249" s="15">
        <f t="shared" si="476"/>
        <v>1</v>
      </c>
      <c r="AH249" s="250" t="s">
        <v>3546</v>
      </c>
      <c r="AI249" s="96" t="str">
        <f t="shared" si="1436"/>
        <v/>
      </c>
      <c r="AJ249" s="96" t="str">
        <f t="shared" si="1437"/>
        <v/>
      </c>
      <c r="AK249" s="235" t="str">
        <f t="shared" si="1438"/>
        <v>MP</v>
      </c>
      <c r="AL249" s="96" t="str">
        <f t="shared" si="1439"/>
        <v/>
      </c>
      <c r="AM249" s="262" t="str">
        <f>IF((AA249="Y"),AI249,"")</f>
        <v/>
      </c>
      <c r="AN249" s="96" t="str">
        <f t="shared" si="1441"/>
        <v/>
      </c>
      <c r="AO249" s="264" t="str">
        <f t="shared" si="1442"/>
        <v/>
      </c>
      <c r="AP249" s="96" t="str">
        <f t="shared" si="1443"/>
        <v/>
      </c>
      <c r="AQ249" s="96" t="str">
        <f t="shared" si="1444"/>
        <v/>
      </c>
      <c r="AR249" s="96" t="str">
        <f t="shared" si="1445"/>
        <v/>
      </c>
      <c r="AS249" s="96" t="str">
        <f t="shared" si="1446"/>
        <v/>
      </c>
      <c r="AT249" s="96"/>
      <c r="AU249" s="96"/>
      <c r="AV249" s="96"/>
      <c r="AW249" s="96"/>
      <c r="AX249" s="96"/>
      <c r="AY249" s="96"/>
      <c r="AZ249" s="96"/>
      <c r="BA249" s="96"/>
      <c r="BB249" s="96"/>
      <c r="BC249" s="96"/>
      <c r="BD249" s="96"/>
      <c r="BE249" s="96"/>
      <c r="BF249" s="96"/>
      <c r="BG249" s="96"/>
      <c r="BH249" s="96"/>
      <c r="BI249" s="96"/>
      <c r="BJ249" s="96"/>
      <c r="BK249" s="96"/>
      <c r="BL249" s="96"/>
      <c r="BM249" s="96"/>
      <c r="BN249" s="96"/>
      <c r="BO249" s="96"/>
      <c r="BP249" s="96"/>
      <c r="BQ249" s="96"/>
      <c r="BR249" s="96"/>
      <c r="BS249" s="96"/>
      <c r="BT249" s="96"/>
      <c r="BU249" s="96"/>
      <c r="BV249" s="96"/>
      <c r="BW249" s="96"/>
      <c r="BX249" s="96"/>
      <c r="BY249" s="96"/>
      <c r="BZ249" s="96"/>
      <c r="CA249" s="96"/>
      <c r="CB249" s="96"/>
      <c r="CC249" s="96"/>
      <c r="CD249" s="96"/>
      <c r="CE249" s="96"/>
      <c r="CF249" s="96"/>
    </row>
    <row r="250" spans="1:84" ht="20.399999999999999">
      <c r="A250" s="249">
        <v>45094.746564560184</v>
      </c>
      <c r="B250" s="250" t="s">
        <v>4280</v>
      </c>
      <c r="C250" s="251" t="str">
        <f t="array" ref="C250">UPPER(B250)</f>
        <v>JALAJA.KOTEESWARAN@GMAIL.COM</v>
      </c>
      <c r="D250" s="250" t="s">
        <v>2060</v>
      </c>
      <c r="E250" s="250" t="s">
        <v>4281</v>
      </c>
      <c r="F250" s="252" t="str">
        <f t="shared" si="0"/>
        <v xml:space="preserve">JALAJAKOTEESWARAN </v>
      </c>
      <c r="G250" s="253">
        <v>2142772060</v>
      </c>
      <c r="H250" s="250" t="s">
        <v>18</v>
      </c>
      <c r="I250" s="250" t="s">
        <v>20</v>
      </c>
      <c r="J250" s="250" t="s">
        <v>4282</v>
      </c>
      <c r="K250" s="250" t="s">
        <v>22</v>
      </c>
      <c r="L250" s="250" t="s">
        <v>3775</v>
      </c>
      <c r="M250" s="96"/>
      <c r="N250" s="96"/>
      <c r="O250" s="96"/>
      <c r="P250" s="96"/>
      <c r="Q250" s="250" t="s">
        <v>23</v>
      </c>
      <c r="R250" s="96"/>
      <c r="S250" s="254" t="s">
        <v>1731</v>
      </c>
      <c r="T250" s="255" t="str">
        <f t="shared" si="1"/>
        <v/>
      </c>
      <c r="U250" s="96" t="str">
        <f t="shared" ref="U250:V250" si="1520">IF(OR(($T250 = "Y"),ISNUMBER(SEARCH(U$1, $L250)), ISNUMBER(SEARCH(U$1, $N250)), ISNUMBER(SEARCH(U$1, $P250))), "Y", "")</f>
        <v/>
      </c>
      <c r="V250" s="255" t="str">
        <f t="shared" si="1520"/>
        <v/>
      </c>
      <c r="W250" s="96" t="str">
        <f t="shared" ref="W250:X250" si="1521">IF(OR(($V250="Y"),($T250 = "Y"),ISNUMBER(SEARCH(W$1, $L250)), ISNUMBER(SEARCH(W$1, $N250)), ISNUMBER(SEARCH(W$1, $P250))), "Y", "")</f>
        <v/>
      </c>
      <c r="X250" s="96" t="str">
        <f t="shared" si="1521"/>
        <v/>
      </c>
      <c r="Y250" s="258" t="str">
        <f t="shared" si="4"/>
        <v>Y</v>
      </c>
      <c r="Z250" s="254" t="str">
        <f t="shared" ref="Z250:AA250" si="1522">IF(OR(($Y250="Y"),($T250 = "Y"),ISNUMBER(SEARCH(Z$1, $L250)), ISNUMBER(SEARCH(Z$1, $N250)), ISNUMBER(SEARCH(Z$1, $P250))), "Y", "")</f>
        <v>Y</v>
      </c>
      <c r="AA250" s="254" t="str">
        <f t="shared" si="1522"/>
        <v>Y</v>
      </c>
      <c r="AB250" s="254" t="str">
        <f t="shared" ref="AB250:AC250" si="1523">IF(OR(($T250 = "Y"),ISNUMBER(SEARCH(AB$1, $L250)), ISNUMBER(SEARCH(AB$1, $N250)), ISNUMBER(SEARCH(AB$1, $P250))), "Y", "")</f>
        <v>Y</v>
      </c>
      <c r="AC250" s="255" t="str">
        <f t="shared" si="1523"/>
        <v/>
      </c>
      <c r="AD250" s="96" t="str">
        <f t="shared" ref="AD250:AE250" si="1524">IF(OR(($AC250="Y"),($T250 = "Y"),ISNUMBER(SEARCH(AD$1, $L250)), ISNUMBER(SEARCH(AD$1, $N250)), ISNUMBER(SEARCH(AD$1, $P250))), "Y", "")</f>
        <v/>
      </c>
      <c r="AE250" s="96" t="str">
        <f t="shared" si="1524"/>
        <v/>
      </c>
      <c r="AF250" s="96" t="str">
        <f t="shared" si="8"/>
        <v/>
      </c>
      <c r="AG250" s="15">
        <f t="shared" si="476"/>
        <v>3</v>
      </c>
      <c r="AH250" s="250" t="s">
        <v>3546</v>
      </c>
      <c r="AI250" s="96" t="str">
        <f t="shared" ref="AI250:AI251" si="1525">IF((U250="Y"),AH250,"")</f>
        <v/>
      </c>
      <c r="AJ250" s="96" t="str">
        <f t="shared" ref="AJ250:AJ251" si="1526">IF((W250="Y"),AH250,"")</f>
        <v/>
      </c>
      <c r="AK250" s="96" t="str">
        <f t="shared" ref="AK250:AK251" si="1527">IF((X250="Y"),AH250,"")</f>
        <v/>
      </c>
      <c r="AL250" s="235" t="s">
        <v>3546</v>
      </c>
      <c r="AM250" s="256" t="s">
        <v>3546</v>
      </c>
      <c r="AN250" s="235" t="s">
        <v>3546</v>
      </c>
      <c r="AO250" s="257" t="s">
        <v>3546</v>
      </c>
      <c r="AP250" s="96" t="str">
        <f t="shared" ref="AP250:AP251" si="1528">IF((AD250="Y"),AH250,"")</f>
        <v/>
      </c>
      <c r="AQ250" s="96" t="str">
        <f t="shared" ref="AQ250:AQ251" si="1529">IF((AE250="Y"),AH250,"")</f>
        <v/>
      </c>
      <c r="AR250" s="96"/>
      <c r="AS250" s="96"/>
      <c r="AT250" s="96"/>
      <c r="AU250" s="235" t="s">
        <v>3748</v>
      </c>
      <c r="AV250" s="235" t="s">
        <v>979</v>
      </c>
      <c r="AW250" s="96"/>
      <c r="AX250" s="96"/>
      <c r="AY250" s="96"/>
      <c r="AZ250" s="96"/>
      <c r="BA250" s="96"/>
      <c r="BB250" s="96"/>
      <c r="BC250" s="96"/>
      <c r="BD250" s="96"/>
      <c r="BE250" s="96"/>
      <c r="BF250" s="96"/>
      <c r="BG250" s="96"/>
      <c r="BH250" s="96"/>
      <c r="BI250" s="96"/>
      <c r="BJ250" s="96"/>
      <c r="BK250" s="96"/>
      <c r="BL250" s="96"/>
      <c r="BM250" s="96"/>
      <c r="BN250" s="96"/>
      <c r="BO250" s="96"/>
      <c r="BP250" s="96"/>
      <c r="BQ250" s="96"/>
      <c r="BR250" s="96"/>
      <c r="BS250" s="96"/>
      <c r="BT250" s="96"/>
      <c r="BU250" s="96"/>
      <c r="BV250" s="96"/>
      <c r="BW250" s="96"/>
      <c r="BX250" s="96"/>
      <c r="BY250" s="96"/>
      <c r="BZ250" s="96"/>
      <c r="CA250" s="96"/>
      <c r="CB250" s="96"/>
      <c r="CC250" s="96"/>
      <c r="CD250" s="96"/>
      <c r="CE250" s="96"/>
      <c r="CF250" s="96"/>
    </row>
    <row r="251" spans="1:84" ht="20.399999999999999">
      <c r="A251" s="249">
        <v>45094.747375150459</v>
      </c>
      <c r="B251" s="250" t="s">
        <v>4280</v>
      </c>
      <c r="C251" s="251" t="str">
        <f t="array" ref="C251">UPPER(B251)</f>
        <v>JALAJA.KOTEESWARAN@GMAIL.COM</v>
      </c>
      <c r="D251" s="250" t="s">
        <v>4283</v>
      </c>
      <c r="E251" s="250" t="s">
        <v>4284</v>
      </c>
      <c r="F251" s="252" t="str">
        <f t="shared" si="0"/>
        <v>AMRUTHAKOTEESWARAN</v>
      </c>
      <c r="G251" s="253">
        <v>2142772060</v>
      </c>
      <c r="H251" s="250" t="s">
        <v>18</v>
      </c>
      <c r="I251" s="250" t="s">
        <v>20</v>
      </c>
      <c r="J251" s="250" t="s">
        <v>4282</v>
      </c>
      <c r="K251" s="250" t="s">
        <v>22</v>
      </c>
      <c r="L251" s="250" t="s">
        <v>3775</v>
      </c>
      <c r="M251" s="96"/>
      <c r="N251" s="96"/>
      <c r="O251" s="96"/>
      <c r="P251" s="96"/>
      <c r="Q251" s="250" t="s">
        <v>23</v>
      </c>
      <c r="R251" s="96"/>
      <c r="S251" s="254" t="s">
        <v>1731</v>
      </c>
      <c r="T251" s="255" t="str">
        <f t="shared" si="1"/>
        <v/>
      </c>
      <c r="U251" s="96" t="str">
        <f t="shared" ref="U251:V251" si="1530">IF(OR(($T251 = "Y"),ISNUMBER(SEARCH(U$1, $L251)), ISNUMBER(SEARCH(U$1, $N251)), ISNUMBER(SEARCH(U$1, $P251))), "Y", "")</f>
        <v/>
      </c>
      <c r="V251" s="255" t="str">
        <f t="shared" si="1530"/>
        <v/>
      </c>
      <c r="W251" s="96" t="str">
        <f t="shared" ref="W251:X251" si="1531">IF(OR(($V251="Y"),($T251 = "Y"),ISNUMBER(SEARCH(W$1, $L251)), ISNUMBER(SEARCH(W$1, $N251)), ISNUMBER(SEARCH(W$1, $P251))), "Y", "")</f>
        <v/>
      </c>
      <c r="X251" s="96" t="str">
        <f t="shared" si="1531"/>
        <v/>
      </c>
      <c r="Y251" s="258" t="str">
        <f t="shared" si="4"/>
        <v>Y</v>
      </c>
      <c r="Z251" s="254" t="str">
        <f t="shared" ref="Z251:AA251" si="1532">IF(OR(($Y251="Y"),($T251 = "Y"),ISNUMBER(SEARCH(Z$1, $L251)), ISNUMBER(SEARCH(Z$1, $N251)), ISNUMBER(SEARCH(Z$1, $P251))), "Y", "")</f>
        <v>Y</v>
      </c>
      <c r="AA251" s="254" t="str">
        <f t="shared" si="1532"/>
        <v>Y</v>
      </c>
      <c r="AB251" s="254" t="str">
        <f t="shared" ref="AB251:AC251" si="1533">IF(OR(($T251 = "Y"),ISNUMBER(SEARCH(AB$1, $L251)), ISNUMBER(SEARCH(AB$1, $N251)), ISNUMBER(SEARCH(AB$1, $P251))), "Y", "")</f>
        <v>Y</v>
      </c>
      <c r="AC251" s="255" t="str">
        <f t="shared" si="1533"/>
        <v/>
      </c>
      <c r="AD251" s="96" t="str">
        <f t="shared" ref="AD251:AE251" si="1534">IF(OR(($AC251="Y"),($T251 = "Y"),ISNUMBER(SEARCH(AD$1, $L251)), ISNUMBER(SEARCH(AD$1, $N251)), ISNUMBER(SEARCH(AD$1, $P251))), "Y", "")</f>
        <v/>
      </c>
      <c r="AE251" s="96" t="str">
        <f t="shared" si="1534"/>
        <v/>
      </c>
      <c r="AF251" s="96" t="str">
        <f t="shared" si="8"/>
        <v/>
      </c>
      <c r="AG251" s="15">
        <f t="shared" si="476"/>
        <v>3</v>
      </c>
      <c r="AH251" s="250" t="s">
        <v>3546</v>
      </c>
      <c r="AI251" s="96" t="str">
        <f t="shared" si="1525"/>
        <v/>
      </c>
      <c r="AJ251" s="96" t="str">
        <f t="shared" si="1526"/>
        <v/>
      </c>
      <c r="AK251" s="96" t="str">
        <f t="shared" si="1527"/>
        <v/>
      </c>
      <c r="AL251" s="235" t="s">
        <v>3546</v>
      </c>
      <c r="AM251" s="256" t="s">
        <v>3546</v>
      </c>
      <c r="AN251" s="235" t="s">
        <v>3546</v>
      </c>
      <c r="AO251" s="257" t="s">
        <v>3546</v>
      </c>
      <c r="AP251" s="96" t="str">
        <f t="shared" si="1528"/>
        <v/>
      </c>
      <c r="AQ251" s="96" t="str">
        <f t="shared" si="1529"/>
        <v/>
      </c>
      <c r="AR251" s="96"/>
      <c r="AS251" s="96"/>
      <c r="AT251" s="96"/>
      <c r="AU251" s="235" t="s">
        <v>3748</v>
      </c>
      <c r="AV251" s="235" t="s">
        <v>979</v>
      </c>
      <c r="AW251" s="96"/>
      <c r="AX251" s="96"/>
      <c r="AY251" s="96"/>
      <c r="AZ251" s="96"/>
      <c r="BA251" s="96"/>
      <c r="BB251" s="96"/>
      <c r="BC251" s="96"/>
      <c r="BD251" s="96"/>
      <c r="BE251" s="96"/>
      <c r="BF251" s="96"/>
      <c r="BG251" s="96"/>
      <c r="BH251" s="96"/>
      <c r="BI251" s="96"/>
      <c r="BJ251" s="96"/>
      <c r="BK251" s="96"/>
      <c r="BL251" s="96"/>
      <c r="BM251" s="96"/>
      <c r="BN251" s="96"/>
      <c r="BO251" s="96"/>
      <c r="BP251" s="96"/>
      <c r="BQ251" s="96"/>
      <c r="BR251" s="96"/>
      <c r="BS251" s="96"/>
      <c r="BT251" s="96"/>
      <c r="BU251" s="96"/>
      <c r="BV251" s="96"/>
      <c r="BW251" s="96"/>
      <c r="BX251" s="96"/>
      <c r="BY251" s="96"/>
      <c r="BZ251" s="96"/>
      <c r="CA251" s="96"/>
      <c r="CB251" s="96"/>
      <c r="CC251" s="96"/>
      <c r="CD251" s="96"/>
      <c r="CE251" s="96"/>
      <c r="CF251" s="96"/>
    </row>
    <row r="252" spans="1:84" ht="20.399999999999999">
      <c r="A252" s="249">
        <v>45094.761507407413</v>
      </c>
      <c r="B252" s="250" t="s">
        <v>4285</v>
      </c>
      <c r="C252" s="251" t="str">
        <f t="array" ref="C252">UPPER(B252)</f>
        <v>VRAPAKA9@GMAIL.COM</v>
      </c>
      <c r="D252" s="250" t="s">
        <v>334</v>
      </c>
      <c r="E252" s="250" t="s">
        <v>4286</v>
      </c>
      <c r="F252" s="252" t="str">
        <f t="shared" si="0"/>
        <v xml:space="preserve">SARADASARVEPALLI </v>
      </c>
      <c r="G252" s="253">
        <v>2147992388</v>
      </c>
      <c r="H252" s="250" t="s">
        <v>18</v>
      </c>
      <c r="I252" s="250" t="s">
        <v>20</v>
      </c>
      <c r="J252" s="250" t="s">
        <v>4287</v>
      </c>
      <c r="K252" s="250" t="s">
        <v>30</v>
      </c>
      <c r="L252" s="250" t="s">
        <v>3504</v>
      </c>
      <c r="M252" s="96"/>
      <c r="N252" s="96"/>
      <c r="O252" s="96"/>
      <c r="P252" s="96"/>
      <c r="Q252" s="250" t="s">
        <v>23</v>
      </c>
      <c r="R252" s="96"/>
      <c r="S252" s="254" t="s">
        <v>1731</v>
      </c>
      <c r="T252" s="255" t="str">
        <f t="shared" si="1"/>
        <v/>
      </c>
      <c r="U252" s="96" t="str">
        <f t="shared" ref="U252:V252" si="1535">IF(OR(($T252 = "Y"),ISNUMBER(SEARCH(U$1, $L252)), ISNUMBER(SEARCH(U$1, $N252)), ISNUMBER(SEARCH(U$1, $P252))), "Y", "")</f>
        <v/>
      </c>
      <c r="V252" s="255" t="str">
        <f t="shared" si="1535"/>
        <v/>
      </c>
      <c r="W252" s="96" t="str">
        <f t="shared" ref="W252:X252" si="1536">IF(OR(($V252="Y"),($T252 = "Y"),ISNUMBER(SEARCH(W$1, $L252)), ISNUMBER(SEARCH(W$1, $N252)), ISNUMBER(SEARCH(W$1, $P252))), "Y", "")</f>
        <v/>
      </c>
      <c r="X252" s="96" t="str">
        <f t="shared" si="1536"/>
        <v/>
      </c>
      <c r="Y252" s="255" t="str">
        <f t="shared" si="4"/>
        <v/>
      </c>
      <c r="Z252" s="254" t="str">
        <f t="shared" ref="Z252:AA252" si="1537">IF(OR(($Y252="Y"),($T252 = "Y"),ISNUMBER(SEARCH(Z$1, $L252)), ISNUMBER(SEARCH(Z$1, $N252)), ISNUMBER(SEARCH(Z$1, $P252))), "Y", "")</f>
        <v>Y</v>
      </c>
      <c r="AA252" s="96" t="str">
        <f t="shared" si="1537"/>
        <v/>
      </c>
      <c r="AB252" s="96" t="str">
        <f t="shared" ref="AB252:AC252" si="1538">IF(OR(($T252 = "Y"),ISNUMBER(SEARCH(AB$1, $L252)), ISNUMBER(SEARCH(AB$1, $N252)), ISNUMBER(SEARCH(AB$1, $P252))), "Y", "")</f>
        <v/>
      </c>
      <c r="AC252" s="255" t="str">
        <f t="shared" si="1538"/>
        <v/>
      </c>
      <c r="AD252" s="96" t="str">
        <f t="shared" ref="AD252:AE252" si="1539">IF(OR(($AC252="Y"),($T252 = "Y"),ISNUMBER(SEARCH(AD$1, $L252)), ISNUMBER(SEARCH(AD$1, $N252)), ISNUMBER(SEARCH(AD$1, $P252))), "Y", "")</f>
        <v/>
      </c>
      <c r="AE252" s="96" t="str">
        <f t="shared" si="1539"/>
        <v/>
      </c>
      <c r="AF252" s="96" t="str">
        <f t="shared" si="8"/>
        <v/>
      </c>
      <c r="AG252" s="15">
        <f t="shared" si="476"/>
        <v>1</v>
      </c>
      <c r="AH252" s="250" t="s">
        <v>3546</v>
      </c>
      <c r="AI252" s="96" t="str">
        <f t="shared" ref="AI252:AI257" si="1540">IF(AND((S252="F"),(U252="Y")),"MP","")</f>
        <v/>
      </c>
      <c r="AJ252" s="96" t="str">
        <f t="shared" ref="AJ252:AJ257" si="1541">IF(AND((S252="F"),(W252="Y")),"MP","")</f>
        <v/>
      </c>
      <c r="AK252" s="96" t="str">
        <f t="shared" ref="AK252:AK257" si="1542">IF(AND((S252="F"),(X252="Y")),"MP","")</f>
        <v/>
      </c>
      <c r="AL252" s="235" t="str">
        <f t="shared" ref="AL252:AL257" si="1543">IF(AND((S252="F"),(Z252="Y")),"MP","")</f>
        <v>MP</v>
      </c>
      <c r="AM252" s="262" t="str">
        <f>IF((AA252="Y"),AI252,"")</f>
        <v/>
      </c>
      <c r="AN252" s="96" t="str">
        <f t="shared" ref="AN252:AN257" si="1544">IF(AND((S252="F"),(AB252="Y")),"MP","")</f>
        <v/>
      </c>
      <c r="AO252" s="264" t="str">
        <f t="shared" ref="AO252:AO257" si="1545">IF(AND((S252="F"),(AB252="Y")),"MP","")</f>
        <v/>
      </c>
      <c r="AP252" s="96" t="str">
        <f t="shared" ref="AP252:AP257" si="1546">IF(AND((S252="F"),(AD252="Y")),"MP","")</f>
        <v/>
      </c>
      <c r="AQ252" s="96" t="str">
        <f t="shared" ref="AQ252:AQ257" si="1547">IF(AND((S252="F"),(AE252="Y")),"MP","")</f>
        <v/>
      </c>
      <c r="AR252" s="96" t="str">
        <f t="shared" ref="AR252:AR257" si="1548">IF(AND((T252="F"),(AD252="Y")),"MP","")</f>
        <v/>
      </c>
      <c r="AS252" s="96" t="str">
        <f t="shared" ref="AS252:AS257" si="1549">IF(AND((S252="F"),(AF252="Y")),"MP","")</f>
        <v/>
      </c>
      <c r="AT252" s="96"/>
      <c r="AU252" s="96"/>
      <c r="AV252" s="96"/>
      <c r="AW252" s="96"/>
      <c r="AX252" s="96"/>
      <c r="AY252" s="96"/>
      <c r="AZ252" s="96"/>
      <c r="BA252" s="96"/>
      <c r="BB252" s="96"/>
      <c r="BC252" s="96"/>
      <c r="BD252" s="96"/>
      <c r="BE252" s="96"/>
      <c r="BF252" s="96"/>
      <c r="BG252" s="96"/>
      <c r="BH252" s="96"/>
      <c r="BI252" s="96"/>
      <c r="BJ252" s="96"/>
      <c r="BK252" s="96"/>
      <c r="BL252" s="96"/>
      <c r="BM252" s="96"/>
      <c r="BN252" s="96"/>
      <c r="BO252" s="96"/>
      <c r="BP252" s="96"/>
      <c r="BQ252" s="96"/>
      <c r="BR252" s="96"/>
      <c r="BS252" s="96"/>
      <c r="BT252" s="96"/>
      <c r="BU252" s="96"/>
      <c r="BV252" s="96"/>
      <c r="BW252" s="96"/>
      <c r="BX252" s="96"/>
      <c r="BY252" s="96"/>
      <c r="BZ252" s="96"/>
      <c r="CA252" s="96"/>
      <c r="CB252" s="96"/>
      <c r="CC252" s="96"/>
      <c r="CD252" s="96"/>
      <c r="CE252" s="96"/>
      <c r="CF252" s="96"/>
    </row>
    <row r="253" spans="1:84" ht="20.399999999999999">
      <c r="A253" s="249">
        <v>45094.761823749999</v>
      </c>
      <c r="B253" s="250" t="s">
        <v>4288</v>
      </c>
      <c r="C253" s="251" t="str">
        <f t="array" ref="C253">UPPER(B253)</f>
        <v>ARATHI.KOEL@GMAIL.COM</v>
      </c>
      <c r="D253" s="261" t="s">
        <v>4289</v>
      </c>
      <c r="E253" s="250" t="s">
        <v>4290</v>
      </c>
      <c r="F253" s="252" t="str">
        <f t="shared" si="0"/>
        <v>ARATHISRIDARR</v>
      </c>
      <c r="G253" s="253">
        <v>4695167950</v>
      </c>
      <c r="H253" s="250" t="s">
        <v>18</v>
      </c>
      <c r="I253" s="250" t="s">
        <v>35</v>
      </c>
      <c r="J253" s="96"/>
      <c r="K253" s="96"/>
      <c r="L253" s="96"/>
      <c r="M253" s="250" t="s">
        <v>30</v>
      </c>
      <c r="N253" s="250" t="s">
        <v>3909</v>
      </c>
      <c r="O253" s="96"/>
      <c r="P253" s="96"/>
      <c r="Q253" s="250" t="s">
        <v>23</v>
      </c>
      <c r="R253" s="96"/>
      <c r="S253" s="254" t="s">
        <v>1731</v>
      </c>
      <c r="T253" s="255" t="str">
        <f t="shared" si="1"/>
        <v/>
      </c>
      <c r="U253" s="254" t="str">
        <f t="shared" ref="U253:V253" si="1550">IF(OR(($T253 = "Y"),ISNUMBER(SEARCH(U$1, $L253)), ISNUMBER(SEARCH(U$1, $N253)), ISNUMBER(SEARCH(U$1, $P253))), "Y", "")</f>
        <v>Y</v>
      </c>
      <c r="V253" s="255" t="str">
        <f t="shared" si="1550"/>
        <v/>
      </c>
      <c r="W253" s="96" t="str">
        <f t="shared" ref="W253:X253" si="1551">IF(OR(($V253="Y"),($T253 = "Y"),ISNUMBER(SEARCH(W$1, $L253)), ISNUMBER(SEARCH(W$1, $N253)), ISNUMBER(SEARCH(W$1, $P253))), "Y", "")</f>
        <v/>
      </c>
      <c r="X253" s="254" t="str">
        <f t="shared" si="1551"/>
        <v>Y</v>
      </c>
      <c r="Y253" s="258" t="str">
        <f t="shared" si="4"/>
        <v>Y</v>
      </c>
      <c r="Z253" s="254" t="str">
        <f t="shared" ref="Z253:AA253" si="1552">IF(OR(($Y253="Y"),($T253 = "Y"),ISNUMBER(SEARCH(Z$1, $L253)), ISNUMBER(SEARCH(Z$1, $N253)), ISNUMBER(SEARCH(Z$1, $P253))), "Y", "")</f>
        <v>Y</v>
      </c>
      <c r="AA253" s="254" t="str">
        <f t="shared" si="1552"/>
        <v>Y</v>
      </c>
      <c r="AB253" s="96" t="str">
        <f t="shared" ref="AB253:AC253" si="1553">IF(OR(($T253 = "Y"),ISNUMBER(SEARCH(AB$1, $L253)), ISNUMBER(SEARCH(AB$1, $N253)), ISNUMBER(SEARCH(AB$1, $P253))), "Y", "")</f>
        <v/>
      </c>
      <c r="AC253" s="255" t="str">
        <f t="shared" si="1553"/>
        <v/>
      </c>
      <c r="AD253" s="96" t="str">
        <f t="shared" ref="AD253:AE253" si="1554">IF(OR(($AC253="Y"),($T253 = "Y"),ISNUMBER(SEARCH(AD$1, $L253)), ISNUMBER(SEARCH(AD$1, $N253)), ISNUMBER(SEARCH(AD$1, $P253))), "Y", "")</f>
        <v/>
      </c>
      <c r="AE253" s="254" t="str">
        <f t="shared" si="1554"/>
        <v>Y</v>
      </c>
      <c r="AF253" s="254" t="str">
        <f t="shared" si="8"/>
        <v>Y</v>
      </c>
      <c r="AG253" s="15">
        <f t="shared" si="476"/>
        <v>6</v>
      </c>
      <c r="AH253" s="250" t="s">
        <v>3546</v>
      </c>
      <c r="AI253" s="235" t="str">
        <f t="shared" si="1540"/>
        <v>MP</v>
      </c>
      <c r="AJ253" s="96" t="str">
        <f t="shared" si="1541"/>
        <v/>
      </c>
      <c r="AK253" s="235" t="str">
        <f t="shared" si="1542"/>
        <v>MP</v>
      </c>
      <c r="AL253" s="235" t="str">
        <f t="shared" si="1543"/>
        <v>MP</v>
      </c>
      <c r="AM253" s="256" t="str">
        <f t="shared" ref="AM253:AM254" si="1555">IF(AND((S253="F"),(AA253="Y")),"MP","")</f>
        <v>MP</v>
      </c>
      <c r="AN253" s="96" t="str">
        <f t="shared" si="1544"/>
        <v/>
      </c>
      <c r="AO253" s="264" t="str">
        <f t="shared" si="1545"/>
        <v/>
      </c>
      <c r="AP253" s="96" t="str">
        <f t="shared" si="1546"/>
        <v/>
      </c>
      <c r="AQ253" s="235" t="str">
        <f t="shared" si="1547"/>
        <v>MP</v>
      </c>
      <c r="AR253" s="96" t="str">
        <f t="shared" si="1548"/>
        <v/>
      </c>
      <c r="AS253" s="235" t="str">
        <f t="shared" si="1549"/>
        <v>MP</v>
      </c>
      <c r="AT253" s="96"/>
      <c r="AU253" s="235" t="s">
        <v>3748</v>
      </c>
      <c r="AV253" s="235" t="s">
        <v>979</v>
      </c>
      <c r="AW253" s="96"/>
      <c r="AX253" s="96"/>
      <c r="AY253" s="96"/>
      <c r="AZ253" s="96"/>
      <c r="BA253" s="96"/>
      <c r="BB253" s="96"/>
      <c r="BC253" s="96"/>
      <c r="BD253" s="96"/>
      <c r="BE253" s="96"/>
      <c r="BF253" s="96"/>
      <c r="BG253" s="96"/>
      <c r="BH253" s="96"/>
      <c r="BI253" s="96"/>
      <c r="BJ253" s="96"/>
      <c r="BK253" s="96"/>
      <c r="BL253" s="96"/>
      <c r="BM253" s="96"/>
      <c r="BN253" s="96"/>
      <c r="BO253" s="96"/>
      <c r="BP253" s="96"/>
      <c r="BQ253" s="96"/>
      <c r="BR253" s="96"/>
      <c r="BS253" s="96"/>
      <c r="BT253" s="96"/>
      <c r="BU253" s="96"/>
      <c r="BV253" s="96"/>
      <c r="BW253" s="96"/>
      <c r="BX253" s="96"/>
      <c r="BY253" s="96"/>
      <c r="BZ253" s="96"/>
      <c r="CA253" s="96"/>
      <c r="CB253" s="96"/>
      <c r="CC253" s="96"/>
      <c r="CD253" s="96"/>
      <c r="CE253" s="96"/>
      <c r="CF253" s="96"/>
    </row>
    <row r="254" spans="1:84" ht="20.399999999999999">
      <c r="A254" s="249">
        <v>45094.762298368056</v>
      </c>
      <c r="B254" s="250" t="s">
        <v>4291</v>
      </c>
      <c r="C254" s="251" t="str">
        <f t="array" ref="C254">UPPER(B254)</f>
        <v>V.USHAJAYANTHI@GMAIL.COM</v>
      </c>
      <c r="D254" s="250" t="s">
        <v>4292</v>
      </c>
      <c r="E254" s="250" t="s">
        <v>4293</v>
      </c>
      <c r="F254" s="252" t="str">
        <f t="shared" si="0"/>
        <v xml:space="preserve">USHA JAYANTHIVANGIPURAM </v>
      </c>
      <c r="G254" s="253">
        <v>7025870396</v>
      </c>
      <c r="H254" s="250" t="s">
        <v>18</v>
      </c>
      <c r="I254" s="250" t="s">
        <v>35</v>
      </c>
      <c r="J254" s="96"/>
      <c r="K254" s="96"/>
      <c r="L254" s="96"/>
      <c r="M254" s="250" t="s">
        <v>30</v>
      </c>
      <c r="N254" s="250" t="s">
        <v>3909</v>
      </c>
      <c r="O254" s="96"/>
      <c r="P254" s="96"/>
      <c r="Q254" s="250" t="s">
        <v>23</v>
      </c>
      <c r="R254" s="96"/>
      <c r="S254" s="254" t="s">
        <v>1731</v>
      </c>
      <c r="T254" s="255" t="str">
        <f t="shared" si="1"/>
        <v/>
      </c>
      <c r="U254" s="254" t="str">
        <f t="shared" ref="U254:V254" si="1556">IF(OR(($T254 = "Y"),ISNUMBER(SEARCH(U$1, $L254)), ISNUMBER(SEARCH(U$1, $N254)), ISNUMBER(SEARCH(U$1, $P254))), "Y", "")</f>
        <v>Y</v>
      </c>
      <c r="V254" s="255" t="str">
        <f t="shared" si="1556"/>
        <v/>
      </c>
      <c r="W254" s="96" t="str">
        <f t="shared" ref="W254:X254" si="1557">IF(OR(($V254="Y"),($T254 = "Y"),ISNUMBER(SEARCH(W$1, $L254)), ISNUMBER(SEARCH(W$1, $N254)), ISNUMBER(SEARCH(W$1, $P254))), "Y", "")</f>
        <v/>
      </c>
      <c r="X254" s="254" t="str">
        <f t="shared" si="1557"/>
        <v>Y</v>
      </c>
      <c r="Y254" s="258" t="str">
        <f t="shared" si="4"/>
        <v>Y</v>
      </c>
      <c r="Z254" s="254" t="str">
        <f t="shared" ref="Z254:AA254" si="1558">IF(OR(($Y254="Y"),($T254 = "Y"),ISNUMBER(SEARCH(Z$1, $L254)), ISNUMBER(SEARCH(Z$1, $N254)), ISNUMBER(SEARCH(Z$1, $P254))), "Y", "")</f>
        <v>Y</v>
      </c>
      <c r="AA254" s="254" t="str">
        <f t="shared" si="1558"/>
        <v>Y</v>
      </c>
      <c r="AB254" s="96" t="str">
        <f t="shared" ref="AB254:AC254" si="1559">IF(OR(($T254 = "Y"),ISNUMBER(SEARCH(AB$1, $L254)), ISNUMBER(SEARCH(AB$1, $N254)), ISNUMBER(SEARCH(AB$1, $P254))), "Y", "")</f>
        <v/>
      </c>
      <c r="AC254" s="255" t="str">
        <f t="shared" si="1559"/>
        <v/>
      </c>
      <c r="AD254" s="96" t="str">
        <f t="shared" ref="AD254:AE254" si="1560">IF(OR(($AC254="Y"),($T254 = "Y"),ISNUMBER(SEARCH(AD$1, $L254)), ISNUMBER(SEARCH(AD$1, $N254)), ISNUMBER(SEARCH(AD$1, $P254))), "Y", "")</f>
        <v/>
      </c>
      <c r="AE254" s="254" t="str">
        <f t="shared" si="1560"/>
        <v>Y</v>
      </c>
      <c r="AF254" s="254" t="str">
        <f t="shared" si="8"/>
        <v>Y</v>
      </c>
      <c r="AG254" s="15">
        <f t="shared" si="476"/>
        <v>6</v>
      </c>
      <c r="AH254" s="250" t="s">
        <v>3546</v>
      </c>
      <c r="AI254" s="235" t="str">
        <f t="shared" si="1540"/>
        <v>MP</v>
      </c>
      <c r="AJ254" s="96" t="str">
        <f t="shared" si="1541"/>
        <v/>
      </c>
      <c r="AK254" s="235" t="str">
        <f t="shared" si="1542"/>
        <v>MP</v>
      </c>
      <c r="AL254" s="235" t="str">
        <f t="shared" si="1543"/>
        <v>MP</v>
      </c>
      <c r="AM254" s="256" t="str">
        <f t="shared" si="1555"/>
        <v>MP</v>
      </c>
      <c r="AN254" s="96" t="str">
        <f t="shared" si="1544"/>
        <v/>
      </c>
      <c r="AO254" s="264" t="str">
        <f t="shared" si="1545"/>
        <v/>
      </c>
      <c r="AP254" s="96" t="str">
        <f t="shared" si="1546"/>
        <v/>
      </c>
      <c r="AQ254" s="235" t="str">
        <f t="shared" si="1547"/>
        <v>MP</v>
      </c>
      <c r="AR254" s="96" t="str">
        <f t="shared" si="1548"/>
        <v/>
      </c>
      <c r="AS254" s="235" t="str">
        <f t="shared" si="1549"/>
        <v>MP</v>
      </c>
      <c r="AT254" s="96"/>
      <c r="AU254" s="96"/>
      <c r="AV254" s="96"/>
      <c r="AW254" s="96"/>
      <c r="AX254" s="96"/>
      <c r="AY254" s="96"/>
      <c r="AZ254" s="96"/>
      <c r="BA254" s="96"/>
      <c r="BB254" s="96"/>
      <c r="BC254" s="96"/>
      <c r="BD254" s="96"/>
      <c r="BE254" s="96"/>
      <c r="BF254" s="96"/>
      <c r="BG254" s="96"/>
      <c r="BH254" s="96"/>
      <c r="BI254" s="96"/>
      <c r="BJ254" s="96"/>
      <c r="BK254" s="96"/>
      <c r="BL254" s="96"/>
      <c r="BM254" s="96"/>
      <c r="BN254" s="96"/>
      <c r="BO254" s="96"/>
      <c r="BP254" s="96"/>
      <c r="BQ254" s="96"/>
      <c r="BR254" s="96"/>
      <c r="BS254" s="96"/>
      <c r="BT254" s="96"/>
      <c r="BU254" s="96"/>
      <c r="BV254" s="96"/>
      <c r="BW254" s="96"/>
      <c r="BX254" s="96"/>
      <c r="BY254" s="96"/>
      <c r="BZ254" s="96"/>
      <c r="CA254" s="96"/>
      <c r="CB254" s="96"/>
      <c r="CC254" s="96"/>
      <c r="CD254" s="96"/>
      <c r="CE254" s="96"/>
      <c r="CF254" s="96"/>
    </row>
    <row r="255" spans="1:84" ht="20.399999999999999">
      <c r="A255" s="249">
        <v>45094.768452152777</v>
      </c>
      <c r="B255" s="250" t="s">
        <v>4294</v>
      </c>
      <c r="C255" s="251" t="str">
        <f t="array" ref="C255">UPPER(B255)</f>
        <v>SLK346@GMAIL.COM</v>
      </c>
      <c r="D255" s="261" t="s">
        <v>4295</v>
      </c>
      <c r="E255" s="250" t="s">
        <v>982</v>
      </c>
      <c r="F255" s="252" t="str">
        <f t="shared" si="0"/>
        <v>SRILAKSHMIDEVARAPALLI</v>
      </c>
      <c r="G255" s="253">
        <v>3372555222</v>
      </c>
      <c r="H255" s="250" t="s">
        <v>18</v>
      </c>
      <c r="I255" s="250" t="s">
        <v>35</v>
      </c>
      <c r="J255" s="96"/>
      <c r="K255" s="96"/>
      <c r="L255" s="96"/>
      <c r="M255" s="250" t="s">
        <v>30</v>
      </c>
      <c r="N255" s="250" t="s">
        <v>3510</v>
      </c>
      <c r="O255" s="96"/>
      <c r="P255" s="96"/>
      <c r="Q255" s="250" t="s">
        <v>23</v>
      </c>
      <c r="R255" s="96"/>
      <c r="S255" s="254" t="s">
        <v>1731</v>
      </c>
      <c r="T255" s="255" t="str">
        <f t="shared" si="1"/>
        <v/>
      </c>
      <c r="U255" s="96" t="str">
        <f t="shared" ref="U255:V255" si="1561">IF(OR(($T255 = "Y"),ISNUMBER(SEARCH(U$1, $L255)), ISNUMBER(SEARCH(U$1, $N255)), ISNUMBER(SEARCH(U$1, $P255))), "Y", "")</f>
        <v/>
      </c>
      <c r="V255" s="255" t="str">
        <f t="shared" si="1561"/>
        <v/>
      </c>
      <c r="W255" s="96" t="str">
        <f t="shared" ref="W255:X255" si="1562">IF(OR(($V255="Y"),($T255 = "Y"),ISNUMBER(SEARCH(W$1, $L255)), ISNUMBER(SEARCH(W$1, $N255)), ISNUMBER(SEARCH(W$1, $P255))), "Y", "")</f>
        <v/>
      </c>
      <c r="X255" s="96" t="str">
        <f t="shared" si="1562"/>
        <v/>
      </c>
      <c r="Y255" s="255" t="str">
        <f t="shared" si="4"/>
        <v/>
      </c>
      <c r="Z255" s="96" t="str">
        <f t="shared" ref="Z255:AA255" si="1563">IF(OR(($Y255="Y"),($T255 = "Y"),ISNUMBER(SEARCH(Z$1, $L255)), ISNUMBER(SEARCH(Z$1, $N255)), ISNUMBER(SEARCH(Z$1, $P255))), "Y", "")</f>
        <v/>
      </c>
      <c r="AA255" s="96" t="str">
        <f t="shared" si="1563"/>
        <v/>
      </c>
      <c r="AB255" s="96" t="str">
        <f t="shared" ref="AB255:AC255" si="1564">IF(OR(($T255 = "Y"),ISNUMBER(SEARCH(AB$1, $L255)), ISNUMBER(SEARCH(AB$1, $N255)), ISNUMBER(SEARCH(AB$1, $P255))), "Y", "")</f>
        <v/>
      </c>
      <c r="AC255" s="255" t="str">
        <f t="shared" si="1564"/>
        <v/>
      </c>
      <c r="AD255" s="96" t="str">
        <f t="shared" ref="AD255:AE255" si="1565">IF(OR(($AC255="Y"),($T255 = "Y"),ISNUMBER(SEARCH(AD$1, $L255)), ISNUMBER(SEARCH(AD$1, $N255)), ISNUMBER(SEARCH(AD$1, $P255))), "Y", "")</f>
        <v/>
      </c>
      <c r="AE255" s="96" t="str">
        <f t="shared" si="1565"/>
        <v/>
      </c>
      <c r="AF255" s="254" t="str">
        <f t="shared" si="8"/>
        <v>Y</v>
      </c>
      <c r="AG255" s="15">
        <f t="shared" si="476"/>
        <v>1</v>
      </c>
      <c r="AH255" s="250" t="s">
        <v>3546</v>
      </c>
      <c r="AI255" s="96" t="str">
        <f t="shared" si="1540"/>
        <v/>
      </c>
      <c r="AJ255" s="96" t="str">
        <f t="shared" si="1541"/>
        <v/>
      </c>
      <c r="AK255" s="96" t="str">
        <f t="shared" si="1542"/>
        <v/>
      </c>
      <c r="AL255" s="96" t="str">
        <f t="shared" si="1543"/>
        <v/>
      </c>
      <c r="AM255" s="262" t="str">
        <f>IF((AA255="Y"),AI255,"")</f>
        <v/>
      </c>
      <c r="AN255" s="96" t="str">
        <f t="shared" si="1544"/>
        <v/>
      </c>
      <c r="AO255" s="264" t="str">
        <f t="shared" si="1545"/>
        <v/>
      </c>
      <c r="AP255" s="96" t="str">
        <f t="shared" si="1546"/>
        <v/>
      </c>
      <c r="AQ255" s="96" t="str">
        <f t="shared" si="1547"/>
        <v/>
      </c>
      <c r="AR255" s="96" t="str">
        <f t="shared" si="1548"/>
        <v/>
      </c>
      <c r="AS255" s="235" t="str">
        <f t="shared" si="1549"/>
        <v>MP</v>
      </c>
      <c r="AT255" s="96"/>
      <c r="AU255" s="235" t="s">
        <v>3564</v>
      </c>
      <c r="AV255" s="235" t="s">
        <v>979</v>
      </c>
      <c r="AW255" s="96"/>
      <c r="AX255" s="96"/>
      <c r="AY255" s="96"/>
      <c r="AZ255" s="96"/>
      <c r="BA255" s="96"/>
      <c r="BB255" s="96"/>
      <c r="BC255" s="96"/>
      <c r="BD255" s="96"/>
      <c r="BE255" s="96"/>
      <c r="BF255" s="96"/>
      <c r="BG255" s="96"/>
      <c r="BH255" s="96"/>
      <c r="BI255" s="96"/>
      <c r="BJ255" s="96"/>
      <c r="BK255" s="96"/>
      <c r="BL255" s="96"/>
      <c r="BM255" s="96"/>
      <c r="BN255" s="96"/>
      <c r="BO255" s="96"/>
      <c r="BP255" s="96"/>
      <c r="BQ255" s="96"/>
      <c r="BR255" s="96"/>
      <c r="BS255" s="96"/>
      <c r="BT255" s="96"/>
      <c r="BU255" s="96"/>
      <c r="BV255" s="96"/>
      <c r="BW255" s="96"/>
      <c r="BX255" s="96"/>
      <c r="BY255" s="96"/>
      <c r="BZ255" s="96"/>
      <c r="CA255" s="96"/>
      <c r="CB255" s="96"/>
      <c r="CC255" s="96"/>
      <c r="CD255" s="96"/>
      <c r="CE255" s="96"/>
      <c r="CF255" s="96"/>
    </row>
    <row r="256" spans="1:84" ht="20.399999999999999">
      <c r="A256" s="249">
        <v>45094.783721851854</v>
      </c>
      <c r="B256" s="250" t="s">
        <v>4296</v>
      </c>
      <c r="C256" s="251" t="str">
        <f t="array" ref="C256">UPPER(B256)</f>
        <v>SRAVANI.ALLAMM@GMAIL.COM</v>
      </c>
      <c r="D256" s="250" t="s">
        <v>4297</v>
      </c>
      <c r="E256" s="250" t="s">
        <v>2126</v>
      </c>
      <c r="F256" s="252" t="str">
        <f t="shared" si="0"/>
        <v>SRAVANIALLAM</v>
      </c>
      <c r="G256" s="253">
        <v>7168676885</v>
      </c>
      <c r="H256" s="250" t="s">
        <v>18</v>
      </c>
      <c r="I256" s="250" t="s">
        <v>20</v>
      </c>
      <c r="J256" s="250" t="s">
        <v>4298</v>
      </c>
      <c r="K256" s="250" t="s">
        <v>30</v>
      </c>
      <c r="L256" s="250" t="s">
        <v>3621</v>
      </c>
      <c r="M256" s="96"/>
      <c r="N256" s="96"/>
      <c r="O256" s="96"/>
      <c r="P256" s="96"/>
      <c r="Q256" s="250" t="s">
        <v>23</v>
      </c>
      <c r="R256" s="96"/>
      <c r="S256" s="254" t="s">
        <v>1731</v>
      </c>
      <c r="T256" s="255" t="str">
        <f t="shared" si="1"/>
        <v/>
      </c>
      <c r="U256" s="96" t="str">
        <f t="shared" ref="U256:V256" si="1566">IF(OR(($T256 = "Y"),ISNUMBER(SEARCH(U$1, $L256)), ISNUMBER(SEARCH(U$1, $N256)), ISNUMBER(SEARCH(U$1, $P256))), "Y", "")</f>
        <v/>
      </c>
      <c r="V256" s="255" t="str">
        <f t="shared" si="1566"/>
        <v/>
      </c>
      <c r="W256" s="96" t="str">
        <f t="shared" ref="W256:X256" si="1567">IF(OR(($V256="Y"),($T256 = "Y"),ISNUMBER(SEARCH(W$1, $L256)), ISNUMBER(SEARCH(W$1, $N256)), ISNUMBER(SEARCH(W$1, $P256))), "Y", "")</f>
        <v/>
      </c>
      <c r="X256" s="254" t="str">
        <f t="shared" si="1567"/>
        <v>Y</v>
      </c>
      <c r="Y256" s="258" t="str">
        <f t="shared" si="4"/>
        <v>Y</v>
      </c>
      <c r="Z256" s="254" t="str">
        <f t="shared" ref="Z256:AA256" si="1568">IF(OR(($Y256="Y"),($T256 = "Y"),ISNUMBER(SEARCH(Z$1, $L256)), ISNUMBER(SEARCH(Z$1, $N256)), ISNUMBER(SEARCH(Z$1, $P256))), "Y", "")</f>
        <v>Y</v>
      </c>
      <c r="AA256" s="254" t="str">
        <f t="shared" si="1568"/>
        <v>Y</v>
      </c>
      <c r="AB256" s="254" t="str">
        <f t="shared" ref="AB256:AC256" si="1569">IF(OR(($T256 = "Y"),ISNUMBER(SEARCH(AB$1, $L256)), ISNUMBER(SEARCH(AB$1, $N256)), ISNUMBER(SEARCH(AB$1, $P256))), "Y", "")</f>
        <v>Y</v>
      </c>
      <c r="AC256" s="255" t="str">
        <f t="shared" si="1569"/>
        <v/>
      </c>
      <c r="AD256" s="96" t="str">
        <f t="shared" ref="AD256:AE256" si="1570">IF(OR(($AC256="Y"),($T256 = "Y"),ISNUMBER(SEARCH(AD$1, $L256)), ISNUMBER(SEARCH(AD$1, $N256)), ISNUMBER(SEARCH(AD$1, $P256))), "Y", "")</f>
        <v/>
      </c>
      <c r="AE256" s="96" t="str">
        <f t="shared" si="1570"/>
        <v/>
      </c>
      <c r="AF256" s="96" t="str">
        <f t="shared" si="8"/>
        <v/>
      </c>
      <c r="AG256" s="15">
        <f t="shared" si="476"/>
        <v>4</v>
      </c>
      <c r="AH256" s="250" t="s">
        <v>3546</v>
      </c>
      <c r="AI256" s="96" t="str">
        <f t="shared" si="1540"/>
        <v/>
      </c>
      <c r="AJ256" s="96" t="str">
        <f t="shared" si="1541"/>
        <v/>
      </c>
      <c r="AK256" s="235" t="str">
        <f t="shared" si="1542"/>
        <v>MP</v>
      </c>
      <c r="AL256" s="235" t="str">
        <f t="shared" si="1543"/>
        <v>MP</v>
      </c>
      <c r="AM256" s="256" t="str">
        <f t="shared" ref="AM256:AM257" si="1571">IF(AND((S256="F"),(AA256="Y")),"MP","")</f>
        <v>MP</v>
      </c>
      <c r="AN256" s="235" t="str">
        <f t="shared" si="1544"/>
        <v>MP</v>
      </c>
      <c r="AO256" s="257" t="str">
        <f t="shared" si="1545"/>
        <v>MP</v>
      </c>
      <c r="AP256" s="96" t="str">
        <f t="shared" si="1546"/>
        <v/>
      </c>
      <c r="AQ256" s="96" t="str">
        <f t="shared" si="1547"/>
        <v/>
      </c>
      <c r="AR256" s="96" t="str">
        <f t="shared" si="1548"/>
        <v/>
      </c>
      <c r="AS256" s="96" t="str">
        <f t="shared" si="1549"/>
        <v/>
      </c>
      <c r="AT256" s="96"/>
      <c r="AU256" s="235" t="s">
        <v>2662</v>
      </c>
      <c r="AV256" s="235" t="s">
        <v>979</v>
      </c>
      <c r="AW256" s="96"/>
      <c r="AX256" s="96"/>
      <c r="AY256" s="96"/>
      <c r="AZ256" s="96"/>
      <c r="BA256" s="96"/>
      <c r="BB256" s="96"/>
      <c r="BC256" s="96"/>
      <c r="BD256" s="96"/>
      <c r="BE256" s="96"/>
      <c r="BF256" s="96"/>
      <c r="BG256" s="96"/>
      <c r="BH256" s="96"/>
      <c r="BI256" s="96"/>
      <c r="BJ256" s="96"/>
      <c r="BK256" s="96"/>
      <c r="BL256" s="96"/>
      <c r="BM256" s="96"/>
      <c r="BN256" s="96"/>
      <c r="BO256" s="96"/>
      <c r="BP256" s="96"/>
      <c r="BQ256" s="96"/>
      <c r="BR256" s="96"/>
      <c r="BS256" s="96"/>
      <c r="BT256" s="96"/>
      <c r="BU256" s="96"/>
      <c r="BV256" s="96"/>
      <c r="BW256" s="96"/>
      <c r="BX256" s="96"/>
      <c r="BY256" s="96"/>
      <c r="BZ256" s="96"/>
      <c r="CA256" s="96"/>
      <c r="CB256" s="96"/>
      <c r="CC256" s="96"/>
      <c r="CD256" s="96"/>
      <c r="CE256" s="96"/>
      <c r="CF256" s="96"/>
    </row>
    <row r="257" spans="1:84" ht="20.399999999999999">
      <c r="A257" s="249">
        <v>45094.959264942125</v>
      </c>
      <c r="B257" s="250" t="s">
        <v>4299</v>
      </c>
      <c r="C257" s="251" t="str">
        <f t="array" ref="C257">UPPER(B257)</f>
        <v>SATWIKA.VASEPALLI@GMAIL.COM</v>
      </c>
      <c r="D257" s="250" t="s">
        <v>4300</v>
      </c>
      <c r="E257" s="250" t="s">
        <v>4301</v>
      </c>
      <c r="F257" s="252" t="str">
        <f t="shared" ref="F257:F472" si="1572">UPPER(D257)&amp;UPPER(E257)</f>
        <v>SATWIKA VASEPALLI</v>
      </c>
      <c r="G257" s="253">
        <v>7377770566</v>
      </c>
      <c r="H257" s="250" t="s">
        <v>2493</v>
      </c>
      <c r="I257" s="250" t="s">
        <v>35</v>
      </c>
      <c r="J257" s="96"/>
      <c r="K257" s="96"/>
      <c r="L257" s="96"/>
      <c r="M257" s="250" t="s">
        <v>156</v>
      </c>
      <c r="N257" s="250" t="s">
        <v>3775</v>
      </c>
      <c r="O257" s="96"/>
      <c r="P257" s="96"/>
      <c r="Q257" s="250" t="s">
        <v>23</v>
      </c>
      <c r="R257" s="96"/>
      <c r="S257" s="254" t="s">
        <v>1731</v>
      </c>
      <c r="T257" s="255" t="str">
        <f t="shared" ref="T257:T360" si="1573">IF(OR(ISNUMBER(SEARCH(T$1, $L257)), ISNUMBER(SEARCH(T$1, $N257)), ISNUMBER(SEARCH(T$1, $P257))), "Y", "")</f>
        <v/>
      </c>
      <c r="U257" s="96" t="str">
        <f t="shared" ref="U257:V257" si="1574">IF(OR(($T257 = "Y"),ISNUMBER(SEARCH(U$1, $L257)), ISNUMBER(SEARCH(U$1, $N257)), ISNUMBER(SEARCH(U$1, $P257))), "Y", "")</f>
        <v/>
      </c>
      <c r="V257" s="255" t="str">
        <f t="shared" si="1574"/>
        <v/>
      </c>
      <c r="W257" s="96" t="str">
        <f t="shared" ref="W257:X257" si="1575">IF(OR(($V257="Y"),($T257 = "Y"),ISNUMBER(SEARCH(W$1, $L257)), ISNUMBER(SEARCH(W$1, $N257)), ISNUMBER(SEARCH(W$1, $P257))), "Y", "")</f>
        <v/>
      </c>
      <c r="X257" s="96" t="str">
        <f t="shared" si="1575"/>
        <v/>
      </c>
      <c r="Y257" s="258" t="str">
        <f t="shared" ref="Y257:Y364" si="1576">IF(OR(($T257 = "Y"),ISNUMBER(SEARCH(Y$1, $L257)), ISNUMBER(SEARCH(Y$1, $N257)), ISNUMBER(SEARCH(Y$1, $P257))), "Y", "")</f>
        <v>Y</v>
      </c>
      <c r="Z257" s="254" t="str">
        <f t="shared" ref="Z257:AA257" si="1577">IF(OR(($Y257="Y"),($T257 = "Y"),ISNUMBER(SEARCH(Z$1, $L257)), ISNUMBER(SEARCH(Z$1, $N257)), ISNUMBER(SEARCH(Z$1, $P257))), "Y", "")</f>
        <v>Y</v>
      </c>
      <c r="AA257" s="254" t="str">
        <f t="shared" si="1577"/>
        <v>Y</v>
      </c>
      <c r="AB257" s="254" t="str">
        <f t="shared" ref="AB257:AC257" si="1578">IF(OR(($T257 = "Y"),ISNUMBER(SEARCH(AB$1, $L257)), ISNUMBER(SEARCH(AB$1, $N257)), ISNUMBER(SEARCH(AB$1, $P257))), "Y", "")</f>
        <v>Y</v>
      </c>
      <c r="AC257" s="255" t="str">
        <f t="shared" si="1578"/>
        <v/>
      </c>
      <c r="AD257" s="96" t="str">
        <f t="shared" ref="AD257:AE257" si="1579">IF(OR(($AC257="Y"),($T257 = "Y"),ISNUMBER(SEARCH(AD$1, $L257)), ISNUMBER(SEARCH(AD$1, $N257)), ISNUMBER(SEARCH(AD$1, $P257))), "Y", "")</f>
        <v/>
      </c>
      <c r="AE257" s="96" t="str">
        <f t="shared" si="1579"/>
        <v/>
      </c>
      <c r="AF257" s="96" t="str">
        <f t="shared" ref="AF257:AF364" si="1580">IF(OR(($T257 = "Y"),ISNUMBER(SEARCH(AF$1, $L257)), ISNUMBER(SEARCH(AF$1, $N257)), ISNUMBER(SEARCH(AF$1, $P257))), "Y", "")</f>
        <v/>
      </c>
      <c r="AG257" s="15">
        <f t="shared" si="476"/>
        <v>3</v>
      </c>
      <c r="AH257" s="250" t="s">
        <v>3546</v>
      </c>
      <c r="AI257" s="96" t="str">
        <f t="shared" si="1540"/>
        <v/>
      </c>
      <c r="AJ257" s="96" t="str">
        <f t="shared" si="1541"/>
        <v/>
      </c>
      <c r="AK257" s="96" t="str">
        <f t="shared" si="1542"/>
        <v/>
      </c>
      <c r="AL257" s="235" t="str">
        <f t="shared" si="1543"/>
        <v>MP</v>
      </c>
      <c r="AM257" s="256" t="str">
        <f t="shared" si="1571"/>
        <v>MP</v>
      </c>
      <c r="AN257" s="235" t="str">
        <f t="shared" si="1544"/>
        <v>MP</v>
      </c>
      <c r="AO257" s="257" t="str">
        <f t="shared" si="1545"/>
        <v>MP</v>
      </c>
      <c r="AP257" s="96" t="str">
        <f t="shared" si="1546"/>
        <v/>
      </c>
      <c r="AQ257" s="96" t="str">
        <f t="shared" si="1547"/>
        <v/>
      </c>
      <c r="AR257" s="96" t="str">
        <f t="shared" si="1548"/>
        <v/>
      </c>
      <c r="AS257" s="96" t="str">
        <f t="shared" si="1549"/>
        <v/>
      </c>
      <c r="AT257" s="96"/>
      <c r="AU257" s="96"/>
      <c r="AV257" s="96"/>
      <c r="AW257" s="96"/>
      <c r="AX257" s="96"/>
      <c r="AY257" s="96"/>
      <c r="AZ257" s="96"/>
      <c r="BA257" s="96"/>
      <c r="BB257" s="96"/>
      <c r="BC257" s="96"/>
      <c r="BD257" s="96"/>
      <c r="BE257" s="96"/>
      <c r="BF257" s="96"/>
      <c r="BG257" s="96"/>
      <c r="BH257" s="96"/>
      <c r="BI257" s="96"/>
      <c r="BJ257" s="96"/>
      <c r="BK257" s="96"/>
      <c r="BL257" s="96"/>
      <c r="BM257" s="96"/>
      <c r="BN257" s="96"/>
      <c r="BO257" s="96"/>
      <c r="BP257" s="96"/>
      <c r="BQ257" s="96"/>
      <c r="BR257" s="96"/>
      <c r="BS257" s="96"/>
      <c r="BT257" s="96"/>
      <c r="BU257" s="96"/>
      <c r="BV257" s="96"/>
      <c r="BW257" s="96"/>
      <c r="BX257" s="96"/>
      <c r="BY257" s="96"/>
      <c r="BZ257" s="96"/>
      <c r="CA257" s="96"/>
      <c r="CB257" s="96"/>
      <c r="CC257" s="96"/>
      <c r="CD257" s="96"/>
      <c r="CE257" s="96"/>
      <c r="CF257" s="96"/>
    </row>
    <row r="258" spans="1:84" ht="20.399999999999999">
      <c r="A258" s="249">
        <v>45094.992765208328</v>
      </c>
      <c r="B258" s="250" t="s">
        <v>4302</v>
      </c>
      <c r="C258" s="251" t="str">
        <f t="array" ref="C258">UPPER(B258)</f>
        <v>MITHILESH.CHOPPARI@GMAIL.COM</v>
      </c>
      <c r="D258" s="250" t="s">
        <v>4303</v>
      </c>
      <c r="E258" s="250" t="s">
        <v>4304</v>
      </c>
      <c r="F258" s="252" t="str">
        <f t="shared" si="1572"/>
        <v>MITHILESHCHOPPARI</v>
      </c>
      <c r="G258" s="250" t="s">
        <v>4305</v>
      </c>
      <c r="H258" s="250" t="s">
        <v>18</v>
      </c>
      <c r="I258" s="250" t="s">
        <v>2493</v>
      </c>
      <c r="J258" s="96"/>
      <c r="K258" s="96"/>
      <c r="L258" s="96"/>
      <c r="M258" s="96"/>
      <c r="N258" s="96"/>
      <c r="O258" s="250" t="s">
        <v>4306</v>
      </c>
      <c r="P258" s="250" t="s">
        <v>3775</v>
      </c>
      <c r="Q258" s="250" t="s">
        <v>23</v>
      </c>
      <c r="R258" s="96"/>
      <c r="S258" s="254" t="s">
        <v>1727</v>
      </c>
      <c r="T258" s="255" t="str">
        <f t="shared" si="1573"/>
        <v/>
      </c>
      <c r="U258" s="96" t="str">
        <f t="shared" ref="U258:V258" si="1581">IF(OR(($T258 = "Y"),ISNUMBER(SEARCH(U$1, $L258)), ISNUMBER(SEARCH(U$1, $N258)), ISNUMBER(SEARCH(U$1, $P258))), "Y", "")</f>
        <v/>
      </c>
      <c r="V258" s="255" t="str">
        <f t="shared" si="1581"/>
        <v/>
      </c>
      <c r="W258" s="96" t="str">
        <f t="shared" ref="W258:X258" si="1582">IF(OR(($V258="Y"),($T258 = "Y"),ISNUMBER(SEARCH(W$1, $L258)), ISNUMBER(SEARCH(W$1, $N258)), ISNUMBER(SEARCH(W$1, $P258))), "Y", "")</f>
        <v/>
      </c>
      <c r="X258" s="96" t="str">
        <f t="shared" si="1582"/>
        <v/>
      </c>
      <c r="Y258" s="258" t="str">
        <f t="shared" si="1576"/>
        <v>Y</v>
      </c>
      <c r="Z258" s="254" t="str">
        <f t="shared" ref="Z258:AA258" si="1583">IF(OR(($Y258="Y"),($T258 = "Y"),ISNUMBER(SEARCH(Z$1, $L258)), ISNUMBER(SEARCH(Z$1, $N258)), ISNUMBER(SEARCH(Z$1, $P258))), "Y", "")</f>
        <v>Y</v>
      </c>
      <c r="AA258" s="254" t="str">
        <f t="shared" si="1583"/>
        <v>Y</v>
      </c>
      <c r="AB258" s="254" t="str">
        <f t="shared" ref="AB258:AC258" si="1584">IF(OR(($T258 = "Y"),ISNUMBER(SEARCH(AB$1, $L258)), ISNUMBER(SEARCH(AB$1, $N258)), ISNUMBER(SEARCH(AB$1, $P258))), "Y", "")</f>
        <v>Y</v>
      </c>
      <c r="AC258" s="255" t="str">
        <f t="shared" si="1584"/>
        <v/>
      </c>
      <c r="AD258" s="96" t="str">
        <f t="shared" ref="AD258:AE258" si="1585">IF(OR(($AC258="Y"),($T258 = "Y"),ISNUMBER(SEARCH(AD$1, $L258)), ISNUMBER(SEARCH(AD$1, $N258)), ISNUMBER(SEARCH(AD$1, $P258))), "Y", "")</f>
        <v/>
      </c>
      <c r="AE258" s="96" t="str">
        <f t="shared" si="1585"/>
        <v/>
      </c>
      <c r="AF258" s="96" t="str">
        <f t="shared" si="1580"/>
        <v/>
      </c>
      <c r="AG258" s="15">
        <f t="shared" si="476"/>
        <v>3</v>
      </c>
      <c r="AH258" s="250" t="s">
        <v>3539</v>
      </c>
      <c r="AI258" s="96" t="str">
        <f t="shared" ref="AI258:AI259" si="1586">IF((U258="Y"),AH258,"")</f>
        <v/>
      </c>
      <c r="AJ258" s="96" t="str">
        <f t="shared" ref="AJ258:AJ259" si="1587">IF((W258="Y"),AH258,"")</f>
        <v/>
      </c>
      <c r="AK258" s="96" t="str">
        <f t="shared" ref="AK258:AK259" si="1588">IF((X258="Y"),AH258,"")</f>
        <v/>
      </c>
      <c r="AL258" s="235" t="str">
        <f t="shared" ref="AL258:AL259" si="1589">IF((Z258="Y"),AH258,"")</f>
        <v>CM</v>
      </c>
      <c r="AM258" s="256" t="str">
        <f t="shared" ref="AM258:AM259" si="1590">IF((AA258="Y"),AH258,"")</f>
        <v>CM</v>
      </c>
      <c r="AN258" s="235" t="str">
        <f t="shared" ref="AN258:AN259" si="1591">IF((AB258="Y"),AH258,"")</f>
        <v>CM</v>
      </c>
      <c r="AO258" s="257" t="str">
        <f t="shared" ref="AO258:AO259" si="1592">IF((AB258="Y"),AH258,"")</f>
        <v>CM</v>
      </c>
      <c r="AP258" s="96" t="str">
        <f t="shared" ref="AP258:AP259" si="1593">IF((AD258="Y"),AH258,"")</f>
        <v/>
      </c>
      <c r="AQ258" s="96" t="str">
        <f t="shared" ref="AQ258:AQ259" si="1594">IF((AE258="Y"),AH258,"")</f>
        <v/>
      </c>
      <c r="AR258" s="96"/>
      <c r="AS258" s="96" t="str">
        <f t="shared" ref="AS258:AS259" si="1595">IF((AF258="Y"),AH258,"")</f>
        <v/>
      </c>
      <c r="AT258" s="96"/>
      <c r="AU258" s="96"/>
      <c r="AV258" s="96"/>
      <c r="AW258" s="96"/>
      <c r="AX258" s="96"/>
      <c r="AY258" s="96"/>
      <c r="AZ258" s="96"/>
      <c r="BA258" s="96"/>
      <c r="BB258" s="96"/>
      <c r="BC258" s="96"/>
      <c r="BD258" s="96"/>
      <c r="BE258" s="96"/>
      <c r="BF258" s="96"/>
      <c r="BG258" s="96"/>
      <c r="BH258" s="96"/>
      <c r="BI258" s="96"/>
      <c r="BJ258" s="96"/>
      <c r="BK258" s="96"/>
      <c r="BL258" s="96"/>
      <c r="BM258" s="96"/>
      <c r="BN258" s="96"/>
      <c r="BO258" s="96"/>
      <c r="BP258" s="96"/>
      <c r="BQ258" s="96"/>
      <c r="BR258" s="96"/>
      <c r="BS258" s="96"/>
      <c r="BT258" s="96"/>
      <c r="BU258" s="96"/>
      <c r="BV258" s="96"/>
      <c r="BW258" s="96"/>
      <c r="BX258" s="96"/>
      <c r="BY258" s="96"/>
      <c r="BZ258" s="96"/>
      <c r="CA258" s="96"/>
      <c r="CB258" s="96"/>
      <c r="CC258" s="96"/>
      <c r="CD258" s="96"/>
      <c r="CE258" s="96"/>
      <c r="CF258" s="96"/>
    </row>
    <row r="259" spans="1:84" ht="20.399999999999999">
      <c r="A259" s="249">
        <v>45095.3318965625</v>
      </c>
      <c r="B259" s="250" t="s">
        <v>4307</v>
      </c>
      <c r="C259" s="251" t="str">
        <f t="array" ref="C259">UPPER(B259)</f>
        <v>KANTH797@GMAIL.COM</v>
      </c>
      <c r="D259" s="250" t="s">
        <v>4308</v>
      </c>
      <c r="E259" s="250" t="s">
        <v>4309</v>
      </c>
      <c r="F259" s="252" t="str">
        <f t="shared" si="1572"/>
        <v>SRIKANTHAPPALARAJU</v>
      </c>
      <c r="G259" s="253">
        <v>4043972056</v>
      </c>
      <c r="H259" s="250" t="s">
        <v>18</v>
      </c>
      <c r="I259" s="250" t="s">
        <v>20</v>
      </c>
      <c r="J259" s="250" t="s">
        <v>4310</v>
      </c>
      <c r="K259" s="250" t="s">
        <v>30</v>
      </c>
      <c r="L259" s="250" t="s">
        <v>3503</v>
      </c>
      <c r="M259" s="96"/>
      <c r="N259" s="96"/>
      <c r="O259" s="96"/>
      <c r="P259" s="96"/>
      <c r="Q259" s="250" t="s">
        <v>23</v>
      </c>
      <c r="R259" s="96"/>
      <c r="S259" s="254" t="s">
        <v>1727</v>
      </c>
      <c r="T259" s="255" t="str">
        <f t="shared" si="1573"/>
        <v/>
      </c>
      <c r="U259" s="96" t="str">
        <f t="shared" ref="U259:V259" si="1596">IF(OR(($T259 = "Y"),ISNUMBER(SEARCH(U$1, $L259)), ISNUMBER(SEARCH(U$1, $N259)), ISNUMBER(SEARCH(U$1, $P259))), "Y", "")</f>
        <v/>
      </c>
      <c r="V259" s="255" t="str">
        <f t="shared" si="1596"/>
        <v/>
      </c>
      <c r="W259" s="96" t="str">
        <f t="shared" ref="W259:X259" si="1597">IF(OR(($V259="Y"),($T259 = "Y"),ISNUMBER(SEARCH(W$1, $L259)), ISNUMBER(SEARCH(W$1, $N259)), ISNUMBER(SEARCH(W$1, $P259))), "Y", "")</f>
        <v/>
      </c>
      <c r="X259" s="96" t="str">
        <f t="shared" si="1597"/>
        <v/>
      </c>
      <c r="Y259" s="258" t="str">
        <f t="shared" si="1576"/>
        <v>Y</v>
      </c>
      <c r="Z259" s="254" t="str">
        <f t="shared" ref="Z259:AA259" si="1598">IF(OR(($Y259="Y"),($T259 = "Y"),ISNUMBER(SEARCH(Z$1, $L259)), ISNUMBER(SEARCH(Z$1, $N259)), ISNUMBER(SEARCH(Z$1, $P259))), "Y", "")</f>
        <v>Y</v>
      </c>
      <c r="AA259" s="254" t="str">
        <f t="shared" si="1598"/>
        <v>Y</v>
      </c>
      <c r="AB259" s="96" t="str">
        <f t="shared" ref="AB259:AC259" si="1599">IF(OR(($T259 = "Y"),ISNUMBER(SEARCH(AB$1, $L259)), ISNUMBER(SEARCH(AB$1, $N259)), ISNUMBER(SEARCH(AB$1, $P259))), "Y", "")</f>
        <v/>
      </c>
      <c r="AC259" s="255" t="str">
        <f t="shared" si="1599"/>
        <v/>
      </c>
      <c r="AD259" s="96" t="str">
        <f t="shared" ref="AD259:AE259" si="1600">IF(OR(($AC259="Y"),($T259 = "Y"),ISNUMBER(SEARCH(AD$1, $L259)), ISNUMBER(SEARCH(AD$1, $N259)), ISNUMBER(SEARCH(AD$1, $P259))), "Y", "")</f>
        <v/>
      </c>
      <c r="AE259" s="96" t="str">
        <f t="shared" si="1600"/>
        <v/>
      </c>
      <c r="AF259" s="96" t="str">
        <f t="shared" si="1580"/>
        <v/>
      </c>
      <c r="AG259" s="15">
        <f t="shared" si="476"/>
        <v>2</v>
      </c>
      <c r="AH259" s="250" t="s">
        <v>3539</v>
      </c>
      <c r="AI259" s="96" t="str">
        <f t="shared" si="1586"/>
        <v/>
      </c>
      <c r="AJ259" s="96" t="str">
        <f t="shared" si="1587"/>
        <v/>
      </c>
      <c r="AK259" s="96" t="str">
        <f t="shared" si="1588"/>
        <v/>
      </c>
      <c r="AL259" s="235" t="str">
        <f t="shared" si="1589"/>
        <v>CM</v>
      </c>
      <c r="AM259" s="256" t="str">
        <f t="shared" si="1590"/>
        <v>CM</v>
      </c>
      <c r="AN259" s="96" t="str">
        <f t="shared" si="1591"/>
        <v/>
      </c>
      <c r="AO259" s="264" t="str">
        <f t="shared" si="1592"/>
        <v/>
      </c>
      <c r="AP259" s="96" t="str">
        <f t="shared" si="1593"/>
        <v/>
      </c>
      <c r="AQ259" s="96" t="str">
        <f t="shared" si="1594"/>
        <v/>
      </c>
      <c r="AR259" s="96"/>
      <c r="AS259" s="96" t="str">
        <f t="shared" si="1595"/>
        <v/>
      </c>
      <c r="AT259" s="96"/>
      <c r="AU259" s="250" t="s">
        <v>1727</v>
      </c>
      <c r="AV259" s="250" t="s">
        <v>979</v>
      </c>
      <c r="AW259" s="96"/>
      <c r="AX259" s="96"/>
      <c r="AY259" s="96"/>
      <c r="AZ259" s="96"/>
      <c r="BA259" s="96"/>
      <c r="BB259" s="96"/>
      <c r="BC259" s="96"/>
      <c r="BD259" s="96"/>
      <c r="BE259" s="96"/>
      <c r="BF259" s="96"/>
      <c r="BG259" s="96"/>
      <c r="BH259" s="96"/>
      <c r="BI259" s="96"/>
      <c r="BJ259" s="96"/>
      <c r="BK259" s="96"/>
      <c r="BL259" s="96"/>
      <c r="BM259" s="96"/>
      <c r="BN259" s="96"/>
      <c r="BO259" s="96"/>
      <c r="BP259" s="96"/>
      <c r="BQ259" s="96"/>
      <c r="BR259" s="96"/>
      <c r="BS259" s="96"/>
      <c r="BT259" s="96"/>
      <c r="BU259" s="96"/>
      <c r="BV259" s="96"/>
      <c r="BW259" s="96"/>
      <c r="BX259" s="96"/>
      <c r="BY259" s="96"/>
      <c r="BZ259" s="96"/>
      <c r="CA259" s="96"/>
      <c r="CB259" s="96"/>
      <c r="CC259" s="96"/>
      <c r="CD259" s="96"/>
      <c r="CE259" s="96"/>
      <c r="CF259" s="96"/>
    </row>
    <row r="260" spans="1:84" ht="20.399999999999999">
      <c r="A260" s="249">
        <v>45095.374456412042</v>
      </c>
      <c r="B260" s="250" t="s">
        <v>4311</v>
      </c>
      <c r="C260" s="251" t="str">
        <f t="array" ref="C260">UPPER(B260)</f>
        <v>PURNIMA.KANDRA@GMAIL.COM</v>
      </c>
      <c r="D260" s="250" t="s">
        <v>4312</v>
      </c>
      <c r="E260" s="250" t="s">
        <v>4313</v>
      </c>
      <c r="F260" s="252" t="str">
        <f t="shared" si="1572"/>
        <v>PURNIMAADUSUPALLI</v>
      </c>
      <c r="G260" s="253">
        <v>6032043263</v>
      </c>
      <c r="H260" s="250" t="s">
        <v>18</v>
      </c>
      <c r="I260" s="250" t="s">
        <v>20</v>
      </c>
      <c r="J260" s="250" t="s">
        <v>4314</v>
      </c>
      <c r="K260" s="250" t="s">
        <v>30</v>
      </c>
      <c r="L260" s="250" t="s">
        <v>3500</v>
      </c>
      <c r="M260" s="96"/>
      <c r="N260" s="96"/>
      <c r="O260" s="96"/>
      <c r="P260" s="96"/>
      <c r="Q260" s="250" t="s">
        <v>23</v>
      </c>
      <c r="R260" s="96"/>
      <c r="S260" s="276" t="s">
        <v>1731</v>
      </c>
      <c r="T260" s="255" t="str">
        <f t="shared" si="1573"/>
        <v/>
      </c>
      <c r="U260" s="96" t="str">
        <f t="shared" ref="U260:V260" si="1601">IF(OR(($T260 = "Y"),ISNUMBER(SEARCH(U$1, $L260)), ISNUMBER(SEARCH(U$1, $N260)), ISNUMBER(SEARCH(U$1, $P260))), "Y", "")</f>
        <v/>
      </c>
      <c r="V260" s="258" t="str">
        <f t="shared" si="1601"/>
        <v>Y</v>
      </c>
      <c r="W260" s="254" t="str">
        <f t="shared" ref="W260:X260" si="1602">IF(OR(($V260="Y"),($T260 = "Y"),ISNUMBER(SEARCH(W$1, $L260)), ISNUMBER(SEARCH(W$1, $N260)), ISNUMBER(SEARCH(W$1, $P260))), "Y", "")</f>
        <v>Y</v>
      </c>
      <c r="X260" s="254" t="str">
        <f t="shared" si="1602"/>
        <v>Y</v>
      </c>
      <c r="Y260" s="255" t="str">
        <f t="shared" si="1576"/>
        <v/>
      </c>
      <c r="Z260" s="96" t="str">
        <f t="shared" ref="Z260:AA260" si="1603">IF(OR(($Y260="Y"),($T260 = "Y"),ISNUMBER(SEARCH(Z$1, $L260)), ISNUMBER(SEARCH(Z$1, $N260)), ISNUMBER(SEARCH(Z$1, $P260))), "Y", "")</f>
        <v/>
      </c>
      <c r="AA260" s="96" t="str">
        <f t="shared" si="1603"/>
        <v/>
      </c>
      <c r="AB260" s="96" t="str">
        <f t="shared" ref="AB260:AC260" si="1604">IF(OR(($T260 = "Y"),ISNUMBER(SEARCH(AB$1, $L260)), ISNUMBER(SEARCH(AB$1, $N260)), ISNUMBER(SEARCH(AB$1, $P260))), "Y", "")</f>
        <v/>
      </c>
      <c r="AC260" s="255" t="str">
        <f t="shared" si="1604"/>
        <v/>
      </c>
      <c r="AD260" s="96" t="str">
        <f t="shared" ref="AD260:AE260" si="1605">IF(OR(($AC260="Y"),($T260 = "Y"),ISNUMBER(SEARCH(AD$1, $L260)), ISNUMBER(SEARCH(AD$1, $N260)), ISNUMBER(SEARCH(AD$1, $P260))), "Y", "")</f>
        <v/>
      </c>
      <c r="AE260" s="96" t="str">
        <f t="shared" si="1605"/>
        <v/>
      </c>
      <c r="AF260" s="96" t="str">
        <f t="shared" si="1580"/>
        <v/>
      </c>
      <c r="AG260" s="15">
        <f t="shared" si="476"/>
        <v>2</v>
      </c>
      <c r="AH260" s="250" t="s">
        <v>3546</v>
      </c>
      <c r="AI260" s="96" t="str">
        <f t="shared" ref="AI260:AI261" si="1606">IF(AND((S260="F"),(U260="Y")),"MP","")</f>
        <v/>
      </c>
      <c r="AJ260" s="235" t="str">
        <f t="shared" ref="AJ260:AJ261" si="1607">IF(AND((S260="F"),(W260="Y")),"MP","")</f>
        <v>MP</v>
      </c>
      <c r="AK260" s="235" t="str">
        <f t="shared" ref="AK260:AK261" si="1608">IF(AND((S260="F"),(X260="Y")),"MP","")</f>
        <v>MP</v>
      </c>
      <c r="AL260" s="96" t="str">
        <f t="shared" ref="AL260:AL261" si="1609">IF(AND((S260="F"),(Z260="Y")),"MP","")</f>
        <v/>
      </c>
      <c r="AM260" s="262" t="str">
        <f t="shared" ref="AM260:AM261" si="1610">IF((AA260="Y"),AI260,"")</f>
        <v/>
      </c>
      <c r="AN260" s="96" t="str">
        <f t="shared" ref="AN260:AN261" si="1611">IF(AND((S260="F"),(AB260="Y")),"MP","")</f>
        <v/>
      </c>
      <c r="AO260" s="264" t="str">
        <f t="shared" ref="AO260:AO261" si="1612">IF(AND((S260="F"),(AB260="Y")),"MP","")</f>
        <v/>
      </c>
      <c r="AP260" s="96" t="str">
        <f t="shared" ref="AP260:AP261" si="1613">IF(AND((S260="F"),(AD260="Y")),"MP","")</f>
        <v/>
      </c>
      <c r="AQ260" s="96" t="str">
        <f t="shared" ref="AQ260:AQ261" si="1614">IF(AND((S260="F"),(AE260="Y")),"MP","")</f>
        <v/>
      </c>
      <c r="AR260" s="96" t="str">
        <f t="shared" ref="AR260:AR261" si="1615">IF(AND((T260="F"),(AD260="Y")),"MP","")</f>
        <v/>
      </c>
      <c r="AS260" s="96" t="str">
        <f t="shared" ref="AS260:AS261" si="1616">IF(AND((S260="F"),(AF260="Y")),"MP","")</f>
        <v/>
      </c>
      <c r="AT260" s="96"/>
      <c r="AU260" s="96"/>
      <c r="AV260" s="96"/>
      <c r="AW260" s="96"/>
      <c r="AX260" s="96"/>
      <c r="AY260" s="96"/>
      <c r="AZ260" s="96"/>
      <c r="BA260" s="96"/>
      <c r="BB260" s="96"/>
      <c r="BC260" s="96"/>
      <c r="BD260" s="96"/>
      <c r="BE260" s="96"/>
      <c r="BF260" s="96"/>
      <c r="BG260" s="96"/>
      <c r="BH260" s="96"/>
      <c r="BI260" s="96"/>
      <c r="BJ260" s="96"/>
      <c r="BK260" s="96"/>
      <c r="BL260" s="96"/>
      <c r="BM260" s="96"/>
      <c r="BN260" s="96"/>
      <c r="BO260" s="96"/>
      <c r="BP260" s="96"/>
      <c r="BQ260" s="96"/>
      <c r="BR260" s="96"/>
      <c r="BS260" s="96"/>
      <c r="BT260" s="96"/>
      <c r="BU260" s="96"/>
      <c r="BV260" s="96"/>
      <c r="BW260" s="96"/>
      <c r="BX260" s="96"/>
      <c r="BY260" s="96"/>
      <c r="BZ260" s="96"/>
      <c r="CA260" s="96"/>
      <c r="CB260" s="96"/>
      <c r="CC260" s="96"/>
      <c r="CD260" s="96"/>
      <c r="CE260" s="96"/>
      <c r="CF260" s="96"/>
    </row>
    <row r="261" spans="1:84" ht="20.399999999999999">
      <c r="A261" s="249">
        <v>45104.5036841088</v>
      </c>
      <c r="B261" s="250" t="s">
        <v>4315</v>
      </c>
      <c r="C261" s="251" t="str">
        <f t="array" ref="C261">UPPER(B261)</f>
        <v>SHRAVANI.ME@GMAIL.COM</v>
      </c>
      <c r="D261" s="250" t="s">
        <v>4316</v>
      </c>
      <c r="E261" s="250" t="s">
        <v>4317</v>
      </c>
      <c r="F261" s="252" t="str">
        <f t="shared" si="1572"/>
        <v xml:space="preserve">SHRAVANIBHEEMISETTY </v>
      </c>
      <c r="G261" s="253">
        <v>6195873110</v>
      </c>
      <c r="H261" s="250" t="s">
        <v>18</v>
      </c>
      <c r="I261" s="250" t="s">
        <v>20</v>
      </c>
      <c r="J261" s="250" t="s">
        <v>4318</v>
      </c>
      <c r="K261" s="250" t="s">
        <v>30</v>
      </c>
      <c r="L261" s="250" t="s">
        <v>3505</v>
      </c>
      <c r="M261" s="96"/>
      <c r="N261" s="96"/>
      <c r="O261" s="96"/>
      <c r="P261" s="96"/>
      <c r="Q261" s="250" t="s">
        <v>23</v>
      </c>
      <c r="R261" s="96"/>
      <c r="S261" s="276" t="s">
        <v>1731</v>
      </c>
      <c r="T261" s="255" t="str">
        <f t="shared" si="1573"/>
        <v/>
      </c>
      <c r="U261" s="96" t="str">
        <f t="shared" ref="U261:V261" si="1617">IF(OR(($T261 = "Y"),ISNUMBER(SEARCH(U$1, $L261)), ISNUMBER(SEARCH(U$1, $N261)), ISNUMBER(SEARCH(U$1, $P261))), "Y", "")</f>
        <v/>
      </c>
      <c r="V261" s="255" t="str">
        <f t="shared" si="1617"/>
        <v/>
      </c>
      <c r="W261" s="96" t="str">
        <f t="shared" ref="W261:X261" si="1618">IF(OR(($V261="Y"),($T261 = "Y"),ISNUMBER(SEARCH(W$1, $L261)), ISNUMBER(SEARCH(W$1, $N261)), ISNUMBER(SEARCH(W$1, $P261))), "Y", "")</f>
        <v/>
      </c>
      <c r="X261" s="96" t="str">
        <f t="shared" si="1618"/>
        <v/>
      </c>
      <c r="Y261" s="255" t="str">
        <f t="shared" si="1576"/>
        <v/>
      </c>
      <c r="Z261" s="96" t="str">
        <f t="shared" ref="Z261:AA261" si="1619">IF(OR(($Y261="Y"),($T261 = "Y"),ISNUMBER(SEARCH(Z$1, $L261)), ISNUMBER(SEARCH(Z$1, $N261)), ISNUMBER(SEARCH(Z$1, $P261))), "Y", "")</f>
        <v/>
      </c>
      <c r="AA261" s="254" t="str">
        <f t="shared" si="1619"/>
        <v>Y</v>
      </c>
      <c r="AB261" s="96" t="str">
        <f t="shared" ref="AB261:AC261" si="1620">IF(OR(($T261 = "Y"),ISNUMBER(SEARCH(AB$1, $L261)), ISNUMBER(SEARCH(AB$1, $N261)), ISNUMBER(SEARCH(AB$1, $P261))), "Y", "")</f>
        <v/>
      </c>
      <c r="AC261" s="255" t="str">
        <f t="shared" si="1620"/>
        <v/>
      </c>
      <c r="AD261" s="96" t="str">
        <f t="shared" ref="AD261:AE261" si="1621">IF(OR(($AC261="Y"),($T261 = "Y"),ISNUMBER(SEARCH(AD$1, $L261)), ISNUMBER(SEARCH(AD$1, $N261)), ISNUMBER(SEARCH(AD$1, $P261))), "Y", "")</f>
        <v/>
      </c>
      <c r="AE261" s="96" t="str">
        <f t="shared" si="1621"/>
        <v/>
      </c>
      <c r="AF261" s="96" t="str">
        <f t="shared" si="1580"/>
        <v/>
      </c>
      <c r="AG261" s="15">
        <f t="shared" si="476"/>
        <v>1</v>
      </c>
      <c r="AH261" s="250" t="s">
        <v>3546</v>
      </c>
      <c r="AI261" s="96" t="str">
        <f t="shared" si="1606"/>
        <v/>
      </c>
      <c r="AJ261" s="96" t="str">
        <f t="shared" si="1607"/>
        <v/>
      </c>
      <c r="AK261" s="96" t="str">
        <f t="shared" si="1608"/>
        <v/>
      </c>
      <c r="AL261" s="96" t="str">
        <f t="shared" si="1609"/>
        <v/>
      </c>
      <c r="AM261" s="262" t="str">
        <f t="shared" si="1610"/>
        <v/>
      </c>
      <c r="AN261" s="96" t="str">
        <f t="shared" si="1611"/>
        <v/>
      </c>
      <c r="AO261" s="264" t="str">
        <f t="shared" si="1612"/>
        <v/>
      </c>
      <c r="AP261" s="96" t="str">
        <f t="shared" si="1613"/>
        <v/>
      </c>
      <c r="AQ261" s="96" t="str">
        <f t="shared" si="1614"/>
        <v/>
      </c>
      <c r="AR261" s="96" t="str">
        <f t="shared" si="1615"/>
        <v/>
      </c>
      <c r="AS261" s="96" t="str">
        <f t="shared" si="1616"/>
        <v/>
      </c>
      <c r="AT261" s="96"/>
      <c r="AU261" s="250" t="s">
        <v>2662</v>
      </c>
      <c r="AV261" s="250" t="s">
        <v>979</v>
      </c>
      <c r="AW261" s="96"/>
      <c r="AX261" s="96"/>
      <c r="AY261" s="96"/>
      <c r="AZ261" s="96"/>
      <c r="BA261" s="96"/>
      <c r="BB261" s="96"/>
      <c r="BC261" s="96"/>
      <c r="BD261" s="96"/>
      <c r="BE261" s="96"/>
      <c r="BF261" s="96"/>
      <c r="BG261" s="96"/>
      <c r="BH261" s="96"/>
      <c r="BI261" s="96"/>
      <c r="BJ261" s="96"/>
      <c r="BK261" s="96"/>
      <c r="BL261" s="96"/>
      <c r="BM261" s="96"/>
      <c r="BN261" s="96"/>
      <c r="BO261" s="96"/>
      <c r="BP261" s="96"/>
      <c r="BQ261" s="96"/>
      <c r="BR261" s="96"/>
      <c r="BS261" s="96"/>
      <c r="BT261" s="96"/>
      <c r="BU261" s="96"/>
      <c r="BV261" s="96"/>
      <c r="BW261" s="96"/>
      <c r="BX261" s="96"/>
      <c r="BY261" s="96"/>
      <c r="BZ261" s="96"/>
      <c r="CA261" s="96"/>
      <c r="CB261" s="96"/>
      <c r="CC261" s="96"/>
      <c r="CD261" s="96"/>
      <c r="CE261" s="96"/>
      <c r="CF261" s="96"/>
    </row>
    <row r="262" spans="1:84" ht="20.399999999999999">
      <c r="A262" s="249">
        <v>45095.605539444441</v>
      </c>
      <c r="B262" s="250" t="s">
        <v>4319</v>
      </c>
      <c r="C262" s="251" t="str">
        <f t="array" ref="C262">UPPER(B262)</f>
        <v>PRASAD.PEREPU@GMAIL.COM</v>
      </c>
      <c r="D262" s="250" t="s">
        <v>1111</v>
      </c>
      <c r="E262" s="250" t="s">
        <v>4320</v>
      </c>
      <c r="F262" s="252" t="str">
        <f t="shared" si="1572"/>
        <v>PRASADPEREPU</v>
      </c>
      <c r="G262" s="253">
        <v>9374306067</v>
      </c>
      <c r="H262" s="250" t="s">
        <v>18</v>
      </c>
      <c r="I262" s="250" t="s">
        <v>2493</v>
      </c>
      <c r="J262" s="96"/>
      <c r="K262" s="96"/>
      <c r="L262" s="96"/>
      <c r="M262" s="96"/>
      <c r="N262" s="96"/>
      <c r="O262" s="96"/>
      <c r="P262" s="250" t="s">
        <v>4017</v>
      </c>
      <c r="Q262" s="250" t="s">
        <v>23</v>
      </c>
      <c r="R262" s="96"/>
      <c r="S262" s="254" t="s">
        <v>1727</v>
      </c>
      <c r="T262" s="255" t="str">
        <f t="shared" si="1573"/>
        <v/>
      </c>
      <c r="U262" s="254" t="str">
        <f t="shared" ref="U262:V262" si="1622">IF(OR(($T262 = "Y"),ISNUMBER(SEARCH(U$1, $L262)), ISNUMBER(SEARCH(U$1, $N262)), ISNUMBER(SEARCH(U$1, $P262))), "Y", "")</f>
        <v>Y</v>
      </c>
      <c r="V262" s="255" t="str">
        <f t="shared" si="1622"/>
        <v/>
      </c>
      <c r="W262" s="96" t="str">
        <f t="shared" ref="W262:X262" si="1623">IF(OR(($V262="Y"),($T262 = "Y"),ISNUMBER(SEARCH(W$1, $L262)), ISNUMBER(SEARCH(W$1, $N262)), ISNUMBER(SEARCH(W$1, $P262))), "Y", "")</f>
        <v/>
      </c>
      <c r="X262" s="96" t="str">
        <f t="shared" si="1623"/>
        <v/>
      </c>
      <c r="Y262" s="255" t="str">
        <f t="shared" si="1576"/>
        <v/>
      </c>
      <c r="Z262" s="96" t="str">
        <f t="shared" ref="Z262:AA262" si="1624">IF(OR(($Y262="Y"),($T262 = "Y"),ISNUMBER(SEARCH(Z$1, $L262)), ISNUMBER(SEARCH(Z$1, $N262)), ISNUMBER(SEARCH(Z$1, $P262))), "Y", "")</f>
        <v/>
      </c>
      <c r="AA262" s="96" t="str">
        <f t="shared" si="1624"/>
        <v/>
      </c>
      <c r="AB262" s="96" t="str">
        <f t="shared" ref="AB262:AC262" si="1625">IF(OR(($T262 = "Y"),ISNUMBER(SEARCH(AB$1, $L262)), ISNUMBER(SEARCH(AB$1, $N262)), ISNUMBER(SEARCH(AB$1, $P262))), "Y", "")</f>
        <v/>
      </c>
      <c r="AC262" s="255" t="str">
        <f t="shared" si="1625"/>
        <v/>
      </c>
      <c r="AD262" s="96" t="str">
        <f t="shared" ref="AD262:AE262" si="1626">IF(OR(($AC262="Y"),($T262 = "Y"),ISNUMBER(SEARCH(AD$1, $L262)), ISNUMBER(SEARCH(AD$1, $N262)), ISNUMBER(SEARCH(AD$1, $P262))), "Y", "")</f>
        <v/>
      </c>
      <c r="AE262" s="254" t="str">
        <f t="shared" si="1626"/>
        <v>Y</v>
      </c>
      <c r="AF262" s="254" t="str">
        <f t="shared" si="1580"/>
        <v>Y</v>
      </c>
      <c r="AG262" s="15">
        <f t="shared" si="476"/>
        <v>3</v>
      </c>
      <c r="AH262" s="250" t="s">
        <v>3546</v>
      </c>
      <c r="AI262" s="235" t="str">
        <f t="shared" ref="AI262:AI265" si="1627">IF((U262="Y"),AH262,"")</f>
        <v>MP</v>
      </c>
      <c r="AJ262" s="96" t="str">
        <f t="shared" ref="AJ262:AJ265" si="1628">IF((W262="Y"),AH262,"")</f>
        <v/>
      </c>
      <c r="AK262" s="96" t="str">
        <f t="shared" ref="AK262:AK265" si="1629">IF((X262="Y"),AH262,"")</f>
        <v/>
      </c>
      <c r="AL262" s="96" t="str">
        <f t="shared" ref="AL262:AM262" si="1630">IF((Z262="Y"),AH262,"")</f>
        <v/>
      </c>
      <c r="AM262" s="262" t="str">
        <f t="shared" si="1630"/>
        <v/>
      </c>
      <c r="AN262" s="96" t="str">
        <f t="shared" ref="AN262:AN265" si="1631">IF((AB262="Y"),AH262,"")</f>
        <v/>
      </c>
      <c r="AO262" s="264" t="str">
        <f t="shared" ref="AO262:AO265" si="1632">IF((AB262="Y"),AH262,"")</f>
        <v/>
      </c>
      <c r="AP262" s="96" t="str">
        <f t="shared" ref="AP262:AP265" si="1633">IF((AD262="Y"),AH262,"")</f>
        <v/>
      </c>
      <c r="AQ262" s="235" t="str">
        <f t="shared" ref="AQ262:AQ265" si="1634">IF((AE262="Y"),AH262,"")</f>
        <v>MP</v>
      </c>
      <c r="AR262" s="96"/>
      <c r="AS262" s="235" t="str">
        <f t="shared" ref="AS262:AS265" si="1635">IF((AF262="Y"),AH262,"")</f>
        <v>MP</v>
      </c>
      <c r="AT262" s="96"/>
      <c r="AU262" s="96"/>
      <c r="AV262" s="96"/>
      <c r="AW262" s="96"/>
      <c r="AX262" s="96"/>
      <c r="AY262" s="96"/>
      <c r="AZ262" s="96"/>
      <c r="BA262" s="96"/>
      <c r="BB262" s="96"/>
      <c r="BC262" s="96"/>
      <c r="BD262" s="96"/>
      <c r="BE262" s="96"/>
      <c r="BF262" s="96"/>
      <c r="BG262" s="96"/>
      <c r="BH262" s="96"/>
      <c r="BI262" s="96"/>
      <c r="BJ262" s="96"/>
      <c r="BK262" s="96"/>
      <c r="BL262" s="96"/>
      <c r="BM262" s="96"/>
      <c r="BN262" s="96"/>
      <c r="BO262" s="96"/>
      <c r="BP262" s="96"/>
      <c r="BQ262" s="96"/>
      <c r="BR262" s="96"/>
      <c r="BS262" s="96"/>
      <c r="BT262" s="96"/>
      <c r="BU262" s="96"/>
      <c r="BV262" s="96"/>
      <c r="BW262" s="96"/>
      <c r="BX262" s="96"/>
      <c r="BY262" s="96"/>
      <c r="BZ262" s="96"/>
      <c r="CA262" s="96"/>
      <c r="CB262" s="96"/>
      <c r="CC262" s="96"/>
      <c r="CD262" s="96"/>
      <c r="CE262" s="96"/>
      <c r="CF262" s="96"/>
    </row>
    <row r="263" spans="1:84" ht="20.399999999999999">
      <c r="A263" s="249">
        <v>45095.760736377313</v>
      </c>
      <c r="B263" s="250" t="s">
        <v>4321</v>
      </c>
      <c r="C263" s="251" t="str">
        <f t="array" ref="C263">UPPER(B263)</f>
        <v>VENKAT.IYENGAR1@GMAIL.COM</v>
      </c>
      <c r="D263" s="250" t="s">
        <v>4322</v>
      </c>
      <c r="E263" s="250" t="s">
        <v>4323</v>
      </c>
      <c r="F263" s="252" t="str">
        <f t="shared" si="1572"/>
        <v>VENKATESANIYENGAR</v>
      </c>
      <c r="G263" s="253">
        <v>9728328775</v>
      </c>
      <c r="H263" s="250" t="s">
        <v>18</v>
      </c>
      <c r="I263" s="250" t="s">
        <v>35</v>
      </c>
      <c r="J263" s="96"/>
      <c r="K263" s="96"/>
      <c r="L263" s="96"/>
      <c r="M263" s="250" t="s">
        <v>30</v>
      </c>
      <c r="N263" s="250" t="s">
        <v>3666</v>
      </c>
      <c r="O263" s="96"/>
      <c r="P263" s="96"/>
      <c r="Q263" s="250" t="s">
        <v>23</v>
      </c>
      <c r="R263" s="96"/>
      <c r="S263" s="254" t="s">
        <v>1727</v>
      </c>
      <c r="T263" s="255" t="str">
        <f t="shared" si="1573"/>
        <v/>
      </c>
      <c r="U263" s="96" t="str">
        <f t="shared" ref="U263:V263" si="1636">IF(OR(($T263 = "Y"),ISNUMBER(SEARCH(U$1, $L263)), ISNUMBER(SEARCH(U$1, $N263)), ISNUMBER(SEARCH(U$1, $P263))), "Y", "")</f>
        <v/>
      </c>
      <c r="V263" s="255" t="str">
        <f t="shared" si="1636"/>
        <v/>
      </c>
      <c r="W263" s="96" t="str">
        <f t="shared" ref="W263:X263" si="1637">IF(OR(($V263="Y"),($T263 = "Y"),ISNUMBER(SEARCH(W$1, $L263)), ISNUMBER(SEARCH(W$1, $N263)), ISNUMBER(SEARCH(W$1, $P263))), "Y", "")</f>
        <v/>
      </c>
      <c r="X263" s="96" t="str">
        <f t="shared" si="1637"/>
        <v/>
      </c>
      <c r="Y263" s="255" t="str">
        <f t="shared" si="1576"/>
        <v/>
      </c>
      <c r="Z263" s="96" t="str">
        <f t="shared" ref="Z263:AA263" si="1638">IF(OR(($Y263="Y"),($T263 = "Y"),ISNUMBER(SEARCH(Z$1, $L263)), ISNUMBER(SEARCH(Z$1, $N263)), ISNUMBER(SEARCH(Z$1, $P263))), "Y", "")</f>
        <v/>
      </c>
      <c r="AA263" s="96" t="str">
        <f t="shared" si="1638"/>
        <v/>
      </c>
      <c r="AB263" s="96" t="str">
        <f t="shared" ref="AB263:AC263" si="1639">IF(OR(($T263 = "Y"),ISNUMBER(SEARCH(AB$1, $L263)), ISNUMBER(SEARCH(AB$1, $N263)), ISNUMBER(SEARCH(AB$1, $P263))), "Y", "")</f>
        <v/>
      </c>
      <c r="AC263" s="255" t="str">
        <f t="shared" si="1639"/>
        <v/>
      </c>
      <c r="AD263" s="96" t="str">
        <f t="shared" ref="AD263:AE263" si="1640">IF(OR(($AC263="Y"),($T263 = "Y"),ISNUMBER(SEARCH(AD$1, $L263)), ISNUMBER(SEARCH(AD$1, $N263)), ISNUMBER(SEARCH(AD$1, $P263))), "Y", "")</f>
        <v/>
      </c>
      <c r="AE263" s="254" t="str">
        <f t="shared" si="1640"/>
        <v>Y</v>
      </c>
      <c r="AF263" s="254" t="str">
        <f t="shared" si="1580"/>
        <v>Y</v>
      </c>
      <c r="AG263" s="15">
        <f t="shared" si="476"/>
        <v>2</v>
      </c>
      <c r="AH263" s="250" t="s">
        <v>3546</v>
      </c>
      <c r="AI263" s="96" t="str">
        <f t="shared" si="1627"/>
        <v/>
      </c>
      <c r="AJ263" s="96" t="str">
        <f t="shared" si="1628"/>
        <v/>
      </c>
      <c r="AK263" s="96" t="str">
        <f t="shared" si="1629"/>
        <v/>
      </c>
      <c r="AL263" s="96" t="str">
        <f t="shared" ref="AL263:AM263" si="1641">IF((Z263="Y"),AH263,"")</f>
        <v/>
      </c>
      <c r="AM263" s="262" t="str">
        <f t="shared" si="1641"/>
        <v/>
      </c>
      <c r="AN263" s="96" t="str">
        <f t="shared" si="1631"/>
        <v/>
      </c>
      <c r="AO263" s="264" t="str">
        <f t="shared" si="1632"/>
        <v/>
      </c>
      <c r="AP263" s="96" t="str">
        <f t="shared" si="1633"/>
        <v/>
      </c>
      <c r="AQ263" s="235" t="str">
        <f t="shared" si="1634"/>
        <v>MP</v>
      </c>
      <c r="AR263" s="96"/>
      <c r="AS263" s="235" t="str">
        <f t="shared" si="1635"/>
        <v>MP</v>
      </c>
      <c r="AT263" s="96"/>
      <c r="AU263" s="96"/>
      <c r="AV263" s="96"/>
      <c r="AW263" s="96"/>
      <c r="AX263" s="96"/>
      <c r="AY263" s="96"/>
      <c r="AZ263" s="96"/>
      <c r="BA263" s="96"/>
      <c r="BB263" s="96"/>
      <c r="BC263" s="96"/>
      <c r="BD263" s="96"/>
      <c r="BE263" s="96"/>
      <c r="BF263" s="96"/>
      <c r="BG263" s="96"/>
      <c r="BH263" s="96"/>
      <c r="BI263" s="96"/>
      <c r="BJ263" s="96"/>
      <c r="BK263" s="96"/>
      <c r="BL263" s="96"/>
      <c r="BM263" s="96"/>
      <c r="BN263" s="96"/>
      <c r="BO263" s="96"/>
      <c r="BP263" s="96"/>
      <c r="BQ263" s="96"/>
      <c r="BR263" s="96"/>
      <c r="BS263" s="96"/>
      <c r="BT263" s="96"/>
      <c r="BU263" s="96"/>
      <c r="BV263" s="96"/>
      <c r="BW263" s="96"/>
      <c r="BX263" s="96"/>
      <c r="BY263" s="96"/>
      <c r="BZ263" s="96"/>
      <c r="CA263" s="96"/>
      <c r="CB263" s="96"/>
      <c r="CC263" s="96"/>
      <c r="CD263" s="96"/>
      <c r="CE263" s="96"/>
      <c r="CF263" s="96"/>
    </row>
    <row r="264" spans="1:84" ht="20.399999999999999">
      <c r="A264" s="249">
        <v>45095.76270126157</v>
      </c>
      <c r="B264" s="250" t="s">
        <v>4324</v>
      </c>
      <c r="C264" s="251" t="str">
        <f t="array" ref="C264">UPPER(B264)</f>
        <v>ADHITYAVEN@GMAIL.COM</v>
      </c>
      <c r="D264" s="250" t="s">
        <v>4325</v>
      </c>
      <c r="E264" s="250" t="s">
        <v>4322</v>
      </c>
      <c r="F264" s="252" t="str">
        <f t="shared" si="1572"/>
        <v>ADHITYAVENKATESAN</v>
      </c>
      <c r="G264" s="253">
        <v>9728325876</v>
      </c>
      <c r="H264" s="250" t="s">
        <v>18</v>
      </c>
      <c r="I264" s="250" t="s">
        <v>20</v>
      </c>
      <c r="J264" s="250" t="s">
        <v>4326</v>
      </c>
      <c r="K264" s="250" t="s">
        <v>30</v>
      </c>
      <c r="L264" s="250" t="s">
        <v>3506</v>
      </c>
      <c r="M264" s="96"/>
      <c r="N264" s="96"/>
      <c r="O264" s="96"/>
      <c r="P264" s="96"/>
      <c r="Q264" s="250" t="s">
        <v>23</v>
      </c>
      <c r="R264" s="96"/>
      <c r="S264" s="254" t="s">
        <v>1727</v>
      </c>
      <c r="T264" s="255" t="str">
        <f t="shared" si="1573"/>
        <v/>
      </c>
      <c r="U264" s="96" t="str">
        <f t="shared" ref="U264:V264" si="1642">IF(OR(($T264 = "Y"),ISNUMBER(SEARCH(U$1, $L264)), ISNUMBER(SEARCH(U$1, $N264)), ISNUMBER(SEARCH(U$1, $P264))), "Y", "")</f>
        <v/>
      </c>
      <c r="V264" s="255" t="str">
        <f t="shared" si="1642"/>
        <v/>
      </c>
      <c r="W264" s="96" t="str">
        <f t="shared" ref="W264:X264" si="1643">IF(OR(($V264="Y"),($T264 = "Y"),ISNUMBER(SEARCH(W$1, $L264)), ISNUMBER(SEARCH(W$1, $N264)), ISNUMBER(SEARCH(W$1, $P264))), "Y", "")</f>
        <v/>
      </c>
      <c r="X264" s="96" t="str">
        <f t="shared" si="1643"/>
        <v/>
      </c>
      <c r="Y264" s="255" t="str">
        <f t="shared" si="1576"/>
        <v/>
      </c>
      <c r="Z264" s="96" t="str">
        <f t="shared" ref="Z264:AA264" si="1644">IF(OR(($Y264="Y"),($T264 = "Y"),ISNUMBER(SEARCH(Z$1, $L264)), ISNUMBER(SEARCH(Z$1, $N264)), ISNUMBER(SEARCH(Z$1, $P264))), "Y", "")</f>
        <v/>
      </c>
      <c r="AA264" s="96" t="str">
        <f t="shared" si="1644"/>
        <v/>
      </c>
      <c r="AB264" s="254" t="str">
        <f t="shared" ref="AB264:AC264" si="1645">IF(OR(($T264 = "Y"),ISNUMBER(SEARCH(AB$1, $L264)), ISNUMBER(SEARCH(AB$1, $N264)), ISNUMBER(SEARCH(AB$1, $P264))), "Y", "")</f>
        <v>Y</v>
      </c>
      <c r="AC264" s="255" t="str">
        <f t="shared" si="1645"/>
        <v/>
      </c>
      <c r="AD264" s="96" t="str">
        <f t="shared" ref="AD264:AE264" si="1646">IF(OR(($AC264="Y"),($T264 = "Y"),ISNUMBER(SEARCH(AD$1, $L264)), ISNUMBER(SEARCH(AD$1, $N264)), ISNUMBER(SEARCH(AD$1, $P264))), "Y", "")</f>
        <v/>
      </c>
      <c r="AE264" s="96" t="str">
        <f t="shared" si="1646"/>
        <v/>
      </c>
      <c r="AF264" s="96" t="str">
        <f t="shared" si="1580"/>
        <v/>
      </c>
      <c r="AG264" s="15">
        <f t="shared" si="476"/>
        <v>1</v>
      </c>
      <c r="AH264" s="250" t="s">
        <v>3539</v>
      </c>
      <c r="AI264" s="96" t="str">
        <f t="shared" si="1627"/>
        <v/>
      </c>
      <c r="AJ264" s="96" t="str">
        <f t="shared" si="1628"/>
        <v/>
      </c>
      <c r="AK264" s="96" t="str">
        <f t="shared" si="1629"/>
        <v/>
      </c>
      <c r="AL264" s="96" t="str">
        <f t="shared" ref="AL264:AM264" si="1647">IF((Z264="Y"),AH264,"")</f>
        <v/>
      </c>
      <c r="AM264" s="262" t="str">
        <f t="shared" si="1647"/>
        <v/>
      </c>
      <c r="AN264" s="235" t="str">
        <f t="shared" si="1631"/>
        <v>CM</v>
      </c>
      <c r="AO264" s="257" t="str">
        <f t="shared" si="1632"/>
        <v>CM</v>
      </c>
      <c r="AP264" s="96" t="str">
        <f t="shared" si="1633"/>
        <v/>
      </c>
      <c r="AQ264" s="96" t="str">
        <f t="shared" si="1634"/>
        <v/>
      </c>
      <c r="AR264" s="96"/>
      <c r="AS264" s="96" t="str">
        <f t="shared" si="1635"/>
        <v/>
      </c>
      <c r="AT264" s="96"/>
      <c r="AU264" s="96"/>
      <c r="AV264" s="96"/>
      <c r="AW264" s="96"/>
      <c r="AX264" s="96"/>
      <c r="AY264" s="96"/>
      <c r="AZ264" s="96"/>
      <c r="BA264" s="96"/>
      <c r="BB264" s="96"/>
      <c r="BC264" s="96"/>
      <c r="BD264" s="96"/>
      <c r="BE264" s="96"/>
      <c r="BF264" s="96"/>
      <c r="BG264" s="96"/>
      <c r="BH264" s="96"/>
      <c r="BI264" s="96"/>
      <c r="BJ264" s="96"/>
      <c r="BK264" s="96"/>
      <c r="BL264" s="96"/>
      <c r="BM264" s="96"/>
      <c r="BN264" s="96"/>
      <c r="BO264" s="96"/>
      <c r="BP264" s="96"/>
      <c r="BQ264" s="96"/>
      <c r="BR264" s="96"/>
      <c r="BS264" s="96"/>
      <c r="BT264" s="96"/>
      <c r="BU264" s="96"/>
      <c r="BV264" s="96"/>
      <c r="BW264" s="96"/>
      <c r="BX264" s="96"/>
      <c r="BY264" s="96"/>
      <c r="BZ264" s="96"/>
      <c r="CA264" s="96"/>
      <c r="CB264" s="96"/>
      <c r="CC264" s="96"/>
      <c r="CD264" s="96"/>
      <c r="CE264" s="96"/>
      <c r="CF264" s="96"/>
    </row>
    <row r="265" spans="1:84" ht="20.399999999999999">
      <c r="A265" s="249">
        <v>45095.763658310185</v>
      </c>
      <c r="B265" s="250" t="s">
        <v>4327</v>
      </c>
      <c r="C265" s="251" t="str">
        <f t="array" ref="C265">UPPER(B265)</f>
        <v>VIJAYVEN11@GMAIL.COM</v>
      </c>
      <c r="D265" s="250" t="s">
        <v>463</v>
      </c>
      <c r="E265" s="250" t="s">
        <v>4322</v>
      </c>
      <c r="F265" s="252" t="str">
        <f t="shared" si="1572"/>
        <v>VIJAYVENKATESAN</v>
      </c>
      <c r="G265" s="253">
        <v>9728327035</v>
      </c>
      <c r="H265" s="250" t="s">
        <v>18</v>
      </c>
      <c r="I265" s="250" t="s">
        <v>20</v>
      </c>
      <c r="J265" s="250" t="s">
        <v>4326</v>
      </c>
      <c r="K265" s="250" t="s">
        <v>30</v>
      </c>
      <c r="L265" s="250" t="s">
        <v>3506</v>
      </c>
      <c r="M265" s="96"/>
      <c r="N265" s="96"/>
      <c r="O265" s="96"/>
      <c r="P265" s="96"/>
      <c r="Q265" s="250" t="s">
        <v>23</v>
      </c>
      <c r="R265" s="96"/>
      <c r="S265" s="254" t="s">
        <v>1727</v>
      </c>
      <c r="T265" s="255" t="str">
        <f t="shared" si="1573"/>
        <v/>
      </c>
      <c r="U265" s="96" t="str">
        <f t="shared" ref="U265:V265" si="1648">IF(OR(($T265 = "Y"),ISNUMBER(SEARCH(U$1, $L265)), ISNUMBER(SEARCH(U$1, $N265)), ISNUMBER(SEARCH(U$1, $P265))), "Y", "")</f>
        <v/>
      </c>
      <c r="V265" s="255" t="str">
        <f t="shared" si="1648"/>
        <v/>
      </c>
      <c r="W265" s="96" t="str">
        <f t="shared" ref="W265:X265" si="1649">IF(OR(($V265="Y"),($T265 = "Y"),ISNUMBER(SEARCH(W$1, $L265)), ISNUMBER(SEARCH(W$1, $N265)), ISNUMBER(SEARCH(W$1, $P265))), "Y", "")</f>
        <v/>
      </c>
      <c r="X265" s="96" t="str">
        <f t="shared" si="1649"/>
        <v/>
      </c>
      <c r="Y265" s="255" t="str">
        <f t="shared" si="1576"/>
        <v/>
      </c>
      <c r="Z265" s="96" t="str">
        <f t="shared" ref="Z265:AA265" si="1650">IF(OR(($Y265="Y"),($T265 = "Y"),ISNUMBER(SEARCH(Z$1, $L265)), ISNUMBER(SEARCH(Z$1, $N265)), ISNUMBER(SEARCH(Z$1, $P265))), "Y", "")</f>
        <v/>
      </c>
      <c r="AA265" s="96" t="str">
        <f t="shared" si="1650"/>
        <v/>
      </c>
      <c r="AB265" s="254" t="str">
        <f t="shared" ref="AB265:AC265" si="1651">IF(OR(($T265 = "Y"),ISNUMBER(SEARCH(AB$1, $L265)), ISNUMBER(SEARCH(AB$1, $N265)), ISNUMBER(SEARCH(AB$1, $P265))), "Y", "")</f>
        <v>Y</v>
      </c>
      <c r="AC265" s="255" t="str">
        <f t="shared" si="1651"/>
        <v/>
      </c>
      <c r="AD265" s="96" t="str">
        <f t="shared" ref="AD265:AE265" si="1652">IF(OR(($AC265="Y"),($T265 = "Y"),ISNUMBER(SEARCH(AD$1, $L265)), ISNUMBER(SEARCH(AD$1, $N265)), ISNUMBER(SEARCH(AD$1, $P265))), "Y", "")</f>
        <v/>
      </c>
      <c r="AE265" s="96" t="str">
        <f t="shared" si="1652"/>
        <v/>
      </c>
      <c r="AF265" s="96" t="str">
        <f t="shared" si="1580"/>
        <v/>
      </c>
      <c r="AG265" s="15">
        <f t="shared" si="476"/>
        <v>1</v>
      </c>
      <c r="AH265" s="250" t="s">
        <v>3539</v>
      </c>
      <c r="AI265" s="96" t="str">
        <f t="shared" si="1627"/>
        <v/>
      </c>
      <c r="AJ265" s="96" t="str">
        <f t="shared" si="1628"/>
        <v/>
      </c>
      <c r="AK265" s="96" t="str">
        <f t="shared" si="1629"/>
        <v/>
      </c>
      <c r="AL265" s="96" t="str">
        <f t="shared" ref="AL265:AM265" si="1653">IF((Z265="Y"),AH265,"")</f>
        <v/>
      </c>
      <c r="AM265" s="262" t="str">
        <f t="shared" si="1653"/>
        <v/>
      </c>
      <c r="AN265" s="235" t="str">
        <f t="shared" si="1631"/>
        <v>CM</v>
      </c>
      <c r="AO265" s="257" t="str">
        <f t="shared" si="1632"/>
        <v>CM</v>
      </c>
      <c r="AP265" s="96" t="str">
        <f t="shared" si="1633"/>
        <v/>
      </c>
      <c r="AQ265" s="96" t="str">
        <f t="shared" si="1634"/>
        <v/>
      </c>
      <c r="AR265" s="96"/>
      <c r="AS265" s="96" t="str">
        <f t="shared" si="1635"/>
        <v/>
      </c>
      <c r="AT265" s="96"/>
      <c r="AU265" s="96"/>
      <c r="AV265" s="96"/>
      <c r="AW265" s="96"/>
      <c r="AX265" s="96"/>
      <c r="AY265" s="96"/>
      <c r="AZ265" s="96"/>
      <c r="BA265" s="96"/>
      <c r="BB265" s="96"/>
      <c r="BC265" s="96"/>
      <c r="BD265" s="96"/>
      <c r="BE265" s="96"/>
      <c r="BF265" s="96"/>
      <c r="BG265" s="96"/>
      <c r="BH265" s="96"/>
      <c r="BI265" s="96"/>
      <c r="BJ265" s="96"/>
      <c r="BK265" s="96"/>
      <c r="BL265" s="96"/>
      <c r="BM265" s="96"/>
      <c r="BN265" s="96"/>
      <c r="BO265" s="96"/>
      <c r="BP265" s="96"/>
      <c r="BQ265" s="96"/>
      <c r="BR265" s="96"/>
      <c r="BS265" s="96"/>
      <c r="BT265" s="96"/>
      <c r="BU265" s="96"/>
      <c r="BV265" s="96"/>
      <c r="BW265" s="96"/>
      <c r="BX265" s="96"/>
      <c r="BY265" s="96"/>
      <c r="BZ265" s="96"/>
      <c r="CA265" s="96"/>
      <c r="CB265" s="96"/>
      <c r="CC265" s="96"/>
      <c r="CD265" s="96"/>
      <c r="CE265" s="96"/>
      <c r="CF265" s="96"/>
    </row>
    <row r="266" spans="1:84" ht="20.399999999999999">
      <c r="A266" s="249">
        <v>45095.807740115742</v>
      </c>
      <c r="B266" s="250" t="s">
        <v>4328</v>
      </c>
      <c r="C266" s="251" t="str">
        <f t="array" ref="C266">UPPER(B266)</f>
        <v>PINKY.KASTURI@GMAIL.COM</v>
      </c>
      <c r="D266" s="250" t="s">
        <v>4329</v>
      </c>
      <c r="E266" s="250" t="s">
        <v>4330</v>
      </c>
      <c r="F266" s="252" t="str">
        <f t="shared" si="1572"/>
        <v>PRIYANKA ANKAM</v>
      </c>
      <c r="G266" s="253">
        <v>9033275184</v>
      </c>
      <c r="H266" s="250" t="s">
        <v>18</v>
      </c>
      <c r="I266" s="250" t="s">
        <v>2493</v>
      </c>
      <c r="J266" s="96"/>
      <c r="K266" s="96"/>
      <c r="L266" s="96"/>
      <c r="M266" s="96"/>
      <c r="N266" s="96"/>
      <c r="O266" s="250" t="s">
        <v>4331</v>
      </c>
      <c r="P266" s="250" t="s">
        <v>3806</v>
      </c>
      <c r="Q266" s="250" t="s">
        <v>23</v>
      </c>
      <c r="R266" s="96"/>
      <c r="S266" s="276" t="s">
        <v>1731</v>
      </c>
      <c r="T266" s="255" t="str">
        <f t="shared" si="1573"/>
        <v/>
      </c>
      <c r="U266" s="254" t="str">
        <f t="shared" ref="U266:V266" si="1654">IF(OR(($T266 = "Y"),ISNUMBER(SEARCH(U$1, $L266)), ISNUMBER(SEARCH(U$1, $N266)), ISNUMBER(SEARCH(U$1, $P266))), "Y", "")</f>
        <v>Y</v>
      </c>
      <c r="V266" s="255" t="str">
        <f t="shared" si="1654"/>
        <v/>
      </c>
      <c r="W266" s="96" t="str">
        <f t="shared" ref="W266:X266" si="1655">IF(OR(($V266="Y"),($T266 = "Y"),ISNUMBER(SEARCH(W$1, $L266)), ISNUMBER(SEARCH(W$1, $N266)), ISNUMBER(SEARCH(W$1, $P266))), "Y", "")</f>
        <v/>
      </c>
      <c r="X266" s="96" t="str">
        <f t="shared" si="1655"/>
        <v/>
      </c>
      <c r="Y266" s="255" t="str">
        <f t="shared" si="1576"/>
        <v/>
      </c>
      <c r="Z266" s="96" t="str">
        <f t="shared" ref="Z266:AA266" si="1656">IF(OR(($Y266="Y"),($T266 = "Y"),ISNUMBER(SEARCH(Z$1, $L266)), ISNUMBER(SEARCH(Z$1, $N266)), ISNUMBER(SEARCH(Z$1, $P266))), "Y", "")</f>
        <v/>
      </c>
      <c r="AA266" s="96" t="str">
        <f t="shared" si="1656"/>
        <v/>
      </c>
      <c r="AB266" s="96" t="str">
        <f t="shared" ref="AB266:AC266" si="1657">IF(OR(($T266 = "Y"),ISNUMBER(SEARCH(AB$1, $L266)), ISNUMBER(SEARCH(AB$1, $N266)), ISNUMBER(SEARCH(AB$1, $P266))), "Y", "")</f>
        <v/>
      </c>
      <c r="AC266" s="255" t="str">
        <f t="shared" si="1657"/>
        <v/>
      </c>
      <c r="AD266" s="96" t="str">
        <f t="shared" ref="AD266:AE266" si="1658">IF(OR(($AC266="Y"),($T266 = "Y"),ISNUMBER(SEARCH(AD$1, $L266)), ISNUMBER(SEARCH(AD$1, $N266)), ISNUMBER(SEARCH(AD$1, $P266))), "Y", "")</f>
        <v/>
      </c>
      <c r="AE266" s="254" t="str">
        <f t="shared" si="1658"/>
        <v>Y</v>
      </c>
      <c r="AF266" s="96" t="str">
        <f t="shared" si="1580"/>
        <v/>
      </c>
      <c r="AG266" s="15">
        <f t="shared" si="476"/>
        <v>2</v>
      </c>
      <c r="AH266" s="250" t="s">
        <v>3546</v>
      </c>
      <c r="AI266" s="235" t="str">
        <f>IF(AND((S266="F"),(U266="Y")),"MP","")</f>
        <v>MP</v>
      </c>
      <c r="AJ266" s="96" t="str">
        <f>IF(AND((S266="F"),(W266="Y")),"MP","")</f>
        <v/>
      </c>
      <c r="AK266" s="96" t="str">
        <f>IF(AND((S266="F"),(X266="Y")),"MP","")</f>
        <v/>
      </c>
      <c r="AL266" s="96" t="str">
        <f>IF(AND((S266="F"),(Z266="Y")),"MP","")</f>
        <v/>
      </c>
      <c r="AM266" s="262" t="str">
        <f>IF((AA266="Y"),AI266,"")</f>
        <v/>
      </c>
      <c r="AN266" s="96" t="str">
        <f>IF(AND((S266="F"),(AB266="Y")),"MP","")</f>
        <v/>
      </c>
      <c r="AO266" s="264" t="str">
        <f>IF(AND((S266="F"),(AB266="Y")),"MP","")</f>
        <v/>
      </c>
      <c r="AP266" s="96" t="str">
        <f>IF(AND((S266="F"),(AD266="Y")),"MP","")</f>
        <v/>
      </c>
      <c r="AQ266" s="235" t="str">
        <f>IF(AND((S266="F"),(AE266="Y")),"MP","")</f>
        <v>MP</v>
      </c>
      <c r="AR266" s="96" t="str">
        <f>IF(AND((T266="F"),(AD266="Y")),"MP","")</f>
        <v/>
      </c>
      <c r="AS266" s="96" t="str">
        <f>IF(AND((S266="F"),(AF266="Y")),"MP","")</f>
        <v/>
      </c>
      <c r="AT266" s="96"/>
      <c r="AU266" s="96"/>
      <c r="AV266" s="96"/>
      <c r="AW266" s="96"/>
      <c r="AX266" s="96"/>
      <c r="AY266" s="96"/>
      <c r="AZ266" s="96"/>
      <c r="BA266" s="96"/>
      <c r="BB266" s="96"/>
      <c r="BC266" s="96"/>
      <c r="BD266" s="96"/>
      <c r="BE266" s="96"/>
      <c r="BF266" s="96"/>
      <c r="BG266" s="96"/>
      <c r="BH266" s="96"/>
      <c r="BI266" s="96"/>
      <c r="BJ266" s="96"/>
      <c r="BK266" s="96"/>
      <c r="BL266" s="96"/>
      <c r="BM266" s="96"/>
      <c r="BN266" s="96"/>
      <c r="BO266" s="96"/>
      <c r="BP266" s="96"/>
      <c r="BQ266" s="96"/>
      <c r="BR266" s="96"/>
      <c r="BS266" s="96"/>
      <c r="BT266" s="96"/>
      <c r="BU266" s="96"/>
      <c r="BV266" s="96"/>
      <c r="BW266" s="96"/>
      <c r="BX266" s="96"/>
      <c r="BY266" s="96"/>
      <c r="BZ266" s="96"/>
      <c r="CA266" s="96"/>
      <c r="CB266" s="96"/>
      <c r="CC266" s="96"/>
      <c r="CD266" s="96"/>
      <c r="CE266" s="96"/>
      <c r="CF266" s="96"/>
    </row>
    <row r="267" spans="1:84" ht="20.399999999999999">
      <c r="A267" s="249">
        <v>45095.828330833334</v>
      </c>
      <c r="B267" s="250" t="s">
        <v>4332</v>
      </c>
      <c r="C267" s="251" t="str">
        <f t="array" ref="C267">UPPER(B267)</f>
        <v>PWRG16@GMAIL.COM</v>
      </c>
      <c r="D267" s="250" t="s">
        <v>576</v>
      </c>
      <c r="E267" s="250" t="s">
        <v>4333</v>
      </c>
      <c r="F267" s="252" t="str">
        <f t="shared" si="1572"/>
        <v>VENKATSA</v>
      </c>
      <c r="G267" s="253">
        <v>9493425164</v>
      </c>
      <c r="H267" s="250" t="s">
        <v>18</v>
      </c>
      <c r="I267" s="250" t="s">
        <v>35</v>
      </c>
      <c r="J267" s="96"/>
      <c r="K267" s="96"/>
      <c r="L267" s="96"/>
      <c r="M267" s="250" t="s">
        <v>156</v>
      </c>
      <c r="N267" s="250" t="s">
        <v>3704</v>
      </c>
      <c r="O267" s="96"/>
      <c r="P267" s="96"/>
      <c r="Q267" s="250" t="s">
        <v>23</v>
      </c>
      <c r="R267" s="96"/>
      <c r="S267" s="254" t="s">
        <v>1727</v>
      </c>
      <c r="T267" s="255" t="str">
        <f t="shared" si="1573"/>
        <v/>
      </c>
      <c r="U267" s="96" t="str">
        <f t="shared" ref="U267:V267" si="1659">IF(OR(($T267 = "Y"),ISNUMBER(SEARCH(U$1, $L267)), ISNUMBER(SEARCH(U$1, $N267)), ISNUMBER(SEARCH(U$1, $P267))), "Y", "")</f>
        <v/>
      </c>
      <c r="V267" s="255" t="str">
        <f t="shared" si="1659"/>
        <v/>
      </c>
      <c r="W267" s="96" t="str">
        <f t="shared" ref="W267:X267" si="1660">IF(OR(($V267="Y"),($T267 = "Y"),ISNUMBER(SEARCH(W$1, $L267)), ISNUMBER(SEARCH(W$1, $N267)), ISNUMBER(SEARCH(W$1, $P267))), "Y", "")</f>
        <v/>
      </c>
      <c r="X267" s="96" t="str">
        <f t="shared" si="1660"/>
        <v/>
      </c>
      <c r="Y267" s="258" t="str">
        <f t="shared" si="1576"/>
        <v>Y</v>
      </c>
      <c r="Z267" s="254" t="str">
        <f t="shared" ref="Z267:AA267" si="1661">IF(OR(($Y267="Y"),($T267 = "Y"),ISNUMBER(SEARCH(Z$1, $L267)), ISNUMBER(SEARCH(Z$1, $N267)), ISNUMBER(SEARCH(Z$1, $P267))), "Y", "")</f>
        <v>Y</v>
      </c>
      <c r="AA267" s="254" t="str">
        <f t="shared" si="1661"/>
        <v>Y</v>
      </c>
      <c r="AB267" s="254" t="str">
        <f t="shared" ref="AB267:AC267" si="1662">IF(OR(($T267 = "Y"),ISNUMBER(SEARCH(AB$1, $L267)), ISNUMBER(SEARCH(AB$1, $N267)), ISNUMBER(SEARCH(AB$1, $P267))), "Y", "")</f>
        <v>Y</v>
      </c>
      <c r="AC267" s="258" t="str">
        <f t="shared" si="1662"/>
        <v>Y</v>
      </c>
      <c r="AD267" s="254" t="str">
        <f t="shared" ref="AD267:AE267" si="1663">IF(OR(($AC267="Y"),($T267 = "Y"),ISNUMBER(SEARCH(AD$1, $L267)), ISNUMBER(SEARCH(AD$1, $N267)), ISNUMBER(SEARCH(AD$1, $P267))), "Y", "")</f>
        <v>Y</v>
      </c>
      <c r="AE267" s="254" t="str">
        <f t="shared" si="1663"/>
        <v>Y</v>
      </c>
      <c r="AF267" s="96" t="str">
        <f t="shared" si="1580"/>
        <v/>
      </c>
      <c r="AG267" s="15">
        <f t="shared" si="476"/>
        <v>5</v>
      </c>
      <c r="AH267" s="250" t="s">
        <v>3546</v>
      </c>
      <c r="AI267" s="96" t="str">
        <f t="shared" ref="AI267:AI269" si="1664">IF((U267="Y"),AH267,"")</f>
        <v/>
      </c>
      <c r="AJ267" s="96" t="str">
        <f t="shared" ref="AJ267:AJ269" si="1665">IF((W267="Y"),AH267,"")</f>
        <v/>
      </c>
      <c r="AK267" s="96" t="str">
        <f t="shared" ref="AK267:AK269" si="1666">IF((X267="Y"),AH267,"")</f>
        <v/>
      </c>
      <c r="AL267" s="235" t="str">
        <f t="shared" ref="AL267:AL269" si="1667">IF((Z267="Y"),AH267,"")</f>
        <v>MP</v>
      </c>
      <c r="AM267" s="256" t="str">
        <f t="shared" ref="AM267:AM269" si="1668">IF((AA267="Y"),AH267,"")</f>
        <v>MP</v>
      </c>
      <c r="AN267" s="235" t="str">
        <f t="shared" ref="AN267:AN269" si="1669">IF((AB267="Y"),AH267,"")</f>
        <v>MP</v>
      </c>
      <c r="AO267" s="257" t="str">
        <f t="shared" ref="AO267:AO269" si="1670">IF((AB267="Y"),AH267,"")</f>
        <v>MP</v>
      </c>
      <c r="AP267" s="235" t="str">
        <f t="shared" ref="AP267:AP269" si="1671">IF((AD267="Y"),AH267,"")</f>
        <v>MP</v>
      </c>
      <c r="AQ267" s="235" t="str">
        <f t="shared" ref="AQ267:AQ269" si="1672">IF((AE267="Y"),AH267,"")</f>
        <v>MP</v>
      </c>
      <c r="AR267" s="96"/>
      <c r="AS267" s="96" t="str">
        <f t="shared" ref="AS267:AS269" si="1673">IF((AF267="Y"),AH267,"")</f>
        <v/>
      </c>
      <c r="AT267" s="96"/>
      <c r="AU267" s="96"/>
      <c r="AV267" s="96"/>
      <c r="AW267" s="96"/>
      <c r="AX267" s="96"/>
      <c r="AY267" s="96"/>
      <c r="AZ267" s="96"/>
      <c r="BA267" s="96"/>
      <c r="BB267" s="96"/>
      <c r="BC267" s="96"/>
      <c r="BD267" s="96"/>
      <c r="BE267" s="96"/>
      <c r="BF267" s="96"/>
      <c r="BG267" s="96"/>
      <c r="BH267" s="96"/>
      <c r="BI267" s="96"/>
      <c r="BJ267" s="96"/>
      <c r="BK267" s="96"/>
      <c r="BL267" s="96"/>
      <c r="BM267" s="96"/>
      <c r="BN267" s="96"/>
      <c r="BO267" s="96"/>
      <c r="BP267" s="96"/>
      <c r="BQ267" s="96"/>
      <c r="BR267" s="96"/>
      <c r="BS267" s="96"/>
      <c r="BT267" s="96"/>
      <c r="BU267" s="96"/>
      <c r="BV267" s="96"/>
      <c r="BW267" s="96"/>
      <c r="BX267" s="96"/>
      <c r="BY267" s="96"/>
      <c r="BZ267" s="96"/>
      <c r="CA267" s="96"/>
      <c r="CB267" s="96"/>
      <c r="CC267" s="96"/>
      <c r="CD267" s="96"/>
      <c r="CE267" s="96"/>
      <c r="CF267" s="96"/>
    </row>
    <row r="268" spans="1:84" ht="20.399999999999999">
      <c r="A268" s="249">
        <v>45095.903806273149</v>
      </c>
      <c r="B268" s="250" t="s">
        <v>4334</v>
      </c>
      <c r="C268" s="251" t="str">
        <f t="array" ref="C268">UPPER(B268)</f>
        <v>SDUTT2004@YAHOO.COM</v>
      </c>
      <c r="D268" s="250" t="s">
        <v>4335</v>
      </c>
      <c r="E268" s="250" t="s">
        <v>4336</v>
      </c>
      <c r="F268" s="252" t="str">
        <f t="shared" si="1572"/>
        <v>SRINIVASAPULIPAKA</v>
      </c>
      <c r="G268" s="253">
        <v>7703655284</v>
      </c>
      <c r="H268" s="250" t="s">
        <v>18</v>
      </c>
      <c r="I268" s="250" t="s">
        <v>35</v>
      </c>
      <c r="J268" s="96"/>
      <c r="K268" s="96"/>
      <c r="L268" s="96"/>
      <c r="M268" s="250" t="s">
        <v>30</v>
      </c>
      <c r="N268" s="250" t="s">
        <v>3689</v>
      </c>
      <c r="O268" s="96"/>
      <c r="P268" s="96"/>
      <c r="Q268" s="250" t="s">
        <v>23</v>
      </c>
      <c r="R268" s="96"/>
      <c r="S268" s="254" t="s">
        <v>1727</v>
      </c>
      <c r="T268" s="258" t="str">
        <f t="shared" si="1573"/>
        <v>Y</v>
      </c>
      <c r="U268" s="254" t="str">
        <f t="shared" ref="U268:V268" si="1674">IF(OR(($T268 = "Y"),ISNUMBER(SEARCH(U$1, $L268)), ISNUMBER(SEARCH(U$1, $N268)), ISNUMBER(SEARCH(U$1, $P268))), "Y", "")</f>
        <v>Y</v>
      </c>
      <c r="V268" s="258" t="str">
        <f t="shared" si="1674"/>
        <v>Y</v>
      </c>
      <c r="W268" s="254" t="str">
        <f t="shared" ref="W268:X268" si="1675">IF(OR(($V268="Y"),($T268 = "Y"),ISNUMBER(SEARCH(W$1, $L268)), ISNUMBER(SEARCH(W$1, $N268)), ISNUMBER(SEARCH(W$1, $P268))), "Y", "")</f>
        <v>Y</v>
      </c>
      <c r="X268" s="254" t="str">
        <f t="shared" si="1675"/>
        <v>Y</v>
      </c>
      <c r="Y268" s="258" t="str">
        <f t="shared" si="1576"/>
        <v>Y</v>
      </c>
      <c r="Z268" s="254" t="str">
        <f t="shared" ref="Z268:AA268" si="1676">IF(OR(($Y268="Y"),($T268 = "Y"),ISNUMBER(SEARCH(Z$1, $L268)), ISNUMBER(SEARCH(Z$1, $N268)), ISNUMBER(SEARCH(Z$1, $P268))), "Y", "")</f>
        <v>Y</v>
      </c>
      <c r="AA268" s="254" t="str">
        <f t="shared" si="1676"/>
        <v>Y</v>
      </c>
      <c r="AB268" s="254" t="str">
        <f t="shared" ref="AB268:AC268" si="1677">IF(OR(($T268 = "Y"),ISNUMBER(SEARCH(AB$1, $L268)), ISNUMBER(SEARCH(AB$1, $N268)), ISNUMBER(SEARCH(AB$1, $P268))), "Y", "")</f>
        <v>Y</v>
      </c>
      <c r="AC268" s="258" t="str">
        <f t="shared" si="1677"/>
        <v>Y</v>
      </c>
      <c r="AD268" s="254" t="str">
        <f t="shared" ref="AD268:AE268" si="1678">IF(OR(($AC268="Y"),($T268 = "Y"),ISNUMBER(SEARCH(AD$1, $L268)), ISNUMBER(SEARCH(AD$1, $N268)), ISNUMBER(SEARCH(AD$1, $P268))), "Y", "")</f>
        <v>Y</v>
      </c>
      <c r="AE268" s="254" t="str">
        <f t="shared" si="1678"/>
        <v>Y</v>
      </c>
      <c r="AF268" s="254" t="str">
        <f t="shared" si="1580"/>
        <v>Y</v>
      </c>
      <c r="AG268" s="15">
        <f t="shared" si="476"/>
        <v>9</v>
      </c>
      <c r="AH268" s="250" t="s">
        <v>3539</v>
      </c>
      <c r="AI268" s="235" t="str">
        <f t="shared" si="1664"/>
        <v>CM</v>
      </c>
      <c r="AJ268" s="235" t="str">
        <f t="shared" si="1665"/>
        <v>CM</v>
      </c>
      <c r="AK268" s="235" t="str">
        <f t="shared" si="1666"/>
        <v>CM</v>
      </c>
      <c r="AL268" s="235" t="str">
        <f t="shared" si="1667"/>
        <v>CM</v>
      </c>
      <c r="AM268" s="256" t="str">
        <f t="shared" si="1668"/>
        <v>CM</v>
      </c>
      <c r="AN268" s="235" t="str">
        <f t="shared" si="1669"/>
        <v>CM</v>
      </c>
      <c r="AO268" s="257" t="str">
        <f t="shared" si="1670"/>
        <v>CM</v>
      </c>
      <c r="AP268" s="235" t="str">
        <f t="shared" si="1671"/>
        <v>CM</v>
      </c>
      <c r="AQ268" s="235" t="str">
        <f t="shared" si="1672"/>
        <v>CM</v>
      </c>
      <c r="AR268" s="96"/>
      <c r="AS268" s="235" t="str">
        <f t="shared" si="1673"/>
        <v>CM</v>
      </c>
      <c r="AT268" s="96"/>
      <c r="AU268" s="96"/>
      <c r="AV268" s="96"/>
      <c r="AW268" s="96"/>
      <c r="AX268" s="96"/>
      <c r="AY268" s="96"/>
      <c r="AZ268" s="96"/>
      <c r="BA268" s="96"/>
      <c r="BB268" s="96"/>
      <c r="BC268" s="96"/>
      <c r="BD268" s="96"/>
      <c r="BE268" s="96"/>
      <c r="BF268" s="96"/>
      <c r="BG268" s="96"/>
      <c r="BH268" s="96"/>
      <c r="BI268" s="96"/>
      <c r="BJ268" s="96"/>
      <c r="BK268" s="96"/>
      <c r="BL268" s="96"/>
      <c r="BM268" s="96"/>
      <c r="BN268" s="96"/>
      <c r="BO268" s="96"/>
      <c r="BP268" s="96"/>
      <c r="BQ268" s="96"/>
      <c r="BR268" s="96"/>
      <c r="BS268" s="96"/>
      <c r="BT268" s="96"/>
      <c r="BU268" s="96"/>
      <c r="BV268" s="96"/>
      <c r="BW268" s="96"/>
      <c r="BX268" s="96"/>
      <c r="BY268" s="96"/>
      <c r="BZ268" s="96"/>
      <c r="CA268" s="96"/>
      <c r="CB268" s="96"/>
      <c r="CC268" s="96"/>
      <c r="CD268" s="96"/>
      <c r="CE268" s="96"/>
      <c r="CF268" s="96"/>
    </row>
    <row r="269" spans="1:84" ht="20.399999999999999">
      <c r="A269" s="249">
        <v>45095.956194814818</v>
      </c>
      <c r="B269" s="250" t="s">
        <v>4207</v>
      </c>
      <c r="C269" s="251" t="str">
        <f t="array" ref="C269">UPPER(B269)</f>
        <v>RJ.NIRAJ23@GMAIL.COM</v>
      </c>
      <c r="D269" s="250" t="s">
        <v>2331</v>
      </c>
      <c r="E269" s="250" t="s">
        <v>4337</v>
      </c>
      <c r="F269" s="252" t="str">
        <f t="shared" si="1572"/>
        <v>NIRAJRAJABAKSH</v>
      </c>
      <c r="G269" s="253">
        <v>9193356633</v>
      </c>
      <c r="H269" s="250" t="s">
        <v>18</v>
      </c>
      <c r="I269" s="250" t="s">
        <v>2493</v>
      </c>
      <c r="J269" s="96"/>
      <c r="K269" s="96"/>
      <c r="L269" s="96"/>
      <c r="M269" s="96"/>
      <c r="N269" s="96"/>
      <c r="O269" s="96"/>
      <c r="P269" s="250" t="s">
        <v>4338</v>
      </c>
      <c r="Q269" s="250" t="s">
        <v>23</v>
      </c>
      <c r="R269" s="96"/>
      <c r="S269" s="254" t="s">
        <v>1727</v>
      </c>
      <c r="T269" s="255" t="str">
        <f t="shared" si="1573"/>
        <v/>
      </c>
      <c r="U269" s="254" t="str">
        <f t="shared" ref="U269:V269" si="1679">IF(OR(($T269 = "Y"),ISNUMBER(SEARCH(U$1, $L269)), ISNUMBER(SEARCH(U$1, $N269)), ISNUMBER(SEARCH(U$1, $P269))), "Y", "")</f>
        <v>Y</v>
      </c>
      <c r="V269" s="258" t="str">
        <f t="shared" si="1679"/>
        <v>Y</v>
      </c>
      <c r="W269" s="254" t="str">
        <f t="shared" ref="W269:X269" si="1680">IF(OR(($V269="Y"),($T269 = "Y"),ISNUMBER(SEARCH(W$1, $L269)), ISNUMBER(SEARCH(W$1, $N269)), ISNUMBER(SEARCH(W$1, $P269))), "Y", "")</f>
        <v>Y</v>
      </c>
      <c r="X269" s="254" t="str">
        <f t="shared" si="1680"/>
        <v>Y</v>
      </c>
      <c r="Y269" s="255" t="str">
        <f t="shared" si="1576"/>
        <v/>
      </c>
      <c r="Z269" s="254" t="str">
        <f t="shared" ref="Z269:AA269" si="1681">IF(OR(($Y269="Y"),($T269 = "Y"),ISNUMBER(SEARCH(Z$1, $L269)), ISNUMBER(SEARCH(Z$1, $N269)), ISNUMBER(SEARCH(Z$1, $P269))), "Y", "")</f>
        <v>Y</v>
      </c>
      <c r="AA269" s="254" t="str">
        <f t="shared" si="1681"/>
        <v>Y</v>
      </c>
      <c r="AB269" s="96" t="str">
        <f t="shared" ref="AB269:AC269" si="1682">IF(OR(($T269 = "Y"),ISNUMBER(SEARCH(AB$1, $L269)), ISNUMBER(SEARCH(AB$1, $N269)), ISNUMBER(SEARCH(AB$1, $P269))), "Y", "")</f>
        <v/>
      </c>
      <c r="AC269" s="255" t="str">
        <f t="shared" si="1682"/>
        <v/>
      </c>
      <c r="AD269" s="96" t="str">
        <f t="shared" ref="AD269:AE269" si="1683">IF(OR(($AC269="Y"),($T269 = "Y"),ISNUMBER(SEARCH(AD$1, $L269)), ISNUMBER(SEARCH(AD$1, $N269)), ISNUMBER(SEARCH(AD$1, $P269))), "Y", "")</f>
        <v/>
      </c>
      <c r="AE269" s="96" t="str">
        <f t="shared" si="1683"/>
        <v/>
      </c>
      <c r="AF269" s="96" t="str">
        <f t="shared" si="1580"/>
        <v/>
      </c>
      <c r="AG269" s="15">
        <f t="shared" si="476"/>
        <v>5</v>
      </c>
      <c r="AH269" s="250" t="s">
        <v>3539</v>
      </c>
      <c r="AI269" s="235" t="str">
        <f t="shared" si="1664"/>
        <v>CM</v>
      </c>
      <c r="AJ269" s="268" t="str">
        <f t="shared" si="1665"/>
        <v>CM</v>
      </c>
      <c r="AK269" s="235" t="str">
        <f t="shared" si="1666"/>
        <v>CM</v>
      </c>
      <c r="AL269" s="235" t="str">
        <f t="shared" si="1667"/>
        <v>CM</v>
      </c>
      <c r="AM269" s="256" t="str">
        <f t="shared" si="1668"/>
        <v>CM</v>
      </c>
      <c r="AN269" s="96" t="str">
        <f t="shared" si="1669"/>
        <v/>
      </c>
      <c r="AO269" s="264" t="str">
        <f t="shared" si="1670"/>
        <v/>
      </c>
      <c r="AP269" s="96" t="str">
        <f t="shared" si="1671"/>
        <v/>
      </c>
      <c r="AQ269" s="96" t="str">
        <f t="shared" si="1672"/>
        <v/>
      </c>
      <c r="AR269" s="96"/>
      <c r="AS269" s="96" t="str">
        <f t="shared" si="1673"/>
        <v/>
      </c>
      <c r="AT269" s="96"/>
      <c r="AU269" s="96"/>
      <c r="AV269" s="96"/>
      <c r="AW269" s="96"/>
      <c r="AX269" s="96"/>
      <c r="AY269" s="96"/>
      <c r="AZ269" s="96"/>
      <c r="BA269" s="96"/>
      <c r="BB269" s="96"/>
      <c r="BC269" s="96"/>
      <c r="BD269" s="96"/>
      <c r="BE269" s="96"/>
      <c r="BF269" s="96"/>
      <c r="BG269" s="96"/>
      <c r="BH269" s="96"/>
      <c r="BI269" s="96"/>
      <c r="BJ269" s="96"/>
      <c r="BK269" s="96"/>
      <c r="BL269" s="96"/>
      <c r="BM269" s="96"/>
      <c r="BN269" s="96"/>
      <c r="BO269" s="96"/>
      <c r="BP269" s="96"/>
      <c r="BQ269" s="96"/>
      <c r="BR269" s="96"/>
      <c r="BS269" s="96"/>
      <c r="BT269" s="96"/>
      <c r="BU269" s="96"/>
      <c r="BV269" s="96"/>
      <c r="BW269" s="96"/>
      <c r="BX269" s="96"/>
      <c r="BY269" s="96"/>
      <c r="BZ269" s="96"/>
      <c r="CA269" s="96"/>
      <c r="CB269" s="96"/>
      <c r="CC269" s="96"/>
      <c r="CD269" s="96"/>
      <c r="CE269" s="96"/>
      <c r="CF269" s="96"/>
    </row>
    <row r="270" spans="1:84" ht="20.399999999999999">
      <c r="A270" s="249">
        <v>45096.369584178239</v>
      </c>
      <c r="B270" s="250" t="s">
        <v>4339</v>
      </c>
      <c r="C270" s="251" t="str">
        <f t="array" ref="C270">UPPER(B270)</f>
        <v>MADDYDHULIPALA@GMAIL.COM</v>
      </c>
      <c r="D270" s="250" t="s">
        <v>722</v>
      </c>
      <c r="E270" s="250" t="s">
        <v>4340</v>
      </c>
      <c r="F270" s="252" t="str">
        <f t="shared" si="1572"/>
        <v>MADHAVIDHULIPALA</v>
      </c>
      <c r="G270" s="253">
        <v>8452082535</v>
      </c>
      <c r="H270" s="250" t="s">
        <v>18</v>
      </c>
      <c r="I270" s="250" t="s">
        <v>35</v>
      </c>
      <c r="J270" s="96"/>
      <c r="K270" s="96"/>
      <c r="L270" s="96"/>
      <c r="M270" s="250" t="s">
        <v>373</v>
      </c>
      <c r="N270" s="250" t="s">
        <v>4341</v>
      </c>
      <c r="O270" s="96"/>
      <c r="P270" s="96"/>
      <c r="Q270" s="250" t="s">
        <v>23</v>
      </c>
      <c r="R270" s="96"/>
      <c r="S270" s="254" t="s">
        <v>1731</v>
      </c>
      <c r="T270" s="255" t="str">
        <f t="shared" si="1573"/>
        <v/>
      </c>
      <c r="U270" s="254" t="str">
        <f t="shared" ref="U270:V270" si="1684">IF(OR(($T270 = "Y"),ISNUMBER(SEARCH(U$1, $L270)), ISNUMBER(SEARCH(U$1, $N270)), ISNUMBER(SEARCH(U$1, $P270))), "Y", "")</f>
        <v>Y</v>
      </c>
      <c r="V270" s="255" t="str">
        <f t="shared" si="1684"/>
        <v/>
      </c>
      <c r="W270" s="96" t="str">
        <f t="shared" ref="W270:X270" si="1685">IF(OR(($V270="Y"),($T270 = "Y"),ISNUMBER(SEARCH(W$1, $L270)), ISNUMBER(SEARCH(W$1, $N270)), ISNUMBER(SEARCH(W$1, $P270))), "Y", "")</f>
        <v/>
      </c>
      <c r="X270" s="96" t="str">
        <f t="shared" si="1685"/>
        <v/>
      </c>
      <c r="Y270" s="255" t="str">
        <f t="shared" si="1576"/>
        <v/>
      </c>
      <c r="Z270" s="254" t="str">
        <f t="shared" ref="Z270:AA270" si="1686">IF(OR(($Y270="Y"),($T270 = "Y"),ISNUMBER(SEARCH(Z$1, $L270)), ISNUMBER(SEARCH(Z$1, $N270)), ISNUMBER(SEARCH(Z$1, $P270))), "Y", "")</f>
        <v>Y</v>
      </c>
      <c r="AA270" s="96" t="str">
        <f t="shared" si="1686"/>
        <v/>
      </c>
      <c r="AB270" s="254" t="str">
        <f t="shared" ref="AB270:AC270" si="1687">IF(OR(($T270 = "Y"),ISNUMBER(SEARCH(AB$1, $L270)), ISNUMBER(SEARCH(AB$1, $N270)), ISNUMBER(SEARCH(AB$1, $P270))), "Y", "")</f>
        <v>Y</v>
      </c>
      <c r="AC270" s="255" t="str">
        <f t="shared" si="1687"/>
        <v/>
      </c>
      <c r="AD270" s="254" t="str">
        <f t="shared" ref="AD270:AE270" si="1688">IF(OR(($AC270="Y"),($T270 = "Y"),ISNUMBER(SEARCH(AD$1, $L270)), ISNUMBER(SEARCH(AD$1, $N270)), ISNUMBER(SEARCH(AD$1, $P270))), "Y", "")</f>
        <v>Y</v>
      </c>
      <c r="AE270" s="96" t="str">
        <f t="shared" si="1688"/>
        <v/>
      </c>
      <c r="AF270" s="96" t="str">
        <f t="shared" si="1580"/>
        <v/>
      </c>
      <c r="AG270" s="15">
        <f t="shared" si="476"/>
        <v>4</v>
      </c>
      <c r="AH270" s="250" t="s">
        <v>3546</v>
      </c>
      <c r="AI270" s="235" t="str">
        <f>IF(AND((S270="F"),(U270="Y")),"MP","")</f>
        <v>MP</v>
      </c>
      <c r="AJ270" s="96" t="str">
        <f>IF(AND((S270="F"),(W270="Y")),"MP","")</f>
        <v/>
      </c>
      <c r="AK270" s="96" t="str">
        <f>IF(AND((S270="F"),(X270="Y")),"MP","")</f>
        <v/>
      </c>
      <c r="AL270" s="235" t="str">
        <f>IF(AND((S270="F"),(Z270="Y")),"MP","")</f>
        <v>MP</v>
      </c>
      <c r="AM270" s="262" t="str">
        <f>IF((AA270="Y"),AI270,"")</f>
        <v/>
      </c>
      <c r="AN270" s="235" t="str">
        <f>IF(AND((S270="F"),(AB270="Y")),"MP","")</f>
        <v>MP</v>
      </c>
      <c r="AO270" s="257" t="str">
        <f>IF(AND((S270="F"),(AB270="Y")),"MP","")</f>
        <v>MP</v>
      </c>
      <c r="AP270" s="235" t="str">
        <f>IF(AND((S270="F"),(AD270="Y")),"MP","")</f>
        <v>MP</v>
      </c>
      <c r="AQ270" s="96" t="str">
        <f>IF(AND((S270="F"),(AE270="Y")),"MP","")</f>
        <v/>
      </c>
      <c r="AR270" s="96" t="str">
        <f>IF(AND((T270="F"),(AD270="Y")),"MP","")</f>
        <v/>
      </c>
      <c r="AS270" s="96" t="str">
        <f>IF(AND((S270="F"),(AF270="Y")),"MP","")</f>
        <v/>
      </c>
      <c r="AT270" s="96"/>
      <c r="AU270" s="96"/>
      <c r="AV270" s="96"/>
      <c r="AW270" s="96"/>
      <c r="AX270" s="96"/>
      <c r="AY270" s="96"/>
      <c r="AZ270" s="96"/>
      <c r="BA270" s="96"/>
      <c r="BB270" s="96"/>
      <c r="BC270" s="96"/>
      <c r="BD270" s="96"/>
      <c r="BE270" s="96"/>
      <c r="BF270" s="96"/>
      <c r="BG270" s="96"/>
      <c r="BH270" s="96"/>
      <c r="BI270" s="96"/>
      <c r="BJ270" s="96"/>
      <c r="BK270" s="96"/>
      <c r="BL270" s="96"/>
      <c r="BM270" s="96"/>
      <c r="BN270" s="96"/>
      <c r="BO270" s="96"/>
      <c r="BP270" s="96"/>
      <c r="BQ270" s="96"/>
      <c r="BR270" s="96"/>
      <c r="BS270" s="96"/>
      <c r="BT270" s="96"/>
      <c r="BU270" s="96"/>
      <c r="BV270" s="96"/>
      <c r="BW270" s="96"/>
      <c r="BX270" s="96"/>
      <c r="BY270" s="96"/>
      <c r="BZ270" s="96"/>
      <c r="CA270" s="96"/>
      <c r="CB270" s="96"/>
      <c r="CC270" s="96"/>
      <c r="CD270" s="96"/>
      <c r="CE270" s="96"/>
      <c r="CF270" s="96"/>
    </row>
    <row r="271" spans="1:84" ht="20.399999999999999">
      <c r="A271" s="249">
        <v>45097.649770844902</v>
      </c>
      <c r="B271" s="250" t="s">
        <v>4342</v>
      </c>
      <c r="C271" s="251" t="str">
        <f t="array" ref="C271">UPPER(B271)</f>
        <v>BUPADRASHTA2@GMAIL.COM</v>
      </c>
      <c r="D271" s="261" t="s">
        <v>909</v>
      </c>
      <c r="E271" s="250" t="s">
        <v>601</v>
      </c>
      <c r="F271" s="252" t="str">
        <f t="shared" si="1572"/>
        <v xml:space="preserve">BINDUUPADRASHTA </v>
      </c>
      <c r="G271" s="250" t="s">
        <v>4343</v>
      </c>
      <c r="H271" s="250" t="s">
        <v>18</v>
      </c>
      <c r="I271" s="250" t="s">
        <v>35</v>
      </c>
      <c r="J271" s="96"/>
      <c r="K271" s="96"/>
      <c r="L271" s="96"/>
      <c r="M271" s="250" t="s">
        <v>373</v>
      </c>
      <c r="N271" s="250" t="s">
        <v>4344</v>
      </c>
      <c r="O271" s="96"/>
      <c r="P271" s="96"/>
      <c r="Q271" s="250" t="s">
        <v>23</v>
      </c>
      <c r="R271" s="96"/>
      <c r="S271" s="276" t="s">
        <v>1731</v>
      </c>
      <c r="T271" s="255" t="str">
        <f t="shared" si="1573"/>
        <v/>
      </c>
      <c r="U271" s="254" t="str">
        <f t="shared" ref="U271:V271" si="1689">IF(OR(($T271 = "Y"),ISNUMBER(SEARCH(U$1, $L271)), ISNUMBER(SEARCH(U$1, $N271)), ISNUMBER(SEARCH(U$1, $P271))), "Y", "")</f>
        <v>Y</v>
      </c>
      <c r="V271" s="255" t="str">
        <f t="shared" si="1689"/>
        <v/>
      </c>
      <c r="W271" s="96" t="str">
        <f t="shared" ref="W271:X271" si="1690">IF(OR(($V271="Y"),($T271 = "Y"),ISNUMBER(SEARCH(W$1, $L271)), ISNUMBER(SEARCH(W$1, $N271)), ISNUMBER(SEARCH(W$1, $P271))), "Y", "")</f>
        <v/>
      </c>
      <c r="X271" s="254" t="str">
        <f t="shared" si="1690"/>
        <v>Y</v>
      </c>
      <c r="Y271" s="258" t="str">
        <f t="shared" si="1576"/>
        <v>Y</v>
      </c>
      <c r="Z271" s="254" t="str">
        <f t="shared" ref="Z271:AA271" si="1691">IF(OR(($Y271="Y"),($T271 = "Y"),ISNUMBER(SEARCH(Z$1, $L271)), ISNUMBER(SEARCH(Z$1, $N271)), ISNUMBER(SEARCH(Z$1, $P271))), "Y", "")</f>
        <v>Y</v>
      </c>
      <c r="AA271" s="254" t="str">
        <f t="shared" si="1691"/>
        <v>Y</v>
      </c>
      <c r="AB271" s="254" t="str">
        <f t="shared" ref="AB271:AC271" si="1692">IF(OR(($T271 = "Y"),ISNUMBER(SEARCH(AB$1, $L271)), ISNUMBER(SEARCH(AB$1, $N271)), ISNUMBER(SEARCH(AB$1, $P271))), "Y", "")</f>
        <v>Y</v>
      </c>
      <c r="AC271" s="255" t="str">
        <f t="shared" si="1692"/>
        <v/>
      </c>
      <c r="AD271" s="254" t="str">
        <f t="shared" ref="AD271:AE271" si="1693">IF(OR(($AC271="Y"),($T271 = "Y"),ISNUMBER(SEARCH(AD$1, $L271)), ISNUMBER(SEARCH(AD$1, $N271)), ISNUMBER(SEARCH(AD$1, $P271))), "Y", "")</f>
        <v>Y</v>
      </c>
      <c r="AE271" s="96" t="str">
        <f t="shared" si="1693"/>
        <v/>
      </c>
      <c r="AF271" s="254" t="str">
        <f t="shared" si="1580"/>
        <v>Y</v>
      </c>
      <c r="AG271" s="15">
        <f t="shared" si="476"/>
        <v>7</v>
      </c>
      <c r="AH271" s="250" t="s">
        <v>1752</v>
      </c>
      <c r="AI271" s="235" t="str">
        <f t="shared" ref="AI271:AI272" si="1694">IF((U271="Y"),AH271,"")</f>
        <v>Helpdesk</v>
      </c>
      <c r="AJ271" s="96" t="str">
        <f t="shared" ref="AJ271:AJ272" si="1695">IF((W271="Y"),AH271,"")</f>
        <v/>
      </c>
      <c r="AK271" s="235" t="str">
        <f t="shared" ref="AK271:AK272" si="1696">IF((X271="Y"),AH271,"")</f>
        <v>Helpdesk</v>
      </c>
      <c r="AL271" s="235" t="str">
        <f t="shared" ref="AL271:AL272" si="1697">IF((Z271="Y"),AH271,"")</f>
        <v>Helpdesk</v>
      </c>
      <c r="AM271" s="256" t="str">
        <f t="shared" ref="AM271:AM272" si="1698">IF((AA271="Y"),AH271,"")</f>
        <v>Helpdesk</v>
      </c>
      <c r="AN271" s="235" t="str">
        <f t="shared" ref="AN271:AN272" si="1699">IF((AB271="Y"),AH271,"")</f>
        <v>Helpdesk</v>
      </c>
      <c r="AO271" s="257" t="str">
        <f t="shared" ref="AO271:AO272" si="1700">IF((AB271="Y"),AH271,"")</f>
        <v>Helpdesk</v>
      </c>
      <c r="AP271" s="235" t="str">
        <f t="shared" ref="AP271:AP272" si="1701">IF((AD271="Y"),AH271,"")</f>
        <v>Helpdesk</v>
      </c>
      <c r="AQ271" s="96" t="str">
        <f t="shared" ref="AQ271:AQ272" si="1702">IF((AE271="Y"),AH271,"")</f>
        <v/>
      </c>
      <c r="AR271" s="96"/>
      <c r="AS271" s="235" t="str">
        <f t="shared" ref="AS271:AS272" si="1703">IF((AF271="Y"),AH271,"")</f>
        <v>Helpdesk</v>
      </c>
      <c r="AT271" s="96"/>
      <c r="AU271" s="96"/>
      <c r="AV271" s="96"/>
      <c r="AW271" s="96"/>
      <c r="AX271" s="96"/>
      <c r="AY271" s="96"/>
      <c r="AZ271" s="96"/>
      <c r="BA271" s="96"/>
      <c r="BB271" s="96"/>
      <c r="BC271" s="96"/>
      <c r="BD271" s="96"/>
      <c r="BE271" s="96"/>
      <c r="BF271" s="96"/>
      <c r="BG271" s="96"/>
      <c r="BH271" s="96"/>
      <c r="BI271" s="96"/>
      <c r="BJ271" s="96"/>
      <c r="BK271" s="96"/>
      <c r="BL271" s="96"/>
      <c r="BM271" s="96"/>
      <c r="BN271" s="96"/>
      <c r="BO271" s="96"/>
      <c r="BP271" s="96"/>
      <c r="BQ271" s="96"/>
      <c r="BR271" s="96"/>
      <c r="BS271" s="96"/>
      <c r="BT271" s="96"/>
      <c r="BU271" s="96"/>
      <c r="BV271" s="96"/>
      <c r="BW271" s="96"/>
      <c r="BX271" s="96"/>
      <c r="BY271" s="96"/>
      <c r="BZ271" s="96"/>
      <c r="CA271" s="96"/>
      <c r="CB271" s="96"/>
      <c r="CC271" s="96"/>
      <c r="CD271" s="96"/>
      <c r="CE271" s="96"/>
      <c r="CF271" s="96"/>
    </row>
    <row r="272" spans="1:84" ht="20.399999999999999">
      <c r="A272" s="249">
        <v>45096.705048321761</v>
      </c>
      <c r="B272" s="250" t="s">
        <v>4345</v>
      </c>
      <c r="C272" s="251" t="str">
        <f t="array" ref="C272">UPPER(B272)</f>
        <v>JADISRIKRISHNA@GMAIL.COM</v>
      </c>
      <c r="D272" s="250" t="s">
        <v>4346</v>
      </c>
      <c r="E272" s="250" t="s">
        <v>4347</v>
      </c>
      <c r="F272" s="252" t="str">
        <f t="shared" si="1572"/>
        <v>SRIKRISHNAJADI</v>
      </c>
      <c r="G272" s="253">
        <v>3462129230</v>
      </c>
      <c r="H272" s="250" t="s">
        <v>18</v>
      </c>
      <c r="I272" s="250" t="s">
        <v>2493</v>
      </c>
      <c r="J272" s="96"/>
      <c r="K272" s="96"/>
      <c r="L272" s="96"/>
      <c r="M272" s="96"/>
      <c r="N272" s="96"/>
      <c r="O272" s="250" t="s">
        <v>4348</v>
      </c>
      <c r="P272" s="250" t="s">
        <v>4349</v>
      </c>
      <c r="Q272" s="250" t="s">
        <v>23</v>
      </c>
      <c r="R272" s="96"/>
      <c r="S272" s="276" t="s">
        <v>1727</v>
      </c>
      <c r="T272" s="255" t="str">
        <f t="shared" si="1573"/>
        <v/>
      </c>
      <c r="U272" s="96" t="str">
        <f t="shared" ref="U272:V272" si="1704">IF(OR(($T272 = "Y"),ISNUMBER(SEARCH(U$1, $L272)), ISNUMBER(SEARCH(U$1, $N272)), ISNUMBER(SEARCH(U$1, $P272))), "Y", "")</f>
        <v/>
      </c>
      <c r="V272" s="255" t="str">
        <f t="shared" si="1704"/>
        <v/>
      </c>
      <c r="W272" s="96" t="str">
        <f t="shared" ref="W272:X272" si="1705">IF(OR(($V272="Y"),($T272 = "Y"),ISNUMBER(SEARCH(W$1, $L272)), ISNUMBER(SEARCH(W$1, $N272)), ISNUMBER(SEARCH(W$1, $P272))), "Y", "")</f>
        <v/>
      </c>
      <c r="X272" s="96" t="str">
        <f t="shared" si="1705"/>
        <v/>
      </c>
      <c r="Y272" s="258" t="str">
        <f t="shared" si="1576"/>
        <v>Y</v>
      </c>
      <c r="Z272" s="254" t="str">
        <f t="shared" ref="Z272:AA272" si="1706">IF(OR(($Y272="Y"),($T272 = "Y"),ISNUMBER(SEARCH(Z$1, $L272)), ISNUMBER(SEARCH(Z$1, $N272)), ISNUMBER(SEARCH(Z$1, $P272))), "Y", "")</f>
        <v>Y</v>
      </c>
      <c r="AA272" s="254" t="str">
        <f t="shared" si="1706"/>
        <v>Y</v>
      </c>
      <c r="AB272" s="254" t="str">
        <f t="shared" ref="AB272:AC272" si="1707">IF(OR(($T272 = "Y"),ISNUMBER(SEARCH(AB$1, $L272)), ISNUMBER(SEARCH(AB$1, $N272)), ISNUMBER(SEARCH(AB$1, $P272))), "Y", "")</f>
        <v>Y</v>
      </c>
      <c r="AC272" s="258" t="str">
        <f t="shared" si="1707"/>
        <v>Y</v>
      </c>
      <c r="AD272" s="254" t="str">
        <f t="shared" ref="AD272:AE272" si="1708">IF(OR(($AC272="Y"),($T272 = "Y"),ISNUMBER(SEARCH(AD$1, $L272)), ISNUMBER(SEARCH(AD$1, $N272)), ISNUMBER(SEARCH(AD$1, $P272))), "Y", "")</f>
        <v>Y</v>
      </c>
      <c r="AE272" s="254" t="str">
        <f t="shared" si="1708"/>
        <v>Y</v>
      </c>
      <c r="AF272" s="254" t="str">
        <f t="shared" si="1580"/>
        <v>Y</v>
      </c>
      <c r="AG272" s="15">
        <f t="shared" si="476"/>
        <v>6</v>
      </c>
      <c r="AH272" s="250" t="s">
        <v>3546</v>
      </c>
      <c r="AI272" s="96" t="str">
        <f t="shared" si="1694"/>
        <v/>
      </c>
      <c r="AJ272" s="96" t="str">
        <f t="shared" si="1695"/>
        <v/>
      </c>
      <c r="AK272" s="96" t="str">
        <f t="shared" si="1696"/>
        <v/>
      </c>
      <c r="AL272" s="235" t="str">
        <f t="shared" si="1697"/>
        <v>MP</v>
      </c>
      <c r="AM272" s="256" t="str">
        <f t="shared" si="1698"/>
        <v>MP</v>
      </c>
      <c r="AN272" s="235" t="str">
        <f t="shared" si="1699"/>
        <v>MP</v>
      </c>
      <c r="AO272" s="257" t="str">
        <f t="shared" si="1700"/>
        <v>MP</v>
      </c>
      <c r="AP272" s="235" t="str">
        <f t="shared" si="1701"/>
        <v>MP</v>
      </c>
      <c r="AQ272" s="235" t="str">
        <f t="shared" si="1702"/>
        <v>MP</v>
      </c>
      <c r="AR272" s="96"/>
      <c r="AS272" s="235" t="str">
        <f t="shared" si="1703"/>
        <v>MP</v>
      </c>
      <c r="AT272" s="96"/>
      <c r="AU272" s="96"/>
      <c r="AV272" s="96"/>
      <c r="AW272" s="96"/>
      <c r="AX272" s="96"/>
      <c r="AY272" s="96"/>
      <c r="AZ272" s="96"/>
      <c r="BA272" s="96"/>
      <c r="BB272" s="96"/>
      <c r="BC272" s="96"/>
      <c r="BD272" s="96"/>
      <c r="BE272" s="96"/>
      <c r="BF272" s="96"/>
      <c r="BG272" s="96"/>
      <c r="BH272" s="96"/>
      <c r="BI272" s="96"/>
      <c r="BJ272" s="96"/>
      <c r="BK272" s="96"/>
      <c r="BL272" s="96"/>
      <c r="BM272" s="96"/>
      <c r="BN272" s="96"/>
      <c r="BO272" s="96"/>
      <c r="BP272" s="96"/>
      <c r="BQ272" s="96"/>
      <c r="BR272" s="96"/>
      <c r="BS272" s="96"/>
      <c r="BT272" s="96"/>
      <c r="BU272" s="96"/>
      <c r="BV272" s="96"/>
      <c r="BW272" s="96"/>
      <c r="BX272" s="96"/>
      <c r="BY272" s="96"/>
      <c r="BZ272" s="96"/>
      <c r="CA272" s="96"/>
      <c r="CB272" s="96"/>
      <c r="CC272" s="96"/>
      <c r="CD272" s="96"/>
      <c r="CE272" s="96"/>
      <c r="CF272" s="96"/>
    </row>
    <row r="273" spans="1:84" ht="20.399999999999999">
      <c r="A273" s="249">
        <v>45098.397421111113</v>
      </c>
      <c r="B273" s="250" t="s">
        <v>4350</v>
      </c>
      <c r="C273" s="251" t="str">
        <f t="array" ref="C273">UPPER(B273)</f>
        <v>ASHAELURI@GMAIL.COM</v>
      </c>
      <c r="D273" s="250" t="s">
        <v>77</v>
      </c>
      <c r="E273" s="250" t="s">
        <v>4351</v>
      </c>
      <c r="F273" s="252" t="str">
        <f t="shared" si="1572"/>
        <v>ASHAELURI9727465917</v>
      </c>
      <c r="G273" s="250" t="s">
        <v>19</v>
      </c>
      <c r="H273" s="250" t="s">
        <v>18</v>
      </c>
      <c r="I273" s="250" t="s">
        <v>2493</v>
      </c>
      <c r="J273" s="96"/>
      <c r="K273" s="96"/>
      <c r="L273" s="96"/>
      <c r="M273" s="96"/>
      <c r="N273" s="96"/>
      <c r="O273" s="250" t="s">
        <v>4352</v>
      </c>
      <c r="P273" s="250" t="s">
        <v>3498</v>
      </c>
      <c r="Q273" s="250" t="s">
        <v>23</v>
      </c>
      <c r="R273" s="96"/>
      <c r="S273" s="276" t="s">
        <v>1731</v>
      </c>
      <c r="T273" s="258" t="str">
        <f t="shared" si="1573"/>
        <v>Y</v>
      </c>
      <c r="U273" s="254" t="str">
        <f t="shared" ref="U273:V273" si="1709">IF(OR(($T273 = "Y"),ISNUMBER(SEARCH(U$1, $L273)), ISNUMBER(SEARCH(U$1, $N273)), ISNUMBER(SEARCH(U$1, $P273))), "Y", "")</f>
        <v>Y</v>
      </c>
      <c r="V273" s="258" t="str">
        <f t="shared" si="1709"/>
        <v>Y</v>
      </c>
      <c r="W273" s="254" t="str">
        <f t="shared" ref="W273:X273" si="1710">IF(OR(($V273="Y"),($T273 = "Y"),ISNUMBER(SEARCH(W$1, $L273)), ISNUMBER(SEARCH(W$1, $N273)), ISNUMBER(SEARCH(W$1, $P273))), "Y", "")</f>
        <v>Y</v>
      </c>
      <c r="X273" s="254" t="str">
        <f t="shared" si="1710"/>
        <v>Y</v>
      </c>
      <c r="Y273" s="258" t="str">
        <f t="shared" si="1576"/>
        <v>Y</v>
      </c>
      <c r="Z273" s="254" t="str">
        <f t="shared" ref="Z273:AA273" si="1711">IF(OR(($Y273="Y"),($T273 = "Y"),ISNUMBER(SEARCH(Z$1, $L273)), ISNUMBER(SEARCH(Z$1, $N273)), ISNUMBER(SEARCH(Z$1, $P273))), "Y", "")</f>
        <v>Y</v>
      </c>
      <c r="AA273" s="254" t="str">
        <f t="shared" si="1711"/>
        <v>Y</v>
      </c>
      <c r="AB273" s="254" t="str">
        <f t="shared" ref="AB273:AC273" si="1712">IF(OR(($T273 = "Y"),ISNUMBER(SEARCH(AB$1, $L273)), ISNUMBER(SEARCH(AB$1, $N273)), ISNUMBER(SEARCH(AB$1, $P273))), "Y", "")</f>
        <v>Y</v>
      </c>
      <c r="AC273" s="258" t="str">
        <f t="shared" si="1712"/>
        <v>Y</v>
      </c>
      <c r="AD273" s="254" t="str">
        <f t="shared" ref="AD273:AE273" si="1713">IF(OR(($AC273="Y"),($T273 = "Y"),ISNUMBER(SEARCH(AD$1, $L273)), ISNUMBER(SEARCH(AD$1, $N273)), ISNUMBER(SEARCH(AD$1, $P273))), "Y", "")</f>
        <v>Y</v>
      </c>
      <c r="AE273" s="254" t="str">
        <f t="shared" si="1713"/>
        <v>Y</v>
      </c>
      <c r="AF273" s="254" t="str">
        <f t="shared" si="1580"/>
        <v>Y</v>
      </c>
      <c r="AG273" s="15">
        <f t="shared" si="476"/>
        <v>9</v>
      </c>
      <c r="AH273" s="250" t="s">
        <v>3546</v>
      </c>
      <c r="AI273" s="235" t="str">
        <f t="shared" ref="AI273:AI275" si="1714">IF(AND((S273="F"),(U273="Y")),"MP","")</f>
        <v>MP</v>
      </c>
      <c r="AJ273" s="235" t="str">
        <f t="shared" ref="AJ273:AJ275" si="1715">IF(AND((S273="F"),(W273="Y")),"MP","")</f>
        <v>MP</v>
      </c>
      <c r="AK273" s="235" t="str">
        <f t="shared" ref="AK273:AK275" si="1716">IF(AND((S273="F"),(X273="Y")),"MP","")</f>
        <v>MP</v>
      </c>
      <c r="AL273" s="235" t="str">
        <f t="shared" ref="AL273:AL275" si="1717">IF(AND((S273="F"),(Z273="Y")),"MP","")</f>
        <v>MP</v>
      </c>
      <c r="AM273" s="256" t="str">
        <f t="shared" ref="AM273:AM275" si="1718">IF((AA273="Y"),AI273,"")</f>
        <v>MP</v>
      </c>
      <c r="AN273" s="235" t="str">
        <f t="shared" ref="AN273:AN275" si="1719">IF(AND((S273="F"),(AB273="Y")),"MP","")</f>
        <v>MP</v>
      </c>
      <c r="AO273" s="257" t="str">
        <f t="shared" ref="AO273:AO275" si="1720">IF(AND((S273="F"),(AB273="Y")),"MP","")</f>
        <v>MP</v>
      </c>
      <c r="AP273" s="235" t="str">
        <f t="shared" ref="AP273:AP275" si="1721">IF(AND((S273="F"),(AD273="Y")),"MP","")</f>
        <v>MP</v>
      </c>
      <c r="AQ273" s="235" t="str">
        <f t="shared" ref="AQ273:AQ275" si="1722">IF(AND((S273="F"),(AE273="Y")),"MP","")</f>
        <v>MP</v>
      </c>
      <c r="AR273" s="96" t="str">
        <f t="shared" ref="AR273:AR275" si="1723">IF(AND((T273="F"),(AD273="Y")),"MP","")</f>
        <v/>
      </c>
      <c r="AS273" s="235" t="str">
        <f t="shared" ref="AS273:AS275" si="1724">IF(AND((S273="F"),(AF273="Y")),"MP","")</f>
        <v>MP</v>
      </c>
      <c r="AT273" s="96"/>
      <c r="AU273" s="96"/>
      <c r="AV273" s="96"/>
      <c r="AW273" s="96"/>
      <c r="AX273" s="96"/>
      <c r="AY273" s="96"/>
      <c r="AZ273" s="96"/>
      <c r="BA273" s="96"/>
      <c r="BB273" s="96"/>
      <c r="BC273" s="96"/>
      <c r="BD273" s="96"/>
      <c r="BE273" s="96"/>
      <c r="BF273" s="96"/>
      <c r="BG273" s="96"/>
      <c r="BH273" s="96"/>
      <c r="BI273" s="96"/>
      <c r="BJ273" s="96"/>
      <c r="BK273" s="96"/>
      <c r="BL273" s="96"/>
      <c r="BM273" s="96"/>
      <c r="BN273" s="96"/>
      <c r="BO273" s="96"/>
      <c r="BP273" s="96"/>
      <c r="BQ273" s="96"/>
      <c r="BR273" s="96"/>
      <c r="BS273" s="96"/>
      <c r="BT273" s="96"/>
      <c r="BU273" s="96"/>
      <c r="BV273" s="96"/>
      <c r="BW273" s="96"/>
      <c r="BX273" s="96"/>
      <c r="BY273" s="96"/>
      <c r="BZ273" s="96"/>
      <c r="CA273" s="96"/>
      <c r="CB273" s="96"/>
      <c r="CC273" s="96"/>
      <c r="CD273" s="96"/>
      <c r="CE273" s="96"/>
      <c r="CF273" s="96"/>
    </row>
    <row r="274" spans="1:84" ht="20.399999999999999">
      <c r="A274" s="249">
        <v>45098.604107754625</v>
      </c>
      <c r="B274" s="250" t="s">
        <v>1649</v>
      </c>
      <c r="C274" s="251" t="str">
        <f t="array" ref="C274">UPPER(B274)</f>
        <v>SAHITH.GONDI@GMAIL.COM</v>
      </c>
      <c r="D274" s="250" t="s">
        <v>1650</v>
      </c>
      <c r="E274" s="250" t="s">
        <v>723</v>
      </c>
      <c r="F274" s="252" t="str">
        <f t="shared" si="1572"/>
        <v>SAHITHGONDI</v>
      </c>
      <c r="G274" s="253">
        <v>5802359524</v>
      </c>
      <c r="H274" s="250" t="s">
        <v>18</v>
      </c>
      <c r="I274" s="250" t="s">
        <v>35</v>
      </c>
      <c r="J274" s="96"/>
      <c r="K274" s="96"/>
      <c r="L274" s="96"/>
      <c r="M274" s="250" t="s">
        <v>373</v>
      </c>
      <c r="N274" s="250" t="s">
        <v>3498</v>
      </c>
      <c r="O274" s="96"/>
      <c r="P274" s="96"/>
      <c r="Q274" s="250" t="s">
        <v>23</v>
      </c>
      <c r="R274" s="96"/>
      <c r="S274" s="276" t="s">
        <v>1731</v>
      </c>
      <c r="T274" s="258" t="str">
        <f t="shared" si="1573"/>
        <v>Y</v>
      </c>
      <c r="U274" s="254" t="str">
        <f t="shared" ref="U274:V274" si="1725">IF(OR(($T274 = "Y"),ISNUMBER(SEARCH(U$1, $L274)), ISNUMBER(SEARCH(U$1, $N274)), ISNUMBER(SEARCH(U$1, $P274))), "Y", "")</f>
        <v>Y</v>
      </c>
      <c r="V274" s="258" t="str">
        <f t="shared" si="1725"/>
        <v>Y</v>
      </c>
      <c r="W274" s="254" t="str">
        <f t="shared" ref="W274:X274" si="1726">IF(OR(($V274="Y"),($T274 = "Y"),ISNUMBER(SEARCH(W$1, $L274)), ISNUMBER(SEARCH(W$1, $N274)), ISNUMBER(SEARCH(W$1, $P274))), "Y", "")</f>
        <v>Y</v>
      </c>
      <c r="X274" s="254" t="str">
        <f t="shared" si="1726"/>
        <v>Y</v>
      </c>
      <c r="Y274" s="258" t="str">
        <f t="shared" si="1576"/>
        <v>Y</v>
      </c>
      <c r="Z274" s="254" t="str">
        <f t="shared" ref="Z274:AA274" si="1727">IF(OR(($Y274="Y"),($T274 = "Y"),ISNUMBER(SEARCH(Z$1, $L274)), ISNUMBER(SEARCH(Z$1, $N274)), ISNUMBER(SEARCH(Z$1, $P274))), "Y", "")</f>
        <v>Y</v>
      </c>
      <c r="AA274" s="254" t="str">
        <f t="shared" si="1727"/>
        <v>Y</v>
      </c>
      <c r="AB274" s="254" t="str">
        <f t="shared" ref="AB274:AC274" si="1728">IF(OR(($T274 = "Y"),ISNUMBER(SEARCH(AB$1, $L274)), ISNUMBER(SEARCH(AB$1, $N274)), ISNUMBER(SEARCH(AB$1, $P274))), "Y", "")</f>
        <v>Y</v>
      </c>
      <c r="AC274" s="258" t="str">
        <f t="shared" si="1728"/>
        <v>Y</v>
      </c>
      <c r="AD274" s="254" t="str">
        <f t="shared" ref="AD274:AE274" si="1729">IF(OR(($AC274="Y"),($T274 = "Y"),ISNUMBER(SEARCH(AD$1, $L274)), ISNUMBER(SEARCH(AD$1, $N274)), ISNUMBER(SEARCH(AD$1, $P274))), "Y", "")</f>
        <v>Y</v>
      </c>
      <c r="AE274" s="254" t="str">
        <f t="shared" si="1729"/>
        <v>Y</v>
      </c>
      <c r="AF274" s="254" t="str">
        <f t="shared" si="1580"/>
        <v>Y</v>
      </c>
      <c r="AG274" s="15">
        <f t="shared" si="476"/>
        <v>9</v>
      </c>
      <c r="AH274" s="250" t="s">
        <v>3546</v>
      </c>
      <c r="AI274" s="235" t="str">
        <f t="shared" si="1714"/>
        <v>MP</v>
      </c>
      <c r="AJ274" s="235" t="str">
        <f t="shared" si="1715"/>
        <v>MP</v>
      </c>
      <c r="AK274" s="235" t="str">
        <f t="shared" si="1716"/>
        <v>MP</v>
      </c>
      <c r="AL274" s="235" t="str">
        <f t="shared" si="1717"/>
        <v>MP</v>
      </c>
      <c r="AM274" s="256" t="str">
        <f t="shared" si="1718"/>
        <v>MP</v>
      </c>
      <c r="AN274" s="235" t="str">
        <f t="shared" si="1719"/>
        <v>MP</v>
      </c>
      <c r="AO274" s="257" t="str">
        <f t="shared" si="1720"/>
        <v>MP</v>
      </c>
      <c r="AP274" s="235" t="str">
        <f t="shared" si="1721"/>
        <v>MP</v>
      </c>
      <c r="AQ274" s="235" t="str">
        <f t="shared" si="1722"/>
        <v>MP</v>
      </c>
      <c r="AR274" s="96" t="str">
        <f t="shared" si="1723"/>
        <v/>
      </c>
      <c r="AS274" s="235" t="str">
        <f t="shared" si="1724"/>
        <v>MP</v>
      </c>
      <c r="AT274" s="96"/>
      <c r="AU274" s="250" t="s">
        <v>3564</v>
      </c>
      <c r="AV274" s="250" t="s">
        <v>979</v>
      </c>
      <c r="AW274" s="96"/>
      <c r="AX274" s="96"/>
      <c r="AY274" s="96"/>
      <c r="AZ274" s="96"/>
      <c r="BA274" s="96"/>
      <c r="BB274" s="96"/>
      <c r="BC274" s="96"/>
      <c r="BD274" s="96"/>
      <c r="BE274" s="96"/>
      <c r="BF274" s="96"/>
      <c r="BG274" s="96"/>
      <c r="BH274" s="96"/>
      <c r="BI274" s="96"/>
      <c r="BJ274" s="96"/>
      <c r="BK274" s="96"/>
      <c r="BL274" s="96"/>
      <c r="BM274" s="96"/>
      <c r="BN274" s="96"/>
      <c r="BO274" s="96"/>
      <c r="BP274" s="96"/>
      <c r="BQ274" s="96"/>
      <c r="BR274" s="96"/>
      <c r="BS274" s="96"/>
      <c r="BT274" s="96"/>
      <c r="BU274" s="96"/>
      <c r="BV274" s="96"/>
      <c r="BW274" s="96"/>
      <c r="BX274" s="96"/>
      <c r="BY274" s="96"/>
      <c r="BZ274" s="96"/>
      <c r="CA274" s="96"/>
      <c r="CB274" s="96"/>
      <c r="CC274" s="96"/>
      <c r="CD274" s="96"/>
      <c r="CE274" s="96"/>
      <c r="CF274" s="96"/>
    </row>
    <row r="275" spans="1:84" ht="20.399999999999999">
      <c r="A275" s="249">
        <v>45100.852382384255</v>
      </c>
      <c r="B275" s="250" t="s">
        <v>721</v>
      </c>
      <c r="C275" s="251" t="str">
        <f t="array" ref="C275">UPPER(B275)</f>
        <v>MADHAVI.BONTHU@GMAIL.COM</v>
      </c>
      <c r="D275" s="250" t="s">
        <v>722</v>
      </c>
      <c r="E275" s="250" t="s">
        <v>723</v>
      </c>
      <c r="F275" s="252" t="str">
        <f t="shared" si="1572"/>
        <v>MADHAVIGONDI</v>
      </c>
      <c r="G275" s="253">
        <v>5808300138</v>
      </c>
      <c r="H275" s="250" t="s">
        <v>18</v>
      </c>
      <c r="I275" s="250" t="s">
        <v>35</v>
      </c>
      <c r="J275" s="96"/>
      <c r="K275" s="96"/>
      <c r="L275" s="96"/>
      <c r="M275" s="250" t="s">
        <v>373</v>
      </c>
      <c r="N275" s="250" t="s">
        <v>3769</v>
      </c>
      <c r="O275" s="96"/>
      <c r="P275" s="96"/>
      <c r="Q275" s="250" t="s">
        <v>23</v>
      </c>
      <c r="R275" s="96"/>
      <c r="S275" s="276" t="s">
        <v>1731</v>
      </c>
      <c r="T275" s="255" t="str">
        <f t="shared" si="1573"/>
        <v/>
      </c>
      <c r="U275" s="96" t="str">
        <f t="shared" ref="U275:V275" si="1730">IF(OR(($T275 = "Y"),ISNUMBER(SEARCH(U$1, $L275)), ISNUMBER(SEARCH(U$1, $N275)), ISNUMBER(SEARCH(U$1, $P275))), "Y", "")</f>
        <v/>
      </c>
      <c r="V275" s="255" t="str">
        <f t="shared" si="1730"/>
        <v/>
      </c>
      <c r="W275" s="96" t="str">
        <f t="shared" ref="W275:X275" si="1731">IF(OR(($V275="Y"),($T275 = "Y"),ISNUMBER(SEARCH(W$1, $L275)), ISNUMBER(SEARCH(W$1, $N275)), ISNUMBER(SEARCH(W$1, $P275))), "Y", "")</f>
        <v/>
      </c>
      <c r="X275" s="96" t="str">
        <f t="shared" si="1731"/>
        <v/>
      </c>
      <c r="Y275" s="255" t="str">
        <f t="shared" si="1576"/>
        <v/>
      </c>
      <c r="Z275" s="96" t="str">
        <f t="shared" ref="Z275:AA275" si="1732">IF(OR(($Y275="Y"),($T275 = "Y"),ISNUMBER(SEARCH(Z$1, $L275)), ISNUMBER(SEARCH(Z$1, $N275)), ISNUMBER(SEARCH(Z$1, $P275))), "Y", "")</f>
        <v/>
      </c>
      <c r="AA275" s="254" t="str">
        <f t="shared" si="1732"/>
        <v>Y</v>
      </c>
      <c r="AB275" s="96" t="str">
        <f t="shared" ref="AB275:AC275" si="1733">IF(OR(($T275 = "Y"),ISNUMBER(SEARCH(AB$1, $L275)), ISNUMBER(SEARCH(AB$1, $N275)), ISNUMBER(SEARCH(AB$1, $P275))), "Y", "")</f>
        <v/>
      </c>
      <c r="AC275" s="255" t="str">
        <f t="shared" si="1733"/>
        <v/>
      </c>
      <c r="AD275" s="96" t="str">
        <f t="shared" ref="AD275:AE275" si="1734">IF(OR(($AC275="Y"),($T275 = "Y"),ISNUMBER(SEARCH(AD$1, $L275)), ISNUMBER(SEARCH(AD$1, $N275)), ISNUMBER(SEARCH(AD$1, $P275))), "Y", "")</f>
        <v/>
      </c>
      <c r="AE275" s="254" t="str">
        <f t="shared" si="1734"/>
        <v>Y</v>
      </c>
      <c r="AF275" s="96" t="str">
        <f t="shared" si="1580"/>
        <v/>
      </c>
      <c r="AG275" s="15">
        <f t="shared" si="476"/>
        <v>2</v>
      </c>
      <c r="AH275" s="250" t="s">
        <v>3546</v>
      </c>
      <c r="AI275" s="96" t="str">
        <f t="shared" si="1714"/>
        <v/>
      </c>
      <c r="AJ275" s="96" t="str">
        <f t="shared" si="1715"/>
        <v/>
      </c>
      <c r="AK275" s="96" t="str">
        <f t="shared" si="1716"/>
        <v/>
      </c>
      <c r="AL275" s="96" t="str">
        <f t="shared" si="1717"/>
        <v/>
      </c>
      <c r="AM275" s="262" t="str">
        <f t="shared" si="1718"/>
        <v/>
      </c>
      <c r="AN275" s="96" t="str">
        <f t="shared" si="1719"/>
        <v/>
      </c>
      <c r="AO275" s="264" t="str">
        <f t="shared" si="1720"/>
        <v/>
      </c>
      <c r="AP275" s="96" t="str">
        <f t="shared" si="1721"/>
        <v/>
      </c>
      <c r="AQ275" s="235" t="str">
        <f t="shared" si="1722"/>
        <v>MP</v>
      </c>
      <c r="AR275" s="96" t="str">
        <f t="shared" si="1723"/>
        <v/>
      </c>
      <c r="AS275" s="96" t="str">
        <f t="shared" si="1724"/>
        <v/>
      </c>
      <c r="AT275" s="96"/>
      <c r="AU275" s="96"/>
      <c r="AV275" s="96"/>
      <c r="AW275" s="96"/>
      <c r="AX275" s="96"/>
      <c r="AY275" s="96"/>
      <c r="AZ275" s="96"/>
      <c r="BA275" s="96"/>
      <c r="BB275" s="96"/>
      <c r="BC275" s="96"/>
      <c r="BD275" s="96"/>
      <c r="BE275" s="96"/>
      <c r="BF275" s="96"/>
      <c r="BG275" s="96"/>
      <c r="BH275" s="96"/>
      <c r="BI275" s="96"/>
      <c r="BJ275" s="96"/>
      <c r="BK275" s="96"/>
      <c r="BL275" s="96"/>
      <c r="BM275" s="96"/>
      <c r="BN275" s="96"/>
      <c r="BO275" s="96"/>
      <c r="BP275" s="96"/>
      <c r="BQ275" s="96"/>
      <c r="BR275" s="96"/>
      <c r="BS275" s="96"/>
      <c r="BT275" s="96"/>
      <c r="BU275" s="96"/>
      <c r="BV275" s="96"/>
      <c r="BW275" s="96"/>
      <c r="BX275" s="96"/>
      <c r="BY275" s="96"/>
      <c r="BZ275" s="96"/>
      <c r="CA275" s="96"/>
      <c r="CB275" s="96"/>
      <c r="CC275" s="96"/>
      <c r="CD275" s="96"/>
      <c r="CE275" s="96"/>
      <c r="CF275" s="96"/>
    </row>
    <row r="276" spans="1:84" ht="20.399999999999999">
      <c r="A276" s="249">
        <v>45098.67662810185</v>
      </c>
      <c r="B276" s="250" t="s">
        <v>4353</v>
      </c>
      <c r="C276" s="251" t="str">
        <f t="array" ref="C276">UPPER(B276)</f>
        <v>VAMSIARYA@GMAIL.COM</v>
      </c>
      <c r="D276" s="250" t="s">
        <v>2025</v>
      </c>
      <c r="E276" s="250" t="s">
        <v>4354</v>
      </c>
      <c r="F276" s="252" t="str">
        <f t="shared" si="1572"/>
        <v>VAMSIARYA</v>
      </c>
      <c r="G276" s="253">
        <v>7326750309</v>
      </c>
      <c r="H276" s="250" t="s">
        <v>2493</v>
      </c>
      <c r="I276" s="250" t="s">
        <v>20</v>
      </c>
      <c r="J276" s="250" t="s">
        <v>4355</v>
      </c>
      <c r="K276" s="250" t="s">
        <v>227</v>
      </c>
      <c r="L276" s="250" t="s">
        <v>4356</v>
      </c>
      <c r="M276" s="96"/>
      <c r="N276" s="96"/>
      <c r="O276" s="96"/>
      <c r="P276" s="96"/>
      <c r="Q276" s="250" t="s">
        <v>23</v>
      </c>
      <c r="R276" s="96"/>
      <c r="S276" s="276" t="s">
        <v>1727</v>
      </c>
      <c r="T276" s="255" t="str">
        <f t="shared" si="1573"/>
        <v/>
      </c>
      <c r="U276" s="96" t="str">
        <f t="shared" ref="U276:V276" si="1735">IF(OR(($T276 = "Y"),ISNUMBER(SEARCH(U$1, $L276)), ISNUMBER(SEARCH(U$1, $N276)), ISNUMBER(SEARCH(U$1, $P276))), "Y", "")</f>
        <v/>
      </c>
      <c r="V276" s="255" t="str">
        <f t="shared" si="1735"/>
        <v/>
      </c>
      <c r="W276" s="96" t="str">
        <f t="shared" ref="W276:X276" si="1736">IF(OR(($V276="Y"),($T276 = "Y"),ISNUMBER(SEARCH(W$1, $L276)), ISNUMBER(SEARCH(W$1, $N276)), ISNUMBER(SEARCH(W$1, $P276))), "Y", "")</f>
        <v/>
      </c>
      <c r="X276" s="96" t="str">
        <f t="shared" si="1736"/>
        <v/>
      </c>
      <c r="Y276" s="255" t="str">
        <f t="shared" si="1576"/>
        <v/>
      </c>
      <c r="Z276" s="96" t="str">
        <f t="shared" ref="Z276:AA276" si="1737">IF(OR(($Y276="Y"),($T276 = "Y"),ISNUMBER(SEARCH(Z$1, $L276)), ISNUMBER(SEARCH(Z$1, $N276)), ISNUMBER(SEARCH(Z$1, $P276))), "Y", "")</f>
        <v/>
      </c>
      <c r="AA276" s="254" t="str">
        <f t="shared" si="1737"/>
        <v>Y</v>
      </c>
      <c r="AB276" s="254" t="str">
        <f t="shared" ref="AB276:AC276" si="1738">IF(OR(($T276 = "Y"),ISNUMBER(SEARCH(AB$1, $L276)), ISNUMBER(SEARCH(AB$1, $N276)), ISNUMBER(SEARCH(AB$1, $P276))), "Y", "")</f>
        <v>Y</v>
      </c>
      <c r="AC276" s="258" t="str">
        <f t="shared" si="1738"/>
        <v>Y</v>
      </c>
      <c r="AD276" s="254" t="str">
        <f t="shared" ref="AD276:AE276" si="1739">IF(OR(($AC276="Y"),($T276 = "Y"),ISNUMBER(SEARCH(AD$1, $L276)), ISNUMBER(SEARCH(AD$1, $N276)), ISNUMBER(SEARCH(AD$1, $P276))), "Y", "")</f>
        <v>Y</v>
      </c>
      <c r="AE276" s="254" t="str">
        <f t="shared" si="1739"/>
        <v>Y</v>
      </c>
      <c r="AF276" s="96" t="str">
        <f t="shared" si="1580"/>
        <v/>
      </c>
      <c r="AG276" s="15">
        <f t="shared" si="476"/>
        <v>4</v>
      </c>
      <c r="AH276" s="250" t="s">
        <v>3549</v>
      </c>
      <c r="AI276" s="96" t="str">
        <f t="shared" ref="AI276:AI277" si="1740">IF((U276="Y"),AH276,"")</f>
        <v/>
      </c>
      <c r="AJ276" s="96" t="str">
        <f t="shared" ref="AJ276:AJ277" si="1741">IF((W276="Y"),AH276,"")</f>
        <v/>
      </c>
      <c r="AK276" s="96" t="str">
        <f t="shared" ref="AK276:AK277" si="1742">IF((X276="Y"),AH276,"")</f>
        <v/>
      </c>
      <c r="AL276" s="96" t="str">
        <f t="shared" ref="AL276:AL277" si="1743">IF((Z276="Y"),AH276,"")</f>
        <v/>
      </c>
      <c r="AM276" s="256" t="str">
        <f t="shared" ref="AM276:AM277" si="1744">IF((AA276="Y"),AH276,"")</f>
        <v>Event AM</v>
      </c>
      <c r="AN276" s="235" t="str">
        <f t="shared" ref="AN276:AN277" si="1745">IF((AB276="Y"),AH276,"")</f>
        <v>Event AM</v>
      </c>
      <c r="AO276" s="257" t="str">
        <f t="shared" ref="AO276:AO277" si="1746">IF((AB276="Y"),AH276,"")</f>
        <v>Event AM</v>
      </c>
      <c r="AP276" s="235" t="str">
        <f t="shared" ref="AP276:AP277" si="1747">IF((AD276="Y"),AH276,"")</f>
        <v>Event AM</v>
      </c>
      <c r="AQ276" s="235" t="str">
        <f t="shared" ref="AQ276:AQ277" si="1748">IF((AE276="Y"),AH276,"")</f>
        <v>Event AM</v>
      </c>
      <c r="AR276" s="96"/>
      <c r="AS276" s="96" t="str">
        <f t="shared" ref="AS276:AS277" si="1749">IF((AF276="Y"),AH276,"")</f>
        <v/>
      </c>
      <c r="AT276" s="96"/>
      <c r="AU276" s="96"/>
      <c r="AV276" s="96"/>
      <c r="AW276" s="96"/>
      <c r="AX276" s="96"/>
      <c r="AY276" s="96"/>
      <c r="AZ276" s="96"/>
      <c r="BA276" s="96"/>
      <c r="BB276" s="96"/>
      <c r="BC276" s="96"/>
      <c r="BD276" s="96"/>
      <c r="BE276" s="96"/>
      <c r="BF276" s="96"/>
      <c r="BG276" s="96"/>
      <c r="BH276" s="96"/>
      <c r="BI276" s="96"/>
      <c r="BJ276" s="96"/>
      <c r="BK276" s="96"/>
      <c r="BL276" s="96"/>
      <c r="BM276" s="96"/>
      <c r="BN276" s="96"/>
      <c r="BO276" s="96"/>
      <c r="BP276" s="96"/>
      <c r="BQ276" s="96"/>
      <c r="BR276" s="96"/>
      <c r="BS276" s="96"/>
      <c r="BT276" s="96"/>
      <c r="BU276" s="96"/>
      <c r="BV276" s="96"/>
      <c r="BW276" s="96"/>
      <c r="BX276" s="96"/>
      <c r="BY276" s="96"/>
      <c r="BZ276" s="96"/>
      <c r="CA276" s="96"/>
      <c r="CB276" s="96"/>
      <c r="CC276" s="96"/>
      <c r="CD276" s="96"/>
      <c r="CE276" s="96"/>
      <c r="CF276" s="96"/>
    </row>
    <row r="277" spans="1:84" ht="20.399999999999999">
      <c r="A277" s="249">
        <v>45098.689388090279</v>
      </c>
      <c r="B277" s="250" t="s">
        <v>4357</v>
      </c>
      <c r="C277" s="251" t="str">
        <f t="array" ref="C277">UPPER(B277)</f>
        <v>JAYCHAN1177@GMAIL.COM</v>
      </c>
      <c r="D277" s="250" t="s">
        <v>4358</v>
      </c>
      <c r="E277" s="250" t="s">
        <v>4359</v>
      </c>
      <c r="F277" s="252" t="str">
        <f t="shared" si="1572"/>
        <v>JAYA CHANDRAVYTLA</v>
      </c>
      <c r="G277" s="253">
        <v>6602381376</v>
      </c>
      <c r="H277" s="250" t="s">
        <v>18</v>
      </c>
      <c r="I277" s="250" t="s">
        <v>2493</v>
      </c>
      <c r="J277" s="96"/>
      <c r="K277" s="96"/>
      <c r="L277" s="96"/>
      <c r="M277" s="96"/>
      <c r="N277" s="96"/>
      <c r="O277" s="250" t="s">
        <v>4360</v>
      </c>
      <c r="P277" s="250" t="s">
        <v>3656</v>
      </c>
      <c r="Q277" s="250" t="s">
        <v>23</v>
      </c>
      <c r="R277" s="96"/>
      <c r="S277" s="276" t="s">
        <v>1727</v>
      </c>
      <c r="T277" s="255" t="str">
        <f t="shared" si="1573"/>
        <v/>
      </c>
      <c r="U277" s="96" t="str">
        <f t="shared" ref="U277:V277" si="1750">IF(OR(($T277 = "Y"),ISNUMBER(SEARCH(U$1, $L277)), ISNUMBER(SEARCH(U$1, $N277)), ISNUMBER(SEARCH(U$1, $P277))), "Y", "")</f>
        <v/>
      </c>
      <c r="V277" s="255" t="str">
        <f t="shared" si="1750"/>
        <v/>
      </c>
      <c r="W277" s="96" t="str">
        <f t="shared" ref="W277:X277" si="1751">IF(OR(($V277="Y"),($T277 = "Y"),ISNUMBER(SEARCH(W$1, $L277)), ISNUMBER(SEARCH(W$1, $N277)), ISNUMBER(SEARCH(W$1, $P277))), "Y", "")</f>
        <v/>
      </c>
      <c r="X277" s="254" t="str">
        <f t="shared" si="1751"/>
        <v>Y</v>
      </c>
      <c r="Y277" s="258" t="str">
        <f t="shared" si="1576"/>
        <v>Y</v>
      </c>
      <c r="Z277" s="254" t="str">
        <f t="shared" ref="Z277:AA277" si="1752">IF(OR(($Y277="Y"),($T277 = "Y"),ISNUMBER(SEARCH(Z$1, $L277)), ISNUMBER(SEARCH(Z$1, $N277)), ISNUMBER(SEARCH(Z$1, $P277))), "Y", "")</f>
        <v>Y</v>
      </c>
      <c r="AA277" s="254" t="str">
        <f t="shared" si="1752"/>
        <v>Y</v>
      </c>
      <c r="AB277" s="96" t="str">
        <f t="shared" ref="AB277:AC277" si="1753">IF(OR(($T277 = "Y"),ISNUMBER(SEARCH(AB$1, $L277)), ISNUMBER(SEARCH(AB$1, $N277)), ISNUMBER(SEARCH(AB$1, $P277))), "Y", "")</f>
        <v/>
      </c>
      <c r="AC277" s="255" t="str">
        <f t="shared" si="1753"/>
        <v/>
      </c>
      <c r="AD277" s="96" t="str">
        <f t="shared" ref="AD277:AE277" si="1754">IF(OR(($AC277="Y"),($T277 = "Y"),ISNUMBER(SEARCH(AD$1, $L277)), ISNUMBER(SEARCH(AD$1, $N277)), ISNUMBER(SEARCH(AD$1, $P277))), "Y", "")</f>
        <v/>
      </c>
      <c r="AE277" s="96" t="str">
        <f t="shared" si="1754"/>
        <v/>
      </c>
      <c r="AF277" s="96" t="str">
        <f t="shared" si="1580"/>
        <v/>
      </c>
      <c r="AG277" s="15">
        <f t="shared" si="476"/>
        <v>3</v>
      </c>
      <c r="AH277" s="250" t="s">
        <v>3539</v>
      </c>
      <c r="AI277" s="96" t="str">
        <f t="shared" si="1740"/>
        <v/>
      </c>
      <c r="AJ277" s="96" t="str">
        <f t="shared" si="1741"/>
        <v/>
      </c>
      <c r="AK277" s="235" t="str">
        <f t="shared" si="1742"/>
        <v>CM</v>
      </c>
      <c r="AL277" s="235" t="str">
        <f t="shared" si="1743"/>
        <v>CM</v>
      </c>
      <c r="AM277" s="256" t="str">
        <f t="shared" si="1744"/>
        <v>CM</v>
      </c>
      <c r="AN277" s="96" t="str">
        <f t="shared" si="1745"/>
        <v/>
      </c>
      <c r="AO277" s="264" t="str">
        <f t="shared" si="1746"/>
        <v/>
      </c>
      <c r="AP277" s="96" t="str">
        <f t="shared" si="1747"/>
        <v/>
      </c>
      <c r="AQ277" s="96" t="str">
        <f t="shared" si="1748"/>
        <v/>
      </c>
      <c r="AR277" s="96"/>
      <c r="AS277" s="96" t="str">
        <f t="shared" si="1749"/>
        <v/>
      </c>
      <c r="AT277" s="96"/>
      <c r="AU277" s="96"/>
      <c r="AV277" s="96"/>
      <c r="AW277" s="96"/>
      <c r="AX277" s="96"/>
      <c r="AY277" s="96"/>
      <c r="AZ277" s="96"/>
      <c r="BA277" s="96"/>
      <c r="BB277" s="96"/>
      <c r="BC277" s="96"/>
      <c r="BD277" s="96"/>
      <c r="BE277" s="96"/>
      <c r="BF277" s="96"/>
      <c r="BG277" s="96"/>
      <c r="BH277" s="96"/>
      <c r="BI277" s="96"/>
      <c r="BJ277" s="96"/>
      <c r="BK277" s="96"/>
      <c r="BL277" s="96"/>
      <c r="BM277" s="96"/>
      <c r="BN277" s="96"/>
      <c r="BO277" s="96"/>
      <c r="BP277" s="96"/>
      <c r="BQ277" s="96"/>
      <c r="BR277" s="96"/>
      <c r="BS277" s="96"/>
      <c r="BT277" s="96"/>
      <c r="BU277" s="96"/>
      <c r="BV277" s="96"/>
      <c r="BW277" s="96"/>
      <c r="BX277" s="96"/>
      <c r="BY277" s="96"/>
      <c r="BZ277" s="96"/>
      <c r="CA277" s="96"/>
      <c r="CB277" s="96"/>
      <c r="CC277" s="96"/>
      <c r="CD277" s="96"/>
      <c r="CE277" s="96"/>
      <c r="CF277" s="96"/>
    </row>
    <row r="278" spans="1:84" ht="20.399999999999999">
      <c r="A278" s="249">
        <v>45098.701698148143</v>
      </c>
      <c r="B278" s="250" t="s">
        <v>4361</v>
      </c>
      <c r="C278" s="251" t="str">
        <f t="array" ref="C278">UPPER(B278)</f>
        <v>SWAPNADEVIB@GMAIL.COM</v>
      </c>
      <c r="D278" s="250" t="s">
        <v>680</v>
      </c>
      <c r="E278" s="250" t="s">
        <v>4362</v>
      </c>
      <c r="F278" s="252" t="str">
        <f t="shared" si="1572"/>
        <v>SWAPNABOMMI</v>
      </c>
      <c r="G278" s="253">
        <v>4258923089</v>
      </c>
      <c r="H278" s="250" t="s">
        <v>18</v>
      </c>
      <c r="I278" s="250" t="s">
        <v>20</v>
      </c>
      <c r="J278" s="250" t="s">
        <v>4363</v>
      </c>
      <c r="K278" s="250" t="s">
        <v>147</v>
      </c>
      <c r="L278" s="250" t="s">
        <v>3775</v>
      </c>
      <c r="M278" s="96"/>
      <c r="N278" s="96"/>
      <c r="O278" s="96"/>
      <c r="P278" s="96"/>
      <c r="Q278" s="250" t="s">
        <v>23</v>
      </c>
      <c r="R278" s="96"/>
      <c r="S278" s="276" t="s">
        <v>1731</v>
      </c>
      <c r="T278" s="255" t="str">
        <f t="shared" si="1573"/>
        <v/>
      </c>
      <c r="U278" s="96" t="str">
        <f t="shared" ref="U278:V278" si="1755">IF(OR(($T278 = "Y"),ISNUMBER(SEARCH(U$1, $L278)), ISNUMBER(SEARCH(U$1, $N278)), ISNUMBER(SEARCH(U$1, $P278))), "Y", "")</f>
        <v/>
      </c>
      <c r="V278" s="255" t="str">
        <f t="shared" si="1755"/>
        <v/>
      </c>
      <c r="W278" s="96" t="str">
        <f t="shared" ref="W278:X278" si="1756">IF(OR(($V278="Y"),($T278 = "Y"),ISNUMBER(SEARCH(W$1, $L278)), ISNUMBER(SEARCH(W$1, $N278)), ISNUMBER(SEARCH(W$1, $P278))), "Y", "")</f>
        <v/>
      </c>
      <c r="X278" s="96" t="str">
        <f t="shared" si="1756"/>
        <v/>
      </c>
      <c r="Y278" s="258" t="str">
        <f t="shared" si="1576"/>
        <v>Y</v>
      </c>
      <c r="Z278" s="254" t="str">
        <f t="shared" ref="Z278:AA278" si="1757">IF(OR(($Y278="Y"),($T278 = "Y"),ISNUMBER(SEARCH(Z$1, $L278)), ISNUMBER(SEARCH(Z$1, $N278)), ISNUMBER(SEARCH(Z$1, $P278))), "Y", "")</f>
        <v>Y</v>
      </c>
      <c r="AA278" s="254" t="str">
        <f t="shared" si="1757"/>
        <v>Y</v>
      </c>
      <c r="AB278" s="254" t="str">
        <f t="shared" ref="AB278:AC278" si="1758">IF(OR(($T278 = "Y"),ISNUMBER(SEARCH(AB$1, $L278)), ISNUMBER(SEARCH(AB$1, $N278)), ISNUMBER(SEARCH(AB$1, $P278))), "Y", "")</f>
        <v>Y</v>
      </c>
      <c r="AC278" s="255" t="str">
        <f t="shared" si="1758"/>
        <v/>
      </c>
      <c r="AD278" s="96" t="str">
        <f t="shared" ref="AD278:AE278" si="1759">IF(OR(($AC278="Y"),($T278 = "Y"),ISNUMBER(SEARCH(AD$1, $L278)), ISNUMBER(SEARCH(AD$1, $N278)), ISNUMBER(SEARCH(AD$1, $P278))), "Y", "")</f>
        <v/>
      </c>
      <c r="AE278" s="96" t="str">
        <f t="shared" si="1759"/>
        <v/>
      </c>
      <c r="AF278" s="96" t="str">
        <f t="shared" si="1580"/>
        <v/>
      </c>
      <c r="AG278" s="15">
        <f t="shared" si="476"/>
        <v>3</v>
      </c>
      <c r="AH278" s="250" t="s">
        <v>3546</v>
      </c>
      <c r="AI278" s="96" t="str">
        <f t="shared" ref="AI278:AI279" si="1760">IF(AND((S278="F"),(U278="Y")),"MP","")</f>
        <v/>
      </c>
      <c r="AJ278" s="96" t="str">
        <f t="shared" ref="AJ278:AJ279" si="1761">IF(AND((S278="F"),(W278="Y")),"MP","")</f>
        <v/>
      </c>
      <c r="AK278" s="96" t="str">
        <f t="shared" ref="AK278:AK279" si="1762">IF(AND((S278="F"),(X278="Y")),"MP","")</f>
        <v/>
      </c>
      <c r="AL278" s="235" t="str">
        <f t="shared" ref="AL278:AL279" si="1763">IF(AND((S278="F"),(Z278="Y")),"MP","")</f>
        <v>MP</v>
      </c>
      <c r="AM278" s="262" t="str">
        <f t="shared" ref="AM278:AM279" si="1764">IF((AA278="Y"),AI278,"")</f>
        <v/>
      </c>
      <c r="AN278" s="235" t="str">
        <f t="shared" ref="AN278:AN279" si="1765">IF(AND((S278="F"),(AB278="Y")),"MP","")</f>
        <v>MP</v>
      </c>
      <c r="AO278" s="257" t="str">
        <f t="shared" ref="AO278:AO279" si="1766">IF(AND((S278="F"),(AB278="Y")),"MP","")</f>
        <v>MP</v>
      </c>
      <c r="AP278" s="96" t="str">
        <f t="shared" ref="AP278:AP279" si="1767">IF(AND((S278="F"),(AD278="Y")),"MP","")</f>
        <v/>
      </c>
      <c r="AQ278" s="96" t="str">
        <f t="shared" ref="AQ278:AQ279" si="1768">IF(AND((S278="F"),(AE278="Y")),"MP","")</f>
        <v/>
      </c>
      <c r="AR278" s="96" t="str">
        <f t="shared" ref="AR278:AR279" si="1769">IF(AND((T278="F"),(AD278="Y")),"MP","")</f>
        <v/>
      </c>
      <c r="AS278" s="96" t="str">
        <f t="shared" ref="AS278:AS279" si="1770">IF(AND((S278="F"),(AF278="Y")),"MP","")</f>
        <v/>
      </c>
      <c r="AT278" s="96"/>
      <c r="AU278" s="96"/>
      <c r="AV278" s="96"/>
      <c r="AW278" s="96"/>
      <c r="AX278" s="96"/>
      <c r="AY278" s="96"/>
      <c r="AZ278" s="96"/>
      <c r="BA278" s="96"/>
      <c r="BB278" s="96"/>
      <c r="BC278" s="96"/>
      <c r="BD278" s="96"/>
      <c r="BE278" s="96"/>
      <c r="BF278" s="96"/>
      <c r="BG278" s="96"/>
      <c r="BH278" s="96"/>
      <c r="BI278" s="96"/>
      <c r="BJ278" s="96"/>
      <c r="BK278" s="96"/>
      <c r="BL278" s="96"/>
      <c r="BM278" s="96"/>
      <c r="BN278" s="96"/>
      <c r="BO278" s="96"/>
      <c r="BP278" s="96"/>
      <c r="BQ278" s="96"/>
      <c r="BR278" s="96"/>
      <c r="BS278" s="96"/>
      <c r="BT278" s="96"/>
      <c r="BU278" s="96"/>
      <c r="BV278" s="96"/>
      <c r="BW278" s="96"/>
      <c r="BX278" s="96"/>
      <c r="BY278" s="96"/>
      <c r="BZ278" s="96"/>
      <c r="CA278" s="96"/>
      <c r="CB278" s="96"/>
      <c r="CC278" s="96"/>
      <c r="CD278" s="96"/>
      <c r="CE278" s="96"/>
      <c r="CF278" s="96"/>
    </row>
    <row r="279" spans="1:84" ht="20.399999999999999">
      <c r="A279" s="249">
        <v>45098.72283219907</v>
      </c>
      <c r="B279" s="250" t="s">
        <v>3929</v>
      </c>
      <c r="C279" s="251" t="str">
        <f t="array" ref="C279">UPPER(B279)</f>
        <v>ADILEKHA@GMAIL.COM</v>
      </c>
      <c r="D279" s="250" t="s">
        <v>4364</v>
      </c>
      <c r="E279" s="250" t="s">
        <v>3931</v>
      </c>
      <c r="F279" s="252" t="str">
        <f t="shared" si="1572"/>
        <v xml:space="preserve">LEKHABHANDARU </v>
      </c>
      <c r="G279" s="253">
        <v>7032869778</v>
      </c>
      <c r="H279" s="250" t="s">
        <v>18</v>
      </c>
      <c r="I279" s="250" t="s">
        <v>35</v>
      </c>
      <c r="J279" s="96"/>
      <c r="K279" s="96"/>
      <c r="L279" s="96"/>
      <c r="M279" s="250" t="s">
        <v>147</v>
      </c>
      <c r="N279" s="250" t="s">
        <v>3498</v>
      </c>
      <c r="O279" s="96"/>
      <c r="P279" s="96"/>
      <c r="Q279" s="250" t="s">
        <v>23</v>
      </c>
      <c r="R279" s="96"/>
      <c r="S279" s="276" t="s">
        <v>1731</v>
      </c>
      <c r="T279" s="258" t="str">
        <f t="shared" si="1573"/>
        <v>Y</v>
      </c>
      <c r="U279" s="254" t="str">
        <f t="shared" ref="U279:V279" si="1771">IF(OR(($T279 = "Y"),ISNUMBER(SEARCH(U$1, $L279)), ISNUMBER(SEARCH(U$1, $N279)), ISNUMBER(SEARCH(U$1, $P279))), "Y", "")</f>
        <v>Y</v>
      </c>
      <c r="V279" s="258" t="str">
        <f t="shared" si="1771"/>
        <v>Y</v>
      </c>
      <c r="W279" s="254" t="str">
        <f t="shared" ref="W279:X279" si="1772">IF(OR(($V279="Y"),($T279 = "Y"),ISNUMBER(SEARCH(W$1, $L279)), ISNUMBER(SEARCH(W$1, $N279)), ISNUMBER(SEARCH(W$1, $P279))), "Y", "")</f>
        <v>Y</v>
      </c>
      <c r="X279" s="254" t="str">
        <f t="shared" si="1772"/>
        <v>Y</v>
      </c>
      <c r="Y279" s="258" t="str">
        <f t="shared" si="1576"/>
        <v>Y</v>
      </c>
      <c r="Z279" s="254" t="str">
        <f t="shared" ref="Z279:AA279" si="1773">IF(OR(($Y279="Y"),($T279 = "Y"),ISNUMBER(SEARCH(Z$1, $L279)), ISNUMBER(SEARCH(Z$1, $N279)), ISNUMBER(SEARCH(Z$1, $P279))), "Y", "")</f>
        <v>Y</v>
      </c>
      <c r="AA279" s="254" t="str">
        <f t="shared" si="1773"/>
        <v>Y</v>
      </c>
      <c r="AB279" s="254" t="str">
        <f t="shared" ref="AB279:AC279" si="1774">IF(OR(($T279 = "Y"),ISNUMBER(SEARCH(AB$1, $L279)), ISNUMBER(SEARCH(AB$1, $N279)), ISNUMBER(SEARCH(AB$1, $P279))), "Y", "")</f>
        <v>Y</v>
      </c>
      <c r="AC279" s="258" t="str">
        <f t="shared" si="1774"/>
        <v>Y</v>
      </c>
      <c r="AD279" s="254" t="str">
        <f t="shared" ref="AD279:AE279" si="1775">IF(OR(($AC279="Y"),($T279 = "Y"),ISNUMBER(SEARCH(AD$1, $L279)), ISNUMBER(SEARCH(AD$1, $N279)), ISNUMBER(SEARCH(AD$1, $P279))), "Y", "")</f>
        <v>Y</v>
      </c>
      <c r="AE279" s="254" t="str">
        <f t="shared" si="1775"/>
        <v>Y</v>
      </c>
      <c r="AF279" s="254" t="str">
        <f t="shared" si="1580"/>
        <v>Y</v>
      </c>
      <c r="AG279" s="15">
        <f t="shared" si="476"/>
        <v>9</v>
      </c>
      <c r="AH279" s="250" t="s">
        <v>3546</v>
      </c>
      <c r="AI279" s="235" t="str">
        <f t="shared" si="1760"/>
        <v>MP</v>
      </c>
      <c r="AJ279" s="235" t="str">
        <f t="shared" si="1761"/>
        <v>MP</v>
      </c>
      <c r="AK279" s="235" t="str">
        <f t="shared" si="1762"/>
        <v>MP</v>
      </c>
      <c r="AL279" s="235" t="str">
        <f t="shared" si="1763"/>
        <v>MP</v>
      </c>
      <c r="AM279" s="256" t="str">
        <f t="shared" si="1764"/>
        <v>MP</v>
      </c>
      <c r="AN279" s="235" t="str">
        <f t="shared" si="1765"/>
        <v>MP</v>
      </c>
      <c r="AO279" s="257" t="str">
        <f t="shared" si="1766"/>
        <v>MP</v>
      </c>
      <c r="AP279" s="235" t="str">
        <f t="shared" si="1767"/>
        <v>MP</v>
      </c>
      <c r="AQ279" s="235" t="str">
        <f t="shared" si="1768"/>
        <v>MP</v>
      </c>
      <c r="AR279" s="96" t="str">
        <f t="shared" si="1769"/>
        <v/>
      </c>
      <c r="AS279" s="235" t="str">
        <f t="shared" si="1770"/>
        <v>MP</v>
      </c>
      <c r="AT279" s="96"/>
      <c r="AU279" s="96"/>
      <c r="AV279" s="96"/>
      <c r="AW279" s="96"/>
      <c r="AX279" s="96"/>
      <c r="AY279" s="96"/>
      <c r="AZ279" s="96"/>
      <c r="BA279" s="96"/>
      <c r="BB279" s="96"/>
      <c r="BC279" s="96"/>
      <c r="BD279" s="96"/>
      <c r="BE279" s="96"/>
      <c r="BF279" s="96"/>
      <c r="BG279" s="96"/>
      <c r="BH279" s="96"/>
      <c r="BI279" s="96"/>
      <c r="BJ279" s="96"/>
      <c r="BK279" s="96"/>
      <c r="BL279" s="96"/>
      <c r="BM279" s="96"/>
      <c r="BN279" s="96"/>
      <c r="BO279" s="96"/>
      <c r="BP279" s="96"/>
      <c r="BQ279" s="96"/>
      <c r="BR279" s="96"/>
      <c r="BS279" s="96"/>
      <c r="BT279" s="96"/>
      <c r="BU279" s="96"/>
      <c r="BV279" s="96"/>
      <c r="BW279" s="96"/>
      <c r="BX279" s="96"/>
      <c r="BY279" s="96"/>
      <c r="BZ279" s="96"/>
      <c r="CA279" s="96"/>
      <c r="CB279" s="96"/>
      <c r="CC279" s="96"/>
      <c r="CD279" s="96"/>
      <c r="CE279" s="96"/>
      <c r="CF279" s="96"/>
    </row>
    <row r="280" spans="1:84" ht="20.399999999999999">
      <c r="A280" s="249">
        <v>45098.755718912042</v>
      </c>
      <c r="B280" s="250" t="s">
        <v>4365</v>
      </c>
      <c r="C280" s="251" t="str">
        <f t="array" ref="C280">UPPER(B280)</f>
        <v>KIRTHI.RAGHURAM@GOOGLEMAIL.COM</v>
      </c>
      <c r="D280" s="272" t="s">
        <v>4366</v>
      </c>
      <c r="E280" s="250" t="s">
        <v>4367</v>
      </c>
      <c r="F280" s="252" t="str">
        <f t="shared" si="1572"/>
        <v>KEERTHISAMAVEDAM</v>
      </c>
      <c r="G280" s="253">
        <v>7329837480</v>
      </c>
      <c r="H280" s="250" t="s">
        <v>18</v>
      </c>
      <c r="I280" s="250" t="s">
        <v>35</v>
      </c>
      <c r="J280" s="96"/>
      <c r="K280" s="96"/>
      <c r="L280" s="96"/>
      <c r="M280" s="250" t="s">
        <v>156</v>
      </c>
      <c r="N280" s="250" t="s">
        <v>4368</v>
      </c>
      <c r="O280" s="96"/>
      <c r="P280" s="96"/>
      <c r="Q280" s="250" t="s">
        <v>23</v>
      </c>
      <c r="R280" s="96"/>
      <c r="S280" s="276" t="s">
        <v>1731</v>
      </c>
      <c r="T280" s="255" t="str">
        <f t="shared" si="1573"/>
        <v/>
      </c>
      <c r="U280" s="254" t="str">
        <f t="shared" ref="U280:V280" si="1776">IF(OR(($T280 = "Y"),ISNUMBER(SEARCH(U$1, $L280)), ISNUMBER(SEARCH(U$1, $N280)), ISNUMBER(SEARCH(U$1, $P280))), "Y", "")</f>
        <v>Y</v>
      </c>
      <c r="V280" s="255" t="str">
        <f t="shared" si="1776"/>
        <v/>
      </c>
      <c r="W280" s="96" t="str">
        <f t="shared" ref="W280:X280" si="1777">IF(OR(($V280="Y"),($T280 = "Y"),ISNUMBER(SEARCH(W$1, $L280)), ISNUMBER(SEARCH(W$1, $N280)), ISNUMBER(SEARCH(W$1, $P280))), "Y", "")</f>
        <v/>
      </c>
      <c r="X280" s="96" t="str">
        <f t="shared" si="1777"/>
        <v/>
      </c>
      <c r="Y280" s="258" t="str">
        <f t="shared" si="1576"/>
        <v>Y</v>
      </c>
      <c r="Z280" s="254" t="str">
        <f t="shared" ref="Z280:AA280" si="1778">IF(OR(($Y280="Y"),($T280 = "Y"),ISNUMBER(SEARCH(Z$1, $L280)), ISNUMBER(SEARCH(Z$1, $N280)), ISNUMBER(SEARCH(Z$1, $P280))), "Y", "")</f>
        <v>Y</v>
      </c>
      <c r="AA280" s="254" t="str">
        <f t="shared" si="1778"/>
        <v>Y</v>
      </c>
      <c r="AB280" s="254" t="str">
        <f t="shared" ref="AB280:AC280" si="1779">IF(OR(($T280 = "Y"),ISNUMBER(SEARCH(AB$1, $L280)), ISNUMBER(SEARCH(AB$1, $N280)), ISNUMBER(SEARCH(AB$1, $P280))), "Y", "")</f>
        <v>Y</v>
      </c>
      <c r="AC280" s="255" t="str">
        <f t="shared" si="1779"/>
        <v/>
      </c>
      <c r="AD280" s="96" t="str">
        <f t="shared" ref="AD280:AE280" si="1780">IF(OR(($AC280="Y"),($T280 = "Y"),ISNUMBER(SEARCH(AD$1, $L280)), ISNUMBER(SEARCH(AD$1, $N280)), ISNUMBER(SEARCH(AD$1, $P280))), "Y", "")</f>
        <v/>
      </c>
      <c r="AE280" s="254" t="str">
        <f t="shared" si="1780"/>
        <v>Y</v>
      </c>
      <c r="AF280" s="254" t="str">
        <f t="shared" si="1580"/>
        <v>Y</v>
      </c>
      <c r="AG280" s="15">
        <f t="shared" si="476"/>
        <v>6</v>
      </c>
      <c r="AH280" s="250" t="s">
        <v>3549</v>
      </c>
      <c r="AI280" s="235" t="str">
        <f t="shared" ref="AI280:AJ280" si="1781">IF((U280="Y"),AH280,"")</f>
        <v>Event AM</v>
      </c>
      <c r="AJ280" s="96" t="str">
        <f t="shared" si="1781"/>
        <v/>
      </c>
      <c r="AK280" s="96" t="str">
        <f>IF((W280="Y"),AH280,"")</f>
        <v/>
      </c>
      <c r="AL280" s="277" t="str">
        <f>IF((Z280="Y"),AH280,"")</f>
        <v>Event AM</v>
      </c>
      <c r="AM280" s="278" t="str">
        <f>IF((AA280="Y"),AH280,"")</f>
        <v>Event AM</v>
      </c>
      <c r="AN280" s="277" t="str">
        <f>IF((AB280="Y"),AH280,"")</f>
        <v>Event AM</v>
      </c>
      <c r="AO280" s="279" t="str">
        <f>IF((AB280="Y"),AH280,"")</f>
        <v>Event AM</v>
      </c>
      <c r="AP280" s="96" t="str">
        <f>IF((AD280="Y"),AH280,"")</f>
        <v/>
      </c>
      <c r="AQ280" s="277" t="str">
        <f>IF((AE280="Y"),AH280,"")</f>
        <v>Event AM</v>
      </c>
      <c r="AR280" s="96"/>
      <c r="AS280" s="277" t="str">
        <f>IF((AF280="Y"),AH280,"")</f>
        <v>Event AM</v>
      </c>
      <c r="AT280" s="96"/>
      <c r="AU280" s="250" t="s">
        <v>2662</v>
      </c>
      <c r="AV280" s="250" t="s">
        <v>979</v>
      </c>
      <c r="AW280" s="96"/>
      <c r="AX280" s="96"/>
      <c r="AY280" s="96"/>
      <c r="AZ280" s="96"/>
      <c r="BA280" s="96"/>
      <c r="BB280" s="96"/>
      <c r="BC280" s="96"/>
      <c r="BD280" s="96"/>
      <c r="BE280" s="96"/>
      <c r="BF280" s="96"/>
      <c r="BG280" s="96"/>
      <c r="BH280" s="96"/>
      <c r="BI280" s="96"/>
      <c r="BJ280" s="96"/>
      <c r="BK280" s="96"/>
      <c r="BL280" s="96"/>
      <c r="BM280" s="96"/>
      <c r="BN280" s="96"/>
      <c r="BO280" s="96"/>
      <c r="BP280" s="96"/>
      <c r="BQ280" s="96"/>
      <c r="BR280" s="96"/>
      <c r="BS280" s="96"/>
      <c r="BT280" s="96"/>
      <c r="BU280" s="96"/>
      <c r="BV280" s="96"/>
      <c r="BW280" s="96"/>
      <c r="BX280" s="96"/>
      <c r="BY280" s="96"/>
      <c r="BZ280" s="96"/>
      <c r="CA280" s="96"/>
      <c r="CB280" s="96"/>
      <c r="CC280" s="96"/>
      <c r="CD280" s="96"/>
      <c r="CE280" s="96"/>
      <c r="CF280" s="96"/>
    </row>
    <row r="281" spans="1:84" ht="20.399999999999999">
      <c r="A281" s="249">
        <v>45099.612270243058</v>
      </c>
      <c r="B281" s="250" t="s">
        <v>567</v>
      </c>
      <c r="C281" s="251" t="str">
        <f t="array" ref="C281">UPPER(B281)</f>
        <v>PADMAJA.RVM@GMAIL.COM</v>
      </c>
      <c r="D281" s="250" t="s">
        <v>568</v>
      </c>
      <c r="E281" s="250" t="s">
        <v>569</v>
      </c>
      <c r="F281" s="252" t="str">
        <f t="shared" si="1572"/>
        <v>PADMAJAKAZA</v>
      </c>
      <c r="G281" s="253">
        <v>9722145618</v>
      </c>
      <c r="H281" s="250" t="s">
        <v>18</v>
      </c>
      <c r="I281" s="250" t="s">
        <v>2493</v>
      </c>
      <c r="J281" s="96"/>
      <c r="K281" s="96"/>
      <c r="L281" s="96"/>
      <c r="M281" s="96"/>
      <c r="N281" s="96"/>
      <c r="O281" s="250" t="s">
        <v>4369</v>
      </c>
      <c r="P281" s="250" t="s">
        <v>4370</v>
      </c>
      <c r="Q281" s="250" t="s">
        <v>23</v>
      </c>
      <c r="R281" s="96"/>
      <c r="S281" s="276" t="s">
        <v>1731</v>
      </c>
      <c r="T281" s="255" t="str">
        <f t="shared" si="1573"/>
        <v/>
      </c>
      <c r="U281" s="254" t="str">
        <f t="shared" ref="U281:V281" si="1782">IF(OR(($T281 = "Y"),ISNUMBER(SEARCH(U$1, $L281)), ISNUMBER(SEARCH(U$1, $N281)), ISNUMBER(SEARCH(U$1, $P281))), "Y", "")</f>
        <v>Y</v>
      </c>
      <c r="V281" s="258" t="str">
        <f t="shared" si="1782"/>
        <v>Y</v>
      </c>
      <c r="W281" s="254" t="str">
        <f t="shared" ref="W281:X281" si="1783">IF(OR(($V281="Y"),($T281 = "Y"),ISNUMBER(SEARCH(W$1, $L281)), ISNUMBER(SEARCH(W$1, $N281)), ISNUMBER(SEARCH(W$1, $P281))), "Y", "")</f>
        <v>Y</v>
      </c>
      <c r="X281" s="254" t="str">
        <f t="shared" si="1783"/>
        <v>Y</v>
      </c>
      <c r="Y281" s="258" t="str">
        <f t="shared" si="1576"/>
        <v>Y</v>
      </c>
      <c r="Z281" s="254" t="str">
        <f t="shared" ref="Z281:AA281" si="1784">IF(OR(($Y281="Y"),($T281 = "Y"),ISNUMBER(SEARCH(Z$1, $L281)), ISNUMBER(SEARCH(Z$1, $N281)), ISNUMBER(SEARCH(Z$1, $P281))), "Y", "")</f>
        <v>Y</v>
      </c>
      <c r="AA281" s="254" t="str">
        <f t="shared" si="1784"/>
        <v>Y</v>
      </c>
      <c r="AB281" s="254" t="str">
        <f t="shared" ref="AB281:AC281" si="1785">IF(OR(($T281 = "Y"),ISNUMBER(SEARCH(AB$1, $L281)), ISNUMBER(SEARCH(AB$1, $N281)), ISNUMBER(SEARCH(AB$1, $P281))), "Y", "")</f>
        <v>Y</v>
      </c>
      <c r="AC281" s="255" t="str">
        <f t="shared" si="1785"/>
        <v/>
      </c>
      <c r="AD281" s="96" t="str">
        <f t="shared" ref="AD281:AE281" si="1786">IF(OR(($AC281="Y"),($T281 = "Y"),ISNUMBER(SEARCH(AD$1, $L281)), ISNUMBER(SEARCH(AD$1, $N281)), ISNUMBER(SEARCH(AD$1, $P281))), "Y", "")</f>
        <v/>
      </c>
      <c r="AE281" s="254" t="str">
        <f t="shared" si="1786"/>
        <v>Y</v>
      </c>
      <c r="AF281" s="96" t="str">
        <f t="shared" si="1580"/>
        <v/>
      </c>
      <c r="AG281" s="15">
        <f t="shared" si="476"/>
        <v>7</v>
      </c>
      <c r="AH281" s="250" t="s">
        <v>3546</v>
      </c>
      <c r="AI281" s="96"/>
      <c r="AJ281" s="96"/>
      <c r="AK281" s="96"/>
      <c r="AL281" s="96"/>
      <c r="AM281" s="262"/>
      <c r="AN281" s="96"/>
      <c r="AO281" s="264"/>
      <c r="AP281" s="96"/>
      <c r="AQ281" s="96"/>
      <c r="AR281" s="96"/>
      <c r="AS281" s="96"/>
      <c r="AT281" s="96"/>
      <c r="AU281" s="96"/>
      <c r="AV281" s="96"/>
      <c r="AW281" s="96"/>
      <c r="AX281" s="96"/>
      <c r="AY281" s="96"/>
      <c r="AZ281" s="96"/>
      <c r="BA281" s="96"/>
      <c r="BB281" s="96"/>
      <c r="BC281" s="96"/>
      <c r="BD281" s="96"/>
      <c r="BE281" s="96"/>
      <c r="BF281" s="96"/>
      <c r="BG281" s="96"/>
      <c r="BH281" s="96"/>
      <c r="BI281" s="96"/>
      <c r="BJ281" s="96"/>
      <c r="BK281" s="96"/>
      <c r="BL281" s="96"/>
      <c r="BM281" s="96"/>
      <c r="BN281" s="96"/>
      <c r="BO281" s="96"/>
      <c r="BP281" s="96"/>
      <c r="BQ281" s="96"/>
      <c r="BR281" s="96"/>
      <c r="BS281" s="96"/>
      <c r="BT281" s="96"/>
      <c r="BU281" s="96"/>
      <c r="BV281" s="96"/>
      <c r="BW281" s="96"/>
      <c r="BX281" s="96"/>
      <c r="BY281" s="96"/>
      <c r="BZ281" s="96"/>
      <c r="CA281" s="96"/>
      <c r="CB281" s="96"/>
      <c r="CC281" s="96"/>
      <c r="CD281" s="96"/>
      <c r="CE281" s="96"/>
      <c r="CF281" s="96"/>
    </row>
    <row r="282" spans="1:84" ht="20.399999999999999">
      <c r="A282" s="249">
        <v>45099.622606655088</v>
      </c>
      <c r="B282" s="250" t="s">
        <v>4371</v>
      </c>
      <c r="C282" s="251" t="str">
        <f t="array" ref="C282">UPPER(B282)</f>
        <v>DATTA.RAJESH@GMAIL.COM</v>
      </c>
      <c r="D282" s="272" t="s">
        <v>2283</v>
      </c>
      <c r="E282" s="250" t="s">
        <v>482</v>
      </c>
      <c r="F282" s="252" t="str">
        <f t="shared" si="1572"/>
        <v>RAJESHYARLAGADDA</v>
      </c>
      <c r="G282" s="253">
        <v>2016854568</v>
      </c>
      <c r="H282" s="250" t="s">
        <v>18</v>
      </c>
      <c r="I282" s="250" t="s">
        <v>20</v>
      </c>
      <c r="J282" s="250" t="s">
        <v>3168</v>
      </c>
      <c r="K282" s="250" t="s">
        <v>30</v>
      </c>
      <c r="L282" s="250" t="s">
        <v>3498</v>
      </c>
      <c r="M282" s="96"/>
      <c r="N282" s="96"/>
      <c r="O282" s="96"/>
      <c r="P282" s="96"/>
      <c r="Q282" s="250" t="s">
        <v>23</v>
      </c>
      <c r="R282" s="96"/>
      <c r="S282" s="276" t="s">
        <v>1727</v>
      </c>
      <c r="T282" s="258" t="str">
        <f t="shared" si="1573"/>
        <v>Y</v>
      </c>
      <c r="U282" s="254" t="str">
        <f t="shared" ref="U282:V282" si="1787">IF(OR(($T282 = "Y"),ISNUMBER(SEARCH(U$1, $L282)), ISNUMBER(SEARCH(U$1, $N282)), ISNUMBER(SEARCH(U$1, $P282))), "Y", "")</f>
        <v>Y</v>
      </c>
      <c r="V282" s="258" t="str">
        <f t="shared" si="1787"/>
        <v>Y</v>
      </c>
      <c r="W282" s="254" t="str">
        <f t="shared" ref="W282:X282" si="1788">IF(OR(($V282="Y"),($T282 = "Y"),ISNUMBER(SEARCH(W$1, $L282)), ISNUMBER(SEARCH(W$1, $N282)), ISNUMBER(SEARCH(W$1, $P282))), "Y", "")</f>
        <v>Y</v>
      </c>
      <c r="X282" s="254" t="str">
        <f t="shared" si="1788"/>
        <v>Y</v>
      </c>
      <c r="Y282" s="258" t="str">
        <f t="shared" si="1576"/>
        <v>Y</v>
      </c>
      <c r="Z282" s="254" t="str">
        <f t="shared" ref="Z282:AA282" si="1789">IF(OR(($Y282="Y"),($T282 = "Y"),ISNUMBER(SEARCH(Z$1, $L282)), ISNUMBER(SEARCH(Z$1, $N282)), ISNUMBER(SEARCH(Z$1, $P282))), "Y", "")</f>
        <v>Y</v>
      </c>
      <c r="AA282" s="254" t="str">
        <f t="shared" si="1789"/>
        <v>Y</v>
      </c>
      <c r="AB282" s="254" t="str">
        <f t="shared" ref="AB282:AC282" si="1790">IF(OR(($T282 = "Y"),ISNUMBER(SEARCH(AB$1, $L282)), ISNUMBER(SEARCH(AB$1, $N282)), ISNUMBER(SEARCH(AB$1, $P282))), "Y", "")</f>
        <v>Y</v>
      </c>
      <c r="AC282" s="258" t="str">
        <f t="shared" si="1790"/>
        <v>Y</v>
      </c>
      <c r="AD282" s="254" t="str">
        <f t="shared" ref="AD282:AE282" si="1791">IF(OR(($AC282="Y"),($T282 = "Y"),ISNUMBER(SEARCH(AD$1, $L282)), ISNUMBER(SEARCH(AD$1, $N282)), ISNUMBER(SEARCH(AD$1, $P282))), "Y", "")</f>
        <v>Y</v>
      </c>
      <c r="AE282" s="254" t="str">
        <f t="shared" si="1791"/>
        <v>Y</v>
      </c>
      <c r="AF282" s="254" t="str">
        <f t="shared" si="1580"/>
        <v>Y</v>
      </c>
      <c r="AG282" s="15">
        <f t="shared" si="476"/>
        <v>9</v>
      </c>
      <c r="AH282" s="250" t="s">
        <v>3549</v>
      </c>
      <c r="AI282" s="96"/>
      <c r="AJ282" s="96"/>
      <c r="AK282" s="96"/>
      <c r="AL282" s="96"/>
      <c r="AM282" s="262"/>
      <c r="AN282" s="96"/>
      <c r="AO282" s="264"/>
      <c r="AP282" s="96"/>
      <c r="AQ282" s="96"/>
      <c r="AR282" s="96"/>
      <c r="AS282" s="96"/>
      <c r="AT282" s="96"/>
      <c r="AU282" s="96"/>
      <c r="AV282" s="96"/>
      <c r="AW282" s="96"/>
      <c r="AX282" s="96"/>
      <c r="AY282" s="96"/>
      <c r="AZ282" s="96"/>
      <c r="BA282" s="96"/>
      <c r="BB282" s="96"/>
      <c r="BC282" s="96"/>
      <c r="BD282" s="96"/>
      <c r="BE282" s="96"/>
      <c r="BF282" s="96"/>
      <c r="BG282" s="96"/>
      <c r="BH282" s="96"/>
      <c r="BI282" s="96"/>
      <c r="BJ282" s="96"/>
      <c r="BK282" s="96"/>
      <c r="BL282" s="96"/>
      <c r="BM282" s="96"/>
      <c r="BN282" s="96"/>
      <c r="BO282" s="96"/>
      <c r="BP282" s="96"/>
      <c r="BQ282" s="96"/>
      <c r="BR282" s="96"/>
      <c r="BS282" s="96"/>
      <c r="BT282" s="96"/>
      <c r="BU282" s="96"/>
      <c r="BV282" s="96"/>
      <c r="BW282" s="96"/>
      <c r="BX282" s="96"/>
      <c r="BY282" s="96"/>
      <c r="BZ282" s="96"/>
      <c r="CA282" s="96"/>
      <c r="CB282" s="96"/>
      <c r="CC282" s="96"/>
      <c r="CD282" s="96"/>
      <c r="CE282" s="96"/>
      <c r="CF282" s="96"/>
    </row>
    <row r="283" spans="1:84" ht="20.399999999999999">
      <c r="A283" s="249">
        <v>45099.643976516207</v>
      </c>
      <c r="B283" s="250" t="s">
        <v>1649</v>
      </c>
      <c r="C283" s="251" t="str">
        <f t="array" ref="C283">UPPER(B283)</f>
        <v>SAHITH.GONDI@GMAIL.COM</v>
      </c>
      <c r="D283" s="250" t="s">
        <v>1650</v>
      </c>
      <c r="E283" s="250" t="s">
        <v>723</v>
      </c>
      <c r="F283" s="252" t="str">
        <f t="shared" si="1572"/>
        <v>SAHITHGONDI</v>
      </c>
      <c r="G283" s="253">
        <v>5802359524</v>
      </c>
      <c r="H283" s="250" t="s">
        <v>18</v>
      </c>
      <c r="I283" s="250" t="s">
        <v>35</v>
      </c>
      <c r="J283" s="96"/>
      <c r="K283" s="96"/>
      <c r="L283" s="96"/>
      <c r="M283" s="250" t="s">
        <v>373</v>
      </c>
      <c r="N283" s="250" t="s">
        <v>3498</v>
      </c>
      <c r="O283" s="96"/>
      <c r="P283" s="96"/>
      <c r="Q283" s="250" t="s">
        <v>23</v>
      </c>
      <c r="R283" s="96"/>
      <c r="S283" s="276" t="s">
        <v>1731</v>
      </c>
      <c r="T283" s="258" t="str">
        <f t="shared" si="1573"/>
        <v>Y</v>
      </c>
      <c r="U283" s="254" t="str">
        <f t="shared" ref="U283:V283" si="1792">IF(OR(($T283 = "Y"),ISNUMBER(SEARCH(U$1, $L283)), ISNUMBER(SEARCH(U$1, $N283)), ISNUMBER(SEARCH(U$1, $P283))), "Y", "")</f>
        <v>Y</v>
      </c>
      <c r="V283" s="258" t="str">
        <f t="shared" si="1792"/>
        <v>Y</v>
      </c>
      <c r="W283" s="254" t="str">
        <f t="shared" ref="W283:X283" si="1793">IF(OR(($V283="Y"),($T283 = "Y"),ISNUMBER(SEARCH(W$1, $L283)), ISNUMBER(SEARCH(W$1, $N283)), ISNUMBER(SEARCH(W$1, $P283))), "Y", "")</f>
        <v>Y</v>
      </c>
      <c r="X283" s="254" t="str">
        <f t="shared" si="1793"/>
        <v>Y</v>
      </c>
      <c r="Y283" s="258" t="str">
        <f t="shared" si="1576"/>
        <v>Y</v>
      </c>
      <c r="Z283" s="254" t="str">
        <f t="shared" ref="Z283:AA283" si="1794">IF(OR(($Y283="Y"),($T283 = "Y"),ISNUMBER(SEARCH(Z$1, $L283)), ISNUMBER(SEARCH(Z$1, $N283)), ISNUMBER(SEARCH(Z$1, $P283))), "Y", "")</f>
        <v>Y</v>
      </c>
      <c r="AA283" s="254" t="str">
        <f t="shared" si="1794"/>
        <v>Y</v>
      </c>
      <c r="AB283" s="254" t="str">
        <f t="shared" ref="AB283:AC283" si="1795">IF(OR(($T283 = "Y"),ISNUMBER(SEARCH(AB$1, $L283)), ISNUMBER(SEARCH(AB$1, $N283)), ISNUMBER(SEARCH(AB$1, $P283))), "Y", "")</f>
        <v>Y</v>
      </c>
      <c r="AC283" s="258" t="str">
        <f t="shared" si="1795"/>
        <v>Y</v>
      </c>
      <c r="AD283" s="254" t="str">
        <f t="shared" ref="AD283:AE283" si="1796">IF(OR(($AC283="Y"),($T283 = "Y"),ISNUMBER(SEARCH(AD$1, $L283)), ISNUMBER(SEARCH(AD$1, $N283)), ISNUMBER(SEARCH(AD$1, $P283))), "Y", "")</f>
        <v>Y</v>
      </c>
      <c r="AE283" s="254" t="str">
        <f t="shared" si="1796"/>
        <v>Y</v>
      </c>
      <c r="AF283" s="254" t="str">
        <f t="shared" si="1580"/>
        <v>Y</v>
      </c>
      <c r="AG283" s="15">
        <f t="shared" si="476"/>
        <v>9</v>
      </c>
      <c r="AH283" s="250" t="s">
        <v>3546</v>
      </c>
      <c r="AI283" s="235" t="str">
        <f>IF(AND((S283="F"),(U283="Y")),"MP","")</f>
        <v>MP</v>
      </c>
      <c r="AJ283" s="235" t="str">
        <f>IF(AND((S283="F"),(W283="Y")),"MP","")</f>
        <v>MP</v>
      </c>
      <c r="AK283" s="235" t="str">
        <f>IF(AND((S283="F"),(X283="Y")),"MP","")</f>
        <v>MP</v>
      </c>
      <c r="AL283" s="235" t="str">
        <f>IF(AND((S283="F"),(Z283="Y")),"MP","")</f>
        <v>MP</v>
      </c>
      <c r="AM283" s="256" t="str">
        <f>IF((AA283="Y"),AI283,"")</f>
        <v>MP</v>
      </c>
      <c r="AN283" s="235" t="str">
        <f>IF(AND((S283="F"),(AB283="Y")),"MP","")</f>
        <v>MP</v>
      </c>
      <c r="AO283" s="257" t="str">
        <f>IF(AND((S283="F"),(AB283="Y")),"MP","")</f>
        <v>MP</v>
      </c>
      <c r="AP283" s="235" t="str">
        <f>IF(AND((S283="F"),(AD283="Y")),"MP","")</f>
        <v>MP</v>
      </c>
      <c r="AQ283" s="235" t="str">
        <f>IF(AND((S283="F"),(AE283="Y")),"MP","")</f>
        <v>MP</v>
      </c>
      <c r="AR283" s="96" t="str">
        <f>IF(AND((T283="F"),(AD283="Y")),"MP","")</f>
        <v/>
      </c>
      <c r="AS283" s="235" t="str">
        <f>IF(AND((S283="F"),(AF283="Y")),"MP","")</f>
        <v>MP</v>
      </c>
      <c r="AT283" s="96"/>
      <c r="AU283" s="250" t="s">
        <v>3748</v>
      </c>
      <c r="AV283" s="250" t="s">
        <v>3748</v>
      </c>
      <c r="AW283" s="96"/>
      <c r="AX283" s="96"/>
      <c r="AY283" s="96"/>
      <c r="AZ283" s="96"/>
      <c r="BA283" s="96"/>
      <c r="BB283" s="96"/>
      <c r="BC283" s="96"/>
      <c r="BD283" s="96"/>
      <c r="BE283" s="96"/>
      <c r="BF283" s="96"/>
      <c r="BG283" s="96"/>
      <c r="BH283" s="96"/>
      <c r="BI283" s="96"/>
      <c r="BJ283" s="96"/>
      <c r="BK283" s="96"/>
      <c r="BL283" s="96"/>
      <c r="BM283" s="96"/>
      <c r="BN283" s="96"/>
      <c r="BO283" s="96"/>
      <c r="BP283" s="96"/>
      <c r="BQ283" s="96"/>
      <c r="BR283" s="96"/>
      <c r="BS283" s="96"/>
      <c r="BT283" s="96"/>
      <c r="BU283" s="96"/>
      <c r="BV283" s="96"/>
      <c r="BW283" s="96"/>
      <c r="BX283" s="96"/>
      <c r="BY283" s="96"/>
      <c r="BZ283" s="96"/>
      <c r="CA283" s="96"/>
      <c r="CB283" s="96"/>
      <c r="CC283" s="96"/>
      <c r="CD283" s="96"/>
      <c r="CE283" s="96"/>
      <c r="CF283" s="96"/>
    </row>
    <row r="284" spans="1:84" ht="20.399999999999999">
      <c r="A284" s="249">
        <v>45099.851807858795</v>
      </c>
      <c r="B284" s="250" t="s">
        <v>4372</v>
      </c>
      <c r="C284" s="251" t="str">
        <f t="array" ref="C284">UPPER(B284)</f>
        <v>SRIVIDHYA1207@GMAIL.COM</v>
      </c>
      <c r="D284" s="250" t="s">
        <v>4373</v>
      </c>
      <c r="E284" s="250" t="s">
        <v>4374</v>
      </c>
      <c r="F284" s="252" t="str">
        <f t="shared" si="1572"/>
        <v>SURESH KUMARKALIYUR MANNAR</v>
      </c>
      <c r="G284" s="253">
        <v>3146006701</v>
      </c>
      <c r="H284" s="250" t="s">
        <v>18</v>
      </c>
      <c r="I284" s="250" t="s">
        <v>20</v>
      </c>
      <c r="J284" s="250" t="s">
        <v>4375</v>
      </c>
      <c r="K284" s="250" t="s">
        <v>30</v>
      </c>
      <c r="L284" s="250" t="s">
        <v>3504</v>
      </c>
      <c r="M284" s="96"/>
      <c r="N284" s="96"/>
      <c r="O284" s="96"/>
      <c r="P284" s="96"/>
      <c r="Q284" s="250" t="s">
        <v>23</v>
      </c>
      <c r="R284" s="96"/>
      <c r="S284" s="276" t="s">
        <v>1727</v>
      </c>
      <c r="T284" s="255" t="str">
        <f t="shared" si="1573"/>
        <v/>
      </c>
      <c r="U284" s="96" t="str">
        <f t="shared" ref="U284:V284" si="1797">IF(OR(($T284 = "Y"),ISNUMBER(SEARCH(U$1, $L284)), ISNUMBER(SEARCH(U$1, $N284)), ISNUMBER(SEARCH(U$1, $P284))), "Y", "")</f>
        <v/>
      </c>
      <c r="V284" s="255" t="str">
        <f t="shared" si="1797"/>
        <v/>
      </c>
      <c r="W284" s="96" t="str">
        <f t="shared" ref="W284:X284" si="1798">IF(OR(($V284="Y"),($T284 = "Y"),ISNUMBER(SEARCH(W$1, $L284)), ISNUMBER(SEARCH(W$1, $N284)), ISNUMBER(SEARCH(W$1, $P284))), "Y", "")</f>
        <v/>
      </c>
      <c r="X284" s="96" t="str">
        <f t="shared" si="1798"/>
        <v/>
      </c>
      <c r="Y284" s="255" t="str">
        <f t="shared" si="1576"/>
        <v/>
      </c>
      <c r="Z284" s="254" t="str">
        <f t="shared" ref="Z284:AA284" si="1799">IF(OR(($Y284="Y"),($T284 = "Y"),ISNUMBER(SEARCH(Z$1, $L284)), ISNUMBER(SEARCH(Z$1, $N284)), ISNUMBER(SEARCH(Z$1, $P284))), "Y", "")</f>
        <v>Y</v>
      </c>
      <c r="AA284" s="96" t="str">
        <f t="shared" si="1799"/>
        <v/>
      </c>
      <c r="AB284" s="96" t="str">
        <f t="shared" ref="AB284:AC284" si="1800">IF(OR(($T284 = "Y"),ISNUMBER(SEARCH(AB$1, $L284)), ISNUMBER(SEARCH(AB$1, $N284)), ISNUMBER(SEARCH(AB$1, $P284))), "Y", "")</f>
        <v/>
      </c>
      <c r="AC284" s="255" t="str">
        <f t="shared" si="1800"/>
        <v/>
      </c>
      <c r="AD284" s="96" t="str">
        <f t="shared" ref="AD284:AE284" si="1801">IF(OR(($AC284="Y"),($T284 = "Y"),ISNUMBER(SEARCH(AD$1, $L284)), ISNUMBER(SEARCH(AD$1, $N284)), ISNUMBER(SEARCH(AD$1, $P284))), "Y", "")</f>
        <v/>
      </c>
      <c r="AE284" s="96" t="str">
        <f t="shared" si="1801"/>
        <v/>
      </c>
      <c r="AF284" s="96" t="str">
        <f t="shared" si="1580"/>
        <v/>
      </c>
      <c r="AG284" s="15">
        <f t="shared" si="476"/>
        <v>1</v>
      </c>
      <c r="AH284" s="250" t="s">
        <v>1743</v>
      </c>
      <c r="AI284" s="96" t="str">
        <f t="shared" ref="AI284:AI289" si="1802">IF((U284="Y"),AH284,"")</f>
        <v/>
      </c>
      <c r="AJ284" s="96" t="str">
        <f t="shared" ref="AJ284:AJ289" si="1803">IF((W284="Y"),AH284,"")</f>
        <v/>
      </c>
      <c r="AK284" s="96" t="str">
        <f t="shared" ref="AK284:AK289" si="1804">IF((X284="Y"),AH284,"")</f>
        <v/>
      </c>
      <c r="AL284" s="235" t="str">
        <f t="shared" ref="AL284:AL289" si="1805">IF((Z284="Y"),AH284,"")</f>
        <v>Reserve</v>
      </c>
      <c r="AM284" s="262" t="str">
        <f t="shared" ref="AM284:AM289" si="1806">IF((AA284="Y"),AH284,"")</f>
        <v/>
      </c>
      <c r="AN284" s="96" t="str">
        <f t="shared" ref="AN284:AN289" si="1807">IF((AB284="Y"),AH284,"")</f>
        <v/>
      </c>
      <c r="AO284" s="264" t="str">
        <f t="shared" ref="AO284:AO289" si="1808">IF((AB284="Y"),AH284,"")</f>
        <v/>
      </c>
      <c r="AP284" s="96" t="str">
        <f t="shared" ref="AP284:AP289" si="1809">IF((AD284="Y"),AH284,"")</f>
        <v/>
      </c>
      <c r="AQ284" s="96" t="str">
        <f t="shared" ref="AQ284:AQ289" si="1810">IF((AE284="Y"),AH284,"")</f>
        <v/>
      </c>
      <c r="AR284" s="96"/>
      <c r="AS284" s="96" t="str">
        <f t="shared" ref="AS284:AS289" si="1811">IF((AF284="Y"),AH284,"")</f>
        <v/>
      </c>
      <c r="AT284" s="96"/>
      <c r="AU284" s="96"/>
      <c r="AV284" s="96"/>
      <c r="AW284" s="96"/>
      <c r="AX284" s="96"/>
      <c r="AY284" s="96"/>
      <c r="AZ284" s="96"/>
      <c r="BA284" s="96"/>
      <c r="BB284" s="96"/>
      <c r="BC284" s="96"/>
      <c r="BD284" s="96"/>
      <c r="BE284" s="96"/>
      <c r="BF284" s="96"/>
      <c r="BG284" s="96"/>
      <c r="BH284" s="96"/>
      <c r="BI284" s="96"/>
      <c r="BJ284" s="96"/>
      <c r="BK284" s="96"/>
      <c r="BL284" s="96"/>
      <c r="BM284" s="96"/>
      <c r="BN284" s="96"/>
      <c r="BO284" s="96"/>
      <c r="BP284" s="96"/>
      <c r="BQ284" s="96"/>
      <c r="BR284" s="96"/>
      <c r="BS284" s="96"/>
      <c r="BT284" s="96"/>
      <c r="BU284" s="96"/>
      <c r="BV284" s="96"/>
      <c r="BW284" s="96"/>
      <c r="BX284" s="96"/>
      <c r="BY284" s="96"/>
      <c r="BZ284" s="96"/>
      <c r="CA284" s="96"/>
      <c r="CB284" s="96"/>
      <c r="CC284" s="96"/>
      <c r="CD284" s="96"/>
      <c r="CE284" s="96"/>
      <c r="CF284" s="96"/>
    </row>
    <row r="285" spans="1:84" ht="20.399999999999999">
      <c r="A285" s="249">
        <v>45099.959662604168</v>
      </c>
      <c r="B285" s="250" t="s">
        <v>1092</v>
      </c>
      <c r="C285" s="251" t="str">
        <f t="array" ref="C285">UPPER(B285)</f>
        <v>KALYANCHATRATHI.SGSGITA@GMAIL.COM</v>
      </c>
      <c r="D285" s="272" t="s">
        <v>1093</v>
      </c>
      <c r="E285" s="250" t="s">
        <v>1094</v>
      </c>
      <c r="F285" s="252" t="str">
        <f t="shared" si="1572"/>
        <v>KALYANCHATRATHI</v>
      </c>
      <c r="G285" s="253">
        <v>2482693525</v>
      </c>
      <c r="H285" s="250" t="s">
        <v>18</v>
      </c>
      <c r="I285" s="250" t="s">
        <v>35</v>
      </c>
      <c r="J285" s="96"/>
      <c r="K285" s="96"/>
      <c r="L285" s="96"/>
      <c r="M285" s="250" t="s">
        <v>156</v>
      </c>
      <c r="N285" s="250" t="s">
        <v>3621</v>
      </c>
      <c r="O285" s="96"/>
      <c r="P285" s="96"/>
      <c r="Q285" s="250" t="s">
        <v>23</v>
      </c>
      <c r="R285" s="96"/>
      <c r="S285" s="276" t="s">
        <v>1727</v>
      </c>
      <c r="T285" s="255" t="str">
        <f t="shared" si="1573"/>
        <v/>
      </c>
      <c r="U285" s="96" t="str">
        <f t="shared" ref="U285:V285" si="1812">IF(OR(($T285 = "Y"),ISNUMBER(SEARCH(U$1, $L285)), ISNUMBER(SEARCH(U$1, $N285)), ISNUMBER(SEARCH(U$1, $P285))), "Y", "")</f>
        <v/>
      </c>
      <c r="V285" s="255" t="str">
        <f t="shared" si="1812"/>
        <v/>
      </c>
      <c r="W285" s="96" t="str">
        <f t="shared" ref="W285:X285" si="1813">IF(OR(($V285="Y"),($T285 = "Y"),ISNUMBER(SEARCH(W$1, $L285)), ISNUMBER(SEARCH(W$1, $N285)), ISNUMBER(SEARCH(W$1, $P285))), "Y", "")</f>
        <v/>
      </c>
      <c r="X285" s="254" t="str">
        <f t="shared" si="1813"/>
        <v>Y</v>
      </c>
      <c r="Y285" s="258" t="str">
        <f t="shared" si="1576"/>
        <v>Y</v>
      </c>
      <c r="Z285" s="254" t="str">
        <f t="shared" ref="Z285:AA285" si="1814">IF(OR(($Y285="Y"),($T285 = "Y"),ISNUMBER(SEARCH(Z$1, $L285)), ISNUMBER(SEARCH(Z$1, $N285)), ISNUMBER(SEARCH(Z$1, $P285))), "Y", "")</f>
        <v>Y</v>
      </c>
      <c r="AA285" s="254" t="str">
        <f t="shared" si="1814"/>
        <v>Y</v>
      </c>
      <c r="AB285" s="254" t="str">
        <f t="shared" ref="AB285:AC285" si="1815">IF(OR(($T285 = "Y"),ISNUMBER(SEARCH(AB$1, $L285)), ISNUMBER(SEARCH(AB$1, $N285)), ISNUMBER(SEARCH(AB$1, $P285))), "Y", "")</f>
        <v>Y</v>
      </c>
      <c r="AC285" s="255" t="str">
        <f t="shared" si="1815"/>
        <v/>
      </c>
      <c r="AD285" s="96" t="str">
        <f t="shared" ref="AD285:AE285" si="1816">IF(OR(($AC285="Y"),($T285 = "Y"),ISNUMBER(SEARCH(AD$1, $L285)), ISNUMBER(SEARCH(AD$1, $N285)), ISNUMBER(SEARCH(AD$1, $P285))), "Y", "")</f>
        <v/>
      </c>
      <c r="AE285" s="96" t="str">
        <f t="shared" si="1816"/>
        <v/>
      </c>
      <c r="AF285" s="96" t="str">
        <f t="shared" si="1580"/>
        <v/>
      </c>
      <c r="AG285" s="15">
        <f t="shared" si="476"/>
        <v>4</v>
      </c>
      <c r="AH285" s="250" t="s">
        <v>3549</v>
      </c>
      <c r="AI285" s="96" t="str">
        <f t="shared" si="1802"/>
        <v/>
      </c>
      <c r="AJ285" s="96" t="str">
        <f t="shared" si="1803"/>
        <v/>
      </c>
      <c r="AK285" s="235" t="str">
        <f t="shared" si="1804"/>
        <v>Event AM</v>
      </c>
      <c r="AL285" s="235" t="str">
        <f t="shared" si="1805"/>
        <v>Event AM</v>
      </c>
      <c r="AM285" s="256" t="str">
        <f t="shared" si="1806"/>
        <v>Event AM</v>
      </c>
      <c r="AN285" s="235" t="str">
        <f t="shared" si="1807"/>
        <v>Event AM</v>
      </c>
      <c r="AO285" s="257" t="str">
        <f t="shared" si="1808"/>
        <v>Event AM</v>
      </c>
      <c r="AP285" s="96" t="str">
        <f t="shared" si="1809"/>
        <v/>
      </c>
      <c r="AQ285" s="96" t="str">
        <f t="shared" si="1810"/>
        <v/>
      </c>
      <c r="AR285" s="96"/>
      <c r="AS285" s="96" t="str">
        <f t="shared" si="1811"/>
        <v/>
      </c>
      <c r="AT285" s="96"/>
      <c r="AU285" s="250" t="s">
        <v>3564</v>
      </c>
      <c r="AV285" s="250" t="s">
        <v>979</v>
      </c>
      <c r="AW285" s="96"/>
      <c r="AX285" s="96"/>
      <c r="AY285" s="96"/>
      <c r="AZ285" s="96"/>
      <c r="BA285" s="96"/>
      <c r="BB285" s="96"/>
      <c r="BC285" s="96"/>
      <c r="BD285" s="96"/>
      <c r="BE285" s="96"/>
      <c r="BF285" s="96"/>
      <c r="BG285" s="96"/>
      <c r="BH285" s="96"/>
      <c r="BI285" s="96"/>
      <c r="BJ285" s="96"/>
      <c r="BK285" s="96"/>
      <c r="BL285" s="96"/>
      <c r="BM285" s="96"/>
      <c r="BN285" s="96"/>
      <c r="BO285" s="96"/>
      <c r="BP285" s="96"/>
      <c r="BQ285" s="96"/>
      <c r="BR285" s="96"/>
      <c r="BS285" s="96"/>
      <c r="BT285" s="96"/>
      <c r="BU285" s="96"/>
      <c r="BV285" s="96"/>
      <c r="BW285" s="96"/>
      <c r="BX285" s="96"/>
      <c r="BY285" s="96"/>
      <c r="BZ285" s="96"/>
      <c r="CA285" s="96"/>
      <c r="CB285" s="96"/>
      <c r="CC285" s="96"/>
      <c r="CD285" s="96"/>
      <c r="CE285" s="96"/>
      <c r="CF285" s="96"/>
    </row>
    <row r="286" spans="1:84" ht="20.399999999999999">
      <c r="A286" s="249">
        <v>45099.960346759261</v>
      </c>
      <c r="B286" s="250" t="s">
        <v>4376</v>
      </c>
      <c r="C286" s="251" t="str">
        <f t="array" ref="C286">UPPER(B286)</f>
        <v>SGS.TULASI@GMAIL.COM</v>
      </c>
      <c r="D286" s="272" t="s">
        <v>828</v>
      </c>
      <c r="E286" s="250" t="s">
        <v>829</v>
      </c>
      <c r="F286" s="252" t="str">
        <f t="shared" si="1572"/>
        <v>TULASIRYALI</v>
      </c>
      <c r="G286" s="253">
        <v>2488170000</v>
      </c>
      <c r="H286" s="250" t="s">
        <v>18</v>
      </c>
      <c r="I286" s="250" t="s">
        <v>35</v>
      </c>
      <c r="J286" s="96"/>
      <c r="K286" s="96"/>
      <c r="L286" s="96"/>
      <c r="M286" s="250" t="s">
        <v>156</v>
      </c>
      <c r="N286" s="250" t="s">
        <v>3621</v>
      </c>
      <c r="O286" s="96"/>
      <c r="P286" s="96"/>
      <c r="Q286" s="250" t="s">
        <v>23</v>
      </c>
      <c r="R286" s="96"/>
      <c r="S286" s="276" t="s">
        <v>1731</v>
      </c>
      <c r="T286" s="255" t="str">
        <f t="shared" si="1573"/>
        <v/>
      </c>
      <c r="U286" s="96" t="str">
        <f t="shared" ref="U286:V286" si="1817">IF(OR(($T286 = "Y"),ISNUMBER(SEARCH(U$1, $L286)), ISNUMBER(SEARCH(U$1, $N286)), ISNUMBER(SEARCH(U$1, $P286))), "Y", "")</f>
        <v/>
      </c>
      <c r="V286" s="255" t="str">
        <f t="shared" si="1817"/>
        <v/>
      </c>
      <c r="W286" s="96" t="str">
        <f t="shared" ref="W286:X286" si="1818">IF(OR(($V286="Y"),($T286 = "Y"),ISNUMBER(SEARCH(W$1, $L286)), ISNUMBER(SEARCH(W$1, $N286)), ISNUMBER(SEARCH(W$1, $P286))), "Y", "")</f>
        <v/>
      </c>
      <c r="X286" s="254" t="str">
        <f t="shared" si="1818"/>
        <v>Y</v>
      </c>
      <c r="Y286" s="258" t="str">
        <f t="shared" si="1576"/>
        <v>Y</v>
      </c>
      <c r="Z286" s="254" t="str">
        <f t="shared" ref="Z286:AA286" si="1819">IF(OR(($Y286="Y"),($T286 = "Y"),ISNUMBER(SEARCH(Z$1, $L286)), ISNUMBER(SEARCH(Z$1, $N286)), ISNUMBER(SEARCH(Z$1, $P286))), "Y", "")</f>
        <v>Y</v>
      </c>
      <c r="AA286" s="254" t="str">
        <f t="shared" si="1819"/>
        <v>Y</v>
      </c>
      <c r="AB286" s="254" t="str">
        <f t="shared" ref="AB286:AC286" si="1820">IF(OR(($T286 = "Y"),ISNUMBER(SEARCH(AB$1, $L286)), ISNUMBER(SEARCH(AB$1, $N286)), ISNUMBER(SEARCH(AB$1, $P286))), "Y", "")</f>
        <v>Y</v>
      </c>
      <c r="AC286" s="255" t="str">
        <f t="shared" si="1820"/>
        <v/>
      </c>
      <c r="AD286" s="96" t="str">
        <f t="shared" ref="AD286:AE286" si="1821">IF(OR(($AC286="Y"),($T286 = "Y"),ISNUMBER(SEARCH(AD$1, $L286)), ISNUMBER(SEARCH(AD$1, $N286)), ISNUMBER(SEARCH(AD$1, $P286))), "Y", "")</f>
        <v/>
      </c>
      <c r="AE286" s="96" t="str">
        <f t="shared" si="1821"/>
        <v/>
      </c>
      <c r="AF286" s="96" t="str">
        <f t="shared" si="1580"/>
        <v/>
      </c>
      <c r="AG286" s="15">
        <f t="shared" si="476"/>
        <v>4</v>
      </c>
      <c r="AH286" s="250" t="s">
        <v>3549</v>
      </c>
      <c r="AI286" s="96" t="str">
        <f t="shared" si="1802"/>
        <v/>
      </c>
      <c r="AJ286" s="96" t="str">
        <f t="shared" si="1803"/>
        <v/>
      </c>
      <c r="AK286" s="235" t="str">
        <f t="shared" si="1804"/>
        <v>Event AM</v>
      </c>
      <c r="AL286" s="235" t="str">
        <f t="shared" si="1805"/>
        <v>Event AM</v>
      </c>
      <c r="AM286" s="256" t="str">
        <f t="shared" si="1806"/>
        <v>Event AM</v>
      </c>
      <c r="AN286" s="235" t="str">
        <f t="shared" si="1807"/>
        <v>Event AM</v>
      </c>
      <c r="AO286" s="257" t="str">
        <f t="shared" si="1808"/>
        <v>Event AM</v>
      </c>
      <c r="AP286" s="96" t="str">
        <f t="shared" si="1809"/>
        <v/>
      </c>
      <c r="AQ286" s="96" t="str">
        <f t="shared" si="1810"/>
        <v/>
      </c>
      <c r="AR286" s="96"/>
      <c r="AS286" s="96" t="str">
        <f t="shared" si="1811"/>
        <v/>
      </c>
      <c r="AT286" s="96"/>
      <c r="AU286" s="250" t="s">
        <v>2662</v>
      </c>
      <c r="AV286" s="250" t="s">
        <v>979</v>
      </c>
      <c r="AW286" s="96"/>
      <c r="AX286" s="96"/>
      <c r="AY286" s="96"/>
      <c r="AZ286" s="96"/>
      <c r="BA286" s="96"/>
      <c r="BB286" s="96"/>
      <c r="BC286" s="96"/>
      <c r="BD286" s="96"/>
      <c r="BE286" s="96"/>
      <c r="BF286" s="96"/>
      <c r="BG286" s="96"/>
      <c r="BH286" s="96"/>
      <c r="BI286" s="96"/>
      <c r="BJ286" s="96"/>
      <c r="BK286" s="96"/>
      <c r="BL286" s="96"/>
      <c r="BM286" s="96"/>
      <c r="BN286" s="96"/>
      <c r="BO286" s="96"/>
      <c r="BP286" s="96"/>
      <c r="BQ286" s="96"/>
      <c r="BR286" s="96"/>
      <c r="BS286" s="96"/>
      <c r="BT286" s="96"/>
      <c r="BU286" s="96"/>
      <c r="BV286" s="96"/>
      <c r="BW286" s="96"/>
      <c r="BX286" s="96"/>
      <c r="BY286" s="96"/>
      <c r="BZ286" s="96"/>
      <c r="CA286" s="96"/>
      <c r="CB286" s="96"/>
      <c r="CC286" s="96"/>
      <c r="CD286" s="96"/>
      <c r="CE286" s="96"/>
      <c r="CF286" s="96"/>
    </row>
    <row r="287" spans="1:84" ht="20.399999999999999">
      <c r="A287" s="249">
        <v>45100.347759490745</v>
      </c>
      <c r="B287" s="250" t="s">
        <v>4377</v>
      </c>
      <c r="C287" s="251" t="str">
        <f t="array" ref="C287">UPPER(B287)</f>
        <v>NREDDYNM@GMAIL.COM</v>
      </c>
      <c r="D287" s="250" t="s">
        <v>4378</v>
      </c>
      <c r="E287" s="250" t="s">
        <v>4379</v>
      </c>
      <c r="F287" s="252" t="str">
        <f t="shared" si="1572"/>
        <v xml:space="preserve">NAGIREDDY MANDALA </v>
      </c>
      <c r="G287" s="253">
        <v>3397075063</v>
      </c>
      <c r="H287" s="250" t="s">
        <v>752</v>
      </c>
      <c r="I287" s="250" t="s">
        <v>20</v>
      </c>
      <c r="J287" s="250" t="s">
        <v>4380</v>
      </c>
      <c r="K287" s="250" t="s">
        <v>30</v>
      </c>
      <c r="L287" s="250" t="s">
        <v>3663</v>
      </c>
      <c r="M287" s="96"/>
      <c r="N287" s="96"/>
      <c r="O287" s="96"/>
      <c r="P287" s="96"/>
      <c r="Q287" s="250" t="s">
        <v>23</v>
      </c>
      <c r="R287" s="96"/>
      <c r="S287" s="276" t="s">
        <v>1727</v>
      </c>
      <c r="T287" s="255" t="str">
        <f t="shared" si="1573"/>
        <v/>
      </c>
      <c r="U287" s="96" t="str">
        <f t="shared" ref="U287:V287" si="1822">IF(OR(($T287 = "Y"),ISNUMBER(SEARCH(U$1, $L287)), ISNUMBER(SEARCH(U$1, $N287)), ISNUMBER(SEARCH(U$1, $P287))), "Y", "")</f>
        <v/>
      </c>
      <c r="V287" s="255" t="str">
        <f t="shared" si="1822"/>
        <v/>
      </c>
      <c r="W287" s="96" t="str">
        <f t="shared" ref="W287:X287" si="1823">IF(OR(($V287="Y"),($T287 = "Y"),ISNUMBER(SEARCH(W$1, $L287)), ISNUMBER(SEARCH(W$1, $N287)), ISNUMBER(SEARCH(W$1, $P287))), "Y", "")</f>
        <v/>
      </c>
      <c r="X287" s="96" t="str">
        <f t="shared" si="1823"/>
        <v/>
      </c>
      <c r="Y287" s="255" t="str">
        <f t="shared" si="1576"/>
        <v/>
      </c>
      <c r="Z287" s="96" t="str">
        <f t="shared" ref="Z287:AA287" si="1824">IF(OR(($Y287="Y"),($T287 = "Y"),ISNUMBER(SEARCH(Z$1, $L287)), ISNUMBER(SEARCH(Z$1, $N287)), ISNUMBER(SEARCH(Z$1, $P287))), "Y", "")</f>
        <v/>
      </c>
      <c r="AA287" s="254" t="str">
        <f t="shared" si="1824"/>
        <v>Y</v>
      </c>
      <c r="AB287" s="254" t="str">
        <f t="shared" ref="AB287:AC287" si="1825">IF(OR(($T287 = "Y"),ISNUMBER(SEARCH(AB$1, $L287)), ISNUMBER(SEARCH(AB$1, $N287)), ISNUMBER(SEARCH(AB$1, $P287))), "Y", "")</f>
        <v>Y</v>
      </c>
      <c r="AC287" s="255" t="str">
        <f t="shared" si="1825"/>
        <v/>
      </c>
      <c r="AD287" s="96" t="str">
        <f t="shared" ref="AD287:AE287" si="1826">IF(OR(($AC287="Y"),($T287 = "Y"),ISNUMBER(SEARCH(AD$1, $L287)), ISNUMBER(SEARCH(AD$1, $N287)), ISNUMBER(SEARCH(AD$1, $P287))), "Y", "")</f>
        <v/>
      </c>
      <c r="AE287" s="96" t="str">
        <f t="shared" si="1826"/>
        <v/>
      </c>
      <c r="AF287" s="96" t="str">
        <f t="shared" si="1580"/>
        <v/>
      </c>
      <c r="AG287" s="15">
        <f t="shared" si="476"/>
        <v>2</v>
      </c>
      <c r="AH287" s="250" t="s">
        <v>3539</v>
      </c>
      <c r="AI287" s="96" t="str">
        <f t="shared" si="1802"/>
        <v/>
      </c>
      <c r="AJ287" s="96" t="str">
        <f t="shared" si="1803"/>
        <v/>
      </c>
      <c r="AK287" s="96" t="str">
        <f t="shared" si="1804"/>
        <v/>
      </c>
      <c r="AL287" s="96" t="str">
        <f t="shared" si="1805"/>
        <v/>
      </c>
      <c r="AM287" s="256" t="str">
        <f t="shared" si="1806"/>
        <v>CM</v>
      </c>
      <c r="AN287" s="235" t="str">
        <f t="shared" si="1807"/>
        <v>CM</v>
      </c>
      <c r="AO287" s="257" t="str">
        <f t="shared" si="1808"/>
        <v>CM</v>
      </c>
      <c r="AP287" s="96" t="str">
        <f t="shared" si="1809"/>
        <v/>
      </c>
      <c r="AQ287" s="96" t="str">
        <f t="shared" si="1810"/>
        <v/>
      </c>
      <c r="AR287" s="96"/>
      <c r="AS287" s="96" t="str">
        <f t="shared" si="1811"/>
        <v/>
      </c>
      <c r="AT287" s="96"/>
      <c r="AU287" s="96"/>
      <c r="AV287" s="96"/>
      <c r="AW287" s="96"/>
      <c r="AX287" s="96"/>
      <c r="AY287" s="96"/>
      <c r="AZ287" s="96"/>
      <c r="BA287" s="96"/>
      <c r="BB287" s="96"/>
      <c r="BC287" s="96"/>
      <c r="BD287" s="96"/>
      <c r="BE287" s="96"/>
      <c r="BF287" s="96"/>
      <c r="BG287" s="96"/>
      <c r="BH287" s="96"/>
      <c r="BI287" s="96"/>
      <c r="BJ287" s="96"/>
      <c r="BK287" s="96"/>
      <c r="BL287" s="96"/>
      <c r="BM287" s="96"/>
      <c r="BN287" s="96"/>
      <c r="BO287" s="96"/>
      <c r="BP287" s="96"/>
      <c r="BQ287" s="96"/>
      <c r="BR287" s="96"/>
      <c r="BS287" s="96"/>
      <c r="BT287" s="96"/>
      <c r="BU287" s="96"/>
      <c r="BV287" s="96"/>
      <c r="BW287" s="96"/>
      <c r="BX287" s="96"/>
      <c r="BY287" s="96"/>
      <c r="BZ287" s="96"/>
      <c r="CA287" s="96"/>
      <c r="CB287" s="96"/>
      <c r="CC287" s="96"/>
      <c r="CD287" s="96"/>
      <c r="CE287" s="96"/>
      <c r="CF287" s="96"/>
    </row>
    <row r="288" spans="1:84" ht="20.399999999999999">
      <c r="A288" s="249">
        <v>45100.519874131947</v>
      </c>
      <c r="B288" s="250" t="s">
        <v>4381</v>
      </c>
      <c r="C288" s="251" t="str">
        <f t="array" ref="C288">UPPER(B288)</f>
        <v>ROHINI.RENDUCHINTALA@GMAIL.COM</v>
      </c>
      <c r="D288" s="272" t="s">
        <v>4382</v>
      </c>
      <c r="E288" s="250" t="s">
        <v>4383</v>
      </c>
      <c r="F288" s="252" t="str">
        <f t="shared" si="1572"/>
        <v>ROHINIRENDUCHINTALA</v>
      </c>
      <c r="G288" s="253">
        <v>4084061759</v>
      </c>
      <c r="H288" s="250" t="s">
        <v>18</v>
      </c>
      <c r="I288" s="250" t="s">
        <v>2493</v>
      </c>
      <c r="J288" s="96"/>
      <c r="K288" s="96"/>
      <c r="L288" s="96"/>
      <c r="M288" s="96"/>
      <c r="N288" s="96"/>
      <c r="O288" s="250" t="s">
        <v>4384</v>
      </c>
      <c r="P288" s="250" t="s">
        <v>4385</v>
      </c>
      <c r="Q288" s="250" t="s">
        <v>23</v>
      </c>
      <c r="R288" s="96"/>
      <c r="S288" s="276" t="s">
        <v>1731</v>
      </c>
      <c r="T288" s="255" t="str">
        <f t="shared" si="1573"/>
        <v/>
      </c>
      <c r="U288" s="96" t="str">
        <f t="shared" ref="U288:V288" si="1827">IF(OR(($T288 = "Y"),ISNUMBER(SEARCH(U$1, $L288)), ISNUMBER(SEARCH(U$1, $N288)), ISNUMBER(SEARCH(U$1, $P288))), "Y", "")</f>
        <v/>
      </c>
      <c r="V288" s="255" t="str">
        <f t="shared" si="1827"/>
        <v/>
      </c>
      <c r="W288" s="96" t="str">
        <f t="shared" ref="W288:X288" si="1828">IF(OR(($V288="Y"),($T288 = "Y"),ISNUMBER(SEARCH(W$1, $L288)), ISNUMBER(SEARCH(W$1, $N288)), ISNUMBER(SEARCH(W$1, $P288))), "Y", "")</f>
        <v/>
      </c>
      <c r="X288" s="96" t="str">
        <f t="shared" si="1828"/>
        <v/>
      </c>
      <c r="Y288" s="255" t="str">
        <f t="shared" si="1576"/>
        <v/>
      </c>
      <c r="Z288" s="254" t="str">
        <f t="shared" ref="Z288:AA288" si="1829">IF(OR(($Y288="Y"),($T288 = "Y"),ISNUMBER(SEARCH(Z$1, $L288)), ISNUMBER(SEARCH(Z$1, $N288)), ISNUMBER(SEARCH(Z$1, $P288))), "Y", "")</f>
        <v>Y</v>
      </c>
      <c r="AA288" s="96" t="str">
        <f t="shared" si="1829"/>
        <v/>
      </c>
      <c r="AB288" s="254" t="str">
        <f t="shared" ref="AB288:AC288" si="1830">IF(OR(($T288 = "Y"),ISNUMBER(SEARCH(AB$1, $L288)), ISNUMBER(SEARCH(AB$1, $N288)), ISNUMBER(SEARCH(AB$1, $P288))), "Y", "")</f>
        <v>Y</v>
      </c>
      <c r="AC288" s="258" t="str">
        <f t="shared" si="1830"/>
        <v>Y</v>
      </c>
      <c r="AD288" s="254" t="str">
        <f t="shared" ref="AD288:AE288" si="1831">IF(OR(($AC288="Y"),($T288 = "Y"),ISNUMBER(SEARCH(AD$1, $L288)), ISNUMBER(SEARCH(AD$1, $N288)), ISNUMBER(SEARCH(AD$1, $P288))), "Y", "")</f>
        <v>Y</v>
      </c>
      <c r="AE288" s="254" t="str">
        <f t="shared" si="1831"/>
        <v>Y</v>
      </c>
      <c r="AF288" s="96" t="str">
        <f t="shared" si="1580"/>
        <v/>
      </c>
      <c r="AG288" s="15">
        <f t="shared" si="476"/>
        <v>4</v>
      </c>
      <c r="AH288" s="250" t="s">
        <v>3549</v>
      </c>
      <c r="AI288" s="96" t="str">
        <f t="shared" si="1802"/>
        <v/>
      </c>
      <c r="AJ288" s="96" t="str">
        <f t="shared" si="1803"/>
        <v/>
      </c>
      <c r="AK288" s="96" t="str">
        <f t="shared" si="1804"/>
        <v/>
      </c>
      <c r="AL288" s="235" t="str">
        <f t="shared" si="1805"/>
        <v>Event AM</v>
      </c>
      <c r="AM288" s="262" t="str">
        <f t="shared" si="1806"/>
        <v/>
      </c>
      <c r="AN288" s="235" t="str">
        <f t="shared" si="1807"/>
        <v>Event AM</v>
      </c>
      <c r="AO288" s="257" t="str">
        <f t="shared" si="1808"/>
        <v>Event AM</v>
      </c>
      <c r="AP288" s="235" t="str">
        <f t="shared" si="1809"/>
        <v>Event AM</v>
      </c>
      <c r="AQ288" s="235" t="str">
        <f t="shared" si="1810"/>
        <v>Event AM</v>
      </c>
      <c r="AR288" s="96"/>
      <c r="AS288" s="96" t="str">
        <f t="shared" si="1811"/>
        <v/>
      </c>
      <c r="AT288" s="96"/>
      <c r="AU288" s="96"/>
      <c r="AV288" s="96"/>
      <c r="AW288" s="96"/>
      <c r="AX288" s="96"/>
      <c r="AY288" s="96"/>
      <c r="AZ288" s="96"/>
      <c r="BA288" s="96"/>
      <c r="BB288" s="96"/>
      <c r="BC288" s="96"/>
      <c r="BD288" s="96"/>
      <c r="BE288" s="96"/>
      <c r="BF288" s="96"/>
      <c r="BG288" s="96"/>
      <c r="BH288" s="96"/>
      <c r="BI288" s="96"/>
      <c r="BJ288" s="96"/>
      <c r="BK288" s="96"/>
      <c r="BL288" s="96"/>
      <c r="BM288" s="96"/>
      <c r="BN288" s="96"/>
      <c r="BO288" s="96"/>
      <c r="BP288" s="96"/>
      <c r="BQ288" s="96"/>
      <c r="BR288" s="96"/>
      <c r="BS288" s="96"/>
      <c r="BT288" s="96"/>
      <c r="BU288" s="96"/>
      <c r="BV288" s="96"/>
      <c r="BW288" s="96"/>
      <c r="BX288" s="96"/>
      <c r="BY288" s="96"/>
      <c r="BZ288" s="96"/>
      <c r="CA288" s="96"/>
      <c r="CB288" s="96"/>
      <c r="CC288" s="96"/>
      <c r="CD288" s="96"/>
      <c r="CE288" s="96"/>
      <c r="CF288" s="96"/>
    </row>
    <row r="289" spans="1:84" ht="20.399999999999999">
      <c r="A289" s="249">
        <v>45100.526129363425</v>
      </c>
      <c r="B289" s="250" t="s">
        <v>4386</v>
      </c>
      <c r="C289" s="251" t="str">
        <f t="array" ref="C289">UPPER(B289)</f>
        <v>SATVIK.DATTA@GMAIL.COM</v>
      </c>
      <c r="D289" s="250" t="s">
        <v>4387</v>
      </c>
      <c r="E289" s="250" t="s">
        <v>723</v>
      </c>
      <c r="F289" s="252" t="str">
        <f t="shared" si="1572"/>
        <v>SATVIKGONDI</v>
      </c>
      <c r="G289" s="253">
        <v>5802359241</v>
      </c>
      <c r="H289" s="250" t="s">
        <v>18</v>
      </c>
      <c r="I289" s="250" t="s">
        <v>35</v>
      </c>
      <c r="J289" s="96"/>
      <c r="K289" s="96"/>
      <c r="L289" s="96"/>
      <c r="M289" s="250" t="s">
        <v>373</v>
      </c>
      <c r="N289" s="250" t="s">
        <v>3498</v>
      </c>
      <c r="O289" s="96"/>
      <c r="P289" s="96"/>
      <c r="Q289" s="250" t="s">
        <v>23</v>
      </c>
      <c r="R289" s="96"/>
      <c r="S289" s="276" t="s">
        <v>1731</v>
      </c>
      <c r="T289" s="258" t="str">
        <f t="shared" si="1573"/>
        <v>Y</v>
      </c>
      <c r="U289" s="254" t="str">
        <f t="shared" ref="U289:V289" si="1832">IF(OR(($T289 = "Y"),ISNUMBER(SEARCH(U$1, $L289)), ISNUMBER(SEARCH(U$1, $N289)), ISNUMBER(SEARCH(U$1, $P289))), "Y", "")</f>
        <v>Y</v>
      </c>
      <c r="V289" s="258" t="str">
        <f t="shared" si="1832"/>
        <v>Y</v>
      </c>
      <c r="W289" s="254" t="str">
        <f t="shared" ref="W289:X289" si="1833">IF(OR(($V289="Y"),($T289 = "Y"),ISNUMBER(SEARCH(W$1, $L289)), ISNUMBER(SEARCH(W$1, $N289)), ISNUMBER(SEARCH(W$1, $P289))), "Y", "")</f>
        <v>Y</v>
      </c>
      <c r="X289" s="254" t="str">
        <f t="shared" si="1833"/>
        <v>Y</v>
      </c>
      <c r="Y289" s="258" t="str">
        <f t="shared" si="1576"/>
        <v>Y</v>
      </c>
      <c r="Z289" s="254" t="str">
        <f t="shared" ref="Z289:AA289" si="1834">IF(OR(($Y289="Y"),($T289 = "Y"),ISNUMBER(SEARCH(Z$1, $L289)), ISNUMBER(SEARCH(Z$1, $N289)), ISNUMBER(SEARCH(Z$1, $P289))), "Y", "")</f>
        <v>Y</v>
      </c>
      <c r="AA289" s="254" t="str">
        <f t="shared" si="1834"/>
        <v>Y</v>
      </c>
      <c r="AB289" s="254" t="str">
        <f t="shared" ref="AB289:AC289" si="1835">IF(OR(($T289 = "Y"),ISNUMBER(SEARCH(AB$1, $L289)), ISNUMBER(SEARCH(AB$1, $N289)), ISNUMBER(SEARCH(AB$1, $P289))), "Y", "")</f>
        <v>Y</v>
      </c>
      <c r="AC289" s="258" t="str">
        <f t="shared" si="1835"/>
        <v>Y</v>
      </c>
      <c r="AD289" s="254" t="str">
        <f t="shared" ref="AD289:AE289" si="1836">IF(OR(($AC289="Y"),($T289 = "Y"),ISNUMBER(SEARCH(AD$1, $L289)), ISNUMBER(SEARCH(AD$1, $N289)), ISNUMBER(SEARCH(AD$1, $P289))), "Y", "")</f>
        <v>Y</v>
      </c>
      <c r="AE289" s="254" t="str">
        <f t="shared" si="1836"/>
        <v>Y</v>
      </c>
      <c r="AF289" s="254" t="str">
        <f t="shared" si="1580"/>
        <v>Y</v>
      </c>
      <c r="AG289" s="15">
        <f t="shared" si="476"/>
        <v>9</v>
      </c>
      <c r="AH289" s="250" t="s">
        <v>3546</v>
      </c>
      <c r="AI289" s="235" t="str">
        <f t="shared" si="1802"/>
        <v>MP</v>
      </c>
      <c r="AJ289" s="235" t="str">
        <f t="shared" si="1803"/>
        <v>MP</v>
      </c>
      <c r="AK289" s="235" t="str">
        <f t="shared" si="1804"/>
        <v>MP</v>
      </c>
      <c r="AL289" s="235" t="str">
        <f t="shared" si="1805"/>
        <v>MP</v>
      </c>
      <c r="AM289" s="256" t="str">
        <f t="shared" si="1806"/>
        <v>MP</v>
      </c>
      <c r="AN289" s="235" t="str">
        <f t="shared" si="1807"/>
        <v>MP</v>
      </c>
      <c r="AO289" s="257" t="str">
        <f t="shared" si="1808"/>
        <v>MP</v>
      </c>
      <c r="AP289" s="235" t="str">
        <f t="shared" si="1809"/>
        <v>MP</v>
      </c>
      <c r="AQ289" s="235" t="str">
        <f t="shared" si="1810"/>
        <v>MP</v>
      </c>
      <c r="AR289" s="96"/>
      <c r="AS289" s="235" t="str">
        <f t="shared" si="1811"/>
        <v>MP</v>
      </c>
      <c r="AT289" s="96"/>
      <c r="AU289" s="96"/>
      <c r="AV289" s="96"/>
      <c r="AW289" s="96"/>
      <c r="AX289" s="96"/>
      <c r="AY289" s="96"/>
      <c r="AZ289" s="96"/>
      <c r="BA289" s="96"/>
      <c r="BB289" s="96"/>
      <c r="BC289" s="96"/>
      <c r="BD289" s="96"/>
      <c r="BE289" s="96"/>
      <c r="BF289" s="96"/>
      <c r="BG289" s="96"/>
      <c r="BH289" s="96"/>
      <c r="BI289" s="96"/>
      <c r="BJ289" s="96"/>
      <c r="BK289" s="96"/>
      <c r="BL289" s="96"/>
      <c r="BM289" s="96"/>
      <c r="BN289" s="96"/>
      <c r="BO289" s="96"/>
      <c r="BP289" s="96"/>
      <c r="BQ289" s="96"/>
      <c r="BR289" s="96"/>
      <c r="BS289" s="96"/>
      <c r="BT289" s="96"/>
      <c r="BU289" s="96"/>
      <c r="BV289" s="96"/>
      <c r="BW289" s="96"/>
      <c r="BX289" s="96"/>
      <c r="BY289" s="96"/>
      <c r="BZ289" s="96"/>
      <c r="CA289" s="96"/>
      <c r="CB289" s="96"/>
      <c r="CC289" s="96"/>
      <c r="CD289" s="96"/>
      <c r="CE289" s="96"/>
      <c r="CF289" s="96"/>
    </row>
    <row r="290" spans="1:84" ht="20.399999999999999">
      <c r="A290" s="249">
        <v>45100.764801365745</v>
      </c>
      <c r="B290" s="250" t="s">
        <v>4388</v>
      </c>
      <c r="C290" s="251" t="str">
        <f t="array" ref="C290">UPPER(B290)</f>
        <v>BVANDHANA@GMAIL.COM</v>
      </c>
      <c r="D290" s="250" t="s">
        <v>4389</v>
      </c>
      <c r="E290" s="250" t="s">
        <v>4144</v>
      </c>
      <c r="F290" s="252" t="str">
        <f t="shared" si="1572"/>
        <v xml:space="preserve">VANDHANA BANDARU </v>
      </c>
      <c r="G290" s="253">
        <v>8472392510</v>
      </c>
      <c r="H290" s="250" t="s">
        <v>18</v>
      </c>
      <c r="I290" s="250" t="s">
        <v>20</v>
      </c>
      <c r="J290" s="250" t="s">
        <v>4390</v>
      </c>
      <c r="K290" s="250" t="s">
        <v>30</v>
      </c>
      <c r="L290" s="250" t="s">
        <v>3498</v>
      </c>
      <c r="M290" s="96"/>
      <c r="N290" s="96"/>
      <c r="O290" s="96"/>
      <c r="P290" s="96"/>
      <c r="Q290" s="250" t="s">
        <v>23</v>
      </c>
      <c r="R290" s="96"/>
      <c r="S290" s="276" t="s">
        <v>1731</v>
      </c>
      <c r="T290" s="258" t="str">
        <f t="shared" si="1573"/>
        <v>Y</v>
      </c>
      <c r="U290" s="254" t="str">
        <f t="shared" ref="U290:V290" si="1837">IF(OR(($T290 = "Y"),ISNUMBER(SEARCH(U$1, $L290)), ISNUMBER(SEARCH(U$1, $N290)), ISNUMBER(SEARCH(U$1, $P290))), "Y", "")</f>
        <v>Y</v>
      </c>
      <c r="V290" s="258" t="str">
        <f t="shared" si="1837"/>
        <v>Y</v>
      </c>
      <c r="W290" s="254" t="str">
        <f t="shared" ref="W290:X290" si="1838">IF(OR(($V290="Y"),($T290 = "Y"),ISNUMBER(SEARCH(W$1, $L290)), ISNUMBER(SEARCH(W$1, $N290)), ISNUMBER(SEARCH(W$1, $P290))), "Y", "")</f>
        <v>Y</v>
      </c>
      <c r="X290" s="254" t="str">
        <f t="shared" si="1838"/>
        <v>Y</v>
      </c>
      <c r="Y290" s="258" t="str">
        <f t="shared" si="1576"/>
        <v>Y</v>
      </c>
      <c r="Z290" s="254" t="str">
        <f t="shared" ref="Z290:AA290" si="1839">IF(OR(($Y290="Y"),($T290 = "Y"),ISNUMBER(SEARCH(Z$1, $L290)), ISNUMBER(SEARCH(Z$1, $N290)), ISNUMBER(SEARCH(Z$1, $P290))), "Y", "")</f>
        <v>Y</v>
      </c>
      <c r="AA290" s="254" t="str">
        <f t="shared" si="1839"/>
        <v>Y</v>
      </c>
      <c r="AB290" s="254" t="str">
        <f t="shared" ref="AB290:AC290" si="1840">IF(OR(($T290 = "Y"),ISNUMBER(SEARCH(AB$1, $L290)), ISNUMBER(SEARCH(AB$1, $N290)), ISNUMBER(SEARCH(AB$1, $P290))), "Y", "")</f>
        <v>Y</v>
      </c>
      <c r="AC290" s="258" t="str">
        <f t="shared" si="1840"/>
        <v>Y</v>
      </c>
      <c r="AD290" s="254" t="str">
        <f t="shared" ref="AD290:AE290" si="1841">IF(OR(($AC290="Y"),($T290 = "Y"),ISNUMBER(SEARCH(AD$1, $L290)), ISNUMBER(SEARCH(AD$1, $N290)), ISNUMBER(SEARCH(AD$1, $P290))), "Y", "")</f>
        <v>Y</v>
      </c>
      <c r="AE290" s="254" t="str">
        <f t="shared" si="1841"/>
        <v>Y</v>
      </c>
      <c r="AF290" s="254" t="str">
        <f t="shared" si="1580"/>
        <v>Y</v>
      </c>
      <c r="AG290" s="15">
        <f t="shared" si="476"/>
        <v>9</v>
      </c>
      <c r="AH290" s="250" t="s">
        <v>3546</v>
      </c>
      <c r="AI290" s="235" t="str">
        <f>IF(AND((S290="F"),(U290="Y")),"MP","")</f>
        <v>MP</v>
      </c>
      <c r="AJ290" s="235" t="str">
        <f>IF(AND((S290="F"),(W290="Y")),"MP","")</f>
        <v>MP</v>
      </c>
      <c r="AK290" s="235" t="str">
        <f>IF(AND((S290="F"),(X290="Y")),"MP","")</f>
        <v>MP</v>
      </c>
      <c r="AL290" s="235" t="str">
        <f>IF(AND((S290="F"),(Z290="Y")),"MP","")</f>
        <v>MP</v>
      </c>
      <c r="AM290" s="256" t="str">
        <f>IF((AA290="Y"),AI290,"")</f>
        <v>MP</v>
      </c>
      <c r="AN290" s="235" t="str">
        <f>IF(AND((S290="F"),(AB290="Y")),"MP","")</f>
        <v>MP</v>
      </c>
      <c r="AO290" s="257" t="str">
        <f>IF(AND((S290="F"),(AB290="Y")),"MP","")</f>
        <v>MP</v>
      </c>
      <c r="AP290" s="235" t="str">
        <f>IF(AND((S290="F"),(AD290="Y")),"MP","")</f>
        <v>MP</v>
      </c>
      <c r="AQ290" s="235" t="str">
        <f>IF(AND((S290="F"),(AE290="Y")),"MP","")</f>
        <v>MP</v>
      </c>
      <c r="AR290" s="96" t="str">
        <f>IF(AND((T290="F"),(AD290="Y")),"MP","")</f>
        <v/>
      </c>
      <c r="AS290" s="235" t="str">
        <f>IF(AND((S290="F"),(AF290="Y")),"MP","")</f>
        <v>MP</v>
      </c>
      <c r="AT290" s="96"/>
      <c r="AU290" s="96"/>
      <c r="AV290" s="96"/>
      <c r="AW290" s="96"/>
      <c r="AX290" s="96"/>
      <c r="AY290" s="96"/>
      <c r="AZ290" s="96"/>
      <c r="BA290" s="96"/>
      <c r="BB290" s="96"/>
      <c r="BC290" s="96"/>
      <c r="BD290" s="96"/>
      <c r="BE290" s="96"/>
      <c r="BF290" s="96"/>
      <c r="BG290" s="96"/>
      <c r="BH290" s="96"/>
      <c r="BI290" s="96"/>
      <c r="BJ290" s="96"/>
      <c r="BK290" s="96"/>
      <c r="BL290" s="96"/>
      <c r="BM290" s="96"/>
      <c r="BN290" s="96"/>
      <c r="BO290" s="96"/>
      <c r="BP290" s="96"/>
      <c r="BQ290" s="96"/>
      <c r="BR290" s="96"/>
      <c r="BS290" s="96"/>
      <c r="BT290" s="96"/>
      <c r="BU290" s="96"/>
      <c r="BV290" s="96"/>
      <c r="BW290" s="96"/>
      <c r="BX290" s="96"/>
      <c r="BY290" s="96"/>
      <c r="BZ290" s="96"/>
      <c r="CA290" s="96"/>
      <c r="CB290" s="96"/>
      <c r="CC290" s="96"/>
      <c r="CD290" s="96"/>
      <c r="CE290" s="96"/>
      <c r="CF290" s="96"/>
    </row>
    <row r="291" spans="1:84" ht="20.399999999999999">
      <c r="A291" s="249">
        <v>45100.943321712963</v>
      </c>
      <c r="B291" s="250" t="s">
        <v>4391</v>
      </c>
      <c r="C291" s="251" t="str">
        <f t="array" ref="C291">UPPER(B291)</f>
        <v>SIVAP2005@YAHOO.COM</v>
      </c>
      <c r="D291" s="250" t="s">
        <v>4392</v>
      </c>
      <c r="E291" s="250" t="s">
        <v>4393</v>
      </c>
      <c r="F291" s="252" t="str">
        <f t="shared" si="1572"/>
        <v>SIVARAMAPENUMARTHI</v>
      </c>
      <c r="G291" s="253">
        <v>6142564478</v>
      </c>
      <c r="H291" s="250" t="s">
        <v>18</v>
      </c>
      <c r="I291" s="250" t="s">
        <v>20</v>
      </c>
      <c r="J291" s="250" t="s">
        <v>4394</v>
      </c>
      <c r="K291" s="250" t="s">
        <v>147</v>
      </c>
      <c r="L291" s="250" t="s">
        <v>4395</v>
      </c>
      <c r="M291" s="96"/>
      <c r="N291" s="96"/>
      <c r="O291" s="96"/>
      <c r="P291" s="96"/>
      <c r="Q291" s="250" t="s">
        <v>23</v>
      </c>
      <c r="R291" s="96"/>
      <c r="S291" s="276" t="s">
        <v>1727</v>
      </c>
      <c r="T291" s="255" t="str">
        <f t="shared" si="1573"/>
        <v/>
      </c>
      <c r="U291" s="96" t="str">
        <f t="shared" ref="U291:V291" si="1842">IF(OR(($T291 = "Y"),ISNUMBER(SEARCH(U$1, $L291)), ISNUMBER(SEARCH(U$1, $N291)), ISNUMBER(SEARCH(U$1, $P291))), "Y", "")</f>
        <v/>
      </c>
      <c r="V291" s="255" t="str">
        <f t="shared" si="1842"/>
        <v/>
      </c>
      <c r="W291" s="96" t="str">
        <f t="shared" ref="W291:X291" si="1843">IF(OR(($V291="Y"),($T291 = "Y"),ISNUMBER(SEARCH(W$1, $L291)), ISNUMBER(SEARCH(W$1, $N291)), ISNUMBER(SEARCH(W$1, $P291))), "Y", "")</f>
        <v/>
      </c>
      <c r="X291" s="254" t="str">
        <f t="shared" si="1843"/>
        <v>Y</v>
      </c>
      <c r="Y291" s="255" t="str">
        <f t="shared" si="1576"/>
        <v/>
      </c>
      <c r="Z291" s="254" t="str">
        <f t="shared" ref="Z291:AA291" si="1844">IF(OR(($Y291="Y"),($T291 = "Y"),ISNUMBER(SEARCH(Z$1, $L291)), ISNUMBER(SEARCH(Z$1, $N291)), ISNUMBER(SEARCH(Z$1, $P291))), "Y", "")</f>
        <v>Y</v>
      </c>
      <c r="AA291" s="254" t="str">
        <f t="shared" si="1844"/>
        <v>Y</v>
      </c>
      <c r="AB291" s="254" t="str">
        <f t="shared" ref="AB291:AC291" si="1845">IF(OR(($T291 = "Y"),ISNUMBER(SEARCH(AB$1, $L291)), ISNUMBER(SEARCH(AB$1, $N291)), ISNUMBER(SEARCH(AB$1, $P291))), "Y", "")</f>
        <v>Y</v>
      </c>
      <c r="AC291" s="255" t="str">
        <f t="shared" si="1845"/>
        <v/>
      </c>
      <c r="AD291" s="96" t="str">
        <f t="shared" ref="AD291:AE291" si="1846">IF(OR(($AC291="Y"),($T291 = "Y"),ISNUMBER(SEARCH(AD$1, $L291)), ISNUMBER(SEARCH(AD$1, $N291)), ISNUMBER(SEARCH(AD$1, $P291))), "Y", "")</f>
        <v/>
      </c>
      <c r="AE291" s="254" t="str">
        <f t="shared" si="1846"/>
        <v>Y</v>
      </c>
      <c r="AF291" s="96" t="str">
        <f t="shared" si="1580"/>
        <v/>
      </c>
      <c r="AG291" s="15">
        <f t="shared" si="476"/>
        <v>5</v>
      </c>
      <c r="AH291" s="261" t="s">
        <v>3546</v>
      </c>
      <c r="AI291" s="96" t="str">
        <f>IF((U291="Y"),AH291,"")</f>
        <v/>
      </c>
      <c r="AJ291" s="96" t="str">
        <f>IF((W291="Y"),AH291,"")</f>
        <v/>
      </c>
      <c r="AK291" s="235" t="str">
        <f>IF((X291="Y"),AH291,"")</f>
        <v>MP</v>
      </c>
      <c r="AL291" s="235" t="str">
        <f>IF((Z291="Y"),AH291,"")</f>
        <v>MP</v>
      </c>
      <c r="AM291" s="256" t="str">
        <f>IF((AA291="Y"),AH291,"")</f>
        <v>MP</v>
      </c>
      <c r="AN291" s="235" t="str">
        <f>IF((AB291="Y"),AH291,"")</f>
        <v>MP</v>
      </c>
      <c r="AO291" s="257" t="str">
        <f>IF((AB291="Y"),AH291,"")</f>
        <v>MP</v>
      </c>
      <c r="AP291" s="96" t="str">
        <f>IF((AD291="Y"),AH291,"")</f>
        <v/>
      </c>
      <c r="AQ291" s="235" t="str">
        <f>IF((AE291="Y"),AH291,"")</f>
        <v>MP</v>
      </c>
      <c r="AR291" s="96"/>
      <c r="AS291" s="96" t="str">
        <f>IF((AF291="Y"),AH291,"")</f>
        <v/>
      </c>
      <c r="AT291" s="96"/>
      <c r="AU291" s="96"/>
      <c r="AV291" s="96"/>
      <c r="AW291" s="96"/>
      <c r="AX291" s="96"/>
      <c r="AY291" s="96"/>
      <c r="AZ291" s="96"/>
      <c r="BA291" s="96"/>
      <c r="BB291" s="96"/>
      <c r="BC291" s="96"/>
      <c r="BD291" s="96"/>
      <c r="BE291" s="96"/>
      <c r="BF291" s="96"/>
      <c r="BG291" s="96"/>
      <c r="BH291" s="96"/>
      <c r="BI291" s="96"/>
      <c r="BJ291" s="96"/>
      <c r="BK291" s="96"/>
      <c r="BL291" s="96"/>
      <c r="BM291" s="96"/>
      <c r="BN291" s="96"/>
      <c r="BO291" s="96"/>
      <c r="BP291" s="96"/>
      <c r="BQ291" s="96"/>
      <c r="BR291" s="96"/>
      <c r="BS291" s="96"/>
      <c r="BT291" s="96"/>
      <c r="BU291" s="96"/>
      <c r="BV291" s="96"/>
      <c r="BW291" s="96"/>
      <c r="BX291" s="96"/>
      <c r="BY291" s="96"/>
      <c r="BZ291" s="96"/>
      <c r="CA291" s="96"/>
      <c r="CB291" s="96"/>
      <c r="CC291" s="96"/>
      <c r="CD291" s="96"/>
      <c r="CE291" s="96"/>
      <c r="CF291" s="96"/>
    </row>
    <row r="292" spans="1:84" ht="20.399999999999999">
      <c r="A292" s="249">
        <v>45100.968206458332</v>
      </c>
      <c r="B292" s="250" t="s">
        <v>4396</v>
      </c>
      <c r="C292" s="251" t="str">
        <f t="array" ref="C292">UPPER(B292)</f>
        <v>LATHABEERAM@GMAIL.COM</v>
      </c>
      <c r="D292" s="250" t="s">
        <v>4397</v>
      </c>
      <c r="E292" s="250" t="s">
        <v>4398</v>
      </c>
      <c r="F292" s="252" t="str">
        <f t="shared" si="1572"/>
        <v>KANAKALATHA PADAVALA</v>
      </c>
      <c r="G292" s="253">
        <v>2149237160</v>
      </c>
      <c r="H292" s="250" t="s">
        <v>18</v>
      </c>
      <c r="I292" s="250" t="s">
        <v>35</v>
      </c>
      <c r="J292" s="96"/>
      <c r="K292" s="96"/>
      <c r="L292" s="96"/>
      <c r="M292" s="250" t="s">
        <v>156</v>
      </c>
      <c r="N292" s="250" t="s">
        <v>4385</v>
      </c>
      <c r="O292" s="96"/>
      <c r="P292" s="96"/>
      <c r="Q292" s="250" t="s">
        <v>23</v>
      </c>
      <c r="R292" s="96"/>
      <c r="S292" s="276" t="s">
        <v>1731</v>
      </c>
      <c r="T292" s="255" t="str">
        <f t="shared" si="1573"/>
        <v/>
      </c>
      <c r="U292" s="96" t="str">
        <f t="shared" ref="U292:V292" si="1847">IF(OR(($T292 = "Y"),ISNUMBER(SEARCH(U$1, $L292)), ISNUMBER(SEARCH(U$1, $N292)), ISNUMBER(SEARCH(U$1, $P292))), "Y", "")</f>
        <v/>
      </c>
      <c r="V292" s="255" t="str">
        <f t="shared" si="1847"/>
        <v/>
      </c>
      <c r="W292" s="96" t="str">
        <f t="shared" ref="W292:X292" si="1848">IF(OR(($V292="Y"),($T292 = "Y"),ISNUMBER(SEARCH(W$1, $L292)), ISNUMBER(SEARCH(W$1, $N292)), ISNUMBER(SEARCH(W$1, $P292))), "Y", "")</f>
        <v/>
      </c>
      <c r="X292" s="96" t="str">
        <f t="shared" si="1848"/>
        <v/>
      </c>
      <c r="Y292" s="255" t="str">
        <f t="shared" si="1576"/>
        <v/>
      </c>
      <c r="Z292" s="254" t="str">
        <f t="shared" ref="Z292:AA292" si="1849">IF(OR(($Y292="Y"),($T292 = "Y"),ISNUMBER(SEARCH(Z$1, $L292)), ISNUMBER(SEARCH(Z$1, $N292)), ISNUMBER(SEARCH(Z$1, $P292))), "Y", "")</f>
        <v>Y</v>
      </c>
      <c r="AA292" s="96" t="str">
        <f t="shared" si="1849"/>
        <v/>
      </c>
      <c r="AB292" s="254" t="str">
        <f t="shared" ref="AB292:AC292" si="1850">IF(OR(($T292 = "Y"),ISNUMBER(SEARCH(AB$1, $L292)), ISNUMBER(SEARCH(AB$1, $N292)), ISNUMBER(SEARCH(AB$1, $P292))), "Y", "")</f>
        <v>Y</v>
      </c>
      <c r="AC292" s="258" t="str">
        <f t="shared" si="1850"/>
        <v>Y</v>
      </c>
      <c r="AD292" s="254" t="str">
        <f t="shared" ref="AD292:AE292" si="1851">IF(OR(($AC292="Y"),($T292 = "Y"),ISNUMBER(SEARCH(AD$1, $L292)), ISNUMBER(SEARCH(AD$1, $N292)), ISNUMBER(SEARCH(AD$1, $P292))), "Y", "")</f>
        <v>Y</v>
      </c>
      <c r="AE292" s="254" t="str">
        <f t="shared" si="1851"/>
        <v>Y</v>
      </c>
      <c r="AF292" s="96" t="str">
        <f t="shared" si="1580"/>
        <v/>
      </c>
      <c r="AG292" s="15">
        <f t="shared" si="476"/>
        <v>4</v>
      </c>
      <c r="AH292" s="250" t="s">
        <v>3546</v>
      </c>
      <c r="AI292" s="96" t="str">
        <f>IF(AND((S292="F"),(U292="Y")),"MP","")</f>
        <v/>
      </c>
      <c r="AJ292" s="96" t="str">
        <f>IF(AND((S292="F"),(W292="Y")),"MP","")</f>
        <v/>
      </c>
      <c r="AK292" s="96" t="str">
        <f>IF(AND((S292="F"),(X292="Y")),"MP","")</f>
        <v/>
      </c>
      <c r="AL292" s="235" t="str">
        <f>IF(AND((S292="F"),(Z292="Y")),"MP","")</f>
        <v>MP</v>
      </c>
      <c r="AM292" s="262" t="str">
        <f>IF((AA292="Y"),AI292,"")</f>
        <v/>
      </c>
      <c r="AN292" s="235" t="str">
        <f>IF(AND((S292="F"),(AB292="Y")),"MP","")</f>
        <v>MP</v>
      </c>
      <c r="AO292" s="257" t="str">
        <f>IF(AND((S292="F"),(AB292="Y")),"MP","")</f>
        <v>MP</v>
      </c>
      <c r="AP292" s="235" t="str">
        <f>IF(AND((S292="F"),(AD292="Y")),"MP","")</f>
        <v>MP</v>
      </c>
      <c r="AQ292" s="235" t="str">
        <f>IF(AND((S292="F"),(AE292="Y")),"MP","")</f>
        <v>MP</v>
      </c>
      <c r="AR292" s="96" t="str">
        <f>IF(AND((T292="F"),(AD292="Y")),"MP","")</f>
        <v/>
      </c>
      <c r="AS292" s="96" t="str">
        <f>IF(AND((S292="F"),(AF292="Y")),"MP","")</f>
        <v/>
      </c>
      <c r="AT292" s="96"/>
      <c r="AU292" s="96"/>
      <c r="AV292" s="96"/>
      <c r="AW292" s="96"/>
      <c r="AX292" s="96"/>
      <c r="AY292" s="96"/>
      <c r="AZ292" s="96"/>
      <c r="BA292" s="96"/>
      <c r="BB292" s="96"/>
      <c r="BC292" s="96"/>
      <c r="BD292" s="96"/>
      <c r="BE292" s="96"/>
      <c r="BF292" s="96"/>
      <c r="BG292" s="96"/>
      <c r="BH292" s="96"/>
      <c r="BI292" s="96"/>
      <c r="BJ292" s="96"/>
      <c r="BK292" s="96"/>
      <c r="BL292" s="96"/>
      <c r="BM292" s="96"/>
      <c r="BN292" s="96"/>
      <c r="BO292" s="96"/>
      <c r="BP292" s="96"/>
      <c r="BQ292" s="96"/>
      <c r="BR292" s="96"/>
      <c r="BS292" s="96"/>
      <c r="BT292" s="96"/>
      <c r="BU292" s="96"/>
      <c r="BV292" s="96"/>
      <c r="BW292" s="96"/>
      <c r="BX292" s="96"/>
      <c r="BY292" s="96"/>
      <c r="BZ292" s="96"/>
      <c r="CA292" s="96"/>
      <c r="CB292" s="96"/>
      <c r="CC292" s="96"/>
      <c r="CD292" s="96"/>
      <c r="CE292" s="96"/>
      <c r="CF292" s="96"/>
    </row>
    <row r="293" spans="1:84" ht="20.399999999999999">
      <c r="A293" s="249">
        <v>45101.303857870371</v>
      </c>
      <c r="B293" s="250" t="s">
        <v>1123</v>
      </c>
      <c r="C293" s="251" t="str">
        <f t="array" ref="C293">UPPER(B293)</f>
        <v>RAVICINU@GMAIL.COM</v>
      </c>
      <c r="D293" s="280" t="s">
        <v>338</v>
      </c>
      <c r="E293" s="280" t="s">
        <v>433</v>
      </c>
      <c r="F293" s="252" t="str">
        <f t="shared" si="1572"/>
        <v>SRINIVASRAVI</v>
      </c>
      <c r="G293" s="253">
        <v>9513184510</v>
      </c>
      <c r="H293" s="250" t="s">
        <v>752</v>
      </c>
      <c r="I293" s="250" t="s">
        <v>20</v>
      </c>
      <c r="J293" s="250" t="s">
        <v>4399</v>
      </c>
      <c r="K293" s="250" t="s">
        <v>30</v>
      </c>
      <c r="L293" s="250" t="s">
        <v>3764</v>
      </c>
      <c r="M293" s="96"/>
      <c r="N293" s="96"/>
      <c r="O293" s="96"/>
      <c r="P293" s="96"/>
      <c r="Q293" s="250" t="s">
        <v>23</v>
      </c>
      <c r="R293" s="96"/>
      <c r="S293" s="276" t="s">
        <v>1727</v>
      </c>
      <c r="T293" s="255" t="str">
        <f t="shared" si="1573"/>
        <v/>
      </c>
      <c r="U293" s="96" t="str">
        <f t="shared" ref="U293:V293" si="1852">IF(OR(($T293 = "Y"),ISNUMBER(SEARCH(U$1, $L293)), ISNUMBER(SEARCH(U$1, $N293)), ISNUMBER(SEARCH(U$1, $P293))), "Y", "")</f>
        <v/>
      </c>
      <c r="V293" s="258" t="str">
        <f t="shared" si="1852"/>
        <v>Y</v>
      </c>
      <c r="W293" s="254" t="str">
        <f t="shared" ref="W293:X293" si="1853">IF(OR(($V293="Y"),($T293 = "Y"),ISNUMBER(SEARCH(W$1, $L293)), ISNUMBER(SEARCH(W$1, $N293)), ISNUMBER(SEARCH(W$1, $P293))), "Y", "")</f>
        <v>Y</v>
      </c>
      <c r="X293" s="254" t="str">
        <f t="shared" si="1853"/>
        <v>Y</v>
      </c>
      <c r="Y293" s="258" t="str">
        <f t="shared" si="1576"/>
        <v>Y</v>
      </c>
      <c r="Z293" s="254" t="str">
        <f t="shared" ref="Z293:AA293" si="1854">IF(OR(($Y293="Y"),($T293 = "Y"),ISNUMBER(SEARCH(Z$1, $L293)), ISNUMBER(SEARCH(Z$1, $N293)), ISNUMBER(SEARCH(Z$1, $P293))), "Y", "")</f>
        <v>Y</v>
      </c>
      <c r="AA293" s="254" t="str">
        <f t="shared" si="1854"/>
        <v>Y</v>
      </c>
      <c r="AB293" s="254" t="str">
        <f t="shared" ref="AB293:AC293" si="1855">IF(OR(($T293 = "Y"),ISNUMBER(SEARCH(AB$1, $L293)), ISNUMBER(SEARCH(AB$1, $N293)), ISNUMBER(SEARCH(AB$1, $P293))), "Y", "")</f>
        <v>Y</v>
      </c>
      <c r="AC293" s="255" t="str">
        <f t="shared" si="1855"/>
        <v/>
      </c>
      <c r="AD293" s="96" t="str">
        <f t="shared" ref="AD293:AE293" si="1856">IF(OR(($AC293="Y"),($T293 = "Y"),ISNUMBER(SEARCH(AD$1, $L293)), ISNUMBER(SEARCH(AD$1, $N293)), ISNUMBER(SEARCH(AD$1, $P293))), "Y", "")</f>
        <v/>
      </c>
      <c r="AE293" s="96" t="str">
        <f t="shared" si="1856"/>
        <v/>
      </c>
      <c r="AF293" s="96" t="str">
        <f t="shared" si="1580"/>
        <v/>
      </c>
      <c r="AG293" s="15">
        <f t="shared" si="476"/>
        <v>5</v>
      </c>
      <c r="AH293" s="250" t="s">
        <v>3539</v>
      </c>
      <c r="AI293" s="271" t="s">
        <v>3539</v>
      </c>
      <c r="AJ293" s="235" t="str">
        <f>IF((W293="Y"),AH293,"")</f>
        <v>CM</v>
      </c>
      <c r="AK293" s="235" t="str">
        <f>IF((X293="Y"),AH293,"")</f>
        <v>CM</v>
      </c>
      <c r="AL293" s="235" t="str">
        <f>IF((Z293="Y"),AH293,"")</f>
        <v>CM</v>
      </c>
      <c r="AM293" s="256" t="str">
        <f>IF((AA293="Y"),AH293,"")</f>
        <v>CM</v>
      </c>
      <c r="AN293" s="235" t="str">
        <f>IF((AB293="Y"),AH293,"")</f>
        <v>CM</v>
      </c>
      <c r="AO293" s="257" t="str">
        <f>IF((AB293="Y"),AH293,"")</f>
        <v>CM</v>
      </c>
      <c r="AP293" s="271" t="s">
        <v>3539</v>
      </c>
      <c r="AQ293" s="271" t="s">
        <v>3539</v>
      </c>
      <c r="AR293" s="96" t="str">
        <f>IF((AE293="Y"),AK293,"")</f>
        <v/>
      </c>
      <c r="AS293" s="271" t="s">
        <v>3539</v>
      </c>
      <c r="AT293" s="96"/>
      <c r="AU293" s="250" t="s">
        <v>1727</v>
      </c>
      <c r="AV293" s="250" t="s">
        <v>979</v>
      </c>
      <c r="AW293" s="96"/>
      <c r="AX293" s="96"/>
      <c r="AY293" s="96"/>
      <c r="AZ293" s="96"/>
      <c r="BA293" s="96"/>
      <c r="BB293" s="96"/>
      <c r="BC293" s="96"/>
      <c r="BD293" s="96"/>
      <c r="BE293" s="96"/>
      <c r="BF293" s="96"/>
      <c r="BG293" s="96"/>
      <c r="BH293" s="96"/>
      <c r="BI293" s="96"/>
      <c r="BJ293" s="96"/>
      <c r="BK293" s="96"/>
      <c r="BL293" s="96"/>
      <c r="BM293" s="96"/>
      <c r="BN293" s="96"/>
      <c r="BO293" s="96"/>
      <c r="BP293" s="96"/>
      <c r="BQ293" s="96"/>
      <c r="BR293" s="96"/>
      <c r="BS293" s="96"/>
      <c r="BT293" s="96"/>
      <c r="BU293" s="96"/>
      <c r="BV293" s="96"/>
      <c r="BW293" s="96"/>
      <c r="BX293" s="96"/>
      <c r="BY293" s="96"/>
      <c r="BZ293" s="96"/>
      <c r="CA293" s="96"/>
      <c r="CB293" s="96"/>
      <c r="CC293" s="96"/>
      <c r="CD293" s="96"/>
      <c r="CE293" s="96"/>
      <c r="CF293" s="96"/>
    </row>
    <row r="294" spans="1:84" ht="20.399999999999999">
      <c r="A294" s="249">
        <v>45101.401069548607</v>
      </c>
      <c r="B294" s="250" t="s">
        <v>4400</v>
      </c>
      <c r="C294" s="251" t="str">
        <f t="array" ref="C294">UPPER(B294)</f>
        <v>SANJEEV.APARNA09@GMAIL.COM</v>
      </c>
      <c r="D294" s="250" t="s">
        <v>353</v>
      </c>
      <c r="E294" s="250" t="s">
        <v>4401</v>
      </c>
      <c r="F294" s="252" t="str">
        <f t="shared" si="1572"/>
        <v xml:space="preserve">APARNASANJEEV </v>
      </c>
      <c r="G294" s="253">
        <v>4696159804</v>
      </c>
      <c r="H294" s="250" t="s">
        <v>18</v>
      </c>
      <c r="I294" s="250" t="s">
        <v>2493</v>
      </c>
      <c r="J294" s="96"/>
      <c r="K294" s="96"/>
      <c r="L294" s="96"/>
      <c r="M294" s="96"/>
      <c r="N294" s="96"/>
      <c r="O294" s="96"/>
      <c r="P294" s="250" t="s">
        <v>3506</v>
      </c>
      <c r="Q294" s="250" t="s">
        <v>23</v>
      </c>
      <c r="R294" s="96"/>
      <c r="S294" s="276" t="s">
        <v>1731</v>
      </c>
      <c r="T294" s="255" t="str">
        <f t="shared" si="1573"/>
        <v/>
      </c>
      <c r="U294" s="96" t="str">
        <f t="shared" ref="U294:V294" si="1857">IF(OR(($T294 = "Y"),ISNUMBER(SEARCH(U$1, $L294)), ISNUMBER(SEARCH(U$1, $N294)), ISNUMBER(SEARCH(U$1, $P294))), "Y", "")</f>
        <v/>
      </c>
      <c r="V294" s="255" t="str">
        <f t="shared" si="1857"/>
        <v/>
      </c>
      <c r="W294" s="96" t="str">
        <f t="shared" ref="W294:X294" si="1858">IF(OR(($V294="Y"),($T294 = "Y"),ISNUMBER(SEARCH(W$1, $L294)), ISNUMBER(SEARCH(W$1, $N294)), ISNUMBER(SEARCH(W$1, $P294))), "Y", "")</f>
        <v/>
      </c>
      <c r="X294" s="96" t="str">
        <f t="shared" si="1858"/>
        <v/>
      </c>
      <c r="Y294" s="255" t="str">
        <f t="shared" si="1576"/>
        <v/>
      </c>
      <c r="Z294" s="96" t="str">
        <f t="shared" ref="Z294:AA294" si="1859">IF(OR(($Y294="Y"),($T294 = "Y"),ISNUMBER(SEARCH(Z$1, $L294)), ISNUMBER(SEARCH(Z$1, $N294)), ISNUMBER(SEARCH(Z$1, $P294))), "Y", "")</f>
        <v/>
      </c>
      <c r="AA294" s="96" t="str">
        <f t="shared" si="1859"/>
        <v/>
      </c>
      <c r="AB294" s="254" t="str">
        <f t="shared" ref="AB294:AC294" si="1860">IF(OR(($T294 = "Y"),ISNUMBER(SEARCH(AB$1, $L294)), ISNUMBER(SEARCH(AB$1, $N294)), ISNUMBER(SEARCH(AB$1, $P294))), "Y", "")</f>
        <v>Y</v>
      </c>
      <c r="AC294" s="255" t="str">
        <f t="shared" si="1860"/>
        <v/>
      </c>
      <c r="AD294" s="96" t="str">
        <f t="shared" ref="AD294:AE294" si="1861">IF(OR(($AC294="Y"),($T294 = "Y"),ISNUMBER(SEARCH(AD$1, $L294)), ISNUMBER(SEARCH(AD$1, $N294)), ISNUMBER(SEARCH(AD$1, $P294))), "Y", "")</f>
        <v/>
      </c>
      <c r="AE294" s="96" t="str">
        <f t="shared" si="1861"/>
        <v/>
      </c>
      <c r="AF294" s="96" t="str">
        <f t="shared" si="1580"/>
        <v/>
      </c>
      <c r="AG294" s="15">
        <f t="shared" si="476"/>
        <v>1</v>
      </c>
      <c r="AH294" s="250" t="s">
        <v>3546</v>
      </c>
      <c r="AI294" s="96" t="str">
        <f t="shared" ref="AI294:AI295" si="1862">IF(AND((S294="F"),(U294="Y")),"MP","")</f>
        <v/>
      </c>
      <c r="AJ294" s="96" t="str">
        <f t="shared" ref="AJ294:AJ295" si="1863">IF(AND((S294="F"),(W294="Y")),"MP","")</f>
        <v/>
      </c>
      <c r="AK294" s="96" t="str">
        <f t="shared" ref="AK294:AK295" si="1864">IF(AND((S294="F"),(X294="Y")),"MP","")</f>
        <v/>
      </c>
      <c r="AL294" s="96" t="str">
        <f t="shared" ref="AL294:AL295" si="1865">IF(AND((S294="F"),(Z294="Y")),"MP","")</f>
        <v/>
      </c>
      <c r="AM294" s="262" t="str">
        <f t="shared" ref="AM294:AM295" si="1866">IF((AA294="Y"),AI294,"")</f>
        <v/>
      </c>
      <c r="AN294" s="235" t="str">
        <f t="shared" ref="AN294:AN295" si="1867">IF(AND((S294="F"),(AB294="Y")),"MP","")</f>
        <v>MP</v>
      </c>
      <c r="AO294" s="257" t="str">
        <f t="shared" ref="AO294:AO295" si="1868">IF(AND((S294="F"),(AB294="Y")),"MP","")</f>
        <v>MP</v>
      </c>
      <c r="AP294" s="96" t="str">
        <f t="shared" ref="AP294:AP295" si="1869">IF(AND((S294="F"),(AD294="Y")),"MP","")</f>
        <v/>
      </c>
      <c r="AQ294" s="96" t="str">
        <f t="shared" ref="AQ294:AQ295" si="1870">IF(AND((S294="F"),(AE294="Y")),"MP","")</f>
        <v/>
      </c>
      <c r="AR294" s="96" t="str">
        <f t="shared" ref="AR294:AR295" si="1871">IF(AND((T294="F"),(AD294="Y")),"MP","")</f>
        <v/>
      </c>
      <c r="AS294" s="96" t="str">
        <f t="shared" ref="AS294:AS295" si="1872">IF(AND((S294="F"),(AF294="Y")),"MP","")</f>
        <v/>
      </c>
      <c r="AT294" s="96"/>
      <c r="AU294" s="96"/>
      <c r="AV294" s="96"/>
      <c r="AW294" s="96"/>
      <c r="AX294" s="96"/>
      <c r="AY294" s="96"/>
      <c r="AZ294" s="96"/>
      <c r="BA294" s="96"/>
      <c r="BB294" s="96"/>
      <c r="BC294" s="96"/>
      <c r="BD294" s="96"/>
      <c r="BE294" s="96"/>
      <c r="BF294" s="96"/>
      <c r="BG294" s="96"/>
      <c r="BH294" s="96"/>
      <c r="BI294" s="96"/>
      <c r="BJ294" s="96"/>
      <c r="BK294" s="96"/>
      <c r="BL294" s="96"/>
      <c r="BM294" s="96"/>
      <c r="BN294" s="96"/>
      <c r="BO294" s="96"/>
      <c r="BP294" s="96"/>
      <c r="BQ294" s="96"/>
      <c r="BR294" s="96"/>
      <c r="BS294" s="96"/>
      <c r="BT294" s="96"/>
      <c r="BU294" s="96"/>
      <c r="BV294" s="96"/>
      <c r="BW294" s="96"/>
      <c r="BX294" s="96"/>
      <c r="BY294" s="96"/>
      <c r="BZ294" s="96"/>
      <c r="CA294" s="96"/>
      <c r="CB294" s="96"/>
      <c r="CC294" s="96"/>
      <c r="CD294" s="96"/>
      <c r="CE294" s="96"/>
      <c r="CF294" s="96"/>
    </row>
    <row r="295" spans="1:84" ht="20.399999999999999">
      <c r="A295" s="249">
        <v>45101.45419423611</v>
      </c>
      <c r="B295" s="250" t="s">
        <v>4402</v>
      </c>
      <c r="C295" s="251" t="str">
        <f t="array" ref="C295">UPPER(B295)</f>
        <v>SORNAOT@OUTLOOK.COM</v>
      </c>
      <c r="D295" s="250" t="s">
        <v>4403</v>
      </c>
      <c r="E295" s="250" t="s">
        <v>4404</v>
      </c>
      <c r="F295" s="252" t="str">
        <f t="shared" si="1572"/>
        <v xml:space="preserve">SORNASARAVANA PERUMAL </v>
      </c>
      <c r="G295" s="253">
        <v>2158598184</v>
      </c>
      <c r="H295" s="250" t="s">
        <v>18</v>
      </c>
      <c r="I295" s="250" t="s">
        <v>35</v>
      </c>
      <c r="J295" s="96"/>
      <c r="K295" s="96"/>
      <c r="L295" s="96"/>
      <c r="M295" s="250" t="s">
        <v>30</v>
      </c>
      <c r="N295" s="250" t="s">
        <v>3663</v>
      </c>
      <c r="O295" s="96"/>
      <c r="P295" s="96"/>
      <c r="Q295" s="250" t="s">
        <v>23</v>
      </c>
      <c r="R295" s="96"/>
      <c r="S295" s="276" t="s">
        <v>1731</v>
      </c>
      <c r="T295" s="255" t="str">
        <f t="shared" si="1573"/>
        <v/>
      </c>
      <c r="U295" s="96" t="str">
        <f t="shared" ref="U295:V295" si="1873">IF(OR(($T295 = "Y"),ISNUMBER(SEARCH(U$1, $L295)), ISNUMBER(SEARCH(U$1, $N295)), ISNUMBER(SEARCH(U$1, $P295))), "Y", "")</f>
        <v/>
      </c>
      <c r="V295" s="255" t="str">
        <f t="shared" si="1873"/>
        <v/>
      </c>
      <c r="W295" s="96" t="str">
        <f t="shared" ref="W295:X295" si="1874">IF(OR(($V295="Y"),($T295 = "Y"),ISNUMBER(SEARCH(W$1, $L295)), ISNUMBER(SEARCH(W$1, $N295)), ISNUMBER(SEARCH(W$1, $P295))), "Y", "")</f>
        <v/>
      </c>
      <c r="X295" s="96" t="str">
        <f t="shared" si="1874"/>
        <v/>
      </c>
      <c r="Y295" s="255" t="str">
        <f t="shared" si="1576"/>
        <v/>
      </c>
      <c r="Z295" s="96" t="str">
        <f t="shared" ref="Z295:AA295" si="1875">IF(OR(($Y295="Y"),($T295 = "Y"),ISNUMBER(SEARCH(Z$1, $L295)), ISNUMBER(SEARCH(Z$1, $N295)), ISNUMBER(SEARCH(Z$1, $P295))), "Y", "")</f>
        <v/>
      </c>
      <c r="AA295" s="254" t="str">
        <f t="shared" si="1875"/>
        <v>Y</v>
      </c>
      <c r="AB295" s="254" t="str">
        <f t="shared" ref="AB295:AC295" si="1876">IF(OR(($T295 = "Y"),ISNUMBER(SEARCH(AB$1, $L295)), ISNUMBER(SEARCH(AB$1, $N295)), ISNUMBER(SEARCH(AB$1, $P295))), "Y", "")</f>
        <v>Y</v>
      </c>
      <c r="AC295" s="255" t="str">
        <f t="shared" si="1876"/>
        <v/>
      </c>
      <c r="AD295" s="96" t="str">
        <f t="shared" ref="AD295:AE295" si="1877">IF(OR(($AC295="Y"),($T295 = "Y"),ISNUMBER(SEARCH(AD$1, $L295)), ISNUMBER(SEARCH(AD$1, $N295)), ISNUMBER(SEARCH(AD$1, $P295))), "Y", "")</f>
        <v/>
      </c>
      <c r="AE295" s="96" t="str">
        <f t="shared" si="1877"/>
        <v/>
      </c>
      <c r="AF295" s="96" t="str">
        <f t="shared" si="1580"/>
        <v/>
      </c>
      <c r="AG295" s="15">
        <f t="shared" si="476"/>
        <v>2</v>
      </c>
      <c r="AH295" s="250" t="s">
        <v>3546</v>
      </c>
      <c r="AI295" s="96" t="str">
        <f t="shared" si="1862"/>
        <v/>
      </c>
      <c r="AJ295" s="96" t="str">
        <f t="shared" si="1863"/>
        <v/>
      </c>
      <c r="AK295" s="96" t="str">
        <f t="shared" si="1864"/>
        <v/>
      </c>
      <c r="AL295" s="96" t="str">
        <f t="shared" si="1865"/>
        <v/>
      </c>
      <c r="AM295" s="262" t="str">
        <f t="shared" si="1866"/>
        <v/>
      </c>
      <c r="AN295" s="235" t="str">
        <f t="shared" si="1867"/>
        <v>MP</v>
      </c>
      <c r="AO295" s="257" t="str">
        <f t="shared" si="1868"/>
        <v>MP</v>
      </c>
      <c r="AP295" s="96" t="str">
        <f t="shared" si="1869"/>
        <v/>
      </c>
      <c r="AQ295" s="96" t="str">
        <f t="shared" si="1870"/>
        <v/>
      </c>
      <c r="AR295" s="96" t="str">
        <f t="shared" si="1871"/>
        <v/>
      </c>
      <c r="AS295" s="96" t="str">
        <f t="shared" si="1872"/>
        <v/>
      </c>
      <c r="AT295" s="96"/>
      <c r="AU295" s="96"/>
      <c r="AV295" s="96"/>
      <c r="AW295" s="96"/>
      <c r="AX295" s="96"/>
      <c r="AY295" s="96"/>
      <c r="AZ295" s="96"/>
      <c r="BA295" s="96"/>
      <c r="BB295" s="96"/>
      <c r="BC295" s="96"/>
      <c r="BD295" s="96"/>
      <c r="BE295" s="96"/>
      <c r="BF295" s="96"/>
      <c r="BG295" s="96"/>
      <c r="BH295" s="96"/>
      <c r="BI295" s="96"/>
      <c r="BJ295" s="96"/>
      <c r="BK295" s="96"/>
      <c r="BL295" s="96"/>
      <c r="BM295" s="96"/>
      <c r="BN295" s="96"/>
      <c r="BO295" s="96"/>
      <c r="BP295" s="96"/>
      <c r="BQ295" s="96"/>
      <c r="BR295" s="96"/>
      <c r="BS295" s="96"/>
      <c r="BT295" s="96"/>
      <c r="BU295" s="96"/>
      <c r="BV295" s="96"/>
      <c r="BW295" s="96"/>
      <c r="BX295" s="96"/>
      <c r="BY295" s="96"/>
      <c r="BZ295" s="96"/>
      <c r="CA295" s="96"/>
      <c r="CB295" s="96"/>
      <c r="CC295" s="96"/>
      <c r="CD295" s="96"/>
      <c r="CE295" s="96"/>
      <c r="CF295" s="96"/>
    </row>
    <row r="296" spans="1:84" ht="20.399999999999999">
      <c r="A296" s="249">
        <v>45101.466214178239</v>
      </c>
      <c r="B296" s="250" t="s">
        <v>4405</v>
      </c>
      <c r="C296" s="251" t="str">
        <f t="array" ref="C296">UPPER(B296)</f>
        <v>SMUKTHAPURAM@GMAIL.COM</v>
      </c>
      <c r="D296" s="250" t="s">
        <v>821</v>
      </c>
      <c r="E296" s="250" t="s">
        <v>4406</v>
      </c>
      <c r="F296" s="252" t="str">
        <f t="shared" si="1572"/>
        <v>SURESHMUKTHAPURAM</v>
      </c>
      <c r="G296" s="253">
        <v>2146744997</v>
      </c>
      <c r="H296" s="250" t="s">
        <v>18</v>
      </c>
      <c r="I296" s="250" t="s">
        <v>2493</v>
      </c>
      <c r="J296" s="96"/>
      <c r="K296" s="96"/>
      <c r="L296" s="96"/>
      <c r="M296" s="96"/>
      <c r="N296" s="96"/>
      <c r="O296" s="96"/>
      <c r="P296" s="250" t="s">
        <v>3992</v>
      </c>
      <c r="Q296" s="250" t="s">
        <v>23</v>
      </c>
      <c r="R296" s="96"/>
      <c r="S296" s="276" t="s">
        <v>1727</v>
      </c>
      <c r="T296" s="255" t="str">
        <f t="shared" si="1573"/>
        <v/>
      </c>
      <c r="U296" s="96" t="str">
        <f t="shared" ref="U296:V296" si="1878">IF(OR(($T296 = "Y"),ISNUMBER(SEARCH(U$1, $L296)), ISNUMBER(SEARCH(U$1, $N296)), ISNUMBER(SEARCH(U$1, $P296))), "Y", "")</f>
        <v/>
      </c>
      <c r="V296" s="255" t="str">
        <f t="shared" si="1878"/>
        <v/>
      </c>
      <c r="W296" s="96" t="str">
        <f t="shared" ref="W296:X296" si="1879">IF(OR(($V296="Y"),($T296 = "Y"),ISNUMBER(SEARCH(W$1, $L296)), ISNUMBER(SEARCH(W$1, $N296)), ISNUMBER(SEARCH(W$1, $P296))), "Y", "")</f>
        <v/>
      </c>
      <c r="X296" s="254" t="str">
        <f t="shared" si="1879"/>
        <v>Y</v>
      </c>
      <c r="Y296" s="255" t="str">
        <f t="shared" si="1576"/>
        <v/>
      </c>
      <c r="Z296" s="96" t="str">
        <f t="shared" ref="Z296:AA296" si="1880">IF(OR(($Y296="Y"),($T296 = "Y"),ISNUMBER(SEARCH(Z$1, $L296)), ISNUMBER(SEARCH(Z$1, $N296)), ISNUMBER(SEARCH(Z$1, $P296))), "Y", "")</f>
        <v/>
      </c>
      <c r="AA296" s="254" t="str">
        <f t="shared" si="1880"/>
        <v>Y</v>
      </c>
      <c r="AB296" s="96" t="str">
        <f t="shared" ref="AB296:AC296" si="1881">IF(OR(($T296 = "Y"),ISNUMBER(SEARCH(AB$1, $L296)), ISNUMBER(SEARCH(AB$1, $N296)), ISNUMBER(SEARCH(AB$1, $P296))), "Y", "")</f>
        <v/>
      </c>
      <c r="AC296" s="255" t="str">
        <f t="shared" si="1881"/>
        <v/>
      </c>
      <c r="AD296" s="96" t="str">
        <f t="shared" ref="AD296:AE296" si="1882">IF(OR(($AC296="Y"),($T296 = "Y"),ISNUMBER(SEARCH(AD$1, $L296)), ISNUMBER(SEARCH(AD$1, $N296)), ISNUMBER(SEARCH(AD$1, $P296))), "Y", "")</f>
        <v/>
      </c>
      <c r="AE296" s="96" t="str">
        <f t="shared" si="1882"/>
        <v/>
      </c>
      <c r="AF296" s="96" t="str">
        <f t="shared" si="1580"/>
        <v/>
      </c>
      <c r="AG296" s="15">
        <f t="shared" si="476"/>
        <v>2</v>
      </c>
      <c r="AH296" s="250" t="s">
        <v>3539</v>
      </c>
      <c r="AI296" s="96" t="str">
        <f>IF((U296="Y"),AH296,"")</f>
        <v/>
      </c>
      <c r="AJ296" s="96" t="str">
        <f>IF((W296="Y"),AH296,"")</f>
        <v/>
      </c>
      <c r="AK296" s="235" t="str">
        <f>IF((X296="Y"),AH296,"")</f>
        <v>CM</v>
      </c>
      <c r="AL296" s="96" t="str">
        <f>IF((Z296="Y"),AH296,"")</f>
        <v/>
      </c>
      <c r="AM296" s="256" t="str">
        <f>IF((AA296="Y"),AH296,"")</f>
        <v>CM</v>
      </c>
      <c r="AN296" s="96" t="str">
        <f>IF((AB296="Y"),AH296,"")</f>
        <v/>
      </c>
      <c r="AO296" s="264" t="str">
        <f>IF((AB296="Y"),AH296,"")</f>
        <v/>
      </c>
      <c r="AP296" s="96" t="str">
        <f>IF((AD296="Y"),AH296,"")</f>
        <v/>
      </c>
      <c r="AQ296" s="96" t="str">
        <f>IF((AE296="Y"),AH296,"")</f>
        <v/>
      </c>
      <c r="AR296" s="96"/>
      <c r="AS296" s="96" t="str">
        <f>IF((AF296="Y"),AH296,"")</f>
        <v/>
      </c>
      <c r="AT296" s="96"/>
      <c r="AU296" s="250" t="s">
        <v>174</v>
      </c>
      <c r="AV296" s="250" t="s">
        <v>979</v>
      </c>
      <c r="AW296" s="96"/>
      <c r="AX296" s="96"/>
      <c r="AY296" s="96"/>
      <c r="AZ296" s="96"/>
      <c r="BA296" s="96"/>
      <c r="BB296" s="96"/>
      <c r="BC296" s="96"/>
      <c r="BD296" s="96"/>
      <c r="BE296" s="96"/>
      <c r="BF296" s="96"/>
      <c r="BG296" s="96"/>
      <c r="BH296" s="96"/>
      <c r="BI296" s="96"/>
      <c r="BJ296" s="96"/>
      <c r="BK296" s="96"/>
      <c r="BL296" s="96"/>
      <c r="BM296" s="96"/>
      <c r="BN296" s="96"/>
      <c r="BO296" s="96"/>
      <c r="BP296" s="96"/>
      <c r="BQ296" s="96"/>
      <c r="BR296" s="96"/>
      <c r="BS296" s="96"/>
      <c r="BT296" s="96"/>
      <c r="BU296" s="96"/>
      <c r="BV296" s="96"/>
      <c r="BW296" s="96"/>
      <c r="BX296" s="96"/>
      <c r="BY296" s="96"/>
      <c r="BZ296" s="96"/>
      <c r="CA296" s="96"/>
      <c r="CB296" s="96"/>
      <c r="CC296" s="96"/>
      <c r="CD296" s="96"/>
      <c r="CE296" s="96"/>
      <c r="CF296" s="96"/>
    </row>
    <row r="297" spans="1:84" ht="20.399999999999999">
      <c r="A297" s="249">
        <v>45101.510554687498</v>
      </c>
      <c r="B297" s="250" t="s">
        <v>4407</v>
      </c>
      <c r="C297" s="251" t="str">
        <f t="array" ref="C297">UPPER(B297)</f>
        <v>ASHARANI.BORA@GMAIL.COM</v>
      </c>
      <c r="D297" s="261" t="s">
        <v>77</v>
      </c>
      <c r="E297" s="250" t="s">
        <v>3734</v>
      </c>
      <c r="F297" s="252" t="str">
        <f t="shared" si="1572"/>
        <v>ASHABORA</v>
      </c>
      <c r="G297" s="253">
        <v>3109389335</v>
      </c>
      <c r="H297" s="250" t="s">
        <v>18</v>
      </c>
      <c r="I297" s="250" t="s">
        <v>2493</v>
      </c>
      <c r="J297" s="96"/>
      <c r="K297" s="96"/>
      <c r="L297" s="96"/>
      <c r="M297" s="96"/>
      <c r="N297" s="96"/>
      <c r="O297" s="250" t="s">
        <v>4408</v>
      </c>
      <c r="P297" s="250" t="s">
        <v>3509</v>
      </c>
      <c r="Q297" s="250" t="s">
        <v>23</v>
      </c>
      <c r="R297" s="96"/>
      <c r="S297" s="276" t="s">
        <v>1731</v>
      </c>
      <c r="T297" s="255" t="str">
        <f t="shared" si="1573"/>
        <v/>
      </c>
      <c r="U297" s="96" t="str">
        <f t="shared" ref="U297:V297" si="1883">IF(OR(($T297 = "Y"),ISNUMBER(SEARCH(U$1, $L297)), ISNUMBER(SEARCH(U$1, $N297)), ISNUMBER(SEARCH(U$1, $P297))), "Y", "")</f>
        <v/>
      </c>
      <c r="V297" s="255" t="str">
        <f t="shared" si="1883"/>
        <v/>
      </c>
      <c r="W297" s="96" t="str">
        <f t="shared" ref="W297:X297" si="1884">IF(OR(($V297="Y"),($T297 = "Y"),ISNUMBER(SEARCH(W$1, $L297)), ISNUMBER(SEARCH(W$1, $N297)), ISNUMBER(SEARCH(W$1, $P297))), "Y", "")</f>
        <v/>
      </c>
      <c r="X297" s="96" t="str">
        <f t="shared" si="1884"/>
        <v/>
      </c>
      <c r="Y297" s="255" t="str">
        <f t="shared" si="1576"/>
        <v/>
      </c>
      <c r="Z297" s="96" t="str">
        <f t="shared" ref="Z297:AA297" si="1885">IF(OR(($Y297="Y"),($T297 = "Y"),ISNUMBER(SEARCH(Z$1, $L297)), ISNUMBER(SEARCH(Z$1, $N297)), ISNUMBER(SEARCH(Z$1, $P297))), "Y", "")</f>
        <v/>
      </c>
      <c r="AA297" s="96" t="str">
        <f t="shared" si="1885"/>
        <v/>
      </c>
      <c r="AB297" s="96" t="str">
        <f t="shared" ref="AB297:AC297" si="1886">IF(OR(($T297 = "Y"),ISNUMBER(SEARCH(AB$1, $L297)), ISNUMBER(SEARCH(AB$1, $N297)), ISNUMBER(SEARCH(AB$1, $P297))), "Y", "")</f>
        <v/>
      </c>
      <c r="AC297" s="255" t="str">
        <f t="shared" si="1886"/>
        <v/>
      </c>
      <c r="AD297" s="96" t="str">
        <f t="shared" ref="AD297:AE297" si="1887">IF(OR(($AC297="Y"),($T297 = "Y"),ISNUMBER(SEARCH(AD$1, $L297)), ISNUMBER(SEARCH(AD$1, $N297)), ISNUMBER(SEARCH(AD$1, $P297))), "Y", "")</f>
        <v/>
      </c>
      <c r="AE297" s="254" t="str">
        <f t="shared" si="1887"/>
        <v>Y</v>
      </c>
      <c r="AF297" s="96" t="str">
        <f t="shared" si="1580"/>
        <v/>
      </c>
      <c r="AG297" s="15">
        <f t="shared" si="476"/>
        <v>1</v>
      </c>
      <c r="AH297" s="250" t="s">
        <v>3546</v>
      </c>
      <c r="AI297" s="96" t="str">
        <f>IF(AND((S297="F"),(U297="Y")),"MP","")</f>
        <v/>
      </c>
      <c r="AJ297" s="96" t="str">
        <f>IF(AND((S297="F"),(W297="Y")),"MP","")</f>
        <v/>
      </c>
      <c r="AK297" s="96" t="str">
        <f>IF(AND((S297="F"),(X297="Y")),"MP","")</f>
        <v/>
      </c>
      <c r="AL297" s="96" t="str">
        <f>IF(AND((S297="F"),(Z297="Y")),"MP","")</f>
        <v/>
      </c>
      <c r="AM297" s="262" t="str">
        <f>IF((AA297="Y"),AI297,"")</f>
        <v/>
      </c>
      <c r="AN297" s="96" t="str">
        <f>IF(AND((S297="F"),(AB297="Y")),"MP","")</f>
        <v/>
      </c>
      <c r="AO297" s="264" t="str">
        <f>IF(AND((S297="F"),(AB297="Y")),"MP","")</f>
        <v/>
      </c>
      <c r="AP297" s="96" t="str">
        <f>IF(AND((S297="F"),(AD297="Y")),"MP","")</f>
        <v/>
      </c>
      <c r="AQ297" s="235" t="str">
        <f>IF(AND((S297="F"),(AE297="Y")),"MP","")</f>
        <v>MP</v>
      </c>
      <c r="AR297" s="96" t="str">
        <f>IF(AND((T297="F"),(AD297="Y")),"MP","")</f>
        <v/>
      </c>
      <c r="AS297" s="96" t="str">
        <f>IF(AND((S297="F"),(AF297="Y")),"MP","")</f>
        <v/>
      </c>
      <c r="AT297" s="96"/>
      <c r="AU297" s="96"/>
      <c r="AV297" s="96"/>
      <c r="AW297" s="96"/>
      <c r="AX297" s="96"/>
      <c r="AY297" s="96"/>
      <c r="AZ297" s="96"/>
      <c r="BA297" s="96"/>
      <c r="BB297" s="96"/>
      <c r="BC297" s="96"/>
      <c r="BD297" s="96"/>
      <c r="BE297" s="96"/>
      <c r="BF297" s="96"/>
      <c r="BG297" s="96"/>
      <c r="BH297" s="96"/>
      <c r="BI297" s="96"/>
      <c r="BJ297" s="96"/>
      <c r="BK297" s="96"/>
      <c r="BL297" s="96"/>
      <c r="BM297" s="96"/>
      <c r="BN297" s="96"/>
      <c r="BO297" s="96"/>
      <c r="BP297" s="96"/>
      <c r="BQ297" s="96"/>
      <c r="BR297" s="96"/>
      <c r="BS297" s="96"/>
      <c r="BT297" s="96"/>
      <c r="BU297" s="96"/>
      <c r="BV297" s="96"/>
      <c r="BW297" s="96"/>
      <c r="BX297" s="96"/>
      <c r="BY297" s="96"/>
      <c r="BZ297" s="96"/>
      <c r="CA297" s="96"/>
      <c r="CB297" s="96"/>
      <c r="CC297" s="96"/>
      <c r="CD297" s="96"/>
      <c r="CE297" s="96"/>
      <c r="CF297" s="96"/>
    </row>
    <row r="298" spans="1:84" ht="20.399999999999999">
      <c r="A298" s="249">
        <v>45101.625326365742</v>
      </c>
      <c r="B298" s="250" t="s">
        <v>3739</v>
      </c>
      <c r="C298" s="251" t="str">
        <f t="array" ref="C298">UPPER(B298)</f>
        <v>NAGESH346@GMAIL.COM</v>
      </c>
      <c r="D298" s="250" t="s">
        <v>4409</v>
      </c>
      <c r="E298" s="250" t="s">
        <v>4410</v>
      </c>
      <c r="F298" s="252" t="str">
        <f t="shared" si="1572"/>
        <v xml:space="preserve">NAGESWARAKONDRAGANTI </v>
      </c>
      <c r="G298" s="253">
        <v>2144919759</v>
      </c>
      <c r="H298" s="250" t="s">
        <v>18</v>
      </c>
      <c r="I298" s="250" t="s">
        <v>20</v>
      </c>
      <c r="J298" s="250" t="s">
        <v>3742</v>
      </c>
      <c r="K298" s="250" t="s">
        <v>30</v>
      </c>
      <c r="L298" s="250" t="s">
        <v>3505</v>
      </c>
      <c r="M298" s="96"/>
      <c r="N298" s="96"/>
      <c r="O298" s="96"/>
      <c r="P298" s="96"/>
      <c r="Q298" s="250" t="s">
        <v>23</v>
      </c>
      <c r="R298" s="96"/>
      <c r="S298" s="276" t="s">
        <v>1727</v>
      </c>
      <c r="T298" s="255" t="str">
        <f t="shared" si="1573"/>
        <v/>
      </c>
      <c r="U298" s="96" t="str">
        <f t="shared" ref="U298:V298" si="1888">IF(OR(($T298 = "Y"),ISNUMBER(SEARCH(U$1, $L298)), ISNUMBER(SEARCH(U$1, $N298)), ISNUMBER(SEARCH(U$1, $P298))), "Y", "")</f>
        <v/>
      </c>
      <c r="V298" s="255" t="str">
        <f t="shared" si="1888"/>
        <v/>
      </c>
      <c r="W298" s="96" t="str">
        <f t="shared" ref="W298:X298" si="1889">IF(OR(($V298="Y"),($T298 = "Y"),ISNUMBER(SEARCH(W$1, $L298)), ISNUMBER(SEARCH(W$1, $N298)), ISNUMBER(SEARCH(W$1, $P298))), "Y", "")</f>
        <v/>
      </c>
      <c r="X298" s="96" t="str">
        <f t="shared" si="1889"/>
        <v/>
      </c>
      <c r="Y298" s="255" t="str">
        <f t="shared" si="1576"/>
        <v/>
      </c>
      <c r="Z298" s="96" t="str">
        <f t="shared" ref="Z298:AA298" si="1890">IF(OR(($Y298="Y"),($T298 = "Y"),ISNUMBER(SEARCH(Z$1, $L298)), ISNUMBER(SEARCH(Z$1, $N298)), ISNUMBER(SEARCH(Z$1, $P298))), "Y", "")</f>
        <v/>
      </c>
      <c r="AA298" s="254" t="str">
        <f t="shared" si="1890"/>
        <v>Y</v>
      </c>
      <c r="AB298" s="96" t="str">
        <f t="shared" ref="AB298:AC298" si="1891">IF(OR(($T298 = "Y"),ISNUMBER(SEARCH(AB$1, $L298)), ISNUMBER(SEARCH(AB$1, $N298)), ISNUMBER(SEARCH(AB$1, $P298))), "Y", "")</f>
        <v/>
      </c>
      <c r="AC298" s="255" t="str">
        <f t="shared" si="1891"/>
        <v/>
      </c>
      <c r="AD298" s="96" t="str">
        <f t="shared" ref="AD298:AE298" si="1892">IF(OR(($AC298="Y"),($T298 = "Y"),ISNUMBER(SEARCH(AD$1, $L298)), ISNUMBER(SEARCH(AD$1, $N298)), ISNUMBER(SEARCH(AD$1, $P298))), "Y", "")</f>
        <v/>
      </c>
      <c r="AE298" s="96" t="str">
        <f t="shared" si="1892"/>
        <v/>
      </c>
      <c r="AF298" s="96" t="str">
        <f t="shared" si="1580"/>
        <v/>
      </c>
      <c r="AG298" s="15">
        <f t="shared" si="476"/>
        <v>1</v>
      </c>
      <c r="AH298" s="250" t="s">
        <v>1743</v>
      </c>
      <c r="AI298" s="96" t="str">
        <f t="shared" ref="AI298:AI351" si="1893">IF((U298="Y"),AH298,"")</f>
        <v/>
      </c>
      <c r="AJ298" s="96" t="str">
        <f t="shared" ref="AJ298:AJ349" si="1894">IF((W298="Y"),AH298,"")</f>
        <v/>
      </c>
      <c r="AK298" s="96" t="str">
        <f t="shared" ref="AK298:AK351" si="1895">IF((X298="Y"),AH298,"")</f>
        <v/>
      </c>
      <c r="AL298" s="96" t="str">
        <f t="shared" ref="AL298:AL351" si="1896">IF((Z298="Y"),AH298,"")</f>
        <v/>
      </c>
      <c r="AM298" s="256" t="str">
        <f t="shared" ref="AM298:AM351" si="1897">IF((AA298="Y"),AH298,"")</f>
        <v>Reserve</v>
      </c>
      <c r="AN298" s="96" t="str">
        <f t="shared" ref="AN298:AN351" si="1898">IF((AB298="Y"),AH298,"")</f>
        <v/>
      </c>
      <c r="AO298" s="264" t="str">
        <f t="shared" ref="AO298:AO321" si="1899">IF((AB298="Y"),AH298,"")</f>
        <v/>
      </c>
      <c r="AP298" s="96" t="str">
        <f t="shared" ref="AP298:AP351" si="1900">IF((AD298="Y"),AH298,"")</f>
        <v/>
      </c>
      <c r="AQ298" s="96" t="str">
        <f t="shared" ref="AQ298:AQ351" si="1901">IF((AE298="Y"),AH298,"")</f>
        <v/>
      </c>
      <c r="AR298" s="96"/>
      <c r="AS298" s="96" t="str">
        <f t="shared" ref="AS298:AS319" si="1902">IF((AF298="Y"),AH298,"")</f>
        <v/>
      </c>
      <c r="AT298" s="96"/>
      <c r="AU298" s="96"/>
      <c r="AV298" s="96"/>
      <c r="AW298" s="96"/>
      <c r="AX298" s="96"/>
      <c r="AY298" s="96"/>
      <c r="AZ298" s="96"/>
      <c r="BA298" s="96"/>
      <c r="BB298" s="96"/>
      <c r="BC298" s="96"/>
      <c r="BD298" s="96"/>
      <c r="BE298" s="96"/>
      <c r="BF298" s="96"/>
      <c r="BG298" s="96"/>
      <c r="BH298" s="96"/>
      <c r="BI298" s="96"/>
      <c r="BJ298" s="96"/>
      <c r="BK298" s="96"/>
      <c r="BL298" s="96"/>
      <c r="BM298" s="96"/>
      <c r="BN298" s="96"/>
      <c r="BO298" s="96"/>
      <c r="BP298" s="96"/>
      <c r="BQ298" s="96"/>
      <c r="BR298" s="96"/>
      <c r="BS298" s="96"/>
      <c r="BT298" s="96"/>
      <c r="BU298" s="96"/>
      <c r="BV298" s="96"/>
      <c r="BW298" s="96"/>
      <c r="BX298" s="96"/>
      <c r="BY298" s="96"/>
      <c r="BZ298" s="96"/>
      <c r="CA298" s="96"/>
      <c r="CB298" s="96"/>
      <c r="CC298" s="96"/>
      <c r="CD298" s="96"/>
      <c r="CE298" s="96"/>
      <c r="CF298" s="96"/>
    </row>
    <row r="299" spans="1:84" ht="20.399999999999999">
      <c r="A299" s="249">
        <v>45101.642259583328</v>
      </c>
      <c r="B299" s="250" t="s">
        <v>462</v>
      </c>
      <c r="C299" s="251" t="str">
        <f t="array" ref="C299">UPPER(B299)</f>
        <v>VIJAY.POLINENI@GMAIL.COM</v>
      </c>
      <c r="D299" s="250" t="s">
        <v>463</v>
      </c>
      <c r="E299" s="250" t="s">
        <v>464</v>
      </c>
      <c r="F299" s="252" t="str">
        <f t="shared" si="1572"/>
        <v>VIJAYPOLINENI</v>
      </c>
      <c r="G299" s="253">
        <v>7324235571</v>
      </c>
      <c r="H299" s="250" t="s">
        <v>18</v>
      </c>
      <c r="I299" s="250" t="s">
        <v>20</v>
      </c>
      <c r="J299" s="250" t="s">
        <v>465</v>
      </c>
      <c r="K299" s="250" t="s">
        <v>373</v>
      </c>
      <c r="L299" s="250" t="s">
        <v>3498</v>
      </c>
      <c r="M299" s="96"/>
      <c r="N299" s="96"/>
      <c r="O299" s="96"/>
      <c r="P299" s="96"/>
      <c r="Q299" s="250" t="s">
        <v>23</v>
      </c>
      <c r="R299" s="96"/>
      <c r="S299" s="276" t="s">
        <v>1727</v>
      </c>
      <c r="T299" s="258" t="str">
        <f t="shared" si="1573"/>
        <v>Y</v>
      </c>
      <c r="U299" s="254" t="str">
        <f t="shared" ref="U299:V299" si="1903">IF(OR(($T299 = "Y"),ISNUMBER(SEARCH(U$1, $L299)), ISNUMBER(SEARCH(U$1, $N299)), ISNUMBER(SEARCH(U$1, $P299))), "Y", "")</f>
        <v>Y</v>
      </c>
      <c r="V299" s="258" t="str">
        <f t="shared" si="1903"/>
        <v>Y</v>
      </c>
      <c r="W299" s="254" t="str">
        <f t="shared" ref="W299:X299" si="1904">IF(OR(($V299="Y"),($T299 = "Y"),ISNUMBER(SEARCH(W$1, $L299)), ISNUMBER(SEARCH(W$1, $N299)), ISNUMBER(SEARCH(W$1, $P299))), "Y", "")</f>
        <v>Y</v>
      </c>
      <c r="X299" s="254" t="str">
        <f t="shared" si="1904"/>
        <v>Y</v>
      </c>
      <c r="Y299" s="258" t="str">
        <f t="shared" si="1576"/>
        <v>Y</v>
      </c>
      <c r="Z299" s="254" t="str">
        <f t="shared" ref="Z299:AA299" si="1905">IF(OR(($Y299="Y"),($T299 = "Y"),ISNUMBER(SEARCH(Z$1, $L299)), ISNUMBER(SEARCH(Z$1, $N299)), ISNUMBER(SEARCH(Z$1, $P299))), "Y", "")</f>
        <v>Y</v>
      </c>
      <c r="AA299" s="254" t="str">
        <f t="shared" si="1905"/>
        <v>Y</v>
      </c>
      <c r="AB299" s="254" t="str">
        <f t="shared" ref="AB299:AC299" si="1906">IF(OR(($T299 = "Y"),ISNUMBER(SEARCH(AB$1, $L299)), ISNUMBER(SEARCH(AB$1, $N299)), ISNUMBER(SEARCH(AB$1, $P299))), "Y", "")</f>
        <v>Y</v>
      </c>
      <c r="AC299" s="258" t="str">
        <f t="shared" si="1906"/>
        <v>Y</v>
      </c>
      <c r="AD299" s="254" t="str">
        <f t="shared" ref="AD299:AE299" si="1907">IF(OR(($AC299="Y"),($T299 = "Y"),ISNUMBER(SEARCH(AD$1, $L299)), ISNUMBER(SEARCH(AD$1, $N299)), ISNUMBER(SEARCH(AD$1, $P299))), "Y", "")</f>
        <v>Y</v>
      </c>
      <c r="AE299" s="254" t="str">
        <f t="shared" si="1907"/>
        <v>Y</v>
      </c>
      <c r="AF299" s="254" t="str">
        <f t="shared" si="1580"/>
        <v>Y</v>
      </c>
      <c r="AG299" s="15">
        <f t="shared" si="476"/>
        <v>9</v>
      </c>
      <c r="AH299" s="250" t="s">
        <v>3546</v>
      </c>
      <c r="AI299" s="235" t="str">
        <f t="shared" si="1893"/>
        <v>MP</v>
      </c>
      <c r="AJ299" s="235" t="str">
        <f t="shared" si="1894"/>
        <v>MP</v>
      </c>
      <c r="AK299" s="235" t="str">
        <f t="shared" si="1895"/>
        <v>MP</v>
      </c>
      <c r="AL299" s="235" t="str">
        <f t="shared" si="1896"/>
        <v>MP</v>
      </c>
      <c r="AM299" s="256" t="str">
        <f t="shared" si="1897"/>
        <v>MP</v>
      </c>
      <c r="AN299" s="235" t="str">
        <f t="shared" si="1898"/>
        <v>MP</v>
      </c>
      <c r="AO299" s="257" t="str">
        <f t="shared" si="1899"/>
        <v>MP</v>
      </c>
      <c r="AP299" s="235" t="str">
        <f t="shared" si="1900"/>
        <v>MP</v>
      </c>
      <c r="AQ299" s="235" t="str">
        <f t="shared" si="1901"/>
        <v>MP</v>
      </c>
      <c r="AR299" s="96"/>
      <c r="AS299" s="235" t="str">
        <f t="shared" si="1902"/>
        <v>MP</v>
      </c>
      <c r="AT299" s="96"/>
      <c r="AU299" s="250" t="s">
        <v>1727</v>
      </c>
      <c r="AV299" s="250" t="s">
        <v>979</v>
      </c>
      <c r="AW299" s="96"/>
      <c r="AX299" s="96"/>
      <c r="AY299" s="96"/>
      <c r="AZ299" s="96"/>
      <c r="BA299" s="96"/>
      <c r="BB299" s="96"/>
      <c r="BC299" s="96"/>
      <c r="BD299" s="96"/>
      <c r="BE299" s="96"/>
      <c r="BF299" s="96"/>
      <c r="BG299" s="96"/>
      <c r="BH299" s="96"/>
      <c r="BI299" s="96"/>
      <c r="BJ299" s="96"/>
      <c r="BK299" s="96"/>
      <c r="BL299" s="96"/>
      <c r="BM299" s="96"/>
      <c r="BN299" s="96"/>
      <c r="BO299" s="96"/>
      <c r="BP299" s="96"/>
      <c r="BQ299" s="96"/>
      <c r="BR299" s="96"/>
      <c r="BS299" s="96"/>
      <c r="BT299" s="96"/>
      <c r="BU299" s="96"/>
      <c r="BV299" s="96"/>
      <c r="BW299" s="96"/>
      <c r="BX299" s="96"/>
      <c r="BY299" s="96"/>
      <c r="BZ299" s="96"/>
      <c r="CA299" s="96"/>
      <c r="CB299" s="96"/>
      <c r="CC299" s="96"/>
      <c r="CD299" s="96"/>
      <c r="CE299" s="96"/>
      <c r="CF299" s="96"/>
    </row>
    <row r="300" spans="1:84" ht="20.399999999999999">
      <c r="A300" s="249">
        <v>45101.739894965278</v>
      </c>
      <c r="B300" s="250" t="s">
        <v>1148</v>
      </c>
      <c r="C300" s="251" t="str">
        <f t="array" ref="C300">UPPER(B300)</f>
        <v>KVIJY@YAHOO.COM</v>
      </c>
      <c r="D300" s="250" t="s">
        <v>463</v>
      </c>
      <c r="E300" s="250" t="s">
        <v>1149</v>
      </c>
      <c r="F300" s="252" t="str">
        <f t="shared" si="1572"/>
        <v>VIJAYKOLLAPANENI</v>
      </c>
      <c r="G300" s="253">
        <v>8193259576</v>
      </c>
      <c r="H300" s="250" t="s">
        <v>18</v>
      </c>
      <c r="I300" s="250" t="s">
        <v>20</v>
      </c>
      <c r="J300" s="250" t="s">
        <v>1149</v>
      </c>
      <c r="K300" s="250" t="s">
        <v>227</v>
      </c>
      <c r="L300" s="250" t="s">
        <v>4411</v>
      </c>
      <c r="M300" s="96"/>
      <c r="N300" s="96"/>
      <c r="O300" s="96"/>
      <c r="P300" s="96"/>
      <c r="Q300" s="250" t="s">
        <v>23</v>
      </c>
      <c r="R300" s="96"/>
      <c r="S300" s="276" t="s">
        <v>1727</v>
      </c>
      <c r="T300" s="255" t="str">
        <f t="shared" si="1573"/>
        <v/>
      </c>
      <c r="U300" s="96" t="str">
        <f t="shared" ref="U300:V300" si="1908">IF(OR(($T300 = "Y"),ISNUMBER(SEARCH(U$1, $L300)), ISNUMBER(SEARCH(U$1, $N300)), ISNUMBER(SEARCH(U$1, $P300))), "Y", "")</f>
        <v/>
      </c>
      <c r="V300" s="258" t="str">
        <f t="shared" si="1908"/>
        <v>Y</v>
      </c>
      <c r="W300" s="254" t="str">
        <f t="shared" ref="W300:X300" si="1909">IF(OR(($V300="Y"),($T300 = "Y"),ISNUMBER(SEARCH(W$1, $L300)), ISNUMBER(SEARCH(W$1, $N300)), ISNUMBER(SEARCH(W$1, $P300))), "Y", "")</f>
        <v>Y</v>
      </c>
      <c r="X300" s="254" t="str">
        <f t="shared" si="1909"/>
        <v>Y</v>
      </c>
      <c r="Y300" s="258" t="str">
        <f t="shared" si="1576"/>
        <v>Y</v>
      </c>
      <c r="Z300" s="254" t="str">
        <f t="shared" ref="Z300:AA300" si="1910">IF(OR(($Y300="Y"),($T300 = "Y"),ISNUMBER(SEARCH(Z$1, $L300)), ISNUMBER(SEARCH(Z$1, $N300)), ISNUMBER(SEARCH(Z$1, $P300))), "Y", "")</f>
        <v>Y</v>
      </c>
      <c r="AA300" s="254" t="str">
        <f t="shared" si="1910"/>
        <v>Y</v>
      </c>
      <c r="AB300" s="254" t="str">
        <f t="shared" ref="AB300:AC300" si="1911">IF(OR(($T300 = "Y"),ISNUMBER(SEARCH(AB$1, $L300)), ISNUMBER(SEARCH(AB$1, $N300)), ISNUMBER(SEARCH(AB$1, $P300))), "Y", "")</f>
        <v>Y</v>
      </c>
      <c r="AC300" s="258" t="str">
        <f t="shared" si="1911"/>
        <v>Y</v>
      </c>
      <c r="AD300" s="254" t="str">
        <f t="shared" ref="AD300:AE300" si="1912">IF(OR(($AC300="Y"),($T300 = "Y"),ISNUMBER(SEARCH(AD$1, $L300)), ISNUMBER(SEARCH(AD$1, $N300)), ISNUMBER(SEARCH(AD$1, $P300))), "Y", "")</f>
        <v>Y</v>
      </c>
      <c r="AE300" s="254" t="str">
        <f t="shared" si="1912"/>
        <v>Y</v>
      </c>
      <c r="AF300" s="96" t="str">
        <f t="shared" si="1580"/>
        <v/>
      </c>
      <c r="AG300" s="15">
        <f t="shared" si="476"/>
        <v>7</v>
      </c>
      <c r="AH300" s="250" t="s">
        <v>3539</v>
      </c>
      <c r="AI300" s="96" t="str">
        <f t="shared" si="1893"/>
        <v/>
      </c>
      <c r="AJ300" s="235" t="str">
        <f t="shared" si="1894"/>
        <v>CM</v>
      </c>
      <c r="AK300" s="235" t="str">
        <f t="shared" si="1895"/>
        <v>CM</v>
      </c>
      <c r="AL300" s="235" t="str">
        <f t="shared" si="1896"/>
        <v>CM</v>
      </c>
      <c r="AM300" s="256" t="str">
        <f t="shared" si="1897"/>
        <v>CM</v>
      </c>
      <c r="AN300" s="235" t="str">
        <f t="shared" si="1898"/>
        <v>CM</v>
      </c>
      <c r="AO300" s="257" t="str">
        <f t="shared" si="1899"/>
        <v>CM</v>
      </c>
      <c r="AP300" s="235" t="str">
        <f t="shared" si="1900"/>
        <v>CM</v>
      </c>
      <c r="AQ300" s="235" t="str">
        <f t="shared" si="1901"/>
        <v>CM</v>
      </c>
      <c r="AR300" s="96"/>
      <c r="AS300" s="96" t="str">
        <f t="shared" si="1902"/>
        <v/>
      </c>
      <c r="AT300" s="96"/>
      <c r="AU300" s="250" t="s">
        <v>1727</v>
      </c>
      <c r="AV300" s="250" t="s">
        <v>979</v>
      </c>
      <c r="AW300" s="96"/>
      <c r="AX300" s="96"/>
      <c r="AY300" s="96"/>
      <c r="AZ300" s="96"/>
      <c r="BA300" s="96"/>
      <c r="BB300" s="96"/>
      <c r="BC300" s="96"/>
      <c r="BD300" s="96"/>
      <c r="BE300" s="96"/>
      <c r="BF300" s="96"/>
      <c r="BG300" s="96"/>
      <c r="BH300" s="96"/>
      <c r="BI300" s="96"/>
      <c r="BJ300" s="96"/>
      <c r="BK300" s="96"/>
      <c r="BL300" s="96"/>
      <c r="BM300" s="96"/>
      <c r="BN300" s="96"/>
      <c r="BO300" s="96"/>
      <c r="BP300" s="96"/>
      <c r="BQ300" s="96"/>
      <c r="BR300" s="96"/>
      <c r="BS300" s="96"/>
      <c r="BT300" s="96"/>
      <c r="BU300" s="96"/>
      <c r="BV300" s="96"/>
      <c r="BW300" s="96"/>
      <c r="BX300" s="96"/>
      <c r="BY300" s="96"/>
      <c r="BZ300" s="96"/>
      <c r="CA300" s="96"/>
      <c r="CB300" s="96"/>
      <c r="CC300" s="96"/>
      <c r="CD300" s="96"/>
      <c r="CE300" s="96"/>
      <c r="CF300" s="96"/>
    </row>
    <row r="301" spans="1:84" ht="20.399999999999999">
      <c r="A301" s="249">
        <v>45101.761332118054</v>
      </c>
      <c r="B301" s="250" t="s">
        <v>4412</v>
      </c>
      <c r="C301" s="251" t="str">
        <f t="array" ref="C301">UPPER(B301)</f>
        <v>EMAILMOULI@GMAIL.COM</v>
      </c>
      <c r="D301" s="250" t="s">
        <v>3655</v>
      </c>
      <c r="E301" s="250" t="s">
        <v>4413</v>
      </c>
      <c r="F301" s="252" t="str">
        <f t="shared" si="1572"/>
        <v xml:space="preserve">CHANDRAMOULIPADMASOLALA </v>
      </c>
      <c r="G301" s="253">
        <v>8178296430</v>
      </c>
      <c r="H301" s="250" t="s">
        <v>752</v>
      </c>
      <c r="I301" s="250" t="s">
        <v>2493</v>
      </c>
      <c r="J301" s="96"/>
      <c r="K301" s="96"/>
      <c r="L301" s="96"/>
      <c r="M301" s="96"/>
      <c r="N301" s="96"/>
      <c r="O301" s="96"/>
      <c r="P301" s="250" t="s">
        <v>3674</v>
      </c>
      <c r="Q301" s="250" t="s">
        <v>23</v>
      </c>
      <c r="R301" s="96"/>
      <c r="S301" s="276" t="s">
        <v>1727</v>
      </c>
      <c r="T301" s="255" t="str">
        <f t="shared" si="1573"/>
        <v/>
      </c>
      <c r="U301" s="96" t="str">
        <f t="shared" ref="U301:V301" si="1913">IF(OR(($T301 = "Y"),ISNUMBER(SEARCH(U$1, $L301)), ISNUMBER(SEARCH(U$1, $N301)), ISNUMBER(SEARCH(U$1, $P301))), "Y", "")</f>
        <v/>
      </c>
      <c r="V301" s="255" t="str">
        <f t="shared" si="1913"/>
        <v/>
      </c>
      <c r="W301" s="96" t="str">
        <f t="shared" ref="W301:X301" si="1914">IF(OR(($V301="Y"),($T301 = "Y"),ISNUMBER(SEARCH(W$1, $L301)), ISNUMBER(SEARCH(W$1, $N301)), ISNUMBER(SEARCH(W$1, $P301))), "Y", "")</f>
        <v/>
      </c>
      <c r="X301" s="96" t="str">
        <f t="shared" si="1914"/>
        <v/>
      </c>
      <c r="Y301" s="258" t="str">
        <f t="shared" si="1576"/>
        <v>Y</v>
      </c>
      <c r="Z301" s="254" t="str">
        <f t="shared" ref="Z301:AA301" si="1915">IF(OR(($Y301="Y"),($T301 = "Y"),ISNUMBER(SEARCH(Z$1, $L301)), ISNUMBER(SEARCH(Z$1, $N301)), ISNUMBER(SEARCH(Z$1, $P301))), "Y", "")</f>
        <v>Y</v>
      </c>
      <c r="AA301" s="254" t="str">
        <f t="shared" si="1915"/>
        <v>Y</v>
      </c>
      <c r="AB301" s="254" t="str">
        <f t="shared" ref="AB301:AC301" si="1916">IF(OR(($T301 = "Y"),ISNUMBER(SEARCH(AB$1, $L301)), ISNUMBER(SEARCH(AB$1, $N301)), ISNUMBER(SEARCH(AB$1, $P301))), "Y", "")</f>
        <v>Y</v>
      </c>
      <c r="AC301" s="255" t="str">
        <f t="shared" si="1916"/>
        <v/>
      </c>
      <c r="AD301" s="96" t="str">
        <f t="shared" ref="AD301:AE301" si="1917">IF(OR(($AC301="Y"),($T301 = "Y"),ISNUMBER(SEARCH(AD$1, $L301)), ISNUMBER(SEARCH(AD$1, $N301)), ISNUMBER(SEARCH(AD$1, $P301))), "Y", "")</f>
        <v/>
      </c>
      <c r="AE301" s="96" t="str">
        <f t="shared" si="1917"/>
        <v/>
      </c>
      <c r="AF301" s="96" t="str">
        <f t="shared" si="1580"/>
        <v/>
      </c>
      <c r="AG301" s="15">
        <f t="shared" si="476"/>
        <v>3</v>
      </c>
      <c r="AH301" s="96" t="s">
        <v>3539</v>
      </c>
      <c r="AI301" s="96" t="str">
        <f t="shared" si="1893"/>
        <v/>
      </c>
      <c r="AJ301" s="96" t="str">
        <f t="shared" si="1894"/>
        <v/>
      </c>
      <c r="AK301" s="96" t="str">
        <f t="shared" si="1895"/>
        <v/>
      </c>
      <c r="AL301" s="235" t="str">
        <f t="shared" si="1896"/>
        <v>CM</v>
      </c>
      <c r="AM301" s="256" t="str">
        <f t="shared" si="1897"/>
        <v>CM</v>
      </c>
      <c r="AN301" s="235" t="str">
        <f t="shared" si="1898"/>
        <v>CM</v>
      </c>
      <c r="AO301" s="257" t="str">
        <f t="shared" si="1899"/>
        <v>CM</v>
      </c>
      <c r="AP301" s="96" t="str">
        <f t="shared" si="1900"/>
        <v/>
      </c>
      <c r="AQ301" s="96" t="str">
        <f t="shared" si="1901"/>
        <v/>
      </c>
      <c r="AR301" s="96"/>
      <c r="AS301" s="96" t="str">
        <f t="shared" si="1902"/>
        <v/>
      </c>
      <c r="AT301" s="96"/>
      <c r="AU301" s="96"/>
      <c r="AV301" s="96"/>
      <c r="AW301" s="96"/>
      <c r="AX301" s="96"/>
      <c r="AY301" s="96"/>
      <c r="AZ301" s="96"/>
      <c r="BA301" s="96"/>
      <c r="BB301" s="96"/>
      <c r="BC301" s="96"/>
      <c r="BD301" s="96"/>
      <c r="BE301" s="96"/>
      <c r="BF301" s="96"/>
      <c r="BG301" s="96"/>
      <c r="BH301" s="96"/>
      <c r="BI301" s="96"/>
      <c r="BJ301" s="96"/>
      <c r="BK301" s="96"/>
      <c r="BL301" s="96"/>
      <c r="BM301" s="96"/>
      <c r="BN301" s="96"/>
      <c r="BO301" s="96"/>
      <c r="BP301" s="96"/>
      <c r="BQ301" s="96"/>
      <c r="BR301" s="96"/>
      <c r="BS301" s="96"/>
      <c r="BT301" s="96"/>
      <c r="BU301" s="96"/>
      <c r="BV301" s="96"/>
      <c r="BW301" s="96"/>
      <c r="BX301" s="96"/>
      <c r="BY301" s="96"/>
      <c r="BZ301" s="96"/>
      <c r="CA301" s="96"/>
      <c r="CB301" s="96"/>
      <c r="CC301" s="96"/>
      <c r="CD301" s="96"/>
      <c r="CE301" s="96"/>
      <c r="CF301" s="96"/>
    </row>
    <row r="302" spans="1:84" ht="20.399999999999999">
      <c r="A302" s="249">
        <v>45101.798743576393</v>
      </c>
      <c r="B302" s="250" t="s">
        <v>4414</v>
      </c>
      <c r="C302" s="251" t="str">
        <f t="array" ref="C302">UPPER(B302)</f>
        <v>BABURAOSEELAM@GMAIL.COM</v>
      </c>
      <c r="D302" s="250" t="s">
        <v>4108</v>
      </c>
      <c r="E302" s="250" t="s">
        <v>894</v>
      </c>
      <c r="F302" s="252" t="str">
        <f t="shared" si="1572"/>
        <v>BABURAOSEELAM</v>
      </c>
      <c r="G302" s="253">
        <v>3122188731</v>
      </c>
      <c r="H302" s="250" t="s">
        <v>18</v>
      </c>
      <c r="I302" s="250" t="s">
        <v>20</v>
      </c>
      <c r="J302" s="250" t="s">
        <v>4415</v>
      </c>
      <c r="K302" s="250" t="s">
        <v>227</v>
      </c>
      <c r="L302" s="250" t="s">
        <v>3498</v>
      </c>
      <c r="M302" s="96"/>
      <c r="N302" s="96"/>
      <c r="O302" s="96"/>
      <c r="P302" s="96"/>
      <c r="Q302" s="250" t="s">
        <v>23</v>
      </c>
      <c r="R302" s="96"/>
      <c r="S302" s="276" t="s">
        <v>1727</v>
      </c>
      <c r="T302" s="258" t="str">
        <f t="shared" si="1573"/>
        <v>Y</v>
      </c>
      <c r="U302" s="254" t="str">
        <f t="shared" ref="U302:V302" si="1918">IF(OR(($T302 = "Y"),ISNUMBER(SEARCH(U$1, $L302)), ISNUMBER(SEARCH(U$1, $N302)), ISNUMBER(SEARCH(U$1, $P302))), "Y", "")</f>
        <v>Y</v>
      </c>
      <c r="V302" s="258" t="str">
        <f t="shared" si="1918"/>
        <v>Y</v>
      </c>
      <c r="W302" s="254" t="str">
        <f t="shared" ref="W302:X302" si="1919">IF(OR(($V302="Y"),($T302 = "Y"),ISNUMBER(SEARCH(W$1, $L302)), ISNUMBER(SEARCH(W$1, $N302)), ISNUMBER(SEARCH(W$1, $P302))), "Y", "")</f>
        <v>Y</v>
      </c>
      <c r="X302" s="254" t="str">
        <f t="shared" si="1919"/>
        <v>Y</v>
      </c>
      <c r="Y302" s="258" t="str">
        <f t="shared" si="1576"/>
        <v>Y</v>
      </c>
      <c r="Z302" s="254" t="str">
        <f t="shared" ref="Z302:AA302" si="1920">IF(OR(($Y302="Y"),($T302 = "Y"),ISNUMBER(SEARCH(Z$1, $L302)), ISNUMBER(SEARCH(Z$1, $N302)), ISNUMBER(SEARCH(Z$1, $P302))), "Y", "")</f>
        <v>Y</v>
      </c>
      <c r="AA302" s="254" t="str">
        <f t="shared" si="1920"/>
        <v>Y</v>
      </c>
      <c r="AB302" s="254" t="str">
        <f t="shared" ref="AB302:AC302" si="1921">IF(OR(($T302 = "Y"),ISNUMBER(SEARCH(AB$1, $L302)), ISNUMBER(SEARCH(AB$1, $N302)), ISNUMBER(SEARCH(AB$1, $P302))), "Y", "")</f>
        <v>Y</v>
      </c>
      <c r="AC302" s="258" t="str">
        <f t="shared" si="1921"/>
        <v>Y</v>
      </c>
      <c r="AD302" s="254" t="str">
        <f t="shared" ref="AD302:AE302" si="1922">IF(OR(($AC302="Y"),($T302 = "Y"),ISNUMBER(SEARCH(AD$1, $L302)), ISNUMBER(SEARCH(AD$1, $N302)), ISNUMBER(SEARCH(AD$1, $P302))), "Y", "")</f>
        <v>Y</v>
      </c>
      <c r="AE302" s="254" t="str">
        <f t="shared" si="1922"/>
        <v>Y</v>
      </c>
      <c r="AF302" s="254" t="str">
        <f t="shared" si="1580"/>
        <v>Y</v>
      </c>
      <c r="AG302" s="15">
        <f t="shared" si="476"/>
        <v>9</v>
      </c>
      <c r="AH302" s="250" t="s">
        <v>3539</v>
      </c>
      <c r="AI302" s="235" t="str">
        <f t="shared" si="1893"/>
        <v>CM</v>
      </c>
      <c r="AJ302" s="235" t="str">
        <f t="shared" si="1894"/>
        <v>CM</v>
      </c>
      <c r="AK302" s="235" t="str">
        <f t="shared" si="1895"/>
        <v>CM</v>
      </c>
      <c r="AL302" s="235" t="str">
        <f t="shared" si="1896"/>
        <v>CM</v>
      </c>
      <c r="AM302" s="256" t="str">
        <f t="shared" si="1897"/>
        <v>CM</v>
      </c>
      <c r="AN302" s="235" t="str">
        <f t="shared" si="1898"/>
        <v>CM</v>
      </c>
      <c r="AO302" s="257" t="str">
        <f t="shared" si="1899"/>
        <v>CM</v>
      </c>
      <c r="AP302" s="235" t="str">
        <f t="shared" si="1900"/>
        <v>CM</v>
      </c>
      <c r="AQ302" s="235" t="str">
        <f t="shared" si="1901"/>
        <v>CM</v>
      </c>
      <c r="AR302" s="96"/>
      <c r="AS302" s="235" t="str">
        <f t="shared" si="1902"/>
        <v>CM</v>
      </c>
      <c r="AT302" s="96"/>
      <c r="AU302" s="250" t="s">
        <v>3748</v>
      </c>
      <c r="AV302" s="250" t="s">
        <v>3748</v>
      </c>
      <c r="AW302" s="96"/>
      <c r="AX302" s="96"/>
      <c r="AY302" s="96"/>
      <c r="AZ302" s="96"/>
      <c r="BA302" s="96"/>
      <c r="BB302" s="96"/>
      <c r="BC302" s="96"/>
      <c r="BD302" s="96"/>
      <c r="BE302" s="96"/>
      <c r="BF302" s="96"/>
      <c r="BG302" s="96"/>
      <c r="BH302" s="96"/>
      <c r="BI302" s="96"/>
      <c r="BJ302" s="96"/>
      <c r="BK302" s="96"/>
      <c r="BL302" s="96"/>
      <c r="BM302" s="96"/>
      <c r="BN302" s="96"/>
      <c r="BO302" s="96"/>
      <c r="BP302" s="96"/>
      <c r="BQ302" s="96"/>
      <c r="BR302" s="96"/>
      <c r="BS302" s="96"/>
      <c r="BT302" s="96"/>
      <c r="BU302" s="96"/>
      <c r="BV302" s="96"/>
      <c r="BW302" s="96"/>
      <c r="BX302" s="96"/>
      <c r="BY302" s="96"/>
      <c r="BZ302" s="96"/>
      <c r="CA302" s="96"/>
      <c r="CB302" s="96"/>
      <c r="CC302" s="96"/>
      <c r="CD302" s="96"/>
      <c r="CE302" s="96"/>
      <c r="CF302" s="96"/>
    </row>
    <row r="303" spans="1:84" ht="20.399999999999999">
      <c r="A303" s="281">
        <v>45102.00133515046</v>
      </c>
      <c r="B303" s="96" t="s">
        <v>4416</v>
      </c>
      <c r="C303" s="251" t="str">
        <f t="array" ref="C303">UPPER(B303)</f>
        <v>PREETHICHINTAM@GMAIL.COM</v>
      </c>
      <c r="D303" s="96" t="s">
        <v>4105</v>
      </c>
      <c r="E303" s="96" t="s">
        <v>4417</v>
      </c>
      <c r="F303" s="252" t="str">
        <f t="shared" si="1572"/>
        <v>PREETHICHINTAM</v>
      </c>
      <c r="G303" s="97">
        <v>9139075240</v>
      </c>
      <c r="H303" s="96" t="s">
        <v>18</v>
      </c>
      <c r="I303" s="96" t="s">
        <v>2493</v>
      </c>
      <c r="J303" s="96"/>
      <c r="K303" s="96"/>
      <c r="L303" s="96"/>
      <c r="M303" s="96"/>
      <c r="N303" s="96"/>
      <c r="O303" s="96" t="s">
        <v>4418</v>
      </c>
      <c r="P303" s="96" t="s">
        <v>4174</v>
      </c>
      <c r="Q303" s="96" t="s">
        <v>23</v>
      </c>
      <c r="R303" s="96"/>
      <c r="S303" s="96" t="s">
        <v>1731</v>
      </c>
      <c r="T303" s="255" t="str">
        <f t="shared" si="1573"/>
        <v/>
      </c>
      <c r="U303" s="96" t="str">
        <f t="shared" ref="U303:V303" si="1923">IF(OR(($T303 = "Y"),ISNUMBER(SEARCH(U$1, $L303)), ISNUMBER(SEARCH(U$1, $N303)), ISNUMBER(SEARCH(U$1, $P303))), "Y", "")</f>
        <v/>
      </c>
      <c r="V303" s="255" t="str">
        <f t="shared" si="1923"/>
        <v/>
      </c>
      <c r="W303" s="96" t="str">
        <f t="shared" ref="W303:X303" si="1924">IF(OR(($V303="Y"),($T303 = "Y"),ISNUMBER(SEARCH(W$1, $L303)), ISNUMBER(SEARCH(W$1, $N303)), ISNUMBER(SEARCH(W$1, $P303))), "Y", "")</f>
        <v/>
      </c>
      <c r="X303" s="96" t="str">
        <f t="shared" si="1924"/>
        <v/>
      </c>
      <c r="Y303" s="255" t="str">
        <f t="shared" si="1576"/>
        <v/>
      </c>
      <c r="Z303" s="254" t="str">
        <f t="shared" ref="Z303:AA303" si="1925">IF(OR(($Y303="Y"),($T303 = "Y"),ISNUMBER(SEARCH(Z$1, $L303)), ISNUMBER(SEARCH(Z$1, $N303)), ISNUMBER(SEARCH(Z$1, $P303))), "Y", "")</f>
        <v>Y</v>
      </c>
      <c r="AA303" s="96" t="str">
        <f t="shared" si="1925"/>
        <v/>
      </c>
      <c r="AB303" s="96" t="str">
        <f t="shared" ref="AB303:AC303" si="1926">IF(OR(($T303 = "Y"),ISNUMBER(SEARCH(AB$1, $L303)), ISNUMBER(SEARCH(AB$1, $N303)), ISNUMBER(SEARCH(AB$1, $P303))), "Y", "")</f>
        <v/>
      </c>
      <c r="AC303" s="255" t="str">
        <f t="shared" si="1926"/>
        <v/>
      </c>
      <c r="AD303" s="96" t="str">
        <f t="shared" ref="AD303:AE303" si="1927">IF(OR(($AC303="Y"),($T303 = "Y"),ISNUMBER(SEARCH(AD$1, $L303)), ISNUMBER(SEARCH(AD$1, $N303)), ISNUMBER(SEARCH(AD$1, $P303))), "Y", "")</f>
        <v/>
      </c>
      <c r="AE303" s="254" t="str">
        <f t="shared" si="1927"/>
        <v>Y</v>
      </c>
      <c r="AF303" s="96" t="str">
        <f t="shared" si="1580"/>
        <v/>
      </c>
      <c r="AG303" s="15">
        <f t="shared" si="476"/>
        <v>2</v>
      </c>
      <c r="AH303" s="96" t="s">
        <v>3546</v>
      </c>
      <c r="AI303" s="96" t="str">
        <f t="shared" si="1893"/>
        <v/>
      </c>
      <c r="AJ303" s="96" t="str">
        <f t="shared" si="1894"/>
        <v/>
      </c>
      <c r="AK303" s="96" t="str">
        <f t="shared" si="1895"/>
        <v/>
      </c>
      <c r="AL303" s="235" t="str">
        <f t="shared" si="1896"/>
        <v>MP</v>
      </c>
      <c r="AM303" s="262" t="str">
        <f t="shared" si="1897"/>
        <v/>
      </c>
      <c r="AN303" s="96" t="str">
        <f t="shared" si="1898"/>
        <v/>
      </c>
      <c r="AO303" s="264" t="str">
        <f t="shared" si="1899"/>
        <v/>
      </c>
      <c r="AP303" s="96" t="str">
        <f t="shared" si="1900"/>
        <v/>
      </c>
      <c r="AQ303" s="235" t="str">
        <f t="shared" si="1901"/>
        <v>MP</v>
      </c>
      <c r="AR303" s="96"/>
      <c r="AS303" s="96" t="str">
        <f t="shared" si="1902"/>
        <v/>
      </c>
      <c r="AT303" s="96"/>
      <c r="AU303" s="96"/>
      <c r="AV303" s="96"/>
      <c r="AW303" s="96"/>
      <c r="AX303" s="96"/>
      <c r="AY303" s="96"/>
      <c r="AZ303" s="96"/>
      <c r="BA303" s="96"/>
      <c r="BB303" s="96"/>
      <c r="BC303" s="96"/>
      <c r="BD303" s="96"/>
      <c r="BE303" s="96"/>
      <c r="BF303" s="96"/>
      <c r="BG303" s="96"/>
      <c r="BH303" s="96"/>
      <c r="BI303" s="96"/>
      <c r="BJ303" s="96"/>
      <c r="BK303" s="96"/>
      <c r="BL303" s="96"/>
      <c r="BM303" s="96"/>
      <c r="BN303" s="96"/>
      <c r="BO303" s="96"/>
      <c r="BP303" s="96"/>
      <c r="BQ303" s="96"/>
      <c r="BR303" s="96"/>
      <c r="BS303" s="96"/>
      <c r="BT303" s="96"/>
      <c r="BU303" s="96"/>
      <c r="BV303" s="96"/>
      <c r="BW303" s="96"/>
      <c r="BX303" s="96"/>
      <c r="BY303" s="96"/>
      <c r="BZ303" s="96"/>
      <c r="CA303" s="96"/>
      <c r="CB303" s="96"/>
      <c r="CC303" s="96"/>
      <c r="CD303" s="96"/>
      <c r="CE303" s="96"/>
      <c r="CF303" s="96"/>
    </row>
    <row r="304" spans="1:84" ht="20.399999999999999">
      <c r="A304" s="281">
        <v>45102.246771886574</v>
      </c>
      <c r="B304" s="96" t="s">
        <v>4419</v>
      </c>
      <c r="C304" s="251" t="str">
        <f t="array" ref="C304">UPPER(B304)</f>
        <v>SWATHIKIRAN999@GMAIL.COM</v>
      </c>
      <c r="D304" s="96" t="s">
        <v>754</v>
      </c>
      <c r="E304" s="96" t="s">
        <v>1073</v>
      </c>
      <c r="F304" s="252" t="str">
        <f t="shared" si="1572"/>
        <v>SWATHIKIRAN</v>
      </c>
      <c r="G304" s="97">
        <v>9253367848</v>
      </c>
      <c r="H304" s="96" t="s">
        <v>18</v>
      </c>
      <c r="I304" s="96" t="s">
        <v>20</v>
      </c>
      <c r="J304" s="96" t="s">
        <v>4420</v>
      </c>
      <c r="K304" s="96" t="s">
        <v>147</v>
      </c>
      <c r="L304" s="96" t="s">
        <v>4421</v>
      </c>
      <c r="M304" s="96"/>
      <c r="N304" s="96"/>
      <c r="O304" s="96"/>
      <c r="P304" s="96"/>
      <c r="Q304" s="96" t="s">
        <v>23</v>
      </c>
      <c r="R304" s="96"/>
      <c r="S304" s="96" t="s">
        <v>1731</v>
      </c>
      <c r="T304" s="255" t="str">
        <f t="shared" si="1573"/>
        <v/>
      </c>
      <c r="U304" s="96" t="str">
        <f t="shared" ref="U304:V304" si="1928">IF(OR(($T304 = "Y"),ISNUMBER(SEARCH(U$1, $L304)), ISNUMBER(SEARCH(U$1, $N304)), ISNUMBER(SEARCH(U$1, $P304))), "Y", "")</f>
        <v/>
      </c>
      <c r="V304" s="255" t="str">
        <f t="shared" si="1928"/>
        <v/>
      </c>
      <c r="W304" s="254" t="str">
        <f t="shared" ref="W304:X304" si="1929">IF(OR(($V304="Y"),($T304 = "Y"),ISNUMBER(SEARCH(W$1, $L304)), ISNUMBER(SEARCH(W$1, $N304)), ISNUMBER(SEARCH(W$1, $P304))), "Y", "")</f>
        <v>Y</v>
      </c>
      <c r="X304" s="254" t="str">
        <f t="shared" si="1929"/>
        <v>Y</v>
      </c>
      <c r="Y304" s="255" t="str">
        <f t="shared" si="1576"/>
        <v/>
      </c>
      <c r="Z304" s="254" t="str">
        <f t="shared" ref="Z304:AA304" si="1930">IF(OR(($Y304="Y"),($T304 = "Y"),ISNUMBER(SEARCH(Z$1, $L304)), ISNUMBER(SEARCH(Z$1, $N304)), ISNUMBER(SEARCH(Z$1, $P304))), "Y", "")</f>
        <v>Y</v>
      </c>
      <c r="AA304" s="254" t="str">
        <f t="shared" si="1930"/>
        <v>Y</v>
      </c>
      <c r="AB304" s="254" t="str">
        <f t="shared" ref="AB304:AC304" si="1931">IF(OR(($T304 = "Y"),ISNUMBER(SEARCH(AB$1, $L304)), ISNUMBER(SEARCH(AB$1, $N304)), ISNUMBER(SEARCH(AB$1, $P304))), "Y", "")</f>
        <v>Y</v>
      </c>
      <c r="AC304" s="255" t="str">
        <f t="shared" si="1931"/>
        <v/>
      </c>
      <c r="AD304" s="96" t="str">
        <f t="shared" ref="AD304:AE304" si="1932">IF(OR(($AC304="Y"),($T304 = "Y"),ISNUMBER(SEARCH(AD$1, $L304)), ISNUMBER(SEARCH(AD$1, $N304)), ISNUMBER(SEARCH(AD$1, $P304))), "Y", "")</f>
        <v/>
      </c>
      <c r="AE304" s="254" t="str">
        <f t="shared" si="1932"/>
        <v>Y</v>
      </c>
      <c r="AF304" s="96" t="str">
        <f t="shared" si="1580"/>
        <v/>
      </c>
      <c r="AG304" s="15">
        <f t="shared" si="476"/>
        <v>6</v>
      </c>
      <c r="AH304" s="96" t="s">
        <v>3546</v>
      </c>
      <c r="AI304" s="96" t="str">
        <f t="shared" si="1893"/>
        <v/>
      </c>
      <c r="AJ304" s="235" t="str">
        <f t="shared" si="1894"/>
        <v>MP</v>
      </c>
      <c r="AK304" s="235" t="str">
        <f t="shared" si="1895"/>
        <v>MP</v>
      </c>
      <c r="AL304" s="235" t="str">
        <f t="shared" si="1896"/>
        <v>MP</v>
      </c>
      <c r="AM304" s="256" t="str">
        <f t="shared" si="1897"/>
        <v>MP</v>
      </c>
      <c r="AN304" s="235" t="str">
        <f t="shared" si="1898"/>
        <v>MP</v>
      </c>
      <c r="AO304" s="257" t="str">
        <f t="shared" si="1899"/>
        <v>MP</v>
      </c>
      <c r="AP304" s="96" t="str">
        <f t="shared" si="1900"/>
        <v/>
      </c>
      <c r="AQ304" s="235" t="str">
        <f t="shared" si="1901"/>
        <v>MP</v>
      </c>
      <c r="AR304" s="96"/>
      <c r="AS304" s="96" t="str">
        <f t="shared" si="1902"/>
        <v/>
      </c>
      <c r="AT304" s="96"/>
      <c r="AU304" s="96"/>
      <c r="AV304" s="96"/>
      <c r="AW304" s="96"/>
      <c r="AX304" s="96"/>
      <c r="AY304" s="96"/>
      <c r="AZ304" s="96"/>
      <c r="BA304" s="96"/>
      <c r="BB304" s="96"/>
      <c r="BC304" s="96"/>
      <c r="BD304" s="96"/>
      <c r="BE304" s="96"/>
      <c r="BF304" s="96"/>
      <c r="BG304" s="96"/>
      <c r="BH304" s="96"/>
      <c r="BI304" s="96"/>
      <c r="BJ304" s="96"/>
      <c r="BK304" s="96"/>
      <c r="BL304" s="96"/>
      <c r="BM304" s="96"/>
      <c r="BN304" s="96"/>
      <c r="BO304" s="96"/>
      <c r="BP304" s="96"/>
      <c r="BQ304" s="96"/>
      <c r="BR304" s="96"/>
      <c r="BS304" s="96"/>
      <c r="BT304" s="96"/>
      <c r="BU304" s="96"/>
      <c r="BV304" s="96"/>
      <c r="BW304" s="96"/>
      <c r="BX304" s="96"/>
      <c r="BY304" s="96"/>
      <c r="BZ304" s="96"/>
      <c r="CA304" s="96"/>
      <c r="CB304" s="96"/>
      <c r="CC304" s="96"/>
      <c r="CD304" s="96"/>
      <c r="CE304" s="96"/>
      <c r="CF304" s="96"/>
    </row>
    <row r="305" spans="1:84" ht="20.399999999999999">
      <c r="A305" s="281">
        <v>45102.416138101849</v>
      </c>
      <c r="B305" s="96" t="s">
        <v>4422</v>
      </c>
      <c r="C305" s="251" t="str">
        <f t="array" ref="C305">UPPER(B305)</f>
        <v>ANUJ.YELLA@GMAIL.COM</v>
      </c>
      <c r="D305" s="96" t="s">
        <v>4423</v>
      </c>
      <c r="E305" s="96" t="s">
        <v>3787</v>
      </c>
      <c r="F305" s="252" t="str">
        <f t="shared" si="1572"/>
        <v>ANUJYELLA</v>
      </c>
      <c r="G305" s="96" t="s">
        <v>4424</v>
      </c>
      <c r="H305" s="96" t="s">
        <v>18</v>
      </c>
      <c r="I305" s="96" t="s">
        <v>35</v>
      </c>
      <c r="J305" s="96"/>
      <c r="K305" s="96"/>
      <c r="L305" s="96"/>
      <c r="M305" s="96" t="s">
        <v>156</v>
      </c>
      <c r="N305" s="96" t="s">
        <v>3505</v>
      </c>
      <c r="O305" s="96"/>
      <c r="P305" s="96"/>
      <c r="Q305" s="96" t="s">
        <v>23</v>
      </c>
      <c r="R305" s="96"/>
      <c r="S305" s="96" t="s">
        <v>1727</v>
      </c>
      <c r="T305" s="255" t="str">
        <f t="shared" si="1573"/>
        <v/>
      </c>
      <c r="U305" s="96" t="str">
        <f t="shared" ref="U305:V305" si="1933">IF(OR(($T305 = "Y"),ISNUMBER(SEARCH(U$1, $L305)), ISNUMBER(SEARCH(U$1, $N305)), ISNUMBER(SEARCH(U$1, $P305))), "Y", "")</f>
        <v/>
      </c>
      <c r="V305" s="255" t="str">
        <f t="shared" si="1933"/>
        <v/>
      </c>
      <c r="W305" s="96" t="str">
        <f t="shared" ref="W305:X305" si="1934">IF(OR(($V305="Y"),($T305 = "Y"),ISNUMBER(SEARCH(W$1, $L305)), ISNUMBER(SEARCH(W$1, $N305)), ISNUMBER(SEARCH(W$1, $P305))), "Y", "")</f>
        <v/>
      </c>
      <c r="X305" s="96" t="str">
        <f t="shared" si="1934"/>
        <v/>
      </c>
      <c r="Y305" s="255" t="str">
        <f t="shared" si="1576"/>
        <v/>
      </c>
      <c r="Z305" s="96" t="str">
        <f t="shared" ref="Z305:AA305" si="1935">IF(OR(($Y305="Y"),($T305 = "Y"),ISNUMBER(SEARCH(Z$1, $L305)), ISNUMBER(SEARCH(Z$1, $N305)), ISNUMBER(SEARCH(Z$1, $P305))), "Y", "")</f>
        <v/>
      </c>
      <c r="AA305" s="254" t="str">
        <f t="shared" si="1935"/>
        <v>Y</v>
      </c>
      <c r="AB305" s="96" t="str">
        <f t="shared" ref="AB305:AC305" si="1936">IF(OR(($T305 = "Y"),ISNUMBER(SEARCH(AB$1, $L305)), ISNUMBER(SEARCH(AB$1, $N305)), ISNUMBER(SEARCH(AB$1, $P305))), "Y", "")</f>
        <v/>
      </c>
      <c r="AC305" s="255" t="str">
        <f t="shared" si="1936"/>
        <v/>
      </c>
      <c r="AD305" s="96" t="str">
        <f t="shared" ref="AD305:AE305" si="1937">IF(OR(($AC305="Y"),($T305 = "Y"),ISNUMBER(SEARCH(AD$1, $L305)), ISNUMBER(SEARCH(AD$1, $N305)), ISNUMBER(SEARCH(AD$1, $P305))), "Y", "")</f>
        <v/>
      </c>
      <c r="AE305" s="96" t="str">
        <f t="shared" si="1937"/>
        <v/>
      </c>
      <c r="AF305" s="96" t="str">
        <f t="shared" si="1580"/>
        <v/>
      </c>
      <c r="AG305" s="15">
        <f t="shared" si="476"/>
        <v>1</v>
      </c>
      <c r="AH305" s="96" t="s">
        <v>1743</v>
      </c>
      <c r="AI305" s="96" t="str">
        <f t="shared" si="1893"/>
        <v/>
      </c>
      <c r="AJ305" s="96" t="str">
        <f t="shared" si="1894"/>
        <v/>
      </c>
      <c r="AK305" s="96" t="str">
        <f t="shared" si="1895"/>
        <v/>
      </c>
      <c r="AL305" s="96" t="str">
        <f t="shared" si="1896"/>
        <v/>
      </c>
      <c r="AM305" s="256" t="str">
        <f t="shared" si="1897"/>
        <v>Reserve</v>
      </c>
      <c r="AN305" s="96" t="str">
        <f t="shared" si="1898"/>
        <v/>
      </c>
      <c r="AO305" s="264" t="str">
        <f t="shared" si="1899"/>
        <v/>
      </c>
      <c r="AP305" s="96" t="str">
        <f t="shared" si="1900"/>
        <v/>
      </c>
      <c r="AQ305" s="96" t="str">
        <f t="shared" si="1901"/>
        <v/>
      </c>
      <c r="AR305" s="96"/>
      <c r="AS305" s="96" t="str">
        <f t="shared" si="1902"/>
        <v/>
      </c>
      <c r="AT305" s="96"/>
      <c r="AU305" s="96"/>
      <c r="AV305" s="96"/>
      <c r="AW305" s="96"/>
      <c r="AX305" s="96"/>
      <c r="AY305" s="96"/>
      <c r="AZ305" s="96"/>
      <c r="BA305" s="96"/>
      <c r="BB305" s="96"/>
      <c r="BC305" s="96"/>
      <c r="BD305" s="96"/>
      <c r="BE305" s="96"/>
      <c r="BF305" s="96"/>
      <c r="BG305" s="96"/>
      <c r="BH305" s="96"/>
      <c r="BI305" s="96"/>
      <c r="BJ305" s="96"/>
      <c r="BK305" s="96"/>
      <c r="BL305" s="96"/>
      <c r="BM305" s="96"/>
      <c r="BN305" s="96"/>
      <c r="BO305" s="96"/>
      <c r="BP305" s="96"/>
      <c r="BQ305" s="96"/>
      <c r="BR305" s="96"/>
      <c r="BS305" s="96"/>
      <c r="BT305" s="96"/>
      <c r="BU305" s="96"/>
      <c r="BV305" s="96"/>
      <c r="BW305" s="96"/>
      <c r="BX305" s="96"/>
      <c r="BY305" s="96"/>
      <c r="BZ305" s="96"/>
      <c r="CA305" s="96"/>
      <c r="CB305" s="96"/>
      <c r="CC305" s="96"/>
      <c r="CD305" s="96"/>
      <c r="CE305" s="96"/>
      <c r="CF305" s="96"/>
    </row>
    <row r="306" spans="1:84" ht="20.399999999999999">
      <c r="A306" s="281">
        <v>45102.444013657412</v>
      </c>
      <c r="B306" s="96" t="s">
        <v>4425</v>
      </c>
      <c r="C306" s="251" t="str">
        <f t="array" ref="C306">UPPER(B306)</f>
        <v>APARNA.GUHAN@GMAIL.COM</v>
      </c>
      <c r="D306" s="96" t="s">
        <v>4426</v>
      </c>
      <c r="E306" s="96" t="s">
        <v>4427</v>
      </c>
      <c r="F306" s="252" t="str">
        <f t="shared" si="1572"/>
        <v>APARNGUHAN</v>
      </c>
      <c r="G306" s="97">
        <v>9724008140</v>
      </c>
      <c r="H306" s="96" t="s">
        <v>18</v>
      </c>
      <c r="I306" s="96" t="s">
        <v>35</v>
      </c>
      <c r="J306" s="96"/>
      <c r="K306" s="96"/>
      <c r="L306" s="96"/>
      <c r="M306" s="96" t="s">
        <v>30</v>
      </c>
      <c r="N306" s="96" t="s">
        <v>3663</v>
      </c>
      <c r="O306" s="96"/>
      <c r="P306" s="96"/>
      <c r="Q306" s="96" t="s">
        <v>23</v>
      </c>
      <c r="R306" s="96"/>
      <c r="S306" s="96" t="s">
        <v>1727</v>
      </c>
      <c r="T306" s="255" t="str">
        <f t="shared" si="1573"/>
        <v/>
      </c>
      <c r="U306" s="96" t="str">
        <f t="shared" ref="U306:V306" si="1938">IF(OR(($T306 = "Y"),ISNUMBER(SEARCH(U$1, $L306)), ISNUMBER(SEARCH(U$1, $N306)), ISNUMBER(SEARCH(U$1, $P306))), "Y", "")</f>
        <v/>
      </c>
      <c r="V306" s="255" t="str">
        <f t="shared" si="1938"/>
        <v/>
      </c>
      <c r="W306" s="96" t="str">
        <f t="shared" ref="W306:X306" si="1939">IF(OR(($V306="Y"),($T306 = "Y"),ISNUMBER(SEARCH(W$1, $L306)), ISNUMBER(SEARCH(W$1, $N306)), ISNUMBER(SEARCH(W$1, $P306))), "Y", "")</f>
        <v/>
      </c>
      <c r="X306" s="96" t="str">
        <f t="shared" si="1939"/>
        <v/>
      </c>
      <c r="Y306" s="255" t="str">
        <f t="shared" si="1576"/>
        <v/>
      </c>
      <c r="Z306" s="96" t="str">
        <f t="shared" ref="Z306:AA306" si="1940">IF(OR(($Y306="Y"),($T306 = "Y"),ISNUMBER(SEARCH(Z$1, $L306)), ISNUMBER(SEARCH(Z$1, $N306)), ISNUMBER(SEARCH(Z$1, $P306))), "Y", "")</f>
        <v/>
      </c>
      <c r="AA306" s="254" t="str">
        <f t="shared" si="1940"/>
        <v>Y</v>
      </c>
      <c r="AB306" s="254" t="str">
        <f t="shared" ref="AB306:AC306" si="1941">IF(OR(($T306 = "Y"),ISNUMBER(SEARCH(AB$1, $L306)), ISNUMBER(SEARCH(AB$1, $N306)), ISNUMBER(SEARCH(AB$1, $P306))), "Y", "")</f>
        <v>Y</v>
      </c>
      <c r="AC306" s="255" t="str">
        <f t="shared" si="1941"/>
        <v/>
      </c>
      <c r="AD306" s="96" t="str">
        <f t="shared" ref="AD306:AE306" si="1942">IF(OR(($AC306="Y"),($T306 = "Y"),ISNUMBER(SEARCH(AD$1, $L306)), ISNUMBER(SEARCH(AD$1, $N306)), ISNUMBER(SEARCH(AD$1, $P306))), "Y", "")</f>
        <v/>
      </c>
      <c r="AE306" s="96" t="str">
        <f t="shared" si="1942"/>
        <v/>
      </c>
      <c r="AF306" s="96" t="str">
        <f t="shared" si="1580"/>
        <v/>
      </c>
      <c r="AG306" s="15">
        <f t="shared" si="476"/>
        <v>2</v>
      </c>
      <c r="AH306" s="96" t="s">
        <v>3546</v>
      </c>
      <c r="AI306" s="96" t="str">
        <f t="shared" si="1893"/>
        <v/>
      </c>
      <c r="AJ306" s="96" t="str">
        <f t="shared" si="1894"/>
        <v/>
      </c>
      <c r="AK306" s="96" t="str">
        <f t="shared" si="1895"/>
        <v/>
      </c>
      <c r="AL306" s="96" t="str">
        <f t="shared" si="1896"/>
        <v/>
      </c>
      <c r="AM306" s="256" t="str">
        <f t="shared" si="1897"/>
        <v>MP</v>
      </c>
      <c r="AN306" s="235" t="str">
        <f t="shared" si="1898"/>
        <v>MP</v>
      </c>
      <c r="AO306" s="257" t="str">
        <f t="shared" si="1899"/>
        <v>MP</v>
      </c>
      <c r="AP306" s="96" t="str">
        <f t="shared" si="1900"/>
        <v/>
      </c>
      <c r="AQ306" s="96" t="str">
        <f t="shared" si="1901"/>
        <v/>
      </c>
      <c r="AR306" s="96"/>
      <c r="AS306" s="96" t="str">
        <f t="shared" si="1902"/>
        <v/>
      </c>
      <c r="AT306" s="96"/>
      <c r="AU306" s="96"/>
      <c r="AV306" s="96"/>
      <c r="AW306" s="96"/>
      <c r="AX306" s="96"/>
      <c r="AY306" s="96"/>
      <c r="AZ306" s="96"/>
      <c r="BA306" s="96"/>
      <c r="BB306" s="96"/>
      <c r="BC306" s="96"/>
      <c r="BD306" s="96"/>
      <c r="BE306" s="96"/>
      <c r="BF306" s="96"/>
      <c r="BG306" s="96"/>
      <c r="BH306" s="96"/>
      <c r="BI306" s="96"/>
      <c r="BJ306" s="96"/>
      <c r="BK306" s="96"/>
      <c r="BL306" s="96"/>
      <c r="BM306" s="96"/>
      <c r="BN306" s="96"/>
      <c r="BO306" s="96"/>
      <c r="BP306" s="96"/>
      <c r="BQ306" s="96"/>
      <c r="BR306" s="96"/>
      <c r="BS306" s="96"/>
      <c r="BT306" s="96"/>
      <c r="BU306" s="96"/>
      <c r="BV306" s="96"/>
      <c r="BW306" s="96"/>
      <c r="BX306" s="96"/>
      <c r="BY306" s="96"/>
      <c r="BZ306" s="96"/>
      <c r="CA306" s="96"/>
      <c r="CB306" s="96"/>
      <c r="CC306" s="96"/>
      <c r="CD306" s="96"/>
      <c r="CE306" s="96"/>
      <c r="CF306" s="96"/>
    </row>
    <row r="307" spans="1:84" ht="20.399999999999999">
      <c r="A307" s="281">
        <v>45102.461748668982</v>
      </c>
      <c r="B307" s="96" t="s">
        <v>4428</v>
      </c>
      <c r="C307" s="251" t="str">
        <f t="array" ref="C307">UPPER(B307)</f>
        <v>2SRINIVAS@GMAIL.COM</v>
      </c>
      <c r="D307" s="96" t="s">
        <v>338</v>
      </c>
      <c r="E307" s="96" t="s">
        <v>4429</v>
      </c>
      <c r="F307" s="252" t="str">
        <f t="shared" si="1572"/>
        <v>SRINIVASSAMITA</v>
      </c>
      <c r="G307" s="97">
        <v>8485658827</v>
      </c>
      <c r="H307" s="96" t="s">
        <v>18</v>
      </c>
      <c r="I307" s="96" t="s">
        <v>20</v>
      </c>
      <c r="J307" s="96" t="s">
        <v>4430</v>
      </c>
      <c r="K307" s="96" t="s">
        <v>30</v>
      </c>
      <c r="L307" s="96" t="s">
        <v>4431</v>
      </c>
      <c r="M307" s="96"/>
      <c r="N307" s="96"/>
      <c r="O307" s="96"/>
      <c r="P307" s="96"/>
      <c r="Q307" s="96" t="s">
        <v>23</v>
      </c>
      <c r="R307" s="96"/>
      <c r="S307" s="96" t="s">
        <v>1727</v>
      </c>
      <c r="T307" s="255" t="str">
        <f t="shared" si="1573"/>
        <v/>
      </c>
      <c r="U307" s="96" t="str">
        <f t="shared" ref="U307:V307" si="1943">IF(OR(($T307 = "Y"),ISNUMBER(SEARCH(U$1, $L307)), ISNUMBER(SEARCH(U$1, $N307)), ISNUMBER(SEARCH(U$1, $P307))), "Y", "")</f>
        <v/>
      </c>
      <c r="V307" s="255" t="str">
        <f t="shared" si="1943"/>
        <v/>
      </c>
      <c r="W307" s="96" t="str">
        <f t="shared" ref="W307:X307" si="1944">IF(OR(($V307="Y"),($T307 = "Y"),ISNUMBER(SEARCH(W$1, $L307)), ISNUMBER(SEARCH(W$1, $N307)), ISNUMBER(SEARCH(W$1, $P307))), "Y", "")</f>
        <v/>
      </c>
      <c r="X307" s="254" t="str">
        <f t="shared" si="1944"/>
        <v>Y</v>
      </c>
      <c r="Y307" s="258" t="str">
        <f t="shared" si="1576"/>
        <v>Y</v>
      </c>
      <c r="Z307" s="254" t="str">
        <f t="shared" ref="Z307:AA307" si="1945">IF(OR(($Y307="Y"),($T307 = "Y"),ISNUMBER(SEARCH(Z$1, $L307)), ISNUMBER(SEARCH(Z$1, $N307)), ISNUMBER(SEARCH(Z$1, $P307))), "Y", "")</f>
        <v>Y</v>
      </c>
      <c r="AA307" s="254" t="str">
        <f t="shared" si="1945"/>
        <v>Y</v>
      </c>
      <c r="AB307" s="254" t="str">
        <f t="shared" ref="AB307:AC307" si="1946">IF(OR(($T307 = "Y"),ISNUMBER(SEARCH(AB$1, $L307)), ISNUMBER(SEARCH(AB$1, $N307)), ISNUMBER(SEARCH(AB$1, $P307))), "Y", "")</f>
        <v>Y</v>
      </c>
      <c r="AC307" s="258" t="str">
        <f t="shared" si="1946"/>
        <v>Y</v>
      </c>
      <c r="AD307" s="254" t="str">
        <f t="shared" ref="AD307:AE307" si="1947">IF(OR(($AC307="Y"),($T307 = "Y"),ISNUMBER(SEARCH(AD$1, $L307)), ISNUMBER(SEARCH(AD$1, $N307)), ISNUMBER(SEARCH(AD$1, $P307))), "Y", "")</f>
        <v>Y</v>
      </c>
      <c r="AE307" s="254" t="str">
        <f t="shared" si="1947"/>
        <v>Y</v>
      </c>
      <c r="AF307" s="96" t="str">
        <f t="shared" si="1580"/>
        <v/>
      </c>
      <c r="AG307" s="15">
        <f t="shared" si="476"/>
        <v>6</v>
      </c>
      <c r="AH307" s="96" t="s">
        <v>3539</v>
      </c>
      <c r="AI307" s="96" t="str">
        <f t="shared" si="1893"/>
        <v/>
      </c>
      <c r="AJ307" s="96" t="str">
        <f t="shared" si="1894"/>
        <v/>
      </c>
      <c r="AK307" s="235" t="str">
        <f t="shared" si="1895"/>
        <v>CM</v>
      </c>
      <c r="AL307" s="235" t="str">
        <f t="shared" si="1896"/>
        <v>CM</v>
      </c>
      <c r="AM307" s="256" t="str">
        <f t="shared" si="1897"/>
        <v>CM</v>
      </c>
      <c r="AN307" s="235" t="str">
        <f t="shared" si="1898"/>
        <v>CM</v>
      </c>
      <c r="AO307" s="257" t="str">
        <f t="shared" si="1899"/>
        <v>CM</v>
      </c>
      <c r="AP307" s="235" t="str">
        <f t="shared" si="1900"/>
        <v>CM</v>
      </c>
      <c r="AQ307" s="235" t="str">
        <f t="shared" si="1901"/>
        <v>CM</v>
      </c>
      <c r="AR307" s="96"/>
      <c r="AS307" s="96" t="str">
        <f t="shared" si="1902"/>
        <v/>
      </c>
      <c r="AT307" s="96"/>
      <c r="AU307" s="96"/>
      <c r="AV307" s="96"/>
      <c r="AW307" s="96"/>
      <c r="AX307" s="96"/>
      <c r="AY307" s="96"/>
      <c r="AZ307" s="96"/>
      <c r="BA307" s="96"/>
      <c r="BB307" s="96"/>
      <c r="BC307" s="96"/>
      <c r="BD307" s="96"/>
      <c r="BE307" s="96"/>
      <c r="BF307" s="96"/>
      <c r="BG307" s="96"/>
      <c r="BH307" s="96"/>
      <c r="BI307" s="96"/>
      <c r="BJ307" s="96"/>
      <c r="BK307" s="96"/>
      <c r="BL307" s="96"/>
      <c r="BM307" s="96"/>
      <c r="BN307" s="96"/>
      <c r="BO307" s="96"/>
      <c r="BP307" s="96"/>
      <c r="BQ307" s="96"/>
      <c r="BR307" s="96"/>
      <c r="BS307" s="96"/>
      <c r="BT307" s="96"/>
      <c r="BU307" s="96"/>
      <c r="BV307" s="96"/>
      <c r="BW307" s="96"/>
      <c r="BX307" s="96"/>
      <c r="BY307" s="96"/>
      <c r="BZ307" s="96"/>
      <c r="CA307" s="96"/>
      <c r="CB307" s="96"/>
      <c r="CC307" s="96"/>
      <c r="CD307" s="96"/>
      <c r="CE307" s="96"/>
      <c r="CF307" s="96"/>
    </row>
    <row r="308" spans="1:84" ht="20.399999999999999">
      <c r="A308" s="281">
        <v>45102.503984560186</v>
      </c>
      <c r="B308" s="96" t="s">
        <v>4419</v>
      </c>
      <c r="C308" s="251" t="str">
        <f t="array" ref="C308">UPPER(B308)</f>
        <v>SWATHIKIRAN999@GMAIL.COM</v>
      </c>
      <c r="D308" s="96" t="s">
        <v>754</v>
      </c>
      <c r="E308" s="96" t="s">
        <v>4432</v>
      </c>
      <c r="F308" s="252" t="str">
        <f t="shared" si="1572"/>
        <v>SWATHITHOTA</v>
      </c>
      <c r="G308" s="97">
        <v>9253367848</v>
      </c>
      <c r="H308" s="96" t="s">
        <v>18</v>
      </c>
      <c r="I308" s="96" t="s">
        <v>2493</v>
      </c>
      <c r="J308" s="96"/>
      <c r="K308" s="96"/>
      <c r="L308" s="96"/>
      <c r="M308" s="96"/>
      <c r="N308" s="96"/>
      <c r="O308" s="96" t="s">
        <v>4433</v>
      </c>
      <c r="P308" s="96" t="s">
        <v>3769</v>
      </c>
      <c r="Q308" s="96" t="s">
        <v>23</v>
      </c>
      <c r="R308" s="96"/>
      <c r="S308" s="96" t="s">
        <v>1731</v>
      </c>
      <c r="T308" s="255" t="str">
        <f t="shared" si="1573"/>
        <v/>
      </c>
      <c r="U308" s="96" t="str">
        <f t="shared" ref="U308:V308" si="1948">IF(OR(($T308 = "Y"),ISNUMBER(SEARCH(U$1, $L308)), ISNUMBER(SEARCH(U$1, $N308)), ISNUMBER(SEARCH(U$1, $P308))), "Y", "")</f>
        <v/>
      </c>
      <c r="V308" s="255" t="str">
        <f t="shared" si="1948"/>
        <v/>
      </c>
      <c r="W308" s="96" t="str">
        <f t="shared" ref="W308:X308" si="1949">IF(OR(($V308="Y"),($T308 = "Y"),ISNUMBER(SEARCH(W$1, $L308)), ISNUMBER(SEARCH(W$1, $N308)), ISNUMBER(SEARCH(W$1, $P308))), "Y", "")</f>
        <v/>
      </c>
      <c r="X308" s="96" t="str">
        <f t="shared" si="1949"/>
        <v/>
      </c>
      <c r="Y308" s="255" t="str">
        <f t="shared" si="1576"/>
        <v/>
      </c>
      <c r="Z308" s="96" t="str">
        <f t="shared" ref="Z308:AA308" si="1950">IF(OR(($Y308="Y"),($T308 = "Y"),ISNUMBER(SEARCH(Z$1, $L308)), ISNUMBER(SEARCH(Z$1, $N308)), ISNUMBER(SEARCH(Z$1, $P308))), "Y", "")</f>
        <v/>
      </c>
      <c r="AA308" s="254" t="str">
        <f t="shared" si="1950"/>
        <v>Y</v>
      </c>
      <c r="AB308" s="96" t="str">
        <f t="shared" ref="AB308:AC308" si="1951">IF(OR(($T308 = "Y"),ISNUMBER(SEARCH(AB$1, $L308)), ISNUMBER(SEARCH(AB$1, $N308)), ISNUMBER(SEARCH(AB$1, $P308))), "Y", "")</f>
        <v/>
      </c>
      <c r="AC308" s="255" t="str">
        <f t="shared" si="1951"/>
        <v/>
      </c>
      <c r="AD308" s="96" t="str">
        <f t="shared" ref="AD308:AE308" si="1952">IF(OR(($AC308="Y"),($T308 = "Y"),ISNUMBER(SEARCH(AD$1, $L308)), ISNUMBER(SEARCH(AD$1, $N308)), ISNUMBER(SEARCH(AD$1, $P308))), "Y", "")</f>
        <v/>
      </c>
      <c r="AE308" s="254" t="str">
        <f t="shared" si="1952"/>
        <v>Y</v>
      </c>
      <c r="AF308" s="96" t="str">
        <f t="shared" si="1580"/>
        <v/>
      </c>
      <c r="AG308" s="15">
        <f t="shared" si="476"/>
        <v>2</v>
      </c>
      <c r="AH308" s="96" t="s">
        <v>3546</v>
      </c>
      <c r="AI308" s="96" t="str">
        <f t="shared" si="1893"/>
        <v/>
      </c>
      <c r="AJ308" s="96" t="str">
        <f t="shared" si="1894"/>
        <v/>
      </c>
      <c r="AK308" s="96" t="str">
        <f t="shared" si="1895"/>
        <v/>
      </c>
      <c r="AL308" s="96" t="str">
        <f t="shared" si="1896"/>
        <v/>
      </c>
      <c r="AM308" s="256" t="str">
        <f t="shared" si="1897"/>
        <v>MP</v>
      </c>
      <c r="AN308" s="96" t="str">
        <f t="shared" si="1898"/>
        <v/>
      </c>
      <c r="AO308" s="264" t="str">
        <f t="shared" si="1899"/>
        <v/>
      </c>
      <c r="AP308" s="96" t="str">
        <f t="shared" si="1900"/>
        <v/>
      </c>
      <c r="AQ308" s="235" t="str">
        <f t="shared" si="1901"/>
        <v>MP</v>
      </c>
      <c r="AR308" s="96"/>
      <c r="AS308" s="96" t="str">
        <f t="shared" si="1902"/>
        <v/>
      </c>
      <c r="AT308" s="96"/>
      <c r="AU308" s="96"/>
      <c r="AV308" s="96"/>
      <c r="AW308" s="96"/>
      <c r="AX308" s="96"/>
      <c r="AY308" s="96"/>
      <c r="AZ308" s="96"/>
      <c r="BA308" s="96"/>
      <c r="BB308" s="96"/>
      <c r="BC308" s="96"/>
      <c r="BD308" s="96"/>
      <c r="BE308" s="96"/>
      <c r="BF308" s="96"/>
      <c r="BG308" s="96"/>
      <c r="BH308" s="96"/>
      <c r="BI308" s="96"/>
      <c r="BJ308" s="96"/>
      <c r="BK308" s="96"/>
      <c r="BL308" s="96"/>
      <c r="BM308" s="96"/>
      <c r="BN308" s="96"/>
      <c r="BO308" s="96"/>
      <c r="BP308" s="96"/>
      <c r="BQ308" s="96"/>
      <c r="BR308" s="96"/>
      <c r="BS308" s="96"/>
      <c r="BT308" s="96"/>
      <c r="BU308" s="96"/>
      <c r="BV308" s="96"/>
      <c r="BW308" s="96"/>
      <c r="BX308" s="96"/>
      <c r="BY308" s="96"/>
      <c r="BZ308" s="96"/>
      <c r="CA308" s="96"/>
      <c r="CB308" s="96"/>
      <c r="CC308" s="96"/>
      <c r="CD308" s="96"/>
      <c r="CE308" s="96"/>
      <c r="CF308" s="96"/>
    </row>
    <row r="309" spans="1:84" ht="20.399999999999999">
      <c r="A309" s="282">
        <v>45102.548542881945</v>
      </c>
      <c r="B309" s="283" t="s">
        <v>4434</v>
      </c>
      <c r="C309" s="251" t="str">
        <f t="array" ref="C309">UPPER(B309)</f>
        <v>CHANDRIKA.G456@GMAIL.COM</v>
      </c>
      <c r="D309" s="283" t="s">
        <v>4435</v>
      </c>
      <c r="E309" s="283" t="s">
        <v>4436</v>
      </c>
      <c r="F309" s="252" t="str">
        <f t="shared" si="1572"/>
        <v>CHANDRIKAGANDURI</v>
      </c>
      <c r="G309" s="284">
        <v>8139978773</v>
      </c>
      <c r="H309" s="283" t="s">
        <v>2493</v>
      </c>
      <c r="I309" s="283" t="s">
        <v>2493</v>
      </c>
      <c r="J309" s="96"/>
      <c r="K309" s="96"/>
      <c r="L309" s="96"/>
      <c r="M309" s="96"/>
      <c r="N309" s="96"/>
      <c r="O309" s="96" t="s">
        <v>3292</v>
      </c>
      <c r="P309" s="96" t="s">
        <v>3498</v>
      </c>
      <c r="Q309" s="96" t="s">
        <v>23</v>
      </c>
      <c r="R309" s="96"/>
      <c r="S309" s="96" t="s">
        <v>1731</v>
      </c>
      <c r="T309" s="258" t="str">
        <f t="shared" si="1573"/>
        <v>Y</v>
      </c>
      <c r="U309" s="254" t="str">
        <f t="shared" ref="U309:V309" si="1953">IF(OR(($T309 = "Y"),ISNUMBER(SEARCH(U$1, $L309)), ISNUMBER(SEARCH(U$1, $N309)), ISNUMBER(SEARCH(U$1, $P309))), "Y", "")</f>
        <v>Y</v>
      </c>
      <c r="V309" s="258" t="str">
        <f t="shared" si="1953"/>
        <v>Y</v>
      </c>
      <c r="W309" s="254" t="str">
        <f t="shared" ref="W309:X309" si="1954">IF(OR(($V309="Y"),($T309 = "Y"),ISNUMBER(SEARCH(W$1, $L309)), ISNUMBER(SEARCH(W$1, $N309)), ISNUMBER(SEARCH(W$1, $P309))), "Y", "")</f>
        <v>Y</v>
      </c>
      <c r="X309" s="254" t="str">
        <f t="shared" si="1954"/>
        <v>Y</v>
      </c>
      <c r="Y309" s="258" t="str">
        <f t="shared" si="1576"/>
        <v>Y</v>
      </c>
      <c r="Z309" s="254" t="str">
        <f t="shared" ref="Z309:AA309" si="1955">IF(OR(($Y309="Y"),($T309 = "Y"),ISNUMBER(SEARCH(Z$1, $L309)), ISNUMBER(SEARCH(Z$1, $N309)), ISNUMBER(SEARCH(Z$1, $P309))), "Y", "")</f>
        <v>Y</v>
      </c>
      <c r="AA309" s="254" t="str">
        <f t="shared" si="1955"/>
        <v>Y</v>
      </c>
      <c r="AB309" s="254" t="str">
        <f t="shared" ref="AB309:AC309" si="1956">IF(OR(($T309 = "Y"),ISNUMBER(SEARCH(AB$1, $L309)), ISNUMBER(SEARCH(AB$1, $N309)), ISNUMBER(SEARCH(AB$1, $P309))), "Y", "")</f>
        <v>Y</v>
      </c>
      <c r="AC309" s="258" t="str">
        <f t="shared" si="1956"/>
        <v>Y</v>
      </c>
      <c r="AD309" s="254" t="str">
        <f t="shared" ref="AD309:AE309" si="1957">IF(OR(($AC309="Y"),($T309 = "Y"),ISNUMBER(SEARCH(AD$1, $L309)), ISNUMBER(SEARCH(AD$1, $N309)), ISNUMBER(SEARCH(AD$1, $P309))), "Y", "")</f>
        <v>Y</v>
      </c>
      <c r="AE309" s="254" t="str">
        <f t="shared" si="1957"/>
        <v>Y</v>
      </c>
      <c r="AF309" s="254" t="str">
        <f t="shared" si="1580"/>
        <v>Y</v>
      </c>
      <c r="AG309" s="15">
        <f t="shared" si="476"/>
        <v>9</v>
      </c>
      <c r="AH309" s="96" t="s">
        <v>3546</v>
      </c>
      <c r="AI309" s="235" t="str">
        <f t="shared" si="1893"/>
        <v>MP</v>
      </c>
      <c r="AJ309" s="235" t="str">
        <f t="shared" si="1894"/>
        <v>MP</v>
      </c>
      <c r="AK309" s="235" t="str">
        <f t="shared" si="1895"/>
        <v>MP</v>
      </c>
      <c r="AL309" s="235" t="str">
        <f t="shared" si="1896"/>
        <v>MP</v>
      </c>
      <c r="AM309" s="256" t="str">
        <f t="shared" si="1897"/>
        <v>MP</v>
      </c>
      <c r="AN309" s="235" t="str">
        <f t="shared" si="1898"/>
        <v>MP</v>
      </c>
      <c r="AO309" s="257" t="str">
        <f t="shared" si="1899"/>
        <v>MP</v>
      </c>
      <c r="AP309" s="235" t="str">
        <f t="shared" si="1900"/>
        <v>MP</v>
      </c>
      <c r="AQ309" s="235" t="str">
        <f t="shared" si="1901"/>
        <v>MP</v>
      </c>
      <c r="AR309" s="96"/>
      <c r="AS309" s="235" t="str">
        <f t="shared" si="1902"/>
        <v>MP</v>
      </c>
      <c r="AT309" s="96"/>
      <c r="AU309" s="96"/>
      <c r="AV309" s="96"/>
      <c r="AW309" s="96"/>
      <c r="AX309" s="96"/>
      <c r="AY309" s="96"/>
      <c r="AZ309" s="96"/>
      <c r="BA309" s="96"/>
      <c r="BB309" s="96"/>
      <c r="BC309" s="96"/>
      <c r="BD309" s="96"/>
      <c r="BE309" s="96"/>
      <c r="BF309" s="96"/>
      <c r="BG309" s="96"/>
      <c r="BH309" s="96"/>
      <c r="BI309" s="96"/>
      <c r="BJ309" s="96"/>
      <c r="BK309" s="96"/>
      <c r="BL309" s="96"/>
      <c r="BM309" s="96"/>
      <c r="BN309" s="96"/>
      <c r="BO309" s="96"/>
      <c r="BP309" s="96"/>
      <c r="BQ309" s="96"/>
      <c r="BR309" s="96"/>
      <c r="BS309" s="96"/>
      <c r="BT309" s="96"/>
      <c r="BU309" s="96"/>
      <c r="BV309" s="96"/>
      <c r="BW309" s="96"/>
      <c r="BX309" s="96"/>
      <c r="BY309" s="96"/>
      <c r="BZ309" s="96"/>
      <c r="CA309" s="96"/>
      <c r="CB309" s="96"/>
      <c r="CC309" s="96"/>
      <c r="CD309" s="96"/>
      <c r="CE309" s="96"/>
      <c r="CF309" s="96"/>
    </row>
    <row r="310" spans="1:84" ht="20.399999999999999">
      <c r="A310" s="281">
        <v>45102.656710439813</v>
      </c>
      <c r="B310" s="96" t="s">
        <v>4437</v>
      </c>
      <c r="C310" s="251" t="str">
        <f t="array" ref="C310">UPPER(B310)</f>
        <v>RAMNIK@DIAMANDEL.COM</v>
      </c>
      <c r="D310" s="96" t="s">
        <v>4438</v>
      </c>
      <c r="E310" s="96" t="s">
        <v>4439</v>
      </c>
      <c r="F310" s="252" t="str">
        <f t="shared" si="1572"/>
        <v>RAMNIKMODHA</v>
      </c>
      <c r="G310" s="97">
        <v>2252664581</v>
      </c>
      <c r="H310" s="96" t="s">
        <v>2493</v>
      </c>
      <c r="I310" s="96" t="s">
        <v>2493</v>
      </c>
      <c r="J310" s="96"/>
      <c r="K310" s="96"/>
      <c r="L310" s="96"/>
      <c r="M310" s="96"/>
      <c r="N310" s="96"/>
      <c r="O310" s="96"/>
      <c r="P310" s="96" t="s">
        <v>4440</v>
      </c>
      <c r="Q310" s="96" t="s">
        <v>23</v>
      </c>
      <c r="R310" s="96"/>
      <c r="S310" s="96" t="s">
        <v>1731</v>
      </c>
      <c r="T310" s="255" t="str">
        <f t="shared" si="1573"/>
        <v/>
      </c>
      <c r="U310" s="96" t="str">
        <f t="shared" ref="U310:V310" si="1958">IF(OR(($T310 = "Y"),ISNUMBER(SEARCH(U$1, $L310)), ISNUMBER(SEARCH(U$1, $N310)), ISNUMBER(SEARCH(U$1, $P310))), "Y", "")</f>
        <v/>
      </c>
      <c r="V310" s="255" t="str">
        <f t="shared" si="1958"/>
        <v/>
      </c>
      <c r="W310" s="254" t="str">
        <f t="shared" ref="W310:X310" si="1959">IF(OR(($V310="Y"),($T310 = "Y"),ISNUMBER(SEARCH(W$1, $L310)), ISNUMBER(SEARCH(W$1, $N310)), ISNUMBER(SEARCH(W$1, $P310))), "Y", "")</f>
        <v>Y</v>
      </c>
      <c r="X310" s="96" t="str">
        <f t="shared" si="1959"/>
        <v/>
      </c>
      <c r="Y310" s="255" t="str">
        <f t="shared" si="1576"/>
        <v/>
      </c>
      <c r="Z310" s="96" t="str">
        <f t="shared" ref="Z310:AA310" si="1960">IF(OR(($Y310="Y"),($T310 = "Y"),ISNUMBER(SEARCH(Z$1, $L310)), ISNUMBER(SEARCH(Z$1, $N310)), ISNUMBER(SEARCH(Z$1, $P310))), "Y", "")</f>
        <v/>
      </c>
      <c r="AA310" s="254" t="str">
        <f t="shared" si="1960"/>
        <v>Y</v>
      </c>
      <c r="AB310" s="96" t="str">
        <f t="shared" ref="AB310:AC310" si="1961">IF(OR(($T310 = "Y"),ISNUMBER(SEARCH(AB$1, $L310)), ISNUMBER(SEARCH(AB$1, $N310)), ISNUMBER(SEARCH(AB$1, $P310))), "Y", "")</f>
        <v/>
      </c>
      <c r="AC310" s="255" t="str">
        <f t="shared" si="1961"/>
        <v/>
      </c>
      <c r="AD310" s="254" t="str">
        <f t="shared" ref="AD310:AE310" si="1962">IF(OR(($AC310="Y"),($T310 = "Y"),ISNUMBER(SEARCH(AD$1, $L310)), ISNUMBER(SEARCH(AD$1, $N310)), ISNUMBER(SEARCH(AD$1, $P310))), "Y", "")</f>
        <v>Y</v>
      </c>
      <c r="AE310" s="254" t="str">
        <f t="shared" si="1962"/>
        <v>Y</v>
      </c>
      <c r="AF310" s="96" t="str">
        <f t="shared" si="1580"/>
        <v/>
      </c>
      <c r="AG310" s="15">
        <f t="shared" si="476"/>
        <v>4</v>
      </c>
      <c r="AH310" s="96" t="s">
        <v>3546</v>
      </c>
      <c r="AI310" s="96" t="str">
        <f t="shared" si="1893"/>
        <v/>
      </c>
      <c r="AJ310" s="235" t="str">
        <f t="shared" si="1894"/>
        <v>MP</v>
      </c>
      <c r="AK310" s="96" t="str">
        <f t="shared" si="1895"/>
        <v/>
      </c>
      <c r="AL310" s="96" t="str">
        <f t="shared" si="1896"/>
        <v/>
      </c>
      <c r="AM310" s="256" t="str">
        <f t="shared" si="1897"/>
        <v>MP</v>
      </c>
      <c r="AN310" s="96" t="str">
        <f t="shared" si="1898"/>
        <v/>
      </c>
      <c r="AO310" s="264" t="str">
        <f t="shared" si="1899"/>
        <v/>
      </c>
      <c r="AP310" s="235" t="str">
        <f t="shared" si="1900"/>
        <v>MP</v>
      </c>
      <c r="AQ310" s="235" t="str">
        <f t="shared" si="1901"/>
        <v>MP</v>
      </c>
      <c r="AR310" s="96"/>
      <c r="AS310" s="96" t="str">
        <f t="shared" si="1902"/>
        <v/>
      </c>
      <c r="AT310" s="96"/>
      <c r="AU310" s="96"/>
      <c r="AV310" s="96"/>
      <c r="AW310" s="96"/>
      <c r="AX310" s="96"/>
      <c r="AY310" s="96"/>
      <c r="AZ310" s="96"/>
      <c r="BA310" s="96"/>
      <c r="BB310" s="96"/>
      <c r="BC310" s="96"/>
      <c r="BD310" s="96"/>
      <c r="BE310" s="96"/>
      <c r="BF310" s="96"/>
      <c r="BG310" s="96"/>
      <c r="BH310" s="96"/>
      <c r="BI310" s="96"/>
      <c r="BJ310" s="96"/>
      <c r="BK310" s="96"/>
      <c r="BL310" s="96"/>
      <c r="BM310" s="96"/>
      <c r="BN310" s="96"/>
      <c r="BO310" s="96"/>
      <c r="BP310" s="96"/>
      <c r="BQ310" s="96"/>
      <c r="BR310" s="96"/>
      <c r="BS310" s="96"/>
      <c r="BT310" s="96"/>
      <c r="BU310" s="96"/>
      <c r="BV310" s="96"/>
      <c r="BW310" s="96"/>
      <c r="BX310" s="96"/>
      <c r="BY310" s="96"/>
      <c r="BZ310" s="96"/>
      <c r="CA310" s="96"/>
      <c r="CB310" s="96"/>
      <c r="CC310" s="96"/>
      <c r="CD310" s="96"/>
      <c r="CE310" s="96"/>
      <c r="CF310" s="96"/>
    </row>
    <row r="311" spans="1:84" ht="20.399999999999999">
      <c r="A311" s="281">
        <v>45102.658931319442</v>
      </c>
      <c r="B311" s="96" t="s">
        <v>4441</v>
      </c>
      <c r="C311" s="251" t="str">
        <f t="array" ref="C311">UPPER(B311)</f>
        <v>SUDHANSHU100@MSN.COM</v>
      </c>
      <c r="D311" s="96" t="s">
        <v>901</v>
      </c>
      <c r="E311" s="96" t="s">
        <v>2192</v>
      </c>
      <c r="F311" s="252" t="str">
        <f t="shared" si="1572"/>
        <v>AJAYSHARMA</v>
      </c>
      <c r="G311" s="96" t="s">
        <v>4442</v>
      </c>
      <c r="H311" s="96" t="s">
        <v>18</v>
      </c>
      <c r="I311" s="96" t="s">
        <v>2493</v>
      </c>
      <c r="J311" s="96"/>
      <c r="K311" s="96"/>
      <c r="L311" s="96"/>
      <c r="M311" s="96"/>
      <c r="N311" s="96"/>
      <c r="O311" s="96" t="s">
        <v>4443</v>
      </c>
      <c r="P311" s="96" t="s">
        <v>3498</v>
      </c>
      <c r="Q311" s="96" t="s">
        <v>23</v>
      </c>
      <c r="R311" s="96"/>
      <c r="S311" s="96" t="s">
        <v>1727</v>
      </c>
      <c r="T311" s="258" t="str">
        <f t="shared" si="1573"/>
        <v>Y</v>
      </c>
      <c r="U311" s="254" t="str">
        <f t="shared" ref="U311:V311" si="1963">IF(OR(($T311 = "Y"),ISNUMBER(SEARCH(U$1, $L311)), ISNUMBER(SEARCH(U$1, $N311)), ISNUMBER(SEARCH(U$1, $P311))), "Y", "")</f>
        <v>Y</v>
      </c>
      <c r="V311" s="258" t="str">
        <f t="shared" si="1963"/>
        <v>Y</v>
      </c>
      <c r="W311" s="254" t="str">
        <f t="shared" ref="W311:X311" si="1964">IF(OR(($V311="Y"),($T311 = "Y"),ISNUMBER(SEARCH(W$1, $L311)), ISNUMBER(SEARCH(W$1, $N311)), ISNUMBER(SEARCH(W$1, $P311))), "Y", "")</f>
        <v>Y</v>
      </c>
      <c r="X311" s="254" t="str">
        <f t="shared" si="1964"/>
        <v>Y</v>
      </c>
      <c r="Y311" s="258" t="str">
        <f t="shared" si="1576"/>
        <v>Y</v>
      </c>
      <c r="Z311" s="254" t="str">
        <f t="shared" ref="Z311:AA311" si="1965">IF(OR(($Y311="Y"),($T311 = "Y"),ISNUMBER(SEARCH(Z$1, $L311)), ISNUMBER(SEARCH(Z$1, $N311)), ISNUMBER(SEARCH(Z$1, $P311))), "Y", "")</f>
        <v>Y</v>
      </c>
      <c r="AA311" s="254" t="str">
        <f t="shared" si="1965"/>
        <v>Y</v>
      </c>
      <c r="AB311" s="254" t="str">
        <f t="shared" ref="AB311:AC311" si="1966">IF(OR(($T311 = "Y"),ISNUMBER(SEARCH(AB$1, $L311)), ISNUMBER(SEARCH(AB$1, $N311)), ISNUMBER(SEARCH(AB$1, $P311))), "Y", "")</f>
        <v>Y</v>
      </c>
      <c r="AC311" s="258" t="str">
        <f t="shared" si="1966"/>
        <v>Y</v>
      </c>
      <c r="AD311" s="254" t="str">
        <f t="shared" ref="AD311:AE311" si="1967">IF(OR(($AC311="Y"),($T311 = "Y"),ISNUMBER(SEARCH(AD$1, $L311)), ISNUMBER(SEARCH(AD$1, $N311)), ISNUMBER(SEARCH(AD$1, $P311))), "Y", "")</f>
        <v>Y</v>
      </c>
      <c r="AE311" s="254" t="str">
        <f t="shared" si="1967"/>
        <v>Y</v>
      </c>
      <c r="AF311" s="254" t="str">
        <f t="shared" si="1580"/>
        <v>Y</v>
      </c>
      <c r="AG311" s="15">
        <f t="shared" si="476"/>
        <v>9</v>
      </c>
      <c r="AH311" s="96" t="s">
        <v>3539</v>
      </c>
      <c r="AI311" s="235" t="str">
        <f t="shared" si="1893"/>
        <v>CM</v>
      </c>
      <c r="AJ311" s="235" t="str">
        <f t="shared" si="1894"/>
        <v>CM</v>
      </c>
      <c r="AK311" s="235" t="str">
        <f t="shared" si="1895"/>
        <v>CM</v>
      </c>
      <c r="AL311" s="235" t="str">
        <f t="shared" si="1896"/>
        <v>CM</v>
      </c>
      <c r="AM311" s="256" t="str">
        <f t="shared" si="1897"/>
        <v>CM</v>
      </c>
      <c r="AN311" s="235" t="str">
        <f t="shared" si="1898"/>
        <v>CM</v>
      </c>
      <c r="AO311" s="257" t="str">
        <f t="shared" si="1899"/>
        <v>CM</v>
      </c>
      <c r="AP311" s="235" t="str">
        <f t="shared" si="1900"/>
        <v>CM</v>
      </c>
      <c r="AQ311" s="235" t="str">
        <f t="shared" si="1901"/>
        <v>CM</v>
      </c>
      <c r="AR311" s="96"/>
      <c r="AS311" s="235" t="str">
        <f t="shared" si="1902"/>
        <v>CM</v>
      </c>
      <c r="AT311" s="96"/>
      <c r="AU311" s="250" t="s">
        <v>174</v>
      </c>
      <c r="AV311" s="250" t="s">
        <v>979</v>
      </c>
      <c r="AW311" s="96"/>
      <c r="AX311" s="96"/>
      <c r="AY311" s="96"/>
      <c r="AZ311" s="96"/>
      <c r="BA311" s="96"/>
      <c r="BB311" s="96"/>
      <c r="BC311" s="96"/>
      <c r="BD311" s="96"/>
      <c r="BE311" s="96"/>
      <c r="BF311" s="96"/>
      <c r="BG311" s="96"/>
      <c r="BH311" s="96"/>
      <c r="BI311" s="96"/>
      <c r="BJ311" s="96"/>
      <c r="BK311" s="96"/>
      <c r="BL311" s="96"/>
      <c r="BM311" s="96"/>
      <c r="BN311" s="96"/>
      <c r="BO311" s="96"/>
      <c r="BP311" s="96"/>
      <c r="BQ311" s="96"/>
      <c r="BR311" s="96"/>
      <c r="BS311" s="96"/>
      <c r="BT311" s="96"/>
      <c r="BU311" s="96"/>
      <c r="BV311" s="96"/>
      <c r="BW311" s="96"/>
      <c r="BX311" s="96"/>
      <c r="BY311" s="96"/>
      <c r="BZ311" s="96"/>
      <c r="CA311" s="96"/>
      <c r="CB311" s="96"/>
      <c r="CC311" s="96"/>
      <c r="CD311" s="96"/>
      <c r="CE311" s="96"/>
      <c r="CF311" s="96"/>
    </row>
    <row r="312" spans="1:84" ht="20.399999999999999">
      <c r="A312" s="281">
        <v>45102.747803958337</v>
      </c>
      <c r="B312" s="96" t="s">
        <v>4444</v>
      </c>
      <c r="C312" s="251" t="str">
        <f t="array" ref="C312">UPPER(B312)</f>
        <v>VARALAKSHMIREDDY@GMAIL.COM</v>
      </c>
      <c r="D312" s="96" t="s">
        <v>4445</v>
      </c>
      <c r="E312" s="96" t="s">
        <v>4446</v>
      </c>
      <c r="F312" s="252" t="str">
        <f t="shared" si="1572"/>
        <v>VARALAKSHMIVANTEDDU</v>
      </c>
      <c r="G312" s="97">
        <v>2178914838</v>
      </c>
      <c r="H312" s="96" t="s">
        <v>18</v>
      </c>
      <c r="I312" s="96" t="s">
        <v>2493</v>
      </c>
      <c r="J312" s="96"/>
      <c r="K312" s="96"/>
      <c r="L312" s="96"/>
      <c r="M312" s="96"/>
      <c r="N312" s="96"/>
      <c r="O312" s="96"/>
      <c r="P312" s="96" t="s">
        <v>4447</v>
      </c>
      <c r="Q312" s="96" t="s">
        <v>23</v>
      </c>
      <c r="R312" s="96"/>
      <c r="S312" s="96" t="s">
        <v>1731</v>
      </c>
      <c r="T312" s="255" t="str">
        <f t="shared" si="1573"/>
        <v/>
      </c>
      <c r="U312" s="96" t="str">
        <f t="shared" ref="U312:V312" si="1968">IF(OR(($T312 = "Y"),ISNUMBER(SEARCH(U$1, $L312)), ISNUMBER(SEARCH(U$1, $N312)), ISNUMBER(SEARCH(U$1, $P312))), "Y", "")</f>
        <v/>
      </c>
      <c r="V312" s="255" t="str">
        <f t="shared" si="1968"/>
        <v/>
      </c>
      <c r="W312" s="96" t="str">
        <f t="shared" ref="W312:X312" si="1969">IF(OR(($V312="Y"),($T312 = "Y"),ISNUMBER(SEARCH(W$1, $L312)), ISNUMBER(SEARCH(W$1, $N312)), ISNUMBER(SEARCH(W$1, $P312))), "Y", "")</f>
        <v/>
      </c>
      <c r="X312" s="96" t="str">
        <f t="shared" si="1969"/>
        <v/>
      </c>
      <c r="Y312" s="255" t="str">
        <f t="shared" si="1576"/>
        <v/>
      </c>
      <c r="Z312" s="96" t="str">
        <f t="shared" ref="Z312:AA312" si="1970">IF(OR(($Y312="Y"),($T312 = "Y"),ISNUMBER(SEARCH(Z$1, $L312)), ISNUMBER(SEARCH(Z$1, $N312)), ISNUMBER(SEARCH(Z$1, $P312))), "Y", "")</f>
        <v/>
      </c>
      <c r="AA312" s="96" t="str">
        <f t="shared" si="1970"/>
        <v/>
      </c>
      <c r="AB312" s="254" t="str">
        <f t="shared" ref="AB312:AC312" si="1971">IF(OR(($T312 = "Y"),ISNUMBER(SEARCH(AB$1, $L312)), ISNUMBER(SEARCH(AB$1, $N312)), ISNUMBER(SEARCH(AB$1, $P312))), "Y", "")</f>
        <v>Y</v>
      </c>
      <c r="AC312" s="258" t="str">
        <f t="shared" si="1971"/>
        <v>Y</v>
      </c>
      <c r="AD312" s="254" t="str">
        <f t="shared" ref="AD312:AE312" si="1972">IF(OR(($AC312="Y"),($T312 = "Y"),ISNUMBER(SEARCH(AD$1, $L312)), ISNUMBER(SEARCH(AD$1, $N312)), ISNUMBER(SEARCH(AD$1, $P312))), "Y", "")</f>
        <v>Y</v>
      </c>
      <c r="AE312" s="254" t="str">
        <f t="shared" si="1972"/>
        <v>Y</v>
      </c>
      <c r="AF312" s="96" t="str">
        <f t="shared" si="1580"/>
        <v/>
      </c>
      <c r="AG312" s="15">
        <f t="shared" si="476"/>
        <v>3</v>
      </c>
      <c r="AH312" s="96" t="s">
        <v>3546</v>
      </c>
      <c r="AI312" s="96" t="str">
        <f t="shared" si="1893"/>
        <v/>
      </c>
      <c r="AJ312" s="96" t="str">
        <f t="shared" si="1894"/>
        <v/>
      </c>
      <c r="AK312" s="96" t="str">
        <f t="shared" si="1895"/>
        <v/>
      </c>
      <c r="AL312" s="96" t="str">
        <f t="shared" si="1896"/>
        <v/>
      </c>
      <c r="AM312" s="262" t="str">
        <f t="shared" si="1897"/>
        <v/>
      </c>
      <c r="AN312" s="235" t="str">
        <f t="shared" si="1898"/>
        <v>MP</v>
      </c>
      <c r="AO312" s="257" t="str">
        <f t="shared" si="1899"/>
        <v>MP</v>
      </c>
      <c r="AP312" s="235" t="str">
        <f t="shared" si="1900"/>
        <v>MP</v>
      </c>
      <c r="AQ312" s="235" t="str">
        <f t="shared" si="1901"/>
        <v>MP</v>
      </c>
      <c r="AR312" s="96"/>
      <c r="AS312" s="96" t="str">
        <f t="shared" si="1902"/>
        <v/>
      </c>
      <c r="AT312" s="96"/>
      <c r="AU312" s="96"/>
      <c r="AV312" s="96"/>
      <c r="AW312" s="96"/>
      <c r="AX312" s="96"/>
      <c r="AY312" s="96"/>
      <c r="AZ312" s="96"/>
      <c r="BA312" s="96"/>
      <c r="BB312" s="96"/>
      <c r="BC312" s="96"/>
      <c r="BD312" s="96"/>
      <c r="BE312" s="96"/>
      <c r="BF312" s="96"/>
      <c r="BG312" s="96"/>
      <c r="BH312" s="96"/>
      <c r="BI312" s="96"/>
      <c r="BJ312" s="96"/>
      <c r="BK312" s="96"/>
      <c r="BL312" s="96"/>
      <c r="BM312" s="96"/>
      <c r="BN312" s="96"/>
      <c r="BO312" s="96"/>
      <c r="BP312" s="96"/>
      <c r="BQ312" s="96"/>
      <c r="BR312" s="96"/>
      <c r="BS312" s="96"/>
      <c r="BT312" s="96"/>
      <c r="BU312" s="96"/>
      <c r="BV312" s="96"/>
      <c r="BW312" s="96"/>
      <c r="BX312" s="96"/>
      <c r="BY312" s="96"/>
      <c r="BZ312" s="96"/>
      <c r="CA312" s="96"/>
      <c r="CB312" s="96"/>
      <c r="CC312" s="96"/>
      <c r="CD312" s="96"/>
      <c r="CE312" s="96"/>
      <c r="CF312" s="96"/>
    </row>
    <row r="313" spans="1:84" ht="20.399999999999999">
      <c r="A313" s="281">
        <v>45102.865673645836</v>
      </c>
      <c r="B313" s="96" t="s">
        <v>4448</v>
      </c>
      <c r="C313" s="251" t="str">
        <f t="array" ref="C313">UPPER(B313)</f>
        <v>SAMYAN.CHENNAMANENI.656@GMAIL.COM</v>
      </c>
      <c r="D313" s="96" t="s">
        <v>4449</v>
      </c>
      <c r="E313" s="96" t="s">
        <v>4450</v>
      </c>
      <c r="F313" s="252" t="str">
        <f t="shared" si="1572"/>
        <v>SAMYANCHENNAMANENI</v>
      </c>
      <c r="G313" s="97">
        <v>4684769780</v>
      </c>
      <c r="H313" s="96" t="s">
        <v>18</v>
      </c>
      <c r="I313" s="96" t="s">
        <v>2493</v>
      </c>
      <c r="J313" s="96"/>
      <c r="K313" s="96"/>
      <c r="L313" s="96"/>
      <c r="M313" s="96"/>
      <c r="N313" s="96"/>
      <c r="O313" s="96" t="s">
        <v>4451</v>
      </c>
      <c r="P313" s="96" t="s">
        <v>3498</v>
      </c>
      <c r="Q313" s="96" t="s">
        <v>23</v>
      </c>
      <c r="R313" s="96"/>
      <c r="S313" s="96" t="s">
        <v>1727</v>
      </c>
      <c r="T313" s="258" t="str">
        <f t="shared" si="1573"/>
        <v>Y</v>
      </c>
      <c r="U313" s="254" t="str">
        <f t="shared" ref="U313:V313" si="1973">IF(OR(($T313 = "Y"),ISNUMBER(SEARCH(U$1, $L313)), ISNUMBER(SEARCH(U$1, $N313)), ISNUMBER(SEARCH(U$1, $P313))), "Y", "")</f>
        <v>Y</v>
      </c>
      <c r="V313" s="258" t="str">
        <f t="shared" si="1973"/>
        <v>Y</v>
      </c>
      <c r="W313" s="254" t="str">
        <f t="shared" ref="W313:X313" si="1974">IF(OR(($V313="Y"),($T313 = "Y"),ISNUMBER(SEARCH(W$1, $L313)), ISNUMBER(SEARCH(W$1, $N313)), ISNUMBER(SEARCH(W$1, $P313))), "Y", "")</f>
        <v>Y</v>
      </c>
      <c r="X313" s="254" t="str">
        <f t="shared" si="1974"/>
        <v>Y</v>
      </c>
      <c r="Y313" s="258" t="str">
        <f t="shared" si="1576"/>
        <v>Y</v>
      </c>
      <c r="Z313" s="254" t="str">
        <f t="shared" ref="Z313:AA313" si="1975">IF(OR(($Y313="Y"),($T313 = "Y"),ISNUMBER(SEARCH(Z$1, $L313)), ISNUMBER(SEARCH(Z$1, $N313)), ISNUMBER(SEARCH(Z$1, $P313))), "Y", "")</f>
        <v>Y</v>
      </c>
      <c r="AA313" s="254" t="str">
        <f t="shared" si="1975"/>
        <v>Y</v>
      </c>
      <c r="AB313" s="254" t="str">
        <f t="shared" ref="AB313:AC313" si="1976">IF(OR(($T313 = "Y"),ISNUMBER(SEARCH(AB$1, $L313)), ISNUMBER(SEARCH(AB$1, $N313)), ISNUMBER(SEARCH(AB$1, $P313))), "Y", "")</f>
        <v>Y</v>
      </c>
      <c r="AC313" s="258" t="str">
        <f t="shared" si="1976"/>
        <v>Y</v>
      </c>
      <c r="AD313" s="254" t="str">
        <f t="shared" ref="AD313:AE313" si="1977">IF(OR(($AC313="Y"),($T313 = "Y"),ISNUMBER(SEARCH(AD$1, $L313)), ISNUMBER(SEARCH(AD$1, $N313)), ISNUMBER(SEARCH(AD$1, $P313))), "Y", "")</f>
        <v>Y</v>
      </c>
      <c r="AE313" s="254" t="str">
        <f t="shared" si="1977"/>
        <v>Y</v>
      </c>
      <c r="AF313" s="254" t="str">
        <f t="shared" si="1580"/>
        <v>Y</v>
      </c>
      <c r="AG313" s="15">
        <f t="shared" si="476"/>
        <v>9</v>
      </c>
      <c r="AH313" s="96" t="s">
        <v>3539</v>
      </c>
      <c r="AI313" s="235" t="str">
        <f t="shared" si="1893"/>
        <v>CM</v>
      </c>
      <c r="AJ313" s="235" t="str">
        <f t="shared" si="1894"/>
        <v>CM</v>
      </c>
      <c r="AK313" s="235" t="str">
        <f t="shared" si="1895"/>
        <v>CM</v>
      </c>
      <c r="AL313" s="235" t="str">
        <f t="shared" si="1896"/>
        <v>CM</v>
      </c>
      <c r="AM313" s="256" t="str">
        <f t="shared" si="1897"/>
        <v>CM</v>
      </c>
      <c r="AN313" s="235" t="str">
        <f t="shared" si="1898"/>
        <v>CM</v>
      </c>
      <c r="AO313" s="257" t="str">
        <f t="shared" si="1899"/>
        <v>CM</v>
      </c>
      <c r="AP313" s="235" t="str">
        <f t="shared" si="1900"/>
        <v>CM</v>
      </c>
      <c r="AQ313" s="235" t="str">
        <f t="shared" si="1901"/>
        <v>CM</v>
      </c>
      <c r="AR313" s="96"/>
      <c r="AS313" s="235" t="str">
        <f t="shared" si="1902"/>
        <v>CM</v>
      </c>
      <c r="AT313" s="96"/>
      <c r="AU313" s="250" t="s">
        <v>174</v>
      </c>
      <c r="AV313" s="250" t="s">
        <v>979</v>
      </c>
      <c r="AW313" s="96"/>
      <c r="AX313" s="96"/>
      <c r="AY313" s="96"/>
      <c r="AZ313" s="96"/>
      <c r="BA313" s="96"/>
      <c r="BB313" s="96"/>
      <c r="BC313" s="96"/>
      <c r="BD313" s="96"/>
      <c r="BE313" s="96"/>
      <c r="BF313" s="96"/>
      <c r="BG313" s="96"/>
      <c r="BH313" s="96"/>
      <c r="BI313" s="96"/>
      <c r="BJ313" s="96"/>
      <c r="BK313" s="96"/>
      <c r="BL313" s="96"/>
      <c r="BM313" s="96"/>
      <c r="BN313" s="96"/>
      <c r="BO313" s="96"/>
      <c r="BP313" s="96"/>
      <c r="BQ313" s="96"/>
      <c r="BR313" s="96"/>
      <c r="BS313" s="96"/>
      <c r="BT313" s="96"/>
      <c r="BU313" s="96"/>
      <c r="BV313" s="96"/>
      <c r="BW313" s="96"/>
      <c r="BX313" s="96"/>
      <c r="BY313" s="96"/>
      <c r="BZ313" s="96"/>
      <c r="CA313" s="96"/>
      <c r="CB313" s="96"/>
      <c r="CC313" s="96"/>
      <c r="CD313" s="96"/>
      <c r="CE313" s="96"/>
      <c r="CF313" s="96"/>
    </row>
    <row r="314" spans="1:84" ht="20.399999999999999">
      <c r="A314" s="281">
        <v>45102.883372615739</v>
      </c>
      <c r="B314" s="96" t="s">
        <v>4452</v>
      </c>
      <c r="C314" s="251" t="str">
        <f t="array" ref="C314">UPPER(B314)</f>
        <v>SANTHOSH.PADIGALA@GMAIL.COM</v>
      </c>
      <c r="D314" s="96" t="s">
        <v>4453</v>
      </c>
      <c r="E314" s="96" t="s">
        <v>4454</v>
      </c>
      <c r="F314" s="252" t="str">
        <f t="shared" si="1572"/>
        <v>SHREYAJPADIGALA</v>
      </c>
      <c r="G314" s="97">
        <v>5027185400</v>
      </c>
      <c r="H314" s="96" t="s">
        <v>18</v>
      </c>
      <c r="I314" s="96" t="s">
        <v>2493</v>
      </c>
      <c r="J314" s="96"/>
      <c r="K314" s="96"/>
      <c r="L314" s="96"/>
      <c r="M314" s="96"/>
      <c r="N314" s="96"/>
      <c r="O314" s="96" t="s">
        <v>4455</v>
      </c>
      <c r="P314" s="96" t="s">
        <v>3498</v>
      </c>
      <c r="Q314" s="96" t="s">
        <v>23</v>
      </c>
      <c r="R314" s="96"/>
      <c r="S314" s="96" t="s">
        <v>1727</v>
      </c>
      <c r="T314" s="258" t="str">
        <f t="shared" si="1573"/>
        <v>Y</v>
      </c>
      <c r="U314" s="254" t="str">
        <f t="shared" ref="U314:V314" si="1978">IF(OR(($T314 = "Y"),ISNUMBER(SEARCH(U$1, $L314)), ISNUMBER(SEARCH(U$1, $N314)), ISNUMBER(SEARCH(U$1, $P314))), "Y", "")</f>
        <v>Y</v>
      </c>
      <c r="V314" s="258" t="str">
        <f t="shared" si="1978"/>
        <v>Y</v>
      </c>
      <c r="W314" s="254" t="str">
        <f t="shared" ref="W314:X314" si="1979">IF(OR(($V314="Y"),($T314 = "Y"),ISNUMBER(SEARCH(W$1, $L314)), ISNUMBER(SEARCH(W$1, $N314)), ISNUMBER(SEARCH(W$1, $P314))), "Y", "")</f>
        <v>Y</v>
      </c>
      <c r="X314" s="254" t="str">
        <f t="shared" si="1979"/>
        <v>Y</v>
      </c>
      <c r="Y314" s="258" t="str">
        <f t="shared" si="1576"/>
        <v>Y</v>
      </c>
      <c r="Z314" s="254" t="str">
        <f t="shared" ref="Z314:AA314" si="1980">IF(OR(($Y314="Y"),($T314 = "Y"),ISNUMBER(SEARCH(Z$1, $L314)), ISNUMBER(SEARCH(Z$1, $N314)), ISNUMBER(SEARCH(Z$1, $P314))), "Y", "")</f>
        <v>Y</v>
      </c>
      <c r="AA314" s="254" t="str">
        <f t="shared" si="1980"/>
        <v>Y</v>
      </c>
      <c r="AB314" s="254" t="str">
        <f t="shared" ref="AB314:AC314" si="1981">IF(OR(($T314 = "Y"),ISNUMBER(SEARCH(AB$1, $L314)), ISNUMBER(SEARCH(AB$1, $N314)), ISNUMBER(SEARCH(AB$1, $P314))), "Y", "")</f>
        <v>Y</v>
      </c>
      <c r="AC314" s="258" t="str">
        <f t="shared" si="1981"/>
        <v>Y</v>
      </c>
      <c r="AD314" s="254" t="str">
        <f t="shared" ref="AD314:AE314" si="1982">IF(OR(($AC314="Y"),($T314 = "Y"),ISNUMBER(SEARCH(AD$1, $L314)), ISNUMBER(SEARCH(AD$1, $N314)), ISNUMBER(SEARCH(AD$1, $P314))), "Y", "")</f>
        <v>Y</v>
      </c>
      <c r="AE314" s="254" t="str">
        <f t="shared" si="1982"/>
        <v>Y</v>
      </c>
      <c r="AF314" s="254" t="str">
        <f t="shared" si="1580"/>
        <v>Y</v>
      </c>
      <c r="AG314" s="15">
        <f t="shared" si="476"/>
        <v>9</v>
      </c>
      <c r="AH314" s="96" t="s">
        <v>3539</v>
      </c>
      <c r="AI314" s="235" t="str">
        <f t="shared" si="1893"/>
        <v>CM</v>
      </c>
      <c r="AJ314" s="235" t="str">
        <f t="shared" si="1894"/>
        <v>CM</v>
      </c>
      <c r="AK314" s="235" t="str">
        <f t="shared" si="1895"/>
        <v>CM</v>
      </c>
      <c r="AL314" s="235" t="str">
        <f t="shared" si="1896"/>
        <v>CM</v>
      </c>
      <c r="AM314" s="256" t="str">
        <f t="shared" si="1897"/>
        <v>CM</v>
      </c>
      <c r="AN314" s="235" t="str">
        <f t="shared" si="1898"/>
        <v>CM</v>
      </c>
      <c r="AO314" s="257" t="str">
        <f t="shared" si="1899"/>
        <v>CM</v>
      </c>
      <c r="AP314" s="235" t="str">
        <f t="shared" si="1900"/>
        <v>CM</v>
      </c>
      <c r="AQ314" s="235" t="str">
        <f t="shared" si="1901"/>
        <v>CM</v>
      </c>
      <c r="AR314" s="96"/>
      <c r="AS314" s="235" t="str">
        <f t="shared" si="1902"/>
        <v>CM</v>
      </c>
      <c r="AT314" s="96"/>
      <c r="AU314" s="250" t="s">
        <v>1727</v>
      </c>
      <c r="AV314" s="250" t="s">
        <v>979</v>
      </c>
      <c r="AW314" s="96"/>
      <c r="AX314" s="96"/>
      <c r="AY314" s="96"/>
      <c r="AZ314" s="96"/>
      <c r="BA314" s="96"/>
      <c r="BB314" s="96"/>
      <c r="BC314" s="96"/>
      <c r="BD314" s="96"/>
      <c r="BE314" s="96"/>
      <c r="BF314" s="96"/>
      <c r="BG314" s="96"/>
      <c r="BH314" s="96"/>
      <c r="BI314" s="96"/>
      <c r="BJ314" s="96"/>
      <c r="BK314" s="96"/>
      <c r="BL314" s="96"/>
      <c r="BM314" s="96"/>
      <c r="BN314" s="96"/>
      <c r="BO314" s="96"/>
      <c r="BP314" s="96"/>
      <c r="BQ314" s="96"/>
      <c r="BR314" s="96"/>
      <c r="BS314" s="96"/>
      <c r="BT314" s="96"/>
      <c r="BU314" s="96"/>
      <c r="BV314" s="96"/>
      <c r="BW314" s="96"/>
      <c r="BX314" s="96"/>
      <c r="BY314" s="96"/>
      <c r="BZ314" s="96"/>
      <c r="CA314" s="96"/>
      <c r="CB314" s="96"/>
      <c r="CC314" s="96"/>
      <c r="CD314" s="96"/>
      <c r="CE314" s="96"/>
      <c r="CF314" s="96"/>
    </row>
    <row r="315" spans="1:84" ht="20.399999999999999">
      <c r="A315" s="281">
        <v>45102.886251840275</v>
      </c>
      <c r="B315" s="96" t="s">
        <v>4456</v>
      </c>
      <c r="C315" s="251" t="str">
        <f t="array" ref="C315">UPPER(B315)</f>
        <v>TARUNTORNALA@GMAIL.COM</v>
      </c>
      <c r="D315" s="96" t="s">
        <v>4457</v>
      </c>
      <c r="E315" s="96" t="s">
        <v>4458</v>
      </c>
      <c r="F315" s="252" t="str">
        <f t="shared" si="1572"/>
        <v>TARUNTORNALA</v>
      </c>
      <c r="G315" s="97">
        <v>4695361905</v>
      </c>
      <c r="H315" s="96" t="s">
        <v>18</v>
      </c>
      <c r="I315" s="96" t="s">
        <v>2493</v>
      </c>
      <c r="J315" s="96"/>
      <c r="K315" s="96"/>
      <c r="L315" s="96"/>
      <c r="M315" s="96"/>
      <c r="N315" s="96"/>
      <c r="O315" s="96" t="s">
        <v>4459</v>
      </c>
      <c r="P315" s="96" t="s">
        <v>3498</v>
      </c>
      <c r="Q315" s="96" t="s">
        <v>23</v>
      </c>
      <c r="R315" s="96"/>
      <c r="S315" s="96" t="s">
        <v>1727</v>
      </c>
      <c r="T315" s="258" t="str">
        <f t="shared" si="1573"/>
        <v>Y</v>
      </c>
      <c r="U315" s="254" t="str">
        <f t="shared" ref="U315:V315" si="1983">IF(OR(($T315 = "Y"),ISNUMBER(SEARCH(U$1, $L315)), ISNUMBER(SEARCH(U$1, $N315)), ISNUMBER(SEARCH(U$1, $P315))), "Y", "")</f>
        <v>Y</v>
      </c>
      <c r="V315" s="258" t="str">
        <f t="shared" si="1983"/>
        <v>Y</v>
      </c>
      <c r="W315" s="254" t="str">
        <f t="shared" ref="W315:X315" si="1984">IF(OR(($V315="Y"),($T315 = "Y"),ISNUMBER(SEARCH(W$1, $L315)), ISNUMBER(SEARCH(W$1, $N315)), ISNUMBER(SEARCH(W$1, $P315))), "Y", "")</f>
        <v>Y</v>
      </c>
      <c r="X315" s="254" t="str">
        <f t="shared" si="1984"/>
        <v>Y</v>
      </c>
      <c r="Y315" s="258" t="str">
        <f t="shared" si="1576"/>
        <v>Y</v>
      </c>
      <c r="Z315" s="254" t="str">
        <f t="shared" ref="Z315:AA315" si="1985">IF(OR(($Y315="Y"),($T315 = "Y"),ISNUMBER(SEARCH(Z$1, $L315)), ISNUMBER(SEARCH(Z$1, $N315)), ISNUMBER(SEARCH(Z$1, $P315))), "Y", "")</f>
        <v>Y</v>
      </c>
      <c r="AA315" s="254" t="str">
        <f t="shared" si="1985"/>
        <v>Y</v>
      </c>
      <c r="AB315" s="254" t="str">
        <f t="shared" ref="AB315:AC315" si="1986">IF(OR(($T315 = "Y"),ISNUMBER(SEARCH(AB$1, $L315)), ISNUMBER(SEARCH(AB$1, $N315)), ISNUMBER(SEARCH(AB$1, $P315))), "Y", "")</f>
        <v>Y</v>
      </c>
      <c r="AC315" s="258" t="str">
        <f t="shared" si="1986"/>
        <v>Y</v>
      </c>
      <c r="AD315" s="254" t="str">
        <f t="shared" ref="AD315:AE315" si="1987">IF(OR(($AC315="Y"),($T315 = "Y"),ISNUMBER(SEARCH(AD$1, $L315)), ISNUMBER(SEARCH(AD$1, $N315)), ISNUMBER(SEARCH(AD$1, $P315))), "Y", "")</f>
        <v>Y</v>
      </c>
      <c r="AE315" s="254" t="str">
        <f t="shared" si="1987"/>
        <v>Y</v>
      </c>
      <c r="AF315" s="254" t="str">
        <f t="shared" si="1580"/>
        <v>Y</v>
      </c>
      <c r="AG315" s="15">
        <f t="shared" si="476"/>
        <v>9</v>
      </c>
      <c r="AH315" s="96" t="s">
        <v>3539</v>
      </c>
      <c r="AI315" s="235" t="str">
        <f t="shared" si="1893"/>
        <v>CM</v>
      </c>
      <c r="AJ315" s="235" t="str">
        <f t="shared" si="1894"/>
        <v>CM</v>
      </c>
      <c r="AK315" s="235" t="str">
        <f t="shared" si="1895"/>
        <v>CM</v>
      </c>
      <c r="AL315" s="235" t="str">
        <f t="shared" si="1896"/>
        <v>CM</v>
      </c>
      <c r="AM315" s="256" t="str">
        <f t="shared" si="1897"/>
        <v>CM</v>
      </c>
      <c r="AN315" s="235" t="str">
        <f t="shared" si="1898"/>
        <v>CM</v>
      </c>
      <c r="AO315" s="257" t="str">
        <f t="shared" si="1899"/>
        <v>CM</v>
      </c>
      <c r="AP315" s="235" t="str">
        <f t="shared" si="1900"/>
        <v>CM</v>
      </c>
      <c r="AQ315" s="235" t="str">
        <f t="shared" si="1901"/>
        <v>CM</v>
      </c>
      <c r="AR315" s="96"/>
      <c r="AS315" s="235" t="str">
        <f t="shared" si="1902"/>
        <v>CM</v>
      </c>
      <c r="AT315" s="96"/>
      <c r="AU315" s="250" t="s">
        <v>1727</v>
      </c>
      <c r="AV315" s="250" t="s">
        <v>979</v>
      </c>
      <c r="AW315" s="96"/>
      <c r="AX315" s="96"/>
      <c r="AY315" s="96"/>
      <c r="AZ315" s="96"/>
      <c r="BA315" s="96"/>
      <c r="BB315" s="96"/>
      <c r="BC315" s="96"/>
      <c r="BD315" s="96"/>
      <c r="BE315" s="96"/>
      <c r="BF315" s="96"/>
      <c r="BG315" s="96"/>
      <c r="BH315" s="96"/>
      <c r="BI315" s="96"/>
      <c r="BJ315" s="96"/>
      <c r="BK315" s="96"/>
      <c r="BL315" s="96"/>
      <c r="BM315" s="96"/>
      <c r="BN315" s="96"/>
      <c r="BO315" s="96"/>
      <c r="BP315" s="96"/>
      <c r="BQ315" s="96"/>
      <c r="BR315" s="96"/>
      <c r="BS315" s="96"/>
      <c r="BT315" s="96"/>
      <c r="BU315" s="96"/>
      <c r="BV315" s="96"/>
      <c r="BW315" s="96"/>
      <c r="BX315" s="96"/>
      <c r="BY315" s="96"/>
      <c r="BZ315" s="96"/>
      <c r="CA315" s="96"/>
      <c r="CB315" s="96"/>
      <c r="CC315" s="96"/>
      <c r="CD315" s="96"/>
      <c r="CE315" s="96"/>
      <c r="CF315" s="96"/>
    </row>
    <row r="316" spans="1:84" ht="20.399999999999999">
      <c r="A316" s="281">
        <v>45102.886487569442</v>
      </c>
      <c r="B316" s="96" t="s">
        <v>4460</v>
      </c>
      <c r="C316" s="251" t="str">
        <f t="array" ref="C316">UPPER(B316)</f>
        <v>NISCHAYKMATH@GMAIL.COM</v>
      </c>
      <c r="D316" s="96" t="s">
        <v>4461</v>
      </c>
      <c r="E316" s="96" t="s">
        <v>4462</v>
      </c>
      <c r="F316" s="252" t="str">
        <f t="shared" si="1572"/>
        <v xml:space="preserve">NISCHAYKUMBARGIRIMATH </v>
      </c>
      <c r="G316" s="97">
        <v>9472015688</v>
      </c>
      <c r="H316" s="96" t="s">
        <v>18</v>
      </c>
      <c r="I316" s="96" t="s">
        <v>2493</v>
      </c>
      <c r="J316" s="96"/>
      <c r="K316" s="96"/>
      <c r="L316" s="96"/>
      <c r="M316" s="96"/>
      <c r="N316" s="96"/>
      <c r="O316" s="96" t="s">
        <v>4463</v>
      </c>
      <c r="P316" s="96" t="s">
        <v>3498</v>
      </c>
      <c r="Q316" s="96" t="s">
        <v>23</v>
      </c>
      <c r="R316" s="96"/>
      <c r="S316" s="96" t="s">
        <v>1727</v>
      </c>
      <c r="T316" s="258" t="str">
        <f t="shared" si="1573"/>
        <v>Y</v>
      </c>
      <c r="U316" s="254" t="str">
        <f t="shared" ref="U316:V316" si="1988">IF(OR(($T316 = "Y"),ISNUMBER(SEARCH(U$1, $L316)), ISNUMBER(SEARCH(U$1, $N316)), ISNUMBER(SEARCH(U$1, $P316))), "Y", "")</f>
        <v>Y</v>
      </c>
      <c r="V316" s="258" t="str">
        <f t="shared" si="1988"/>
        <v>Y</v>
      </c>
      <c r="W316" s="254" t="str">
        <f t="shared" ref="W316:X316" si="1989">IF(OR(($V316="Y"),($T316 = "Y"),ISNUMBER(SEARCH(W$1, $L316)), ISNUMBER(SEARCH(W$1, $N316)), ISNUMBER(SEARCH(W$1, $P316))), "Y", "")</f>
        <v>Y</v>
      </c>
      <c r="X316" s="254" t="str">
        <f t="shared" si="1989"/>
        <v>Y</v>
      </c>
      <c r="Y316" s="258" t="str">
        <f t="shared" si="1576"/>
        <v>Y</v>
      </c>
      <c r="Z316" s="254" t="str">
        <f t="shared" ref="Z316:AA316" si="1990">IF(OR(($Y316="Y"),($T316 = "Y"),ISNUMBER(SEARCH(Z$1, $L316)), ISNUMBER(SEARCH(Z$1, $N316)), ISNUMBER(SEARCH(Z$1, $P316))), "Y", "")</f>
        <v>Y</v>
      </c>
      <c r="AA316" s="254" t="str">
        <f t="shared" si="1990"/>
        <v>Y</v>
      </c>
      <c r="AB316" s="254" t="str">
        <f t="shared" ref="AB316:AC316" si="1991">IF(OR(($T316 = "Y"),ISNUMBER(SEARCH(AB$1, $L316)), ISNUMBER(SEARCH(AB$1, $N316)), ISNUMBER(SEARCH(AB$1, $P316))), "Y", "")</f>
        <v>Y</v>
      </c>
      <c r="AC316" s="258" t="str">
        <f t="shared" si="1991"/>
        <v>Y</v>
      </c>
      <c r="AD316" s="254" t="str">
        <f t="shared" ref="AD316:AE316" si="1992">IF(OR(($AC316="Y"),($T316 = "Y"),ISNUMBER(SEARCH(AD$1, $L316)), ISNUMBER(SEARCH(AD$1, $N316)), ISNUMBER(SEARCH(AD$1, $P316))), "Y", "")</f>
        <v>Y</v>
      </c>
      <c r="AE316" s="254" t="str">
        <f t="shared" si="1992"/>
        <v>Y</v>
      </c>
      <c r="AF316" s="254" t="str">
        <f t="shared" si="1580"/>
        <v>Y</v>
      </c>
      <c r="AG316" s="15">
        <f t="shared" si="476"/>
        <v>9</v>
      </c>
      <c r="AH316" s="96" t="s">
        <v>3539</v>
      </c>
      <c r="AI316" s="235" t="str">
        <f t="shared" si="1893"/>
        <v>CM</v>
      </c>
      <c r="AJ316" s="235" t="str">
        <f t="shared" si="1894"/>
        <v>CM</v>
      </c>
      <c r="AK316" s="235" t="str">
        <f t="shared" si="1895"/>
        <v>CM</v>
      </c>
      <c r="AL316" s="235" t="str">
        <f t="shared" si="1896"/>
        <v>CM</v>
      </c>
      <c r="AM316" s="256" t="str">
        <f t="shared" si="1897"/>
        <v>CM</v>
      </c>
      <c r="AN316" s="235" t="str">
        <f t="shared" si="1898"/>
        <v>CM</v>
      </c>
      <c r="AO316" s="257" t="str">
        <f t="shared" si="1899"/>
        <v>CM</v>
      </c>
      <c r="AP316" s="235" t="str">
        <f t="shared" si="1900"/>
        <v>CM</v>
      </c>
      <c r="AQ316" s="235" t="str">
        <f t="shared" si="1901"/>
        <v>CM</v>
      </c>
      <c r="AR316" s="96"/>
      <c r="AS316" s="235" t="str">
        <f t="shared" si="1902"/>
        <v>CM</v>
      </c>
      <c r="AT316" s="96"/>
      <c r="AU316" s="250" t="s">
        <v>1727</v>
      </c>
      <c r="AV316" s="250" t="s">
        <v>979</v>
      </c>
      <c r="AW316" s="96"/>
      <c r="AX316" s="96"/>
      <c r="AY316" s="96"/>
      <c r="AZ316" s="96"/>
      <c r="BA316" s="96"/>
      <c r="BB316" s="96"/>
      <c r="BC316" s="96"/>
      <c r="BD316" s="96"/>
      <c r="BE316" s="96"/>
      <c r="BF316" s="96"/>
      <c r="BG316" s="96"/>
      <c r="BH316" s="96"/>
      <c r="BI316" s="96"/>
      <c r="BJ316" s="96"/>
      <c r="BK316" s="96"/>
      <c r="BL316" s="96"/>
      <c r="BM316" s="96"/>
      <c r="BN316" s="96"/>
      <c r="BO316" s="96"/>
      <c r="BP316" s="96"/>
      <c r="BQ316" s="96"/>
      <c r="BR316" s="96"/>
      <c r="BS316" s="96"/>
      <c r="BT316" s="96"/>
      <c r="BU316" s="96"/>
      <c r="BV316" s="96"/>
      <c r="BW316" s="96"/>
      <c r="BX316" s="96"/>
      <c r="BY316" s="96"/>
      <c r="BZ316" s="96"/>
      <c r="CA316" s="96"/>
      <c r="CB316" s="96"/>
      <c r="CC316" s="96"/>
      <c r="CD316" s="96"/>
      <c r="CE316" s="96"/>
      <c r="CF316" s="96"/>
    </row>
    <row r="317" spans="1:84" ht="20.399999999999999">
      <c r="A317" s="281">
        <v>45102.894252812504</v>
      </c>
      <c r="B317" s="96" t="s">
        <v>4464</v>
      </c>
      <c r="C317" s="251" t="str">
        <f t="array" ref="C317">UPPER(B317)</f>
        <v>SHAILAJAJONNADA@YAHOO.COM</v>
      </c>
      <c r="D317" s="96" t="s">
        <v>3610</v>
      </c>
      <c r="E317" s="96" t="s">
        <v>3611</v>
      </c>
      <c r="F317" s="252" t="str">
        <f t="shared" si="1572"/>
        <v>CHARYJONNADA</v>
      </c>
      <c r="G317" s="97">
        <v>7132046760</v>
      </c>
      <c r="H317" s="96" t="s">
        <v>2493</v>
      </c>
      <c r="I317" s="96" t="s">
        <v>20</v>
      </c>
      <c r="J317" s="96" t="s">
        <v>3612</v>
      </c>
      <c r="K317" s="96" t="s">
        <v>30</v>
      </c>
      <c r="L317" s="96" t="s">
        <v>4465</v>
      </c>
      <c r="M317" s="96"/>
      <c r="N317" s="96"/>
      <c r="O317" s="96"/>
      <c r="P317" s="96"/>
      <c r="Q317" s="96" t="s">
        <v>23</v>
      </c>
      <c r="R317" s="96"/>
      <c r="S317" s="96" t="s">
        <v>1727</v>
      </c>
      <c r="T317" s="255" t="str">
        <f t="shared" si="1573"/>
        <v/>
      </c>
      <c r="U317" s="96" t="str">
        <f t="shared" ref="U317:V317" si="1993">IF(OR(($T317 = "Y"),ISNUMBER(SEARCH(U$1, $L317)), ISNUMBER(SEARCH(U$1, $N317)), ISNUMBER(SEARCH(U$1, $P317))), "Y", "")</f>
        <v/>
      </c>
      <c r="V317" s="255" t="str">
        <f t="shared" si="1993"/>
        <v/>
      </c>
      <c r="W317" s="96" t="str">
        <f t="shared" ref="W317:X317" si="1994">IF(OR(($V317="Y"),($T317 = "Y"),ISNUMBER(SEARCH(W$1, $L317)), ISNUMBER(SEARCH(W$1, $N317)), ISNUMBER(SEARCH(W$1, $P317))), "Y", "")</f>
        <v/>
      </c>
      <c r="X317" s="254" t="str">
        <f t="shared" si="1994"/>
        <v>Y</v>
      </c>
      <c r="Y317" s="258" t="str">
        <f t="shared" si="1576"/>
        <v>Y</v>
      </c>
      <c r="Z317" s="254" t="str">
        <f t="shared" ref="Z317:AA317" si="1995">IF(OR(($Y317="Y"),($T317 = "Y"),ISNUMBER(SEARCH(Z$1, $L317)), ISNUMBER(SEARCH(Z$1, $N317)), ISNUMBER(SEARCH(Z$1, $P317))), "Y", "")</f>
        <v>Y</v>
      </c>
      <c r="AA317" s="254" t="str">
        <f t="shared" si="1995"/>
        <v>Y</v>
      </c>
      <c r="AB317" s="254" t="str">
        <f t="shared" ref="AB317:AC317" si="1996">IF(OR(($T317 = "Y"),ISNUMBER(SEARCH(AB$1, $L317)), ISNUMBER(SEARCH(AB$1, $N317)), ISNUMBER(SEARCH(AB$1, $P317))), "Y", "")</f>
        <v>Y</v>
      </c>
      <c r="AC317" s="258" t="str">
        <f t="shared" si="1996"/>
        <v>Y</v>
      </c>
      <c r="AD317" s="254" t="str">
        <f t="shared" ref="AD317:AE317" si="1997">IF(OR(($AC317="Y"),($T317 = "Y"),ISNUMBER(SEARCH(AD$1, $L317)), ISNUMBER(SEARCH(AD$1, $N317)), ISNUMBER(SEARCH(AD$1, $P317))), "Y", "")</f>
        <v>Y</v>
      </c>
      <c r="AE317" s="254" t="str">
        <f t="shared" si="1997"/>
        <v>Y</v>
      </c>
      <c r="AF317" s="96" t="str">
        <f t="shared" si="1580"/>
        <v/>
      </c>
      <c r="AG317" s="15">
        <f t="shared" si="476"/>
        <v>6</v>
      </c>
      <c r="AH317" s="96" t="s">
        <v>3539</v>
      </c>
      <c r="AI317" s="96" t="str">
        <f t="shared" si="1893"/>
        <v/>
      </c>
      <c r="AJ317" s="96" t="str">
        <f t="shared" si="1894"/>
        <v/>
      </c>
      <c r="AK317" s="235" t="str">
        <f t="shared" si="1895"/>
        <v>CM</v>
      </c>
      <c r="AL317" s="235" t="str">
        <f t="shared" si="1896"/>
        <v>CM</v>
      </c>
      <c r="AM317" s="256" t="str">
        <f t="shared" si="1897"/>
        <v>CM</v>
      </c>
      <c r="AN317" s="235" t="str">
        <f t="shared" si="1898"/>
        <v>CM</v>
      </c>
      <c r="AO317" s="257" t="str">
        <f t="shared" si="1899"/>
        <v>CM</v>
      </c>
      <c r="AP317" s="235" t="str">
        <f t="shared" si="1900"/>
        <v>CM</v>
      </c>
      <c r="AQ317" s="235" t="str">
        <f t="shared" si="1901"/>
        <v>CM</v>
      </c>
      <c r="AR317" s="96"/>
      <c r="AS317" s="96" t="str">
        <f t="shared" si="1902"/>
        <v/>
      </c>
      <c r="AT317" s="96"/>
      <c r="AU317" s="96"/>
      <c r="AV317" s="96"/>
      <c r="AW317" s="96"/>
      <c r="AX317" s="96"/>
      <c r="AY317" s="96"/>
      <c r="AZ317" s="96"/>
      <c r="BA317" s="96"/>
      <c r="BB317" s="96"/>
      <c r="BC317" s="96"/>
      <c r="BD317" s="96"/>
      <c r="BE317" s="96"/>
      <c r="BF317" s="96"/>
      <c r="BG317" s="96"/>
      <c r="BH317" s="96"/>
      <c r="BI317" s="96"/>
      <c r="BJ317" s="96"/>
      <c r="BK317" s="96"/>
      <c r="BL317" s="96"/>
      <c r="BM317" s="96"/>
      <c r="BN317" s="96"/>
      <c r="BO317" s="96"/>
      <c r="BP317" s="96"/>
      <c r="BQ317" s="96"/>
      <c r="BR317" s="96"/>
      <c r="BS317" s="96"/>
      <c r="BT317" s="96"/>
      <c r="BU317" s="96"/>
      <c r="BV317" s="96"/>
      <c r="BW317" s="96"/>
      <c r="BX317" s="96"/>
      <c r="BY317" s="96"/>
      <c r="BZ317" s="96"/>
      <c r="CA317" s="96"/>
      <c r="CB317" s="96"/>
      <c r="CC317" s="96"/>
      <c r="CD317" s="96"/>
      <c r="CE317" s="96"/>
      <c r="CF317" s="96"/>
    </row>
    <row r="318" spans="1:84" ht="20.399999999999999">
      <c r="A318" s="281">
        <v>45103.010107870374</v>
      </c>
      <c r="B318" s="96" t="s">
        <v>1005</v>
      </c>
      <c r="C318" s="251" t="str">
        <f t="array" ref="C318">UPPER(B318)</f>
        <v>YEETSRI64@GMAIL.COM</v>
      </c>
      <c r="D318" s="96" t="s">
        <v>4466</v>
      </c>
      <c r="E318" s="96" t="s">
        <v>384</v>
      </c>
      <c r="F318" s="252" t="str">
        <f t="shared" si="1572"/>
        <v>SRICHARANMIDDELA</v>
      </c>
      <c r="G318" s="97">
        <v>9725334282</v>
      </c>
      <c r="H318" s="96" t="s">
        <v>18</v>
      </c>
      <c r="I318" s="96" t="s">
        <v>35</v>
      </c>
      <c r="J318" s="96"/>
      <c r="K318" s="96"/>
      <c r="L318" s="96"/>
      <c r="M318" s="96" t="s">
        <v>227</v>
      </c>
      <c r="N318" s="96" t="s">
        <v>3506</v>
      </c>
      <c r="O318" s="96"/>
      <c r="P318" s="96"/>
      <c r="Q318" s="96" t="s">
        <v>23</v>
      </c>
      <c r="R318" s="96"/>
      <c r="S318" s="96" t="s">
        <v>1727</v>
      </c>
      <c r="T318" s="255" t="str">
        <f t="shared" si="1573"/>
        <v/>
      </c>
      <c r="U318" s="96" t="str">
        <f t="shared" ref="U318:V318" si="1998">IF(OR(($T318 = "Y"),ISNUMBER(SEARCH(U$1, $L318)), ISNUMBER(SEARCH(U$1, $N318)), ISNUMBER(SEARCH(U$1, $P318))), "Y", "")</f>
        <v/>
      </c>
      <c r="V318" s="255" t="str">
        <f t="shared" si="1998"/>
        <v/>
      </c>
      <c r="W318" s="96" t="str">
        <f t="shared" ref="W318:X318" si="1999">IF(OR(($V318="Y"),($T318 = "Y"),ISNUMBER(SEARCH(W$1, $L318)), ISNUMBER(SEARCH(W$1, $N318)), ISNUMBER(SEARCH(W$1, $P318))), "Y", "")</f>
        <v/>
      </c>
      <c r="X318" s="96" t="str">
        <f t="shared" si="1999"/>
        <v/>
      </c>
      <c r="Y318" s="255" t="str">
        <f t="shared" si="1576"/>
        <v/>
      </c>
      <c r="Z318" s="96" t="str">
        <f t="shared" ref="Z318:AA318" si="2000">IF(OR(($Y318="Y"),($T318 = "Y"),ISNUMBER(SEARCH(Z$1, $L318)), ISNUMBER(SEARCH(Z$1, $N318)), ISNUMBER(SEARCH(Z$1, $P318))), "Y", "")</f>
        <v/>
      </c>
      <c r="AA318" s="96" t="str">
        <f t="shared" si="2000"/>
        <v/>
      </c>
      <c r="AB318" s="254" t="str">
        <f t="shared" ref="AB318:AC318" si="2001">IF(OR(($T318 = "Y"),ISNUMBER(SEARCH(AB$1, $L318)), ISNUMBER(SEARCH(AB$1, $N318)), ISNUMBER(SEARCH(AB$1, $P318))), "Y", "")</f>
        <v>Y</v>
      </c>
      <c r="AC318" s="255" t="str">
        <f t="shared" si="2001"/>
        <v/>
      </c>
      <c r="AD318" s="96" t="str">
        <f t="shared" ref="AD318:AE318" si="2002">IF(OR(($AC318="Y"),($T318 = "Y"),ISNUMBER(SEARCH(AD$1, $L318)), ISNUMBER(SEARCH(AD$1, $N318)), ISNUMBER(SEARCH(AD$1, $P318))), "Y", "")</f>
        <v/>
      </c>
      <c r="AE318" s="96" t="str">
        <f t="shared" si="2002"/>
        <v/>
      </c>
      <c r="AF318" s="96" t="str">
        <f t="shared" si="1580"/>
        <v/>
      </c>
      <c r="AG318" s="15">
        <f t="shared" si="476"/>
        <v>1</v>
      </c>
      <c r="AH318" s="96" t="s">
        <v>1743</v>
      </c>
      <c r="AI318" s="96" t="str">
        <f t="shared" si="1893"/>
        <v/>
      </c>
      <c r="AJ318" s="96" t="str">
        <f t="shared" si="1894"/>
        <v/>
      </c>
      <c r="AK318" s="96" t="str">
        <f t="shared" si="1895"/>
        <v/>
      </c>
      <c r="AL318" s="96" t="str">
        <f t="shared" si="1896"/>
        <v/>
      </c>
      <c r="AM318" s="262" t="str">
        <f t="shared" si="1897"/>
        <v/>
      </c>
      <c r="AN318" s="235" t="str">
        <f t="shared" si="1898"/>
        <v>Reserve</v>
      </c>
      <c r="AO318" s="257" t="str">
        <f t="shared" si="1899"/>
        <v>Reserve</v>
      </c>
      <c r="AP318" s="96" t="str">
        <f t="shared" si="1900"/>
        <v/>
      </c>
      <c r="AQ318" s="96" t="str">
        <f t="shared" si="1901"/>
        <v/>
      </c>
      <c r="AR318" s="96"/>
      <c r="AS318" s="96" t="str">
        <f t="shared" si="1902"/>
        <v/>
      </c>
      <c r="AT318" s="96"/>
      <c r="AU318" s="250" t="s">
        <v>1727</v>
      </c>
      <c r="AV318" s="250" t="s">
        <v>979</v>
      </c>
      <c r="AW318" s="96"/>
      <c r="AX318" s="96"/>
      <c r="AY318" s="96"/>
      <c r="AZ318" s="96"/>
      <c r="BA318" s="96"/>
      <c r="BB318" s="96"/>
      <c r="BC318" s="96"/>
      <c r="BD318" s="96"/>
      <c r="BE318" s="96"/>
      <c r="BF318" s="96"/>
      <c r="BG318" s="96"/>
      <c r="BH318" s="96"/>
      <c r="BI318" s="96"/>
      <c r="BJ318" s="96"/>
      <c r="BK318" s="96"/>
      <c r="BL318" s="96"/>
      <c r="BM318" s="96"/>
      <c r="BN318" s="96"/>
      <c r="BO318" s="96"/>
      <c r="BP318" s="96"/>
      <c r="BQ318" s="96"/>
      <c r="BR318" s="96"/>
      <c r="BS318" s="96"/>
      <c r="BT318" s="96"/>
      <c r="BU318" s="96"/>
      <c r="BV318" s="96"/>
      <c r="BW318" s="96"/>
      <c r="BX318" s="96"/>
      <c r="BY318" s="96"/>
      <c r="BZ318" s="96"/>
      <c r="CA318" s="96"/>
      <c r="CB318" s="96"/>
      <c r="CC318" s="96"/>
      <c r="CD318" s="96"/>
      <c r="CE318" s="96"/>
      <c r="CF318" s="96"/>
    </row>
    <row r="319" spans="1:84" ht="20.399999999999999">
      <c r="A319" s="281">
        <v>45103.01081</v>
      </c>
      <c r="B319" s="96" t="s">
        <v>4467</v>
      </c>
      <c r="C319" s="251" t="str">
        <f t="array" ref="C319">UPPER(B319)</f>
        <v>VSRIKAR1015@GMAIL.COM</v>
      </c>
      <c r="D319" s="96" t="s">
        <v>2262</v>
      </c>
      <c r="E319" s="96" t="s">
        <v>3583</v>
      </c>
      <c r="F319" s="252" t="str">
        <f t="shared" si="1572"/>
        <v>SRIKARVELAVARTHIPATI</v>
      </c>
      <c r="G319" s="97">
        <v>4696022736</v>
      </c>
      <c r="H319" s="96" t="s">
        <v>18</v>
      </c>
      <c r="I319" s="96" t="s">
        <v>35</v>
      </c>
      <c r="J319" s="96"/>
      <c r="K319" s="96"/>
      <c r="L319" s="96"/>
      <c r="M319" s="96" t="s">
        <v>227</v>
      </c>
      <c r="N319" s="96" t="s">
        <v>4468</v>
      </c>
      <c r="O319" s="96"/>
      <c r="P319" s="96"/>
      <c r="Q319" s="96" t="s">
        <v>23</v>
      </c>
      <c r="R319" s="96"/>
      <c r="S319" s="96" t="s">
        <v>1727</v>
      </c>
      <c r="T319" s="255" t="str">
        <f t="shared" si="1573"/>
        <v/>
      </c>
      <c r="U319" s="96" t="str">
        <f t="shared" ref="U319:V319" si="2003">IF(OR(($T319 = "Y"),ISNUMBER(SEARCH(U$1, $L319)), ISNUMBER(SEARCH(U$1, $N319)), ISNUMBER(SEARCH(U$1, $P319))), "Y", "")</f>
        <v/>
      </c>
      <c r="V319" s="255" t="str">
        <f t="shared" si="2003"/>
        <v/>
      </c>
      <c r="W319" s="254" t="str">
        <f t="shared" ref="W319:X319" si="2004">IF(OR(($V319="Y"),($T319 = "Y"),ISNUMBER(SEARCH(W$1, $L319)), ISNUMBER(SEARCH(W$1, $N319)), ISNUMBER(SEARCH(W$1, $P319))), "Y", "")</f>
        <v>Y</v>
      </c>
      <c r="X319" s="254" t="str">
        <f t="shared" si="2004"/>
        <v>Y</v>
      </c>
      <c r="Y319" s="255" t="str">
        <f t="shared" si="1576"/>
        <v/>
      </c>
      <c r="Z319" s="254" t="str">
        <f t="shared" ref="Z319:AA319" si="2005">IF(OR(($Y319="Y"),($T319 = "Y"),ISNUMBER(SEARCH(Z$1, $L319)), ISNUMBER(SEARCH(Z$1, $N319)), ISNUMBER(SEARCH(Z$1, $P319))), "Y", "")</f>
        <v>Y</v>
      </c>
      <c r="AA319" s="254" t="str">
        <f t="shared" si="2005"/>
        <v>Y</v>
      </c>
      <c r="AB319" s="96" t="str">
        <f t="shared" ref="AB319:AC319" si="2006">IF(OR(($T319 = "Y"),ISNUMBER(SEARCH(AB$1, $L319)), ISNUMBER(SEARCH(AB$1, $N319)), ISNUMBER(SEARCH(AB$1, $P319))), "Y", "")</f>
        <v/>
      </c>
      <c r="AC319" s="255" t="str">
        <f t="shared" si="2006"/>
        <v/>
      </c>
      <c r="AD319" s="254" t="str">
        <f t="shared" ref="AD319:AE319" si="2007">IF(OR(($AC319="Y"),($T319 = "Y"),ISNUMBER(SEARCH(AD$1, $L319)), ISNUMBER(SEARCH(AD$1, $N319)), ISNUMBER(SEARCH(AD$1, $P319))), "Y", "")</f>
        <v>Y</v>
      </c>
      <c r="AE319" s="254" t="str">
        <f t="shared" si="2007"/>
        <v>Y</v>
      </c>
      <c r="AF319" s="96" t="str">
        <f t="shared" si="1580"/>
        <v/>
      </c>
      <c r="AG319" s="15">
        <f t="shared" si="476"/>
        <v>6</v>
      </c>
      <c r="AH319" s="96" t="s">
        <v>3539</v>
      </c>
      <c r="AI319" s="96" t="str">
        <f t="shared" si="1893"/>
        <v/>
      </c>
      <c r="AJ319" s="235" t="str">
        <f t="shared" si="1894"/>
        <v>CM</v>
      </c>
      <c r="AK319" s="235" t="str">
        <f t="shared" si="1895"/>
        <v>CM</v>
      </c>
      <c r="AL319" s="235" t="str">
        <f t="shared" si="1896"/>
        <v>CM</v>
      </c>
      <c r="AM319" s="256" t="str">
        <f t="shared" si="1897"/>
        <v>CM</v>
      </c>
      <c r="AN319" s="96" t="str">
        <f t="shared" si="1898"/>
        <v/>
      </c>
      <c r="AO319" s="264" t="str">
        <f t="shared" si="1899"/>
        <v/>
      </c>
      <c r="AP319" s="235" t="str">
        <f t="shared" si="1900"/>
        <v>CM</v>
      </c>
      <c r="AQ319" s="235" t="str">
        <f t="shared" si="1901"/>
        <v>CM</v>
      </c>
      <c r="AR319" s="96"/>
      <c r="AS319" s="96" t="str">
        <f t="shared" si="1902"/>
        <v/>
      </c>
      <c r="AT319" s="96"/>
      <c r="AU319" s="96"/>
      <c r="AV319" s="96"/>
      <c r="AW319" s="96"/>
      <c r="AX319" s="96"/>
      <c r="AY319" s="96"/>
      <c r="AZ319" s="96"/>
      <c r="BA319" s="96"/>
      <c r="BB319" s="96"/>
      <c r="BC319" s="96"/>
      <c r="BD319" s="96"/>
      <c r="BE319" s="96"/>
      <c r="BF319" s="96"/>
      <c r="BG319" s="96"/>
      <c r="BH319" s="96"/>
      <c r="BI319" s="96"/>
      <c r="BJ319" s="96"/>
      <c r="BK319" s="96"/>
      <c r="BL319" s="96"/>
      <c r="BM319" s="96"/>
      <c r="BN319" s="96"/>
      <c r="BO319" s="96"/>
      <c r="BP319" s="96"/>
      <c r="BQ319" s="96"/>
      <c r="BR319" s="96"/>
      <c r="BS319" s="96"/>
      <c r="BT319" s="96"/>
      <c r="BU319" s="96"/>
      <c r="BV319" s="96"/>
      <c r="BW319" s="96"/>
      <c r="BX319" s="96"/>
      <c r="BY319" s="96"/>
      <c r="BZ319" s="96"/>
      <c r="CA319" s="96"/>
      <c r="CB319" s="96"/>
      <c r="CC319" s="96"/>
      <c r="CD319" s="96"/>
      <c r="CE319" s="96"/>
      <c r="CF319" s="96"/>
    </row>
    <row r="320" spans="1:84" ht="20.399999999999999">
      <c r="A320" s="281">
        <v>45103.417051099532</v>
      </c>
      <c r="B320" s="96" t="s">
        <v>4469</v>
      </c>
      <c r="C320" s="251" t="str">
        <f t="array" ref="C320">UPPER(B320)</f>
        <v>SUDHA_N_BELLARY@YAHOO.COM</v>
      </c>
      <c r="D320" s="96" t="s">
        <v>1684</v>
      </c>
      <c r="E320" s="96" t="s">
        <v>4470</v>
      </c>
      <c r="F320" s="252" t="str">
        <f t="shared" si="1572"/>
        <v xml:space="preserve">SUDHA BELLARY </v>
      </c>
      <c r="G320" s="97">
        <v>4698794545</v>
      </c>
      <c r="H320" s="96" t="s">
        <v>18</v>
      </c>
      <c r="I320" s="96" t="s">
        <v>20</v>
      </c>
      <c r="J320" s="96" t="s">
        <v>4471</v>
      </c>
      <c r="K320" s="96" t="s">
        <v>30</v>
      </c>
      <c r="L320" s="96" t="s">
        <v>4472</v>
      </c>
      <c r="M320" s="96"/>
      <c r="N320" s="96"/>
      <c r="O320" s="96"/>
      <c r="P320" s="96"/>
      <c r="Q320" s="96" t="s">
        <v>23</v>
      </c>
      <c r="R320" s="96"/>
      <c r="S320" s="96" t="s">
        <v>1731</v>
      </c>
      <c r="T320" s="258" t="str">
        <f t="shared" si="1573"/>
        <v>Y</v>
      </c>
      <c r="U320" s="254" t="str">
        <f t="shared" ref="U320:V320" si="2008">IF(OR(($T320 = "Y"),ISNUMBER(SEARCH(U$1, $L320)), ISNUMBER(SEARCH(U$1, $N320)), ISNUMBER(SEARCH(U$1, $P320))), "Y", "")</f>
        <v>Y</v>
      </c>
      <c r="V320" s="258" t="str">
        <f t="shared" si="2008"/>
        <v>Y</v>
      </c>
      <c r="W320" s="254" t="str">
        <f t="shared" ref="W320:X320" si="2009">IF(OR(($V320="Y"),($T320 = "Y"),ISNUMBER(SEARCH(W$1, $L320)), ISNUMBER(SEARCH(W$1, $N320)), ISNUMBER(SEARCH(W$1, $P320))), "Y", "")</f>
        <v>Y</v>
      </c>
      <c r="X320" s="254" t="str">
        <f t="shared" si="2009"/>
        <v>Y</v>
      </c>
      <c r="Y320" s="258" t="str">
        <f t="shared" si="1576"/>
        <v>Y</v>
      </c>
      <c r="Z320" s="254" t="str">
        <f t="shared" ref="Z320:AA320" si="2010">IF(OR(($Y320="Y"),($T320 = "Y"),ISNUMBER(SEARCH(Z$1, $L320)), ISNUMBER(SEARCH(Z$1, $N320)), ISNUMBER(SEARCH(Z$1, $P320))), "Y", "")</f>
        <v>Y</v>
      </c>
      <c r="AA320" s="254" t="str">
        <f t="shared" si="2010"/>
        <v>Y</v>
      </c>
      <c r="AB320" s="254" t="str">
        <f t="shared" ref="AB320:AC320" si="2011">IF(OR(($T320 = "Y"),ISNUMBER(SEARCH(AB$1, $L320)), ISNUMBER(SEARCH(AB$1, $N320)), ISNUMBER(SEARCH(AB$1, $P320))), "Y", "")</f>
        <v>Y</v>
      </c>
      <c r="AC320" s="258" t="str">
        <f t="shared" si="2011"/>
        <v>Y</v>
      </c>
      <c r="AD320" s="254" t="str">
        <f t="shared" ref="AD320:AE320" si="2012">IF(OR(($AC320="Y"),($T320 = "Y"),ISNUMBER(SEARCH(AD$1, $L320)), ISNUMBER(SEARCH(AD$1, $N320)), ISNUMBER(SEARCH(AD$1, $P320))), "Y", "")</f>
        <v>Y</v>
      </c>
      <c r="AE320" s="254" t="str">
        <f t="shared" si="2012"/>
        <v>Y</v>
      </c>
      <c r="AF320" s="254" t="str">
        <f t="shared" si="1580"/>
        <v>Y</v>
      </c>
      <c r="AG320" s="15">
        <f t="shared" si="476"/>
        <v>9</v>
      </c>
      <c r="AH320" s="277" t="s">
        <v>3546</v>
      </c>
      <c r="AI320" s="235" t="str">
        <f t="shared" si="1893"/>
        <v>MP</v>
      </c>
      <c r="AJ320" s="235" t="str">
        <f t="shared" si="1894"/>
        <v>MP</v>
      </c>
      <c r="AK320" s="235" t="str">
        <f t="shared" si="1895"/>
        <v>MP</v>
      </c>
      <c r="AL320" s="235" t="str">
        <f t="shared" si="1896"/>
        <v>MP</v>
      </c>
      <c r="AM320" s="256" t="str">
        <f t="shared" si="1897"/>
        <v>MP</v>
      </c>
      <c r="AN320" s="235" t="str">
        <f t="shared" si="1898"/>
        <v>MP</v>
      </c>
      <c r="AO320" s="257" t="str">
        <f t="shared" si="1899"/>
        <v>MP</v>
      </c>
      <c r="AP320" s="235" t="str">
        <f t="shared" si="1900"/>
        <v>MP</v>
      </c>
      <c r="AQ320" s="235" t="str">
        <f t="shared" si="1901"/>
        <v>MP</v>
      </c>
      <c r="AR320" s="96"/>
      <c r="AS320" s="96"/>
      <c r="AT320" s="237" t="e">
        <f t="shared" ref="AT320:AT333" si="2013">VLOOKUP(B320,AW:AX,2,0)</f>
        <v>#N/A</v>
      </c>
      <c r="AU320" s="96"/>
      <c r="AV320" s="96"/>
      <c r="AW320" s="96"/>
      <c r="AX320" s="96"/>
      <c r="AY320" s="96"/>
      <c r="AZ320" s="96"/>
      <c r="BA320" s="96"/>
      <c r="BB320" s="96"/>
      <c r="BC320" s="96"/>
      <c r="BD320" s="96"/>
      <c r="BE320" s="96"/>
      <c r="BF320" s="96"/>
      <c r="BG320" s="96"/>
      <c r="BH320" s="96"/>
      <c r="BI320" s="96"/>
      <c r="BJ320" s="96"/>
      <c r="BK320" s="96"/>
      <c r="BL320" s="96"/>
      <c r="BM320" s="96"/>
      <c r="BN320" s="96"/>
      <c r="BO320" s="96"/>
      <c r="BP320" s="96"/>
      <c r="BQ320" s="96"/>
      <c r="BR320" s="96"/>
      <c r="BS320" s="96"/>
      <c r="BT320" s="96"/>
      <c r="BU320" s="96"/>
      <c r="BV320" s="96"/>
      <c r="BW320" s="96"/>
      <c r="BX320" s="96"/>
      <c r="BY320" s="96"/>
      <c r="BZ320" s="96"/>
      <c r="CA320" s="96"/>
      <c r="CB320" s="96"/>
      <c r="CC320" s="96"/>
      <c r="CD320" s="96"/>
      <c r="CE320" s="96"/>
      <c r="CF320" s="96"/>
    </row>
    <row r="321" spans="1:84" ht="20.399999999999999">
      <c r="A321" s="281">
        <v>45103.445468356484</v>
      </c>
      <c r="B321" s="96" t="s">
        <v>4473</v>
      </c>
      <c r="C321" s="251" t="str">
        <f t="array" ref="C321">UPPER(B321)</f>
        <v>ANU_RADHA18@YAHOO.COM</v>
      </c>
      <c r="D321" s="96" t="s">
        <v>509</v>
      </c>
      <c r="E321" s="96" t="s">
        <v>4474</v>
      </c>
      <c r="F321" s="252" t="str">
        <f t="shared" si="1572"/>
        <v xml:space="preserve">ANURADHABADITHELA </v>
      </c>
      <c r="G321" s="97">
        <v>4042458474</v>
      </c>
      <c r="H321" s="96" t="s">
        <v>752</v>
      </c>
      <c r="I321" s="96" t="s">
        <v>35</v>
      </c>
      <c r="J321" s="96"/>
      <c r="K321" s="96"/>
      <c r="L321" s="96"/>
      <c r="M321" s="96" t="s">
        <v>147</v>
      </c>
      <c r="N321" s="96" t="s">
        <v>3498</v>
      </c>
      <c r="O321" s="96"/>
      <c r="P321" s="96"/>
      <c r="Q321" s="96" t="s">
        <v>23</v>
      </c>
      <c r="R321" s="96"/>
      <c r="S321" s="96" t="s">
        <v>1731</v>
      </c>
      <c r="T321" s="258" t="str">
        <f t="shared" si="1573"/>
        <v>Y</v>
      </c>
      <c r="U321" s="254" t="str">
        <f t="shared" ref="U321:V321" si="2014">IF(OR(($T321 = "Y"),ISNUMBER(SEARCH(U$1, $L321)), ISNUMBER(SEARCH(U$1, $N321)), ISNUMBER(SEARCH(U$1, $P321))), "Y", "")</f>
        <v>Y</v>
      </c>
      <c r="V321" s="258" t="str">
        <f t="shared" si="2014"/>
        <v>Y</v>
      </c>
      <c r="W321" s="254" t="str">
        <f t="shared" ref="W321:X321" si="2015">IF(OR(($V321="Y"),($T321 = "Y"),ISNUMBER(SEARCH(W$1, $L321)), ISNUMBER(SEARCH(W$1, $N321)), ISNUMBER(SEARCH(W$1, $P321))), "Y", "")</f>
        <v>Y</v>
      </c>
      <c r="X321" s="254" t="str">
        <f t="shared" si="2015"/>
        <v>Y</v>
      </c>
      <c r="Y321" s="258" t="str">
        <f t="shared" si="1576"/>
        <v>Y</v>
      </c>
      <c r="Z321" s="254" t="str">
        <f t="shared" ref="Z321:AA321" si="2016">IF(OR(($Y321="Y"),($T321 = "Y"),ISNUMBER(SEARCH(Z$1, $L321)), ISNUMBER(SEARCH(Z$1, $N321)), ISNUMBER(SEARCH(Z$1, $P321))), "Y", "")</f>
        <v>Y</v>
      </c>
      <c r="AA321" s="254" t="str">
        <f t="shared" si="2016"/>
        <v>Y</v>
      </c>
      <c r="AB321" s="254" t="str">
        <f t="shared" ref="AB321:AC321" si="2017">IF(OR(($T321 = "Y"),ISNUMBER(SEARCH(AB$1, $L321)), ISNUMBER(SEARCH(AB$1, $N321)), ISNUMBER(SEARCH(AB$1, $P321))), "Y", "")</f>
        <v>Y</v>
      </c>
      <c r="AC321" s="258" t="str">
        <f t="shared" si="2017"/>
        <v>Y</v>
      </c>
      <c r="AD321" s="254" t="str">
        <f t="shared" ref="AD321:AE321" si="2018">IF(OR(($AC321="Y"),($T321 = "Y"),ISNUMBER(SEARCH(AD$1, $L321)), ISNUMBER(SEARCH(AD$1, $N321)), ISNUMBER(SEARCH(AD$1, $P321))), "Y", "")</f>
        <v>Y</v>
      </c>
      <c r="AE321" s="254" t="str">
        <f t="shared" si="2018"/>
        <v>Y</v>
      </c>
      <c r="AF321" s="254" t="str">
        <f t="shared" si="1580"/>
        <v>Y</v>
      </c>
      <c r="AG321" s="15">
        <f t="shared" si="476"/>
        <v>9</v>
      </c>
      <c r="AH321" s="96" t="s">
        <v>3546</v>
      </c>
      <c r="AI321" s="235" t="str">
        <f t="shared" si="1893"/>
        <v>MP</v>
      </c>
      <c r="AJ321" s="235" t="str">
        <f t="shared" si="1894"/>
        <v>MP</v>
      </c>
      <c r="AK321" s="235" t="str">
        <f t="shared" si="1895"/>
        <v>MP</v>
      </c>
      <c r="AL321" s="235" t="str">
        <f t="shared" si="1896"/>
        <v>MP</v>
      </c>
      <c r="AM321" s="256" t="str">
        <f t="shared" si="1897"/>
        <v>MP</v>
      </c>
      <c r="AN321" s="235" t="str">
        <f t="shared" si="1898"/>
        <v>MP</v>
      </c>
      <c r="AO321" s="257" t="str">
        <f t="shared" si="1899"/>
        <v>MP</v>
      </c>
      <c r="AP321" s="235" t="str">
        <f t="shared" si="1900"/>
        <v>MP</v>
      </c>
      <c r="AQ321" s="235" t="str">
        <f t="shared" si="1901"/>
        <v>MP</v>
      </c>
      <c r="AR321" s="96"/>
      <c r="AS321" s="235" t="str">
        <f t="shared" ref="AS321:AS351" si="2019">IF((AF321="Y"),AH321,"")</f>
        <v>MP</v>
      </c>
      <c r="AT321" s="237" t="e">
        <f t="shared" si="2013"/>
        <v>#N/A</v>
      </c>
      <c r="AU321" s="96"/>
      <c r="AV321" s="96"/>
      <c r="AW321" s="96"/>
      <c r="AX321" s="96"/>
      <c r="AY321" s="96"/>
      <c r="AZ321" s="96"/>
      <c r="BA321" s="96"/>
      <c r="BB321" s="96"/>
      <c r="BC321" s="96"/>
      <c r="BD321" s="96"/>
      <c r="BE321" s="96"/>
      <c r="BF321" s="96"/>
      <c r="BG321" s="96"/>
      <c r="BH321" s="96"/>
      <c r="BI321" s="96"/>
      <c r="BJ321" s="96"/>
      <c r="BK321" s="96"/>
      <c r="BL321" s="96"/>
      <c r="BM321" s="96"/>
      <c r="BN321" s="96"/>
      <c r="BO321" s="96"/>
      <c r="BP321" s="96"/>
      <c r="BQ321" s="96"/>
      <c r="BR321" s="96"/>
      <c r="BS321" s="96"/>
      <c r="BT321" s="96"/>
      <c r="BU321" s="96"/>
      <c r="BV321" s="96"/>
      <c r="BW321" s="96"/>
      <c r="BX321" s="96"/>
      <c r="BY321" s="96"/>
      <c r="BZ321" s="96"/>
      <c r="CA321" s="96"/>
      <c r="CB321" s="96"/>
      <c r="CC321" s="96"/>
      <c r="CD321" s="96"/>
      <c r="CE321" s="96"/>
      <c r="CF321" s="96"/>
    </row>
    <row r="322" spans="1:84" ht="20.399999999999999">
      <c r="A322" s="281">
        <v>45103.542827523153</v>
      </c>
      <c r="B322" s="96" t="s">
        <v>4475</v>
      </c>
      <c r="C322" s="251" t="str">
        <f t="array" ref="C322">UPPER(B322)</f>
        <v>MARIBETSHOP@GMAIL.COM</v>
      </c>
      <c r="D322" s="285" t="s">
        <v>4476</v>
      </c>
      <c r="E322" s="285" t="s">
        <v>4477</v>
      </c>
      <c r="F322" s="252" t="str">
        <f t="shared" si="1572"/>
        <v>MARIBETORTIZ-QUIGLEY</v>
      </c>
      <c r="G322" s="97">
        <v>4694166006</v>
      </c>
      <c r="H322" s="96" t="s">
        <v>18</v>
      </c>
      <c r="I322" s="96" t="s">
        <v>2493</v>
      </c>
      <c r="J322" s="96"/>
      <c r="K322" s="96"/>
      <c r="L322" s="96"/>
      <c r="M322" s="96"/>
      <c r="N322" s="96"/>
      <c r="O322" s="96" t="s">
        <v>4478</v>
      </c>
      <c r="P322" s="96" t="s">
        <v>3506</v>
      </c>
      <c r="Q322" s="96" t="s">
        <v>23</v>
      </c>
      <c r="R322" s="96"/>
      <c r="S322" s="96"/>
      <c r="T322" s="255" t="str">
        <f t="shared" si="1573"/>
        <v/>
      </c>
      <c r="U322" s="96" t="str">
        <f t="shared" ref="U322:V322" si="2020">IF(OR(($T322 = "Y"),ISNUMBER(SEARCH(U$1, $L322)), ISNUMBER(SEARCH(U$1, $N322)), ISNUMBER(SEARCH(U$1, $P322))), "Y", "")</f>
        <v/>
      </c>
      <c r="V322" s="255" t="str">
        <f t="shared" si="2020"/>
        <v/>
      </c>
      <c r="W322" s="96" t="str">
        <f t="shared" ref="W322:X322" si="2021">IF(OR(($V322="Y"),($T322 = "Y"),ISNUMBER(SEARCH(W$1, $L322)), ISNUMBER(SEARCH(W$1, $N322)), ISNUMBER(SEARCH(W$1, $P322))), "Y", "")</f>
        <v/>
      </c>
      <c r="X322" s="96" t="str">
        <f t="shared" si="2021"/>
        <v/>
      </c>
      <c r="Y322" s="255" t="str">
        <f t="shared" si="1576"/>
        <v/>
      </c>
      <c r="Z322" s="96" t="str">
        <f t="shared" ref="Z322:AA322" si="2022">IF(OR(($Y322="Y"),($T322 = "Y"),ISNUMBER(SEARCH(Z$1, $L322)), ISNUMBER(SEARCH(Z$1, $N322)), ISNUMBER(SEARCH(Z$1, $P322))), "Y", "")</f>
        <v/>
      </c>
      <c r="AA322" s="96" t="str">
        <f t="shared" si="2022"/>
        <v/>
      </c>
      <c r="AB322" s="254" t="str">
        <f t="shared" ref="AB322:AC322" si="2023">IF(OR(($T322 = "Y"),ISNUMBER(SEARCH(AB$1, $L322)), ISNUMBER(SEARCH(AB$1, $N322)), ISNUMBER(SEARCH(AB$1, $P322))), "Y", "")</f>
        <v>Y</v>
      </c>
      <c r="AC322" s="255" t="str">
        <f t="shared" si="2023"/>
        <v/>
      </c>
      <c r="AD322" s="96" t="str">
        <f t="shared" ref="AD322:AE322" si="2024">IF(OR(($AC322="Y"),($T322 = "Y"),ISNUMBER(SEARCH(AD$1, $L322)), ISNUMBER(SEARCH(AD$1, $N322)), ISNUMBER(SEARCH(AD$1, $P322))), "Y", "")</f>
        <v/>
      </c>
      <c r="AE322" s="96" t="str">
        <f t="shared" si="2024"/>
        <v/>
      </c>
      <c r="AF322" s="96" t="str">
        <f t="shared" si="1580"/>
        <v/>
      </c>
      <c r="AG322" s="15">
        <f t="shared" si="476"/>
        <v>1</v>
      </c>
      <c r="AH322" s="167" t="s">
        <v>1743</v>
      </c>
      <c r="AI322" s="96" t="str">
        <f t="shared" si="1893"/>
        <v/>
      </c>
      <c r="AJ322" s="96" t="str">
        <f t="shared" si="1894"/>
        <v/>
      </c>
      <c r="AK322" s="96" t="str">
        <f t="shared" si="1895"/>
        <v/>
      </c>
      <c r="AL322" s="96" t="str">
        <f t="shared" si="1896"/>
        <v/>
      </c>
      <c r="AM322" s="262" t="str">
        <f t="shared" si="1897"/>
        <v/>
      </c>
      <c r="AN322" s="235" t="str">
        <f t="shared" si="1898"/>
        <v>Reserve</v>
      </c>
      <c r="AO322" s="264" t="str">
        <f>IF((AC322="Y"),AH322,"")</f>
        <v/>
      </c>
      <c r="AP322" s="96" t="str">
        <f t="shared" si="1900"/>
        <v/>
      </c>
      <c r="AQ322" s="96" t="str">
        <f t="shared" si="1901"/>
        <v/>
      </c>
      <c r="AR322" s="96"/>
      <c r="AS322" s="96" t="str">
        <f t="shared" si="2019"/>
        <v/>
      </c>
      <c r="AT322" s="237" t="e">
        <f t="shared" si="2013"/>
        <v>#N/A</v>
      </c>
      <c r="AU322" s="96"/>
      <c r="AV322" s="96"/>
      <c r="AW322" s="96"/>
      <c r="AX322" s="96"/>
      <c r="AY322" s="96"/>
      <c r="AZ322" s="96"/>
      <c r="BA322" s="96"/>
      <c r="BB322" s="96"/>
      <c r="BC322" s="96"/>
      <c r="BD322" s="96"/>
      <c r="BE322" s="96"/>
      <c r="BF322" s="96"/>
      <c r="BG322" s="96"/>
      <c r="BH322" s="96"/>
      <c r="BI322" s="96"/>
      <c r="BJ322" s="96"/>
      <c r="BK322" s="96"/>
      <c r="BL322" s="96"/>
      <c r="BM322" s="96"/>
      <c r="BN322" s="96"/>
      <c r="BO322" s="96"/>
      <c r="BP322" s="96"/>
      <c r="BQ322" s="96"/>
      <c r="BR322" s="96"/>
      <c r="BS322" s="96"/>
      <c r="BT322" s="96"/>
      <c r="BU322" s="96"/>
      <c r="BV322" s="96"/>
      <c r="BW322" s="96"/>
      <c r="BX322" s="96"/>
      <c r="BY322" s="96"/>
      <c r="BZ322" s="96"/>
      <c r="CA322" s="96"/>
      <c r="CB322" s="96"/>
      <c r="CC322" s="96"/>
      <c r="CD322" s="96"/>
      <c r="CE322" s="96"/>
      <c r="CF322" s="96"/>
    </row>
    <row r="323" spans="1:84" ht="20.399999999999999">
      <c r="A323" s="281">
        <v>45103.741479976852</v>
      </c>
      <c r="B323" s="96" t="s">
        <v>4479</v>
      </c>
      <c r="C323" s="251" t="str">
        <f t="array" ref="C323">UPPER(B323)</f>
        <v>RGANDURI@GMAIL.COM</v>
      </c>
      <c r="D323" s="96" t="s">
        <v>1140</v>
      </c>
      <c r="E323" s="96" t="s">
        <v>4436</v>
      </c>
      <c r="F323" s="252" t="str">
        <f t="shared" si="1572"/>
        <v>RAJAGANDURI</v>
      </c>
      <c r="G323" s="96" t="s">
        <v>4480</v>
      </c>
      <c r="H323" s="96" t="s">
        <v>2493</v>
      </c>
      <c r="I323" s="96" t="s">
        <v>35</v>
      </c>
      <c r="J323" s="96"/>
      <c r="K323" s="96"/>
      <c r="L323" s="96"/>
      <c r="M323" s="96" t="s">
        <v>373</v>
      </c>
      <c r="N323" s="96" t="s">
        <v>3498</v>
      </c>
      <c r="O323" s="96"/>
      <c r="P323" s="96"/>
      <c r="Q323" s="96" t="s">
        <v>23</v>
      </c>
      <c r="R323" s="96"/>
      <c r="S323" s="96" t="s">
        <v>1727</v>
      </c>
      <c r="T323" s="258" t="str">
        <f t="shared" si="1573"/>
        <v>Y</v>
      </c>
      <c r="U323" s="254" t="str">
        <f t="shared" ref="U323:V323" si="2025">IF(OR(($T323 = "Y"),ISNUMBER(SEARCH(U$1, $L323)), ISNUMBER(SEARCH(U$1, $N323)), ISNUMBER(SEARCH(U$1, $P323))), "Y", "")</f>
        <v>Y</v>
      </c>
      <c r="V323" s="258" t="str">
        <f t="shared" si="2025"/>
        <v>Y</v>
      </c>
      <c r="W323" s="254" t="str">
        <f t="shared" ref="W323:X323" si="2026">IF(OR(($V323="Y"),($T323 = "Y"),ISNUMBER(SEARCH(W$1, $L323)), ISNUMBER(SEARCH(W$1, $N323)), ISNUMBER(SEARCH(W$1, $P323))), "Y", "")</f>
        <v>Y</v>
      </c>
      <c r="X323" s="254" t="str">
        <f t="shared" si="2026"/>
        <v>Y</v>
      </c>
      <c r="Y323" s="258" t="str">
        <f t="shared" si="1576"/>
        <v>Y</v>
      </c>
      <c r="Z323" s="254" t="str">
        <f t="shared" ref="Z323:AA323" si="2027">IF(OR(($Y323="Y"),($T323 = "Y"),ISNUMBER(SEARCH(Z$1, $L323)), ISNUMBER(SEARCH(Z$1, $N323)), ISNUMBER(SEARCH(Z$1, $P323))), "Y", "")</f>
        <v>Y</v>
      </c>
      <c r="AA323" s="254" t="str">
        <f t="shared" si="2027"/>
        <v>Y</v>
      </c>
      <c r="AB323" s="254" t="str">
        <f t="shared" ref="AB323:AC323" si="2028">IF(OR(($T323 = "Y"),ISNUMBER(SEARCH(AB$1, $L323)), ISNUMBER(SEARCH(AB$1, $N323)), ISNUMBER(SEARCH(AB$1, $P323))), "Y", "")</f>
        <v>Y</v>
      </c>
      <c r="AC323" s="258" t="str">
        <f t="shared" si="2028"/>
        <v>Y</v>
      </c>
      <c r="AD323" s="254" t="str">
        <f t="shared" ref="AD323:AE323" si="2029">IF(OR(($AC323="Y"),($T323 = "Y"),ISNUMBER(SEARCH(AD$1, $L323)), ISNUMBER(SEARCH(AD$1, $N323)), ISNUMBER(SEARCH(AD$1, $P323))), "Y", "")</f>
        <v>Y</v>
      </c>
      <c r="AE323" s="254" t="str">
        <f t="shared" si="2029"/>
        <v>Y</v>
      </c>
      <c r="AF323" s="254" t="str">
        <f t="shared" si="1580"/>
        <v>Y</v>
      </c>
      <c r="AG323" s="15">
        <f t="shared" si="476"/>
        <v>9</v>
      </c>
      <c r="AH323" s="96" t="s">
        <v>3546</v>
      </c>
      <c r="AI323" s="235" t="str">
        <f t="shared" si="1893"/>
        <v>MP</v>
      </c>
      <c r="AJ323" s="235" t="str">
        <f t="shared" si="1894"/>
        <v>MP</v>
      </c>
      <c r="AK323" s="235" t="str">
        <f t="shared" si="1895"/>
        <v>MP</v>
      </c>
      <c r="AL323" s="235" t="str">
        <f t="shared" si="1896"/>
        <v>MP</v>
      </c>
      <c r="AM323" s="256" t="str">
        <f t="shared" si="1897"/>
        <v>MP</v>
      </c>
      <c r="AN323" s="235" t="str">
        <f t="shared" si="1898"/>
        <v>MP</v>
      </c>
      <c r="AO323" s="257" t="str">
        <f t="shared" ref="AO323:AO325" si="2030">IF((AB323="Y"),AH323,"")</f>
        <v>MP</v>
      </c>
      <c r="AP323" s="235" t="str">
        <f t="shared" si="1900"/>
        <v>MP</v>
      </c>
      <c r="AQ323" s="235" t="str">
        <f t="shared" si="1901"/>
        <v>MP</v>
      </c>
      <c r="AR323" s="96"/>
      <c r="AS323" s="235" t="str">
        <f t="shared" si="2019"/>
        <v>MP</v>
      </c>
      <c r="AT323" s="237" t="e">
        <f t="shared" si="2013"/>
        <v>#N/A</v>
      </c>
      <c r="AU323" s="96"/>
      <c r="AV323" s="96"/>
      <c r="AW323" s="96"/>
      <c r="AX323" s="96"/>
      <c r="AY323" s="96"/>
      <c r="AZ323" s="96"/>
      <c r="BA323" s="96"/>
      <c r="BB323" s="96"/>
      <c r="BC323" s="96"/>
      <c r="BD323" s="96"/>
      <c r="BE323" s="96"/>
      <c r="BF323" s="96"/>
      <c r="BG323" s="96"/>
      <c r="BH323" s="96"/>
      <c r="BI323" s="96"/>
      <c r="BJ323" s="96"/>
      <c r="BK323" s="96"/>
      <c r="BL323" s="96"/>
      <c r="BM323" s="96"/>
      <c r="BN323" s="96"/>
      <c r="BO323" s="96"/>
      <c r="BP323" s="96"/>
      <c r="BQ323" s="96"/>
      <c r="BR323" s="96"/>
      <c r="BS323" s="96"/>
      <c r="BT323" s="96"/>
      <c r="BU323" s="96"/>
      <c r="BV323" s="96"/>
      <c r="BW323" s="96"/>
      <c r="BX323" s="96"/>
      <c r="BY323" s="96"/>
      <c r="BZ323" s="96"/>
      <c r="CA323" s="96"/>
      <c r="CB323" s="96"/>
      <c r="CC323" s="96"/>
      <c r="CD323" s="96"/>
      <c r="CE323" s="96"/>
      <c r="CF323" s="96"/>
    </row>
    <row r="324" spans="1:84" ht="20.399999999999999">
      <c r="A324" s="281">
        <v>45103.745094548613</v>
      </c>
      <c r="B324" s="96" t="s">
        <v>4481</v>
      </c>
      <c r="C324" s="251" t="str">
        <f t="array" ref="C324">UPPER(B324)</f>
        <v>PARVISRI@YAHOO.COM</v>
      </c>
      <c r="D324" s="96" t="s">
        <v>4482</v>
      </c>
      <c r="E324" s="96" t="s">
        <v>4436</v>
      </c>
      <c r="F324" s="252" t="str">
        <f t="shared" si="1572"/>
        <v>PARVATHIGANDURI</v>
      </c>
      <c r="G324" s="97">
        <v>8137602889</v>
      </c>
      <c r="H324" s="96" t="s">
        <v>2493</v>
      </c>
      <c r="I324" s="96" t="s">
        <v>2493</v>
      </c>
      <c r="J324" s="96"/>
      <c r="K324" s="96"/>
      <c r="L324" s="96"/>
      <c r="M324" s="96"/>
      <c r="N324" s="96"/>
      <c r="O324" s="96" t="s">
        <v>3292</v>
      </c>
      <c r="P324" s="96" t="s">
        <v>3498</v>
      </c>
      <c r="Q324" s="96" t="s">
        <v>23</v>
      </c>
      <c r="R324" s="96"/>
      <c r="S324" s="96" t="s">
        <v>1731</v>
      </c>
      <c r="T324" s="258" t="str">
        <f t="shared" si="1573"/>
        <v>Y</v>
      </c>
      <c r="U324" s="254" t="str">
        <f t="shared" ref="U324:V324" si="2031">IF(OR(($T324 = "Y"),ISNUMBER(SEARCH(U$1, $L324)), ISNUMBER(SEARCH(U$1, $N324)), ISNUMBER(SEARCH(U$1, $P324))), "Y", "")</f>
        <v>Y</v>
      </c>
      <c r="V324" s="258" t="str">
        <f t="shared" si="2031"/>
        <v>Y</v>
      </c>
      <c r="W324" s="254" t="str">
        <f t="shared" ref="W324:X324" si="2032">IF(OR(($V324="Y"),($T324 = "Y"),ISNUMBER(SEARCH(W$1, $L324)), ISNUMBER(SEARCH(W$1, $N324)), ISNUMBER(SEARCH(W$1, $P324))), "Y", "")</f>
        <v>Y</v>
      </c>
      <c r="X324" s="254" t="str">
        <f t="shared" si="2032"/>
        <v>Y</v>
      </c>
      <c r="Y324" s="258" t="str">
        <f t="shared" si="1576"/>
        <v>Y</v>
      </c>
      <c r="Z324" s="254" t="str">
        <f t="shared" ref="Z324:AA324" si="2033">IF(OR(($Y324="Y"),($T324 = "Y"),ISNUMBER(SEARCH(Z$1, $L324)), ISNUMBER(SEARCH(Z$1, $N324)), ISNUMBER(SEARCH(Z$1, $P324))), "Y", "")</f>
        <v>Y</v>
      </c>
      <c r="AA324" s="254" t="str">
        <f t="shared" si="2033"/>
        <v>Y</v>
      </c>
      <c r="AB324" s="254" t="str">
        <f t="shared" ref="AB324:AC324" si="2034">IF(OR(($T324 = "Y"),ISNUMBER(SEARCH(AB$1, $L324)), ISNUMBER(SEARCH(AB$1, $N324)), ISNUMBER(SEARCH(AB$1, $P324))), "Y", "")</f>
        <v>Y</v>
      </c>
      <c r="AC324" s="258" t="str">
        <f t="shared" si="2034"/>
        <v>Y</v>
      </c>
      <c r="AD324" s="254" t="str">
        <f t="shared" ref="AD324:AE324" si="2035">IF(OR(($AC324="Y"),($T324 = "Y"),ISNUMBER(SEARCH(AD$1, $L324)), ISNUMBER(SEARCH(AD$1, $N324)), ISNUMBER(SEARCH(AD$1, $P324))), "Y", "")</f>
        <v>Y</v>
      </c>
      <c r="AE324" s="254" t="str">
        <f t="shared" si="2035"/>
        <v>Y</v>
      </c>
      <c r="AF324" s="254" t="str">
        <f t="shared" si="1580"/>
        <v>Y</v>
      </c>
      <c r="AG324" s="15">
        <f t="shared" si="476"/>
        <v>9</v>
      </c>
      <c r="AH324" s="96" t="s">
        <v>3546</v>
      </c>
      <c r="AI324" s="235" t="str">
        <f t="shared" si="1893"/>
        <v>MP</v>
      </c>
      <c r="AJ324" s="235" t="str">
        <f t="shared" si="1894"/>
        <v>MP</v>
      </c>
      <c r="AK324" s="235" t="str">
        <f t="shared" si="1895"/>
        <v>MP</v>
      </c>
      <c r="AL324" s="235" t="str">
        <f t="shared" si="1896"/>
        <v>MP</v>
      </c>
      <c r="AM324" s="256" t="str">
        <f t="shared" si="1897"/>
        <v>MP</v>
      </c>
      <c r="AN324" s="235" t="str">
        <f t="shared" si="1898"/>
        <v>MP</v>
      </c>
      <c r="AO324" s="257" t="str">
        <f t="shared" si="2030"/>
        <v>MP</v>
      </c>
      <c r="AP324" s="235" t="str">
        <f t="shared" si="1900"/>
        <v>MP</v>
      </c>
      <c r="AQ324" s="235" t="str">
        <f t="shared" si="1901"/>
        <v>MP</v>
      </c>
      <c r="AR324" s="96"/>
      <c r="AS324" s="235" t="str">
        <f t="shared" si="2019"/>
        <v>MP</v>
      </c>
      <c r="AT324" s="237" t="e">
        <f t="shared" si="2013"/>
        <v>#N/A</v>
      </c>
      <c r="AU324" s="96"/>
      <c r="AV324" s="96"/>
      <c r="AW324" s="96"/>
      <c r="AX324" s="96"/>
      <c r="AY324" s="96"/>
      <c r="AZ324" s="96"/>
      <c r="BA324" s="96"/>
      <c r="BB324" s="96"/>
      <c r="BC324" s="96"/>
      <c r="BD324" s="96"/>
      <c r="BE324" s="96"/>
      <c r="BF324" s="96"/>
      <c r="BG324" s="96"/>
      <c r="BH324" s="96"/>
      <c r="BI324" s="96"/>
      <c r="BJ324" s="96"/>
      <c r="BK324" s="96"/>
      <c r="BL324" s="96"/>
      <c r="BM324" s="96"/>
      <c r="BN324" s="96"/>
      <c r="BO324" s="96"/>
      <c r="BP324" s="96"/>
      <c r="BQ324" s="96"/>
      <c r="BR324" s="96"/>
      <c r="BS324" s="96"/>
      <c r="BT324" s="96"/>
      <c r="BU324" s="96"/>
      <c r="BV324" s="96"/>
      <c r="BW324" s="96"/>
      <c r="BX324" s="96"/>
      <c r="BY324" s="96"/>
      <c r="BZ324" s="96"/>
      <c r="CA324" s="96"/>
      <c r="CB324" s="96"/>
      <c r="CC324" s="96"/>
      <c r="CD324" s="96"/>
      <c r="CE324" s="96"/>
      <c r="CF324" s="96"/>
    </row>
    <row r="325" spans="1:84" ht="20.399999999999999">
      <c r="A325" s="281">
        <v>45103.788650405091</v>
      </c>
      <c r="B325" s="96" t="s">
        <v>4483</v>
      </c>
      <c r="C325" s="251" t="str">
        <f t="array" ref="C325">UPPER(B325)</f>
        <v>TANMAYISRIV@GMAIL.COM</v>
      </c>
      <c r="D325" s="96" t="s">
        <v>4484</v>
      </c>
      <c r="E325" s="96" t="s">
        <v>4485</v>
      </c>
      <c r="F325" s="252" t="str">
        <f t="shared" si="1572"/>
        <v>TANMAYIVINAPAMULA</v>
      </c>
      <c r="G325" s="97">
        <v>9253367848</v>
      </c>
      <c r="H325" s="96" t="s">
        <v>18</v>
      </c>
      <c r="I325" s="96" t="s">
        <v>2493</v>
      </c>
      <c r="J325" s="96"/>
      <c r="K325" s="96"/>
      <c r="L325" s="96"/>
      <c r="M325" s="96"/>
      <c r="N325" s="96"/>
      <c r="O325" s="96" t="s">
        <v>4486</v>
      </c>
      <c r="P325" s="96" t="s">
        <v>3554</v>
      </c>
      <c r="Q325" s="96" t="s">
        <v>23</v>
      </c>
      <c r="R325" s="96"/>
      <c r="S325" s="96" t="s">
        <v>1731</v>
      </c>
      <c r="T325" s="255" t="str">
        <f t="shared" si="1573"/>
        <v/>
      </c>
      <c r="U325" s="96" t="str">
        <f t="shared" ref="U325:V325" si="2036">IF(OR(($T325 = "Y"),ISNUMBER(SEARCH(U$1, $L325)), ISNUMBER(SEARCH(U$1, $N325)), ISNUMBER(SEARCH(U$1, $P325))), "Y", "")</f>
        <v/>
      </c>
      <c r="V325" s="255" t="str">
        <f t="shared" si="2036"/>
        <v/>
      </c>
      <c r="W325" s="96" t="str">
        <f t="shared" ref="W325:X325" si="2037">IF(OR(($V325="Y"),($T325 = "Y"),ISNUMBER(SEARCH(W$1, $L325)), ISNUMBER(SEARCH(W$1, $N325)), ISNUMBER(SEARCH(W$1, $P325))), "Y", "")</f>
        <v/>
      </c>
      <c r="X325" s="254" t="str">
        <f t="shared" si="2037"/>
        <v>Y</v>
      </c>
      <c r="Y325" s="255" t="str">
        <f t="shared" si="1576"/>
        <v/>
      </c>
      <c r="Z325" s="96" t="str">
        <f t="shared" ref="Z325:AA325" si="2038">IF(OR(($Y325="Y"),($T325 = "Y"),ISNUMBER(SEARCH(Z$1, $L325)), ISNUMBER(SEARCH(Z$1, $N325)), ISNUMBER(SEARCH(Z$1, $P325))), "Y", "")</f>
        <v/>
      </c>
      <c r="AA325" s="254" t="str">
        <f t="shared" si="2038"/>
        <v>Y</v>
      </c>
      <c r="AB325" s="96" t="str">
        <f t="shared" ref="AB325:AC325" si="2039">IF(OR(($T325 = "Y"),ISNUMBER(SEARCH(AB$1, $L325)), ISNUMBER(SEARCH(AB$1, $N325)), ISNUMBER(SEARCH(AB$1, $P325))), "Y", "")</f>
        <v/>
      </c>
      <c r="AC325" s="255" t="str">
        <f t="shared" si="2039"/>
        <v/>
      </c>
      <c r="AD325" s="96" t="str">
        <f t="shared" ref="AD325:AE325" si="2040">IF(OR(($AC325="Y"),($T325 = "Y"),ISNUMBER(SEARCH(AD$1, $L325)), ISNUMBER(SEARCH(AD$1, $N325)), ISNUMBER(SEARCH(AD$1, $P325))), "Y", "")</f>
        <v/>
      </c>
      <c r="AE325" s="254" t="str">
        <f t="shared" si="2040"/>
        <v>Y</v>
      </c>
      <c r="AF325" s="96" t="str">
        <f t="shared" si="1580"/>
        <v/>
      </c>
      <c r="AG325" s="15">
        <f t="shared" si="476"/>
        <v>3</v>
      </c>
      <c r="AH325" s="96" t="s">
        <v>3546</v>
      </c>
      <c r="AI325" s="96" t="str">
        <f t="shared" si="1893"/>
        <v/>
      </c>
      <c r="AJ325" s="96" t="str">
        <f t="shared" si="1894"/>
        <v/>
      </c>
      <c r="AK325" s="235" t="str">
        <f t="shared" si="1895"/>
        <v>MP</v>
      </c>
      <c r="AL325" s="96" t="str">
        <f t="shared" si="1896"/>
        <v/>
      </c>
      <c r="AM325" s="256" t="str">
        <f t="shared" si="1897"/>
        <v>MP</v>
      </c>
      <c r="AN325" s="96" t="str">
        <f t="shared" si="1898"/>
        <v/>
      </c>
      <c r="AO325" s="264" t="str">
        <f t="shared" si="2030"/>
        <v/>
      </c>
      <c r="AP325" s="96" t="str">
        <f t="shared" si="1900"/>
        <v/>
      </c>
      <c r="AQ325" s="235" t="str">
        <f t="shared" si="1901"/>
        <v>MP</v>
      </c>
      <c r="AR325" s="96"/>
      <c r="AS325" s="96" t="str">
        <f t="shared" si="2019"/>
        <v/>
      </c>
      <c r="AT325" s="237" t="e">
        <f t="shared" si="2013"/>
        <v>#N/A</v>
      </c>
      <c r="AU325" s="96"/>
      <c r="AV325" s="96"/>
      <c r="AW325" s="96"/>
      <c r="AX325" s="96"/>
      <c r="AY325" s="96"/>
      <c r="AZ325" s="96"/>
      <c r="BA325" s="96"/>
      <c r="BB325" s="96"/>
      <c r="BC325" s="96"/>
      <c r="BD325" s="96"/>
      <c r="BE325" s="96"/>
      <c r="BF325" s="96"/>
      <c r="BG325" s="96"/>
      <c r="BH325" s="96"/>
      <c r="BI325" s="96"/>
      <c r="BJ325" s="96"/>
      <c r="BK325" s="96"/>
      <c r="BL325" s="96"/>
      <c r="BM325" s="96"/>
      <c r="BN325" s="96"/>
      <c r="BO325" s="96"/>
      <c r="BP325" s="96"/>
      <c r="BQ325" s="96"/>
      <c r="BR325" s="96"/>
      <c r="BS325" s="96"/>
      <c r="BT325" s="96"/>
      <c r="BU325" s="96"/>
      <c r="BV325" s="96"/>
      <c r="BW325" s="96"/>
      <c r="BX325" s="96"/>
      <c r="BY325" s="96"/>
      <c r="BZ325" s="96"/>
      <c r="CA325" s="96"/>
      <c r="CB325" s="96"/>
      <c r="CC325" s="96"/>
      <c r="CD325" s="96"/>
      <c r="CE325" s="96"/>
      <c r="CF325" s="96"/>
    </row>
    <row r="326" spans="1:84" ht="20.399999999999999">
      <c r="A326" s="281">
        <v>45103.832564143522</v>
      </c>
      <c r="B326" s="96" t="s">
        <v>4487</v>
      </c>
      <c r="C326" s="251" t="str">
        <f t="array" ref="C326">UPPER(B326)</f>
        <v>YASHASPADIGALA@GMAIL.COM</v>
      </c>
      <c r="D326" s="96" t="s">
        <v>4488</v>
      </c>
      <c r="E326" s="96" t="s">
        <v>4454</v>
      </c>
      <c r="F326" s="252" t="str">
        <f t="shared" si="1572"/>
        <v>YASHASPADIGALA</v>
      </c>
      <c r="G326" s="97">
        <v>5022873425</v>
      </c>
      <c r="H326" s="96" t="s">
        <v>18</v>
      </c>
      <c r="I326" s="96" t="s">
        <v>2493</v>
      </c>
      <c r="J326" s="96"/>
      <c r="K326" s="96"/>
      <c r="L326" s="96"/>
      <c r="M326" s="96"/>
      <c r="N326" s="96"/>
      <c r="O326" s="96" t="s">
        <v>3774</v>
      </c>
      <c r="P326" s="96" t="s">
        <v>3509</v>
      </c>
      <c r="Q326" s="96" t="s">
        <v>23</v>
      </c>
      <c r="R326" s="96"/>
      <c r="S326" s="96" t="s">
        <v>1727</v>
      </c>
      <c r="T326" s="255" t="str">
        <f t="shared" si="1573"/>
        <v/>
      </c>
      <c r="U326" s="96" t="str">
        <f t="shared" ref="U326:V326" si="2041">IF(OR(($T326 = "Y"),ISNUMBER(SEARCH(U$1, $L326)), ISNUMBER(SEARCH(U$1, $N326)), ISNUMBER(SEARCH(U$1, $P326))), "Y", "")</f>
        <v/>
      </c>
      <c r="V326" s="255" t="str">
        <f t="shared" si="2041"/>
        <v/>
      </c>
      <c r="W326" s="96" t="str">
        <f t="shared" ref="W326:X326" si="2042">IF(OR(($V326="Y"),($T326 = "Y"),ISNUMBER(SEARCH(W$1, $L326)), ISNUMBER(SEARCH(W$1, $N326)), ISNUMBER(SEARCH(W$1, $P326))), "Y", "")</f>
        <v/>
      </c>
      <c r="X326" s="96" t="str">
        <f t="shared" si="2042"/>
        <v/>
      </c>
      <c r="Y326" s="255" t="str">
        <f t="shared" si="1576"/>
        <v/>
      </c>
      <c r="Z326" s="96" t="str">
        <f t="shared" ref="Z326:AA326" si="2043">IF(OR(($Y326="Y"),($T326 = "Y"),ISNUMBER(SEARCH(Z$1, $L326)), ISNUMBER(SEARCH(Z$1, $N326)), ISNUMBER(SEARCH(Z$1, $P326))), "Y", "")</f>
        <v/>
      </c>
      <c r="AA326" s="96" t="str">
        <f t="shared" si="2043"/>
        <v/>
      </c>
      <c r="AB326" s="96" t="str">
        <f t="shared" ref="AB326:AC326" si="2044">IF(OR(($T326 = "Y"),ISNUMBER(SEARCH(AB$1, $L326)), ISNUMBER(SEARCH(AB$1, $N326)), ISNUMBER(SEARCH(AB$1, $P326))), "Y", "")</f>
        <v/>
      </c>
      <c r="AC326" s="255" t="str">
        <f t="shared" si="2044"/>
        <v/>
      </c>
      <c r="AD326" s="96" t="str">
        <f t="shared" ref="AD326:AE326" si="2045">IF(OR(($AC326="Y"),($T326 = "Y"),ISNUMBER(SEARCH(AD$1, $L326)), ISNUMBER(SEARCH(AD$1, $N326)), ISNUMBER(SEARCH(AD$1, $P326))), "Y", "")</f>
        <v/>
      </c>
      <c r="AE326" s="254" t="str">
        <f t="shared" si="2045"/>
        <v>Y</v>
      </c>
      <c r="AF326" s="96" t="str">
        <f t="shared" si="1580"/>
        <v/>
      </c>
      <c r="AG326" s="15">
        <f t="shared" si="476"/>
        <v>1</v>
      </c>
      <c r="AH326" s="96" t="s">
        <v>1743</v>
      </c>
      <c r="AI326" s="96" t="str">
        <f t="shared" si="1893"/>
        <v/>
      </c>
      <c r="AJ326" s="96" t="str">
        <f t="shared" si="1894"/>
        <v/>
      </c>
      <c r="AK326" s="96" t="str">
        <f t="shared" si="1895"/>
        <v/>
      </c>
      <c r="AL326" s="96" t="str">
        <f t="shared" si="1896"/>
        <v/>
      </c>
      <c r="AM326" s="262" t="str">
        <f t="shared" si="1897"/>
        <v/>
      </c>
      <c r="AN326" s="96" t="str">
        <f t="shared" si="1898"/>
        <v/>
      </c>
      <c r="AO326" s="264" t="str">
        <f>IF((AC326="Y"),AH326,"")</f>
        <v/>
      </c>
      <c r="AP326" s="96" t="str">
        <f t="shared" si="1900"/>
        <v/>
      </c>
      <c r="AQ326" s="235" t="str">
        <f t="shared" si="1901"/>
        <v>Reserve</v>
      </c>
      <c r="AR326" s="96"/>
      <c r="AS326" s="96" t="str">
        <f t="shared" si="2019"/>
        <v/>
      </c>
      <c r="AT326" s="237" t="e">
        <f t="shared" si="2013"/>
        <v>#N/A</v>
      </c>
      <c r="AU326" s="96" t="s">
        <v>1727</v>
      </c>
      <c r="AV326" s="96" t="s">
        <v>979</v>
      </c>
      <c r="AW326" s="96"/>
      <c r="AX326" s="96"/>
      <c r="AY326" s="96"/>
      <c r="AZ326" s="96"/>
      <c r="BA326" s="96"/>
      <c r="BB326" s="96"/>
      <c r="BC326" s="96"/>
      <c r="BD326" s="96"/>
      <c r="BE326" s="96"/>
      <c r="BF326" s="96"/>
      <c r="BG326" s="96"/>
      <c r="BH326" s="96"/>
      <c r="BI326" s="96"/>
      <c r="BJ326" s="96"/>
      <c r="BK326" s="96"/>
      <c r="BL326" s="96"/>
      <c r="BM326" s="96"/>
      <c r="BN326" s="96"/>
      <c r="BO326" s="96"/>
      <c r="BP326" s="96"/>
      <c r="BQ326" s="96"/>
      <c r="BR326" s="96"/>
      <c r="BS326" s="96"/>
      <c r="BT326" s="96"/>
      <c r="BU326" s="96"/>
      <c r="BV326" s="96"/>
      <c r="BW326" s="96"/>
      <c r="BX326" s="96"/>
      <c r="BY326" s="96"/>
      <c r="BZ326" s="96"/>
      <c r="CA326" s="96"/>
      <c r="CB326" s="96"/>
      <c r="CC326" s="96"/>
      <c r="CD326" s="96"/>
      <c r="CE326" s="96"/>
      <c r="CF326" s="96"/>
    </row>
    <row r="327" spans="1:84" ht="20.399999999999999">
      <c r="A327" s="281">
        <v>45103.858162997683</v>
      </c>
      <c r="B327" s="96" t="s">
        <v>4489</v>
      </c>
      <c r="C327" s="251" t="str">
        <f t="array" ref="C327">UPPER(B327)</f>
        <v>GOVND487@GMAIL.COM</v>
      </c>
      <c r="D327" s="96" t="s">
        <v>4490</v>
      </c>
      <c r="E327" s="96" t="s">
        <v>1918</v>
      </c>
      <c r="F327" s="252" t="str">
        <f t="shared" si="1572"/>
        <v>GOVINDARAVIPATI</v>
      </c>
      <c r="G327" s="97">
        <v>9728223113</v>
      </c>
      <c r="H327" s="96" t="s">
        <v>18</v>
      </c>
      <c r="I327" s="96" t="s">
        <v>2493</v>
      </c>
      <c r="J327" s="96"/>
      <c r="K327" s="96"/>
      <c r="L327" s="96"/>
      <c r="M327" s="96"/>
      <c r="N327" s="96"/>
      <c r="O327" s="96" t="s">
        <v>4491</v>
      </c>
      <c r="P327" s="96" t="s">
        <v>3503</v>
      </c>
      <c r="Q327" s="96" t="s">
        <v>23</v>
      </c>
      <c r="R327" s="96"/>
      <c r="S327" s="96" t="s">
        <v>1727</v>
      </c>
      <c r="T327" s="255" t="str">
        <f t="shared" si="1573"/>
        <v/>
      </c>
      <c r="U327" s="96" t="str">
        <f t="shared" ref="U327:V327" si="2046">IF(OR(($T327 = "Y"),ISNUMBER(SEARCH(U$1, $L327)), ISNUMBER(SEARCH(U$1, $N327)), ISNUMBER(SEARCH(U$1, $P327))), "Y", "")</f>
        <v/>
      </c>
      <c r="V327" s="255" t="str">
        <f t="shared" si="2046"/>
        <v/>
      </c>
      <c r="W327" s="96" t="str">
        <f t="shared" ref="W327:X327" si="2047">IF(OR(($V327="Y"),($T327 = "Y"),ISNUMBER(SEARCH(W$1, $L327)), ISNUMBER(SEARCH(W$1, $N327)), ISNUMBER(SEARCH(W$1, $P327))), "Y", "")</f>
        <v/>
      </c>
      <c r="X327" s="96" t="str">
        <f t="shared" si="2047"/>
        <v/>
      </c>
      <c r="Y327" s="258" t="str">
        <f t="shared" si="1576"/>
        <v>Y</v>
      </c>
      <c r="Z327" s="254" t="str">
        <f t="shared" ref="Z327:AA327" si="2048">IF(OR(($Y327="Y"),($T327 = "Y"),ISNUMBER(SEARCH(Z$1, $L327)), ISNUMBER(SEARCH(Z$1, $N327)), ISNUMBER(SEARCH(Z$1, $P327))), "Y", "")</f>
        <v>Y</v>
      </c>
      <c r="AA327" s="254" t="str">
        <f t="shared" si="2048"/>
        <v>Y</v>
      </c>
      <c r="AB327" s="96" t="str">
        <f t="shared" ref="AB327:AC327" si="2049">IF(OR(($T327 = "Y"),ISNUMBER(SEARCH(AB$1, $L327)), ISNUMBER(SEARCH(AB$1, $N327)), ISNUMBER(SEARCH(AB$1, $P327))), "Y", "")</f>
        <v/>
      </c>
      <c r="AC327" s="255" t="str">
        <f t="shared" si="2049"/>
        <v/>
      </c>
      <c r="AD327" s="96" t="str">
        <f t="shared" ref="AD327:AE327" si="2050">IF(OR(($AC327="Y"),($T327 = "Y"),ISNUMBER(SEARCH(AD$1, $L327)), ISNUMBER(SEARCH(AD$1, $N327)), ISNUMBER(SEARCH(AD$1, $P327))), "Y", "")</f>
        <v/>
      </c>
      <c r="AE327" s="96" t="str">
        <f t="shared" si="2050"/>
        <v/>
      </c>
      <c r="AF327" s="96" t="str">
        <f t="shared" si="1580"/>
        <v/>
      </c>
      <c r="AG327" s="15">
        <f t="shared" si="476"/>
        <v>2</v>
      </c>
      <c r="AH327" s="96" t="s">
        <v>3539</v>
      </c>
      <c r="AI327" s="96" t="str">
        <f t="shared" si="1893"/>
        <v/>
      </c>
      <c r="AJ327" s="96" t="str">
        <f t="shared" si="1894"/>
        <v/>
      </c>
      <c r="AK327" s="96" t="str">
        <f t="shared" si="1895"/>
        <v/>
      </c>
      <c r="AL327" s="235" t="str">
        <f t="shared" si="1896"/>
        <v>CM</v>
      </c>
      <c r="AM327" s="256" t="str">
        <f t="shared" si="1897"/>
        <v>CM</v>
      </c>
      <c r="AN327" s="96" t="str">
        <f t="shared" si="1898"/>
        <v/>
      </c>
      <c r="AO327" s="264" t="str">
        <f>IF((AB327="Y"),AH327,"")</f>
        <v/>
      </c>
      <c r="AP327" s="96" t="str">
        <f t="shared" si="1900"/>
        <v/>
      </c>
      <c r="AQ327" s="96" t="str">
        <f t="shared" si="1901"/>
        <v/>
      </c>
      <c r="AR327" s="96"/>
      <c r="AS327" s="96" t="str">
        <f t="shared" si="2019"/>
        <v/>
      </c>
      <c r="AT327" s="237" t="e">
        <f t="shared" si="2013"/>
        <v>#N/A</v>
      </c>
      <c r="AU327" s="96" t="s">
        <v>174</v>
      </c>
      <c r="AV327" s="96" t="s">
        <v>979</v>
      </c>
      <c r="AW327" s="96"/>
      <c r="AX327" s="96"/>
      <c r="AY327" s="96"/>
      <c r="AZ327" s="96"/>
      <c r="BA327" s="96"/>
      <c r="BB327" s="96"/>
      <c r="BC327" s="96"/>
      <c r="BD327" s="96"/>
      <c r="BE327" s="96"/>
      <c r="BF327" s="96"/>
      <c r="BG327" s="96"/>
      <c r="BH327" s="96"/>
      <c r="BI327" s="96"/>
      <c r="BJ327" s="96"/>
      <c r="BK327" s="96"/>
      <c r="BL327" s="96"/>
      <c r="BM327" s="96"/>
      <c r="BN327" s="96"/>
      <c r="BO327" s="96"/>
      <c r="BP327" s="96"/>
      <c r="BQ327" s="96"/>
      <c r="BR327" s="96"/>
      <c r="BS327" s="96"/>
      <c r="BT327" s="96"/>
      <c r="BU327" s="96"/>
      <c r="BV327" s="96"/>
      <c r="BW327" s="96"/>
      <c r="BX327" s="96"/>
      <c r="BY327" s="96"/>
      <c r="BZ327" s="96"/>
      <c r="CA327" s="96"/>
      <c r="CB327" s="96"/>
      <c r="CC327" s="96"/>
      <c r="CD327" s="96"/>
      <c r="CE327" s="96"/>
      <c r="CF327" s="96"/>
    </row>
    <row r="328" spans="1:84" ht="20.399999999999999">
      <c r="A328" s="281">
        <v>45103.863259907404</v>
      </c>
      <c r="B328" s="96" t="s">
        <v>4492</v>
      </c>
      <c r="C328" s="251" t="str">
        <f t="array" ref="C328">UPPER(B328)</f>
        <v>SUKANYASREE@GMAIL.COM</v>
      </c>
      <c r="D328" s="96" t="s">
        <v>4493</v>
      </c>
      <c r="E328" s="96" t="s">
        <v>2283</v>
      </c>
      <c r="F328" s="252" t="str">
        <f t="shared" si="1572"/>
        <v>SUKANYARAJESH</v>
      </c>
      <c r="G328" s="96" t="s">
        <v>4494</v>
      </c>
      <c r="H328" s="96" t="s">
        <v>18</v>
      </c>
      <c r="I328" s="96" t="s">
        <v>35</v>
      </c>
      <c r="J328" s="96"/>
      <c r="K328" s="96"/>
      <c r="L328" s="96"/>
      <c r="M328" s="96" t="s">
        <v>30</v>
      </c>
      <c r="N328" s="96" t="s">
        <v>3501</v>
      </c>
      <c r="O328" s="96"/>
      <c r="P328" s="96"/>
      <c r="Q328" s="96" t="s">
        <v>23</v>
      </c>
      <c r="R328" s="96"/>
      <c r="S328" s="96" t="s">
        <v>1731</v>
      </c>
      <c r="T328" s="255" t="str">
        <f t="shared" si="1573"/>
        <v/>
      </c>
      <c r="U328" s="96" t="str">
        <f t="shared" ref="U328:V328" si="2051">IF(OR(($T328 = "Y"),ISNUMBER(SEARCH(U$1, $L328)), ISNUMBER(SEARCH(U$1, $N328)), ISNUMBER(SEARCH(U$1, $P328))), "Y", "")</f>
        <v/>
      </c>
      <c r="V328" s="255" t="str">
        <f t="shared" si="2051"/>
        <v/>
      </c>
      <c r="W328" s="254" t="str">
        <f t="shared" ref="W328:X328" si="2052">IF(OR(($V328="Y"),($T328 = "Y"),ISNUMBER(SEARCH(W$1, $L328)), ISNUMBER(SEARCH(W$1, $N328)), ISNUMBER(SEARCH(W$1, $P328))), "Y", "")</f>
        <v>Y</v>
      </c>
      <c r="X328" s="96" t="str">
        <f t="shared" si="2052"/>
        <v/>
      </c>
      <c r="Y328" s="255" t="str">
        <f t="shared" si="1576"/>
        <v/>
      </c>
      <c r="Z328" s="96" t="str">
        <f t="shared" ref="Z328:AA328" si="2053">IF(OR(($Y328="Y"),($T328 = "Y"),ISNUMBER(SEARCH(Z$1, $L328)), ISNUMBER(SEARCH(Z$1, $N328)), ISNUMBER(SEARCH(Z$1, $P328))), "Y", "")</f>
        <v/>
      </c>
      <c r="AA328" s="96" t="str">
        <f t="shared" si="2053"/>
        <v/>
      </c>
      <c r="AB328" s="96" t="str">
        <f t="shared" ref="AB328:AC328" si="2054">IF(OR(($T328 = "Y"),ISNUMBER(SEARCH(AB$1, $L328)), ISNUMBER(SEARCH(AB$1, $N328)), ISNUMBER(SEARCH(AB$1, $P328))), "Y", "")</f>
        <v/>
      </c>
      <c r="AC328" s="255" t="str">
        <f t="shared" si="2054"/>
        <v/>
      </c>
      <c r="AD328" s="96" t="str">
        <f t="shared" ref="AD328:AE328" si="2055">IF(OR(($AC328="Y"),($T328 = "Y"),ISNUMBER(SEARCH(AD$1, $L328)), ISNUMBER(SEARCH(AD$1, $N328)), ISNUMBER(SEARCH(AD$1, $P328))), "Y", "")</f>
        <v/>
      </c>
      <c r="AE328" s="96" t="str">
        <f t="shared" si="2055"/>
        <v/>
      </c>
      <c r="AF328" s="96" t="str">
        <f t="shared" si="1580"/>
        <v/>
      </c>
      <c r="AG328" s="15">
        <f t="shared" si="476"/>
        <v>1</v>
      </c>
      <c r="AH328" s="96" t="s">
        <v>1743</v>
      </c>
      <c r="AI328" s="96" t="str">
        <f t="shared" si="1893"/>
        <v/>
      </c>
      <c r="AJ328" s="235" t="str">
        <f t="shared" si="1894"/>
        <v>Reserve</v>
      </c>
      <c r="AK328" s="96" t="str">
        <f t="shared" si="1895"/>
        <v/>
      </c>
      <c r="AL328" s="96" t="str">
        <f t="shared" si="1896"/>
        <v/>
      </c>
      <c r="AM328" s="262" t="str">
        <f t="shared" si="1897"/>
        <v/>
      </c>
      <c r="AN328" s="96" t="str">
        <f t="shared" si="1898"/>
        <v/>
      </c>
      <c r="AO328" s="264" t="str">
        <f>IF((AC328="Y"),AH328,"")</f>
        <v/>
      </c>
      <c r="AP328" s="96" t="str">
        <f t="shared" si="1900"/>
        <v/>
      </c>
      <c r="AQ328" s="96" t="str">
        <f t="shared" si="1901"/>
        <v/>
      </c>
      <c r="AR328" s="96"/>
      <c r="AS328" s="96" t="str">
        <f t="shared" si="2019"/>
        <v/>
      </c>
      <c r="AT328" s="237" t="e">
        <f t="shared" si="2013"/>
        <v>#N/A</v>
      </c>
      <c r="AU328" s="96"/>
      <c r="AV328" s="96"/>
      <c r="AW328" s="96"/>
      <c r="AX328" s="96"/>
      <c r="AY328" s="96"/>
      <c r="AZ328" s="96"/>
      <c r="BA328" s="96"/>
      <c r="BB328" s="96"/>
      <c r="BC328" s="96"/>
      <c r="BD328" s="96"/>
      <c r="BE328" s="96"/>
      <c r="BF328" s="96"/>
      <c r="BG328" s="96"/>
      <c r="BH328" s="96"/>
      <c r="BI328" s="96"/>
      <c r="BJ328" s="96"/>
      <c r="BK328" s="96"/>
      <c r="BL328" s="96"/>
      <c r="BM328" s="96"/>
      <c r="BN328" s="96"/>
      <c r="BO328" s="96"/>
      <c r="BP328" s="96"/>
      <c r="BQ328" s="96"/>
      <c r="BR328" s="96"/>
      <c r="BS328" s="96"/>
      <c r="BT328" s="96"/>
      <c r="BU328" s="96"/>
      <c r="BV328" s="96"/>
      <c r="BW328" s="96"/>
      <c r="BX328" s="96"/>
      <c r="BY328" s="96"/>
      <c r="BZ328" s="96"/>
      <c r="CA328" s="96"/>
      <c r="CB328" s="96"/>
      <c r="CC328" s="96"/>
      <c r="CD328" s="96"/>
      <c r="CE328" s="96"/>
      <c r="CF328" s="96"/>
    </row>
    <row r="329" spans="1:84" ht="20.399999999999999">
      <c r="A329" s="281">
        <v>45103.877376562501</v>
      </c>
      <c r="B329" s="96" t="s">
        <v>769</v>
      </c>
      <c r="C329" s="251" t="str">
        <f t="array" ref="C329">UPPER(B329)</f>
        <v>AYALAVARAPU@GMAIL.COM</v>
      </c>
      <c r="D329" s="286" t="s">
        <v>87</v>
      </c>
      <c r="E329" s="96" t="s">
        <v>767</v>
      </c>
      <c r="F329" s="252" t="str">
        <f t="shared" si="1572"/>
        <v>KRISHNAAYALAVARAPU</v>
      </c>
      <c r="G329" s="97">
        <v>5632090150</v>
      </c>
      <c r="H329" s="96" t="s">
        <v>18</v>
      </c>
      <c r="I329" s="96" t="s">
        <v>20</v>
      </c>
      <c r="J329" s="96" t="s">
        <v>4495</v>
      </c>
      <c r="K329" s="96" t="s">
        <v>227</v>
      </c>
      <c r="L329" s="96" t="s">
        <v>4496</v>
      </c>
      <c r="M329" s="96"/>
      <c r="N329" s="96"/>
      <c r="O329" s="96"/>
      <c r="P329" s="96"/>
      <c r="Q329" s="96" t="s">
        <v>23</v>
      </c>
      <c r="R329" s="96"/>
      <c r="S329" s="96" t="s">
        <v>1727</v>
      </c>
      <c r="T329" s="255" t="str">
        <f t="shared" si="1573"/>
        <v/>
      </c>
      <c r="U329" s="96" t="str">
        <f t="shared" ref="U329:V329" si="2056">IF(OR(($T329 = "Y"),ISNUMBER(SEARCH(U$1, $L329)), ISNUMBER(SEARCH(U$1, $N329)), ISNUMBER(SEARCH(U$1, $P329))), "Y", "")</f>
        <v/>
      </c>
      <c r="V329" s="255" t="str">
        <f t="shared" si="2056"/>
        <v/>
      </c>
      <c r="W329" s="254" t="str">
        <f t="shared" ref="W329:X329" si="2057">IF(OR(($V329="Y"),($T329 = "Y"),ISNUMBER(SEARCH(W$1, $L329)), ISNUMBER(SEARCH(W$1, $N329)), ISNUMBER(SEARCH(W$1, $P329))), "Y", "")</f>
        <v>Y</v>
      </c>
      <c r="X329" s="254" t="str">
        <f t="shared" si="2057"/>
        <v>Y</v>
      </c>
      <c r="Y329" s="258" t="str">
        <f t="shared" si="1576"/>
        <v>Y</v>
      </c>
      <c r="Z329" s="254" t="str">
        <f t="shared" ref="Z329:AA329" si="2058">IF(OR(($Y329="Y"),($T329 = "Y"),ISNUMBER(SEARCH(Z$1, $L329)), ISNUMBER(SEARCH(Z$1, $N329)), ISNUMBER(SEARCH(Z$1, $P329))), "Y", "")</f>
        <v>Y</v>
      </c>
      <c r="AA329" s="254" t="str">
        <f t="shared" si="2058"/>
        <v>Y</v>
      </c>
      <c r="AB329" s="254" t="str">
        <f t="shared" ref="AB329:AC329" si="2059">IF(OR(($T329 = "Y"),ISNUMBER(SEARCH(AB$1, $L329)), ISNUMBER(SEARCH(AB$1, $N329)), ISNUMBER(SEARCH(AB$1, $P329))), "Y", "")</f>
        <v>Y</v>
      </c>
      <c r="AC329" s="258" t="str">
        <f t="shared" si="2059"/>
        <v>Y</v>
      </c>
      <c r="AD329" s="254" t="str">
        <f t="shared" ref="AD329:AE329" si="2060">IF(OR(($AC329="Y"),($T329 = "Y"),ISNUMBER(SEARCH(AD$1, $L329)), ISNUMBER(SEARCH(AD$1, $N329)), ISNUMBER(SEARCH(AD$1, $P329))), "Y", "")</f>
        <v>Y</v>
      </c>
      <c r="AE329" s="254" t="str">
        <f t="shared" si="2060"/>
        <v>Y</v>
      </c>
      <c r="AF329" s="96" t="str">
        <f t="shared" si="1580"/>
        <v/>
      </c>
      <c r="AG329" s="15">
        <f t="shared" si="476"/>
        <v>7</v>
      </c>
      <c r="AH329" s="96" t="s">
        <v>3549</v>
      </c>
      <c r="AI329" s="96" t="str">
        <f t="shared" si="1893"/>
        <v/>
      </c>
      <c r="AJ329" s="235" t="str">
        <f t="shared" si="1894"/>
        <v>Event AM</v>
      </c>
      <c r="AK329" s="235" t="str">
        <f t="shared" si="1895"/>
        <v>Event AM</v>
      </c>
      <c r="AL329" s="235" t="str">
        <f t="shared" si="1896"/>
        <v>Event AM</v>
      </c>
      <c r="AM329" s="256" t="str">
        <f t="shared" si="1897"/>
        <v>Event AM</v>
      </c>
      <c r="AN329" s="235" t="str">
        <f t="shared" si="1898"/>
        <v>Event AM</v>
      </c>
      <c r="AO329" s="257" t="str">
        <f t="shared" ref="AO329:AO330" si="2061">IF((AB329="Y"),AH329,"")</f>
        <v>Event AM</v>
      </c>
      <c r="AP329" s="235" t="str">
        <f t="shared" si="1900"/>
        <v>Event AM</v>
      </c>
      <c r="AQ329" s="235" t="str">
        <f t="shared" si="1901"/>
        <v>Event AM</v>
      </c>
      <c r="AR329" s="96"/>
      <c r="AS329" s="96" t="str">
        <f t="shared" si="2019"/>
        <v/>
      </c>
      <c r="AT329" s="237" t="e">
        <f t="shared" si="2013"/>
        <v>#N/A</v>
      </c>
      <c r="AU329" s="96"/>
      <c r="AV329" s="96"/>
      <c r="AW329" s="96"/>
      <c r="AX329" s="96"/>
      <c r="AY329" s="96"/>
      <c r="AZ329" s="96"/>
      <c r="BA329" s="96"/>
      <c r="BB329" s="96"/>
      <c r="BC329" s="96"/>
      <c r="BD329" s="96"/>
      <c r="BE329" s="96"/>
      <c r="BF329" s="96"/>
      <c r="BG329" s="96"/>
      <c r="BH329" s="96"/>
      <c r="BI329" s="96"/>
      <c r="BJ329" s="96"/>
      <c r="BK329" s="96"/>
      <c r="BL329" s="96"/>
      <c r="BM329" s="96"/>
      <c r="BN329" s="96"/>
      <c r="BO329" s="96"/>
      <c r="BP329" s="96"/>
      <c r="BQ329" s="96"/>
      <c r="BR329" s="96"/>
      <c r="BS329" s="96"/>
      <c r="BT329" s="96"/>
      <c r="BU329" s="96"/>
      <c r="BV329" s="96"/>
      <c r="BW329" s="96"/>
      <c r="BX329" s="96"/>
      <c r="BY329" s="96"/>
      <c r="BZ329" s="96"/>
      <c r="CA329" s="96"/>
      <c r="CB329" s="96"/>
      <c r="CC329" s="96"/>
      <c r="CD329" s="96"/>
      <c r="CE329" s="96"/>
      <c r="CF329" s="96"/>
    </row>
    <row r="330" spans="1:84" ht="20.399999999999999">
      <c r="A330" s="281">
        <v>45103.889052418977</v>
      </c>
      <c r="B330" s="96" t="s">
        <v>4497</v>
      </c>
      <c r="C330" s="251" t="str">
        <f t="array" ref="C330">UPPER(B330)</f>
        <v>ANANDTD@GMAIL.COM</v>
      </c>
      <c r="D330" s="96" t="s">
        <v>4498</v>
      </c>
      <c r="E330" s="96" t="s">
        <v>1503</v>
      </c>
      <c r="F330" s="252" t="str">
        <f t="shared" si="1572"/>
        <v>DURGANANDTHATAVARTHY</v>
      </c>
      <c r="G330" s="97">
        <v>5712655035</v>
      </c>
      <c r="H330" s="96" t="s">
        <v>18</v>
      </c>
      <c r="I330" s="96" t="s">
        <v>20</v>
      </c>
      <c r="J330" s="96" t="s">
        <v>3307</v>
      </c>
      <c r="K330" s="96" t="s">
        <v>30</v>
      </c>
      <c r="L330" s="96" t="s">
        <v>3704</v>
      </c>
      <c r="M330" s="96"/>
      <c r="N330" s="96"/>
      <c r="O330" s="96"/>
      <c r="P330" s="96"/>
      <c r="Q330" s="96" t="s">
        <v>23</v>
      </c>
      <c r="R330" s="96"/>
      <c r="S330" s="96" t="s">
        <v>1727</v>
      </c>
      <c r="T330" s="255" t="str">
        <f t="shared" si="1573"/>
        <v/>
      </c>
      <c r="U330" s="96" t="str">
        <f t="shared" ref="U330:V330" si="2062">IF(OR(($T330 = "Y"),ISNUMBER(SEARCH(U$1, $L330)), ISNUMBER(SEARCH(U$1, $N330)), ISNUMBER(SEARCH(U$1, $P330))), "Y", "")</f>
        <v/>
      </c>
      <c r="V330" s="255" t="str">
        <f t="shared" si="2062"/>
        <v/>
      </c>
      <c r="W330" s="96" t="str">
        <f t="shared" ref="W330:X330" si="2063">IF(OR(($V330="Y"),($T330 = "Y"),ISNUMBER(SEARCH(W$1, $L330)), ISNUMBER(SEARCH(W$1, $N330)), ISNUMBER(SEARCH(W$1, $P330))), "Y", "")</f>
        <v/>
      </c>
      <c r="X330" s="96" t="str">
        <f t="shared" si="2063"/>
        <v/>
      </c>
      <c r="Y330" s="258" t="str">
        <f t="shared" si="1576"/>
        <v>Y</v>
      </c>
      <c r="Z330" s="254" t="str">
        <f t="shared" ref="Z330:AA330" si="2064">IF(OR(($Y330="Y"),($T330 = "Y"),ISNUMBER(SEARCH(Z$1, $L330)), ISNUMBER(SEARCH(Z$1, $N330)), ISNUMBER(SEARCH(Z$1, $P330))), "Y", "")</f>
        <v>Y</v>
      </c>
      <c r="AA330" s="254" t="str">
        <f t="shared" si="2064"/>
        <v>Y</v>
      </c>
      <c r="AB330" s="254" t="str">
        <f t="shared" ref="AB330:AC330" si="2065">IF(OR(($T330 = "Y"),ISNUMBER(SEARCH(AB$1, $L330)), ISNUMBER(SEARCH(AB$1, $N330)), ISNUMBER(SEARCH(AB$1, $P330))), "Y", "")</f>
        <v>Y</v>
      </c>
      <c r="AC330" s="258" t="str">
        <f t="shared" si="2065"/>
        <v>Y</v>
      </c>
      <c r="AD330" s="254" t="str">
        <f t="shared" ref="AD330:AE330" si="2066">IF(OR(($AC330="Y"),($T330 = "Y"),ISNUMBER(SEARCH(AD$1, $L330)), ISNUMBER(SEARCH(AD$1, $N330)), ISNUMBER(SEARCH(AD$1, $P330))), "Y", "")</f>
        <v>Y</v>
      </c>
      <c r="AE330" s="254" t="str">
        <f t="shared" si="2066"/>
        <v>Y</v>
      </c>
      <c r="AF330" s="96" t="str">
        <f t="shared" si="1580"/>
        <v/>
      </c>
      <c r="AG330" s="15">
        <f t="shared" si="476"/>
        <v>5</v>
      </c>
      <c r="AH330" s="96" t="s">
        <v>3546</v>
      </c>
      <c r="AI330" s="96" t="str">
        <f t="shared" si="1893"/>
        <v/>
      </c>
      <c r="AJ330" s="96" t="str">
        <f t="shared" si="1894"/>
        <v/>
      </c>
      <c r="AK330" s="96" t="str">
        <f t="shared" si="1895"/>
        <v/>
      </c>
      <c r="AL330" s="235" t="str">
        <f t="shared" si="1896"/>
        <v>MP</v>
      </c>
      <c r="AM330" s="256" t="str">
        <f t="shared" si="1897"/>
        <v>MP</v>
      </c>
      <c r="AN330" s="235" t="str">
        <f t="shared" si="1898"/>
        <v>MP</v>
      </c>
      <c r="AO330" s="257" t="str">
        <f t="shared" si="2061"/>
        <v>MP</v>
      </c>
      <c r="AP330" s="235" t="str">
        <f t="shared" si="1900"/>
        <v>MP</v>
      </c>
      <c r="AQ330" s="235" t="str">
        <f t="shared" si="1901"/>
        <v>MP</v>
      </c>
      <c r="AR330" s="96"/>
      <c r="AS330" s="96" t="str">
        <f t="shared" si="2019"/>
        <v/>
      </c>
      <c r="AT330" s="237" t="e">
        <f t="shared" si="2013"/>
        <v>#N/A</v>
      </c>
      <c r="AU330" s="96"/>
      <c r="AV330" s="96"/>
      <c r="AW330" s="96"/>
      <c r="AX330" s="96"/>
      <c r="AY330" s="96"/>
      <c r="AZ330" s="96"/>
      <c r="BA330" s="96"/>
      <c r="BB330" s="96"/>
      <c r="BC330" s="96"/>
      <c r="BD330" s="96"/>
      <c r="BE330" s="96"/>
      <c r="BF330" s="96"/>
      <c r="BG330" s="96"/>
      <c r="BH330" s="96"/>
      <c r="BI330" s="96"/>
      <c r="BJ330" s="96"/>
      <c r="BK330" s="96"/>
      <c r="BL330" s="96"/>
      <c r="BM330" s="96"/>
      <c r="BN330" s="96"/>
      <c r="BO330" s="96"/>
      <c r="BP330" s="96"/>
      <c r="BQ330" s="96"/>
      <c r="BR330" s="96"/>
      <c r="BS330" s="96"/>
      <c r="BT330" s="96"/>
      <c r="BU330" s="96"/>
      <c r="BV330" s="96"/>
      <c r="BW330" s="96"/>
      <c r="BX330" s="96"/>
      <c r="BY330" s="96"/>
      <c r="BZ330" s="96"/>
      <c r="CA330" s="96"/>
      <c r="CB330" s="96"/>
      <c r="CC330" s="96"/>
      <c r="CD330" s="96"/>
      <c r="CE330" s="96"/>
      <c r="CF330" s="96"/>
    </row>
    <row r="331" spans="1:84" ht="20.399999999999999">
      <c r="A331" s="281">
        <v>45103.924513761573</v>
      </c>
      <c r="B331" s="96" t="s">
        <v>4294</v>
      </c>
      <c r="C331" s="251" t="str">
        <f t="array" ref="C331">UPPER(B331)</f>
        <v>SLK346@GMAIL.COM</v>
      </c>
      <c r="D331" s="96" t="s">
        <v>4295</v>
      </c>
      <c r="E331" s="96" t="s">
        <v>982</v>
      </c>
      <c r="F331" s="252" t="str">
        <f t="shared" si="1572"/>
        <v>SRILAKSHMIDEVARAPALLI</v>
      </c>
      <c r="G331" s="97">
        <v>3372555222</v>
      </c>
      <c r="H331" s="96" t="s">
        <v>18</v>
      </c>
      <c r="I331" s="96" t="s">
        <v>35</v>
      </c>
      <c r="J331" s="96"/>
      <c r="K331" s="96"/>
      <c r="L331" s="96"/>
      <c r="M331" s="96" t="s">
        <v>30</v>
      </c>
      <c r="N331" s="96" t="s">
        <v>3509</v>
      </c>
      <c r="O331" s="96"/>
      <c r="P331" s="96"/>
      <c r="Q331" s="96" t="s">
        <v>23</v>
      </c>
      <c r="R331" s="96"/>
      <c r="S331" s="96" t="s">
        <v>1731</v>
      </c>
      <c r="T331" s="255" t="str">
        <f t="shared" si="1573"/>
        <v/>
      </c>
      <c r="U331" s="96" t="str">
        <f t="shared" ref="U331:V331" si="2067">IF(OR(($T331 = "Y"),ISNUMBER(SEARCH(U$1, $L331)), ISNUMBER(SEARCH(U$1, $N331)), ISNUMBER(SEARCH(U$1, $P331))), "Y", "")</f>
        <v/>
      </c>
      <c r="V331" s="255" t="str">
        <f t="shared" si="2067"/>
        <v/>
      </c>
      <c r="W331" s="96" t="str">
        <f t="shared" ref="W331:X331" si="2068">IF(OR(($V331="Y"),($T331 = "Y"),ISNUMBER(SEARCH(W$1, $L331)), ISNUMBER(SEARCH(W$1, $N331)), ISNUMBER(SEARCH(W$1, $P331))), "Y", "")</f>
        <v/>
      </c>
      <c r="X331" s="96" t="str">
        <f t="shared" si="2068"/>
        <v/>
      </c>
      <c r="Y331" s="255" t="str">
        <f t="shared" si="1576"/>
        <v/>
      </c>
      <c r="Z331" s="96" t="str">
        <f t="shared" ref="Z331:AA331" si="2069">IF(OR(($Y331="Y"),($T331 = "Y"),ISNUMBER(SEARCH(Z$1, $L331)), ISNUMBER(SEARCH(Z$1, $N331)), ISNUMBER(SEARCH(Z$1, $P331))), "Y", "")</f>
        <v/>
      </c>
      <c r="AA331" s="96" t="str">
        <f t="shared" si="2069"/>
        <v/>
      </c>
      <c r="AB331" s="96" t="str">
        <f t="shared" ref="AB331:AC331" si="2070">IF(OR(($T331 = "Y"),ISNUMBER(SEARCH(AB$1, $L331)), ISNUMBER(SEARCH(AB$1, $N331)), ISNUMBER(SEARCH(AB$1, $P331))), "Y", "")</f>
        <v/>
      </c>
      <c r="AC331" s="255" t="str">
        <f t="shared" si="2070"/>
        <v/>
      </c>
      <c r="AD331" s="96" t="str">
        <f t="shared" ref="AD331:AE331" si="2071">IF(OR(($AC331="Y"),($T331 = "Y"),ISNUMBER(SEARCH(AD$1, $L331)), ISNUMBER(SEARCH(AD$1, $N331)), ISNUMBER(SEARCH(AD$1, $P331))), "Y", "")</f>
        <v/>
      </c>
      <c r="AE331" s="254" t="str">
        <f t="shared" si="2071"/>
        <v>Y</v>
      </c>
      <c r="AF331" s="96" t="str">
        <f t="shared" si="1580"/>
        <v/>
      </c>
      <c r="AG331" s="15">
        <f t="shared" si="476"/>
        <v>1</v>
      </c>
      <c r="AH331" s="96" t="s">
        <v>1743</v>
      </c>
      <c r="AI331" s="96" t="str">
        <f t="shared" si="1893"/>
        <v/>
      </c>
      <c r="AJ331" s="96" t="str">
        <f t="shared" si="1894"/>
        <v/>
      </c>
      <c r="AK331" s="96" t="str">
        <f t="shared" si="1895"/>
        <v/>
      </c>
      <c r="AL331" s="96" t="str">
        <f t="shared" si="1896"/>
        <v/>
      </c>
      <c r="AM331" s="262" t="str">
        <f t="shared" si="1897"/>
        <v/>
      </c>
      <c r="AN331" s="96" t="str">
        <f t="shared" si="1898"/>
        <v/>
      </c>
      <c r="AO331" s="264" t="str">
        <f t="shared" ref="AO331:AO332" si="2072">IF((AC331="Y"),AH331,"")</f>
        <v/>
      </c>
      <c r="AP331" s="96" t="str">
        <f t="shared" si="1900"/>
        <v/>
      </c>
      <c r="AQ331" s="235" t="str">
        <f t="shared" si="1901"/>
        <v>Reserve</v>
      </c>
      <c r="AR331" s="96"/>
      <c r="AS331" s="96" t="str">
        <f t="shared" si="2019"/>
        <v/>
      </c>
      <c r="AT331" s="237" t="e">
        <f t="shared" si="2013"/>
        <v>#N/A</v>
      </c>
      <c r="AU331" s="96" t="s">
        <v>2662</v>
      </c>
      <c r="AV331" s="96" t="s">
        <v>979</v>
      </c>
      <c r="AW331" s="96"/>
      <c r="AX331" s="96"/>
      <c r="AY331" s="96"/>
      <c r="AZ331" s="96"/>
      <c r="BA331" s="96"/>
      <c r="BB331" s="96"/>
      <c r="BC331" s="96"/>
      <c r="BD331" s="96"/>
      <c r="BE331" s="96"/>
      <c r="BF331" s="96"/>
      <c r="BG331" s="96"/>
      <c r="BH331" s="96"/>
      <c r="BI331" s="96"/>
      <c r="BJ331" s="96"/>
      <c r="BK331" s="96"/>
      <c r="BL331" s="96"/>
      <c r="BM331" s="96"/>
      <c r="BN331" s="96"/>
      <c r="BO331" s="96"/>
      <c r="BP331" s="96"/>
      <c r="BQ331" s="96"/>
      <c r="BR331" s="96"/>
      <c r="BS331" s="96"/>
      <c r="BT331" s="96"/>
      <c r="BU331" s="96"/>
      <c r="BV331" s="96"/>
      <c r="BW331" s="96"/>
      <c r="BX331" s="96"/>
      <c r="BY331" s="96"/>
      <c r="BZ331" s="96"/>
      <c r="CA331" s="96"/>
      <c r="CB331" s="96"/>
      <c r="CC331" s="96"/>
      <c r="CD331" s="96"/>
      <c r="CE331" s="96"/>
      <c r="CF331" s="96"/>
    </row>
    <row r="332" spans="1:84" ht="20.399999999999999">
      <c r="A332" s="281">
        <v>45103.93150175926</v>
      </c>
      <c r="B332" s="96" t="s">
        <v>4499</v>
      </c>
      <c r="C332" s="251" t="str">
        <f t="array" ref="C332">UPPER(B332)</f>
        <v>PRAKASH.KATTULA@GMAIL.COM</v>
      </c>
      <c r="D332" s="96" t="s">
        <v>1275</v>
      </c>
      <c r="E332" s="96" t="s">
        <v>4500</v>
      </c>
      <c r="F332" s="252" t="str">
        <f t="shared" si="1572"/>
        <v>PRAKASHKATTULA</v>
      </c>
      <c r="G332" s="97">
        <v>9546471425</v>
      </c>
      <c r="H332" s="96" t="s">
        <v>18</v>
      </c>
      <c r="I332" s="96" t="s">
        <v>20</v>
      </c>
      <c r="J332" s="96" t="s">
        <v>4501</v>
      </c>
      <c r="K332" s="96" t="s">
        <v>30</v>
      </c>
      <c r="L332" s="96" t="s">
        <v>3509</v>
      </c>
      <c r="M332" s="96"/>
      <c r="N332" s="96"/>
      <c r="O332" s="96"/>
      <c r="P332" s="96"/>
      <c r="Q332" s="96" t="s">
        <v>23</v>
      </c>
      <c r="R332" s="96"/>
      <c r="S332" s="96" t="s">
        <v>1727</v>
      </c>
      <c r="T332" s="255" t="str">
        <f t="shared" si="1573"/>
        <v/>
      </c>
      <c r="U332" s="96" t="str">
        <f t="shared" ref="U332:V332" si="2073">IF(OR(($T332 = "Y"),ISNUMBER(SEARCH(U$1, $L332)), ISNUMBER(SEARCH(U$1, $N332)), ISNUMBER(SEARCH(U$1, $P332))), "Y", "")</f>
        <v/>
      </c>
      <c r="V332" s="255" t="str">
        <f t="shared" si="2073"/>
        <v/>
      </c>
      <c r="W332" s="96" t="str">
        <f t="shared" ref="W332:X332" si="2074">IF(OR(($V332="Y"),($T332 = "Y"),ISNUMBER(SEARCH(W$1, $L332)), ISNUMBER(SEARCH(W$1, $N332)), ISNUMBER(SEARCH(W$1, $P332))), "Y", "")</f>
        <v/>
      </c>
      <c r="X332" s="96" t="str">
        <f t="shared" si="2074"/>
        <v/>
      </c>
      <c r="Y332" s="255" t="str">
        <f t="shared" si="1576"/>
        <v/>
      </c>
      <c r="Z332" s="96" t="str">
        <f t="shared" ref="Z332:AA332" si="2075">IF(OR(($Y332="Y"),($T332 = "Y"),ISNUMBER(SEARCH(Z$1, $L332)), ISNUMBER(SEARCH(Z$1, $N332)), ISNUMBER(SEARCH(Z$1, $P332))), "Y", "")</f>
        <v/>
      </c>
      <c r="AA332" s="96" t="str">
        <f t="shared" si="2075"/>
        <v/>
      </c>
      <c r="AB332" s="96" t="str">
        <f t="shared" ref="AB332:AC332" si="2076">IF(OR(($T332 = "Y"),ISNUMBER(SEARCH(AB$1, $L332)), ISNUMBER(SEARCH(AB$1, $N332)), ISNUMBER(SEARCH(AB$1, $P332))), "Y", "")</f>
        <v/>
      </c>
      <c r="AC332" s="255" t="str">
        <f t="shared" si="2076"/>
        <v/>
      </c>
      <c r="AD332" s="96" t="str">
        <f t="shared" ref="AD332:AE332" si="2077">IF(OR(($AC332="Y"),($T332 = "Y"),ISNUMBER(SEARCH(AD$1, $L332)), ISNUMBER(SEARCH(AD$1, $N332)), ISNUMBER(SEARCH(AD$1, $P332))), "Y", "")</f>
        <v/>
      </c>
      <c r="AE332" s="254" t="str">
        <f t="shared" si="2077"/>
        <v>Y</v>
      </c>
      <c r="AF332" s="96" t="str">
        <f t="shared" si="1580"/>
        <v/>
      </c>
      <c r="AG332" s="15">
        <f t="shared" si="476"/>
        <v>1</v>
      </c>
      <c r="AH332" s="96" t="s">
        <v>1743</v>
      </c>
      <c r="AI332" s="96" t="str">
        <f t="shared" si="1893"/>
        <v/>
      </c>
      <c r="AJ332" s="96" t="str">
        <f t="shared" si="1894"/>
        <v/>
      </c>
      <c r="AK332" s="96" t="str">
        <f t="shared" si="1895"/>
        <v/>
      </c>
      <c r="AL332" s="96" t="str">
        <f t="shared" si="1896"/>
        <v/>
      </c>
      <c r="AM332" s="262" t="str">
        <f t="shared" si="1897"/>
        <v/>
      </c>
      <c r="AN332" s="96" t="str">
        <f t="shared" si="1898"/>
        <v/>
      </c>
      <c r="AO332" s="264" t="str">
        <f t="shared" si="2072"/>
        <v/>
      </c>
      <c r="AP332" s="96" t="str">
        <f t="shared" si="1900"/>
        <v/>
      </c>
      <c r="AQ332" s="235" t="str">
        <f t="shared" si="1901"/>
        <v>Reserve</v>
      </c>
      <c r="AR332" s="96"/>
      <c r="AS332" s="96" t="str">
        <f t="shared" si="2019"/>
        <v/>
      </c>
      <c r="AT332" s="237" t="e">
        <f t="shared" si="2013"/>
        <v>#N/A</v>
      </c>
      <c r="AU332" s="96"/>
      <c r="AV332" s="96"/>
      <c r="AW332" s="96"/>
      <c r="AX332" s="96"/>
      <c r="AY332" s="96"/>
      <c r="AZ332" s="96"/>
      <c r="BA332" s="96"/>
      <c r="BB332" s="96"/>
      <c r="BC332" s="96"/>
      <c r="BD332" s="96"/>
      <c r="BE332" s="96"/>
      <c r="BF332" s="96"/>
      <c r="BG332" s="96"/>
      <c r="BH332" s="96"/>
      <c r="BI332" s="96"/>
      <c r="BJ332" s="96"/>
      <c r="BK332" s="96"/>
      <c r="BL332" s="96"/>
      <c r="BM332" s="96"/>
      <c r="BN332" s="96"/>
      <c r="BO332" s="96"/>
      <c r="BP332" s="96"/>
      <c r="BQ332" s="96"/>
      <c r="BR332" s="96"/>
      <c r="BS332" s="96"/>
      <c r="BT332" s="96"/>
      <c r="BU332" s="96"/>
      <c r="BV332" s="96"/>
      <c r="BW332" s="96"/>
      <c r="BX332" s="96"/>
      <c r="BY332" s="96"/>
      <c r="BZ332" s="96"/>
      <c r="CA332" s="96"/>
      <c r="CB332" s="96"/>
      <c r="CC332" s="96"/>
      <c r="CD332" s="96"/>
      <c r="CE332" s="96"/>
      <c r="CF332" s="96"/>
    </row>
    <row r="333" spans="1:84" ht="20.399999999999999">
      <c r="A333" s="281">
        <v>45104.076674039352</v>
      </c>
      <c r="B333" s="96" t="s">
        <v>4502</v>
      </c>
      <c r="C333" s="251" t="str">
        <f t="array" ref="C333">UPPER(B333)</f>
        <v>RAVIKIRANMADABHUSHI@GMAIL.COM</v>
      </c>
      <c r="D333" s="287" t="s">
        <v>4503</v>
      </c>
      <c r="E333" s="96" t="s">
        <v>4504</v>
      </c>
      <c r="F333" s="252" t="str">
        <f t="shared" si="1572"/>
        <v>RAVIKIRANMADABHUSHI</v>
      </c>
      <c r="G333" s="97">
        <v>9728044994</v>
      </c>
      <c r="H333" s="96" t="s">
        <v>2493</v>
      </c>
      <c r="I333" s="96" t="s">
        <v>35</v>
      </c>
      <c r="J333" s="96"/>
      <c r="K333" s="96"/>
      <c r="L333" s="96"/>
      <c r="M333" s="96" t="s">
        <v>22</v>
      </c>
      <c r="N333" s="96" t="s">
        <v>3507</v>
      </c>
      <c r="O333" s="96"/>
      <c r="P333" s="96"/>
      <c r="Q333" s="96" t="s">
        <v>23</v>
      </c>
      <c r="R333" s="96"/>
      <c r="S333" s="96" t="s">
        <v>1727</v>
      </c>
      <c r="T333" s="255" t="str">
        <f t="shared" si="1573"/>
        <v/>
      </c>
      <c r="U333" s="96" t="str">
        <f t="shared" ref="U333:V333" si="2078">IF(OR(($T333 = "Y"),ISNUMBER(SEARCH(U$1, $L333)), ISNUMBER(SEARCH(U$1, $N333)), ISNUMBER(SEARCH(U$1, $P333))), "Y", "")</f>
        <v/>
      </c>
      <c r="V333" s="255" t="str">
        <f t="shared" si="2078"/>
        <v/>
      </c>
      <c r="W333" s="96" t="str">
        <f t="shared" ref="W333:X333" si="2079">IF(OR(($V333="Y"),($T333 = "Y"),ISNUMBER(SEARCH(W$1, $L333)), ISNUMBER(SEARCH(W$1, $N333)), ISNUMBER(SEARCH(W$1, $P333))), "Y", "")</f>
        <v/>
      </c>
      <c r="X333" s="96" t="str">
        <f t="shared" si="2079"/>
        <v/>
      </c>
      <c r="Y333" s="255" t="str">
        <f t="shared" si="1576"/>
        <v/>
      </c>
      <c r="Z333" s="96" t="str">
        <f t="shared" ref="Z333:AA333" si="2080">IF(OR(($Y333="Y"),($T333 = "Y"),ISNUMBER(SEARCH(Z$1, $L333)), ISNUMBER(SEARCH(Z$1, $N333)), ISNUMBER(SEARCH(Z$1, $P333))), "Y", "")</f>
        <v/>
      </c>
      <c r="AA333" s="96" t="str">
        <f t="shared" si="2080"/>
        <v/>
      </c>
      <c r="AB333" s="96" t="str">
        <f t="shared" ref="AB333:AC333" si="2081">IF(OR(($T333 = "Y"),ISNUMBER(SEARCH(AB$1, $L333)), ISNUMBER(SEARCH(AB$1, $N333)), ISNUMBER(SEARCH(AB$1, $P333))), "Y", "")</f>
        <v/>
      </c>
      <c r="AC333" s="258" t="str">
        <f t="shared" si="2081"/>
        <v>Y</v>
      </c>
      <c r="AD333" s="254" t="str">
        <f t="shared" ref="AD333:AE333" si="2082">IF(OR(($AC333="Y"),($T333 = "Y"),ISNUMBER(SEARCH(AD$1, $L333)), ISNUMBER(SEARCH(AD$1, $N333)), ISNUMBER(SEARCH(AD$1, $P333))), "Y", "")</f>
        <v>Y</v>
      </c>
      <c r="AE333" s="254" t="str">
        <f t="shared" si="2082"/>
        <v>Y</v>
      </c>
      <c r="AF333" s="96" t="str">
        <f t="shared" si="1580"/>
        <v/>
      </c>
      <c r="AG333" s="15">
        <f t="shared" si="476"/>
        <v>2</v>
      </c>
      <c r="AH333" s="96" t="s">
        <v>3546</v>
      </c>
      <c r="AI333" s="96" t="str">
        <f t="shared" si="1893"/>
        <v/>
      </c>
      <c r="AJ333" s="96" t="str">
        <f t="shared" si="1894"/>
        <v/>
      </c>
      <c r="AK333" s="96" t="str">
        <f t="shared" si="1895"/>
        <v/>
      </c>
      <c r="AL333" s="96" t="str">
        <f t="shared" si="1896"/>
        <v/>
      </c>
      <c r="AM333" s="262" t="str">
        <f t="shared" si="1897"/>
        <v/>
      </c>
      <c r="AN333" s="96" t="str">
        <f t="shared" si="1898"/>
        <v/>
      </c>
      <c r="AO333" s="264" t="str">
        <f t="shared" ref="AO333:AO339" si="2083">IF((AB333="Y"),AH333,"")</f>
        <v/>
      </c>
      <c r="AP333" s="235" t="str">
        <f t="shared" si="1900"/>
        <v>MP</v>
      </c>
      <c r="AQ333" s="235" t="str">
        <f t="shared" si="1901"/>
        <v>MP</v>
      </c>
      <c r="AR333" s="96"/>
      <c r="AS333" s="96" t="str">
        <f t="shared" si="2019"/>
        <v/>
      </c>
      <c r="AT333" s="237" t="e">
        <f t="shared" si="2013"/>
        <v>#N/A</v>
      </c>
      <c r="AU333" s="96"/>
      <c r="AV333" s="96"/>
      <c r="AW333" s="96"/>
      <c r="AX333" s="96"/>
      <c r="AY333" s="96"/>
      <c r="AZ333" s="96"/>
      <c r="BA333" s="96"/>
      <c r="BB333" s="96"/>
      <c r="BC333" s="96"/>
      <c r="BD333" s="96"/>
      <c r="BE333" s="96"/>
      <c r="BF333" s="96"/>
      <c r="BG333" s="96"/>
      <c r="BH333" s="96"/>
      <c r="BI333" s="96"/>
      <c r="BJ333" s="96"/>
      <c r="BK333" s="96"/>
      <c r="BL333" s="96"/>
      <c r="BM333" s="96"/>
      <c r="BN333" s="96"/>
      <c r="BO333" s="96"/>
      <c r="BP333" s="96"/>
      <c r="BQ333" s="96"/>
      <c r="BR333" s="96"/>
      <c r="BS333" s="96"/>
      <c r="BT333" s="96"/>
      <c r="BU333" s="96"/>
      <c r="BV333" s="96"/>
      <c r="BW333" s="96"/>
      <c r="BX333" s="96"/>
      <c r="BY333" s="96"/>
      <c r="BZ333" s="96"/>
      <c r="CA333" s="96"/>
      <c r="CB333" s="96"/>
      <c r="CC333" s="96"/>
      <c r="CD333" s="96"/>
      <c r="CE333" s="96"/>
      <c r="CF333" s="96"/>
    </row>
    <row r="334" spans="1:84" ht="20.399999999999999">
      <c r="A334" s="281">
        <v>45104.217315567133</v>
      </c>
      <c r="B334" s="96" t="s">
        <v>4505</v>
      </c>
      <c r="C334" s="251" t="str">
        <f t="array" ref="C334">UPPER(B334)</f>
        <v>SUNITHA.VAIDYULA@GMAIL.COM</v>
      </c>
      <c r="D334" s="96" t="s">
        <v>1669</v>
      </c>
      <c r="E334" s="96" t="s">
        <v>4506</v>
      </c>
      <c r="F334" s="252" t="str">
        <f t="shared" si="1572"/>
        <v>SUNITHAVAIDYULA</v>
      </c>
      <c r="G334" s="97">
        <v>3476282394</v>
      </c>
      <c r="H334" s="96" t="s">
        <v>18</v>
      </c>
      <c r="I334" s="96" t="s">
        <v>20</v>
      </c>
      <c r="J334" s="96" t="s">
        <v>4507</v>
      </c>
      <c r="K334" s="96" t="s">
        <v>30</v>
      </c>
      <c r="L334" s="96" t="s">
        <v>3503</v>
      </c>
      <c r="M334" s="96"/>
      <c r="N334" s="96"/>
      <c r="O334" s="96"/>
      <c r="P334" s="96"/>
      <c r="Q334" s="96" t="s">
        <v>23</v>
      </c>
      <c r="R334" s="96"/>
      <c r="S334" s="96" t="s">
        <v>1731</v>
      </c>
      <c r="T334" s="255" t="str">
        <f t="shared" si="1573"/>
        <v/>
      </c>
      <c r="U334" s="96" t="str">
        <f t="shared" ref="U334:V334" si="2084">IF(OR(($T334 = "Y"),ISNUMBER(SEARCH(U$1, $L334)), ISNUMBER(SEARCH(U$1, $N334)), ISNUMBER(SEARCH(U$1, $P334))), "Y", "")</f>
        <v/>
      </c>
      <c r="V334" s="255" t="str">
        <f t="shared" si="2084"/>
        <v/>
      </c>
      <c r="W334" s="96" t="str">
        <f t="shared" ref="W334:X334" si="2085">IF(OR(($V334="Y"),($T334 = "Y"),ISNUMBER(SEARCH(W$1, $L334)), ISNUMBER(SEARCH(W$1, $N334)), ISNUMBER(SEARCH(W$1, $P334))), "Y", "")</f>
        <v/>
      </c>
      <c r="X334" s="96" t="str">
        <f t="shared" si="2085"/>
        <v/>
      </c>
      <c r="Y334" s="258" t="str">
        <f t="shared" si="1576"/>
        <v>Y</v>
      </c>
      <c r="Z334" s="254" t="str">
        <f t="shared" ref="Z334:AA334" si="2086">IF(OR(($Y334="Y"),($T334 = "Y"),ISNUMBER(SEARCH(Z$1, $L334)), ISNUMBER(SEARCH(Z$1, $N334)), ISNUMBER(SEARCH(Z$1, $P334))), "Y", "")</f>
        <v>Y</v>
      </c>
      <c r="AA334" s="254" t="str">
        <f t="shared" si="2086"/>
        <v>Y</v>
      </c>
      <c r="AB334" s="96" t="str">
        <f t="shared" ref="AB334:AC334" si="2087">IF(OR(($T334 = "Y"),ISNUMBER(SEARCH(AB$1, $L334)), ISNUMBER(SEARCH(AB$1, $N334)), ISNUMBER(SEARCH(AB$1, $P334))), "Y", "")</f>
        <v/>
      </c>
      <c r="AC334" s="255" t="str">
        <f t="shared" si="2087"/>
        <v/>
      </c>
      <c r="AD334" s="96" t="str">
        <f t="shared" ref="AD334:AE334" si="2088">IF(OR(($AC334="Y"),($T334 = "Y"),ISNUMBER(SEARCH(AD$1, $L334)), ISNUMBER(SEARCH(AD$1, $N334)), ISNUMBER(SEARCH(AD$1, $P334))), "Y", "")</f>
        <v/>
      </c>
      <c r="AE334" s="96" t="str">
        <f t="shared" si="2088"/>
        <v/>
      </c>
      <c r="AF334" s="96" t="str">
        <f t="shared" si="1580"/>
        <v/>
      </c>
      <c r="AG334" s="15">
        <f t="shared" si="476"/>
        <v>2</v>
      </c>
      <c r="AH334" s="96" t="s">
        <v>3546</v>
      </c>
      <c r="AI334" s="96" t="str">
        <f t="shared" si="1893"/>
        <v/>
      </c>
      <c r="AJ334" s="96" t="str">
        <f t="shared" si="1894"/>
        <v/>
      </c>
      <c r="AK334" s="96" t="str">
        <f t="shared" si="1895"/>
        <v/>
      </c>
      <c r="AL334" s="235" t="str">
        <f t="shared" si="1896"/>
        <v>MP</v>
      </c>
      <c r="AM334" s="256" t="str">
        <f t="shared" si="1897"/>
        <v>MP</v>
      </c>
      <c r="AN334" s="96" t="str">
        <f t="shared" si="1898"/>
        <v/>
      </c>
      <c r="AO334" s="264" t="str">
        <f t="shared" si="2083"/>
        <v/>
      </c>
      <c r="AP334" s="96" t="str">
        <f t="shared" si="1900"/>
        <v/>
      </c>
      <c r="AQ334" s="96" t="str">
        <f t="shared" si="1901"/>
        <v/>
      </c>
      <c r="AR334" s="96"/>
      <c r="AS334" s="96" t="str">
        <f t="shared" si="2019"/>
        <v/>
      </c>
      <c r="AT334" s="96"/>
      <c r="AU334" s="96"/>
      <c r="AV334" s="96"/>
      <c r="AW334" s="96"/>
      <c r="AX334" s="96"/>
      <c r="AY334" s="96"/>
      <c r="AZ334" s="96"/>
      <c r="BA334" s="96"/>
      <c r="BB334" s="96"/>
      <c r="BC334" s="96"/>
      <c r="BD334" s="96"/>
      <c r="BE334" s="96"/>
      <c r="BF334" s="96"/>
      <c r="BG334" s="96"/>
      <c r="BH334" s="96"/>
      <c r="BI334" s="96"/>
      <c r="BJ334" s="96"/>
      <c r="BK334" s="96"/>
      <c r="BL334" s="96"/>
      <c r="BM334" s="96"/>
      <c r="BN334" s="96"/>
      <c r="BO334" s="96"/>
      <c r="BP334" s="96"/>
      <c r="BQ334" s="96"/>
      <c r="BR334" s="96"/>
      <c r="BS334" s="96"/>
      <c r="BT334" s="96"/>
      <c r="BU334" s="96"/>
      <c r="BV334" s="96"/>
      <c r="BW334" s="96"/>
      <c r="BX334" s="96"/>
      <c r="BY334" s="96"/>
      <c r="BZ334" s="96"/>
      <c r="CA334" s="96"/>
      <c r="CB334" s="96"/>
      <c r="CC334" s="96"/>
      <c r="CD334" s="96"/>
      <c r="CE334" s="96"/>
      <c r="CF334" s="96"/>
    </row>
    <row r="335" spans="1:84" ht="20.399999999999999">
      <c r="A335" s="281">
        <v>45104.332729722228</v>
      </c>
      <c r="B335" s="96" t="s">
        <v>4508</v>
      </c>
      <c r="C335" s="251" t="str">
        <f t="array" ref="C335">UPPER(B335)</f>
        <v>DIVYA404@GMAIL.COM</v>
      </c>
      <c r="D335" s="96" t="s">
        <v>1360</v>
      </c>
      <c r="E335" s="96" t="s">
        <v>464</v>
      </c>
      <c r="F335" s="252" t="str">
        <f t="shared" si="1572"/>
        <v>DIVYAPOLINENI</v>
      </c>
      <c r="G335" s="97">
        <v>3139035690</v>
      </c>
      <c r="H335" s="96" t="s">
        <v>18</v>
      </c>
      <c r="I335" s="96" t="s">
        <v>20</v>
      </c>
      <c r="J335" s="96" t="s">
        <v>4509</v>
      </c>
      <c r="K335" s="96" t="s">
        <v>30</v>
      </c>
      <c r="L335" s="96" t="s">
        <v>3775</v>
      </c>
      <c r="M335" s="96"/>
      <c r="N335" s="96"/>
      <c r="O335" s="96"/>
      <c r="P335" s="96"/>
      <c r="Q335" s="96" t="s">
        <v>23</v>
      </c>
      <c r="R335" s="96"/>
      <c r="S335" s="96" t="s">
        <v>1731</v>
      </c>
      <c r="T335" s="255" t="str">
        <f t="shared" si="1573"/>
        <v/>
      </c>
      <c r="U335" s="96" t="str">
        <f t="shared" ref="U335:V335" si="2089">IF(OR(($T335 = "Y"),ISNUMBER(SEARCH(U$1, $L335)), ISNUMBER(SEARCH(U$1, $N335)), ISNUMBER(SEARCH(U$1, $P335))), "Y", "")</f>
        <v/>
      </c>
      <c r="V335" s="255" t="str">
        <f t="shared" si="2089"/>
        <v/>
      </c>
      <c r="W335" s="96" t="str">
        <f t="shared" ref="W335:X335" si="2090">IF(OR(($V335="Y"),($T335 = "Y"),ISNUMBER(SEARCH(W$1, $L335)), ISNUMBER(SEARCH(W$1, $N335)), ISNUMBER(SEARCH(W$1, $P335))), "Y", "")</f>
        <v/>
      </c>
      <c r="X335" s="96" t="str">
        <f t="shared" si="2090"/>
        <v/>
      </c>
      <c r="Y335" s="258" t="str">
        <f t="shared" si="1576"/>
        <v>Y</v>
      </c>
      <c r="Z335" s="254" t="str">
        <f t="shared" ref="Z335:AA335" si="2091">IF(OR(($Y335="Y"),($T335 = "Y"),ISNUMBER(SEARCH(Z$1, $L335)), ISNUMBER(SEARCH(Z$1, $N335)), ISNUMBER(SEARCH(Z$1, $P335))), "Y", "")</f>
        <v>Y</v>
      </c>
      <c r="AA335" s="254" t="str">
        <f t="shared" si="2091"/>
        <v>Y</v>
      </c>
      <c r="AB335" s="254" t="str">
        <f t="shared" ref="AB335:AC335" si="2092">IF(OR(($T335 = "Y"),ISNUMBER(SEARCH(AB$1, $L335)), ISNUMBER(SEARCH(AB$1, $N335)), ISNUMBER(SEARCH(AB$1, $P335))), "Y", "")</f>
        <v>Y</v>
      </c>
      <c r="AC335" s="255" t="str">
        <f t="shared" si="2092"/>
        <v/>
      </c>
      <c r="AD335" s="96" t="str">
        <f t="shared" ref="AD335:AE335" si="2093">IF(OR(($AC335="Y"),($T335 = "Y"),ISNUMBER(SEARCH(AD$1, $L335)), ISNUMBER(SEARCH(AD$1, $N335)), ISNUMBER(SEARCH(AD$1, $P335))), "Y", "")</f>
        <v/>
      </c>
      <c r="AE335" s="96" t="str">
        <f t="shared" si="2093"/>
        <v/>
      </c>
      <c r="AF335" s="96" t="str">
        <f t="shared" si="1580"/>
        <v/>
      </c>
      <c r="AG335" s="15">
        <f t="shared" si="476"/>
        <v>3</v>
      </c>
      <c r="AH335" s="96" t="s">
        <v>3546</v>
      </c>
      <c r="AI335" s="96" t="str">
        <f t="shared" si="1893"/>
        <v/>
      </c>
      <c r="AJ335" s="96" t="str">
        <f t="shared" si="1894"/>
        <v/>
      </c>
      <c r="AK335" s="96" t="str">
        <f t="shared" si="1895"/>
        <v/>
      </c>
      <c r="AL335" s="235" t="str">
        <f t="shared" si="1896"/>
        <v>MP</v>
      </c>
      <c r="AM335" s="256" t="str">
        <f t="shared" si="1897"/>
        <v>MP</v>
      </c>
      <c r="AN335" s="235" t="str">
        <f t="shared" si="1898"/>
        <v>MP</v>
      </c>
      <c r="AO335" s="257" t="str">
        <f t="shared" si="2083"/>
        <v>MP</v>
      </c>
      <c r="AP335" s="96" t="str">
        <f t="shared" si="1900"/>
        <v/>
      </c>
      <c r="AQ335" s="96" t="str">
        <f t="shared" si="1901"/>
        <v/>
      </c>
      <c r="AR335" s="96"/>
      <c r="AS335" s="96" t="str">
        <f t="shared" si="2019"/>
        <v/>
      </c>
      <c r="AT335" s="96"/>
      <c r="AU335" s="96"/>
      <c r="AV335" s="96"/>
      <c r="AW335" s="96"/>
      <c r="AX335" s="96"/>
      <c r="AY335" s="96"/>
      <c r="AZ335" s="96"/>
      <c r="BA335" s="96"/>
      <c r="BB335" s="96"/>
      <c r="BC335" s="96"/>
      <c r="BD335" s="96"/>
      <c r="BE335" s="96"/>
      <c r="BF335" s="96"/>
      <c r="BG335" s="96"/>
      <c r="BH335" s="96"/>
      <c r="BI335" s="96"/>
      <c r="BJ335" s="96"/>
      <c r="BK335" s="96"/>
      <c r="BL335" s="96"/>
      <c r="BM335" s="96"/>
      <c r="BN335" s="96"/>
      <c r="BO335" s="96"/>
      <c r="BP335" s="96"/>
      <c r="BQ335" s="96"/>
      <c r="BR335" s="96"/>
      <c r="BS335" s="96"/>
      <c r="BT335" s="96"/>
      <c r="BU335" s="96"/>
      <c r="BV335" s="96"/>
      <c r="BW335" s="96"/>
      <c r="BX335" s="96"/>
      <c r="BY335" s="96"/>
      <c r="BZ335" s="96"/>
      <c r="CA335" s="96"/>
      <c r="CB335" s="96"/>
      <c r="CC335" s="96"/>
      <c r="CD335" s="96"/>
      <c r="CE335" s="96"/>
      <c r="CF335" s="96"/>
    </row>
    <row r="336" spans="1:84" ht="20.399999999999999">
      <c r="A336" s="281">
        <v>45104.431783888889</v>
      </c>
      <c r="B336" s="96" t="s">
        <v>4510</v>
      </c>
      <c r="C336" s="251" t="str">
        <f t="array" ref="C336">UPPER(B336)</f>
        <v>VAMSEEKRIS@YAHOO.COM</v>
      </c>
      <c r="D336" s="96" t="s">
        <v>2025</v>
      </c>
      <c r="E336" s="96" t="s">
        <v>354</v>
      </c>
      <c r="F336" s="252" t="str">
        <f t="shared" si="1572"/>
        <v>VAMSIMACHIRAJU</v>
      </c>
      <c r="G336" s="97">
        <v>8322170768</v>
      </c>
      <c r="H336" s="96" t="s">
        <v>18</v>
      </c>
      <c r="I336" s="96" t="s">
        <v>35</v>
      </c>
      <c r="J336" s="96"/>
      <c r="K336" s="96"/>
      <c r="L336" s="96"/>
      <c r="M336" s="96" t="s">
        <v>30</v>
      </c>
      <c r="N336" s="96" t="s">
        <v>4511</v>
      </c>
      <c r="O336" s="96"/>
      <c r="P336" s="96"/>
      <c r="Q336" s="96" t="s">
        <v>23</v>
      </c>
      <c r="R336" s="96"/>
      <c r="S336" s="96" t="s">
        <v>1731</v>
      </c>
      <c r="T336" s="255" t="str">
        <f t="shared" si="1573"/>
        <v/>
      </c>
      <c r="U336" s="96" t="str">
        <f t="shared" ref="U336:V336" si="2094">IF(OR(($T336 = "Y"),ISNUMBER(SEARCH(U$1, $L336)), ISNUMBER(SEARCH(U$1, $N336)), ISNUMBER(SEARCH(U$1, $P336))), "Y", "")</f>
        <v/>
      </c>
      <c r="V336" s="258" t="str">
        <f t="shared" si="2094"/>
        <v>Y</v>
      </c>
      <c r="W336" s="254" t="str">
        <f t="shared" ref="W336:X336" si="2095">IF(OR(($V336="Y"),($T336 = "Y"),ISNUMBER(SEARCH(W$1, $L336)), ISNUMBER(SEARCH(W$1, $N336)), ISNUMBER(SEARCH(W$1, $P336))), "Y", "")</f>
        <v>Y</v>
      </c>
      <c r="X336" s="254" t="str">
        <f t="shared" si="2095"/>
        <v>Y</v>
      </c>
      <c r="Y336" s="255" t="str">
        <f t="shared" si="1576"/>
        <v/>
      </c>
      <c r="Z336" s="96" t="str">
        <f t="shared" ref="Z336:AA336" si="2096">IF(OR(($Y336="Y"),($T336 = "Y"),ISNUMBER(SEARCH(Z$1, $L336)), ISNUMBER(SEARCH(Z$1, $N336)), ISNUMBER(SEARCH(Z$1, $P336))), "Y", "")</f>
        <v/>
      </c>
      <c r="AA336" s="254" t="str">
        <f t="shared" si="2096"/>
        <v>Y</v>
      </c>
      <c r="AB336" s="96" t="str">
        <f t="shared" ref="AB336:AC336" si="2097">IF(OR(($T336 = "Y"),ISNUMBER(SEARCH(AB$1, $L336)), ISNUMBER(SEARCH(AB$1, $N336)), ISNUMBER(SEARCH(AB$1, $P336))), "Y", "")</f>
        <v/>
      </c>
      <c r="AC336" s="258" t="str">
        <f t="shared" si="2097"/>
        <v>Y</v>
      </c>
      <c r="AD336" s="254" t="str">
        <f t="shared" ref="AD336:AE336" si="2098">IF(OR(($AC336="Y"),($T336 = "Y"),ISNUMBER(SEARCH(AD$1, $L336)), ISNUMBER(SEARCH(AD$1, $N336)), ISNUMBER(SEARCH(AD$1, $P336))), "Y", "")</f>
        <v>Y</v>
      </c>
      <c r="AE336" s="254" t="str">
        <f t="shared" si="2098"/>
        <v>Y</v>
      </c>
      <c r="AF336" s="96" t="str">
        <f t="shared" si="1580"/>
        <v/>
      </c>
      <c r="AG336" s="15">
        <f t="shared" si="476"/>
        <v>5</v>
      </c>
      <c r="AH336" s="96" t="s">
        <v>3546</v>
      </c>
      <c r="AI336" s="96" t="str">
        <f t="shared" si="1893"/>
        <v/>
      </c>
      <c r="AJ336" s="235" t="str">
        <f t="shared" si="1894"/>
        <v>MP</v>
      </c>
      <c r="AK336" s="235" t="str">
        <f t="shared" si="1895"/>
        <v>MP</v>
      </c>
      <c r="AL336" s="96" t="str">
        <f t="shared" si="1896"/>
        <v/>
      </c>
      <c r="AM336" s="256" t="str">
        <f t="shared" si="1897"/>
        <v>MP</v>
      </c>
      <c r="AN336" s="96" t="str">
        <f t="shared" si="1898"/>
        <v/>
      </c>
      <c r="AO336" s="264" t="str">
        <f t="shared" si="2083"/>
        <v/>
      </c>
      <c r="AP336" s="235" t="str">
        <f t="shared" si="1900"/>
        <v>MP</v>
      </c>
      <c r="AQ336" s="235" t="str">
        <f t="shared" si="1901"/>
        <v>MP</v>
      </c>
      <c r="AR336" s="96"/>
      <c r="AS336" s="96" t="str">
        <f t="shared" si="2019"/>
        <v/>
      </c>
      <c r="AT336" s="96"/>
      <c r="AU336" s="96"/>
      <c r="AV336" s="96"/>
      <c r="AW336" s="96"/>
      <c r="AX336" s="96"/>
      <c r="AY336" s="96"/>
      <c r="AZ336" s="96"/>
      <c r="BA336" s="96"/>
      <c r="BB336" s="96"/>
      <c r="BC336" s="96"/>
      <c r="BD336" s="96"/>
      <c r="BE336" s="96"/>
      <c r="BF336" s="96"/>
      <c r="BG336" s="96"/>
      <c r="BH336" s="96"/>
      <c r="BI336" s="96"/>
      <c r="BJ336" s="96"/>
      <c r="BK336" s="96"/>
      <c r="BL336" s="96"/>
      <c r="BM336" s="96"/>
      <c r="BN336" s="96"/>
      <c r="BO336" s="96"/>
      <c r="BP336" s="96"/>
      <c r="BQ336" s="96"/>
      <c r="BR336" s="96"/>
      <c r="BS336" s="96"/>
      <c r="BT336" s="96"/>
      <c r="BU336" s="96"/>
      <c r="BV336" s="96"/>
      <c r="BW336" s="96"/>
      <c r="BX336" s="96"/>
      <c r="BY336" s="96"/>
      <c r="BZ336" s="96"/>
      <c r="CA336" s="96"/>
      <c r="CB336" s="96"/>
      <c r="CC336" s="96"/>
      <c r="CD336" s="96"/>
      <c r="CE336" s="96"/>
      <c r="CF336" s="96"/>
    </row>
    <row r="337" spans="1:84" ht="20.399999999999999">
      <c r="A337" s="281">
        <v>45104.502041898144</v>
      </c>
      <c r="B337" s="96" t="s">
        <v>4315</v>
      </c>
      <c r="C337" s="251" t="str">
        <f t="array" ref="C337">UPPER(B337)</f>
        <v>SHRAVANI.ME@GMAIL.COM</v>
      </c>
      <c r="D337" s="96" t="s">
        <v>4316</v>
      </c>
      <c r="E337" s="96" t="s">
        <v>4317</v>
      </c>
      <c r="F337" s="252" t="str">
        <f t="shared" si="1572"/>
        <v xml:space="preserve">SHRAVANIBHEEMISETTY </v>
      </c>
      <c r="G337" s="97">
        <v>6195873110</v>
      </c>
      <c r="H337" s="96" t="s">
        <v>18</v>
      </c>
      <c r="I337" s="96" t="s">
        <v>20</v>
      </c>
      <c r="J337" s="96" t="s">
        <v>4512</v>
      </c>
      <c r="K337" s="96" t="s">
        <v>30</v>
      </c>
      <c r="L337" s="96" t="s">
        <v>3503</v>
      </c>
      <c r="M337" s="96"/>
      <c r="N337" s="96"/>
      <c r="O337" s="96"/>
      <c r="P337" s="96"/>
      <c r="Q337" s="96" t="s">
        <v>23</v>
      </c>
      <c r="R337" s="96"/>
      <c r="S337" s="96" t="s">
        <v>1731</v>
      </c>
      <c r="T337" s="255" t="str">
        <f t="shared" si="1573"/>
        <v/>
      </c>
      <c r="U337" s="96" t="str">
        <f t="shared" ref="U337:V337" si="2099">IF(OR(($T337 = "Y"),ISNUMBER(SEARCH(U$1, $L337)), ISNUMBER(SEARCH(U$1, $N337)), ISNUMBER(SEARCH(U$1, $P337))), "Y", "")</f>
        <v/>
      </c>
      <c r="V337" s="255" t="str">
        <f t="shared" si="2099"/>
        <v/>
      </c>
      <c r="W337" s="96" t="str">
        <f t="shared" ref="W337:X337" si="2100">IF(OR(($V337="Y"),($T337 = "Y"),ISNUMBER(SEARCH(W$1, $L337)), ISNUMBER(SEARCH(W$1, $N337)), ISNUMBER(SEARCH(W$1, $P337))), "Y", "")</f>
        <v/>
      </c>
      <c r="X337" s="96" t="str">
        <f t="shared" si="2100"/>
        <v/>
      </c>
      <c r="Y337" s="258" t="str">
        <f t="shared" si="1576"/>
        <v>Y</v>
      </c>
      <c r="Z337" s="254" t="str">
        <f t="shared" ref="Z337:AA337" si="2101">IF(OR(($Y337="Y"),($T337 = "Y"),ISNUMBER(SEARCH(Z$1, $L337)), ISNUMBER(SEARCH(Z$1, $N337)), ISNUMBER(SEARCH(Z$1, $P337))), "Y", "")</f>
        <v>Y</v>
      </c>
      <c r="AA337" s="254" t="str">
        <f t="shared" si="2101"/>
        <v>Y</v>
      </c>
      <c r="AB337" s="96" t="str">
        <f t="shared" ref="AB337:AC337" si="2102">IF(OR(($T337 = "Y"),ISNUMBER(SEARCH(AB$1, $L337)), ISNUMBER(SEARCH(AB$1, $N337)), ISNUMBER(SEARCH(AB$1, $P337))), "Y", "")</f>
        <v/>
      </c>
      <c r="AC337" s="255" t="str">
        <f t="shared" si="2102"/>
        <v/>
      </c>
      <c r="AD337" s="96" t="str">
        <f t="shared" ref="AD337:AE337" si="2103">IF(OR(($AC337="Y"),($T337 = "Y"),ISNUMBER(SEARCH(AD$1, $L337)), ISNUMBER(SEARCH(AD$1, $N337)), ISNUMBER(SEARCH(AD$1, $P337))), "Y", "")</f>
        <v/>
      </c>
      <c r="AE337" s="96" t="str">
        <f t="shared" si="2103"/>
        <v/>
      </c>
      <c r="AF337" s="96" t="str">
        <f t="shared" si="1580"/>
        <v/>
      </c>
      <c r="AG337" s="15">
        <f t="shared" si="476"/>
        <v>2</v>
      </c>
      <c r="AH337" s="96" t="s">
        <v>3546</v>
      </c>
      <c r="AI337" s="96" t="str">
        <f t="shared" si="1893"/>
        <v/>
      </c>
      <c r="AJ337" s="96" t="str">
        <f t="shared" si="1894"/>
        <v/>
      </c>
      <c r="AK337" s="96" t="str">
        <f t="shared" si="1895"/>
        <v/>
      </c>
      <c r="AL337" s="235" t="str">
        <f t="shared" si="1896"/>
        <v>MP</v>
      </c>
      <c r="AM337" s="256" t="str">
        <f t="shared" si="1897"/>
        <v>MP</v>
      </c>
      <c r="AN337" s="96" t="str">
        <f t="shared" si="1898"/>
        <v/>
      </c>
      <c r="AO337" s="264" t="str">
        <f t="shared" si="2083"/>
        <v/>
      </c>
      <c r="AP337" s="96" t="str">
        <f t="shared" si="1900"/>
        <v/>
      </c>
      <c r="AQ337" s="96" t="str">
        <f t="shared" si="1901"/>
        <v/>
      </c>
      <c r="AR337" s="96"/>
      <c r="AS337" s="96" t="str">
        <f t="shared" si="2019"/>
        <v/>
      </c>
      <c r="AT337" s="96"/>
      <c r="AU337" s="96"/>
      <c r="AV337" s="96"/>
      <c r="AW337" s="96"/>
      <c r="AX337" s="96"/>
      <c r="AY337" s="96"/>
      <c r="AZ337" s="96"/>
      <c r="BA337" s="96"/>
      <c r="BB337" s="96"/>
      <c r="BC337" s="96"/>
      <c r="BD337" s="96"/>
      <c r="BE337" s="96"/>
      <c r="BF337" s="96"/>
      <c r="BG337" s="96"/>
      <c r="BH337" s="96"/>
      <c r="BI337" s="96"/>
      <c r="BJ337" s="96"/>
      <c r="BK337" s="96"/>
      <c r="BL337" s="96"/>
      <c r="BM337" s="96"/>
      <c r="BN337" s="96"/>
      <c r="BO337" s="96"/>
      <c r="BP337" s="96"/>
      <c r="BQ337" s="96"/>
      <c r="BR337" s="96"/>
      <c r="BS337" s="96"/>
      <c r="BT337" s="96"/>
      <c r="BU337" s="96"/>
      <c r="BV337" s="96"/>
      <c r="BW337" s="96"/>
      <c r="BX337" s="96"/>
      <c r="BY337" s="96"/>
      <c r="BZ337" s="96"/>
      <c r="CA337" s="96"/>
      <c r="CB337" s="96"/>
      <c r="CC337" s="96"/>
      <c r="CD337" s="96"/>
      <c r="CE337" s="96"/>
      <c r="CF337" s="96"/>
    </row>
    <row r="338" spans="1:84" ht="20.399999999999999">
      <c r="A338" s="281">
        <v>45104.538235763888</v>
      </c>
      <c r="B338" s="96" t="s">
        <v>4513</v>
      </c>
      <c r="C338" s="251" t="str">
        <f t="array" ref="C338">UPPER(B338)</f>
        <v>SNEHA.A@GMAIL.COM</v>
      </c>
      <c r="D338" s="96" t="s">
        <v>1242</v>
      </c>
      <c r="E338" s="96" t="s">
        <v>4514</v>
      </c>
      <c r="F338" s="252" t="str">
        <f t="shared" si="1572"/>
        <v>SRIDHARAMUDA</v>
      </c>
      <c r="G338" s="97">
        <v>9192803946</v>
      </c>
      <c r="H338" s="96" t="s">
        <v>18</v>
      </c>
      <c r="I338" s="96" t="s">
        <v>20</v>
      </c>
      <c r="J338" s="96" t="s">
        <v>4515</v>
      </c>
      <c r="K338" s="96" t="s">
        <v>30</v>
      </c>
      <c r="L338" s="96" t="s">
        <v>3992</v>
      </c>
      <c r="M338" s="96"/>
      <c r="N338" s="96"/>
      <c r="O338" s="96"/>
      <c r="P338" s="96"/>
      <c r="Q338" s="96" t="s">
        <v>23</v>
      </c>
      <c r="R338" s="96"/>
      <c r="S338" s="96" t="s">
        <v>1731</v>
      </c>
      <c r="T338" s="255" t="str">
        <f t="shared" si="1573"/>
        <v/>
      </c>
      <c r="U338" s="96" t="str">
        <f t="shared" ref="U338:V338" si="2104">IF(OR(($T338 = "Y"),ISNUMBER(SEARCH(U$1, $L338)), ISNUMBER(SEARCH(U$1, $N338)), ISNUMBER(SEARCH(U$1, $P338))), "Y", "")</f>
        <v/>
      </c>
      <c r="V338" s="255" t="str">
        <f t="shared" si="2104"/>
        <v/>
      </c>
      <c r="W338" s="96" t="str">
        <f t="shared" ref="W338:X338" si="2105">IF(OR(($V338="Y"),($T338 = "Y"),ISNUMBER(SEARCH(W$1, $L338)), ISNUMBER(SEARCH(W$1, $N338)), ISNUMBER(SEARCH(W$1, $P338))), "Y", "")</f>
        <v/>
      </c>
      <c r="X338" s="254" t="str">
        <f t="shared" si="2105"/>
        <v>Y</v>
      </c>
      <c r="Y338" s="255" t="str">
        <f t="shared" si="1576"/>
        <v/>
      </c>
      <c r="Z338" s="96" t="str">
        <f t="shared" ref="Z338:AA338" si="2106">IF(OR(($Y338="Y"),($T338 = "Y"),ISNUMBER(SEARCH(Z$1, $L338)), ISNUMBER(SEARCH(Z$1, $N338)), ISNUMBER(SEARCH(Z$1, $P338))), "Y", "")</f>
        <v/>
      </c>
      <c r="AA338" s="254" t="str">
        <f t="shared" si="2106"/>
        <v>Y</v>
      </c>
      <c r="AB338" s="96" t="str">
        <f t="shared" ref="AB338:AC338" si="2107">IF(OR(($T338 = "Y"),ISNUMBER(SEARCH(AB$1, $L338)), ISNUMBER(SEARCH(AB$1, $N338)), ISNUMBER(SEARCH(AB$1, $P338))), "Y", "")</f>
        <v/>
      </c>
      <c r="AC338" s="255" t="str">
        <f t="shared" si="2107"/>
        <v/>
      </c>
      <c r="AD338" s="96" t="str">
        <f t="shared" ref="AD338:AE338" si="2108">IF(OR(($AC338="Y"),($T338 = "Y"),ISNUMBER(SEARCH(AD$1, $L338)), ISNUMBER(SEARCH(AD$1, $N338)), ISNUMBER(SEARCH(AD$1, $P338))), "Y", "")</f>
        <v/>
      </c>
      <c r="AE338" s="96" t="str">
        <f t="shared" si="2108"/>
        <v/>
      </c>
      <c r="AF338" s="96" t="str">
        <f t="shared" si="1580"/>
        <v/>
      </c>
      <c r="AG338" s="15">
        <f t="shared" si="476"/>
        <v>2</v>
      </c>
      <c r="AH338" s="96" t="s">
        <v>3546</v>
      </c>
      <c r="AI338" s="96" t="str">
        <f t="shared" si="1893"/>
        <v/>
      </c>
      <c r="AJ338" s="96" t="str">
        <f t="shared" si="1894"/>
        <v/>
      </c>
      <c r="AK338" s="235" t="str">
        <f t="shared" si="1895"/>
        <v>MP</v>
      </c>
      <c r="AL338" s="96" t="str">
        <f t="shared" si="1896"/>
        <v/>
      </c>
      <c r="AM338" s="256" t="str">
        <f t="shared" si="1897"/>
        <v>MP</v>
      </c>
      <c r="AN338" s="96" t="str">
        <f t="shared" si="1898"/>
        <v/>
      </c>
      <c r="AO338" s="264" t="str">
        <f t="shared" si="2083"/>
        <v/>
      </c>
      <c r="AP338" s="96" t="str">
        <f t="shared" si="1900"/>
        <v/>
      </c>
      <c r="AQ338" s="96" t="str">
        <f t="shared" si="1901"/>
        <v/>
      </c>
      <c r="AR338" s="96"/>
      <c r="AS338" s="96" t="str">
        <f t="shared" si="2019"/>
        <v/>
      </c>
      <c r="AT338" s="96"/>
      <c r="AU338" s="96"/>
      <c r="AV338" s="96"/>
      <c r="AW338" s="96"/>
      <c r="AX338" s="96"/>
      <c r="AY338" s="96"/>
      <c r="AZ338" s="96"/>
      <c r="BA338" s="96"/>
      <c r="BB338" s="96"/>
      <c r="BC338" s="96"/>
      <c r="BD338" s="96"/>
      <c r="BE338" s="96"/>
      <c r="BF338" s="96"/>
      <c r="BG338" s="96"/>
      <c r="BH338" s="96"/>
      <c r="BI338" s="96"/>
      <c r="BJ338" s="96"/>
      <c r="BK338" s="96"/>
      <c r="BL338" s="96"/>
      <c r="BM338" s="96"/>
      <c r="BN338" s="96"/>
      <c r="BO338" s="96"/>
      <c r="BP338" s="96"/>
      <c r="BQ338" s="96"/>
      <c r="BR338" s="96"/>
      <c r="BS338" s="96"/>
      <c r="BT338" s="96"/>
      <c r="BU338" s="96"/>
      <c r="BV338" s="96"/>
      <c r="BW338" s="96"/>
      <c r="BX338" s="96"/>
      <c r="BY338" s="96"/>
      <c r="BZ338" s="96"/>
      <c r="CA338" s="96"/>
      <c r="CB338" s="96"/>
      <c r="CC338" s="96"/>
      <c r="CD338" s="96"/>
      <c r="CE338" s="96"/>
      <c r="CF338" s="96"/>
    </row>
    <row r="339" spans="1:84" ht="20.399999999999999">
      <c r="A339" s="281">
        <v>45104.541206921298</v>
      </c>
      <c r="B339" s="96" t="s">
        <v>4513</v>
      </c>
      <c r="C339" s="251" t="str">
        <f t="array" ref="C339">UPPER(B339)</f>
        <v>SNEHA.A@GMAIL.COM</v>
      </c>
      <c r="D339" s="96" t="s">
        <v>1408</v>
      </c>
      <c r="E339" s="96" t="s">
        <v>4514</v>
      </c>
      <c r="F339" s="252" t="str">
        <f t="shared" si="1572"/>
        <v>SNEHAAMUDA</v>
      </c>
      <c r="G339" s="97">
        <v>6304321760</v>
      </c>
      <c r="H339" s="96" t="s">
        <v>18</v>
      </c>
      <c r="I339" s="96" t="s">
        <v>20</v>
      </c>
      <c r="J339" s="96" t="s">
        <v>4515</v>
      </c>
      <c r="K339" s="96" t="s">
        <v>30</v>
      </c>
      <c r="L339" s="96" t="s">
        <v>3554</v>
      </c>
      <c r="M339" s="96"/>
      <c r="N339" s="96"/>
      <c r="O339" s="96"/>
      <c r="P339" s="96"/>
      <c r="Q339" s="96" t="s">
        <v>23</v>
      </c>
      <c r="R339" s="96"/>
      <c r="S339" s="96" t="s">
        <v>1731</v>
      </c>
      <c r="T339" s="255" t="str">
        <f t="shared" si="1573"/>
        <v/>
      </c>
      <c r="U339" s="96" t="str">
        <f t="shared" ref="U339:V339" si="2109">IF(OR(($T339 = "Y"),ISNUMBER(SEARCH(U$1, $L339)), ISNUMBER(SEARCH(U$1, $N339)), ISNUMBER(SEARCH(U$1, $P339))), "Y", "")</f>
        <v/>
      </c>
      <c r="V339" s="255" t="str">
        <f t="shared" si="2109"/>
        <v/>
      </c>
      <c r="W339" s="96" t="str">
        <f t="shared" ref="W339:X339" si="2110">IF(OR(($V339="Y"),($T339 = "Y"),ISNUMBER(SEARCH(W$1, $L339)), ISNUMBER(SEARCH(W$1, $N339)), ISNUMBER(SEARCH(W$1, $P339))), "Y", "")</f>
        <v/>
      </c>
      <c r="X339" s="254" t="str">
        <f t="shared" si="2110"/>
        <v>Y</v>
      </c>
      <c r="Y339" s="255" t="str">
        <f t="shared" si="1576"/>
        <v/>
      </c>
      <c r="Z339" s="96" t="str">
        <f t="shared" ref="Z339:AA339" si="2111">IF(OR(($Y339="Y"),($T339 = "Y"),ISNUMBER(SEARCH(Z$1, $L339)), ISNUMBER(SEARCH(Z$1, $N339)), ISNUMBER(SEARCH(Z$1, $P339))), "Y", "")</f>
        <v/>
      </c>
      <c r="AA339" s="254" t="str">
        <f t="shared" si="2111"/>
        <v>Y</v>
      </c>
      <c r="AB339" s="96" t="str">
        <f t="shared" ref="AB339:AC339" si="2112">IF(OR(($T339 = "Y"),ISNUMBER(SEARCH(AB$1, $L339)), ISNUMBER(SEARCH(AB$1, $N339)), ISNUMBER(SEARCH(AB$1, $P339))), "Y", "")</f>
        <v/>
      </c>
      <c r="AC339" s="255" t="str">
        <f t="shared" si="2112"/>
        <v/>
      </c>
      <c r="AD339" s="96" t="str">
        <f t="shared" ref="AD339:AE339" si="2113">IF(OR(($AC339="Y"),($T339 = "Y"),ISNUMBER(SEARCH(AD$1, $L339)), ISNUMBER(SEARCH(AD$1, $N339)), ISNUMBER(SEARCH(AD$1, $P339))), "Y", "")</f>
        <v/>
      </c>
      <c r="AE339" s="254" t="str">
        <f t="shared" si="2113"/>
        <v>Y</v>
      </c>
      <c r="AF339" s="96" t="str">
        <f t="shared" si="1580"/>
        <v/>
      </c>
      <c r="AG339" s="15">
        <f t="shared" si="476"/>
        <v>3</v>
      </c>
      <c r="AH339" s="96" t="s">
        <v>3546</v>
      </c>
      <c r="AI339" s="96" t="str">
        <f t="shared" si="1893"/>
        <v/>
      </c>
      <c r="AJ339" s="96" t="str">
        <f t="shared" si="1894"/>
        <v/>
      </c>
      <c r="AK339" s="235" t="str">
        <f t="shared" si="1895"/>
        <v>MP</v>
      </c>
      <c r="AL339" s="96" t="str">
        <f t="shared" si="1896"/>
        <v/>
      </c>
      <c r="AM339" s="256" t="str">
        <f t="shared" si="1897"/>
        <v>MP</v>
      </c>
      <c r="AN339" s="96" t="str">
        <f t="shared" si="1898"/>
        <v/>
      </c>
      <c r="AO339" s="264" t="str">
        <f t="shared" si="2083"/>
        <v/>
      </c>
      <c r="AP339" s="96" t="str">
        <f t="shared" si="1900"/>
        <v/>
      </c>
      <c r="AQ339" s="235" t="str">
        <f t="shared" si="1901"/>
        <v>MP</v>
      </c>
      <c r="AR339" s="96"/>
      <c r="AS339" s="96" t="str">
        <f t="shared" si="2019"/>
        <v/>
      </c>
      <c r="AT339" s="96"/>
      <c r="AU339" s="96"/>
      <c r="AV339" s="96"/>
      <c r="AW339" s="96"/>
      <c r="AX339" s="96"/>
      <c r="AY339" s="96"/>
      <c r="AZ339" s="96"/>
      <c r="BA339" s="96"/>
      <c r="BB339" s="96"/>
      <c r="BC339" s="96"/>
      <c r="BD339" s="96"/>
      <c r="BE339" s="96"/>
      <c r="BF339" s="96"/>
      <c r="BG339" s="96"/>
      <c r="BH339" s="96"/>
      <c r="BI339" s="96"/>
      <c r="BJ339" s="96"/>
      <c r="BK339" s="96"/>
      <c r="BL339" s="96"/>
      <c r="BM339" s="96"/>
      <c r="BN339" s="96"/>
      <c r="BO339" s="96"/>
      <c r="BP339" s="96"/>
      <c r="BQ339" s="96"/>
      <c r="BR339" s="96"/>
      <c r="BS339" s="96"/>
      <c r="BT339" s="96"/>
      <c r="BU339" s="96"/>
      <c r="BV339" s="96"/>
      <c r="BW339" s="96"/>
      <c r="BX339" s="96"/>
      <c r="BY339" s="96"/>
      <c r="BZ339" s="96"/>
      <c r="CA339" s="96"/>
      <c r="CB339" s="96"/>
      <c r="CC339" s="96"/>
      <c r="CD339" s="96"/>
      <c r="CE339" s="96"/>
      <c r="CF339" s="96"/>
    </row>
    <row r="340" spans="1:84" ht="20.399999999999999">
      <c r="A340" s="281">
        <v>45104.710246064817</v>
      </c>
      <c r="B340" s="96" t="s">
        <v>4516</v>
      </c>
      <c r="C340" s="251" t="str">
        <f t="array" ref="C340">UPPER(B340)</f>
        <v>EMAILSHANVI@GMAIL.COM</v>
      </c>
      <c r="D340" s="96" t="s">
        <v>4517</v>
      </c>
      <c r="E340" s="96" t="s">
        <v>4518</v>
      </c>
      <c r="F340" s="252" t="str">
        <f t="shared" si="1572"/>
        <v>SANVIMATHUR</v>
      </c>
      <c r="G340" s="97">
        <v>9727461832</v>
      </c>
      <c r="H340" s="96" t="s">
        <v>18</v>
      </c>
      <c r="I340" s="96" t="s">
        <v>35</v>
      </c>
      <c r="J340" s="96"/>
      <c r="K340" s="96"/>
      <c r="L340" s="96"/>
      <c r="M340" s="96" t="s">
        <v>30</v>
      </c>
      <c r="N340" s="96" t="s">
        <v>3504</v>
      </c>
      <c r="O340" s="96"/>
      <c r="P340" s="96"/>
      <c r="Q340" s="96" t="s">
        <v>23</v>
      </c>
      <c r="R340" s="96"/>
      <c r="S340" s="96" t="s">
        <v>1731</v>
      </c>
      <c r="T340" s="255" t="str">
        <f t="shared" si="1573"/>
        <v/>
      </c>
      <c r="U340" s="96" t="str">
        <f t="shared" ref="U340:V340" si="2114">IF(OR(($T340 = "Y"),ISNUMBER(SEARCH(U$1, $L340)), ISNUMBER(SEARCH(U$1, $N340)), ISNUMBER(SEARCH(U$1, $P340))), "Y", "")</f>
        <v/>
      </c>
      <c r="V340" s="255" t="str">
        <f t="shared" si="2114"/>
        <v/>
      </c>
      <c r="W340" s="96" t="str">
        <f t="shared" ref="W340:X340" si="2115">IF(OR(($V340="Y"),($T340 = "Y"),ISNUMBER(SEARCH(W$1, $L340)), ISNUMBER(SEARCH(W$1, $N340)), ISNUMBER(SEARCH(W$1, $P340))), "Y", "")</f>
        <v/>
      </c>
      <c r="X340" s="96" t="str">
        <f t="shared" si="2115"/>
        <v/>
      </c>
      <c r="Y340" s="255" t="str">
        <f t="shared" si="1576"/>
        <v/>
      </c>
      <c r="Z340" s="254" t="str">
        <f t="shared" ref="Z340:AA340" si="2116">IF(OR(($Y340="Y"),($T340 = "Y"),ISNUMBER(SEARCH(Z$1, $L340)), ISNUMBER(SEARCH(Z$1, $N340)), ISNUMBER(SEARCH(Z$1, $P340))), "Y", "")</f>
        <v>Y</v>
      </c>
      <c r="AA340" s="96" t="str">
        <f t="shared" si="2116"/>
        <v/>
      </c>
      <c r="AB340" s="96" t="str">
        <f t="shared" ref="AB340:AC340" si="2117">IF(OR(($T340 = "Y"),ISNUMBER(SEARCH(AB$1, $L340)), ISNUMBER(SEARCH(AB$1, $N340)), ISNUMBER(SEARCH(AB$1, $P340))), "Y", "")</f>
        <v/>
      </c>
      <c r="AC340" s="255" t="str">
        <f t="shared" si="2117"/>
        <v/>
      </c>
      <c r="AD340" s="96" t="str">
        <f t="shared" ref="AD340:AE340" si="2118">IF(OR(($AC340="Y"),($T340 = "Y"),ISNUMBER(SEARCH(AD$1, $L340)), ISNUMBER(SEARCH(AD$1, $N340)), ISNUMBER(SEARCH(AD$1, $P340))), "Y", "")</f>
        <v/>
      </c>
      <c r="AE340" s="96" t="str">
        <f t="shared" si="2118"/>
        <v/>
      </c>
      <c r="AF340" s="96" t="str">
        <f t="shared" si="1580"/>
        <v/>
      </c>
      <c r="AG340" s="15">
        <f t="shared" si="476"/>
        <v>1</v>
      </c>
      <c r="AH340" s="96" t="s">
        <v>1743</v>
      </c>
      <c r="AI340" s="96" t="str">
        <f t="shared" si="1893"/>
        <v/>
      </c>
      <c r="AJ340" s="96" t="str">
        <f t="shared" si="1894"/>
        <v/>
      </c>
      <c r="AK340" s="96" t="str">
        <f t="shared" si="1895"/>
        <v/>
      </c>
      <c r="AL340" s="235" t="str">
        <f t="shared" si="1896"/>
        <v>Reserve</v>
      </c>
      <c r="AM340" s="262" t="str">
        <f t="shared" si="1897"/>
        <v/>
      </c>
      <c r="AN340" s="96" t="str">
        <f t="shared" si="1898"/>
        <v/>
      </c>
      <c r="AO340" s="264" t="str">
        <f>IF((AC340="Y"),AH340,"")</f>
        <v/>
      </c>
      <c r="AP340" s="96" t="str">
        <f t="shared" si="1900"/>
        <v/>
      </c>
      <c r="AQ340" s="96" t="str">
        <f t="shared" si="1901"/>
        <v/>
      </c>
      <c r="AR340" s="96"/>
      <c r="AS340" s="96" t="str">
        <f t="shared" si="2019"/>
        <v/>
      </c>
      <c r="AT340" s="96"/>
      <c r="AU340" s="96"/>
      <c r="AV340" s="96"/>
      <c r="AW340" s="96"/>
      <c r="AX340" s="96"/>
      <c r="AY340" s="96"/>
      <c r="AZ340" s="96"/>
      <c r="BA340" s="96"/>
      <c r="BB340" s="96"/>
      <c r="BC340" s="96"/>
      <c r="BD340" s="96"/>
      <c r="BE340" s="96"/>
      <c r="BF340" s="96"/>
      <c r="BG340" s="96"/>
      <c r="BH340" s="96"/>
      <c r="BI340" s="96"/>
      <c r="BJ340" s="96"/>
      <c r="BK340" s="96"/>
      <c r="BL340" s="96"/>
      <c r="BM340" s="96"/>
      <c r="BN340" s="96"/>
      <c r="BO340" s="96"/>
      <c r="BP340" s="96"/>
      <c r="BQ340" s="96"/>
      <c r="BR340" s="96"/>
      <c r="BS340" s="96"/>
      <c r="BT340" s="96"/>
      <c r="BU340" s="96"/>
      <c r="BV340" s="96"/>
      <c r="BW340" s="96"/>
      <c r="BX340" s="96"/>
      <c r="BY340" s="96"/>
      <c r="BZ340" s="96"/>
      <c r="CA340" s="96"/>
      <c r="CB340" s="96"/>
      <c r="CC340" s="96"/>
      <c r="CD340" s="96"/>
      <c r="CE340" s="96"/>
      <c r="CF340" s="96"/>
    </row>
    <row r="341" spans="1:84" ht="20.399999999999999">
      <c r="A341" s="281">
        <v>45104.744178831017</v>
      </c>
      <c r="B341" s="96" t="s">
        <v>4519</v>
      </c>
      <c r="C341" s="251" t="str">
        <f t="array" ref="C341">UPPER(B341)</f>
        <v>LOHITHPANIDEPU@GMAIL.COM</v>
      </c>
      <c r="D341" s="96" t="s">
        <v>4520</v>
      </c>
      <c r="E341" s="96" t="s">
        <v>4521</v>
      </c>
      <c r="F341" s="252" t="str">
        <f t="shared" si="1572"/>
        <v>LOHITHAKSHA PANIDEPU</v>
      </c>
      <c r="G341" s="97">
        <v>4698181559</v>
      </c>
      <c r="H341" s="96" t="s">
        <v>18</v>
      </c>
      <c r="I341" s="96" t="s">
        <v>35</v>
      </c>
      <c r="J341" s="96"/>
      <c r="K341" s="96"/>
      <c r="L341" s="96"/>
      <c r="M341" s="96" t="s">
        <v>205</v>
      </c>
      <c r="N341" s="96" t="s">
        <v>4522</v>
      </c>
      <c r="O341" s="96"/>
      <c r="P341" s="96"/>
      <c r="Q341" s="96" t="s">
        <v>23</v>
      </c>
      <c r="R341" s="96"/>
      <c r="S341" s="96" t="s">
        <v>1731</v>
      </c>
      <c r="T341" s="255" t="str">
        <f t="shared" si="1573"/>
        <v/>
      </c>
      <c r="U341" s="96" t="str">
        <f t="shared" ref="U341:V341" si="2119">IF(OR(($T341 = "Y"),ISNUMBER(SEARCH(U$1, $L341)), ISNUMBER(SEARCH(U$1, $N341)), ISNUMBER(SEARCH(U$1, $P341))), "Y", "")</f>
        <v/>
      </c>
      <c r="V341" s="255" t="str">
        <f t="shared" si="2119"/>
        <v/>
      </c>
      <c r="W341" s="254" t="str">
        <f t="shared" ref="W341:X341" si="2120">IF(OR(($V341="Y"),($T341 = "Y"),ISNUMBER(SEARCH(W$1, $L341)), ISNUMBER(SEARCH(W$1, $N341)), ISNUMBER(SEARCH(W$1, $P341))), "Y", "")</f>
        <v>Y</v>
      </c>
      <c r="X341" s="96" t="str">
        <f t="shared" si="2120"/>
        <v/>
      </c>
      <c r="Y341" s="255" t="str">
        <f t="shared" si="1576"/>
        <v/>
      </c>
      <c r="Z341" s="254" t="str">
        <f t="shared" ref="Z341:AA341" si="2121">IF(OR(($Y341="Y"),($T341 = "Y"),ISNUMBER(SEARCH(Z$1, $L341)), ISNUMBER(SEARCH(Z$1, $N341)), ISNUMBER(SEARCH(Z$1, $P341))), "Y", "")</f>
        <v>Y</v>
      </c>
      <c r="AA341" s="96" t="str">
        <f t="shared" si="2121"/>
        <v/>
      </c>
      <c r="AB341" s="254" t="str">
        <f t="shared" ref="AB341:AC341" si="2122">IF(OR(($T341 = "Y"),ISNUMBER(SEARCH(AB$1, $L341)), ISNUMBER(SEARCH(AB$1, $N341)), ISNUMBER(SEARCH(AB$1, $P341))), "Y", "")</f>
        <v>Y</v>
      </c>
      <c r="AC341" s="255" t="str">
        <f t="shared" si="2122"/>
        <v/>
      </c>
      <c r="AD341" s="254" t="str">
        <f t="shared" ref="AD341:AE341" si="2123">IF(OR(($AC341="Y"),($T341 = "Y"),ISNUMBER(SEARCH(AD$1, $L341)), ISNUMBER(SEARCH(AD$1, $N341)), ISNUMBER(SEARCH(AD$1, $P341))), "Y", "")</f>
        <v>Y</v>
      </c>
      <c r="AE341" s="96" t="str">
        <f t="shared" si="2123"/>
        <v/>
      </c>
      <c r="AF341" s="96" t="str">
        <f t="shared" si="1580"/>
        <v/>
      </c>
      <c r="AG341" s="15">
        <f t="shared" si="476"/>
        <v>4</v>
      </c>
      <c r="AH341" s="96" t="s">
        <v>3546</v>
      </c>
      <c r="AI341" s="96" t="str">
        <f t="shared" si="1893"/>
        <v/>
      </c>
      <c r="AJ341" s="235" t="str">
        <f t="shared" si="1894"/>
        <v>MP</v>
      </c>
      <c r="AK341" s="96" t="str">
        <f t="shared" si="1895"/>
        <v/>
      </c>
      <c r="AL341" s="235" t="str">
        <f t="shared" si="1896"/>
        <v>MP</v>
      </c>
      <c r="AM341" s="262" t="str">
        <f t="shared" si="1897"/>
        <v/>
      </c>
      <c r="AN341" s="235" t="str">
        <f t="shared" si="1898"/>
        <v>MP</v>
      </c>
      <c r="AO341" s="257" t="str">
        <f t="shared" ref="AO341:AO351" si="2124">IF((AB341="Y"),AH341,"")</f>
        <v>MP</v>
      </c>
      <c r="AP341" s="235" t="str">
        <f t="shared" si="1900"/>
        <v>MP</v>
      </c>
      <c r="AQ341" s="96" t="str">
        <f t="shared" si="1901"/>
        <v/>
      </c>
      <c r="AR341" s="96"/>
      <c r="AS341" s="96" t="str">
        <f t="shared" si="2019"/>
        <v/>
      </c>
      <c r="AT341" s="96"/>
      <c r="AU341" s="96" t="s">
        <v>1727</v>
      </c>
      <c r="AV341" s="96" t="s">
        <v>979</v>
      </c>
      <c r="AW341" s="96"/>
      <c r="AX341" s="96"/>
      <c r="AY341" s="96"/>
      <c r="AZ341" s="96"/>
      <c r="BA341" s="96"/>
      <c r="BB341" s="96"/>
      <c r="BC341" s="96"/>
      <c r="BD341" s="96"/>
      <c r="BE341" s="96"/>
      <c r="BF341" s="96"/>
      <c r="BG341" s="96"/>
      <c r="BH341" s="96"/>
      <c r="BI341" s="96"/>
      <c r="BJ341" s="96"/>
      <c r="BK341" s="96"/>
      <c r="BL341" s="96"/>
      <c r="BM341" s="96"/>
      <c r="BN341" s="96"/>
      <c r="BO341" s="96"/>
      <c r="BP341" s="96"/>
      <c r="BQ341" s="96"/>
      <c r="BR341" s="96"/>
      <c r="BS341" s="96"/>
      <c r="BT341" s="96"/>
      <c r="BU341" s="96"/>
      <c r="BV341" s="96"/>
      <c r="BW341" s="96"/>
      <c r="BX341" s="96"/>
      <c r="BY341" s="96"/>
      <c r="BZ341" s="96"/>
      <c r="CA341" s="96"/>
      <c r="CB341" s="96"/>
      <c r="CC341" s="96"/>
      <c r="CD341" s="96"/>
      <c r="CE341" s="96"/>
      <c r="CF341" s="96"/>
    </row>
    <row r="342" spans="1:84" ht="20.399999999999999">
      <c r="A342" s="281">
        <v>45104.744192731479</v>
      </c>
      <c r="B342" s="96" t="s">
        <v>4523</v>
      </c>
      <c r="C342" s="251" t="str">
        <f t="array" ref="C342">UPPER(B342)</f>
        <v>SPATTABIK@GMAIL.COM</v>
      </c>
      <c r="D342" s="96" t="s">
        <v>4524</v>
      </c>
      <c r="E342" s="96" t="s">
        <v>456</v>
      </c>
      <c r="F342" s="252" t="str">
        <f t="shared" si="1572"/>
        <v>SHREYASPATTABI</v>
      </c>
      <c r="G342" s="97">
        <v>2145481738</v>
      </c>
      <c r="H342" s="96" t="s">
        <v>18</v>
      </c>
      <c r="I342" s="96" t="s">
        <v>35</v>
      </c>
      <c r="J342" s="96"/>
      <c r="K342" s="96"/>
      <c r="L342" s="96"/>
      <c r="M342" s="96" t="s">
        <v>373</v>
      </c>
      <c r="N342" s="96" t="s">
        <v>4522</v>
      </c>
      <c r="O342" s="96"/>
      <c r="P342" s="96"/>
      <c r="Q342" s="96" t="s">
        <v>23</v>
      </c>
      <c r="R342" s="96"/>
      <c r="S342" s="96" t="s">
        <v>1727</v>
      </c>
      <c r="T342" s="255" t="str">
        <f t="shared" si="1573"/>
        <v/>
      </c>
      <c r="U342" s="96" t="str">
        <f t="shared" ref="U342:V342" si="2125">IF(OR(($T342 = "Y"),ISNUMBER(SEARCH(U$1, $L342)), ISNUMBER(SEARCH(U$1, $N342)), ISNUMBER(SEARCH(U$1, $P342))), "Y", "")</f>
        <v/>
      </c>
      <c r="V342" s="255" t="str">
        <f t="shared" si="2125"/>
        <v/>
      </c>
      <c r="W342" s="254" t="str">
        <f t="shared" ref="W342:X342" si="2126">IF(OR(($V342="Y"),($T342 = "Y"),ISNUMBER(SEARCH(W$1, $L342)), ISNUMBER(SEARCH(W$1, $N342)), ISNUMBER(SEARCH(W$1, $P342))), "Y", "")</f>
        <v>Y</v>
      </c>
      <c r="X342" s="96" t="str">
        <f t="shared" si="2126"/>
        <v/>
      </c>
      <c r="Y342" s="255" t="str">
        <f t="shared" si="1576"/>
        <v/>
      </c>
      <c r="Z342" s="254" t="str">
        <f t="shared" ref="Z342:AA342" si="2127">IF(OR(($Y342="Y"),($T342 = "Y"),ISNUMBER(SEARCH(Z$1, $L342)), ISNUMBER(SEARCH(Z$1, $N342)), ISNUMBER(SEARCH(Z$1, $P342))), "Y", "")</f>
        <v>Y</v>
      </c>
      <c r="AA342" s="96" t="str">
        <f t="shared" si="2127"/>
        <v/>
      </c>
      <c r="AB342" s="254" t="str">
        <f t="shared" ref="AB342:AC342" si="2128">IF(OR(($T342 = "Y"),ISNUMBER(SEARCH(AB$1, $L342)), ISNUMBER(SEARCH(AB$1, $N342)), ISNUMBER(SEARCH(AB$1, $P342))), "Y", "")</f>
        <v>Y</v>
      </c>
      <c r="AC342" s="255" t="str">
        <f t="shared" si="2128"/>
        <v/>
      </c>
      <c r="AD342" s="254" t="str">
        <f t="shared" ref="AD342:AE342" si="2129">IF(OR(($AC342="Y"),($T342 = "Y"),ISNUMBER(SEARCH(AD$1, $L342)), ISNUMBER(SEARCH(AD$1, $N342)), ISNUMBER(SEARCH(AD$1, $P342))), "Y", "")</f>
        <v>Y</v>
      </c>
      <c r="AE342" s="96" t="str">
        <f t="shared" si="2129"/>
        <v/>
      </c>
      <c r="AF342" s="96" t="str">
        <f t="shared" si="1580"/>
        <v/>
      </c>
      <c r="AG342" s="15">
        <f t="shared" si="476"/>
        <v>4</v>
      </c>
      <c r="AH342" s="96" t="s">
        <v>3563</v>
      </c>
      <c r="AI342" s="96" t="str">
        <f t="shared" si="1893"/>
        <v/>
      </c>
      <c r="AJ342" s="235" t="str">
        <f t="shared" si="1894"/>
        <v>Event YM</v>
      </c>
      <c r="AK342" s="96" t="str">
        <f t="shared" si="1895"/>
        <v/>
      </c>
      <c r="AL342" s="235" t="str">
        <f t="shared" si="1896"/>
        <v>Event YM</v>
      </c>
      <c r="AM342" s="262" t="str">
        <f t="shared" si="1897"/>
        <v/>
      </c>
      <c r="AN342" s="235" t="str">
        <f t="shared" si="1898"/>
        <v>Event YM</v>
      </c>
      <c r="AO342" s="257" t="str">
        <f t="shared" si="2124"/>
        <v>Event YM</v>
      </c>
      <c r="AP342" s="235" t="str">
        <f t="shared" si="1900"/>
        <v>Event YM</v>
      </c>
      <c r="AQ342" s="96" t="str">
        <f t="shared" si="1901"/>
        <v/>
      </c>
      <c r="AR342" s="96"/>
      <c r="AS342" s="96" t="str">
        <f t="shared" si="2019"/>
        <v/>
      </c>
      <c r="AT342" s="96"/>
      <c r="AU342" s="96" t="s">
        <v>1727</v>
      </c>
      <c r="AV342" s="96" t="s">
        <v>979</v>
      </c>
      <c r="AW342" s="96"/>
      <c r="AX342" s="96"/>
      <c r="AY342" s="96"/>
      <c r="AZ342" s="96"/>
      <c r="BA342" s="96"/>
      <c r="BB342" s="96"/>
      <c r="BC342" s="96"/>
      <c r="BD342" s="96"/>
      <c r="BE342" s="96"/>
      <c r="BF342" s="96"/>
      <c r="BG342" s="96"/>
      <c r="BH342" s="96"/>
      <c r="BI342" s="96"/>
      <c r="BJ342" s="96"/>
      <c r="BK342" s="96"/>
      <c r="BL342" s="96"/>
      <c r="BM342" s="96"/>
      <c r="BN342" s="96"/>
      <c r="BO342" s="96"/>
      <c r="BP342" s="96"/>
      <c r="BQ342" s="96"/>
      <c r="BR342" s="96"/>
      <c r="BS342" s="96"/>
      <c r="BT342" s="96"/>
      <c r="BU342" s="96"/>
      <c r="BV342" s="96"/>
      <c r="BW342" s="96"/>
      <c r="BX342" s="96"/>
      <c r="BY342" s="96"/>
      <c r="BZ342" s="96"/>
      <c r="CA342" s="96"/>
      <c r="CB342" s="96"/>
      <c r="CC342" s="96"/>
      <c r="CD342" s="96"/>
      <c r="CE342" s="96"/>
      <c r="CF342" s="96"/>
    </row>
    <row r="343" spans="1:84" ht="27.6">
      <c r="A343" s="281">
        <v>45104.755806967594</v>
      </c>
      <c r="B343" s="288" t="s">
        <v>4525</v>
      </c>
      <c r="C343" s="251" t="str">
        <f t="array" ref="C343">UPPER(B343)</f>
        <v>AARAVADDANKI@GMAIL.COM</v>
      </c>
      <c r="D343" s="96" t="s">
        <v>4526</v>
      </c>
      <c r="E343" s="96" t="s">
        <v>4527</v>
      </c>
      <c r="F343" s="252" t="str">
        <f t="shared" si="1572"/>
        <v>AARAVADDANKI</v>
      </c>
      <c r="G343" s="96" t="s">
        <v>4528</v>
      </c>
      <c r="H343" s="96" t="s">
        <v>18</v>
      </c>
      <c r="I343" s="96" t="s">
        <v>2493</v>
      </c>
      <c r="J343" s="96"/>
      <c r="K343" s="96"/>
      <c r="L343" s="96"/>
      <c r="M343" s="96"/>
      <c r="N343" s="96"/>
      <c r="O343" s="96" t="s">
        <v>4529</v>
      </c>
      <c r="P343" s="96" t="s">
        <v>3498</v>
      </c>
      <c r="Q343" s="96" t="s">
        <v>23</v>
      </c>
      <c r="R343" s="96"/>
      <c r="S343" s="96" t="s">
        <v>1727</v>
      </c>
      <c r="T343" s="258" t="str">
        <f t="shared" si="1573"/>
        <v>Y</v>
      </c>
      <c r="U343" s="254" t="str">
        <f t="shared" ref="U343:V343" si="2130">IF(OR(($T343 = "Y"),ISNUMBER(SEARCH(U$1, $L343)), ISNUMBER(SEARCH(U$1, $N343)), ISNUMBER(SEARCH(U$1, $P343))), "Y", "")</f>
        <v>Y</v>
      </c>
      <c r="V343" s="258" t="str">
        <f t="shared" si="2130"/>
        <v>Y</v>
      </c>
      <c r="W343" s="254" t="str">
        <f t="shared" ref="W343:X343" si="2131">IF(OR(($V343="Y"),($T343 = "Y"),ISNUMBER(SEARCH(W$1, $L343)), ISNUMBER(SEARCH(W$1, $N343)), ISNUMBER(SEARCH(W$1, $P343))), "Y", "")</f>
        <v>Y</v>
      </c>
      <c r="X343" s="254" t="str">
        <f t="shared" si="2131"/>
        <v>Y</v>
      </c>
      <c r="Y343" s="258" t="str">
        <f t="shared" si="1576"/>
        <v>Y</v>
      </c>
      <c r="Z343" s="254" t="str">
        <f t="shared" ref="Z343:AA343" si="2132">IF(OR(($Y343="Y"),($T343 = "Y"),ISNUMBER(SEARCH(Z$1, $L343)), ISNUMBER(SEARCH(Z$1, $N343)), ISNUMBER(SEARCH(Z$1, $P343))), "Y", "")</f>
        <v>Y</v>
      </c>
      <c r="AA343" s="254" t="str">
        <f t="shared" si="2132"/>
        <v>Y</v>
      </c>
      <c r="AB343" s="254" t="str">
        <f t="shared" ref="AB343:AC343" si="2133">IF(OR(($T343 = "Y"),ISNUMBER(SEARCH(AB$1, $L343)), ISNUMBER(SEARCH(AB$1, $N343)), ISNUMBER(SEARCH(AB$1, $P343))), "Y", "")</f>
        <v>Y</v>
      </c>
      <c r="AC343" s="258" t="str">
        <f t="shared" si="2133"/>
        <v>Y</v>
      </c>
      <c r="AD343" s="254" t="str">
        <f t="shared" ref="AD343:AE343" si="2134">IF(OR(($AC343="Y"),($T343 = "Y"),ISNUMBER(SEARCH(AD$1, $L343)), ISNUMBER(SEARCH(AD$1, $N343)), ISNUMBER(SEARCH(AD$1, $P343))), "Y", "")</f>
        <v>Y</v>
      </c>
      <c r="AE343" s="254" t="str">
        <f t="shared" si="2134"/>
        <v>Y</v>
      </c>
      <c r="AF343" s="254" t="str">
        <f t="shared" si="1580"/>
        <v>Y</v>
      </c>
      <c r="AG343" s="15">
        <f t="shared" si="476"/>
        <v>9</v>
      </c>
      <c r="AH343" s="250" t="s">
        <v>3631</v>
      </c>
      <c r="AI343" s="235" t="str">
        <f t="shared" si="1893"/>
        <v>Facility Volunteers</v>
      </c>
      <c r="AJ343" s="235" t="str">
        <f t="shared" si="1894"/>
        <v>Facility Volunteers</v>
      </c>
      <c r="AK343" s="235" t="str">
        <f t="shared" si="1895"/>
        <v>Facility Volunteers</v>
      </c>
      <c r="AL343" s="235" t="str">
        <f t="shared" si="1896"/>
        <v>Facility Volunteers</v>
      </c>
      <c r="AM343" s="256" t="str">
        <f t="shared" si="1897"/>
        <v>Facility Volunteers</v>
      </c>
      <c r="AN343" s="235" t="str">
        <f t="shared" si="1898"/>
        <v>Facility Volunteers</v>
      </c>
      <c r="AO343" s="257" t="str">
        <f t="shared" si="2124"/>
        <v>Facility Volunteers</v>
      </c>
      <c r="AP343" s="235" t="str">
        <f t="shared" si="1900"/>
        <v>Facility Volunteers</v>
      </c>
      <c r="AQ343" s="235" t="str">
        <f t="shared" si="1901"/>
        <v>Facility Volunteers</v>
      </c>
      <c r="AR343" s="96"/>
      <c r="AS343" s="235" t="str">
        <f t="shared" si="2019"/>
        <v>Facility Volunteers</v>
      </c>
      <c r="AT343" s="96"/>
      <c r="AU343" s="96" t="s">
        <v>1727</v>
      </c>
      <c r="AV343" s="96" t="s">
        <v>979</v>
      </c>
      <c r="AW343" s="96"/>
      <c r="AX343" s="96"/>
      <c r="AY343" s="96"/>
      <c r="AZ343" s="96"/>
      <c r="BA343" s="96"/>
      <c r="BB343" s="96"/>
      <c r="BC343" s="96"/>
      <c r="BD343" s="96"/>
      <c r="BE343" s="96"/>
      <c r="BF343" s="96"/>
      <c r="BG343" s="96"/>
      <c r="BH343" s="96"/>
      <c r="BI343" s="96"/>
      <c r="BJ343" s="96"/>
      <c r="BK343" s="96"/>
      <c r="BL343" s="96"/>
      <c r="BM343" s="96"/>
      <c r="BN343" s="96"/>
      <c r="BO343" s="96"/>
      <c r="BP343" s="96"/>
      <c r="BQ343" s="96"/>
      <c r="BR343" s="96"/>
      <c r="BS343" s="96"/>
      <c r="BT343" s="96"/>
      <c r="BU343" s="96"/>
      <c r="BV343" s="96"/>
      <c r="BW343" s="96"/>
      <c r="BX343" s="96"/>
      <c r="BY343" s="96"/>
      <c r="BZ343" s="96"/>
      <c r="CA343" s="96"/>
      <c r="CB343" s="96"/>
      <c r="CC343" s="96"/>
      <c r="CD343" s="96"/>
      <c r="CE343" s="96"/>
      <c r="CF343" s="96"/>
    </row>
    <row r="344" spans="1:84" ht="20.399999999999999">
      <c r="A344" s="281">
        <v>45104.801771585648</v>
      </c>
      <c r="B344" s="96" t="s">
        <v>4530</v>
      </c>
      <c r="C344" s="251" t="str">
        <f t="array" ref="C344">UPPER(B344)</f>
        <v>S.MAMIDENNA@GMAIL.COM</v>
      </c>
      <c r="D344" s="96" t="s">
        <v>1101</v>
      </c>
      <c r="E344" s="96" t="s">
        <v>4531</v>
      </c>
      <c r="F344" s="252" t="str">
        <f t="shared" si="1572"/>
        <v>SANDEEP MAMIDENNA</v>
      </c>
      <c r="G344" s="96" t="s">
        <v>4532</v>
      </c>
      <c r="H344" s="96" t="s">
        <v>18</v>
      </c>
      <c r="I344" s="96" t="s">
        <v>20</v>
      </c>
      <c r="J344" s="96" t="s">
        <v>4533</v>
      </c>
      <c r="K344" s="96" t="s">
        <v>30</v>
      </c>
      <c r="L344" s="96" t="s">
        <v>3498</v>
      </c>
      <c r="M344" s="96"/>
      <c r="N344" s="96"/>
      <c r="O344" s="96"/>
      <c r="P344" s="96"/>
      <c r="Q344" s="96" t="s">
        <v>23</v>
      </c>
      <c r="R344" s="96"/>
      <c r="S344" s="96" t="s">
        <v>1727</v>
      </c>
      <c r="T344" s="258" t="str">
        <f t="shared" si="1573"/>
        <v>Y</v>
      </c>
      <c r="U344" s="254" t="str">
        <f t="shared" ref="U344:V344" si="2135">IF(OR(($T344 = "Y"),ISNUMBER(SEARCH(U$1, $L344)), ISNUMBER(SEARCH(U$1, $N344)), ISNUMBER(SEARCH(U$1, $P344))), "Y", "")</f>
        <v>Y</v>
      </c>
      <c r="V344" s="258" t="str">
        <f t="shared" si="2135"/>
        <v>Y</v>
      </c>
      <c r="W344" s="254" t="str">
        <f t="shared" ref="W344:X344" si="2136">IF(OR(($V344="Y"),($T344 = "Y"),ISNUMBER(SEARCH(W$1, $L344)), ISNUMBER(SEARCH(W$1, $N344)), ISNUMBER(SEARCH(W$1, $P344))), "Y", "")</f>
        <v>Y</v>
      </c>
      <c r="X344" s="254" t="str">
        <f t="shared" si="2136"/>
        <v>Y</v>
      </c>
      <c r="Y344" s="258" t="str">
        <f t="shared" si="1576"/>
        <v>Y</v>
      </c>
      <c r="Z344" s="254" t="str">
        <f t="shared" ref="Z344:AA344" si="2137">IF(OR(($Y344="Y"),($T344 = "Y"),ISNUMBER(SEARCH(Z$1, $L344)), ISNUMBER(SEARCH(Z$1, $N344)), ISNUMBER(SEARCH(Z$1, $P344))), "Y", "")</f>
        <v>Y</v>
      </c>
      <c r="AA344" s="254" t="str">
        <f t="shared" si="2137"/>
        <v>Y</v>
      </c>
      <c r="AB344" s="254" t="str">
        <f t="shared" ref="AB344:AC344" si="2138">IF(OR(($T344 = "Y"),ISNUMBER(SEARCH(AB$1, $L344)), ISNUMBER(SEARCH(AB$1, $N344)), ISNUMBER(SEARCH(AB$1, $P344))), "Y", "")</f>
        <v>Y</v>
      </c>
      <c r="AC344" s="258" t="str">
        <f t="shared" si="2138"/>
        <v>Y</v>
      </c>
      <c r="AD344" s="254" t="str">
        <f t="shared" ref="AD344:AE344" si="2139">IF(OR(($AC344="Y"),($T344 = "Y"),ISNUMBER(SEARCH(AD$1, $L344)), ISNUMBER(SEARCH(AD$1, $N344)), ISNUMBER(SEARCH(AD$1, $P344))), "Y", "")</f>
        <v>Y</v>
      </c>
      <c r="AE344" s="254" t="str">
        <f t="shared" si="2139"/>
        <v>Y</v>
      </c>
      <c r="AF344" s="254" t="str">
        <f t="shared" si="1580"/>
        <v>Y</v>
      </c>
      <c r="AG344" s="15">
        <f t="shared" si="476"/>
        <v>9</v>
      </c>
      <c r="AH344" s="96" t="s">
        <v>1752</v>
      </c>
      <c r="AI344" s="235" t="str">
        <f t="shared" si="1893"/>
        <v>Helpdesk</v>
      </c>
      <c r="AJ344" s="235" t="str">
        <f t="shared" si="1894"/>
        <v>Helpdesk</v>
      </c>
      <c r="AK344" s="235" t="str">
        <f t="shared" si="1895"/>
        <v>Helpdesk</v>
      </c>
      <c r="AL344" s="235" t="str">
        <f t="shared" si="1896"/>
        <v>Helpdesk</v>
      </c>
      <c r="AM344" s="256" t="str">
        <f t="shared" si="1897"/>
        <v>Helpdesk</v>
      </c>
      <c r="AN344" s="235" t="str">
        <f t="shared" si="1898"/>
        <v>Helpdesk</v>
      </c>
      <c r="AO344" s="257" t="str">
        <f t="shared" si="2124"/>
        <v>Helpdesk</v>
      </c>
      <c r="AP344" s="235" t="str">
        <f t="shared" si="1900"/>
        <v>Helpdesk</v>
      </c>
      <c r="AQ344" s="235" t="str">
        <f t="shared" si="1901"/>
        <v>Helpdesk</v>
      </c>
      <c r="AR344" s="96"/>
      <c r="AS344" s="235" t="str">
        <f t="shared" si="2019"/>
        <v>Helpdesk</v>
      </c>
      <c r="AT344" s="96"/>
      <c r="AU344" s="96" t="s">
        <v>174</v>
      </c>
      <c r="AV344" s="96" t="s">
        <v>979</v>
      </c>
      <c r="AW344" s="96"/>
      <c r="AX344" s="96"/>
      <c r="AY344" s="96"/>
      <c r="AZ344" s="96"/>
      <c r="BA344" s="96"/>
      <c r="BB344" s="96"/>
      <c r="BC344" s="96"/>
      <c r="BD344" s="96"/>
      <c r="BE344" s="96"/>
      <c r="BF344" s="96"/>
      <c r="BG344" s="96"/>
      <c r="BH344" s="96"/>
      <c r="BI344" s="96"/>
      <c r="BJ344" s="96"/>
      <c r="BK344" s="96"/>
      <c r="BL344" s="96"/>
      <c r="BM344" s="96"/>
      <c r="BN344" s="96"/>
      <c r="BO344" s="96"/>
      <c r="BP344" s="96"/>
      <c r="BQ344" s="96"/>
      <c r="BR344" s="96"/>
      <c r="BS344" s="96"/>
      <c r="BT344" s="96"/>
      <c r="BU344" s="96"/>
      <c r="BV344" s="96"/>
      <c r="BW344" s="96"/>
      <c r="BX344" s="96"/>
      <c r="BY344" s="96"/>
      <c r="BZ344" s="96"/>
      <c r="CA344" s="96"/>
      <c r="CB344" s="96"/>
      <c r="CC344" s="96"/>
      <c r="CD344" s="96"/>
      <c r="CE344" s="96"/>
      <c r="CF344" s="96"/>
    </row>
    <row r="345" spans="1:84" ht="20.399999999999999">
      <c r="A345" s="281">
        <v>45104.802483993059</v>
      </c>
      <c r="B345" s="288" t="s">
        <v>4530</v>
      </c>
      <c r="C345" s="251" t="str">
        <f t="array" ref="C345">UPPER(B345)</f>
        <v>S.MAMIDENNA@GMAIL.COM</v>
      </c>
      <c r="D345" s="96" t="s">
        <v>4534</v>
      </c>
      <c r="E345" s="96" t="s">
        <v>4535</v>
      </c>
      <c r="F345" s="252" t="str">
        <f t="shared" si="1572"/>
        <v xml:space="preserve">SRIMAMIDENNA </v>
      </c>
      <c r="G345" s="97">
        <v>6019189512</v>
      </c>
      <c r="H345" s="96" t="s">
        <v>18</v>
      </c>
      <c r="I345" s="96" t="s">
        <v>35</v>
      </c>
      <c r="J345" s="96"/>
      <c r="K345" s="96"/>
      <c r="L345" s="96"/>
      <c r="M345" s="96" t="s">
        <v>205</v>
      </c>
      <c r="N345" s="96" t="s">
        <v>4536</v>
      </c>
      <c r="O345" s="96"/>
      <c r="P345" s="96"/>
      <c r="Q345" s="96" t="s">
        <v>23</v>
      </c>
      <c r="R345" s="96"/>
      <c r="S345" s="96" t="s">
        <v>1731</v>
      </c>
      <c r="T345" s="255" t="str">
        <f t="shared" si="1573"/>
        <v/>
      </c>
      <c r="U345" s="96" t="str">
        <f t="shared" ref="U345:V345" si="2140">IF(OR(($T345 = "Y"),ISNUMBER(SEARCH(U$1, $L345)), ISNUMBER(SEARCH(U$1, $N345)), ISNUMBER(SEARCH(U$1, $P345))), "Y", "")</f>
        <v/>
      </c>
      <c r="V345" s="258" t="str">
        <f t="shared" si="2140"/>
        <v>Y</v>
      </c>
      <c r="W345" s="254" t="str">
        <f t="shared" ref="W345:X345" si="2141">IF(OR(($V345="Y"),($T345 = "Y"),ISNUMBER(SEARCH(W$1, $L345)), ISNUMBER(SEARCH(W$1, $N345)), ISNUMBER(SEARCH(W$1, $P345))), "Y", "")</f>
        <v>Y</v>
      </c>
      <c r="X345" s="254" t="str">
        <f t="shared" si="2141"/>
        <v>Y</v>
      </c>
      <c r="Y345" s="258" t="str">
        <f t="shared" si="1576"/>
        <v>Y</v>
      </c>
      <c r="Z345" s="254" t="str">
        <f t="shared" ref="Z345:AA345" si="2142">IF(OR(($Y345="Y"),($T345 = "Y"),ISNUMBER(SEARCH(Z$1, $L345)), ISNUMBER(SEARCH(Z$1, $N345)), ISNUMBER(SEARCH(Z$1, $P345))), "Y", "")</f>
        <v>Y</v>
      </c>
      <c r="AA345" s="254" t="str">
        <f t="shared" si="2142"/>
        <v>Y</v>
      </c>
      <c r="AB345" s="96" t="str">
        <f t="shared" ref="AB345:AC345" si="2143">IF(OR(($T345 = "Y"),ISNUMBER(SEARCH(AB$1, $L345)), ISNUMBER(SEARCH(AB$1, $N345)), ISNUMBER(SEARCH(AB$1, $P345))), "Y", "")</f>
        <v/>
      </c>
      <c r="AC345" s="255" t="str">
        <f t="shared" si="2143"/>
        <v/>
      </c>
      <c r="AD345" s="96" t="str">
        <f t="shared" ref="AD345:AE345" si="2144">IF(OR(($AC345="Y"),($T345 = "Y"),ISNUMBER(SEARCH(AD$1, $L345)), ISNUMBER(SEARCH(AD$1, $N345)), ISNUMBER(SEARCH(AD$1, $P345))), "Y", "")</f>
        <v/>
      </c>
      <c r="AE345" s="96" t="str">
        <f t="shared" si="2144"/>
        <v/>
      </c>
      <c r="AF345" s="96" t="str">
        <f t="shared" si="1580"/>
        <v/>
      </c>
      <c r="AG345" s="15">
        <f t="shared" ref="AG345:AG364" si="2145">SUM(COUNTIF(U345,"Y"),COUNTIF(W345:X345,"Y"),COUNTIF(Z345:AB345,"Y"),COUNTIF(AD345:AF345,"Y"))</f>
        <v>4</v>
      </c>
      <c r="AH345" s="96" t="s">
        <v>1752</v>
      </c>
      <c r="AI345" s="96" t="str">
        <f t="shared" si="1893"/>
        <v/>
      </c>
      <c r="AJ345" s="235" t="str">
        <f t="shared" si="1894"/>
        <v>Helpdesk</v>
      </c>
      <c r="AK345" s="235" t="str">
        <f t="shared" si="1895"/>
        <v>Helpdesk</v>
      </c>
      <c r="AL345" s="235" t="str">
        <f t="shared" si="1896"/>
        <v>Helpdesk</v>
      </c>
      <c r="AM345" s="256" t="str">
        <f t="shared" si="1897"/>
        <v>Helpdesk</v>
      </c>
      <c r="AN345" s="96" t="str">
        <f t="shared" si="1898"/>
        <v/>
      </c>
      <c r="AO345" s="264" t="str">
        <f t="shared" si="2124"/>
        <v/>
      </c>
      <c r="AP345" s="96" t="str">
        <f t="shared" si="1900"/>
        <v/>
      </c>
      <c r="AQ345" s="96" t="str">
        <f t="shared" si="1901"/>
        <v/>
      </c>
      <c r="AR345" s="96"/>
      <c r="AS345" s="96" t="str">
        <f t="shared" si="2019"/>
        <v/>
      </c>
      <c r="AT345" s="96"/>
      <c r="AU345" s="96" t="s">
        <v>2662</v>
      </c>
      <c r="AV345" s="96" t="s">
        <v>979</v>
      </c>
      <c r="AW345" s="96"/>
      <c r="AX345" s="96"/>
      <c r="AY345" s="96"/>
      <c r="AZ345" s="96"/>
      <c r="BA345" s="96"/>
      <c r="BB345" s="96"/>
      <c r="BC345" s="96"/>
      <c r="BD345" s="96"/>
      <c r="BE345" s="96"/>
      <c r="BF345" s="96"/>
      <c r="BG345" s="96"/>
      <c r="BH345" s="96"/>
      <c r="BI345" s="96"/>
      <c r="BJ345" s="96"/>
      <c r="BK345" s="96"/>
      <c r="BL345" s="96"/>
      <c r="BM345" s="96"/>
      <c r="BN345" s="96"/>
      <c r="BO345" s="96"/>
      <c r="BP345" s="96"/>
      <c r="BQ345" s="96"/>
      <c r="BR345" s="96"/>
      <c r="BS345" s="96"/>
      <c r="BT345" s="96"/>
      <c r="BU345" s="96"/>
      <c r="BV345" s="96"/>
      <c r="BW345" s="96"/>
      <c r="BX345" s="96"/>
      <c r="BY345" s="96"/>
      <c r="BZ345" s="96"/>
      <c r="CA345" s="96"/>
      <c r="CB345" s="96"/>
      <c r="CC345" s="96"/>
      <c r="CD345" s="96"/>
      <c r="CE345" s="96"/>
      <c r="CF345" s="96"/>
    </row>
    <row r="346" spans="1:84" ht="20.399999999999999">
      <c r="A346" s="281">
        <v>45104.823469421295</v>
      </c>
      <c r="B346" s="96" t="s">
        <v>4537</v>
      </c>
      <c r="C346" s="251" t="str">
        <f t="array" ref="C346">UPPER(B346)</f>
        <v>LKMURTHY@GMAIL.COM</v>
      </c>
      <c r="D346" s="96" t="s">
        <v>87</v>
      </c>
      <c r="E346" s="96" t="s">
        <v>4538</v>
      </c>
      <c r="F346" s="252" t="str">
        <f t="shared" si="1572"/>
        <v>KRISHNALATCHUPATULA</v>
      </c>
      <c r="G346" s="97">
        <v>9523345134</v>
      </c>
      <c r="H346" s="96" t="s">
        <v>752</v>
      </c>
      <c r="I346" s="96" t="s">
        <v>20</v>
      </c>
      <c r="J346" s="96" t="s">
        <v>4539</v>
      </c>
      <c r="K346" s="96" t="s">
        <v>30</v>
      </c>
      <c r="L346" s="96" t="s">
        <v>4536</v>
      </c>
      <c r="M346" s="96"/>
      <c r="N346" s="96"/>
      <c r="O346" s="96"/>
      <c r="P346" s="96"/>
      <c r="Q346" s="96" t="s">
        <v>23</v>
      </c>
      <c r="R346" s="96"/>
      <c r="S346" s="96" t="s">
        <v>1727</v>
      </c>
      <c r="T346" s="255" t="str">
        <f t="shared" si="1573"/>
        <v/>
      </c>
      <c r="U346" s="96" t="str">
        <f t="shared" ref="U346:V346" si="2146">IF(OR(($T346 = "Y"),ISNUMBER(SEARCH(U$1, $L346)), ISNUMBER(SEARCH(U$1, $N346)), ISNUMBER(SEARCH(U$1, $P346))), "Y", "")</f>
        <v/>
      </c>
      <c r="V346" s="258" t="str">
        <f t="shared" si="2146"/>
        <v>Y</v>
      </c>
      <c r="W346" s="254" t="str">
        <f t="shared" ref="W346:X346" si="2147">IF(OR(($V346="Y"),($T346 = "Y"),ISNUMBER(SEARCH(W$1, $L346)), ISNUMBER(SEARCH(W$1, $N346)), ISNUMBER(SEARCH(W$1, $P346))), "Y", "")</f>
        <v>Y</v>
      </c>
      <c r="X346" s="254" t="str">
        <f t="shared" si="2147"/>
        <v>Y</v>
      </c>
      <c r="Y346" s="258" t="str">
        <f t="shared" si="1576"/>
        <v>Y</v>
      </c>
      <c r="Z346" s="254" t="str">
        <f t="shared" ref="Z346:AA346" si="2148">IF(OR(($Y346="Y"),($T346 = "Y"),ISNUMBER(SEARCH(Z$1, $L346)), ISNUMBER(SEARCH(Z$1, $N346)), ISNUMBER(SEARCH(Z$1, $P346))), "Y", "")</f>
        <v>Y</v>
      </c>
      <c r="AA346" s="254" t="str">
        <f t="shared" si="2148"/>
        <v>Y</v>
      </c>
      <c r="AB346" s="96" t="str">
        <f t="shared" ref="AB346:AC346" si="2149">IF(OR(($T346 = "Y"),ISNUMBER(SEARCH(AB$1, $L346)), ISNUMBER(SEARCH(AB$1, $N346)), ISNUMBER(SEARCH(AB$1, $P346))), "Y", "")</f>
        <v/>
      </c>
      <c r="AC346" s="255" t="str">
        <f t="shared" si="2149"/>
        <v/>
      </c>
      <c r="AD346" s="96" t="str">
        <f t="shared" ref="AD346:AE346" si="2150">IF(OR(($AC346="Y"),($T346 = "Y"),ISNUMBER(SEARCH(AD$1, $L346)), ISNUMBER(SEARCH(AD$1, $N346)), ISNUMBER(SEARCH(AD$1, $P346))), "Y", "")</f>
        <v/>
      </c>
      <c r="AE346" s="96" t="str">
        <f t="shared" si="2150"/>
        <v/>
      </c>
      <c r="AF346" s="96" t="str">
        <f t="shared" si="1580"/>
        <v/>
      </c>
      <c r="AG346" s="15">
        <f t="shared" si="2145"/>
        <v>4</v>
      </c>
      <c r="AH346" s="96" t="s">
        <v>3539</v>
      </c>
      <c r="AI346" s="96" t="str">
        <f t="shared" si="1893"/>
        <v/>
      </c>
      <c r="AJ346" s="235" t="str">
        <f t="shared" si="1894"/>
        <v>CM</v>
      </c>
      <c r="AK346" s="235" t="str">
        <f t="shared" si="1895"/>
        <v>CM</v>
      </c>
      <c r="AL346" s="235" t="str">
        <f t="shared" si="1896"/>
        <v>CM</v>
      </c>
      <c r="AM346" s="256" t="str">
        <f t="shared" si="1897"/>
        <v>CM</v>
      </c>
      <c r="AN346" s="96" t="str">
        <f t="shared" si="1898"/>
        <v/>
      </c>
      <c r="AO346" s="264" t="str">
        <f t="shared" si="2124"/>
        <v/>
      </c>
      <c r="AP346" s="96" t="str">
        <f t="shared" si="1900"/>
        <v/>
      </c>
      <c r="AQ346" s="96" t="str">
        <f t="shared" si="1901"/>
        <v/>
      </c>
      <c r="AR346" s="96"/>
      <c r="AS346" s="96" t="str">
        <f t="shared" si="2019"/>
        <v/>
      </c>
      <c r="AT346" s="96"/>
      <c r="AU346" s="96" t="s">
        <v>174</v>
      </c>
      <c r="AV346" s="96" t="s">
        <v>979</v>
      </c>
      <c r="AW346" s="96"/>
      <c r="AX346" s="96"/>
      <c r="AY346" s="96"/>
      <c r="AZ346" s="96"/>
      <c r="BA346" s="96"/>
      <c r="BB346" s="96"/>
      <c r="BC346" s="96"/>
      <c r="BD346" s="96"/>
      <c r="BE346" s="96"/>
      <c r="BF346" s="96"/>
      <c r="BG346" s="96"/>
      <c r="BH346" s="96"/>
      <c r="BI346" s="96"/>
      <c r="BJ346" s="96"/>
      <c r="BK346" s="96"/>
      <c r="BL346" s="96"/>
      <c r="BM346" s="96"/>
      <c r="BN346" s="96"/>
      <c r="BO346" s="96"/>
      <c r="BP346" s="96"/>
      <c r="BQ346" s="96"/>
      <c r="BR346" s="96"/>
      <c r="BS346" s="96"/>
      <c r="BT346" s="96"/>
      <c r="BU346" s="96"/>
      <c r="BV346" s="96"/>
      <c r="BW346" s="96"/>
      <c r="BX346" s="96"/>
      <c r="BY346" s="96"/>
      <c r="BZ346" s="96"/>
      <c r="CA346" s="96"/>
      <c r="CB346" s="96"/>
      <c r="CC346" s="96"/>
      <c r="CD346" s="96"/>
      <c r="CE346" s="96"/>
      <c r="CF346" s="96"/>
    </row>
    <row r="347" spans="1:84" ht="20.399999999999999">
      <c r="A347" s="281">
        <v>45104.845036180559</v>
      </c>
      <c r="B347" s="96" t="s">
        <v>4540</v>
      </c>
      <c r="C347" s="251" t="str">
        <f t="array" ref="C347">UPPER(B347)</f>
        <v>RNARANI1@GMAIL.COM</v>
      </c>
      <c r="D347" s="96" t="s">
        <v>1664</v>
      </c>
      <c r="E347" s="96" t="s">
        <v>1665</v>
      </c>
      <c r="F347" s="252" t="str">
        <f t="shared" si="1572"/>
        <v>RAMESHNARANI</v>
      </c>
      <c r="G347" s="97">
        <v>9729718867</v>
      </c>
      <c r="H347" s="96" t="s">
        <v>18</v>
      </c>
      <c r="I347" s="96" t="s">
        <v>20</v>
      </c>
      <c r="J347" s="96" t="s">
        <v>4541</v>
      </c>
      <c r="K347" s="96" t="s">
        <v>147</v>
      </c>
      <c r="L347" s="96" t="s">
        <v>3671</v>
      </c>
      <c r="M347" s="96"/>
      <c r="N347" s="96"/>
      <c r="O347" s="96"/>
      <c r="P347" s="96"/>
      <c r="Q347" s="96" t="s">
        <v>23</v>
      </c>
      <c r="R347" s="96"/>
      <c r="S347" s="96" t="s">
        <v>1727</v>
      </c>
      <c r="T347" s="255" t="str">
        <f t="shared" si="1573"/>
        <v/>
      </c>
      <c r="U347" s="96" t="str">
        <f t="shared" ref="U347:V347" si="2151">IF(OR(($T347 = "Y"),ISNUMBER(SEARCH(U$1, $L347)), ISNUMBER(SEARCH(U$1, $N347)), ISNUMBER(SEARCH(U$1, $P347))), "Y", "")</f>
        <v/>
      </c>
      <c r="V347" s="255" t="str">
        <f t="shared" si="2151"/>
        <v/>
      </c>
      <c r="W347" s="96" t="str">
        <f t="shared" ref="W347:X347" si="2152">IF(OR(($V347="Y"),($T347 = "Y"),ISNUMBER(SEARCH(W$1, $L347)), ISNUMBER(SEARCH(W$1, $N347)), ISNUMBER(SEARCH(W$1, $P347))), "Y", "")</f>
        <v/>
      </c>
      <c r="X347" s="254" t="str">
        <f t="shared" si="2152"/>
        <v>Y</v>
      </c>
      <c r="Y347" s="258" t="str">
        <f t="shared" si="1576"/>
        <v>Y</v>
      </c>
      <c r="Z347" s="254" t="str">
        <f t="shared" ref="Z347:AA347" si="2153">IF(OR(($Y347="Y"),($T347 = "Y"),ISNUMBER(SEARCH(Z$1, $L347)), ISNUMBER(SEARCH(Z$1, $N347)), ISNUMBER(SEARCH(Z$1, $P347))), "Y", "")</f>
        <v>Y</v>
      </c>
      <c r="AA347" s="254" t="str">
        <f t="shared" si="2153"/>
        <v>Y</v>
      </c>
      <c r="AB347" s="254" t="str">
        <f t="shared" ref="AB347:AC347" si="2154">IF(OR(($T347 = "Y"),ISNUMBER(SEARCH(AB$1, $L347)), ISNUMBER(SEARCH(AB$1, $N347)), ISNUMBER(SEARCH(AB$1, $P347))), "Y", "")</f>
        <v>Y</v>
      </c>
      <c r="AC347" s="255" t="str">
        <f t="shared" si="2154"/>
        <v/>
      </c>
      <c r="AD347" s="96" t="str">
        <f t="shared" ref="AD347:AE347" si="2155">IF(OR(($AC347="Y"),($T347 = "Y"),ISNUMBER(SEARCH(AD$1, $L347)), ISNUMBER(SEARCH(AD$1, $N347)), ISNUMBER(SEARCH(AD$1, $P347))), "Y", "")</f>
        <v/>
      </c>
      <c r="AE347" s="254" t="str">
        <f t="shared" si="2155"/>
        <v>Y</v>
      </c>
      <c r="AF347" s="96" t="str">
        <f t="shared" si="1580"/>
        <v/>
      </c>
      <c r="AG347" s="15">
        <f t="shared" si="2145"/>
        <v>5</v>
      </c>
      <c r="AH347" s="96" t="s">
        <v>3539</v>
      </c>
      <c r="AI347" s="96" t="str">
        <f t="shared" si="1893"/>
        <v/>
      </c>
      <c r="AJ347" s="96" t="str">
        <f t="shared" si="1894"/>
        <v/>
      </c>
      <c r="AK347" s="235" t="str">
        <f t="shared" si="1895"/>
        <v>CM</v>
      </c>
      <c r="AL347" s="235" t="str">
        <f t="shared" si="1896"/>
        <v>CM</v>
      </c>
      <c r="AM347" s="256" t="str">
        <f t="shared" si="1897"/>
        <v>CM</v>
      </c>
      <c r="AN347" s="235" t="str">
        <f t="shared" si="1898"/>
        <v>CM</v>
      </c>
      <c r="AO347" s="257" t="str">
        <f t="shared" si="2124"/>
        <v>CM</v>
      </c>
      <c r="AP347" s="96" t="str">
        <f t="shared" si="1900"/>
        <v/>
      </c>
      <c r="AQ347" s="235" t="str">
        <f t="shared" si="1901"/>
        <v>CM</v>
      </c>
      <c r="AR347" s="96"/>
      <c r="AS347" s="96" t="str">
        <f t="shared" si="2019"/>
        <v/>
      </c>
      <c r="AT347" s="96"/>
      <c r="AU347" s="96" t="s">
        <v>4542</v>
      </c>
      <c r="AV347" s="97">
        <v>2</v>
      </c>
      <c r="AW347" s="96"/>
      <c r="AX347" s="96"/>
      <c r="AY347" s="96"/>
      <c r="AZ347" s="96"/>
      <c r="BA347" s="96"/>
      <c r="BB347" s="96"/>
      <c r="BC347" s="96"/>
      <c r="BD347" s="96"/>
      <c r="BE347" s="96"/>
      <c r="BF347" s="96"/>
      <c r="BG347" s="96"/>
      <c r="BH347" s="96"/>
      <c r="BI347" s="96"/>
      <c r="BJ347" s="96"/>
      <c r="BK347" s="96"/>
      <c r="BL347" s="96"/>
      <c r="BM347" s="96"/>
      <c r="BN347" s="96"/>
      <c r="BO347" s="96"/>
      <c r="BP347" s="96"/>
      <c r="BQ347" s="96"/>
      <c r="BR347" s="96"/>
      <c r="BS347" s="96"/>
      <c r="BT347" s="96"/>
      <c r="BU347" s="96"/>
      <c r="BV347" s="96"/>
      <c r="BW347" s="96"/>
      <c r="BX347" s="96"/>
      <c r="BY347" s="96"/>
      <c r="BZ347" s="96"/>
      <c r="CA347" s="96"/>
      <c r="CB347" s="96"/>
      <c r="CC347" s="96"/>
      <c r="CD347" s="96"/>
      <c r="CE347" s="96"/>
      <c r="CF347" s="96"/>
    </row>
    <row r="348" spans="1:84" ht="20.399999999999999">
      <c r="A348" s="281">
        <v>45104.946076446759</v>
      </c>
      <c r="B348" s="96" t="s">
        <v>4543</v>
      </c>
      <c r="C348" s="251" t="str">
        <f t="array" ref="C348">UPPER(B348)</f>
        <v>SIRISH567@GMAIL.COM</v>
      </c>
      <c r="D348" s="96" t="s">
        <v>4544</v>
      </c>
      <c r="E348" s="96" t="s">
        <v>4545</v>
      </c>
      <c r="F348" s="252" t="str">
        <f t="shared" si="1572"/>
        <v>SIRISHSHIVAPRAKASH</v>
      </c>
      <c r="G348" s="97">
        <v>3607199108</v>
      </c>
      <c r="H348" s="96" t="s">
        <v>752</v>
      </c>
      <c r="I348" s="96" t="s">
        <v>20</v>
      </c>
      <c r="J348" s="96" t="s">
        <v>4546</v>
      </c>
      <c r="K348" s="96" t="s">
        <v>30</v>
      </c>
      <c r="L348" s="96" t="s">
        <v>4547</v>
      </c>
      <c r="M348" s="96"/>
      <c r="N348" s="96"/>
      <c r="O348" s="96"/>
      <c r="P348" s="96"/>
      <c r="Q348" s="96" t="s">
        <v>23</v>
      </c>
      <c r="R348" s="96"/>
      <c r="S348" s="96" t="s">
        <v>1727</v>
      </c>
      <c r="T348" s="255" t="str">
        <f t="shared" si="1573"/>
        <v/>
      </c>
      <c r="U348" s="96" t="str">
        <f t="shared" ref="U348:V348" si="2156">IF(OR(($T348 = "Y"),ISNUMBER(SEARCH(U$1, $L348)), ISNUMBER(SEARCH(U$1, $N348)), ISNUMBER(SEARCH(U$1, $P348))), "Y", "")</f>
        <v/>
      </c>
      <c r="V348" s="255" t="str">
        <f t="shared" si="2156"/>
        <v/>
      </c>
      <c r="W348" s="96" t="str">
        <f t="shared" ref="W348:X348" si="2157">IF(OR(($V348="Y"),($T348 = "Y"),ISNUMBER(SEARCH(W$1, $L348)), ISNUMBER(SEARCH(W$1, $N348)), ISNUMBER(SEARCH(W$1, $P348))), "Y", "")</f>
        <v/>
      </c>
      <c r="X348" s="96" t="str">
        <f t="shared" si="2157"/>
        <v/>
      </c>
      <c r="Y348" s="255" t="str">
        <f t="shared" si="1576"/>
        <v/>
      </c>
      <c r="Z348" s="254" t="str">
        <f t="shared" ref="Z348:AA348" si="2158">IF(OR(($Y348="Y"),($T348 = "Y"),ISNUMBER(SEARCH(Z$1, $L348)), ISNUMBER(SEARCH(Z$1, $N348)), ISNUMBER(SEARCH(Z$1, $P348))), "Y", "")</f>
        <v>Y</v>
      </c>
      <c r="AA348" s="254" t="str">
        <f t="shared" si="2158"/>
        <v>Y</v>
      </c>
      <c r="AB348" s="96" t="str">
        <f t="shared" ref="AB348:AC348" si="2159">IF(OR(($T348 = "Y"),ISNUMBER(SEARCH(AB$1, $L348)), ISNUMBER(SEARCH(AB$1, $N348)), ISNUMBER(SEARCH(AB$1, $P348))), "Y", "")</f>
        <v/>
      </c>
      <c r="AC348" s="255" t="str">
        <f t="shared" si="2159"/>
        <v/>
      </c>
      <c r="AD348" s="254" t="str">
        <f t="shared" ref="AD348:AE348" si="2160">IF(OR(($AC348="Y"),($T348 = "Y"),ISNUMBER(SEARCH(AD$1, $L348)), ISNUMBER(SEARCH(AD$1, $N348)), ISNUMBER(SEARCH(AD$1, $P348))), "Y", "")</f>
        <v>Y</v>
      </c>
      <c r="AE348" s="254" t="str">
        <f t="shared" si="2160"/>
        <v>Y</v>
      </c>
      <c r="AF348" s="96" t="str">
        <f t="shared" si="1580"/>
        <v/>
      </c>
      <c r="AG348" s="15">
        <f t="shared" si="2145"/>
        <v>4</v>
      </c>
      <c r="AH348" s="96" t="s">
        <v>3539</v>
      </c>
      <c r="AI348" s="96" t="str">
        <f t="shared" si="1893"/>
        <v/>
      </c>
      <c r="AJ348" s="96" t="str">
        <f t="shared" si="1894"/>
        <v/>
      </c>
      <c r="AK348" s="96" t="str">
        <f t="shared" si="1895"/>
        <v/>
      </c>
      <c r="AL348" s="235" t="str">
        <f t="shared" si="1896"/>
        <v>CM</v>
      </c>
      <c r="AM348" s="256" t="str">
        <f t="shared" si="1897"/>
        <v>CM</v>
      </c>
      <c r="AN348" s="96" t="str">
        <f t="shared" si="1898"/>
        <v/>
      </c>
      <c r="AO348" s="264" t="str">
        <f t="shared" si="2124"/>
        <v/>
      </c>
      <c r="AP348" s="235" t="str">
        <f t="shared" si="1900"/>
        <v>CM</v>
      </c>
      <c r="AQ348" s="235" t="str">
        <f t="shared" si="1901"/>
        <v>CM</v>
      </c>
      <c r="AR348" s="96"/>
      <c r="AS348" s="96" t="str">
        <f t="shared" si="2019"/>
        <v/>
      </c>
      <c r="AT348" s="96"/>
      <c r="AU348" s="96" t="s">
        <v>1727</v>
      </c>
      <c r="AV348" s="96" t="s">
        <v>979</v>
      </c>
      <c r="AW348" s="96"/>
      <c r="AX348" s="96"/>
      <c r="AY348" s="96"/>
      <c r="AZ348" s="96"/>
      <c r="BA348" s="96"/>
      <c r="BB348" s="96"/>
      <c r="BC348" s="96"/>
      <c r="BD348" s="96"/>
      <c r="BE348" s="96"/>
      <c r="BF348" s="96"/>
      <c r="BG348" s="96"/>
      <c r="BH348" s="96"/>
      <c r="BI348" s="96"/>
      <c r="BJ348" s="96"/>
      <c r="BK348" s="96"/>
      <c r="BL348" s="96"/>
      <c r="BM348" s="96"/>
      <c r="BN348" s="96"/>
      <c r="BO348" s="96"/>
      <c r="BP348" s="96"/>
      <c r="BQ348" s="96"/>
      <c r="BR348" s="96"/>
      <c r="BS348" s="96"/>
      <c r="BT348" s="96"/>
      <c r="BU348" s="96"/>
      <c r="BV348" s="96"/>
      <c r="BW348" s="96"/>
      <c r="BX348" s="96"/>
      <c r="BY348" s="96"/>
      <c r="BZ348" s="96"/>
      <c r="CA348" s="96"/>
      <c r="CB348" s="96"/>
      <c r="CC348" s="96"/>
      <c r="CD348" s="96"/>
      <c r="CE348" s="96"/>
      <c r="CF348" s="96"/>
    </row>
    <row r="349" spans="1:84" ht="20.399999999999999">
      <c r="A349" s="281">
        <v>45104.991125995366</v>
      </c>
      <c r="B349" s="96" t="s">
        <v>4548</v>
      </c>
      <c r="C349" s="251" t="str">
        <f t="array" ref="C349">UPPER(B349)</f>
        <v>ALAPATI.VEDAVALLI@GMAIL.COM</v>
      </c>
      <c r="D349" s="96" t="s">
        <v>3799</v>
      </c>
      <c r="E349" s="96" t="s">
        <v>4549</v>
      </c>
      <c r="F349" s="252" t="str">
        <f t="shared" si="1572"/>
        <v>ALAPATILAKSHMI VEDAVALLI TAYARAMMA</v>
      </c>
      <c r="G349" s="97">
        <v>4694686648</v>
      </c>
      <c r="H349" s="96" t="s">
        <v>18</v>
      </c>
      <c r="I349" s="96" t="s">
        <v>20</v>
      </c>
      <c r="J349" s="96" t="s">
        <v>4550</v>
      </c>
      <c r="K349" s="96" t="s">
        <v>30</v>
      </c>
      <c r="L349" s="96" t="s">
        <v>3573</v>
      </c>
      <c r="M349" s="96"/>
      <c r="N349" s="96"/>
      <c r="O349" s="96"/>
      <c r="P349" s="96"/>
      <c r="Q349" s="96" t="s">
        <v>23</v>
      </c>
      <c r="R349" s="96"/>
      <c r="S349" s="96" t="s">
        <v>1731</v>
      </c>
      <c r="T349" s="255" t="str">
        <f t="shared" si="1573"/>
        <v/>
      </c>
      <c r="U349" s="96" t="str">
        <f t="shared" ref="U349:V349" si="2161">IF(OR(($T349 = "Y"),ISNUMBER(SEARCH(U$1, $L349)), ISNUMBER(SEARCH(U$1, $N349)), ISNUMBER(SEARCH(U$1, $P349))), "Y", "")</f>
        <v/>
      </c>
      <c r="V349" s="255" t="str">
        <f t="shared" si="2161"/>
        <v/>
      </c>
      <c r="W349" s="96" t="str">
        <f t="shared" ref="W349:X349" si="2162">IF(OR(($V349="Y"),($T349 = "Y"),ISNUMBER(SEARCH(W$1, $L349)), ISNUMBER(SEARCH(W$1, $N349)), ISNUMBER(SEARCH(W$1, $P349))), "Y", "")</f>
        <v/>
      </c>
      <c r="X349" s="254" t="str">
        <f t="shared" si="2162"/>
        <v>Y</v>
      </c>
      <c r="Y349" s="255" t="str">
        <f t="shared" si="1576"/>
        <v/>
      </c>
      <c r="Z349" s="254" t="str">
        <f t="shared" ref="Z349:AA349" si="2163">IF(OR(($Y349="Y"),($T349 = "Y"),ISNUMBER(SEARCH(Z$1, $L349)), ISNUMBER(SEARCH(Z$1, $N349)), ISNUMBER(SEARCH(Z$1, $P349))), "Y", "")</f>
        <v>Y</v>
      </c>
      <c r="AA349" s="96" t="str">
        <f t="shared" si="2163"/>
        <v/>
      </c>
      <c r="AB349" s="96" t="str">
        <f t="shared" ref="AB349:AC349" si="2164">IF(OR(($T349 = "Y"),ISNUMBER(SEARCH(AB$1, $L349)), ISNUMBER(SEARCH(AB$1, $N349)), ISNUMBER(SEARCH(AB$1, $P349))), "Y", "")</f>
        <v/>
      </c>
      <c r="AC349" s="255" t="str">
        <f t="shared" si="2164"/>
        <v/>
      </c>
      <c r="AD349" s="96" t="str">
        <f t="shared" ref="AD349:AE349" si="2165">IF(OR(($AC349="Y"),($T349 = "Y"),ISNUMBER(SEARCH(AD$1, $L349)), ISNUMBER(SEARCH(AD$1, $N349)), ISNUMBER(SEARCH(AD$1, $P349))), "Y", "")</f>
        <v/>
      </c>
      <c r="AE349" s="96" t="str">
        <f t="shared" si="2165"/>
        <v/>
      </c>
      <c r="AF349" s="96" t="str">
        <f t="shared" si="1580"/>
        <v/>
      </c>
      <c r="AG349" s="15">
        <f t="shared" si="2145"/>
        <v>2</v>
      </c>
      <c r="AH349" s="96" t="s">
        <v>3546</v>
      </c>
      <c r="AI349" s="96" t="str">
        <f t="shared" si="1893"/>
        <v/>
      </c>
      <c r="AJ349" s="96" t="str">
        <f t="shared" si="1894"/>
        <v/>
      </c>
      <c r="AK349" s="235" t="str">
        <f t="shared" si="1895"/>
        <v>MP</v>
      </c>
      <c r="AL349" s="235" t="str">
        <f t="shared" si="1896"/>
        <v>MP</v>
      </c>
      <c r="AM349" s="262" t="str">
        <f t="shared" si="1897"/>
        <v/>
      </c>
      <c r="AN349" s="96" t="str">
        <f t="shared" si="1898"/>
        <v/>
      </c>
      <c r="AO349" s="264" t="str">
        <f t="shared" si="2124"/>
        <v/>
      </c>
      <c r="AP349" s="96" t="str">
        <f t="shared" si="1900"/>
        <v/>
      </c>
      <c r="AQ349" s="96" t="str">
        <f t="shared" si="1901"/>
        <v/>
      </c>
      <c r="AR349" s="96"/>
      <c r="AS349" s="96" t="str">
        <f t="shared" si="2019"/>
        <v/>
      </c>
      <c r="AT349" s="96"/>
      <c r="AU349" s="96" t="s">
        <v>3748</v>
      </c>
      <c r="AV349" s="96" t="s">
        <v>979</v>
      </c>
      <c r="AW349" s="96"/>
      <c r="AX349" s="96"/>
      <c r="AY349" s="96"/>
      <c r="AZ349" s="96"/>
      <c r="BA349" s="96"/>
      <c r="BB349" s="96"/>
      <c r="BC349" s="96"/>
      <c r="BD349" s="96"/>
      <c r="BE349" s="96"/>
      <c r="BF349" s="96"/>
      <c r="BG349" s="96"/>
      <c r="BH349" s="96"/>
      <c r="BI349" s="96"/>
      <c r="BJ349" s="96"/>
      <c r="BK349" s="96"/>
      <c r="BL349" s="96"/>
      <c r="BM349" s="96"/>
      <c r="BN349" s="96"/>
      <c r="BO349" s="96"/>
      <c r="BP349" s="96"/>
      <c r="BQ349" s="96"/>
      <c r="BR349" s="96"/>
      <c r="BS349" s="96"/>
      <c r="BT349" s="96"/>
      <c r="BU349" s="96"/>
      <c r="BV349" s="96"/>
      <c r="BW349" s="96"/>
      <c r="BX349" s="96"/>
      <c r="BY349" s="96"/>
      <c r="BZ349" s="96"/>
      <c r="CA349" s="96"/>
      <c r="CB349" s="96"/>
      <c r="CC349" s="96"/>
      <c r="CD349" s="96"/>
      <c r="CE349" s="96"/>
      <c r="CF349" s="96"/>
    </row>
    <row r="350" spans="1:84" ht="27.6">
      <c r="A350" s="281">
        <v>45105.304371678241</v>
      </c>
      <c r="B350" s="96" t="s">
        <v>3544</v>
      </c>
      <c r="C350" s="251" t="str">
        <f t="array" ref="C350">UPPER(B350)</f>
        <v>KRISHNA2171@YAHOO.COM</v>
      </c>
      <c r="D350" s="96" t="s">
        <v>87</v>
      </c>
      <c r="E350" s="96" t="s">
        <v>3545</v>
      </c>
      <c r="F350" s="252" t="str">
        <f t="shared" si="1572"/>
        <v>KRISHNAAMIN</v>
      </c>
      <c r="G350" s="97">
        <v>7813549565</v>
      </c>
      <c r="H350" s="96" t="s">
        <v>18</v>
      </c>
      <c r="I350" s="96" t="s">
        <v>35</v>
      </c>
      <c r="J350" s="96"/>
      <c r="K350" s="96"/>
      <c r="L350" s="96"/>
      <c r="M350" s="96" t="s">
        <v>30</v>
      </c>
      <c r="N350" s="96" t="s">
        <v>3498</v>
      </c>
      <c r="O350" s="96"/>
      <c r="P350" s="96"/>
      <c r="Q350" s="96" t="s">
        <v>23</v>
      </c>
      <c r="R350" s="96"/>
      <c r="S350" s="96" t="s">
        <v>1727</v>
      </c>
      <c r="T350" s="258" t="str">
        <f t="shared" si="1573"/>
        <v>Y</v>
      </c>
      <c r="U350" s="254" t="str">
        <f t="shared" ref="U350:V350" si="2166">IF(OR(($T350 = "Y"),ISNUMBER(SEARCH(U$1, $L350)), ISNUMBER(SEARCH(U$1, $N350)), ISNUMBER(SEARCH(U$1, $P350))), "Y", "")</f>
        <v>Y</v>
      </c>
      <c r="V350" s="258" t="str">
        <f t="shared" si="2166"/>
        <v>Y</v>
      </c>
      <c r="W350" s="254" t="str">
        <f t="shared" ref="W350:X350" si="2167">IF(OR(($V350="Y"),($T350 = "Y"),ISNUMBER(SEARCH(W$1, $L350)), ISNUMBER(SEARCH(W$1, $N350)), ISNUMBER(SEARCH(W$1, $P350))), "Y", "")</f>
        <v>Y</v>
      </c>
      <c r="X350" s="254" t="str">
        <f t="shared" si="2167"/>
        <v>Y</v>
      </c>
      <c r="Y350" s="258" t="str">
        <f t="shared" si="1576"/>
        <v>Y</v>
      </c>
      <c r="Z350" s="254" t="str">
        <f t="shared" ref="Z350:AA350" si="2168">IF(OR(($Y350="Y"),($T350 = "Y"),ISNUMBER(SEARCH(Z$1, $L350)), ISNUMBER(SEARCH(Z$1, $N350)), ISNUMBER(SEARCH(Z$1, $P350))), "Y", "")</f>
        <v>Y</v>
      </c>
      <c r="AA350" s="254" t="str">
        <f t="shared" si="2168"/>
        <v>Y</v>
      </c>
      <c r="AB350" s="254" t="str">
        <f t="shared" ref="AB350:AC350" si="2169">IF(OR(($T350 = "Y"),ISNUMBER(SEARCH(AB$1, $L350)), ISNUMBER(SEARCH(AB$1, $N350)), ISNUMBER(SEARCH(AB$1, $P350))), "Y", "")</f>
        <v>Y</v>
      </c>
      <c r="AC350" s="258" t="str">
        <f t="shared" si="2169"/>
        <v>Y</v>
      </c>
      <c r="AD350" s="254" t="str">
        <f t="shared" ref="AD350:AE350" si="2170">IF(OR(($AC350="Y"),($T350 = "Y"),ISNUMBER(SEARCH(AD$1, $L350)), ISNUMBER(SEARCH(AD$1, $N350)), ISNUMBER(SEARCH(AD$1, $P350))), "Y", "")</f>
        <v>Y</v>
      </c>
      <c r="AE350" s="254" t="str">
        <f t="shared" si="2170"/>
        <v>Y</v>
      </c>
      <c r="AF350" s="254" t="str">
        <f t="shared" si="1580"/>
        <v>Y</v>
      </c>
      <c r="AG350" s="15">
        <f t="shared" si="2145"/>
        <v>9</v>
      </c>
      <c r="AH350" s="250" t="s">
        <v>3631</v>
      </c>
      <c r="AI350" s="235" t="str">
        <f t="shared" si="1893"/>
        <v>Facility Volunteers</v>
      </c>
      <c r="AJ350" s="235" t="s">
        <v>3549</v>
      </c>
      <c r="AK350" s="235" t="str">
        <f t="shared" si="1895"/>
        <v>Facility Volunteers</v>
      </c>
      <c r="AL350" s="235" t="str">
        <f t="shared" si="1896"/>
        <v>Facility Volunteers</v>
      </c>
      <c r="AM350" s="256" t="str">
        <f t="shared" si="1897"/>
        <v>Facility Volunteers</v>
      </c>
      <c r="AN350" s="235" t="str">
        <f t="shared" si="1898"/>
        <v>Facility Volunteers</v>
      </c>
      <c r="AO350" s="257" t="str">
        <f t="shared" si="2124"/>
        <v>Facility Volunteers</v>
      </c>
      <c r="AP350" s="235" t="str">
        <f t="shared" si="1900"/>
        <v>Facility Volunteers</v>
      </c>
      <c r="AQ350" s="235" t="str">
        <f t="shared" si="1901"/>
        <v>Facility Volunteers</v>
      </c>
      <c r="AR350" s="96"/>
      <c r="AS350" s="235" t="str">
        <f t="shared" si="2019"/>
        <v>Facility Volunteers</v>
      </c>
      <c r="AT350" s="96"/>
      <c r="AU350" s="96"/>
      <c r="AV350" s="96"/>
      <c r="AW350" s="96"/>
      <c r="AX350" s="96"/>
      <c r="AY350" s="96"/>
      <c r="AZ350" s="96"/>
      <c r="BA350" s="96"/>
      <c r="BB350" s="96"/>
      <c r="BC350" s="96"/>
      <c r="BD350" s="96"/>
      <c r="BE350" s="96"/>
      <c r="BF350" s="96"/>
      <c r="BG350" s="96"/>
      <c r="BH350" s="96"/>
      <c r="BI350" s="96"/>
      <c r="BJ350" s="96"/>
      <c r="BK350" s="96"/>
      <c r="BL350" s="96"/>
      <c r="BM350" s="96"/>
      <c r="BN350" s="96"/>
      <c r="BO350" s="96"/>
      <c r="BP350" s="96"/>
      <c r="BQ350" s="96"/>
      <c r="BR350" s="96"/>
      <c r="BS350" s="96"/>
      <c r="BT350" s="96"/>
      <c r="BU350" s="96"/>
      <c r="BV350" s="96"/>
      <c r="BW350" s="96"/>
      <c r="BX350" s="96"/>
      <c r="BY350" s="96"/>
      <c r="BZ350" s="96"/>
      <c r="CA350" s="96"/>
      <c r="CB350" s="96"/>
      <c r="CC350" s="96"/>
      <c r="CD350" s="96"/>
      <c r="CE350" s="96"/>
      <c r="CF350" s="96"/>
    </row>
    <row r="351" spans="1:84" ht="27.6">
      <c r="A351" s="281">
        <v>45105.307413946764</v>
      </c>
      <c r="B351" s="96" t="s">
        <v>3918</v>
      </c>
      <c r="C351" s="251" t="str">
        <f t="array" ref="C351">UPPER(B351)</f>
        <v>CHINTAN2171@YAHOO.COM</v>
      </c>
      <c r="D351" s="96" t="s">
        <v>4551</v>
      </c>
      <c r="E351" s="96" t="s">
        <v>3545</v>
      </c>
      <c r="F351" s="252" t="str">
        <f t="shared" si="1572"/>
        <v>CHINTANAMIN</v>
      </c>
      <c r="G351" s="97">
        <v>6172304255</v>
      </c>
      <c r="H351" s="96" t="s">
        <v>18</v>
      </c>
      <c r="I351" s="96" t="s">
        <v>35</v>
      </c>
      <c r="J351" s="96"/>
      <c r="K351" s="96"/>
      <c r="L351" s="96"/>
      <c r="M351" s="96" t="s">
        <v>30</v>
      </c>
      <c r="N351" s="96" t="s">
        <v>3498</v>
      </c>
      <c r="O351" s="96"/>
      <c r="P351" s="96"/>
      <c r="Q351" s="96" t="s">
        <v>23</v>
      </c>
      <c r="R351" s="96"/>
      <c r="S351" s="96" t="s">
        <v>1727</v>
      </c>
      <c r="T351" s="258" t="str">
        <f t="shared" si="1573"/>
        <v>Y</v>
      </c>
      <c r="U351" s="254" t="str">
        <f t="shared" ref="U351:V351" si="2171">IF(OR(($T351 = "Y"),ISNUMBER(SEARCH(U$1, $L351)), ISNUMBER(SEARCH(U$1, $N351)), ISNUMBER(SEARCH(U$1, $P351))), "Y", "")</f>
        <v>Y</v>
      </c>
      <c r="V351" s="258" t="str">
        <f t="shared" si="2171"/>
        <v>Y</v>
      </c>
      <c r="W351" s="254" t="str">
        <f t="shared" ref="W351:X351" si="2172">IF(OR(($V351="Y"),($T351 = "Y"),ISNUMBER(SEARCH(W$1, $L351)), ISNUMBER(SEARCH(W$1, $N351)), ISNUMBER(SEARCH(W$1, $P351))), "Y", "")</f>
        <v>Y</v>
      </c>
      <c r="X351" s="254" t="str">
        <f t="shared" si="2172"/>
        <v>Y</v>
      </c>
      <c r="Y351" s="258" t="str">
        <f t="shared" si="1576"/>
        <v>Y</v>
      </c>
      <c r="Z351" s="254" t="str">
        <f t="shared" ref="Z351:AA351" si="2173">IF(OR(($Y351="Y"),($T351 = "Y"),ISNUMBER(SEARCH(Z$1, $L351)), ISNUMBER(SEARCH(Z$1, $N351)), ISNUMBER(SEARCH(Z$1, $P351))), "Y", "")</f>
        <v>Y</v>
      </c>
      <c r="AA351" s="254" t="str">
        <f t="shared" si="2173"/>
        <v>Y</v>
      </c>
      <c r="AB351" s="254" t="str">
        <f t="shared" ref="AB351:AC351" si="2174">IF(OR(($T351 = "Y"),ISNUMBER(SEARCH(AB$1, $L351)), ISNUMBER(SEARCH(AB$1, $N351)), ISNUMBER(SEARCH(AB$1, $P351))), "Y", "")</f>
        <v>Y</v>
      </c>
      <c r="AC351" s="258" t="str">
        <f t="shared" si="2174"/>
        <v>Y</v>
      </c>
      <c r="AD351" s="254" t="str">
        <f t="shared" ref="AD351:AE351" si="2175">IF(OR(($AC351="Y"),($T351 = "Y"),ISNUMBER(SEARCH(AD$1, $L351)), ISNUMBER(SEARCH(AD$1, $N351)), ISNUMBER(SEARCH(AD$1, $P351))), "Y", "")</f>
        <v>Y</v>
      </c>
      <c r="AE351" s="254" t="str">
        <f t="shared" si="2175"/>
        <v>Y</v>
      </c>
      <c r="AF351" s="254" t="str">
        <f t="shared" si="1580"/>
        <v>Y</v>
      </c>
      <c r="AG351" s="15">
        <f t="shared" si="2145"/>
        <v>9</v>
      </c>
      <c r="AH351" s="250" t="s">
        <v>3631</v>
      </c>
      <c r="AI351" s="235" t="str">
        <f t="shared" si="1893"/>
        <v>Facility Volunteers</v>
      </c>
      <c r="AJ351" s="235" t="s">
        <v>3549</v>
      </c>
      <c r="AK351" s="235" t="str">
        <f t="shared" si="1895"/>
        <v>Facility Volunteers</v>
      </c>
      <c r="AL351" s="235" t="str">
        <f t="shared" si="1896"/>
        <v>Facility Volunteers</v>
      </c>
      <c r="AM351" s="256" t="str">
        <f t="shared" si="1897"/>
        <v>Facility Volunteers</v>
      </c>
      <c r="AN351" s="235" t="str">
        <f t="shared" si="1898"/>
        <v>Facility Volunteers</v>
      </c>
      <c r="AO351" s="257" t="str">
        <f t="shared" si="2124"/>
        <v>Facility Volunteers</v>
      </c>
      <c r="AP351" s="235" t="str">
        <f t="shared" si="1900"/>
        <v>Facility Volunteers</v>
      </c>
      <c r="AQ351" s="235" t="str">
        <f t="shared" si="1901"/>
        <v>Facility Volunteers</v>
      </c>
      <c r="AR351" s="96"/>
      <c r="AS351" s="235" t="str">
        <f t="shared" si="2019"/>
        <v>Facility Volunteers</v>
      </c>
      <c r="AT351" s="96"/>
      <c r="AU351" s="96"/>
      <c r="AV351" s="96"/>
      <c r="AW351" s="96"/>
      <c r="AX351" s="96"/>
      <c r="AY351" s="96"/>
      <c r="AZ351" s="96"/>
      <c r="BA351" s="96"/>
      <c r="BB351" s="96"/>
      <c r="BC351" s="96"/>
      <c r="BD351" s="96"/>
      <c r="BE351" s="96"/>
      <c r="BF351" s="96"/>
      <c r="BG351" s="96"/>
      <c r="BH351" s="96"/>
      <c r="BI351" s="96"/>
      <c r="BJ351" s="96"/>
      <c r="BK351" s="96"/>
      <c r="BL351" s="96"/>
      <c r="BM351" s="96"/>
      <c r="BN351" s="96"/>
      <c r="BO351" s="96"/>
      <c r="BP351" s="96"/>
      <c r="BQ351" s="96"/>
      <c r="BR351" s="96"/>
      <c r="BS351" s="96"/>
      <c r="BT351" s="96"/>
      <c r="BU351" s="96"/>
      <c r="BV351" s="96"/>
      <c r="BW351" s="96"/>
      <c r="BX351" s="96"/>
      <c r="BY351" s="96"/>
      <c r="BZ351" s="96"/>
      <c r="CA351" s="96"/>
      <c r="CB351" s="96"/>
      <c r="CC351" s="96"/>
      <c r="CD351" s="96"/>
      <c r="CE351" s="96"/>
      <c r="CF351" s="96"/>
    </row>
    <row r="352" spans="1:84" ht="20.399999999999999">
      <c r="A352" s="281">
        <v>45105.359114340274</v>
      </c>
      <c r="B352" s="96" t="s">
        <v>4552</v>
      </c>
      <c r="C352" s="251" t="str">
        <f t="array" ref="C352">UPPER(B352)</f>
        <v>SESHA@SIRIPURAPU.NET</v>
      </c>
      <c r="D352" s="96" t="s">
        <v>4553</v>
      </c>
      <c r="E352" s="96" t="s">
        <v>4554</v>
      </c>
      <c r="F352" s="252" t="str">
        <f t="shared" si="1572"/>
        <v>SESHASIRIPURAPU</v>
      </c>
      <c r="G352" s="97">
        <v>3478048879</v>
      </c>
      <c r="H352" s="96" t="s">
        <v>752</v>
      </c>
      <c r="I352" s="96" t="s">
        <v>35</v>
      </c>
      <c r="J352" s="96"/>
      <c r="K352" s="96"/>
      <c r="L352" s="96"/>
      <c r="M352" s="96" t="s">
        <v>156</v>
      </c>
      <c r="N352" s="96" t="s">
        <v>4447</v>
      </c>
      <c r="O352" s="96"/>
      <c r="P352" s="96"/>
      <c r="Q352" s="96" t="s">
        <v>23</v>
      </c>
      <c r="R352" s="96"/>
      <c r="S352" s="96" t="s">
        <v>1727</v>
      </c>
      <c r="T352" s="255" t="str">
        <f t="shared" si="1573"/>
        <v/>
      </c>
      <c r="U352" s="96" t="str">
        <f t="shared" ref="U352:V352" si="2176">IF(OR(($T352 = "Y"),ISNUMBER(SEARCH(U$1, $L352)), ISNUMBER(SEARCH(U$1, $N352)), ISNUMBER(SEARCH(U$1, $P352))), "Y", "")</f>
        <v/>
      </c>
      <c r="V352" s="255" t="str">
        <f t="shared" si="2176"/>
        <v/>
      </c>
      <c r="W352" s="96" t="str">
        <f t="shared" ref="W352:X352" si="2177">IF(OR(($V352="Y"),($T352 = "Y"),ISNUMBER(SEARCH(W$1, $L352)), ISNUMBER(SEARCH(W$1, $N352)), ISNUMBER(SEARCH(W$1, $P352))), "Y", "")</f>
        <v/>
      </c>
      <c r="X352" s="96" t="str">
        <f t="shared" si="2177"/>
        <v/>
      </c>
      <c r="Y352" s="255" t="str">
        <f t="shared" si="1576"/>
        <v/>
      </c>
      <c r="Z352" s="96" t="str">
        <f t="shared" ref="Z352:AA352" si="2178">IF(OR(($Y352="Y"),($T352 = "Y"),ISNUMBER(SEARCH(Z$1, $L352)), ISNUMBER(SEARCH(Z$1, $N352)), ISNUMBER(SEARCH(Z$1, $P352))), "Y", "")</f>
        <v/>
      </c>
      <c r="AA352" s="96" t="str">
        <f t="shared" si="2178"/>
        <v/>
      </c>
      <c r="AB352" s="254" t="str">
        <f t="shared" ref="AB352:AC352" si="2179">IF(OR(($T352 = "Y"),ISNUMBER(SEARCH(AB$1, $L352)), ISNUMBER(SEARCH(AB$1, $N352)), ISNUMBER(SEARCH(AB$1, $P352))), "Y", "")</f>
        <v>Y</v>
      </c>
      <c r="AC352" s="258" t="str">
        <f t="shared" si="2179"/>
        <v>Y</v>
      </c>
      <c r="AD352" s="254" t="str">
        <f t="shared" ref="AD352:AE352" si="2180">IF(OR(($AC352="Y"),($T352 = "Y"),ISNUMBER(SEARCH(AD$1, $L352)), ISNUMBER(SEARCH(AD$1, $N352)), ISNUMBER(SEARCH(AD$1, $P352))), "Y", "")</f>
        <v>Y</v>
      </c>
      <c r="AE352" s="254" t="str">
        <f t="shared" si="2180"/>
        <v>Y</v>
      </c>
      <c r="AF352" s="96" t="str">
        <f t="shared" si="1580"/>
        <v/>
      </c>
      <c r="AG352" s="15">
        <f t="shared" si="2145"/>
        <v>3</v>
      </c>
      <c r="AH352" s="96" t="s">
        <v>3539</v>
      </c>
      <c r="AI352" s="96"/>
      <c r="AJ352" s="96"/>
      <c r="AK352" s="96"/>
      <c r="AL352" s="96"/>
      <c r="AM352" s="262"/>
      <c r="AN352" s="96"/>
      <c r="AO352" s="264"/>
      <c r="AP352" s="96"/>
      <c r="AQ352" s="96"/>
      <c r="AR352" s="96"/>
      <c r="AS352" s="96"/>
      <c r="AT352" s="96"/>
      <c r="AU352" s="96"/>
      <c r="AV352" s="96"/>
      <c r="AW352" s="96"/>
      <c r="AX352" s="96"/>
      <c r="AY352" s="96"/>
      <c r="AZ352" s="96"/>
      <c r="BA352" s="96"/>
      <c r="BB352" s="96"/>
      <c r="BC352" s="96"/>
      <c r="BD352" s="96"/>
      <c r="BE352" s="96"/>
      <c r="BF352" s="96"/>
      <c r="BG352" s="96"/>
      <c r="BH352" s="96"/>
      <c r="BI352" s="96"/>
      <c r="BJ352" s="96"/>
      <c r="BK352" s="96"/>
      <c r="BL352" s="96"/>
      <c r="BM352" s="96"/>
      <c r="BN352" s="96"/>
      <c r="BO352" s="96"/>
      <c r="BP352" s="96"/>
      <c r="BQ352" s="96"/>
      <c r="BR352" s="96"/>
      <c r="BS352" s="96"/>
      <c r="BT352" s="96"/>
      <c r="BU352" s="96"/>
      <c r="BV352" s="96"/>
      <c r="BW352" s="96"/>
      <c r="BX352" s="96"/>
      <c r="BY352" s="96"/>
      <c r="BZ352" s="96"/>
      <c r="CA352" s="96"/>
      <c r="CB352" s="96"/>
      <c r="CC352" s="96"/>
      <c r="CD352" s="96"/>
      <c r="CE352" s="96"/>
      <c r="CF352" s="96"/>
    </row>
    <row r="353" spans="1:84" ht="20.399999999999999">
      <c r="A353" s="281">
        <v>45105.360414513889</v>
      </c>
      <c r="B353" s="96" t="s">
        <v>4552</v>
      </c>
      <c r="C353" s="251" t="str">
        <f t="array" ref="C353">UPPER(B353)</f>
        <v>SESHA@SIRIPURAPU.NET</v>
      </c>
      <c r="D353" s="96" t="s">
        <v>596</v>
      </c>
      <c r="E353" s="96" t="s">
        <v>4554</v>
      </c>
      <c r="F353" s="252" t="str">
        <f t="shared" si="1572"/>
        <v>SRIVIDYASIRIPURAPU</v>
      </c>
      <c r="G353" s="97">
        <v>3478048879</v>
      </c>
      <c r="H353" s="96" t="s">
        <v>752</v>
      </c>
      <c r="I353" s="96" t="s">
        <v>35</v>
      </c>
      <c r="J353" s="96"/>
      <c r="K353" s="96"/>
      <c r="L353" s="96"/>
      <c r="M353" s="96" t="s">
        <v>156</v>
      </c>
      <c r="N353" s="96" t="s">
        <v>4555</v>
      </c>
      <c r="O353" s="96"/>
      <c r="P353" s="96"/>
      <c r="Q353" s="96" t="s">
        <v>23</v>
      </c>
      <c r="R353" s="96"/>
      <c r="S353" s="96" t="s">
        <v>1731</v>
      </c>
      <c r="T353" s="255" t="str">
        <f t="shared" si="1573"/>
        <v/>
      </c>
      <c r="U353" s="96" t="str">
        <f t="shared" ref="U353:V353" si="2181">IF(OR(($T353 = "Y"),ISNUMBER(SEARCH(U$1, $L353)), ISNUMBER(SEARCH(U$1, $N353)), ISNUMBER(SEARCH(U$1, $P353))), "Y", "")</f>
        <v/>
      </c>
      <c r="V353" s="255" t="str">
        <f t="shared" si="2181"/>
        <v/>
      </c>
      <c r="W353" s="96" t="str">
        <f t="shared" ref="W353:X353" si="2182">IF(OR(($V353="Y"),($T353 = "Y"),ISNUMBER(SEARCH(W$1, $L353)), ISNUMBER(SEARCH(W$1, $N353)), ISNUMBER(SEARCH(W$1, $P353))), "Y", "")</f>
        <v/>
      </c>
      <c r="X353" s="96" t="str">
        <f t="shared" si="2182"/>
        <v/>
      </c>
      <c r="Y353" s="255" t="str">
        <f t="shared" si="1576"/>
        <v/>
      </c>
      <c r="Z353" s="96" t="str">
        <f t="shared" ref="Z353:AA353" si="2183">IF(OR(($Y353="Y"),($T353 = "Y"),ISNUMBER(SEARCH(Z$1, $L353)), ISNUMBER(SEARCH(Z$1, $N353)), ISNUMBER(SEARCH(Z$1, $P353))), "Y", "")</f>
        <v/>
      </c>
      <c r="AA353" s="96" t="str">
        <f t="shared" si="2183"/>
        <v/>
      </c>
      <c r="AB353" s="254" t="str">
        <f t="shared" ref="AB353:AC353" si="2184">IF(OR(($T353 = "Y"),ISNUMBER(SEARCH(AB$1, $L353)), ISNUMBER(SEARCH(AB$1, $N353)), ISNUMBER(SEARCH(AB$1, $P353))), "Y", "")</f>
        <v>Y</v>
      </c>
      <c r="AC353" s="255" t="str">
        <f t="shared" si="2184"/>
        <v/>
      </c>
      <c r="AD353" s="254" t="str">
        <f t="shared" ref="AD353:AE353" si="2185">IF(OR(($AC353="Y"),($T353 = "Y"),ISNUMBER(SEARCH(AD$1, $L353)), ISNUMBER(SEARCH(AD$1, $N353)), ISNUMBER(SEARCH(AD$1, $P353))), "Y", "")</f>
        <v>Y</v>
      </c>
      <c r="AE353" s="96" t="str">
        <f t="shared" si="2185"/>
        <v/>
      </c>
      <c r="AF353" s="96" t="str">
        <f t="shared" si="1580"/>
        <v/>
      </c>
      <c r="AG353" s="15">
        <f t="shared" si="2145"/>
        <v>2</v>
      </c>
      <c r="AH353" s="96" t="s">
        <v>3546</v>
      </c>
      <c r="AI353" s="96" t="str">
        <f>IF((U353="Y"),AH353,"")</f>
        <v/>
      </c>
      <c r="AJ353" s="96" t="str">
        <f>IF((W353="Y"),AH353,"")</f>
        <v/>
      </c>
      <c r="AK353" s="96" t="str">
        <f>IF((X353="Y"),AH353,"")</f>
        <v/>
      </c>
      <c r="AL353" s="96" t="str">
        <f>IF((Z353="Y"),AH353,"")</f>
        <v/>
      </c>
      <c r="AM353" s="262" t="str">
        <f>IF((AA353="Y"),AH353,"")</f>
        <v/>
      </c>
      <c r="AN353" s="235" t="str">
        <f>IF((AB353="Y"),AH353,"")</f>
        <v>MP</v>
      </c>
      <c r="AO353" s="257" t="str">
        <f>IF((AB353="Y"),AH353,"")</f>
        <v>MP</v>
      </c>
      <c r="AP353" s="235" t="str">
        <f>IF((AD353="Y"),AH353,"")</f>
        <v>MP</v>
      </c>
      <c r="AQ353" s="96" t="str">
        <f>IF((AE353="Y"),AH353,"")</f>
        <v/>
      </c>
      <c r="AR353" s="96"/>
      <c r="AS353" s="96" t="str">
        <f>IF((AF353="Y"),AH353,"")</f>
        <v/>
      </c>
      <c r="AT353" s="96"/>
      <c r="AU353" s="96"/>
      <c r="AV353" s="96"/>
      <c r="AW353" s="96"/>
      <c r="AX353" s="96"/>
      <c r="AY353" s="96"/>
      <c r="AZ353" s="96"/>
      <c r="BA353" s="96"/>
      <c r="BB353" s="96"/>
      <c r="BC353" s="96"/>
      <c r="BD353" s="96"/>
      <c r="BE353" s="96"/>
      <c r="BF353" s="96"/>
      <c r="BG353" s="96"/>
      <c r="BH353" s="96"/>
      <c r="BI353" s="96"/>
      <c r="BJ353" s="96"/>
      <c r="BK353" s="96"/>
      <c r="BL353" s="96"/>
      <c r="BM353" s="96"/>
      <c r="BN353" s="96"/>
      <c r="BO353" s="96"/>
      <c r="BP353" s="96"/>
      <c r="BQ353" s="96"/>
      <c r="BR353" s="96"/>
      <c r="BS353" s="96"/>
      <c r="BT353" s="96"/>
      <c r="BU353" s="96"/>
      <c r="BV353" s="96"/>
      <c r="BW353" s="96"/>
      <c r="BX353" s="96"/>
      <c r="BY353" s="96"/>
      <c r="BZ353" s="96"/>
      <c r="CA353" s="96"/>
      <c r="CB353" s="96"/>
      <c r="CC353" s="96"/>
      <c r="CD353" s="96"/>
      <c r="CE353" s="96"/>
      <c r="CF353" s="96"/>
    </row>
    <row r="354" spans="1:84" ht="20.399999999999999">
      <c r="A354" s="281">
        <v>45105.636004178239</v>
      </c>
      <c r="B354" s="96" t="s">
        <v>4437</v>
      </c>
      <c r="C354" s="251" t="str">
        <f t="array" ref="C354">UPPER(B354)</f>
        <v>RAMNIK@DIAMANDEL.COM</v>
      </c>
      <c r="D354" s="96" t="s">
        <v>4438</v>
      </c>
      <c r="E354" s="96" t="s">
        <v>4439</v>
      </c>
      <c r="F354" s="252" t="str">
        <f t="shared" si="1572"/>
        <v>RAMNIKMODHA</v>
      </c>
      <c r="G354" s="97">
        <v>2252664581</v>
      </c>
      <c r="H354" s="96" t="s">
        <v>18</v>
      </c>
      <c r="I354" s="96" t="s">
        <v>2493</v>
      </c>
      <c r="J354" s="96"/>
      <c r="K354" s="96"/>
      <c r="L354" s="96"/>
      <c r="M354" s="96"/>
      <c r="N354" s="96"/>
      <c r="O354" s="96"/>
      <c r="P354" s="96" t="s">
        <v>4556</v>
      </c>
      <c r="Q354" s="96" t="s">
        <v>23</v>
      </c>
      <c r="R354" s="96"/>
      <c r="S354" s="96" t="s">
        <v>1727</v>
      </c>
      <c r="T354" s="255" t="str">
        <f t="shared" si="1573"/>
        <v/>
      </c>
      <c r="U354" s="96" t="str">
        <f t="shared" ref="U354:V354" si="2186">IF(OR(($T354 = "Y"),ISNUMBER(SEARCH(U$1, $L354)), ISNUMBER(SEARCH(U$1, $N354)), ISNUMBER(SEARCH(U$1, $P354))), "Y", "")</f>
        <v/>
      </c>
      <c r="V354" s="255" t="str">
        <f t="shared" si="2186"/>
        <v/>
      </c>
      <c r="W354" s="96" t="str">
        <f t="shared" ref="W354:X354" si="2187">IF(OR(($V354="Y"),($T354 = "Y"),ISNUMBER(SEARCH(W$1, $L354)), ISNUMBER(SEARCH(W$1, $N354)), ISNUMBER(SEARCH(W$1, $P354))), "Y", "")</f>
        <v/>
      </c>
      <c r="X354" s="254" t="str">
        <f t="shared" si="2187"/>
        <v>Y</v>
      </c>
      <c r="Y354" s="255" t="str">
        <f t="shared" si="1576"/>
        <v/>
      </c>
      <c r="Z354" s="96" t="str">
        <f t="shared" ref="Z354:AA354" si="2188">IF(OR(($Y354="Y"),($T354 = "Y"),ISNUMBER(SEARCH(Z$1, $L354)), ISNUMBER(SEARCH(Z$1, $N354)), ISNUMBER(SEARCH(Z$1, $P354))), "Y", "")</f>
        <v/>
      </c>
      <c r="AA354" s="254" t="str">
        <f t="shared" si="2188"/>
        <v>Y</v>
      </c>
      <c r="AB354" s="254" t="str">
        <f t="shared" ref="AB354:AC354" si="2189">IF(OR(($T354 = "Y"),ISNUMBER(SEARCH(AB$1, $L354)), ISNUMBER(SEARCH(AB$1, $N354)), ISNUMBER(SEARCH(AB$1, $P354))), "Y", "")</f>
        <v>Y</v>
      </c>
      <c r="AC354" s="258" t="str">
        <f t="shared" si="2189"/>
        <v>Y</v>
      </c>
      <c r="AD354" s="254" t="str">
        <f t="shared" ref="AD354:AE354" si="2190">IF(OR(($AC354="Y"),($T354 = "Y"),ISNUMBER(SEARCH(AD$1, $L354)), ISNUMBER(SEARCH(AD$1, $N354)), ISNUMBER(SEARCH(AD$1, $P354))), "Y", "")</f>
        <v>Y</v>
      </c>
      <c r="AE354" s="254" t="str">
        <f t="shared" si="2190"/>
        <v>Y</v>
      </c>
      <c r="AF354" s="96" t="str">
        <f t="shared" si="1580"/>
        <v/>
      </c>
      <c r="AG354" s="15">
        <f t="shared" si="2145"/>
        <v>5</v>
      </c>
      <c r="AH354" s="96" t="s">
        <v>3539</v>
      </c>
      <c r="AI354" s="96"/>
      <c r="AJ354" s="96"/>
      <c r="AK354" s="96"/>
      <c r="AL354" s="96"/>
      <c r="AM354" s="262"/>
      <c r="AN354" s="96"/>
      <c r="AO354" s="264"/>
      <c r="AP354" s="96"/>
      <c r="AQ354" s="96"/>
      <c r="AR354" s="96"/>
      <c r="AS354" s="96"/>
      <c r="AT354" s="96"/>
      <c r="AU354" s="96"/>
      <c r="AV354" s="96"/>
      <c r="AW354" s="96"/>
      <c r="AX354" s="96"/>
      <c r="AY354" s="96"/>
      <c r="AZ354" s="96"/>
      <c r="BA354" s="96"/>
      <c r="BB354" s="96"/>
      <c r="BC354" s="96"/>
      <c r="BD354" s="96"/>
      <c r="BE354" s="96"/>
      <c r="BF354" s="96"/>
      <c r="BG354" s="96"/>
      <c r="BH354" s="96"/>
      <c r="BI354" s="96"/>
      <c r="BJ354" s="96"/>
      <c r="BK354" s="96"/>
      <c r="BL354" s="96"/>
      <c r="BM354" s="96"/>
      <c r="BN354" s="96"/>
      <c r="BO354" s="96"/>
      <c r="BP354" s="96"/>
      <c r="BQ354" s="96"/>
      <c r="BR354" s="96"/>
      <c r="BS354" s="96"/>
      <c r="BT354" s="96"/>
      <c r="BU354" s="96"/>
      <c r="BV354" s="96"/>
      <c r="BW354" s="96"/>
      <c r="BX354" s="96"/>
      <c r="BY354" s="96"/>
      <c r="BZ354" s="96"/>
      <c r="CA354" s="96"/>
      <c r="CB354" s="96"/>
      <c r="CC354" s="96"/>
      <c r="CD354" s="96"/>
      <c r="CE354" s="96"/>
      <c r="CF354" s="96"/>
    </row>
    <row r="355" spans="1:84" ht="20.399999999999999">
      <c r="A355" s="281">
        <v>45105.641724097222</v>
      </c>
      <c r="B355" s="96" t="s">
        <v>4557</v>
      </c>
      <c r="C355" s="251" t="str">
        <f t="array" ref="C355">UPPER(B355)</f>
        <v>PAVITHRAVAID@GMAIL.COM</v>
      </c>
      <c r="D355" s="96" t="s">
        <v>4558</v>
      </c>
      <c r="E355" s="96" t="s">
        <v>4559</v>
      </c>
      <c r="F355" s="252" t="str">
        <f t="shared" si="1572"/>
        <v>PAVIVAIDEESWARAN</v>
      </c>
      <c r="G355" s="97">
        <v>7172655470</v>
      </c>
      <c r="H355" s="96" t="s">
        <v>18</v>
      </c>
      <c r="I355" s="96" t="s">
        <v>2493</v>
      </c>
      <c r="J355" s="96"/>
      <c r="K355" s="96"/>
      <c r="L355" s="96"/>
      <c r="M355" s="96"/>
      <c r="N355" s="96"/>
      <c r="O355" s="96"/>
      <c r="P355" s="96" t="s">
        <v>3775</v>
      </c>
      <c r="Q355" s="96" t="s">
        <v>23</v>
      </c>
      <c r="R355" s="96"/>
      <c r="S355" s="96" t="s">
        <v>1731</v>
      </c>
      <c r="T355" s="255" t="str">
        <f t="shared" si="1573"/>
        <v/>
      </c>
      <c r="U355" s="96" t="str">
        <f t="shared" ref="U355:V355" si="2191">IF(OR(($T355 = "Y"),ISNUMBER(SEARCH(U$1, $L355)), ISNUMBER(SEARCH(U$1, $N355)), ISNUMBER(SEARCH(U$1, $P355))), "Y", "")</f>
        <v/>
      </c>
      <c r="V355" s="255" t="str">
        <f t="shared" si="2191"/>
        <v/>
      </c>
      <c r="W355" s="96" t="str">
        <f t="shared" ref="W355:X355" si="2192">IF(OR(($V355="Y"),($T355 = "Y"),ISNUMBER(SEARCH(W$1, $L355)), ISNUMBER(SEARCH(W$1, $N355)), ISNUMBER(SEARCH(W$1, $P355))), "Y", "")</f>
        <v/>
      </c>
      <c r="X355" s="96" t="str">
        <f t="shared" si="2192"/>
        <v/>
      </c>
      <c r="Y355" s="258" t="str">
        <f t="shared" si="1576"/>
        <v>Y</v>
      </c>
      <c r="Z355" s="254" t="str">
        <f t="shared" ref="Z355:AA355" si="2193">IF(OR(($Y355="Y"),($T355 = "Y"),ISNUMBER(SEARCH(Z$1, $L355)), ISNUMBER(SEARCH(Z$1, $N355)), ISNUMBER(SEARCH(Z$1, $P355))), "Y", "")</f>
        <v>Y</v>
      </c>
      <c r="AA355" s="254" t="str">
        <f t="shared" si="2193"/>
        <v>Y</v>
      </c>
      <c r="AB355" s="254" t="str">
        <f t="shared" ref="AB355:AC355" si="2194">IF(OR(($T355 = "Y"),ISNUMBER(SEARCH(AB$1, $L355)), ISNUMBER(SEARCH(AB$1, $N355)), ISNUMBER(SEARCH(AB$1, $P355))), "Y", "")</f>
        <v>Y</v>
      </c>
      <c r="AC355" s="255" t="str">
        <f t="shared" si="2194"/>
        <v/>
      </c>
      <c r="AD355" s="96" t="str">
        <f t="shared" ref="AD355:AE355" si="2195">IF(OR(($AC355="Y"),($T355 = "Y"),ISNUMBER(SEARCH(AD$1, $L355)), ISNUMBER(SEARCH(AD$1, $N355)), ISNUMBER(SEARCH(AD$1, $P355))), "Y", "")</f>
        <v/>
      </c>
      <c r="AE355" s="96" t="str">
        <f t="shared" si="2195"/>
        <v/>
      </c>
      <c r="AF355" s="96" t="str">
        <f t="shared" si="1580"/>
        <v/>
      </c>
      <c r="AG355" s="15">
        <f t="shared" si="2145"/>
        <v>3</v>
      </c>
      <c r="AH355" s="250" t="s">
        <v>3631</v>
      </c>
      <c r="AI355" s="96" t="str">
        <f>IF((H355="Y"),AH355,"")</f>
        <v/>
      </c>
      <c r="AJ355" s="96" t="str">
        <f>IF((U355="Y"),AH355,"")</f>
        <v/>
      </c>
      <c r="AK355" s="96" t="str">
        <f>IF((W355="Y"),AH355,"")</f>
        <v/>
      </c>
      <c r="AL355" s="277" t="str">
        <f t="shared" ref="AL355:AL358" si="2196">IF((Z355="Y"),AH355,"")</f>
        <v>Facility Volunteers</v>
      </c>
      <c r="AM355" s="278" t="str">
        <f t="shared" ref="AM355:AM358" si="2197">IF((AA355="Y"),AH355,"")</f>
        <v>Facility Volunteers</v>
      </c>
      <c r="AN355" s="277" t="str">
        <f t="shared" ref="AN355:AN358" si="2198">IF((AB355="Y"),AH355,"")</f>
        <v>Facility Volunteers</v>
      </c>
      <c r="AO355" s="279" t="str">
        <f t="shared" ref="AO355:AO358" si="2199">IF((AB355="Y"),AH355,"")</f>
        <v>Facility Volunteers</v>
      </c>
      <c r="AP355" s="96" t="str">
        <f t="shared" ref="AP355:AP358" si="2200">IF((AD355="Y"),AH355,"")</f>
        <v/>
      </c>
      <c r="AQ355" s="96" t="str">
        <f t="shared" ref="AQ355:AQ358" si="2201">IF((AE355="Y"),AH355,"")</f>
        <v/>
      </c>
      <c r="AR355" s="96"/>
      <c r="AS355" s="96" t="str">
        <f t="shared" ref="AS355:AS358" si="2202">IF((AF355="Y"),AH355,"")</f>
        <v/>
      </c>
      <c r="AT355" s="237" t="e">
        <f t="shared" ref="AT355:AT403" si="2203">VLOOKUP(B355,AW:AX,2,0)</f>
        <v>#N/A</v>
      </c>
      <c r="AU355" s="277" t="s">
        <v>2662</v>
      </c>
      <c r="AV355" s="277" t="s">
        <v>979</v>
      </c>
      <c r="AW355" s="96"/>
      <c r="AX355" s="96"/>
      <c r="AY355" s="96"/>
      <c r="AZ355" s="96"/>
      <c r="BA355" s="96"/>
      <c r="BB355" s="96"/>
      <c r="BC355" s="96"/>
      <c r="BD355" s="96"/>
      <c r="BE355" s="96"/>
      <c r="BF355" s="96"/>
      <c r="BG355" s="96"/>
      <c r="BH355" s="96"/>
      <c r="BI355" s="96"/>
      <c r="BJ355" s="96"/>
      <c r="BK355" s="96"/>
      <c r="BL355" s="96"/>
      <c r="BM355" s="96"/>
      <c r="BN355" s="96"/>
      <c r="BO355" s="96"/>
      <c r="BP355" s="96"/>
      <c r="BQ355" s="96"/>
      <c r="BR355" s="96"/>
      <c r="BS355" s="96"/>
      <c r="BT355" s="96"/>
      <c r="BU355" s="96"/>
      <c r="BV355" s="96"/>
      <c r="BW355" s="96"/>
      <c r="BX355" s="96"/>
      <c r="BY355" s="96"/>
      <c r="BZ355" s="96"/>
      <c r="CA355" s="96"/>
      <c r="CB355" s="96"/>
      <c r="CC355" s="96"/>
      <c r="CD355" s="96"/>
      <c r="CE355" s="96"/>
      <c r="CF355" s="96"/>
    </row>
    <row r="356" spans="1:84" ht="20.399999999999999">
      <c r="A356" s="281">
        <v>45105.657932326387</v>
      </c>
      <c r="B356" s="96" t="s">
        <v>4560</v>
      </c>
      <c r="C356" s="251" t="str">
        <f t="array" ref="C356">UPPER(B356)</f>
        <v>GEETA@DIAMANDEL.COM</v>
      </c>
      <c r="D356" s="96" t="s">
        <v>422</v>
      </c>
      <c r="E356" s="96" t="s">
        <v>4439</v>
      </c>
      <c r="F356" s="252" t="str">
        <f t="shared" si="1572"/>
        <v>GEETAMODHA</v>
      </c>
      <c r="G356" s="97">
        <v>2252669954</v>
      </c>
      <c r="H356" s="96" t="s">
        <v>18</v>
      </c>
      <c r="I356" s="96" t="s">
        <v>20</v>
      </c>
      <c r="J356" s="96" t="s">
        <v>422</v>
      </c>
      <c r="K356" s="96" t="s">
        <v>156</v>
      </c>
      <c r="L356" s="96" t="s">
        <v>4561</v>
      </c>
      <c r="M356" s="96"/>
      <c r="N356" s="96"/>
      <c r="O356" s="96"/>
      <c r="P356" s="96"/>
      <c r="Q356" s="96" t="s">
        <v>23</v>
      </c>
      <c r="R356" s="96"/>
      <c r="S356" s="96" t="s">
        <v>1731</v>
      </c>
      <c r="T356" s="255" t="str">
        <f t="shared" si="1573"/>
        <v/>
      </c>
      <c r="U356" s="96" t="str">
        <f t="shared" ref="U356:V356" si="2204">IF(OR(($T356 = "Y"),ISNUMBER(SEARCH(U$1, $L356)), ISNUMBER(SEARCH(U$1, $N356)), ISNUMBER(SEARCH(U$1, $P356))), "Y", "")</f>
        <v/>
      </c>
      <c r="V356" s="255" t="str">
        <f t="shared" si="2204"/>
        <v/>
      </c>
      <c r="W356" s="254" t="str">
        <f t="shared" ref="W356:X356" si="2205">IF(OR(($V356="Y"),($T356 = "Y"),ISNUMBER(SEARCH(W$1, $L356)), ISNUMBER(SEARCH(W$1, $N356)), ISNUMBER(SEARCH(W$1, $P356))), "Y", "")</f>
        <v>Y</v>
      </c>
      <c r="X356" s="254" t="str">
        <f t="shared" si="2205"/>
        <v>Y</v>
      </c>
      <c r="Y356" s="255" t="str">
        <f t="shared" si="1576"/>
        <v/>
      </c>
      <c r="Z356" s="96" t="str">
        <f t="shared" ref="Z356:AA356" si="2206">IF(OR(($Y356="Y"),($T356 = "Y"),ISNUMBER(SEARCH(Z$1, $L356)), ISNUMBER(SEARCH(Z$1, $N356)), ISNUMBER(SEARCH(Z$1, $P356))), "Y", "")</f>
        <v/>
      </c>
      <c r="AA356" s="254" t="str">
        <f t="shared" si="2206"/>
        <v>Y</v>
      </c>
      <c r="AB356" s="96" t="str">
        <f t="shared" ref="AB356:AC356" si="2207">IF(OR(($T356 = "Y"),ISNUMBER(SEARCH(AB$1, $L356)), ISNUMBER(SEARCH(AB$1, $N356)), ISNUMBER(SEARCH(AB$1, $P356))), "Y", "")</f>
        <v/>
      </c>
      <c r="AC356" s="255" t="str">
        <f t="shared" si="2207"/>
        <v/>
      </c>
      <c r="AD356" s="96" t="str">
        <f t="shared" ref="AD356:AE356" si="2208">IF(OR(($AC356="Y"),($T356 = "Y"),ISNUMBER(SEARCH(AD$1, $L356)), ISNUMBER(SEARCH(AD$1, $N356)), ISNUMBER(SEARCH(AD$1, $P356))), "Y", "")</f>
        <v/>
      </c>
      <c r="AE356" s="254" t="str">
        <f t="shared" si="2208"/>
        <v>Y</v>
      </c>
      <c r="AF356" s="96" t="str">
        <f t="shared" si="1580"/>
        <v/>
      </c>
      <c r="AG356" s="15">
        <f t="shared" si="2145"/>
        <v>4</v>
      </c>
      <c r="AH356" s="96" t="s">
        <v>3546</v>
      </c>
      <c r="AI356" s="96" t="str">
        <f t="shared" ref="AI356:AI358" si="2209">IF((U356="Y"),AH356,"")</f>
        <v/>
      </c>
      <c r="AJ356" s="235" t="str">
        <f>IF((W356="Y"),AH356,"")</f>
        <v>MP</v>
      </c>
      <c r="AK356" s="235" t="str">
        <f t="shared" ref="AK356:AK358" si="2210">IF((X356="Y"),AH356,"")</f>
        <v>MP</v>
      </c>
      <c r="AL356" s="96" t="str">
        <f t="shared" si="2196"/>
        <v/>
      </c>
      <c r="AM356" s="256" t="str">
        <f t="shared" si="2197"/>
        <v>MP</v>
      </c>
      <c r="AN356" s="96" t="str">
        <f t="shared" si="2198"/>
        <v/>
      </c>
      <c r="AO356" s="264" t="str">
        <f t="shared" si="2199"/>
        <v/>
      </c>
      <c r="AP356" s="96" t="str">
        <f t="shared" si="2200"/>
        <v/>
      </c>
      <c r="AQ356" s="235" t="str">
        <f t="shared" si="2201"/>
        <v>MP</v>
      </c>
      <c r="AR356" s="96"/>
      <c r="AS356" s="96" t="str">
        <f t="shared" si="2202"/>
        <v/>
      </c>
      <c r="AT356" s="237" t="e">
        <f t="shared" si="2203"/>
        <v>#N/A</v>
      </c>
      <c r="AU356" s="96"/>
      <c r="AV356" s="96"/>
      <c r="AW356" s="96"/>
      <c r="AX356" s="96"/>
      <c r="AY356" s="96"/>
      <c r="AZ356" s="96"/>
      <c r="BA356" s="96"/>
      <c r="BB356" s="96"/>
      <c r="BC356" s="96"/>
      <c r="BD356" s="96"/>
      <c r="BE356" s="96"/>
      <c r="BF356" s="96"/>
      <c r="BG356" s="96"/>
      <c r="BH356" s="96"/>
      <c r="BI356" s="96"/>
      <c r="BJ356" s="96"/>
      <c r="BK356" s="96"/>
      <c r="BL356" s="96"/>
      <c r="BM356" s="96"/>
      <c r="BN356" s="96"/>
      <c r="BO356" s="96"/>
      <c r="BP356" s="96"/>
      <c r="BQ356" s="96"/>
      <c r="BR356" s="96"/>
      <c r="BS356" s="96"/>
      <c r="BT356" s="96"/>
      <c r="BU356" s="96"/>
      <c r="BV356" s="96"/>
      <c r="BW356" s="96"/>
      <c r="BX356" s="96"/>
      <c r="BY356" s="96"/>
      <c r="BZ356" s="96"/>
      <c r="CA356" s="96"/>
      <c r="CB356" s="96"/>
      <c r="CC356" s="96"/>
      <c r="CD356" s="96"/>
      <c r="CE356" s="96"/>
      <c r="CF356" s="96"/>
    </row>
    <row r="357" spans="1:84" ht="27.6">
      <c r="A357" s="281">
        <v>45105.704037951393</v>
      </c>
      <c r="B357" s="96" t="s">
        <v>4562</v>
      </c>
      <c r="C357" s="251" t="str">
        <f t="array" ref="C357">UPPER(B357)</f>
        <v>CHAKUPATEL85@GMAIL.COM</v>
      </c>
      <c r="D357" s="96" t="s">
        <v>4563</v>
      </c>
      <c r="E357" s="96" t="s">
        <v>2211</v>
      </c>
      <c r="F357" s="252" t="str">
        <f t="shared" si="1572"/>
        <v>AADIPATEL</v>
      </c>
      <c r="G357" s="96" t="s">
        <v>4564</v>
      </c>
      <c r="H357" s="96" t="s">
        <v>18</v>
      </c>
      <c r="I357" s="96" t="s">
        <v>20</v>
      </c>
      <c r="J357" s="96" t="s">
        <v>4565</v>
      </c>
      <c r="K357" s="96" t="s">
        <v>30</v>
      </c>
      <c r="L357" s="96" t="s">
        <v>3498</v>
      </c>
      <c r="M357" s="96"/>
      <c r="N357" s="96"/>
      <c r="O357" s="96"/>
      <c r="P357" s="96"/>
      <c r="Q357" s="96" t="s">
        <v>23</v>
      </c>
      <c r="R357" s="96"/>
      <c r="S357" s="96" t="s">
        <v>1727</v>
      </c>
      <c r="T357" s="258" t="str">
        <f t="shared" si="1573"/>
        <v>Y</v>
      </c>
      <c r="U357" s="254" t="str">
        <f t="shared" ref="U357:V357" si="2211">IF(OR(($T357 = "Y"),ISNUMBER(SEARCH(U$1, $L357)), ISNUMBER(SEARCH(U$1, $N357)), ISNUMBER(SEARCH(U$1, $P357))), "Y", "")</f>
        <v>Y</v>
      </c>
      <c r="V357" s="258" t="str">
        <f t="shared" si="2211"/>
        <v>Y</v>
      </c>
      <c r="W357" s="254" t="str">
        <f t="shared" ref="W357:X357" si="2212">IF(OR(($V357="Y"),($T357 = "Y"),ISNUMBER(SEARCH(W$1, $L357)), ISNUMBER(SEARCH(W$1, $N357)), ISNUMBER(SEARCH(W$1, $P357))), "Y", "")</f>
        <v>Y</v>
      </c>
      <c r="X357" s="254" t="str">
        <f t="shared" si="2212"/>
        <v>Y</v>
      </c>
      <c r="Y357" s="258" t="str">
        <f t="shared" si="1576"/>
        <v>Y</v>
      </c>
      <c r="Z357" s="254" t="str">
        <f t="shared" ref="Z357:AA357" si="2213">IF(OR(($Y357="Y"),($T357 = "Y"),ISNUMBER(SEARCH(Z$1, $L357)), ISNUMBER(SEARCH(Z$1, $N357)), ISNUMBER(SEARCH(Z$1, $P357))), "Y", "")</f>
        <v>Y</v>
      </c>
      <c r="AA357" s="254" t="str">
        <f t="shared" si="2213"/>
        <v>Y</v>
      </c>
      <c r="AB357" s="254" t="str">
        <f t="shared" ref="AB357:AC357" si="2214">IF(OR(($T357 = "Y"),ISNUMBER(SEARCH(AB$1, $L357)), ISNUMBER(SEARCH(AB$1, $N357)), ISNUMBER(SEARCH(AB$1, $P357))), "Y", "")</f>
        <v>Y</v>
      </c>
      <c r="AC357" s="258" t="str">
        <f t="shared" si="2214"/>
        <v>Y</v>
      </c>
      <c r="AD357" s="254" t="str">
        <f t="shared" ref="AD357:AE357" si="2215">IF(OR(($AC357="Y"),($T357 = "Y"),ISNUMBER(SEARCH(AD$1, $L357)), ISNUMBER(SEARCH(AD$1, $N357)), ISNUMBER(SEARCH(AD$1, $P357))), "Y", "")</f>
        <v>Y</v>
      </c>
      <c r="AE357" s="254" t="str">
        <f t="shared" si="2215"/>
        <v>Y</v>
      </c>
      <c r="AF357" s="254" t="str">
        <f t="shared" si="1580"/>
        <v>Y</v>
      </c>
      <c r="AG357" s="15">
        <f t="shared" si="2145"/>
        <v>9</v>
      </c>
      <c r="AH357" s="250" t="s">
        <v>3631</v>
      </c>
      <c r="AI357" s="235" t="str">
        <f t="shared" si="2209"/>
        <v>Facility Volunteers</v>
      </c>
      <c r="AJ357" s="235" t="s">
        <v>3549</v>
      </c>
      <c r="AK357" s="235" t="str">
        <f t="shared" si="2210"/>
        <v>Facility Volunteers</v>
      </c>
      <c r="AL357" s="235" t="str">
        <f t="shared" si="2196"/>
        <v>Facility Volunteers</v>
      </c>
      <c r="AM357" s="256" t="str">
        <f t="shared" si="2197"/>
        <v>Facility Volunteers</v>
      </c>
      <c r="AN357" s="235" t="str">
        <f t="shared" si="2198"/>
        <v>Facility Volunteers</v>
      </c>
      <c r="AO357" s="257" t="str">
        <f t="shared" si="2199"/>
        <v>Facility Volunteers</v>
      </c>
      <c r="AP357" s="235" t="str">
        <f t="shared" si="2200"/>
        <v>Facility Volunteers</v>
      </c>
      <c r="AQ357" s="235" t="str">
        <f t="shared" si="2201"/>
        <v>Facility Volunteers</v>
      </c>
      <c r="AR357" s="96"/>
      <c r="AS357" s="235" t="str">
        <f t="shared" si="2202"/>
        <v>Facility Volunteers</v>
      </c>
      <c r="AT357" s="237" t="e">
        <f t="shared" si="2203"/>
        <v>#N/A</v>
      </c>
      <c r="AU357" s="96"/>
      <c r="AV357" s="96"/>
      <c r="AW357" s="96"/>
      <c r="AX357" s="96"/>
      <c r="AY357" s="96"/>
      <c r="AZ357" s="96"/>
      <c r="BA357" s="96"/>
      <c r="BB357" s="96"/>
      <c r="BC357" s="96"/>
      <c r="BD357" s="96"/>
      <c r="BE357" s="96"/>
      <c r="BF357" s="96"/>
      <c r="BG357" s="96"/>
      <c r="BH357" s="96"/>
      <c r="BI357" s="96"/>
      <c r="BJ357" s="96"/>
      <c r="BK357" s="96"/>
      <c r="BL357" s="96"/>
      <c r="BM357" s="96"/>
      <c r="BN357" s="96"/>
      <c r="BO357" s="96"/>
      <c r="BP357" s="96"/>
      <c r="BQ357" s="96"/>
      <c r="BR357" s="96"/>
      <c r="BS357" s="96"/>
      <c r="BT357" s="96"/>
      <c r="BU357" s="96"/>
      <c r="BV357" s="96"/>
      <c r="BW357" s="96"/>
      <c r="BX357" s="96"/>
      <c r="BY357" s="96"/>
      <c r="BZ357" s="96"/>
      <c r="CA357" s="96"/>
      <c r="CB357" s="96"/>
      <c r="CC357" s="96"/>
      <c r="CD357" s="96"/>
      <c r="CE357" s="96"/>
      <c r="CF357" s="96"/>
    </row>
    <row r="358" spans="1:84" ht="27.6">
      <c r="A358" s="281">
        <v>45105.778884016203</v>
      </c>
      <c r="B358" s="288" t="s">
        <v>4566</v>
      </c>
      <c r="C358" s="251" t="str">
        <f t="array" ref="C358">UPPER(B358)</f>
        <v>TANUJA271286@GMAIL.COM</v>
      </c>
      <c r="D358" s="96" t="s">
        <v>773</v>
      </c>
      <c r="E358" s="96" t="s">
        <v>464</v>
      </c>
      <c r="F358" s="252" t="str">
        <f t="shared" si="1572"/>
        <v>SRIRAMPOLINENI</v>
      </c>
      <c r="G358" s="96" t="s">
        <v>4567</v>
      </c>
      <c r="H358" s="96" t="s">
        <v>18</v>
      </c>
      <c r="I358" s="96" t="s">
        <v>35</v>
      </c>
      <c r="J358" s="96"/>
      <c r="K358" s="96"/>
      <c r="L358" s="96"/>
      <c r="M358" s="96" t="s">
        <v>227</v>
      </c>
      <c r="N358" s="96" t="s">
        <v>3498</v>
      </c>
      <c r="O358" s="96"/>
      <c r="P358" s="96"/>
      <c r="Q358" s="96" t="s">
        <v>23</v>
      </c>
      <c r="R358" s="96"/>
      <c r="S358" s="96" t="s">
        <v>1727</v>
      </c>
      <c r="T358" s="258" t="str">
        <f t="shared" si="1573"/>
        <v>Y</v>
      </c>
      <c r="U358" s="254" t="str">
        <f t="shared" ref="U358:V358" si="2216">IF(OR(($T358 = "Y"),ISNUMBER(SEARCH(U$1, $L358)), ISNUMBER(SEARCH(U$1, $N358)), ISNUMBER(SEARCH(U$1, $P358))), "Y", "")</f>
        <v>Y</v>
      </c>
      <c r="V358" s="258" t="str">
        <f t="shared" si="2216"/>
        <v>Y</v>
      </c>
      <c r="W358" s="254" t="str">
        <f t="shared" ref="W358:X358" si="2217">IF(OR(($V358="Y"),($T358 = "Y"),ISNUMBER(SEARCH(W$1, $L358)), ISNUMBER(SEARCH(W$1, $N358)), ISNUMBER(SEARCH(W$1, $P358))), "Y", "")</f>
        <v>Y</v>
      </c>
      <c r="X358" s="254" t="str">
        <f t="shared" si="2217"/>
        <v>Y</v>
      </c>
      <c r="Y358" s="258" t="str">
        <f t="shared" si="1576"/>
        <v>Y</v>
      </c>
      <c r="Z358" s="254" t="str">
        <f t="shared" ref="Z358:AA358" si="2218">IF(OR(($Y358="Y"),($T358 = "Y"),ISNUMBER(SEARCH(Z$1, $L358)), ISNUMBER(SEARCH(Z$1, $N358)), ISNUMBER(SEARCH(Z$1, $P358))), "Y", "")</f>
        <v>Y</v>
      </c>
      <c r="AA358" s="254" t="str">
        <f t="shared" si="2218"/>
        <v>Y</v>
      </c>
      <c r="AB358" s="254" t="str">
        <f t="shared" ref="AB358:AC358" si="2219">IF(OR(($T358 = "Y"),ISNUMBER(SEARCH(AB$1, $L358)), ISNUMBER(SEARCH(AB$1, $N358)), ISNUMBER(SEARCH(AB$1, $P358))), "Y", "")</f>
        <v>Y</v>
      </c>
      <c r="AC358" s="258" t="str">
        <f t="shared" si="2219"/>
        <v>Y</v>
      </c>
      <c r="AD358" s="254" t="str">
        <f t="shared" ref="AD358:AE358" si="2220">IF(OR(($AC358="Y"),($T358 = "Y"),ISNUMBER(SEARCH(AD$1, $L358)), ISNUMBER(SEARCH(AD$1, $N358)), ISNUMBER(SEARCH(AD$1, $P358))), "Y", "")</f>
        <v>Y</v>
      </c>
      <c r="AE358" s="254" t="str">
        <f t="shared" si="2220"/>
        <v>Y</v>
      </c>
      <c r="AF358" s="254" t="str">
        <f t="shared" si="1580"/>
        <v>Y</v>
      </c>
      <c r="AG358" s="15">
        <f t="shared" si="2145"/>
        <v>9</v>
      </c>
      <c r="AH358" s="250" t="s">
        <v>3631</v>
      </c>
      <c r="AI358" s="235" t="str">
        <f t="shared" si="2209"/>
        <v>Facility Volunteers</v>
      </c>
      <c r="AJ358" s="235" t="str">
        <f>IF((W358="Y"),AH358,"")</f>
        <v>Facility Volunteers</v>
      </c>
      <c r="AK358" s="235" t="str">
        <f t="shared" si="2210"/>
        <v>Facility Volunteers</v>
      </c>
      <c r="AL358" s="235" t="str">
        <f t="shared" si="2196"/>
        <v>Facility Volunteers</v>
      </c>
      <c r="AM358" s="256" t="str">
        <f t="shared" si="2197"/>
        <v>Facility Volunteers</v>
      </c>
      <c r="AN358" s="235" t="str">
        <f t="shared" si="2198"/>
        <v>Facility Volunteers</v>
      </c>
      <c r="AO358" s="257" t="str">
        <f t="shared" si="2199"/>
        <v>Facility Volunteers</v>
      </c>
      <c r="AP358" s="235" t="str">
        <f t="shared" si="2200"/>
        <v>Facility Volunteers</v>
      </c>
      <c r="AQ358" s="235" t="str">
        <f t="shared" si="2201"/>
        <v>Facility Volunteers</v>
      </c>
      <c r="AR358" s="96"/>
      <c r="AS358" s="235" t="str">
        <f t="shared" si="2202"/>
        <v>Facility Volunteers</v>
      </c>
      <c r="AT358" s="237" t="e">
        <f t="shared" si="2203"/>
        <v>#N/A</v>
      </c>
      <c r="AU358" s="96"/>
      <c r="AV358" s="277" t="s">
        <v>979</v>
      </c>
      <c r="AW358" s="96"/>
      <c r="AX358" s="96"/>
      <c r="AY358" s="96"/>
      <c r="AZ358" s="96"/>
      <c r="BA358" s="96"/>
      <c r="BB358" s="96"/>
      <c r="BC358" s="96"/>
      <c r="BD358" s="96"/>
      <c r="BE358" s="96"/>
      <c r="BF358" s="96"/>
      <c r="BG358" s="96"/>
      <c r="BH358" s="96"/>
      <c r="BI358" s="96"/>
      <c r="BJ358" s="96"/>
      <c r="BK358" s="96"/>
      <c r="BL358" s="96"/>
      <c r="BM358" s="96"/>
      <c r="BN358" s="96"/>
      <c r="BO358" s="96"/>
      <c r="BP358" s="96"/>
      <c r="BQ358" s="96"/>
      <c r="BR358" s="96"/>
      <c r="BS358" s="96"/>
      <c r="BT358" s="96"/>
      <c r="BU358" s="96"/>
      <c r="BV358" s="96"/>
      <c r="BW358" s="96"/>
      <c r="BX358" s="96"/>
      <c r="BY358" s="96"/>
      <c r="BZ358" s="96"/>
      <c r="CA358" s="96"/>
      <c r="CB358" s="96"/>
      <c r="CC358" s="96"/>
      <c r="CD358" s="96"/>
      <c r="CE358" s="96"/>
      <c r="CF358" s="96"/>
    </row>
    <row r="359" spans="1:84" ht="20.399999999999999">
      <c r="A359" s="281">
        <v>45105.794749953704</v>
      </c>
      <c r="B359" s="96" t="s">
        <v>4568</v>
      </c>
      <c r="C359" s="251" t="str">
        <f t="array" ref="C359">UPPER(B359)</f>
        <v>MSHARIHARAN@HOTMAIL.COM</v>
      </c>
      <c r="D359" s="96" t="s">
        <v>70</v>
      </c>
      <c r="E359" s="96" t="s">
        <v>4569</v>
      </c>
      <c r="F359" s="252" t="str">
        <f t="shared" si="1572"/>
        <v xml:space="preserve">HARIHARAN MEENAKSHI SUNDARAM </v>
      </c>
      <c r="G359" s="97">
        <v>7325402572</v>
      </c>
      <c r="H359" s="96" t="s">
        <v>18</v>
      </c>
      <c r="I359" s="96" t="s">
        <v>35</v>
      </c>
      <c r="J359" s="96"/>
      <c r="K359" s="96"/>
      <c r="L359" s="96"/>
      <c r="M359" s="96" t="s">
        <v>30</v>
      </c>
      <c r="N359" s="96" t="s">
        <v>3663</v>
      </c>
      <c r="O359" s="96"/>
      <c r="P359" s="96"/>
      <c r="Q359" s="96" t="s">
        <v>23</v>
      </c>
      <c r="R359" s="96"/>
      <c r="S359" s="96" t="s">
        <v>1727</v>
      </c>
      <c r="T359" s="255" t="str">
        <f t="shared" si="1573"/>
        <v/>
      </c>
      <c r="U359" s="96" t="str">
        <f t="shared" ref="U359:V359" si="2221">IF(OR(($T359 = "Y"),ISNUMBER(SEARCH(U$1, $L359)), ISNUMBER(SEARCH(U$1, $N359)), ISNUMBER(SEARCH(U$1, $P359))), "Y", "")</f>
        <v/>
      </c>
      <c r="V359" s="255" t="str">
        <f t="shared" si="2221"/>
        <v/>
      </c>
      <c r="W359" s="96" t="str">
        <f t="shared" ref="W359:X359" si="2222">IF(OR(($V359="Y"),($T359 = "Y"),ISNUMBER(SEARCH(W$1, $L359)), ISNUMBER(SEARCH(W$1, $N359)), ISNUMBER(SEARCH(W$1, $P359))), "Y", "")</f>
        <v/>
      </c>
      <c r="X359" s="96" t="str">
        <f t="shared" si="2222"/>
        <v/>
      </c>
      <c r="Y359" s="255" t="str">
        <f t="shared" si="1576"/>
        <v/>
      </c>
      <c r="Z359" s="96" t="str">
        <f t="shared" ref="Z359:AA359" si="2223">IF(OR(($Y359="Y"),($T359 = "Y"),ISNUMBER(SEARCH(Z$1, $L359)), ISNUMBER(SEARCH(Z$1, $N359)), ISNUMBER(SEARCH(Z$1, $P359))), "Y", "")</f>
        <v/>
      </c>
      <c r="AA359" s="254" t="str">
        <f t="shared" si="2223"/>
        <v>Y</v>
      </c>
      <c r="AB359" s="254" t="str">
        <f t="shared" ref="AB359:AC359" si="2224">IF(OR(($T359 = "Y"),ISNUMBER(SEARCH(AB$1, $L359)), ISNUMBER(SEARCH(AB$1, $N359)), ISNUMBER(SEARCH(AB$1, $P359))), "Y", "")</f>
        <v>Y</v>
      </c>
      <c r="AC359" s="255" t="str">
        <f t="shared" si="2224"/>
        <v/>
      </c>
      <c r="AD359" s="96" t="str">
        <f t="shared" ref="AD359:AE359" si="2225">IF(OR(($AC359="Y"),($T359 = "Y"),ISNUMBER(SEARCH(AD$1, $L359)), ISNUMBER(SEARCH(AD$1, $N359)), ISNUMBER(SEARCH(AD$1, $P359))), "Y", "")</f>
        <v/>
      </c>
      <c r="AE359" s="96" t="str">
        <f t="shared" si="2225"/>
        <v/>
      </c>
      <c r="AF359" s="96" t="str">
        <f t="shared" si="1580"/>
        <v/>
      </c>
      <c r="AG359" s="15">
        <f t="shared" si="2145"/>
        <v>2</v>
      </c>
      <c r="AH359" s="96" t="s">
        <v>3546</v>
      </c>
      <c r="AI359" s="96"/>
      <c r="AJ359" s="96"/>
      <c r="AK359" s="96"/>
      <c r="AL359" s="96"/>
      <c r="AM359" s="262"/>
      <c r="AN359" s="96"/>
      <c r="AO359" s="264"/>
      <c r="AP359" s="96"/>
      <c r="AQ359" s="96"/>
      <c r="AR359" s="96"/>
      <c r="AS359" s="96"/>
      <c r="AT359" s="237" t="e">
        <f t="shared" si="2203"/>
        <v>#N/A</v>
      </c>
      <c r="AU359" s="96"/>
      <c r="AV359" s="96"/>
      <c r="AW359" s="96"/>
      <c r="AX359" s="96"/>
      <c r="AY359" s="96"/>
      <c r="AZ359" s="96"/>
      <c r="BA359" s="96"/>
      <c r="BB359" s="96"/>
      <c r="BC359" s="96"/>
      <c r="BD359" s="96"/>
      <c r="BE359" s="96"/>
      <c r="BF359" s="96"/>
      <c r="BG359" s="96"/>
      <c r="BH359" s="96"/>
      <c r="BI359" s="96"/>
      <c r="BJ359" s="96"/>
      <c r="BK359" s="96"/>
      <c r="BL359" s="96"/>
      <c r="BM359" s="96"/>
      <c r="BN359" s="96"/>
      <c r="BO359" s="96"/>
      <c r="BP359" s="96"/>
      <c r="BQ359" s="96"/>
      <c r="BR359" s="96"/>
      <c r="BS359" s="96"/>
      <c r="BT359" s="96"/>
      <c r="BU359" s="96"/>
      <c r="BV359" s="96"/>
      <c r="BW359" s="96"/>
      <c r="BX359" s="96"/>
      <c r="BY359" s="96"/>
      <c r="BZ359" s="96"/>
      <c r="CA359" s="96"/>
      <c r="CB359" s="96"/>
      <c r="CC359" s="96"/>
      <c r="CD359" s="96"/>
      <c r="CE359" s="96"/>
      <c r="CF359" s="96"/>
    </row>
    <row r="360" spans="1:84" ht="20.399999999999999">
      <c r="A360" s="281">
        <v>45105.854295219906</v>
      </c>
      <c r="B360" s="96" t="s">
        <v>4570</v>
      </c>
      <c r="C360" s="251" t="str">
        <f t="array" ref="C360">UPPER(B360)</f>
        <v>MAIL2SIVAKUMARP@GMAIL.COM</v>
      </c>
      <c r="D360" s="96" t="s">
        <v>1589</v>
      </c>
      <c r="E360" s="96" t="s">
        <v>4571</v>
      </c>
      <c r="F360" s="252" t="str">
        <f t="shared" si="1572"/>
        <v>SIVAKUMARPANCHAPAKESAY</v>
      </c>
      <c r="G360" s="97">
        <v>2166888502</v>
      </c>
      <c r="H360" s="96" t="s">
        <v>18</v>
      </c>
      <c r="I360" s="96" t="s">
        <v>20</v>
      </c>
      <c r="J360" s="96" t="s">
        <v>4572</v>
      </c>
      <c r="K360" s="96" t="s">
        <v>30</v>
      </c>
      <c r="L360" s="96" t="s">
        <v>3505</v>
      </c>
      <c r="M360" s="96"/>
      <c r="N360" s="96"/>
      <c r="O360" s="96"/>
      <c r="P360" s="96"/>
      <c r="Q360" s="96" t="s">
        <v>23</v>
      </c>
      <c r="R360" s="96"/>
      <c r="S360" s="96" t="s">
        <v>1727</v>
      </c>
      <c r="T360" s="255" t="str">
        <f t="shared" si="1573"/>
        <v/>
      </c>
      <c r="U360" s="96" t="str">
        <f t="shared" ref="U360:V360" si="2226">IF(OR(($T360 = "Y"),ISNUMBER(SEARCH(U$1, $L360)), ISNUMBER(SEARCH(U$1, $N360)), ISNUMBER(SEARCH(U$1, $P360))), "Y", "")</f>
        <v/>
      </c>
      <c r="V360" s="255" t="str">
        <f t="shared" si="2226"/>
        <v/>
      </c>
      <c r="W360" s="96" t="str">
        <f t="shared" ref="W360:X360" si="2227">IF(OR(($V360="Y"),($T360 = "Y"),ISNUMBER(SEARCH(W$1, $L360)), ISNUMBER(SEARCH(W$1, $N360)), ISNUMBER(SEARCH(W$1, $P360))), "Y", "")</f>
        <v/>
      </c>
      <c r="X360" s="96" t="str">
        <f t="shared" si="2227"/>
        <v/>
      </c>
      <c r="Y360" s="255" t="str">
        <f t="shared" si="1576"/>
        <v/>
      </c>
      <c r="Z360" s="96" t="str">
        <f t="shared" ref="Z360:AA360" si="2228">IF(OR(($Y360="Y"),($T360 = "Y"),ISNUMBER(SEARCH(Z$1, $L360)), ISNUMBER(SEARCH(Z$1, $N360)), ISNUMBER(SEARCH(Z$1, $P360))), "Y", "")</f>
        <v/>
      </c>
      <c r="AA360" s="254" t="str">
        <f t="shared" si="2228"/>
        <v>Y</v>
      </c>
      <c r="AB360" s="96" t="str">
        <f t="shared" ref="AB360:AC360" si="2229">IF(OR(($T360 = "Y"),ISNUMBER(SEARCH(AB$1, $L360)), ISNUMBER(SEARCH(AB$1, $N360)), ISNUMBER(SEARCH(AB$1, $P360))), "Y", "")</f>
        <v/>
      </c>
      <c r="AC360" s="255" t="str">
        <f t="shared" si="2229"/>
        <v/>
      </c>
      <c r="AD360" s="96" t="str">
        <f t="shared" ref="AD360:AE360" si="2230">IF(OR(($AC360="Y"),($T360 = "Y"),ISNUMBER(SEARCH(AD$1, $L360)), ISNUMBER(SEARCH(AD$1, $N360)), ISNUMBER(SEARCH(AD$1, $P360))), "Y", "")</f>
        <v/>
      </c>
      <c r="AE360" s="96" t="str">
        <f t="shared" si="2230"/>
        <v/>
      </c>
      <c r="AF360" s="96" t="str">
        <f t="shared" si="1580"/>
        <v/>
      </c>
      <c r="AG360" s="15">
        <f t="shared" si="2145"/>
        <v>1</v>
      </c>
      <c r="AH360" s="96" t="s">
        <v>1743</v>
      </c>
      <c r="AI360" s="96"/>
      <c r="AJ360" s="96"/>
      <c r="AK360" s="96"/>
      <c r="AL360" s="96"/>
      <c r="AM360" s="262"/>
      <c r="AN360" s="96"/>
      <c r="AO360" s="264" t="str">
        <f>IF((AC360="Y"),AH360,"")</f>
        <v/>
      </c>
      <c r="AP360" s="96"/>
      <c r="AQ360" s="96"/>
      <c r="AR360" s="96"/>
      <c r="AS360" s="96"/>
      <c r="AT360" s="237" t="e">
        <f t="shared" si="2203"/>
        <v>#N/A</v>
      </c>
      <c r="AU360" s="277" t="s">
        <v>1727</v>
      </c>
      <c r="AV360" s="277" t="s">
        <v>979</v>
      </c>
      <c r="AW360" s="96"/>
      <c r="AX360" s="96"/>
      <c r="AY360" s="96"/>
      <c r="AZ360" s="96"/>
      <c r="BA360" s="96"/>
      <c r="BB360" s="96"/>
      <c r="BC360" s="96"/>
      <c r="BD360" s="96"/>
      <c r="BE360" s="96"/>
      <c r="BF360" s="96"/>
      <c r="BG360" s="96"/>
      <c r="BH360" s="96"/>
      <c r="BI360" s="96"/>
      <c r="BJ360" s="96"/>
      <c r="BK360" s="96"/>
      <c r="BL360" s="96"/>
      <c r="BM360" s="96"/>
      <c r="BN360" s="96"/>
      <c r="BO360" s="96"/>
      <c r="BP360" s="96"/>
      <c r="BQ360" s="96"/>
      <c r="BR360" s="96"/>
      <c r="BS360" s="96"/>
      <c r="BT360" s="96"/>
      <c r="BU360" s="96"/>
      <c r="BV360" s="96"/>
      <c r="BW360" s="96"/>
      <c r="BX360" s="96"/>
      <c r="BY360" s="96"/>
      <c r="BZ360" s="96"/>
      <c r="CA360" s="96"/>
      <c r="CB360" s="96"/>
      <c r="CC360" s="96"/>
      <c r="CD360" s="96"/>
      <c r="CE360" s="96"/>
      <c r="CF360" s="96"/>
    </row>
    <row r="361" spans="1:84" ht="20.399999999999999">
      <c r="A361" s="281">
        <v>45105.923406747686</v>
      </c>
      <c r="B361" s="96" t="s">
        <v>4573</v>
      </c>
      <c r="C361" s="251" t="str">
        <f t="array" ref="C361">UPPER(B361)</f>
        <v>KANCHVAIDEE@GMAIL.COM</v>
      </c>
      <c r="D361" s="96" t="s">
        <v>4003</v>
      </c>
      <c r="E361" s="96" t="s">
        <v>219</v>
      </c>
      <c r="F361" s="252" t="str">
        <f t="shared" si="1572"/>
        <v>KANCHANAVISWANATHAN</v>
      </c>
      <c r="G361" s="97">
        <v>2482523492</v>
      </c>
      <c r="H361" s="96" t="s">
        <v>18</v>
      </c>
      <c r="I361" s="96" t="s">
        <v>35</v>
      </c>
      <c r="J361" s="96"/>
      <c r="K361" s="96"/>
      <c r="L361" s="96"/>
      <c r="M361" s="96" t="s">
        <v>30</v>
      </c>
      <c r="N361" s="96" t="s">
        <v>3505</v>
      </c>
      <c r="O361" s="96"/>
      <c r="P361" s="96"/>
      <c r="Q361" s="96" t="s">
        <v>23</v>
      </c>
      <c r="R361" s="96"/>
      <c r="S361" s="96" t="s">
        <v>1731</v>
      </c>
      <c r="T361" s="96"/>
      <c r="U361" s="96" t="str">
        <f t="shared" ref="U361:V361" si="2231">IF(OR(($T361 = "Y"),ISNUMBER(SEARCH(U$1, $L361)), ISNUMBER(SEARCH(U$1, $N361)), ISNUMBER(SEARCH(U$1, $P361))), "Y", "")</f>
        <v/>
      </c>
      <c r="V361" s="255" t="str">
        <f t="shared" si="2231"/>
        <v/>
      </c>
      <c r="W361" s="96" t="str">
        <f t="shared" ref="W361:X361" si="2232">IF(OR(($V361="Y"),($T361 = "Y"),ISNUMBER(SEARCH(W$1, $L361)), ISNUMBER(SEARCH(W$1, $N361)), ISNUMBER(SEARCH(W$1, $P361))), "Y", "")</f>
        <v/>
      </c>
      <c r="X361" s="96" t="str">
        <f t="shared" si="2232"/>
        <v/>
      </c>
      <c r="Y361" s="255" t="str">
        <f t="shared" si="1576"/>
        <v/>
      </c>
      <c r="Z361" s="96" t="str">
        <f t="shared" ref="Z361:AA361" si="2233">IF(OR(($Y361="Y"),($T361 = "Y"),ISNUMBER(SEARCH(Z$1, $L361)), ISNUMBER(SEARCH(Z$1, $N361)), ISNUMBER(SEARCH(Z$1, $P361))), "Y", "")</f>
        <v/>
      </c>
      <c r="AA361" s="254" t="str">
        <f t="shared" si="2233"/>
        <v>Y</v>
      </c>
      <c r="AB361" s="96" t="str">
        <f t="shared" ref="AB361:AC361" si="2234">IF(OR(($T361 = "Y"),ISNUMBER(SEARCH(AB$1, $L361)), ISNUMBER(SEARCH(AB$1, $N361)), ISNUMBER(SEARCH(AB$1, $P361))), "Y", "")</f>
        <v/>
      </c>
      <c r="AC361" s="255" t="str">
        <f t="shared" si="2234"/>
        <v/>
      </c>
      <c r="AD361" s="96" t="str">
        <f t="shared" ref="AD361:AE361" si="2235">IF(OR(($AC361="Y"),($T361 = "Y"),ISNUMBER(SEARCH(AD$1, $L361)), ISNUMBER(SEARCH(AD$1, $N361)), ISNUMBER(SEARCH(AD$1, $P361))), "Y", "")</f>
        <v/>
      </c>
      <c r="AE361" s="96" t="str">
        <f t="shared" si="2235"/>
        <v/>
      </c>
      <c r="AF361" s="96" t="str">
        <f t="shared" si="1580"/>
        <v/>
      </c>
      <c r="AG361" s="15">
        <f t="shared" si="2145"/>
        <v>1</v>
      </c>
      <c r="AH361" s="96" t="s">
        <v>3546</v>
      </c>
      <c r="AI361" s="96" t="str">
        <f>IF((U361="Y"),AH361,"")</f>
        <v/>
      </c>
      <c r="AJ361" s="96" t="str">
        <f>IF((W361="Y"),AH361,"")</f>
        <v/>
      </c>
      <c r="AK361" s="96" t="str">
        <f>IF((X361="Y"),AH361,"")</f>
        <v/>
      </c>
      <c r="AL361" s="96" t="str">
        <f>IF((Z361="Y"),AH361,"")</f>
        <v/>
      </c>
      <c r="AM361" s="256" t="str">
        <f>IF((AA361="Y"),AH361,"")</f>
        <v>MP</v>
      </c>
      <c r="AN361" s="96" t="str">
        <f>IF((AB361="Y"),AH361,"")</f>
        <v/>
      </c>
      <c r="AO361" s="264" t="str">
        <f>IF((AB361="Y"),AH361,"")</f>
        <v/>
      </c>
      <c r="AP361" s="96" t="str">
        <f>IF((AD361="Y"),AH361,"")</f>
        <v/>
      </c>
      <c r="AQ361" s="96" t="str">
        <f>IF((AE361="Y"),AH361,"")</f>
        <v/>
      </c>
      <c r="AR361" s="96"/>
      <c r="AS361" s="96" t="str">
        <f>IF((AF361="Y"),AH361,"")</f>
        <v/>
      </c>
      <c r="AT361" s="237" t="e">
        <f t="shared" si="2203"/>
        <v>#N/A</v>
      </c>
      <c r="AU361" s="96"/>
      <c r="AV361" s="96"/>
      <c r="AW361" s="96"/>
      <c r="AX361" s="96"/>
      <c r="AY361" s="96"/>
      <c r="AZ361" s="96"/>
      <c r="BA361" s="96"/>
      <c r="BB361" s="96"/>
      <c r="BC361" s="96"/>
      <c r="BD361" s="96"/>
      <c r="BE361" s="96"/>
      <c r="BF361" s="96"/>
      <c r="BG361" s="96"/>
      <c r="BH361" s="96"/>
      <c r="BI361" s="96"/>
      <c r="BJ361" s="96"/>
      <c r="BK361" s="96"/>
      <c r="BL361" s="96"/>
      <c r="BM361" s="96"/>
      <c r="BN361" s="96"/>
      <c r="BO361" s="96"/>
      <c r="BP361" s="96"/>
      <c r="BQ361" s="96"/>
      <c r="BR361" s="96"/>
      <c r="BS361" s="96"/>
      <c r="BT361" s="96"/>
      <c r="BU361" s="96"/>
      <c r="BV361" s="96"/>
      <c r="BW361" s="96"/>
      <c r="BX361" s="96"/>
      <c r="BY361" s="96"/>
      <c r="BZ361" s="96"/>
      <c r="CA361" s="96"/>
      <c r="CB361" s="96"/>
      <c r="CC361" s="96"/>
      <c r="CD361" s="96"/>
      <c r="CE361" s="96"/>
      <c r="CF361" s="96"/>
    </row>
    <row r="362" spans="1:84" ht="20.399999999999999">
      <c r="A362" s="281">
        <v>45105.996894814816</v>
      </c>
      <c r="B362" s="96" t="s">
        <v>4574</v>
      </c>
      <c r="C362" s="251" t="str">
        <f t="array" ref="C362">UPPER(B362)</f>
        <v>KISHOREDODDA@GMAIL.COM</v>
      </c>
      <c r="D362" s="167" t="s">
        <v>15</v>
      </c>
      <c r="E362" s="96" t="s">
        <v>4575</v>
      </c>
      <c r="F362" s="252" t="str">
        <f t="shared" si="1572"/>
        <v>KISHOREDODDA</v>
      </c>
      <c r="G362" s="96" t="s">
        <v>4576</v>
      </c>
      <c r="H362" s="96" t="s">
        <v>18</v>
      </c>
      <c r="I362" s="96" t="s">
        <v>35</v>
      </c>
      <c r="J362" s="96"/>
      <c r="K362" s="96"/>
      <c r="L362" s="96"/>
      <c r="M362" s="96" t="s">
        <v>156</v>
      </c>
      <c r="N362" s="96" t="s">
        <v>3663</v>
      </c>
      <c r="O362" s="96"/>
      <c r="P362" s="96"/>
      <c r="Q362" s="96" t="s">
        <v>23</v>
      </c>
      <c r="R362" s="96"/>
      <c r="S362" s="96" t="s">
        <v>1727</v>
      </c>
      <c r="T362" s="96"/>
      <c r="U362" s="96" t="str">
        <f t="shared" ref="U362:V362" si="2236">IF(OR(($T362 = "Y"),ISNUMBER(SEARCH(U$1, $L362)), ISNUMBER(SEARCH(U$1, $N362)), ISNUMBER(SEARCH(U$1, $P362))), "Y", "")</f>
        <v/>
      </c>
      <c r="V362" s="255" t="str">
        <f t="shared" si="2236"/>
        <v/>
      </c>
      <c r="W362" s="96" t="str">
        <f t="shared" ref="W362:X362" si="2237">IF(OR(($V362="Y"),($T362 = "Y"),ISNUMBER(SEARCH(W$1, $L362)), ISNUMBER(SEARCH(W$1, $N362)), ISNUMBER(SEARCH(W$1, $P362))), "Y", "")</f>
        <v/>
      </c>
      <c r="X362" s="96" t="str">
        <f t="shared" si="2237"/>
        <v/>
      </c>
      <c r="Y362" s="255" t="str">
        <f t="shared" si="1576"/>
        <v/>
      </c>
      <c r="Z362" s="96" t="str">
        <f t="shared" ref="Z362:AA362" si="2238">IF(OR(($Y362="Y"),($T362 = "Y"),ISNUMBER(SEARCH(Z$1, $L362)), ISNUMBER(SEARCH(Z$1, $N362)), ISNUMBER(SEARCH(Z$1, $P362))), "Y", "")</f>
        <v/>
      </c>
      <c r="AA362" s="254" t="str">
        <f t="shared" si="2238"/>
        <v>Y</v>
      </c>
      <c r="AB362" s="254" t="str">
        <f t="shared" ref="AB362:AC362" si="2239">IF(OR(($T362 = "Y"),ISNUMBER(SEARCH(AB$1, $L362)), ISNUMBER(SEARCH(AB$1, $N362)), ISNUMBER(SEARCH(AB$1, $P362))), "Y", "")</f>
        <v>Y</v>
      </c>
      <c r="AC362" s="255" t="str">
        <f t="shared" si="2239"/>
        <v/>
      </c>
      <c r="AD362" s="96" t="str">
        <f t="shared" ref="AD362:AE362" si="2240">IF(OR(($AC362="Y"),($T362 = "Y"),ISNUMBER(SEARCH(AD$1, $L362)), ISNUMBER(SEARCH(AD$1, $N362)), ISNUMBER(SEARCH(AD$1, $P362))), "Y", "")</f>
        <v/>
      </c>
      <c r="AE362" s="96" t="str">
        <f t="shared" si="2240"/>
        <v/>
      </c>
      <c r="AF362" s="96" t="str">
        <f t="shared" si="1580"/>
        <v/>
      </c>
      <c r="AG362" s="15">
        <f t="shared" si="2145"/>
        <v>2</v>
      </c>
      <c r="AH362" s="96" t="s">
        <v>3549</v>
      </c>
      <c r="AI362" s="96"/>
      <c r="AJ362" s="96"/>
      <c r="AK362" s="96"/>
      <c r="AL362" s="96"/>
      <c r="AM362" s="262"/>
      <c r="AN362" s="96"/>
      <c r="AO362" s="264"/>
      <c r="AP362" s="96"/>
      <c r="AQ362" s="96"/>
      <c r="AR362" s="96"/>
      <c r="AS362" s="96"/>
      <c r="AT362" s="237" t="e">
        <f t="shared" si="2203"/>
        <v>#N/A</v>
      </c>
      <c r="AU362" s="96"/>
      <c r="AV362" s="96"/>
      <c r="AW362" s="96"/>
      <c r="AX362" s="96"/>
      <c r="AY362" s="96"/>
      <c r="AZ362" s="96"/>
      <c r="BA362" s="96"/>
      <c r="BB362" s="96"/>
      <c r="BC362" s="96"/>
      <c r="BD362" s="96"/>
      <c r="BE362" s="96"/>
      <c r="BF362" s="96"/>
      <c r="BG362" s="96"/>
      <c r="BH362" s="96"/>
      <c r="BI362" s="96"/>
      <c r="BJ362" s="96"/>
      <c r="BK362" s="96"/>
      <c r="BL362" s="96"/>
      <c r="BM362" s="96"/>
      <c r="BN362" s="96"/>
      <c r="BO362" s="96"/>
      <c r="BP362" s="96"/>
      <c r="BQ362" s="96"/>
      <c r="BR362" s="96"/>
      <c r="BS362" s="96"/>
      <c r="BT362" s="96"/>
      <c r="BU362" s="96"/>
      <c r="BV362" s="96"/>
      <c r="BW362" s="96"/>
      <c r="BX362" s="96"/>
      <c r="BY362" s="96"/>
      <c r="BZ362" s="96"/>
      <c r="CA362" s="96"/>
      <c r="CB362" s="96"/>
      <c r="CC362" s="96"/>
      <c r="CD362" s="96"/>
      <c r="CE362" s="96"/>
      <c r="CF362" s="96"/>
    </row>
    <row r="363" spans="1:84" ht="20.399999999999999">
      <c r="A363" s="281">
        <v>45105.99887466435</v>
      </c>
      <c r="B363" s="96" t="s">
        <v>4577</v>
      </c>
      <c r="C363" s="251" t="str">
        <f t="array" ref="C363">UPPER(B363)</f>
        <v>SUBRAHMANYAM.PONNURU@GMAIL.COM</v>
      </c>
      <c r="D363" s="96" t="s">
        <v>4578</v>
      </c>
      <c r="E363" s="96" t="s">
        <v>4579</v>
      </c>
      <c r="F363" s="252" t="str">
        <f t="shared" si="1572"/>
        <v>SUBRAHMANYAMPONNURU</v>
      </c>
      <c r="G363" s="97">
        <v>5027599438</v>
      </c>
      <c r="H363" s="96" t="s">
        <v>18</v>
      </c>
      <c r="I363" s="96" t="s">
        <v>2493</v>
      </c>
      <c r="J363" s="96"/>
      <c r="K363" s="96"/>
      <c r="L363" s="96"/>
      <c r="M363" s="96"/>
      <c r="N363" s="96"/>
      <c r="O363" s="96" t="s">
        <v>4580</v>
      </c>
      <c r="P363" s="96" t="s">
        <v>4581</v>
      </c>
      <c r="Q363" s="96" t="s">
        <v>23</v>
      </c>
      <c r="R363" s="96"/>
      <c r="S363" s="96" t="s">
        <v>1727</v>
      </c>
      <c r="T363" s="96"/>
      <c r="U363" s="96" t="str">
        <f t="shared" ref="U363:V363" si="2241">IF(OR(($T363 = "Y"),ISNUMBER(SEARCH(U$1, $L363)), ISNUMBER(SEARCH(U$1, $N363)), ISNUMBER(SEARCH(U$1, $P363))), "Y", "")</f>
        <v/>
      </c>
      <c r="V363" s="255" t="str">
        <f t="shared" si="2241"/>
        <v/>
      </c>
      <c r="W363" s="96" t="str">
        <f t="shared" ref="W363:X363" si="2242">IF(OR(($V363="Y"),($T363 = "Y"),ISNUMBER(SEARCH(W$1, $L363)), ISNUMBER(SEARCH(W$1, $N363)), ISNUMBER(SEARCH(W$1, $P363))), "Y", "")</f>
        <v/>
      </c>
      <c r="X363" s="96" t="str">
        <f t="shared" si="2242"/>
        <v/>
      </c>
      <c r="Y363" s="255" t="str">
        <f t="shared" si="1576"/>
        <v/>
      </c>
      <c r="Z363" s="96" t="str">
        <f t="shared" ref="Z363:AA363" si="2243">IF(OR(($Y363="Y"),($T363 = "Y"),ISNUMBER(SEARCH(Z$1, $L363)), ISNUMBER(SEARCH(Z$1, $N363)), ISNUMBER(SEARCH(Z$1, $P363))), "Y", "")</f>
        <v/>
      </c>
      <c r="AA363" s="254" t="str">
        <f t="shared" si="2243"/>
        <v>Y</v>
      </c>
      <c r="AB363" s="254" t="str">
        <f t="shared" ref="AB363:AC363" si="2244">IF(OR(($T363 = "Y"),ISNUMBER(SEARCH(AB$1, $L363)), ISNUMBER(SEARCH(AB$1, $N363)), ISNUMBER(SEARCH(AB$1, $P363))), "Y", "")</f>
        <v>Y</v>
      </c>
      <c r="AC363" s="255" t="str">
        <f t="shared" si="2244"/>
        <v/>
      </c>
      <c r="AD363" s="254" t="str">
        <f t="shared" ref="AD363:AE363" si="2245">IF(OR(($AC363="Y"),($T363 = "Y"),ISNUMBER(SEARCH(AD$1, $L363)), ISNUMBER(SEARCH(AD$1, $N363)), ISNUMBER(SEARCH(AD$1, $P363))), "Y", "")</f>
        <v>Y</v>
      </c>
      <c r="AE363" s="96" t="str">
        <f t="shared" si="2245"/>
        <v/>
      </c>
      <c r="AF363" s="96" t="str">
        <f t="shared" si="1580"/>
        <v/>
      </c>
      <c r="AG363" s="15">
        <f t="shared" si="2145"/>
        <v>3</v>
      </c>
      <c r="AH363" s="96" t="s">
        <v>3539</v>
      </c>
      <c r="AI363" s="96" t="str">
        <f t="shared" ref="AI363:AI364" si="2246">IF((U363="Y"),AH363,"")</f>
        <v/>
      </c>
      <c r="AJ363" s="96" t="str">
        <f t="shared" ref="AJ363:AJ364" si="2247">IF((W363="Y"),AH363,"")</f>
        <v/>
      </c>
      <c r="AK363" s="96" t="str">
        <f t="shared" ref="AK363:AK364" si="2248">IF((X363="Y"),AH363,"")</f>
        <v/>
      </c>
      <c r="AL363" s="96" t="str">
        <f t="shared" ref="AL363:AL421" si="2249">IF((Z363="Y"),AH363,"")</f>
        <v/>
      </c>
      <c r="AM363" s="256" t="str">
        <f t="shared" ref="AM363:AM420" si="2250">IF((AA363="Y"),AH363,"")</f>
        <v>CM</v>
      </c>
      <c r="AN363" s="235" t="str">
        <f t="shared" ref="AN363:AN421" si="2251">IF((AB363="Y"),AH363,"")</f>
        <v>CM</v>
      </c>
      <c r="AO363" s="257" t="str">
        <f t="shared" ref="AO363:AO420" si="2252">IF((AB363="Y"),AH363,"")</f>
        <v>CM</v>
      </c>
      <c r="AP363" s="235" t="str">
        <f t="shared" ref="AP363:AP421" si="2253">IF((AD363="Y"),AH363,"")</f>
        <v>CM</v>
      </c>
      <c r="AQ363" s="96" t="str">
        <f t="shared" ref="AQ363:AQ421" si="2254">IF((AE363="Y"),AH363,"")</f>
        <v/>
      </c>
      <c r="AR363" s="96"/>
      <c r="AS363" s="96" t="str">
        <f t="shared" ref="AS363:AS421" si="2255">IF((AF363="Y"),AH363,"")</f>
        <v/>
      </c>
      <c r="AT363" s="237" t="e">
        <f t="shared" si="2203"/>
        <v>#N/A</v>
      </c>
      <c r="AU363" s="96"/>
      <c r="AV363" s="96"/>
      <c r="AW363" s="96"/>
      <c r="AX363" s="96"/>
      <c r="AY363" s="96"/>
      <c r="AZ363" s="96"/>
      <c r="BA363" s="96"/>
      <c r="BB363" s="96"/>
      <c r="BC363" s="96"/>
      <c r="BD363" s="96"/>
      <c r="BE363" s="96"/>
      <c r="BF363" s="96"/>
      <c r="BG363" s="96"/>
      <c r="BH363" s="96"/>
      <c r="BI363" s="96"/>
      <c r="BJ363" s="96"/>
      <c r="BK363" s="96"/>
      <c r="BL363" s="96"/>
      <c r="BM363" s="96"/>
      <c r="BN363" s="96"/>
      <c r="BO363" s="96"/>
      <c r="BP363" s="96"/>
      <c r="BQ363" s="96"/>
      <c r="BR363" s="96"/>
      <c r="BS363" s="96"/>
      <c r="BT363" s="96"/>
      <c r="BU363" s="96"/>
      <c r="BV363" s="96"/>
      <c r="BW363" s="96"/>
      <c r="BX363" s="96"/>
      <c r="BY363" s="96"/>
      <c r="BZ363" s="96"/>
      <c r="CA363" s="96"/>
      <c r="CB363" s="96"/>
      <c r="CC363" s="96"/>
      <c r="CD363" s="96"/>
      <c r="CE363" s="96"/>
      <c r="CF363" s="96"/>
    </row>
    <row r="364" spans="1:84" ht="20.399999999999999">
      <c r="A364" s="281">
        <v>45106.002302523149</v>
      </c>
      <c r="B364" s="96" t="s">
        <v>4582</v>
      </c>
      <c r="C364" s="251" t="str">
        <f t="array" ref="C364">UPPER(B364)</f>
        <v>SIRI.TEDDY@GMAIL.COM</v>
      </c>
      <c r="D364" s="96" t="s">
        <v>1245</v>
      </c>
      <c r="E364" s="96" t="s">
        <v>1466</v>
      </c>
      <c r="F364" s="252" t="str">
        <f t="shared" si="1572"/>
        <v>SIRISHACHATURVEDULA</v>
      </c>
      <c r="G364" s="97">
        <v>9083423908</v>
      </c>
      <c r="H364" s="96" t="s">
        <v>2493</v>
      </c>
      <c r="I364" s="96" t="s">
        <v>20</v>
      </c>
      <c r="J364" s="96" t="s">
        <v>4583</v>
      </c>
      <c r="K364" s="96" t="s">
        <v>30</v>
      </c>
      <c r="L364" s="96" t="s">
        <v>3498</v>
      </c>
      <c r="M364" s="96"/>
      <c r="N364" s="96"/>
      <c r="O364" s="96"/>
      <c r="P364" s="96"/>
      <c r="Q364" s="96" t="s">
        <v>23</v>
      </c>
      <c r="R364" s="96"/>
      <c r="S364" s="96" t="s">
        <v>1731</v>
      </c>
      <c r="T364" s="258" t="str">
        <f>IF(OR(ISNUMBER(SEARCH(T$1, $L364)), ISNUMBER(SEARCH(T$1, $N364)), ISNUMBER(SEARCH(T$1, $P364))), "Y", "")</f>
        <v>Y</v>
      </c>
      <c r="U364" s="254" t="str">
        <f t="shared" ref="U364:V364" si="2256">IF(OR(($T364 = "Y"),ISNUMBER(SEARCH(U$1, $L364)), ISNUMBER(SEARCH(U$1, $N364)), ISNUMBER(SEARCH(U$1, $P364))), "Y", "")</f>
        <v>Y</v>
      </c>
      <c r="V364" s="258" t="str">
        <f t="shared" si="2256"/>
        <v>Y</v>
      </c>
      <c r="W364" s="254" t="str">
        <f t="shared" ref="W364:X364" si="2257">IF(OR(($V364="Y"),($T364 = "Y"),ISNUMBER(SEARCH(W$1, $L364)), ISNUMBER(SEARCH(W$1, $N364)), ISNUMBER(SEARCH(W$1, $P364))), "Y", "")</f>
        <v>Y</v>
      </c>
      <c r="X364" s="254" t="str">
        <f t="shared" si="2257"/>
        <v>Y</v>
      </c>
      <c r="Y364" s="258" t="str">
        <f t="shared" si="1576"/>
        <v>Y</v>
      </c>
      <c r="Z364" s="254" t="str">
        <f t="shared" ref="Z364:AA364" si="2258">IF(OR(($Y364="Y"),($T364 = "Y"),ISNUMBER(SEARCH(Z$1, $L364)), ISNUMBER(SEARCH(Z$1, $N364)), ISNUMBER(SEARCH(Z$1, $P364))), "Y", "")</f>
        <v>Y</v>
      </c>
      <c r="AA364" s="254" t="str">
        <f t="shared" si="2258"/>
        <v>Y</v>
      </c>
      <c r="AB364" s="254" t="str">
        <f t="shared" ref="AB364:AC364" si="2259">IF(OR(($T364 = "Y"),ISNUMBER(SEARCH(AB$1, $L364)), ISNUMBER(SEARCH(AB$1, $N364)), ISNUMBER(SEARCH(AB$1, $P364))), "Y", "")</f>
        <v>Y</v>
      </c>
      <c r="AC364" s="258" t="str">
        <f t="shared" si="2259"/>
        <v>Y</v>
      </c>
      <c r="AD364" s="254" t="str">
        <f t="shared" ref="AD364:AE364" si="2260">IF(OR(($AC364="Y"),($T364 = "Y"),ISNUMBER(SEARCH(AD$1, $L364)), ISNUMBER(SEARCH(AD$1, $N364)), ISNUMBER(SEARCH(AD$1, $P364))), "Y", "")</f>
        <v>Y</v>
      </c>
      <c r="AE364" s="254" t="str">
        <f t="shared" si="2260"/>
        <v>Y</v>
      </c>
      <c r="AF364" s="254" t="str">
        <f t="shared" si="1580"/>
        <v>Y</v>
      </c>
      <c r="AG364" s="15">
        <f t="shared" si="2145"/>
        <v>9</v>
      </c>
      <c r="AH364" s="96" t="s">
        <v>3546</v>
      </c>
      <c r="AI364" s="235" t="str">
        <f t="shared" si="2246"/>
        <v>MP</v>
      </c>
      <c r="AJ364" s="235" t="str">
        <f t="shared" si="2247"/>
        <v>MP</v>
      </c>
      <c r="AK364" s="235" t="str">
        <f t="shared" si="2248"/>
        <v>MP</v>
      </c>
      <c r="AL364" s="235" t="str">
        <f t="shared" si="2249"/>
        <v>MP</v>
      </c>
      <c r="AM364" s="256" t="str">
        <f t="shared" si="2250"/>
        <v>MP</v>
      </c>
      <c r="AN364" s="235" t="str">
        <f t="shared" si="2251"/>
        <v>MP</v>
      </c>
      <c r="AO364" s="257" t="str">
        <f t="shared" si="2252"/>
        <v>MP</v>
      </c>
      <c r="AP364" s="235" t="str">
        <f t="shared" si="2253"/>
        <v>MP</v>
      </c>
      <c r="AQ364" s="235" t="str">
        <f t="shared" si="2254"/>
        <v>MP</v>
      </c>
      <c r="AR364" s="96"/>
      <c r="AS364" s="235" t="str">
        <f t="shared" si="2255"/>
        <v>MP</v>
      </c>
      <c r="AT364" s="237" t="e">
        <f t="shared" si="2203"/>
        <v>#N/A</v>
      </c>
      <c r="AU364" s="96"/>
      <c r="AV364" s="96"/>
      <c r="AW364" s="96"/>
      <c r="AX364" s="96"/>
      <c r="AY364" s="96"/>
      <c r="AZ364" s="96"/>
      <c r="BA364" s="96"/>
      <c r="BB364" s="96"/>
      <c r="BC364" s="96"/>
      <c r="BD364" s="96"/>
      <c r="BE364" s="96"/>
      <c r="BF364" s="96"/>
      <c r="BG364" s="96"/>
      <c r="BH364" s="96"/>
      <c r="BI364" s="96"/>
      <c r="BJ364" s="96"/>
      <c r="BK364" s="96"/>
      <c r="BL364" s="96"/>
      <c r="BM364" s="96"/>
      <c r="BN364" s="96"/>
      <c r="BO364" s="96"/>
      <c r="BP364" s="96"/>
      <c r="BQ364" s="96"/>
      <c r="BR364" s="96"/>
      <c r="BS364" s="96"/>
      <c r="BT364" s="96"/>
      <c r="BU364" s="96"/>
      <c r="BV364" s="96"/>
      <c r="BW364" s="96"/>
      <c r="BX364" s="96"/>
      <c r="BY364" s="96"/>
      <c r="BZ364" s="96"/>
      <c r="CA364" s="96"/>
      <c r="CB364" s="96"/>
      <c r="CC364" s="96"/>
      <c r="CD364" s="96"/>
      <c r="CE364" s="96"/>
      <c r="CF364" s="96"/>
    </row>
    <row r="365" spans="1:84" ht="20.399999999999999">
      <c r="A365" s="277" t="s">
        <v>661</v>
      </c>
      <c r="B365" s="277" t="s">
        <v>4584</v>
      </c>
      <c r="C365" s="251" t="str">
        <f t="array" ref="C365">UPPER(B365)</f>
        <v>SAIKRISHNA.SHESHAGIRI@GMAIL.COM</v>
      </c>
      <c r="D365" s="277" t="s">
        <v>4585</v>
      </c>
      <c r="E365" s="277" t="s">
        <v>4586</v>
      </c>
      <c r="F365" s="252" t="str">
        <f t="shared" si="1572"/>
        <v>SAIKRISHNASHESHAGIRI</v>
      </c>
      <c r="G365" s="289">
        <v>7329864395</v>
      </c>
      <c r="H365" s="277" t="s">
        <v>4587</v>
      </c>
      <c r="I365" s="96"/>
      <c r="J365" s="96"/>
      <c r="K365" s="96"/>
      <c r="L365" s="96"/>
      <c r="M365" s="96"/>
      <c r="N365" s="96"/>
      <c r="O365" s="96"/>
      <c r="P365" s="96"/>
      <c r="Q365" s="96"/>
      <c r="R365" s="96"/>
      <c r="S365" s="276" t="s">
        <v>1727</v>
      </c>
      <c r="T365" s="96"/>
      <c r="U365" s="96"/>
      <c r="V365" s="96"/>
      <c r="W365" s="96"/>
      <c r="X365" s="96"/>
      <c r="Y365" s="96"/>
      <c r="Z365" s="276" t="s">
        <v>979</v>
      </c>
      <c r="AA365" s="276" t="s">
        <v>979</v>
      </c>
      <c r="AB365" s="276" t="s">
        <v>979</v>
      </c>
      <c r="AC365" s="96"/>
      <c r="AD365" s="96"/>
      <c r="AE365" s="96"/>
      <c r="AF365" s="96"/>
      <c r="AG365" s="15">
        <f t="shared" ref="AG365:AG403" si="2261">SUM(COUNTIF(G365,"Y"),COUNTIF(U365:W365,"Y"),COUNTIF(Z365:AB365,"Y"),COUNTIF(AD365:AF365,"Y"))</f>
        <v>3</v>
      </c>
      <c r="AH365" s="277" t="s">
        <v>3549</v>
      </c>
      <c r="AI365" s="96" t="str">
        <f>IF((H365="Y"),AH365,"")</f>
        <v/>
      </c>
      <c r="AJ365" s="96" t="str">
        <f>IF((U365="Y"),AH365,"")</f>
        <v/>
      </c>
      <c r="AK365" s="96" t="str">
        <f>IF((W365="Y"),AH365,"")</f>
        <v/>
      </c>
      <c r="AL365" s="277" t="str">
        <f t="shared" si="2249"/>
        <v>Event AM</v>
      </c>
      <c r="AM365" s="278" t="str">
        <f t="shared" si="2250"/>
        <v>Event AM</v>
      </c>
      <c r="AN365" s="277" t="str">
        <f t="shared" si="2251"/>
        <v>Event AM</v>
      </c>
      <c r="AO365" s="279" t="str">
        <f t="shared" si="2252"/>
        <v>Event AM</v>
      </c>
      <c r="AP365" s="96" t="str">
        <f t="shared" si="2253"/>
        <v/>
      </c>
      <c r="AQ365" s="96" t="str">
        <f t="shared" si="2254"/>
        <v/>
      </c>
      <c r="AR365" s="96"/>
      <c r="AS365" s="96" t="str">
        <f t="shared" si="2255"/>
        <v/>
      </c>
      <c r="AT365" s="237" t="e">
        <f t="shared" si="2203"/>
        <v>#N/A</v>
      </c>
      <c r="AU365" s="96"/>
      <c r="AV365" s="96"/>
      <c r="AW365" s="96"/>
      <c r="AX365" s="96"/>
      <c r="AY365" s="96"/>
      <c r="AZ365" s="96"/>
      <c r="BA365" s="96"/>
      <c r="BB365" s="96"/>
      <c r="BC365" s="96"/>
      <c r="BD365" s="96"/>
      <c r="BE365" s="96"/>
      <c r="BF365" s="96"/>
      <c r="BG365" s="96"/>
      <c r="BH365" s="96"/>
      <c r="BI365" s="96"/>
      <c r="BJ365" s="96"/>
      <c r="BK365" s="96"/>
      <c r="BL365" s="96"/>
      <c r="BM365" s="96"/>
      <c r="BN365" s="96"/>
      <c r="BO365" s="96"/>
      <c r="BP365" s="96"/>
      <c r="BQ365" s="96"/>
      <c r="BR365" s="96"/>
      <c r="BS365" s="96"/>
      <c r="BT365" s="96"/>
      <c r="BU365" s="96"/>
      <c r="BV365" s="96"/>
      <c r="BW365" s="96"/>
      <c r="BX365" s="96"/>
      <c r="BY365" s="96"/>
      <c r="BZ365" s="96"/>
      <c r="CA365" s="96"/>
      <c r="CB365" s="96"/>
      <c r="CC365" s="96"/>
      <c r="CD365" s="96"/>
      <c r="CE365" s="96"/>
      <c r="CF365" s="96"/>
    </row>
    <row r="366" spans="1:84" ht="27.6">
      <c r="A366" s="277" t="s">
        <v>661</v>
      </c>
      <c r="B366" s="277" t="s">
        <v>1780</v>
      </c>
      <c r="C366" s="251" t="str">
        <f t="array" ref="C366">UPPER(B366)</f>
        <v>APKOLLURI@GMAIL.COM</v>
      </c>
      <c r="D366" s="290" t="s">
        <v>433</v>
      </c>
      <c r="E366" s="277" t="s">
        <v>1781</v>
      </c>
      <c r="F366" s="252" t="str">
        <f t="shared" si="1572"/>
        <v>RAVIKOLLURI</v>
      </c>
      <c r="G366" s="289">
        <v>6096106362</v>
      </c>
      <c r="H366" s="277" t="s">
        <v>4587</v>
      </c>
      <c r="I366" s="96"/>
      <c r="J366" s="96"/>
      <c r="K366" s="96"/>
      <c r="L366" s="96"/>
      <c r="M366" s="96"/>
      <c r="N366" s="96"/>
      <c r="O366" s="96"/>
      <c r="P366" s="96"/>
      <c r="Q366" s="96"/>
      <c r="R366" s="96"/>
      <c r="S366" s="276" t="s">
        <v>1727</v>
      </c>
      <c r="T366" s="96"/>
      <c r="U366" s="276" t="s">
        <v>979</v>
      </c>
      <c r="V366" s="96"/>
      <c r="W366" s="276" t="s">
        <v>979</v>
      </c>
      <c r="X366" s="276" t="s">
        <v>979</v>
      </c>
      <c r="Y366" s="96"/>
      <c r="Z366" s="276" t="s">
        <v>979</v>
      </c>
      <c r="AA366" s="276" t="s">
        <v>979</v>
      </c>
      <c r="AB366" s="276" t="s">
        <v>979</v>
      </c>
      <c r="AC366" s="96"/>
      <c r="AD366" s="276" t="s">
        <v>979</v>
      </c>
      <c r="AE366" s="96"/>
      <c r="AF366" s="96"/>
      <c r="AG366" s="15">
        <f t="shared" si="2261"/>
        <v>6</v>
      </c>
      <c r="AH366" s="250" t="s">
        <v>3631</v>
      </c>
      <c r="AI366" s="235" t="str">
        <f>IF((U366="Y"),AH366,"")</f>
        <v>Facility Volunteers</v>
      </c>
      <c r="AJ366" s="235" t="s">
        <v>3549</v>
      </c>
      <c r="AK366" s="277" t="str">
        <f>IF((X366="Y"),AH366,"")</f>
        <v>Facility Volunteers</v>
      </c>
      <c r="AL366" s="277" t="str">
        <f t="shared" si="2249"/>
        <v>Facility Volunteers</v>
      </c>
      <c r="AM366" s="278" t="str">
        <f t="shared" si="2250"/>
        <v>Facility Volunteers</v>
      </c>
      <c r="AN366" s="277" t="str">
        <f t="shared" si="2251"/>
        <v>Facility Volunteers</v>
      </c>
      <c r="AO366" s="279" t="str">
        <f t="shared" si="2252"/>
        <v>Facility Volunteers</v>
      </c>
      <c r="AP366" s="277" t="str">
        <f t="shared" si="2253"/>
        <v>Facility Volunteers</v>
      </c>
      <c r="AQ366" s="96" t="str">
        <f t="shared" si="2254"/>
        <v/>
      </c>
      <c r="AR366" s="96"/>
      <c r="AS366" s="96" t="str">
        <f t="shared" si="2255"/>
        <v/>
      </c>
      <c r="AT366" s="237" t="e">
        <f t="shared" si="2203"/>
        <v>#N/A</v>
      </c>
      <c r="AU366" s="277" t="s">
        <v>174</v>
      </c>
      <c r="AV366" s="277" t="s">
        <v>979</v>
      </c>
      <c r="AW366" s="96"/>
      <c r="AX366" s="96"/>
      <c r="AY366" s="96"/>
      <c r="AZ366" s="96"/>
      <c r="BA366" s="96"/>
      <c r="BB366" s="96"/>
      <c r="BC366" s="96"/>
      <c r="BD366" s="96"/>
      <c r="BE366" s="96"/>
      <c r="BF366" s="96"/>
      <c r="BG366" s="96"/>
      <c r="BH366" s="96"/>
      <c r="BI366" s="96"/>
      <c r="BJ366" s="96"/>
      <c r="BK366" s="96"/>
      <c r="BL366" s="96"/>
      <c r="BM366" s="96"/>
      <c r="BN366" s="96"/>
      <c r="BO366" s="96"/>
      <c r="BP366" s="96"/>
      <c r="BQ366" s="96"/>
      <c r="BR366" s="96"/>
      <c r="BS366" s="96"/>
      <c r="BT366" s="96"/>
      <c r="BU366" s="96"/>
      <c r="BV366" s="96"/>
      <c r="BW366" s="96"/>
      <c r="BX366" s="96"/>
      <c r="BY366" s="96"/>
      <c r="BZ366" s="96"/>
      <c r="CA366" s="96"/>
      <c r="CB366" s="96"/>
      <c r="CC366" s="96"/>
      <c r="CD366" s="96"/>
      <c r="CE366" s="96"/>
      <c r="CF366" s="96"/>
    </row>
    <row r="367" spans="1:84" ht="20.399999999999999">
      <c r="A367" s="277" t="s">
        <v>661</v>
      </c>
      <c r="B367" s="277" t="s">
        <v>4588</v>
      </c>
      <c r="C367" s="251" t="str">
        <f t="array" ref="C367">UPPER(B367)</f>
        <v>VISHKAVI@GMAIL.COM</v>
      </c>
      <c r="D367" s="277" t="s">
        <v>1941</v>
      </c>
      <c r="E367" s="277" t="s">
        <v>4589</v>
      </c>
      <c r="F367" s="252" t="str">
        <f t="shared" si="1572"/>
        <v>KAVITAVISWANATHAM</v>
      </c>
      <c r="G367" s="289">
        <v>2018507387</v>
      </c>
      <c r="H367" s="277" t="s">
        <v>4587</v>
      </c>
      <c r="I367" s="96"/>
      <c r="J367" s="96"/>
      <c r="K367" s="96"/>
      <c r="L367" s="96"/>
      <c r="M367" s="96"/>
      <c r="N367" s="96"/>
      <c r="O367" s="96"/>
      <c r="P367" s="96"/>
      <c r="Q367" s="96"/>
      <c r="R367" s="96"/>
      <c r="S367" s="276" t="s">
        <v>1731</v>
      </c>
      <c r="T367" s="96"/>
      <c r="U367" s="96"/>
      <c r="V367" s="96"/>
      <c r="W367" s="96"/>
      <c r="X367" s="276" t="s">
        <v>979</v>
      </c>
      <c r="Y367" s="96"/>
      <c r="Z367" s="276" t="s">
        <v>979</v>
      </c>
      <c r="AA367" s="276" t="s">
        <v>979</v>
      </c>
      <c r="AB367" s="276" t="s">
        <v>979</v>
      </c>
      <c r="AC367" s="96"/>
      <c r="AD367" s="276" t="s">
        <v>979</v>
      </c>
      <c r="AE367" s="96"/>
      <c r="AF367" s="96"/>
      <c r="AG367" s="15">
        <f t="shared" si="2261"/>
        <v>4</v>
      </c>
      <c r="AH367" s="277" t="s">
        <v>3546</v>
      </c>
      <c r="AI367" s="96" t="str">
        <f t="shared" ref="AI367:AI378" si="2262">IF((H367="Y"),AH367,"")</f>
        <v/>
      </c>
      <c r="AJ367" s="96" t="str">
        <f t="shared" ref="AJ367:AJ368" si="2263">IF((U367="Y"),AH367,"")</f>
        <v/>
      </c>
      <c r="AK367" s="96" t="str">
        <f t="shared" ref="AK367:AK403" si="2264">IF((W367="Y"),AH367,"")</f>
        <v/>
      </c>
      <c r="AL367" s="277" t="str">
        <f t="shared" si="2249"/>
        <v>MP</v>
      </c>
      <c r="AM367" s="278" t="str">
        <f t="shared" si="2250"/>
        <v>MP</v>
      </c>
      <c r="AN367" s="277" t="str">
        <f t="shared" si="2251"/>
        <v>MP</v>
      </c>
      <c r="AO367" s="279" t="str">
        <f t="shared" si="2252"/>
        <v>MP</v>
      </c>
      <c r="AP367" s="277" t="str">
        <f t="shared" si="2253"/>
        <v>MP</v>
      </c>
      <c r="AQ367" s="96" t="str">
        <f t="shared" si="2254"/>
        <v/>
      </c>
      <c r="AR367" s="96"/>
      <c r="AS367" s="96" t="str">
        <f t="shared" si="2255"/>
        <v/>
      </c>
      <c r="AT367" s="237" t="e">
        <f t="shared" si="2203"/>
        <v>#N/A</v>
      </c>
      <c r="AU367" s="96"/>
      <c r="AV367" s="96"/>
      <c r="AW367" s="96"/>
      <c r="AX367" s="96"/>
      <c r="AY367" s="96"/>
      <c r="AZ367" s="96"/>
      <c r="BA367" s="96"/>
      <c r="BB367" s="96"/>
      <c r="BC367" s="96"/>
      <c r="BD367" s="96"/>
      <c r="BE367" s="96"/>
      <c r="BF367" s="96"/>
      <c r="BG367" s="96"/>
      <c r="BH367" s="96"/>
      <c r="BI367" s="96"/>
      <c r="BJ367" s="96"/>
      <c r="BK367" s="96"/>
      <c r="BL367" s="96"/>
      <c r="BM367" s="96"/>
      <c r="BN367" s="96"/>
      <c r="BO367" s="96"/>
      <c r="BP367" s="96"/>
      <c r="BQ367" s="96"/>
      <c r="BR367" s="96"/>
      <c r="BS367" s="96"/>
      <c r="BT367" s="96"/>
      <c r="BU367" s="96"/>
      <c r="BV367" s="96"/>
      <c r="BW367" s="96"/>
      <c r="BX367" s="96"/>
      <c r="BY367" s="96"/>
      <c r="BZ367" s="96"/>
      <c r="CA367" s="96"/>
      <c r="CB367" s="96"/>
      <c r="CC367" s="96"/>
      <c r="CD367" s="96"/>
      <c r="CE367" s="96"/>
      <c r="CF367" s="96"/>
    </row>
    <row r="368" spans="1:84" ht="20.399999999999999">
      <c r="A368" s="277" t="s">
        <v>661</v>
      </c>
      <c r="B368" s="277" t="s">
        <v>4590</v>
      </c>
      <c r="C368" s="251" t="str">
        <f t="array" ref="C368">UPPER(B368)</f>
        <v>SRINIVAS794@YAHOO.CO.IN</v>
      </c>
      <c r="D368" s="277" t="s">
        <v>338</v>
      </c>
      <c r="E368" s="277" t="s">
        <v>4591</v>
      </c>
      <c r="F368" s="252" t="str">
        <f t="shared" si="1572"/>
        <v>SRINIVASBANDA</v>
      </c>
      <c r="G368" s="289">
        <v>7323224758</v>
      </c>
      <c r="H368" s="277" t="s">
        <v>4587</v>
      </c>
      <c r="I368" s="96"/>
      <c r="J368" s="96"/>
      <c r="K368" s="96"/>
      <c r="L368" s="96"/>
      <c r="M368" s="96"/>
      <c r="N368" s="96"/>
      <c r="O368" s="96"/>
      <c r="P368" s="96"/>
      <c r="Q368" s="96"/>
      <c r="R368" s="96"/>
      <c r="S368" s="276" t="s">
        <v>1727</v>
      </c>
      <c r="T368" s="96"/>
      <c r="U368" s="96"/>
      <c r="V368" s="96"/>
      <c r="W368" s="96"/>
      <c r="X368" s="96"/>
      <c r="Y368" s="96"/>
      <c r="Z368" s="276" t="s">
        <v>979</v>
      </c>
      <c r="AA368" s="276" t="s">
        <v>979</v>
      </c>
      <c r="AB368" s="276" t="s">
        <v>979</v>
      </c>
      <c r="AC368" s="96"/>
      <c r="AD368" s="96"/>
      <c r="AE368" s="96"/>
      <c r="AF368" s="96"/>
      <c r="AG368" s="15">
        <f t="shared" si="2261"/>
        <v>3</v>
      </c>
      <c r="AH368" s="277" t="s">
        <v>3546</v>
      </c>
      <c r="AI368" s="96" t="str">
        <f t="shared" si="2262"/>
        <v/>
      </c>
      <c r="AJ368" s="96" t="str">
        <f t="shared" si="2263"/>
        <v/>
      </c>
      <c r="AK368" s="96" t="str">
        <f t="shared" si="2264"/>
        <v/>
      </c>
      <c r="AL368" s="277" t="str">
        <f t="shared" si="2249"/>
        <v>MP</v>
      </c>
      <c r="AM368" s="278" t="str">
        <f t="shared" si="2250"/>
        <v>MP</v>
      </c>
      <c r="AN368" s="277" t="str">
        <f t="shared" si="2251"/>
        <v>MP</v>
      </c>
      <c r="AO368" s="279" t="str">
        <f t="shared" si="2252"/>
        <v>MP</v>
      </c>
      <c r="AP368" s="96" t="str">
        <f t="shared" si="2253"/>
        <v/>
      </c>
      <c r="AQ368" s="96" t="str">
        <f t="shared" si="2254"/>
        <v/>
      </c>
      <c r="AR368" s="96"/>
      <c r="AS368" s="96" t="str">
        <f t="shared" si="2255"/>
        <v/>
      </c>
      <c r="AT368" s="237" t="e">
        <f t="shared" si="2203"/>
        <v>#N/A</v>
      </c>
      <c r="AU368" s="96"/>
      <c r="AV368" s="96"/>
      <c r="AW368" s="96"/>
      <c r="AX368" s="96"/>
      <c r="AY368" s="96"/>
      <c r="AZ368" s="96"/>
      <c r="BA368" s="96"/>
      <c r="BB368" s="96"/>
      <c r="BC368" s="96"/>
      <c r="BD368" s="96"/>
      <c r="BE368" s="96"/>
      <c r="BF368" s="96"/>
      <c r="BG368" s="96"/>
      <c r="BH368" s="96"/>
      <c r="BI368" s="96"/>
      <c r="BJ368" s="96"/>
      <c r="BK368" s="96"/>
      <c r="BL368" s="96"/>
      <c r="BM368" s="96"/>
      <c r="BN368" s="96"/>
      <c r="BO368" s="96"/>
      <c r="BP368" s="96"/>
      <c r="BQ368" s="96"/>
      <c r="BR368" s="96"/>
      <c r="BS368" s="96"/>
      <c r="BT368" s="96"/>
      <c r="BU368" s="96"/>
      <c r="BV368" s="96"/>
      <c r="BW368" s="96"/>
      <c r="BX368" s="96"/>
      <c r="BY368" s="96"/>
      <c r="BZ368" s="96"/>
      <c r="CA368" s="96"/>
      <c r="CB368" s="96"/>
      <c r="CC368" s="96"/>
      <c r="CD368" s="96"/>
      <c r="CE368" s="96"/>
      <c r="CF368" s="96"/>
    </row>
    <row r="369" spans="1:84" ht="20.399999999999999">
      <c r="A369" s="277" t="s">
        <v>661</v>
      </c>
      <c r="B369" s="277" t="s">
        <v>1798</v>
      </c>
      <c r="C369" s="251" t="str">
        <f t="array" ref="C369">UPPER(B369)</f>
        <v>BALA.SALAGALA@GMAIL.COM</v>
      </c>
      <c r="D369" s="277" t="s">
        <v>600</v>
      </c>
      <c r="E369" s="277" t="s">
        <v>1797</v>
      </c>
      <c r="F369" s="252" t="str">
        <f t="shared" si="1572"/>
        <v>BALASALAGALA</v>
      </c>
      <c r="G369" s="289">
        <v>6092130735</v>
      </c>
      <c r="H369" s="277" t="s">
        <v>4587</v>
      </c>
      <c r="I369" s="96"/>
      <c r="J369" s="96"/>
      <c r="K369" s="96"/>
      <c r="L369" s="96"/>
      <c r="M369" s="96"/>
      <c r="N369" s="96"/>
      <c r="O369" s="96"/>
      <c r="P369" s="96"/>
      <c r="Q369" s="96"/>
      <c r="R369" s="96"/>
      <c r="S369" s="276" t="s">
        <v>1727</v>
      </c>
      <c r="T369" s="96"/>
      <c r="U369" s="276" t="s">
        <v>979</v>
      </c>
      <c r="V369" s="96"/>
      <c r="W369" s="276" t="s">
        <v>979</v>
      </c>
      <c r="X369" s="276" t="s">
        <v>979</v>
      </c>
      <c r="Y369" s="96"/>
      <c r="Z369" s="276" t="s">
        <v>979</v>
      </c>
      <c r="AA369" s="276" t="s">
        <v>979</v>
      </c>
      <c r="AB369" s="276" t="s">
        <v>979</v>
      </c>
      <c r="AC369" s="276" t="s">
        <v>979</v>
      </c>
      <c r="AD369" s="276" t="s">
        <v>979</v>
      </c>
      <c r="AE369" s="276" t="s">
        <v>979</v>
      </c>
      <c r="AF369" s="96"/>
      <c r="AG369" s="15">
        <f t="shared" si="2261"/>
        <v>7</v>
      </c>
      <c r="AH369" s="277" t="s">
        <v>3546</v>
      </c>
      <c r="AI369" s="96" t="str">
        <f t="shared" si="2262"/>
        <v/>
      </c>
      <c r="AJ369" s="291" t="s">
        <v>3539</v>
      </c>
      <c r="AK369" s="277" t="str">
        <f t="shared" si="2264"/>
        <v>MP</v>
      </c>
      <c r="AL369" s="277" t="str">
        <f t="shared" si="2249"/>
        <v>MP</v>
      </c>
      <c r="AM369" s="278" t="str">
        <f t="shared" si="2250"/>
        <v>MP</v>
      </c>
      <c r="AN369" s="277" t="str">
        <f t="shared" si="2251"/>
        <v>MP</v>
      </c>
      <c r="AO369" s="279" t="str">
        <f t="shared" si="2252"/>
        <v>MP</v>
      </c>
      <c r="AP369" s="277" t="str">
        <f t="shared" si="2253"/>
        <v>MP</v>
      </c>
      <c r="AQ369" s="277" t="str">
        <f t="shared" si="2254"/>
        <v>MP</v>
      </c>
      <c r="AR369" s="96"/>
      <c r="AS369" s="96" t="str">
        <f t="shared" si="2255"/>
        <v/>
      </c>
      <c r="AT369" s="237" t="e">
        <f t="shared" si="2203"/>
        <v>#N/A</v>
      </c>
      <c r="AU369" s="277" t="s">
        <v>174</v>
      </c>
      <c r="AV369" s="277" t="s">
        <v>979</v>
      </c>
      <c r="AW369" s="96"/>
      <c r="AX369" s="96"/>
      <c r="AY369" s="96"/>
      <c r="AZ369" s="96"/>
      <c r="BA369" s="96"/>
      <c r="BB369" s="96"/>
      <c r="BC369" s="96"/>
      <c r="BD369" s="96"/>
      <c r="BE369" s="96"/>
      <c r="BF369" s="96"/>
      <c r="BG369" s="96"/>
      <c r="BH369" s="96"/>
      <c r="BI369" s="96"/>
      <c r="BJ369" s="96"/>
      <c r="BK369" s="96"/>
      <c r="BL369" s="96"/>
      <c r="BM369" s="96"/>
      <c r="BN369" s="96"/>
      <c r="BO369" s="96"/>
      <c r="BP369" s="96"/>
      <c r="BQ369" s="96"/>
      <c r="BR369" s="96"/>
      <c r="BS369" s="96"/>
      <c r="BT369" s="96"/>
      <c r="BU369" s="96"/>
      <c r="BV369" s="96"/>
      <c r="BW369" s="96"/>
      <c r="BX369" s="96"/>
      <c r="BY369" s="96"/>
      <c r="BZ369" s="96"/>
      <c r="CA369" s="96"/>
      <c r="CB369" s="96"/>
      <c r="CC369" s="96"/>
      <c r="CD369" s="96"/>
      <c r="CE369" s="96"/>
      <c r="CF369" s="96"/>
    </row>
    <row r="370" spans="1:84" ht="20.399999999999999">
      <c r="A370" s="277" t="s">
        <v>661</v>
      </c>
      <c r="B370" s="277" t="s">
        <v>4592</v>
      </c>
      <c r="C370" s="251" t="str">
        <f t="array" ref="C370">UPPER(B370)</f>
        <v>PADMALATAB@YAHOO.COM</v>
      </c>
      <c r="D370" s="277" t="s">
        <v>4593</v>
      </c>
      <c r="E370" s="277" t="s">
        <v>4594</v>
      </c>
      <c r="F370" s="252" t="str">
        <f t="shared" si="1572"/>
        <v>PADMALATABONDALAPATI</v>
      </c>
      <c r="G370" s="277" t="s">
        <v>4595</v>
      </c>
      <c r="H370" s="277" t="s">
        <v>4587</v>
      </c>
      <c r="I370" s="96"/>
      <c r="J370" s="96"/>
      <c r="K370" s="96"/>
      <c r="L370" s="96"/>
      <c r="M370" s="96"/>
      <c r="N370" s="96"/>
      <c r="O370" s="96"/>
      <c r="P370" s="96"/>
      <c r="Q370" s="96"/>
      <c r="R370" s="96"/>
      <c r="S370" s="276" t="s">
        <v>1731</v>
      </c>
      <c r="T370" s="96"/>
      <c r="U370" s="96"/>
      <c r="V370" s="96"/>
      <c r="W370" s="96"/>
      <c r="X370" s="96"/>
      <c r="Y370" s="96"/>
      <c r="Z370" s="276" t="s">
        <v>979</v>
      </c>
      <c r="AA370" s="276" t="s">
        <v>979</v>
      </c>
      <c r="AB370" s="276" t="s">
        <v>979</v>
      </c>
      <c r="AC370" s="96"/>
      <c r="AD370" s="96"/>
      <c r="AE370" s="96"/>
      <c r="AF370" s="96"/>
      <c r="AG370" s="15">
        <f t="shared" si="2261"/>
        <v>3</v>
      </c>
      <c r="AH370" s="277" t="s">
        <v>3546</v>
      </c>
      <c r="AI370" s="96" t="str">
        <f t="shared" si="2262"/>
        <v/>
      </c>
      <c r="AJ370" s="96" t="str">
        <f t="shared" ref="AJ370:AJ381" si="2265">IF((U370="Y"),AH370,"")</f>
        <v/>
      </c>
      <c r="AK370" s="96" t="str">
        <f t="shared" si="2264"/>
        <v/>
      </c>
      <c r="AL370" s="277" t="str">
        <f t="shared" si="2249"/>
        <v>MP</v>
      </c>
      <c r="AM370" s="278" t="str">
        <f t="shared" si="2250"/>
        <v>MP</v>
      </c>
      <c r="AN370" s="277" t="str">
        <f t="shared" si="2251"/>
        <v>MP</v>
      </c>
      <c r="AO370" s="279" t="str">
        <f t="shared" si="2252"/>
        <v>MP</v>
      </c>
      <c r="AP370" s="96" t="str">
        <f t="shared" si="2253"/>
        <v/>
      </c>
      <c r="AQ370" s="96" t="str">
        <f t="shared" si="2254"/>
        <v/>
      </c>
      <c r="AR370" s="96"/>
      <c r="AS370" s="96" t="str">
        <f t="shared" si="2255"/>
        <v/>
      </c>
      <c r="AT370" s="237" t="e">
        <f t="shared" si="2203"/>
        <v>#N/A</v>
      </c>
      <c r="AU370" s="96"/>
      <c r="AV370" s="96"/>
      <c r="AW370" s="96"/>
      <c r="AX370" s="96"/>
      <c r="AY370" s="96"/>
      <c r="AZ370" s="96"/>
      <c r="BA370" s="96"/>
      <c r="BB370" s="96"/>
      <c r="BC370" s="96"/>
      <c r="BD370" s="96"/>
      <c r="BE370" s="96"/>
      <c r="BF370" s="96"/>
      <c r="BG370" s="96"/>
      <c r="BH370" s="96"/>
      <c r="BI370" s="96"/>
      <c r="BJ370" s="96"/>
      <c r="BK370" s="96"/>
      <c r="BL370" s="96"/>
      <c r="BM370" s="96"/>
      <c r="BN370" s="96"/>
      <c r="BO370" s="96"/>
      <c r="BP370" s="96"/>
      <c r="BQ370" s="96"/>
      <c r="BR370" s="96"/>
      <c r="BS370" s="96"/>
      <c r="BT370" s="96"/>
      <c r="BU370" s="96"/>
      <c r="BV370" s="96"/>
      <c r="BW370" s="96"/>
      <c r="BX370" s="96"/>
      <c r="BY370" s="96"/>
      <c r="BZ370" s="96"/>
      <c r="CA370" s="96"/>
      <c r="CB370" s="96"/>
      <c r="CC370" s="96"/>
      <c r="CD370" s="96"/>
      <c r="CE370" s="96"/>
      <c r="CF370" s="96"/>
    </row>
    <row r="371" spans="1:84" ht="20.399999999999999">
      <c r="A371" s="277" t="s">
        <v>661</v>
      </c>
      <c r="B371" s="292" t="s">
        <v>4596</v>
      </c>
      <c r="C371" s="251" t="str">
        <f t="array" ref="C371">UPPER(B371)</f>
        <v>PPADMAJA.531@GMAIL.COM</v>
      </c>
      <c r="D371" s="277" t="s">
        <v>568</v>
      </c>
      <c r="E371" s="277" t="s">
        <v>4597</v>
      </c>
      <c r="F371" s="252" t="str">
        <f t="shared" si="1572"/>
        <v>PADMAJAPINNAMARAJU</v>
      </c>
      <c r="G371" s="293" t="s">
        <v>4598</v>
      </c>
      <c r="H371" s="277" t="s">
        <v>4587</v>
      </c>
      <c r="I371" s="96"/>
      <c r="J371" s="96"/>
      <c r="K371" s="96"/>
      <c r="L371" s="96"/>
      <c r="M371" s="96"/>
      <c r="N371" s="96"/>
      <c r="O371" s="96"/>
      <c r="P371" s="96"/>
      <c r="Q371" s="96"/>
      <c r="R371" s="96"/>
      <c r="S371" s="276" t="s">
        <v>1731</v>
      </c>
      <c r="T371" s="96"/>
      <c r="U371" s="96"/>
      <c r="V371" s="96"/>
      <c r="W371" s="96"/>
      <c r="X371" s="276" t="s">
        <v>979</v>
      </c>
      <c r="Y371" s="96"/>
      <c r="Z371" s="276" t="s">
        <v>979</v>
      </c>
      <c r="AA371" s="276" t="s">
        <v>979</v>
      </c>
      <c r="AB371" s="276" t="s">
        <v>979</v>
      </c>
      <c r="AC371" s="96"/>
      <c r="AD371" s="96"/>
      <c r="AE371" s="96"/>
      <c r="AF371" s="96"/>
      <c r="AG371" s="15">
        <f t="shared" si="2261"/>
        <v>3</v>
      </c>
      <c r="AH371" s="277" t="s">
        <v>3546</v>
      </c>
      <c r="AI371" s="96" t="str">
        <f t="shared" si="2262"/>
        <v/>
      </c>
      <c r="AJ371" s="96" t="str">
        <f t="shared" si="2265"/>
        <v/>
      </c>
      <c r="AK371" s="96" t="str">
        <f t="shared" si="2264"/>
        <v/>
      </c>
      <c r="AL371" s="277" t="str">
        <f t="shared" si="2249"/>
        <v>MP</v>
      </c>
      <c r="AM371" s="278" t="str">
        <f t="shared" si="2250"/>
        <v>MP</v>
      </c>
      <c r="AN371" s="277" t="str">
        <f t="shared" si="2251"/>
        <v>MP</v>
      </c>
      <c r="AO371" s="279" t="str">
        <f t="shared" si="2252"/>
        <v>MP</v>
      </c>
      <c r="AP371" s="96" t="str">
        <f t="shared" si="2253"/>
        <v/>
      </c>
      <c r="AQ371" s="96" t="str">
        <f t="shared" si="2254"/>
        <v/>
      </c>
      <c r="AR371" s="96"/>
      <c r="AS371" s="96" t="str">
        <f t="shared" si="2255"/>
        <v/>
      </c>
      <c r="AT371" s="237" t="e">
        <f t="shared" si="2203"/>
        <v>#N/A</v>
      </c>
      <c r="AU371" s="96"/>
      <c r="AV371" s="96"/>
      <c r="AW371" s="96"/>
      <c r="AX371" s="96"/>
      <c r="AY371" s="96"/>
      <c r="AZ371" s="96"/>
      <c r="BA371" s="96"/>
      <c r="BB371" s="96"/>
      <c r="BC371" s="96"/>
      <c r="BD371" s="96"/>
      <c r="BE371" s="96"/>
      <c r="BF371" s="96"/>
      <c r="BG371" s="96"/>
      <c r="BH371" s="96"/>
      <c r="BI371" s="96"/>
      <c r="BJ371" s="96"/>
      <c r="BK371" s="96"/>
      <c r="BL371" s="96"/>
      <c r="BM371" s="96"/>
      <c r="BN371" s="96"/>
      <c r="BO371" s="96"/>
      <c r="BP371" s="96"/>
      <c r="BQ371" s="96"/>
      <c r="BR371" s="96"/>
      <c r="BS371" s="96"/>
      <c r="BT371" s="96"/>
      <c r="BU371" s="96"/>
      <c r="BV371" s="96"/>
      <c r="BW371" s="96"/>
      <c r="BX371" s="96"/>
      <c r="BY371" s="96"/>
      <c r="BZ371" s="96"/>
      <c r="CA371" s="96"/>
      <c r="CB371" s="96"/>
      <c r="CC371" s="96"/>
      <c r="CD371" s="96"/>
      <c r="CE371" s="96"/>
      <c r="CF371" s="96"/>
    </row>
    <row r="372" spans="1:84" ht="20.399999999999999">
      <c r="A372" s="277" t="s">
        <v>661</v>
      </c>
      <c r="B372" s="292" t="s">
        <v>4599</v>
      </c>
      <c r="C372" s="251" t="str">
        <f t="array" ref="C372">UPPER(B372)</f>
        <v>RJONNADU@GMAIL.COM</v>
      </c>
      <c r="D372" s="277" t="s">
        <v>1664</v>
      </c>
      <c r="E372" s="277" t="s">
        <v>4600</v>
      </c>
      <c r="F372" s="252" t="str">
        <f t="shared" si="1572"/>
        <v>RAMESHJONNADULA</v>
      </c>
      <c r="G372" s="292" t="s">
        <v>4601</v>
      </c>
      <c r="H372" s="277" t="s">
        <v>4587</v>
      </c>
      <c r="I372" s="96"/>
      <c r="J372" s="96"/>
      <c r="K372" s="96"/>
      <c r="L372" s="96"/>
      <c r="M372" s="96"/>
      <c r="N372" s="96"/>
      <c r="O372" s="96"/>
      <c r="P372" s="96"/>
      <c r="Q372" s="96"/>
      <c r="R372" s="96"/>
      <c r="S372" s="276" t="s">
        <v>1727</v>
      </c>
      <c r="T372" s="96"/>
      <c r="U372" s="96"/>
      <c r="V372" s="96"/>
      <c r="W372" s="96"/>
      <c r="X372" s="96"/>
      <c r="Y372" s="96"/>
      <c r="Z372" s="276" t="s">
        <v>979</v>
      </c>
      <c r="AA372" s="276" t="s">
        <v>979</v>
      </c>
      <c r="AB372" s="276" t="s">
        <v>979</v>
      </c>
      <c r="AC372" s="96"/>
      <c r="AD372" s="96"/>
      <c r="AE372" s="276" t="s">
        <v>979</v>
      </c>
      <c r="AF372" s="96"/>
      <c r="AG372" s="15">
        <f t="shared" si="2261"/>
        <v>4</v>
      </c>
      <c r="AH372" s="277" t="s">
        <v>3546</v>
      </c>
      <c r="AI372" s="96" t="str">
        <f t="shared" si="2262"/>
        <v/>
      </c>
      <c r="AJ372" s="96" t="str">
        <f t="shared" si="2265"/>
        <v/>
      </c>
      <c r="AK372" s="96" t="str">
        <f t="shared" si="2264"/>
        <v/>
      </c>
      <c r="AL372" s="277" t="str">
        <f t="shared" si="2249"/>
        <v>MP</v>
      </c>
      <c r="AM372" s="278" t="str">
        <f t="shared" si="2250"/>
        <v>MP</v>
      </c>
      <c r="AN372" s="277" t="str">
        <f t="shared" si="2251"/>
        <v>MP</v>
      </c>
      <c r="AO372" s="279" t="str">
        <f t="shared" si="2252"/>
        <v>MP</v>
      </c>
      <c r="AP372" s="96" t="str">
        <f t="shared" si="2253"/>
        <v/>
      </c>
      <c r="AQ372" s="277" t="str">
        <f t="shared" si="2254"/>
        <v>MP</v>
      </c>
      <c r="AR372" s="96"/>
      <c r="AS372" s="96" t="str">
        <f t="shared" si="2255"/>
        <v/>
      </c>
      <c r="AT372" s="237" t="e">
        <f t="shared" si="2203"/>
        <v>#N/A</v>
      </c>
      <c r="AU372" s="96"/>
      <c r="AV372" s="96"/>
      <c r="AW372" s="96"/>
      <c r="AX372" s="96"/>
      <c r="AY372" s="96"/>
      <c r="AZ372" s="96"/>
      <c r="BA372" s="96"/>
      <c r="BB372" s="96"/>
      <c r="BC372" s="96"/>
      <c r="BD372" s="96"/>
      <c r="BE372" s="96"/>
      <c r="BF372" s="96"/>
      <c r="BG372" s="96"/>
      <c r="BH372" s="96"/>
      <c r="BI372" s="96"/>
      <c r="BJ372" s="96"/>
      <c r="BK372" s="96"/>
      <c r="BL372" s="96"/>
      <c r="BM372" s="96"/>
      <c r="BN372" s="96"/>
      <c r="BO372" s="96"/>
      <c r="BP372" s="96"/>
      <c r="BQ372" s="96"/>
      <c r="BR372" s="96"/>
      <c r="BS372" s="96"/>
      <c r="BT372" s="96"/>
      <c r="BU372" s="96"/>
      <c r="BV372" s="96"/>
      <c r="BW372" s="96"/>
      <c r="BX372" s="96"/>
      <c r="BY372" s="96"/>
      <c r="BZ372" s="96"/>
      <c r="CA372" s="96"/>
      <c r="CB372" s="96"/>
      <c r="CC372" s="96"/>
      <c r="CD372" s="96"/>
      <c r="CE372" s="96"/>
      <c r="CF372" s="96"/>
    </row>
    <row r="373" spans="1:84" ht="20.399999999999999">
      <c r="A373" s="277" t="s">
        <v>661</v>
      </c>
      <c r="B373" s="292" t="s">
        <v>4602</v>
      </c>
      <c r="C373" s="251" t="str">
        <f t="array" ref="C373">UPPER(B373)</f>
        <v>SRINIBORUSU@GMAIL.COM</v>
      </c>
      <c r="D373" s="277" t="s">
        <v>4603</v>
      </c>
      <c r="E373" s="277" t="s">
        <v>4604</v>
      </c>
      <c r="F373" s="252" t="str">
        <f t="shared" si="1572"/>
        <v>SRINIVASARAOBORUSU</v>
      </c>
      <c r="G373" s="292" t="s">
        <v>4605</v>
      </c>
      <c r="H373" s="277" t="s">
        <v>4587</v>
      </c>
      <c r="I373" s="96"/>
      <c r="J373" s="96"/>
      <c r="K373" s="96"/>
      <c r="L373" s="96"/>
      <c r="M373" s="96"/>
      <c r="N373" s="96"/>
      <c r="O373" s="96"/>
      <c r="P373" s="96"/>
      <c r="Q373" s="96"/>
      <c r="R373" s="96"/>
      <c r="S373" s="276" t="s">
        <v>1727</v>
      </c>
      <c r="T373" s="96"/>
      <c r="U373" s="96"/>
      <c r="V373" s="96"/>
      <c r="W373" s="96"/>
      <c r="X373" s="96"/>
      <c r="Y373" s="96"/>
      <c r="Z373" s="276" t="s">
        <v>979</v>
      </c>
      <c r="AA373" s="276" t="s">
        <v>979</v>
      </c>
      <c r="AB373" s="276" t="s">
        <v>979</v>
      </c>
      <c r="AC373" s="96"/>
      <c r="AD373" s="96"/>
      <c r="AE373" s="96"/>
      <c r="AF373" s="96"/>
      <c r="AG373" s="15">
        <f t="shared" si="2261"/>
        <v>3</v>
      </c>
      <c r="AH373" s="277" t="s">
        <v>3546</v>
      </c>
      <c r="AI373" s="96" t="str">
        <f t="shared" si="2262"/>
        <v/>
      </c>
      <c r="AJ373" s="96" t="str">
        <f t="shared" si="2265"/>
        <v/>
      </c>
      <c r="AK373" s="96" t="str">
        <f t="shared" si="2264"/>
        <v/>
      </c>
      <c r="AL373" s="277" t="str">
        <f t="shared" si="2249"/>
        <v>MP</v>
      </c>
      <c r="AM373" s="278" t="str">
        <f t="shared" si="2250"/>
        <v>MP</v>
      </c>
      <c r="AN373" s="277" t="str">
        <f t="shared" si="2251"/>
        <v>MP</v>
      </c>
      <c r="AO373" s="279" t="str">
        <f t="shared" si="2252"/>
        <v>MP</v>
      </c>
      <c r="AP373" s="96" t="str">
        <f t="shared" si="2253"/>
        <v/>
      </c>
      <c r="AQ373" s="96" t="str">
        <f t="shared" si="2254"/>
        <v/>
      </c>
      <c r="AR373" s="96"/>
      <c r="AS373" s="96" t="str">
        <f t="shared" si="2255"/>
        <v/>
      </c>
      <c r="AT373" s="237" t="e">
        <f t="shared" si="2203"/>
        <v>#N/A</v>
      </c>
      <c r="AU373" s="96"/>
      <c r="AV373" s="96"/>
      <c r="AW373" s="96"/>
      <c r="AX373" s="96"/>
      <c r="AY373" s="96"/>
      <c r="AZ373" s="96"/>
      <c r="BA373" s="96"/>
      <c r="BB373" s="96"/>
      <c r="BC373" s="96"/>
      <c r="BD373" s="96"/>
      <c r="BE373" s="96"/>
      <c r="BF373" s="96"/>
      <c r="BG373" s="96"/>
      <c r="BH373" s="96"/>
      <c r="BI373" s="96"/>
      <c r="BJ373" s="96"/>
      <c r="BK373" s="96"/>
      <c r="BL373" s="96"/>
      <c r="BM373" s="96"/>
      <c r="BN373" s="96"/>
      <c r="BO373" s="96"/>
      <c r="BP373" s="96"/>
      <c r="BQ373" s="96"/>
      <c r="BR373" s="96"/>
      <c r="BS373" s="96"/>
      <c r="BT373" s="96"/>
      <c r="BU373" s="96"/>
      <c r="BV373" s="96"/>
      <c r="BW373" s="96"/>
      <c r="BX373" s="96"/>
      <c r="BY373" s="96"/>
      <c r="BZ373" s="96"/>
      <c r="CA373" s="96"/>
      <c r="CB373" s="96"/>
      <c r="CC373" s="96"/>
      <c r="CD373" s="96"/>
      <c r="CE373" s="96"/>
      <c r="CF373" s="96"/>
    </row>
    <row r="374" spans="1:84" ht="20.399999999999999">
      <c r="A374" s="277" t="s">
        <v>661</v>
      </c>
      <c r="B374" s="292" t="s">
        <v>4606</v>
      </c>
      <c r="C374" s="251" t="str">
        <f t="array" ref="C374">UPPER(B374)</f>
        <v>RGP.BALAJI@GMAIL.COM</v>
      </c>
      <c r="D374" s="277" t="s">
        <v>4607</v>
      </c>
      <c r="E374" s="277" t="s">
        <v>4594</v>
      </c>
      <c r="F374" s="252" t="str">
        <f t="shared" si="1572"/>
        <v>BALAJIBONDALAPATI</v>
      </c>
      <c r="G374" s="292" t="s">
        <v>4608</v>
      </c>
      <c r="H374" s="277" t="s">
        <v>4587</v>
      </c>
      <c r="I374" s="96"/>
      <c r="J374" s="96"/>
      <c r="K374" s="96"/>
      <c r="L374" s="96"/>
      <c r="M374" s="96"/>
      <c r="N374" s="96"/>
      <c r="O374" s="96"/>
      <c r="P374" s="96"/>
      <c r="Q374" s="96"/>
      <c r="R374" s="96"/>
      <c r="S374" s="276" t="s">
        <v>1727</v>
      </c>
      <c r="T374" s="96"/>
      <c r="U374" s="96"/>
      <c r="V374" s="96"/>
      <c r="W374" s="96"/>
      <c r="X374" s="96"/>
      <c r="Y374" s="96"/>
      <c r="Z374" s="276" t="s">
        <v>979</v>
      </c>
      <c r="AA374" s="276" t="s">
        <v>979</v>
      </c>
      <c r="AB374" s="276" t="s">
        <v>979</v>
      </c>
      <c r="AC374" s="96"/>
      <c r="AD374" s="96"/>
      <c r="AE374" s="96"/>
      <c r="AF374" s="96"/>
      <c r="AG374" s="15">
        <f t="shared" si="2261"/>
        <v>3</v>
      </c>
      <c r="AH374" s="277" t="s">
        <v>3546</v>
      </c>
      <c r="AI374" s="96" t="str">
        <f t="shared" si="2262"/>
        <v/>
      </c>
      <c r="AJ374" s="96" t="str">
        <f t="shared" si="2265"/>
        <v/>
      </c>
      <c r="AK374" s="96" t="str">
        <f t="shared" si="2264"/>
        <v/>
      </c>
      <c r="AL374" s="277" t="str">
        <f t="shared" si="2249"/>
        <v>MP</v>
      </c>
      <c r="AM374" s="278" t="str">
        <f t="shared" si="2250"/>
        <v>MP</v>
      </c>
      <c r="AN374" s="277" t="str">
        <f t="shared" si="2251"/>
        <v>MP</v>
      </c>
      <c r="AO374" s="279" t="str">
        <f t="shared" si="2252"/>
        <v>MP</v>
      </c>
      <c r="AP374" s="96" t="str">
        <f t="shared" si="2253"/>
        <v/>
      </c>
      <c r="AQ374" s="96" t="str">
        <f t="shared" si="2254"/>
        <v/>
      </c>
      <c r="AR374" s="96"/>
      <c r="AS374" s="96" t="str">
        <f t="shared" si="2255"/>
        <v/>
      </c>
      <c r="AT374" s="237" t="e">
        <f t="shared" si="2203"/>
        <v>#N/A</v>
      </c>
      <c r="AU374" s="96"/>
      <c r="AV374" s="96"/>
      <c r="AW374" s="96"/>
      <c r="AX374" s="96"/>
      <c r="AY374" s="96"/>
      <c r="AZ374" s="96"/>
      <c r="BA374" s="96"/>
      <c r="BB374" s="96"/>
      <c r="BC374" s="96"/>
      <c r="BD374" s="96"/>
      <c r="BE374" s="96"/>
      <c r="BF374" s="96"/>
      <c r="BG374" s="96"/>
      <c r="BH374" s="96"/>
      <c r="BI374" s="96"/>
      <c r="BJ374" s="96"/>
      <c r="BK374" s="96"/>
      <c r="BL374" s="96"/>
      <c r="BM374" s="96"/>
      <c r="BN374" s="96"/>
      <c r="BO374" s="96"/>
      <c r="BP374" s="96"/>
      <c r="BQ374" s="96"/>
      <c r="BR374" s="96"/>
      <c r="BS374" s="96"/>
      <c r="BT374" s="96"/>
      <c r="BU374" s="96"/>
      <c r="BV374" s="96"/>
      <c r="BW374" s="96"/>
      <c r="BX374" s="96"/>
      <c r="BY374" s="96"/>
      <c r="BZ374" s="96"/>
      <c r="CA374" s="96"/>
      <c r="CB374" s="96"/>
      <c r="CC374" s="96"/>
      <c r="CD374" s="96"/>
      <c r="CE374" s="96"/>
      <c r="CF374" s="96"/>
    </row>
    <row r="375" spans="1:84" ht="20.399999999999999">
      <c r="A375" s="277" t="s">
        <v>661</v>
      </c>
      <c r="B375" s="277" t="s">
        <v>4609</v>
      </c>
      <c r="C375" s="251" t="str">
        <f t="array" ref="C375">UPPER(B375)</f>
        <v>ANUDKOLLURI@GMAIL.COM</v>
      </c>
      <c r="D375" s="277" t="s">
        <v>4610</v>
      </c>
      <c r="E375" s="277" t="s">
        <v>1781</v>
      </c>
      <c r="F375" s="252" t="str">
        <f t="shared" si="1572"/>
        <v>ANNAPURNAKOLLURI</v>
      </c>
      <c r="G375" s="289">
        <v>6097312425</v>
      </c>
      <c r="H375" s="277" t="s">
        <v>4587</v>
      </c>
      <c r="I375" s="96"/>
      <c r="J375" s="96"/>
      <c r="K375" s="96"/>
      <c r="L375" s="96"/>
      <c r="M375" s="96"/>
      <c r="N375" s="96"/>
      <c r="O375" s="96"/>
      <c r="P375" s="96"/>
      <c r="Q375" s="96"/>
      <c r="R375" s="96"/>
      <c r="S375" s="276" t="s">
        <v>1731</v>
      </c>
      <c r="T375" s="96"/>
      <c r="U375" s="96"/>
      <c r="V375" s="96"/>
      <c r="W375" s="276" t="s">
        <v>979</v>
      </c>
      <c r="X375" s="276" t="s">
        <v>979</v>
      </c>
      <c r="Y375" s="96"/>
      <c r="Z375" s="276" t="s">
        <v>979</v>
      </c>
      <c r="AA375" s="276" t="s">
        <v>979</v>
      </c>
      <c r="AB375" s="276" t="s">
        <v>979</v>
      </c>
      <c r="AC375" s="96"/>
      <c r="AD375" s="96"/>
      <c r="AE375" s="96"/>
      <c r="AF375" s="96"/>
      <c r="AG375" s="15">
        <f t="shared" si="2261"/>
        <v>4</v>
      </c>
      <c r="AH375" s="250" t="s">
        <v>3631</v>
      </c>
      <c r="AI375" s="96" t="str">
        <f t="shared" si="2262"/>
        <v/>
      </c>
      <c r="AJ375" s="96" t="str">
        <f t="shared" si="2265"/>
        <v/>
      </c>
      <c r="AK375" s="277" t="str">
        <f t="shared" si="2264"/>
        <v>Facility Volunteers</v>
      </c>
      <c r="AL375" s="277" t="str">
        <f t="shared" si="2249"/>
        <v>Facility Volunteers</v>
      </c>
      <c r="AM375" s="278" t="str">
        <f t="shared" si="2250"/>
        <v>Facility Volunteers</v>
      </c>
      <c r="AN375" s="277" t="str">
        <f t="shared" si="2251"/>
        <v>Facility Volunteers</v>
      </c>
      <c r="AO375" s="279" t="str">
        <f t="shared" si="2252"/>
        <v>Facility Volunteers</v>
      </c>
      <c r="AP375" s="96" t="str">
        <f t="shared" si="2253"/>
        <v/>
      </c>
      <c r="AQ375" s="96" t="str">
        <f t="shared" si="2254"/>
        <v/>
      </c>
      <c r="AR375" s="96"/>
      <c r="AS375" s="96" t="str">
        <f t="shared" si="2255"/>
        <v/>
      </c>
      <c r="AT375" s="237" t="e">
        <f t="shared" si="2203"/>
        <v>#N/A</v>
      </c>
      <c r="AU375" s="277" t="s">
        <v>3748</v>
      </c>
      <c r="AV375" s="277" t="s">
        <v>979</v>
      </c>
      <c r="AW375" s="96"/>
      <c r="AX375" s="96"/>
      <c r="AY375" s="96"/>
      <c r="AZ375" s="96"/>
      <c r="BA375" s="96"/>
      <c r="BB375" s="96"/>
      <c r="BC375" s="96"/>
      <c r="BD375" s="96"/>
      <c r="BE375" s="96"/>
      <c r="BF375" s="96"/>
      <c r="BG375" s="96"/>
      <c r="BH375" s="96"/>
      <c r="BI375" s="96"/>
      <c r="BJ375" s="96"/>
      <c r="BK375" s="96"/>
      <c r="BL375" s="96"/>
      <c r="BM375" s="96"/>
      <c r="BN375" s="96"/>
      <c r="BO375" s="96"/>
      <c r="BP375" s="96"/>
      <c r="BQ375" s="96"/>
      <c r="BR375" s="96"/>
      <c r="BS375" s="96"/>
      <c r="BT375" s="96"/>
      <c r="BU375" s="96"/>
      <c r="BV375" s="96"/>
      <c r="BW375" s="96"/>
      <c r="BX375" s="96"/>
      <c r="BY375" s="96"/>
      <c r="BZ375" s="96"/>
      <c r="CA375" s="96"/>
      <c r="CB375" s="96"/>
      <c r="CC375" s="96"/>
      <c r="CD375" s="96"/>
      <c r="CE375" s="96"/>
      <c r="CF375" s="96"/>
    </row>
    <row r="376" spans="1:84" ht="20.399999999999999">
      <c r="A376" s="277" t="s">
        <v>661</v>
      </c>
      <c r="B376" s="277" t="s">
        <v>4611</v>
      </c>
      <c r="C376" s="251" t="str">
        <f t="array" ref="C376">UPPER(B376)</f>
        <v>AVANEESHPKOLLURI@GMAIL.COM</v>
      </c>
      <c r="D376" s="277" t="s">
        <v>4612</v>
      </c>
      <c r="E376" s="277" t="s">
        <v>1781</v>
      </c>
      <c r="F376" s="252" t="str">
        <f t="shared" si="1572"/>
        <v>AVANEESHKOLLURI</v>
      </c>
      <c r="G376" s="289">
        <v>6096133110</v>
      </c>
      <c r="H376" s="277" t="s">
        <v>4587</v>
      </c>
      <c r="I376" s="96"/>
      <c r="J376" s="96"/>
      <c r="K376" s="96"/>
      <c r="L376" s="96"/>
      <c r="M376" s="96"/>
      <c r="N376" s="96"/>
      <c r="O376" s="96"/>
      <c r="P376" s="96"/>
      <c r="Q376" s="96"/>
      <c r="R376" s="96"/>
      <c r="S376" s="276" t="s">
        <v>1727</v>
      </c>
      <c r="T376" s="96"/>
      <c r="U376" s="96"/>
      <c r="V376" s="96"/>
      <c r="W376" s="276" t="s">
        <v>979</v>
      </c>
      <c r="X376" s="276" t="s">
        <v>979</v>
      </c>
      <c r="Y376" s="96"/>
      <c r="Z376" s="276" t="s">
        <v>979</v>
      </c>
      <c r="AA376" s="276" t="s">
        <v>979</v>
      </c>
      <c r="AB376" s="276" t="s">
        <v>979</v>
      </c>
      <c r="AC376" s="276" t="s">
        <v>979</v>
      </c>
      <c r="AD376" s="276" t="s">
        <v>979</v>
      </c>
      <c r="AE376" s="276" t="s">
        <v>979</v>
      </c>
      <c r="AF376" s="96"/>
      <c r="AG376" s="15">
        <f t="shared" si="2261"/>
        <v>6</v>
      </c>
      <c r="AH376" s="250" t="s">
        <v>3631</v>
      </c>
      <c r="AI376" s="96" t="str">
        <f t="shared" si="2262"/>
        <v/>
      </c>
      <c r="AJ376" s="96" t="str">
        <f t="shared" si="2265"/>
        <v/>
      </c>
      <c r="AK376" s="277" t="str">
        <f t="shared" si="2264"/>
        <v>Facility Volunteers</v>
      </c>
      <c r="AL376" s="277" t="str">
        <f t="shared" si="2249"/>
        <v>Facility Volunteers</v>
      </c>
      <c r="AM376" s="278" t="str">
        <f t="shared" si="2250"/>
        <v>Facility Volunteers</v>
      </c>
      <c r="AN376" s="277" t="str">
        <f t="shared" si="2251"/>
        <v>Facility Volunteers</v>
      </c>
      <c r="AO376" s="279" t="str">
        <f t="shared" si="2252"/>
        <v>Facility Volunteers</v>
      </c>
      <c r="AP376" s="277" t="str">
        <f t="shared" si="2253"/>
        <v>Facility Volunteers</v>
      </c>
      <c r="AQ376" s="277" t="str">
        <f t="shared" si="2254"/>
        <v>Facility Volunteers</v>
      </c>
      <c r="AR376" s="96"/>
      <c r="AS376" s="96" t="str">
        <f t="shared" si="2255"/>
        <v/>
      </c>
      <c r="AT376" s="237" t="e">
        <f t="shared" si="2203"/>
        <v>#N/A</v>
      </c>
      <c r="AU376" s="277" t="s">
        <v>3564</v>
      </c>
      <c r="AV376" s="277" t="s">
        <v>979</v>
      </c>
      <c r="AW376" s="96"/>
      <c r="AX376" s="96"/>
      <c r="AY376" s="96"/>
      <c r="AZ376" s="96"/>
      <c r="BA376" s="96"/>
      <c r="BB376" s="96"/>
      <c r="BC376" s="96"/>
      <c r="BD376" s="96"/>
      <c r="BE376" s="96"/>
      <c r="BF376" s="96"/>
      <c r="BG376" s="96"/>
      <c r="BH376" s="96"/>
      <c r="BI376" s="96"/>
      <c r="BJ376" s="96"/>
      <c r="BK376" s="96"/>
      <c r="BL376" s="96"/>
      <c r="BM376" s="96"/>
      <c r="BN376" s="96"/>
      <c r="BO376" s="96"/>
      <c r="BP376" s="96"/>
      <c r="BQ376" s="96"/>
      <c r="BR376" s="96"/>
      <c r="BS376" s="96"/>
      <c r="BT376" s="96"/>
      <c r="BU376" s="96"/>
      <c r="BV376" s="96"/>
      <c r="BW376" s="96"/>
      <c r="BX376" s="96"/>
      <c r="BY376" s="96"/>
      <c r="BZ376" s="96"/>
      <c r="CA376" s="96"/>
      <c r="CB376" s="96"/>
      <c r="CC376" s="96"/>
      <c r="CD376" s="96"/>
      <c r="CE376" s="96"/>
      <c r="CF376" s="96"/>
    </row>
    <row r="377" spans="1:84" ht="20.399999999999999">
      <c r="A377" s="277" t="s">
        <v>661</v>
      </c>
      <c r="B377" s="277" t="s">
        <v>4613</v>
      </c>
      <c r="C377" s="251" t="str">
        <f t="array" ref="C377">UPPER(B377)</f>
        <v>EMAILPHANI@GMAIL.COM</v>
      </c>
      <c r="D377" s="277" t="s">
        <v>1223</v>
      </c>
      <c r="E377" s="277" t="s">
        <v>4614</v>
      </c>
      <c r="F377" s="252" t="str">
        <f t="shared" si="1572"/>
        <v>PHANITHIPPARAJU</v>
      </c>
      <c r="G377" s="289">
        <v>6093566860</v>
      </c>
      <c r="H377" s="277" t="s">
        <v>4587</v>
      </c>
      <c r="I377" s="96"/>
      <c r="J377" s="96"/>
      <c r="K377" s="96"/>
      <c r="L377" s="96"/>
      <c r="M377" s="96"/>
      <c r="N377" s="96"/>
      <c r="O377" s="96"/>
      <c r="P377" s="96"/>
      <c r="Q377" s="96"/>
      <c r="R377" s="96"/>
      <c r="S377" s="276" t="s">
        <v>1727</v>
      </c>
      <c r="T377" s="96"/>
      <c r="U377" s="96"/>
      <c r="V377" s="96"/>
      <c r="W377" s="276" t="s">
        <v>979</v>
      </c>
      <c r="X377" s="276" t="s">
        <v>979</v>
      </c>
      <c r="Y377" s="96"/>
      <c r="Z377" s="276" t="s">
        <v>979</v>
      </c>
      <c r="AA377" s="276" t="s">
        <v>979</v>
      </c>
      <c r="AB377" s="276" t="s">
        <v>979</v>
      </c>
      <c r="AC377" s="276" t="s">
        <v>979</v>
      </c>
      <c r="AD377" s="276" t="s">
        <v>979</v>
      </c>
      <c r="AE377" s="276" t="s">
        <v>979</v>
      </c>
      <c r="AF377" s="96"/>
      <c r="AG377" s="15">
        <f t="shared" si="2261"/>
        <v>6</v>
      </c>
      <c r="AH377" s="277" t="s">
        <v>3546</v>
      </c>
      <c r="AI377" s="96" t="str">
        <f t="shared" si="2262"/>
        <v/>
      </c>
      <c r="AJ377" s="96" t="str">
        <f t="shared" si="2265"/>
        <v/>
      </c>
      <c r="AK377" s="277" t="str">
        <f t="shared" si="2264"/>
        <v>MP</v>
      </c>
      <c r="AL377" s="277" t="str">
        <f t="shared" si="2249"/>
        <v>MP</v>
      </c>
      <c r="AM377" s="278" t="str">
        <f t="shared" si="2250"/>
        <v>MP</v>
      </c>
      <c r="AN377" s="277" t="str">
        <f t="shared" si="2251"/>
        <v>MP</v>
      </c>
      <c r="AO377" s="279" t="str">
        <f t="shared" si="2252"/>
        <v>MP</v>
      </c>
      <c r="AP377" s="277" t="str">
        <f t="shared" si="2253"/>
        <v>MP</v>
      </c>
      <c r="AQ377" s="277" t="str">
        <f t="shared" si="2254"/>
        <v>MP</v>
      </c>
      <c r="AR377" s="96"/>
      <c r="AS377" s="96" t="str">
        <f t="shared" si="2255"/>
        <v/>
      </c>
      <c r="AT377" s="237" t="e">
        <f t="shared" si="2203"/>
        <v>#N/A</v>
      </c>
      <c r="AU377" s="96"/>
      <c r="AV377" s="96"/>
      <c r="AW377" s="96"/>
      <c r="AX377" s="96"/>
      <c r="AY377" s="96"/>
      <c r="AZ377" s="96"/>
      <c r="BA377" s="96"/>
      <c r="BB377" s="96"/>
      <c r="BC377" s="96"/>
      <c r="BD377" s="96"/>
      <c r="BE377" s="96"/>
      <c r="BF377" s="96"/>
      <c r="BG377" s="96"/>
      <c r="BH377" s="96"/>
      <c r="BI377" s="96"/>
      <c r="BJ377" s="96"/>
      <c r="BK377" s="96"/>
      <c r="BL377" s="96"/>
      <c r="BM377" s="96"/>
      <c r="BN377" s="96"/>
      <c r="BO377" s="96"/>
      <c r="BP377" s="96"/>
      <c r="BQ377" s="96"/>
      <c r="BR377" s="96"/>
      <c r="BS377" s="96"/>
      <c r="BT377" s="96"/>
      <c r="BU377" s="96"/>
      <c r="BV377" s="96"/>
      <c r="BW377" s="96"/>
      <c r="BX377" s="96"/>
      <c r="BY377" s="96"/>
      <c r="BZ377" s="96"/>
      <c r="CA377" s="96"/>
      <c r="CB377" s="96"/>
      <c r="CC377" s="96"/>
      <c r="CD377" s="96"/>
      <c r="CE377" s="96"/>
      <c r="CF377" s="96"/>
    </row>
    <row r="378" spans="1:84" ht="20.399999999999999">
      <c r="A378" s="277" t="s">
        <v>661</v>
      </c>
      <c r="B378" s="277" t="s">
        <v>4615</v>
      </c>
      <c r="C378" s="251" t="str">
        <f t="array" ref="C378">UPPER(B378)</f>
        <v>HARIGKP@YAHOO.COM</v>
      </c>
      <c r="D378" s="277" t="s">
        <v>4616</v>
      </c>
      <c r="E378" s="277" t="s">
        <v>4617</v>
      </c>
      <c r="F378" s="252" t="str">
        <f t="shared" si="1572"/>
        <v>HARIKRISHNAGUNDLA</v>
      </c>
      <c r="G378" s="289">
        <v>2016166864</v>
      </c>
      <c r="H378" s="277" t="s">
        <v>4587</v>
      </c>
      <c r="I378" s="96"/>
      <c r="J378" s="96"/>
      <c r="K378" s="96"/>
      <c r="L378" s="96"/>
      <c r="M378" s="96"/>
      <c r="N378" s="96"/>
      <c r="O378" s="96"/>
      <c r="P378" s="96"/>
      <c r="Q378" s="96"/>
      <c r="R378" s="96"/>
      <c r="S378" s="276" t="s">
        <v>1727</v>
      </c>
      <c r="T378" s="96"/>
      <c r="U378" s="96"/>
      <c r="V378" s="96"/>
      <c r="W378" s="276" t="s">
        <v>979</v>
      </c>
      <c r="X378" s="276" t="s">
        <v>979</v>
      </c>
      <c r="Y378" s="96"/>
      <c r="Z378" s="276" t="s">
        <v>979</v>
      </c>
      <c r="AA378" s="276" t="s">
        <v>979</v>
      </c>
      <c r="AB378" s="276" t="s">
        <v>979</v>
      </c>
      <c r="AC378" s="96"/>
      <c r="AD378" s="96"/>
      <c r="AE378" s="96"/>
      <c r="AF378" s="96"/>
      <c r="AG378" s="15">
        <f t="shared" si="2261"/>
        <v>4</v>
      </c>
      <c r="AH378" s="277" t="s">
        <v>3546</v>
      </c>
      <c r="AI378" s="96" t="str">
        <f t="shared" si="2262"/>
        <v/>
      </c>
      <c r="AJ378" s="96" t="str">
        <f t="shared" si="2265"/>
        <v/>
      </c>
      <c r="AK378" s="277" t="str">
        <f t="shared" si="2264"/>
        <v>MP</v>
      </c>
      <c r="AL378" s="277" t="str">
        <f t="shared" si="2249"/>
        <v>MP</v>
      </c>
      <c r="AM378" s="278" t="str">
        <f t="shared" si="2250"/>
        <v>MP</v>
      </c>
      <c r="AN378" s="277" t="str">
        <f t="shared" si="2251"/>
        <v>MP</v>
      </c>
      <c r="AO378" s="279" t="str">
        <f t="shared" si="2252"/>
        <v>MP</v>
      </c>
      <c r="AP378" s="96" t="str">
        <f t="shared" si="2253"/>
        <v/>
      </c>
      <c r="AQ378" s="96" t="str">
        <f t="shared" si="2254"/>
        <v/>
      </c>
      <c r="AR378" s="96"/>
      <c r="AS378" s="96" t="str">
        <f t="shared" si="2255"/>
        <v/>
      </c>
      <c r="AT378" s="237" t="e">
        <f t="shared" si="2203"/>
        <v>#N/A</v>
      </c>
      <c r="AU378" s="96"/>
      <c r="AV378" s="96"/>
      <c r="AW378" s="96"/>
      <c r="AX378" s="96"/>
      <c r="AY378" s="96"/>
      <c r="AZ378" s="96"/>
      <c r="BA378" s="96"/>
      <c r="BB378" s="96"/>
      <c r="BC378" s="96"/>
      <c r="BD378" s="96"/>
      <c r="BE378" s="96"/>
      <c r="BF378" s="96"/>
      <c r="BG378" s="96"/>
      <c r="BH378" s="96"/>
      <c r="BI378" s="96"/>
      <c r="BJ378" s="96"/>
      <c r="BK378" s="96"/>
      <c r="BL378" s="96"/>
      <c r="BM378" s="96"/>
      <c r="BN378" s="96"/>
      <c r="BO378" s="96"/>
      <c r="BP378" s="96"/>
      <c r="BQ378" s="96"/>
      <c r="BR378" s="96"/>
      <c r="BS378" s="96"/>
      <c r="BT378" s="96"/>
      <c r="BU378" s="96"/>
      <c r="BV378" s="96"/>
      <c r="BW378" s="96"/>
      <c r="BX378" s="96"/>
      <c r="BY378" s="96"/>
      <c r="BZ378" s="96"/>
      <c r="CA378" s="96"/>
      <c r="CB378" s="96"/>
      <c r="CC378" s="96"/>
      <c r="CD378" s="96"/>
      <c r="CE378" s="96"/>
      <c r="CF378" s="96"/>
    </row>
    <row r="379" spans="1:84" ht="20.399999999999999">
      <c r="A379" s="277" t="s">
        <v>661</v>
      </c>
      <c r="B379" s="277" t="s">
        <v>4618</v>
      </c>
      <c r="C379" s="251" t="str">
        <f t="array" ref="C379">UPPER(B379)</f>
        <v>JKRISHNAKUMAR@HOTMAIL.COM</v>
      </c>
      <c r="D379" s="290" t="s">
        <v>4619</v>
      </c>
      <c r="E379" s="277" t="s">
        <v>4620</v>
      </c>
      <c r="F379" s="252" t="str">
        <f t="shared" si="1572"/>
        <v>KRISHNA KUMARJOSYULA</v>
      </c>
      <c r="G379" s="289">
        <v>9085650669</v>
      </c>
      <c r="H379" s="277" t="s">
        <v>4587</v>
      </c>
      <c r="I379" s="96"/>
      <c r="J379" s="96"/>
      <c r="K379" s="96"/>
      <c r="L379" s="96"/>
      <c r="M379" s="96"/>
      <c r="N379" s="96"/>
      <c r="O379" s="96"/>
      <c r="P379" s="96"/>
      <c r="Q379" s="96"/>
      <c r="R379" s="96"/>
      <c r="S379" s="276" t="s">
        <v>1727</v>
      </c>
      <c r="T379" s="96"/>
      <c r="U379" s="96"/>
      <c r="V379" s="96"/>
      <c r="W379" s="276" t="s">
        <v>979</v>
      </c>
      <c r="X379" s="276" t="s">
        <v>979</v>
      </c>
      <c r="Y379" s="96"/>
      <c r="Z379" s="276" t="s">
        <v>979</v>
      </c>
      <c r="AA379" s="276" t="s">
        <v>979</v>
      </c>
      <c r="AB379" s="276" t="s">
        <v>979</v>
      </c>
      <c r="AC379" s="96"/>
      <c r="AD379" s="96"/>
      <c r="AE379" s="96"/>
      <c r="AF379" s="96"/>
      <c r="AG379" s="15">
        <f t="shared" si="2261"/>
        <v>4</v>
      </c>
      <c r="AH379" s="250" t="s">
        <v>3631</v>
      </c>
      <c r="AI379" s="96" t="str">
        <f>IF((U379="Y"),AH379,"")</f>
        <v/>
      </c>
      <c r="AJ379" s="96" t="str">
        <f t="shared" si="2265"/>
        <v/>
      </c>
      <c r="AK379" s="277" t="str">
        <f t="shared" si="2264"/>
        <v>Facility Volunteers</v>
      </c>
      <c r="AL379" s="277" t="str">
        <f t="shared" si="2249"/>
        <v>Facility Volunteers</v>
      </c>
      <c r="AM379" s="278" t="str">
        <f t="shared" si="2250"/>
        <v>Facility Volunteers</v>
      </c>
      <c r="AN379" s="277" t="str">
        <f t="shared" si="2251"/>
        <v>Facility Volunteers</v>
      </c>
      <c r="AO379" s="279" t="str">
        <f t="shared" si="2252"/>
        <v>Facility Volunteers</v>
      </c>
      <c r="AP379" s="96" t="str">
        <f t="shared" si="2253"/>
        <v/>
      </c>
      <c r="AQ379" s="96" t="str">
        <f t="shared" si="2254"/>
        <v/>
      </c>
      <c r="AR379" s="96"/>
      <c r="AS379" s="96" t="str">
        <f t="shared" si="2255"/>
        <v/>
      </c>
      <c r="AT379" s="237" t="e">
        <f t="shared" si="2203"/>
        <v>#N/A</v>
      </c>
      <c r="AU379" s="277" t="s">
        <v>174</v>
      </c>
      <c r="AV379" s="277" t="s">
        <v>979</v>
      </c>
      <c r="AW379" s="96"/>
      <c r="AX379" s="96"/>
      <c r="AY379" s="96"/>
      <c r="AZ379" s="96"/>
      <c r="BA379" s="96"/>
      <c r="BB379" s="96"/>
      <c r="BC379" s="96"/>
      <c r="BD379" s="96"/>
      <c r="BE379" s="96"/>
      <c r="BF379" s="96"/>
      <c r="BG379" s="96"/>
      <c r="BH379" s="96"/>
      <c r="BI379" s="96"/>
      <c r="BJ379" s="96"/>
      <c r="BK379" s="96"/>
      <c r="BL379" s="96"/>
      <c r="BM379" s="96"/>
      <c r="BN379" s="96"/>
      <c r="BO379" s="96"/>
      <c r="BP379" s="96"/>
      <c r="BQ379" s="96"/>
      <c r="BR379" s="96"/>
      <c r="BS379" s="96"/>
      <c r="BT379" s="96"/>
      <c r="BU379" s="96"/>
      <c r="BV379" s="96"/>
      <c r="BW379" s="96"/>
      <c r="BX379" s="96"/>
      <c r="BY379" s="96"/>
      <c r="BZ379" s="96"/>
      <c r="CA379" s="96"/>
      <c r="CB379" s="96"/>
      <c r="CC379" s="96"/>
      <c r="CD379" s="96"/>
      <c r="CE379" s="96"/>
      <c r="CF379" s="96"/>
    </row>
    <row r="380" spans="1:84" ht="20.399999999999999">
      <c r="A380" s="277" t="s">
        <v>661</v>
      </c>
      <c r="B380" s="277" t="s">
        <v>4621</v>
      </c>
      <c r="C380" s="251" t="str">
        <f t="array" ref="C380">UPPER(B380)</f>
        <v>KALYANIJOSYULA@YAHOO.COM</v>
      </c>
      <c r="D380" s="290" t="s">
        <v>4129</v>
      </c>
      <c r="E380" s="277" t="s">
        <v>4622</v>
      </c>
      <c r="F380" s="252" t="str">
        <f t="shared" si="1572"/>
        <v>KALYANIJOSUYLA</v>
      </c>
      <c r="G380" s="289">
        <v>7328415079</v>
      </c>
      <c r="H380" s="277" t="s">
        <v>4587</v>
      </c>
      <c r="I380" s="96"/>
      <c r="J380" s="96"/>
      <c r="K380" s="96"/>
      <c r="L380" s="96"/>
      <c r="M380" s="96"/>
      <c r="N380" s="96"/>
      <c r="O380" s="96"/>
      <c r="P380" s="96"/>
      <c r="Q380" s="96"/>
      <c r="R380" s="96"/>
      <c r="S380" s="276" t="s">
        <v>1731</v>
      </c>
      <c r="T380" s="96"/>
      <c r="U380" s="96"/>
      <c r="V380" s="96"/>
      <c r="W380" s="276" t="s">
        <v>979</v>
      </c>
      <c r="X380" s="276" t="s">
        <v>979</v>
      </c>
      <c r="Y380" s="96"/>
      <c r="Z380" s="276" t="s">
        <v>979</v>
      </c>
      <c r="AA380" s="276" t="s">
        <v>979</v>
      </c>
      <c r="AB380" s="276" t="s">
        <v>979</v>
      </c>
      <c r="AC380" s="96"/>
      <c r="AD380" s="96"/>
      <c r="AE380" s="96"/>
      <c r="AF380" s="96"/>
      <c r="AG380" s="15">
        <f t="shared" si="2261"/>
        <v>4</v>
      </c>
      <c r="AH380" s="250" t="s">
        <v>3631</v>
      </c>
      <c r="AI380" s="96" t="str">
        <f t="shared" ref="AI380:AI403" si="2266">IF((H380="Y"),AH380,"")</f>
        <v/>
      </c>
      <c r="AJ380" s="96" t="str">
        <f t="shared" si="2265"/>
        <v/>
      </c>
      <c r="AK380" s="277" t="str">
        <f t="shared" si="2264"/>
        <v>Facility Volunteers</v>
      </c>
      <c r="AL380" s="277" t="str">
        <f t="shared" si="2249"/>
        <v>Facility Volunteers</v>
      </c>
      <c r="AM380" s="278" t="str">
        <f t="shared" si="2250"/>
        <v>Facility Volunteers</v>
      </c>
      <c r="AN380" s="277" t="str">
        <f t="shared" si="2251"/>
        <v>Facility Volunteers</v>
      </c>
      <c r="AO380" s="279" t="str">
        <f t="shared" si="2252"/>
        <v>Facility Volunteers</v>
      </c>
      <c r="AP380" s="96" t="str">
        <f t="shared" si="2253"/>
        <v/>
      </c>
      <c r="AQ380" s="96" t="str">
        <f t="shared" si="2254"/>
        <v/>
      </c>
      <c r="AR380" s="96"/>
      <c r="AS380" s="96" t="str">
        <f t="shared" si="2255"/>
        <v/>
      </c>
      <c r="AT380" s="237" t="e">
        <f t="shared" si="2203"/>
        <v>#N/A</v>
      </c>
      <c r="AU380" s="277" t="s">
        <v>3748</v>
      </c>
      <c r="AV380" s="277" t="s">
        <v>979</v>
      </c>
      <c r="AW380" s="96"/>
      <c r="AX380" s="96"/>
      <c r="AY380" s="96"/>
      <c r="AZ380" s="96"/>
      <c r="BA380" s="96"/>
      <c r="BB380" s="96"/>
      <c r="BC380" s="96"/>
      <c r="BD380" s="96"/>
      <c r="BE380" s="96"/>
      <c r="BF380" s="96"/>
      <c r="BG380" s="96"/>
      <c r="BH380" s="96"/>
      <c r="BI380" s="96"/>
      <c r="BJ380" s="96"/>
      <c r="BK380" s="96"/>
      <c r="BL380" s="96"/>
      <c r="BM380" s="96"/>
      <c r="BN380" s="96"/>
      <c r="BO380" s="96"/>
      <c r="BP380" s="96"/>
      <c r="BQ380" s="96"/>
      <c r="BR380" s="96"/>
      <c r="BS380" s="96"/>
      <c r="BT380" s="96"/>
      <c r="BU380" s="96"/>
      <c r="BV380" s="96"/>
      <c r="BW380" s="96"/>
      <c r="BX380" s="96"/>
      <c r="BY380" s="96"/>
      <c r="BZ380" s="96"/>
      <c r="CA380" s="96"/>
      <c r="CB380" s="96"/>
      <c r="CC380" s="96"/>
      <c r="CD380" s="96"/>
      <c r="CE380" s="96"/>
      <c r="CF380" s="96"/>
    </row>
    <row r="381" spans="1:84" ht="20.399999999999999">
      <c r="A381" s="277" t="s">
        <v>661</v>
      </c>
      <c r="B381" s="277" t="s">
        <v>4623</v>
      </c>
      <c r="C381" s="251" t="str">
        <f t="array" ref="C381">UPPER(B381)</f>
        <v>HRKOSURU@GMAIL.COM</v>
      </c>
      <c r="D381" s="277" t="s">
        <v>4624</v>
      </c>
      <c r="E381" s="277" t="s">
        <v>4625</v>
      </c>
      <c r="F381" s="252" t="str">
        <f t="shared" si="1572"/>
        <v>NAGKOSURU</v>
      </c>
      <c r="G381" s="289">
        <v>7137243433</v>
      </c>
      <c r="H381" s="277" t="s">
        <v>4587</v>
      </c>
      <c r="I381" s="96"/>
      <c r="J381" s="96"/>
      <c r="K381" s="96"/>
      <c r="L381" s="96"/>
      <c r="M381" s="96"/>
      <c r="N381" s="96"/>
      <c r="O381" s="96"/>
      <c r="P381" s="96"/>
      <c r="Q381" s="96"/>
      <c r="R381" s="96"/>
      <c r="S381" s="276" t="s">
        <v>1727</v>
      </c>
      <c r="T381" s="96"/>
      <c r="U381" s="96"/>
      <c r="V381" s="96"/>
      <c r="W381" s="276" t="s">
        <v>1994</v>
      </c>
      <c r="X381" s="276" t="s">
        <v>1994</v>
      </c>
      <c r="Y381" s="96"/>
      <c r="Z381" s="276" t="s">
        <v>1994</v>
      </c>
      <c r="AA381" s="276" t="s">
        <v>1994</v>
      </c>
      <c r="AB381" s="276" t="s">
        <v>1994</v>
      </c>
      <c r="AC381" s="276" t="s">
        <v>1994</v>
      </c>
      <c r="AD381" s="276" t="s">
        <v>1994</v>
      </c>
      <c r="AE381" s="276" t="s">
        <v>1994</v>
      </c>
      <c r="AF381" s="276" t="s">
        <v>1994</v>
      </c>
      <c r="AG381" s="15">
        <f t="shared" si="2261"/>
        <v>7</v>
      </c>
      <c r="AH381" s="277" t="s">
        <v>3546</v>
      </c>
      <c r="AI381" s="96" t="str">
        <f t="shared" si="2266"/>
        <v/>
      </c>
      <c r="AJ381" s="96" t="str">
        <f t="shared" si="2265"/>
        <v/>
      </c>
      <c r="AK381" s="277" t="str">
        <f t="shared" si="2264"/>
        <v>MP</v>
      </c>
      <c r="AL381" s="277" t="str">
        <f t="shared" si="2249"/>
        <v>MP</v>
      </c>
      <c r="AM381" s="278" t="str">
        <f t="shared" si="2250"/>
        <v>MP</v>
      </c>
      <c r="AN381" s="277" t="str">
        <f t="shared" si="2251"/>
        <v>MP</v>
      </c>
      <c r="AO381" s="279" t="str">
        <f t="shared" si="2252"/>
        <v>MP</v>
      </c>
      <c r="AP381" s="277" t="str">
        <f t="shared" si="2253"/>
        <v>MP</v>
      </c>
      <c r="AQ381" s="277" t="str">
        <f t="shared" si="2254"/>
        <v>MP</v>
      </c>
      <c r="AR381" s="96"/>
      <c r="AS381" s="277" t="str">
        <f t="shared" si="2255"/>
        <v>MP</v>
      </c>
      <c r="AT381" s="237" t="e">
        <f t="shared" si="2203"/>
        <v>#N/A</v>
      </c>
      <c r="AU381" s="96"/>
      <c r="AV381" s="96"/>
      <c r="AW381" s="96"/>
      <c r="AX381" s="96"/>
      <c r="AY381" s="96"/>
      <c r="AZ381" s="96"/>
      <c r="BA381" s="96"/>
      <c r="BB381" s="96"/>
      <c r="BC381" s="96"/>
      <c r="BD381" s="96"/>
      <c r="BE381" s="96"/>
      <c r="BF381" s="96"/>
      <c r="BG381" s="96"/>
      <c r="BH381" s="96"/>
      <c r="BI381" s="96"/>
      <c r="BJ381" s="96"/>
      <c r="BK381" s="96"/>
      <c r="BL381" s="96"/>
      <c r="BM381" s="96"/>
      <c r="BN381" s="96"/>
      <c r="BO381" s="96"/>
      <c r="BP381" s="96"/>
      <c r="BQ381" s="96"/>
      <c r="BR381" s="96"/>
      <c r="BS381" s="96"/>
      <c r="BT381" s="96"/>
      <c r="BU381" s="96"/>
      <c r="BV381" s="96"/>
      <c r="BW381" s="96"/>
      <c r="BX381" s="96"/>
      <c r="BY381" s="96"/>
      <c r="BZ381" s="96"/>
      <c r="CA381" s="96"/>
      <c r="CB381" s="96"/>
      <c r="CC381" s="96"/>
      <c r="CD381" s="96"/>
      <c r="CE381" s="96"/>
      <c r="CF381" s="96"/>
    </row>
    <row r="382" spans="1:84" ht="20.399999999999999">
      <c r="A382" s="277" t="s">
        <v>661</v>
      </c>
      <c r="B382" s="277" t="s">
        <v>4626</v>
      </c>
      <c r="C382" s="251" t="str">
        <f t="array" ref="C382">UPPER(B382)</f>
        <v>JAYASREE.IVATURI@GMAIL.COM</v>
      </c>
      <c r="D382" s="277" t="s">
        <v>4627</v>
      </c>
      <c r="E382" s="277" t="s">
        <v>4628</v>
      </c>
      <c r="F382" s="252" t="str">
        <f t="shared" si="1572"/>
        <v>JAYASHREEIVATURI</v>
      </c>
      <c r="G382" s="289">
        <v>7324911994</v>
      </c>
      <c r="H382" s="277" t="s">
        <v>4629</v>
      </c>
      <c r="I382" s="96"/>
      <c r="J382" s="96"/>
      <c r="K382" s="96"/>
      <c r="L382" s="96"/>
      <c r="M382" s="96"/>
      <c r="N382" s="96"/>
      <c r="O382" s="96"/>
      <c r="P382" s="96"/>
      <c r="Q382" s="96"/>
      <c r="R382" s="96"/>
      <c r="S382" s="276" t="s">
        <v>1731</v>
      </c>
      <c r="T382" s="96"/>
      <c r="U382" s="276" t="s">
        <v>979</v>
      </c>
      <c r="V382" s="96"/>
      <c r="W382" s="276" t="s">
        <v>979</v>
      </c>
      <c r="X382" s="276" t="s">
        <v>979</v>
      </c>
      <c r="Y382" s="96"/>
      <c r="Z382" s="276" t="s">
        <v>979</v>
      </c>
      <c r="AA382" s="276" t="s">
        <v>979</v>
      </c>
      <c r="AB382" s="276" t="s">
        <v>979</v>
      </c>
      <c r="AC382" s="96"/>
      <c r="AD382" s="96"/>
      <c r="AE382" s="96"/>
      <c r="AF382" s="96"/>
      <c r="AG382" s="15">
        <f t="shared" si="2261"/>
        <v>5</v>
      </c>
      <c r="AH382" s="277" t="s">
        <v>3546</v>
      </c>
      <c r="AI382" s="96" t="str">
        <f t="shared" si="2266"/>
        <v/>
      </c>
      <c r="AJ382" s="291" t="s">
        <v>3539</v>
      </c>
      <c r="AK382" s="277" t="str">
        <f t="shared" si="2264"/>
        <v>MP</v>
      </c>
      <c r="AL382" s="277" t="str">
        <f t="shared" si="2249"/>
        <v>MP</v>
      </c>
      <c r="AM382" s="278" t="str">
        <f t="shared" si="2250"/>
        <v>MP</v>
      </c>
      <c r="AN382" s="277" t="str">
        <f t="shared" si="2251"/>
        <v>MP</v>
      </c>
      <c r="AO382" s="279" t="str">
        <f t="shared" si="2252"/>
        <v>MP</v>
      </c>
      <c r="AP382" s="96" t="str">
        <f t="shared" si="2253"/>
        <v/>
      </c>
      <c r="AQ382" s="96" t="str">
        <f t="shared" si="2254"/>
        <v/>
      </c>
      <c r="AR382" s="96"/>
      <c r="AS382" s="96" t="str">
        <f t="shared" si="2255"/>
        <v/>
      </c>
      <c r="AT382" s="237" t="e">
        <f t="shared" si="2203"/>
        <v>#N/A</v>
      </c>
      <c r="AU382" s="96"/>
      <c r="AV382" s="96"/>
      <c r="AW382" s="96"/>
      <c r="AX382" s="96"/>
      <c r="AY382" s="96"/>
      <c r="AZ382" s="96"/>
      <c r="BA382" s="96"/>
      <c r="BB382" s="96"/>
      <c r="BC382" s="96"/>
      <c r="BD382" s="96"/>
      <c r="BE382" s="96"/>
      <c r="BF382" s="96"/>
      <c r="BG382" s="96"/>
      <c r="BH382" s="96"/>
      <c r="BI382" s="96"/>
      <c r="BJ382" s="96"/>
      <c r="BK382" s="96"/>
      <c r="BL382" s="96"/>
      <c r="BM382" s="96"/>
      <c r="BN382" s="96"/>
      <c r="BO382" s="96"/>
      <c r="BP382" s="96"/>
      <c r="BQ382" s="96"/>
      <c r="BR382" s="96"/>
      <c r="BS382" s="96"/>
      <c r="BT382" s="96"/>
      <c r="BU382" s="96"/>
      <c r="BV382" s="96"/>
      <c r="BW382" s="96"/>
      <c r="BX382" s="96"/>
      <c r="BY382" s="96"/>
      <c r="BZ382" s="96"/>
      <c r="CA382" s="96"/>
      <c r="CB382" s="96"/>
      <c r="CC382" s="96"/>
      <c r="CD382" s="96"/>
      <c r="CE382" s="96"/>
      <c r="CF382" s="96"/>
    </row>
    <row r="383" spans="1:84" ht="20.399999999999999">
      <c r="A383" s="277" t="s">
        <v>661</v>
      </c>
      <c r="B383" s="277" t="s">
        <v>4630</v>
      </c>
      <c r="C383" s="251" t="str">
        <f t="array" ref="C383">UPPER(B383)</f>
        <v>MANUSANISWATHI@GMAIL.COM</v>
      </c>
      <c r="D383" s="277" t="s">
        <v>4631</v>
      </c>
      <c r="E383" s="277" t="s">
        <v>1305</v>
      </c>
      <c r="F383" s="252" t="str">
        <f t="shared" si="1572"/>
        <v>SWATIMANUSANI</v>
      </c>
      <c r="G383" s="289">
        <v>4143797665</v>
      </c>
      <c r="H383" s="277" t="s">
        <v>4629</v>
      </c>
      <c r="I383" s="96"/>
      <c r="J383" s="96"/>
      <c r="K383" s="96"/>
      <c r="L383" s="96"/>
      <c r="M383" s="96"/>
      <c r="N383" s="96"/>
      <c r="O383" s="96"/>
      <c r="P383" s="96"/>
      <c r="Q383" s="96"/>
      <c r="R383" s="96"/>
      <c r="S383" s="276" t="s">
        <v>1731</v>
      </c>
      <c r="T383" s="96"/>
      <c r="U383" s="276" t="s">
        <v>979</v>
      </c>
      <c r="V383" s="96"/>
      <c r="W383" s="96"/>
      <c r="X383" s="96"/>
      <c r="Y383" s="96"/>
      <c r="Z383" s="276" t="s">
        <v>979</v>
      </c>
      <c r="AA383" s="276" t="s">
        <v>979</v>
      </c>
      <c r="AB383" s="96"/>
      <c r="AC383" s="96"/>
      <c r="AD383" s="96"/>
      <c r="AE383" s="96"/>
      <c r="AF383" s="96"/>
      <c r="AG383" s="15">
        <f t="shared" si="2261"/>
        <v>3</v>
      </c>
      <c r="AH383" s="277" t="s">
        <v>3546</v>
      </c>
      <c r="AI383" s="96" t="str">
        <f t="shared" si="2266"/>
        <v/>
      </c>
      <c r="AJ383" s="291" t="s">
        <v>3546</v>
      </c>
      <c r="AK383" s="96" t="str">
        <f t="shared" si="2264"/>
        <v/>
      </c>
      <c r="AL383" s="277" t="str">
        <f t="shared" si="2249"/>
        <v>MP</v>
      </c>
      <c r="AM383" s="278" t="str">
        <f t="shared" si="2250"/>
        <v>MP</v>
      </c>
      <c r="AN383" s="96" t="str">
        <f t="shared" si="2251"/>
        <v/>
      </c>
      <c r="AO383" s="264" t="str">
        <f t="shared" si="2252"/>
        <v/>
      </c>
      <c r="AP383" s="96" t="str">
        <f t="shared" si="2253"/>
        <v/>
      </c>
      <c r="AQ383" s="96" t="str">
        <f t="shared" si="2254"/>
        <v/>
      </c>
      <c r="AR383" s="96"/>
      <c r="AS383" s="96" t="str">
        <f t="shared" si="2255"/>
        <v/>
      </c>
      <c r="AT383" s="237" t="e">
        <f t="shared" si="2203"/>
        <v>#N/A</v>
      </c>
      <c r="AU383" s="96"/>
      <c r="AV383" s="96"/>
      <c r="AW383" s="96"/>
      <c r="AX383" s="96"/>
      <c r="AY383" s="96"/>
      <c r="AZ383" s="96"/>
      <c r="BA383" s="96"/>
      <c r="BB383" s="96"/>
      <c r="BC383" s="96"/>
      <c r="BD383" s="96"/>
      <c r="BE383" s="96"/>
      <c r="BF383" s="96"/>
      <c r="BG383" s="96"/>
      <c r="BH383" s="96"/>
      <c r="BI383" s="96"/>
      <c r="BJ383" s="96"/>
      <c r="BK383" s="96"/>
      <c r="BL383" s="96"/>
      <c r="BM383" s="96"/>
      <c r="BN383" s="96"/>
      <c r="BO383" s="96"/>
      <c r="BP383" s="96"/>
      <c r="BQ383" s="96"/>
      <c r="BR383" s="96"/>
      <c r="BS383" s="96"/>
      <c r="BT383" s="96"/>
      <c r="BU383" s="96"/>
      <c r="BV383" s="96"/>
      <c r="BW383" s="96"/>
      <c r="BX383" s="96"/>
      <c r="BY383" s="96"/>
      <c r="BZ383" s="96"/>
      <c r="CA383" s="96"/>
      <c r="CB383" s="96"/>
      <c r="CC383" s="96"/>
      <c r="CD383" s="96"/>
      <c r="CE383" s="96"/>
      <c r="CF383" s="96"/>
    </row>
    <row r="384" spans="1:84" ht="20.399999999999999">
      <c r="A384" s="277" t="s">
        <v>661</v>
      </c>
      <c r="B384" s="277" t="s">
        <v>4632</v>
      </c>
      <c r="C384" s="251" t="str">
        <f t="array" ref="C384">UPPER(B384)</f>
        <v>SANDHYA.MEEENAKSHI@GMAIL.COM</v>
      </c>
      <c r="D384" s="277" t="s">
        <v>375</v>
      </c>
      <c r="E384" s="277" t="s">
        <v>4633</v>
      </c>
      <c r="F384" s="252" t="str">
        <f t="shared" si="1572"/>
        <v xml:space="preserve">SANDHYAKALAGA </v>
      </c>
      <c r="G384" s="289">
        <f>7329867929</f>
        <v>7329867929</v>
      </c>
      <c r="H384" s="277" t="s">
        <v>4629</v>
      </c>
      <c r="I384" s="96"/>
      <c r="J384" s="96"/>
      <c r="K384" s="96"/>
      <c r="L384" s="96"/>
      <c r="M384" s="96"/>
      <c r="N384" s="96"/>
      <c r="O384" s="96"/>
      <c r="P384" s="96"/>
      <c r="Q384" s="96"/>
      <c r="R384" s="96"/>
      <c r="S384" s="276" t="s">
        <v>1731</v>
      </c>
      <c r="T384" s="96"/>
      <c r="U384" s="276" t="s">
        <v>979</v>
      </c>
      <c r="V384" s="96"/>
      <c r="W384" s="276" t="s">
        <v>979</v>
      </c>
      <c r="X384" s="276" t="s">
        <v>979</v>
      </c>
      <c r="Y384" s="96"/>
      <c r="Z384" s="276" t="s">
        <v>979</v>
      </c>
      <c r="AA384" s="276" t="s">
        <v>979</v>
      </c>
      <c r="AB384" s="96"/>
      <c r="AC384" s="96"/>
      <c r="AD384" s="96"/>
      <c r="AE384" s="96"/>
      <c r="AF384" s="96"/>
      <c r="AG384" s="15">
        <f t="shared" si="2261"/>
        <v>4</v>
      </c>
      <c r="AH384" s="277" t="s">
        <v>3546</v>
      </c>
      <c r="AI384" s="96" t="str">
        <f t="shared" si="2266"/>
        <v/>
      </c>
      <c r="AJ384" s="277" t="str">
        <f t="shared" ref="AJ384:AJ386" si="2267">IF((U384="Y"),AH384,"")</f>
        <v>MP</v>
      </c>
      <c r="AK384" s="277" t="str">
        <f t="shared" si="2264"/>
        <v>MP</v>
      </c>
      <c r="AL384" s="277" t="str">
        <f t="shared" si="2249"/>
        <v>MP</v>
      </c>
      <c r="AM384" s="278" t="str">
        <f t="shared" si="2250"/>
        <v>MP</v>
      </c>
      <c r="AN384" s="96" t="str">
        <f t="shared" si="2251"/>
        <v/>
      </c>
      <c r="AO384" s="264" t="str">
        <f t="shared" si="2252"/>
        <v/>
      </c>
      <c r="AP384" s="96" t="str">
        <f t="shared" si="2253"/>
        <v/>
      </c>
      <c r="AQ384" s="96" t="str">
        <f t="shared" si="2254"/>
        <v/>
      </c>
      <c r="AR384" s="96"/>
      <c r="AS384" s="96" t="str">
        <f t="shared" si="2255"/>
        <v/>
      </c>
      <c r="AT384" s="237" t="e">
        <f t="shared" si="2203"/>
        <v>#N/A</v>
      </c>
      <c r="AU384" s="96"/>
      <c r="AV384" s="96"/>
      <c r="AW384" s="96"/>
      <c r="AX384" s="96"/>
      <c r="AY384" s="96"/>
      <c r="AZ384" s="96"/>
      <c r="BA384" s="96"/>
      <c r="BB384" s="96"/>
      <c r="BC384" s="96"/>
      <c r="BD384" s="96"/>
      <c r="BE384" s="96"/>
      <c r="BF384" s="96"/>
      <c r="BG384" s="96"/>
      <c r="BH384" s="96"/>
      <c r="BI384" s="96"/>
      <c r="BJ384" s="96"/>
      <c r="BK384" s="96"/>
      <c r="BL384" s="96"/>
      <c r="BM384" s="96"/>
      <c r="BN384" s="96"/>
      <c r="BO384" s="96"/>
      <c r="BP384" s="96"/>
      <c r="BQ384" s="96"/>
      <c r="BR384" s="96"/>
      <c r="BS384" s="96"/>
      <c r="BT384" s="96"/>
      <c r="BU384" s="96"/>
      <c r="BV384" s="96"/>
      <c r="BW384" s="96"/>
      <c r="BX384" s="96"/>
      <c r="BY384" s="96"/>
      <c r="BZ384" s="96"/>
      <c r="CA384" s="96"/>
      <c r="CB384" s="96"/>
      <c r="CC384" s="96"/>
      <c r="CD384" s="96"/>
      <c r="CE384" s="96"/>
      <c r="CF384" s="96"/>
    </row>
    <row r="385" spans="1:84" ht="20.399999999999999">
      <c r="A385" s="277" t="s">
        <v>661</v>
      </c>
      <c r="B385" s="277" t="s">
        <v>4626</v>
      </c>
      <c r="C385" s="251" t="str">
        <f t="array" ref="C385">UPPER(B385)</f>
        <v>JAYASREE.IVATURI@GMAIL.COM</v>
      </c>
      <c r="D385" s="277" t="s">
        <v>4634</v>
      </c>
      <c r="E385" s="277" t="s">
        <v>4628</v>
      </c>
      <c r="F385" s="252" t="str">
        <f t="shared" si="1572"/>
        <v>SAVITRIIVATURI</v>
      </c>
      <c r="G385" s="289">
        <v>7324911994</v>
      </c>
      <c r="H385" s="277" t="s">
        <v>4629</v>
      </c>
      <c r="I385" s="96"/>
      <c r="J385" s="96"/>
      <c r="K385" s="96"/>
      <c r="L385" s="96"/>
      <c r="M385" s="96"/>
      <c r="N385" s="96"/>
      <c r="O385" s="96"/>
      <c r="P385" s="96"/>
      <c r="Q385" s="96"/>
      <c r="R385" s="96"/>
      <c r="S385" s="276" t="s">
        <v>1731</v>
      </c>
      <c r="T385" s="96"/>
      <c r="U385" s="276" t="s">
        <v>979</v>
      </c>
      <c r="V385" s="96"/>
      <c r="W385" s="276" t="s">
        <v>979</v>
      </c>
      <c r="X385" s="276" t="s">
        <v>979</v>
      </c>
      <c r="Y385" s="96"/>
      <c r="Z385" s="276" t="s">
        <v>979</v>
      </c>
      <c r="AA385" s="276" t="s">
        <v>979</v>
      </c>
      <c r="AB385" s="276" t="s">
        <v>979</v>
      </c>
      <c r="AC385" s="96"/>
      <c r="AD385" s="96"/>
      <c r="AE385" s="96"/>
      <c r="AF385" s="96"/>
      <c r="AG385" s="15">
        <f t="shared" si="2261"/>
        <v>5</v>
      </c>
      <c r="AH385" s="277" t="s">
        <v>3546</v>
      </c>
      <c r="AI385" s="96" t="str">
        <f t="shared" si="2266"/>
        <v/>
      </c>
      <c r="AJ385" s="277" t="str">
        <f t="shared" si="2267"/>
        <v>MP</v>
      </c>
      <c r="AK385" s="277" t="str">
        <f t="shared" si="2264"/>
        <v>MP</v>
      </c>
      <c r="AL385" s="277" t="str">
        <f t="shared" si="2249"/>
        <v>MP</v>
      </c>
      <c r="AM385" s="278" t="str">
        <f t="shared" si="2250"/>
        <v>MP</v>
      </c>
      <c r="AN385" s="277" t="str">
        <f t="shared" si="2251"/>
        <v>MP</v>
      </c>
      <c r="AO385" s="279" t="str">
        <f t="shared" si="2252"/>
        <v>MP</v>
      </c>
      <c r="AP385" s="96" t="str">
        <f t="shared" si="2253"/>
        <v/>
      </c>
      <c r="AQ385" s="96" t="str">
        <f t="shared" si="2254"/>
        <v/>
      </c>
      <c r="AR385" s="96"/>
      <c r="AS385" s="96" t="str">
        <f t="shared" si="2255"/>
        <v/>
      </c>
      <c r="AT385" s="237" t="e">
        <f t="shared" si="2203"/>
        <v>#N/A</v>
      </c>
      <c r="AU385" s="96"/>
      <c r="AV385" s="96"/>
      <c r="AW385" s="96"/>
      <c r="AX385" s="96"/>
      <c r="AY385" s="96"/>
      <c r="AZ385" s="96"/>
      <c r="BA385" s="96"/>
      <c r="BB385" s="96"/>
      <c r="BC385" s="96"/>
      <c r="BD385" s="96"/>
      <c r="BE385" s="96"/>
      <c r="BF385" s="96"/>
      <c r="BG385" s="96"/>
      <c r="BH385" s="96"/>
      <c r="BI385" s="96"/>
      <c r="BJ385" s="96"/>
      <c r="BK385" s="96"/>
      <c r="BL385" s="96"/>
      <c r="BM385" s="96"/>
      <c r="BN385" s="96"/>
      <c r="BO385" s="96"/>
      <c r="BP385" s="96"/>
      <c r="BQ385" s="96"/>
      <c r="BR385" s="96"/>
      <c r="BS385" s="96"/>
      <c r="BT385" s="96"/>
      <c r="BU385" s="96"/>
      <c r="BV385" s="96"/>
      <c r="BW385" s="96"/>
      <c r="BX385" s="96"/>
      <c r="BY385" s="96"/>
      <c r="BZ385" s="96"/>
      <c r="CA385" s="96"/>
      <c r="CB385" s="96"/>
      <c r="CC385" s="96"/>
      <c r="CD385" s="96"/>
      <c r="CE385" s="96"/>
      <c r="CF385" s="96"/>
    </row>
    <row r="386" spans="1:84" ht="20.399999999999999">
      <c r="A386" s="277" t="s">
        <v>661</v>
      </c>
      <c r="B386" s="277" t="s">
        <v>4635</v>
      </c>
      <c r="C386" s="251" t="str">
        <f t="array" ref="C386">UPPER(B386)</f>
        <v>BALAJI.SATISH1@GMAIL.COM</v>
      </c>
      <c r="D386" s="277" t="s">
        <v>1161</v>
      </c>
      <c r="E386" s="277" t="s">
        <v>4607</v>
      </c>
      <c r="F386" s="252" t="str">
        <f t="shared" si="1572"/>
        <v>SATISHBALAJI</v>
      </c>
      <c r="G386" s="289">
        <v>8609449269</v>
      </c>
      <c r="H386" s="277" t="s">
        <v>3421</v>
      </c>
      <c r="I386" s="96"/>
      <c r="J386" s="96"/>
      <c r="K386" s="96"/>
      <c r="L386" s="96"/>
      <c r="M386" s="96"/>
      <c r="N386" s="96"/>
      <c r="O386" s="96"/>
      <c r="P386" s="96"/>
      <c r="Q386" s="96"/>
      <c r="R386" s="96"/>
      <c r="S386" s="276" t="s">
        <v>1727</v>
      </c>
      <c r="T386" s="96"/>
      <c r="U386" s="96" t="str">
        <f t="shared" ref="U386:V386" si="2268">IF(OR(($T386 = "Y"),ISNUMBER(SEARCH(U$1, $L386)), ISNUMBER(SEARCH(U$1, $N386)), ISNUMBER(SEARCH(U$1, $P386))), "Y", "")</f>
        <v/>
      </c>
      <c r="V386" s="255" t="str">
        <f t="shared" si="2268"/>
        <v/>
      </c>
      <c r="W386" s="96" t="str">
        <f t="shared" ref="W386:X386" si="2269">IF(OR(($V386="Y"),($T386 = "Y"),ISNUMBER(SEARCH(W$1, $L386)), ISNUMBER(SEARCH(W$1, $N386)), ISNUMBER(SEARCH(W$1, $P386))), "Y", "")</f>
        <v/>
      </c>
      <c r="X386" s="96" t="str">
        <f t="shared" si="2269"/>
        <v/>
      </c>
      <c r="Y386" s="255" t="str">
        <f>IF(OR(($T386 = "Y"),ISNUMBER(SEARCH(Y$1, $L386)), ISNUMBER(SEARCH(Y$1, $N386)), ISNUMBER(SEARCH(Y$1, $P386))), "Y", "")</f>
        <v/>
      </c>
      <c r="Z386" s="96" t="str">
        <f t="shared" ref="Z386:AA386" si="2270">IF(OR(($Y386="Y"),($T386 = "Y"),ISNUMBER(SEARCH(Z$1, $L386)), ISNUMBER(SEARCH(Z$1, $N386)), ISNUMBER(SEARCH(Z$1, $P386))), "Y", "")</f>
        <v/>
      </c>
      <c r="AA386" s="96" t="str">
        <f t="shared" si="2270"/>
        <v/>
      </c>
      <c r="AB386" s="96" t="str">
        <f t="shared" ref="AB386:AC386" si="2271">IF(OR(($T386 = "Y"),ISNUMBER(SEARCH(AB$1, $L386)), ISNUMBER(SEARCH(AB$1, $N386)), ISNUMBER(SEARCH(AB$1, $P386))), "Y", "")</f>
        <v/>
      </c>
      <c r="AC386" s="255" t="str">
        <f t="shared" si="2271"/>
        <v/>
      </c>
      <c r="AD386" s="96" t="str">
        <f t="shared" ref="AD386:AE386" si="2272">IF(OR(($AC386="Y"),($T386 = "Y"),ISNUMBER(SEARCH(AD$1, $L386)), ISNUMBER(SEARCH(AD$1, $N386)), ISNUMBER(SEARCH(AD$1, $P386))), "Y", "")</f>
        <v/>
      </c>
      <c r="AE386" s="96" t="str">
        <f t="shared" si="2272"/>
        <v/>
      </c>
      <c r="AF386" s="96" t="str">
        <f>IF(OR(($T386 = "Y"),ISNUMBER(SEARCH(AF$1, $L386)), ISNUMBER(SEARCH(AF$1, $N386)), ISNUMBER(SEARCH(AF$1, $P386))), "Y", "")</f>
        <v/>
      </c>
      <c r="AG386" s="15">
        <f t="shared" si="2261"/>
        <v>0</v>
      </c>
      <c r="AH386" s="96"/>
      <c r="AI386" s="96" t="str">
        <f t="shared" si="2266"/>
        <v/>
      </c>
      <c r="AJ386" s="96" t="str">
        <f t="shared" si="2267"/>
        <v/>
      </c>
      <c r="AK386" s="96" t="str">
        <f t="shared" si="2264"/>
        <v/>
      </c>
      <c r="AL386" s="96" t="str">
        <f t="shared" si="2249"/>
        <v/>
      </c>
      <c r="AM386" s="262" t="str">
        <f t="shared" si="2250"/>
        <v/>
      </c>
      <c r="AN386" s="96" t="str">
        <f t="shared" si="2251"/>
        <v/>
      </c>
      <c r="AO386" s="264" t="str">
        <f t="shared" si="2252"/>
        <v/>
      </c>
      <c r="AP386" s="96" t="str">
        <f t="shared" si="2253"/>
        <v/>
      </c>
      <c r="AQ386" s="96" t="str">
        <f t="shared" si="2254"/>
        <v/>
      </c>
      <c r="AR386" s="96"/>
      <c r="AS386" s="96" t="str">
        <f t="shared" si="2255"/>
        <v/>
      </c>
      <c r="AT386" s="237" t="e">
        <f t="shared" si="2203"/>
        <v>#N/A</v>
      </c>
      <c r="AU386" s="96"/>
      <c r="AV386" s="96"/>
      <c r="AW386" s="96"/>
      <c r="AX386" s="96"/>
      <c r="AY386" s="96"/>
      <c r="AZ386" s="96"/>
      <c r="BA386" s="96"/>
      <c r="BB386" s="96"/>
      <c r="BC386" s="96"/>
      <c r="BD386" s="96"/>
      <c r="BE386" s="96"/>
      <c r="BF386" s="96"/>
      <c r="BG386" s="96"/>
      <c r="BH386" s="96"/>
      <c r="BI386" s="96"/>
      <c r="BJ386" s="96"/>
      <c r="BK386" s="96"/>
      <c r="BL386" s="96"/>
      <c r="BM386" s="96"/>
      <c r="BN386" s="96"/>
      <c r="BO386" s="96"/>
      <c r="BP386" s="96"/>
      <c r="BQ386" s="96"/>
      <c r="BR386" s="96"/>
      <c r="BS386" s="96"/>
      <c r="BT386" s="96"/>
      <c r="BU386" s="96"/>
      <c r="BV386" s="96"/>
      <c r="BW386" s="96"/>
      <c r="BX386" s="96"/>
      <c r="BY386" s="96"/>
      <c r="BZ386" s="96"/>
      <c r="CA386" s="96"/>
      <c r="CB386" s="96"/>
      <c r="CC386" s="96"/>
      <c r="CD386" s="96"/>
      <c r="CE386" s="96"/>
      <c r="CF386" s="96"/>
    </row>
    <row r="387" spans="1:84" ht="20.399999999999999">
      <c r="A387" s="277" t="s">
        <v>661</v>
      </c>
      <c r="B387" s="277" t="s">
        <v>4636</v>
      </c>
      <c r="C387" s="251" t="str">
        <f t="array" ref="C387">UPPER(B387)</f>
        <v>SAIKUMAR.VYAKARANAM@GMAIL.COM</v>
      </c>
      <c r="D387" s="277" t="s">
        <v>4637</v>
      </c>
      <c r="E387" s="277" t="s">
        <v>4638</v>
      </c>
      <c r="F387" s="252" t="str">
        <f t="shared" si="1572"/>
        <v>SAIKUMARVYAKARANAM</v>
      </c>
      <c r="G387" s="289">
        <v>6465490914</v>
      </c>
      <c r="H387" s="277" t="s">
        <v>1819</v>
      </c>
      <c r="I387" s="96"/>
      <c r="J387" s="96"/>
      <c r="K387" s="96"/>
      <c r="L387" s="96"/>
      <c r="M387" s="96"/>
      <c r="N387" s="96"/>
      <c r="O387" s="96"/>
      <c r="P387" s="96"/>
      <c r="Q387" s="96"/>
      <c r="R387" s="96"/>
      <c r="S387" s="276" t="s">
        <v>1727</v>
      </c>
      <c r="T387" s="96"/>
      <c r="U387" s="276" t="s">
        <v>979</v>
      </c>
      <c r="V387" s="96"/>
      <c r="W387" s="276" t="s">
        <v>979</v>
      </c>
      <c r="X387" s="276" t="s">
        <v>979</v>
      </c>
      <c r="Y387" s="96"/>
      <c r="Z387" s="276" t="s">
        <v>979</v>
      </c>
      <c r="AA387" s="276" t="s">
        <v>979</v>
      </c>
      <c r="AB387" s="276" t="s">
        <v>979</v>
      </c>
      <c r="AC387" s="276" t="s">
        <v>979</v>
      </c>
      <c r="AD387" s="276" t="s">
        <v>979</v>
      </c>
      <c r="AE387" s="276" t="s">
        <v>979</v>
      </c>
      <c r="AF387" s="96"/>
      <c r="AG387" s="15">
        <f t="shared" si="2261"/>
        <v>7</v>
      </c>
      <c r="AH387" s="277" t="s">
        <v>3546</v>
      </c>
      <c r="AI387" s="96" t="str">
        <f t="shared" si="2266"/>
        <v/>
      </c>
      <c r="AJ387" s="291" t="s">
        <v>3539</v>
      </c>
      <c r="AK387" s="277" t="str">
        <f t="shared" si="2264"/>
        <v>MP</v>
      </c>
      <c r="AL387" s="277" t="str">
        <f t="shared" si="2249"/>
        <v>MP</v>
      </c>
      <c r="AM387" s="278" t="str">
        <f t="shared" si="2250"/>
        <v>MP</v>
      </c>
      <c r="AN387" s="277" t="str">
        <f t="shared" si="2251"/>
        <v>MP</v>
      </c>
      <c r="AO387" s="279" t="str">
        <f t="shared" si="2252"/>
        <v>MP</v>
      </c>
      <c r="AP387" s="277" t="str">
        <f t="shared" si="2253"/>
        <v>MP</v>
      </c>
      <c r="AQ387" s="277" t="str">
        <f t="shared" si="2254"/>
        <v>MP</v>
      </c>
      <c r="AR387" s="96"/>
      <c r="AS387" s="96" t="str">
        <f t="shared" si="2255"/>
        <v/>
      </c>
      <c r="AT387" s="237" t="e">
        <f t="shared" si="2203"/>
        <v>#N/A</v>
      </c>
      <c r="AU387" s="96"/>
      <c r="AV387" s="96"/>
      <c r="AW387" s="96"/>
      <c r="AX387" s="96"/>
      <c r="AY387" s="96"/>
      <c r="AZ387" s="96"/>
      <c r="BA387" s="96"/>
      <c r="BB387" s="96"/>
      <c r="BC387" s="96"/>
      <c r="BD387" s="96"/>
      <c r="BE387" s="96"/>
      <c r="BF387" s="96"/>
      <c r="BG387" s="96"/>
      <c r="BH387" s="96"/>
      <c r="BI387" s="96"/>
      <c r="BJ387" s="96"/>
      <c r="BK387" s="96"/>
      <c r="BL387" s="96"/>
      <c r="BM387" s="96"/>
      <c r="BN387" s="96"/>
      <c r="BO387" s="96"/>
      <c r="BP387" s="96"/>
      <c r="BQ387" s="96"/>
      <c r="BR387" s="96"/>
      <c r="BS387" s="96"/>
      <c r="BT387" s="96"/>
      <c r="BU387" s="96"/>
      <c r="BV387" s="96"/>
      <c r="BW387" s="96"/>
      <c r="BX387" s="96"/>
      <c r="BY387" s="96"/>
      <c r="BZ387" s="96"/>
      <c r="CA387" s="96"/>
      <c r="CB387" s="96"/>
      <c r="CC387" s="96"/>
      <c r="CD387" s="96"/>
      <c r="CE387" s="96"/>
      <c r="CF387" s="96"/>
    </row>
    <row r="388" spans="1:84" ht="20.399999999999999">
      <c r="A388" s="277" t="s">
        <v>661</v>
      </c>
      <c r="B388" s="277" t="s">
        <v>4639</v>
      </c>
      <c r="C388" s="251" t="str">
        <f t="array" ref="C388">UPPER(B388)</f>
        <v>SUSMITHA.VUPPALA@GMAIL.COM</v>
      </c>
      <c r="D388" s="277" t="s">
        <v>2198</v>
      </c>
      <c r="E388" s="277" t="s">
        <v>4640</v>
      </c>
      <c r="F388" s="252" t="str">
        <f t="shared" si="1572"/>
        <v>SUSMITHAVUPPALA</v>
      </c>
      <c r="G388" s="289">
        <v>7323721098</v>
      </c>
      <c r="H388" s="277" t="s">
        <v>1819</v>
      </c>
      <c r="I388" s="96"/>
      <c r="J388" s="96"/>
      <c r="K388" s="96"/>
      <c r="L388" s="96"/>
      <c r="M388" s="96"/>
      <c r="N388" s="96"/>
      <c r="O388" s="96"/>
      <c r="P388" s="96"/>
      <c r="Q388" s="96"/>
      <c r="R388" s="96"/>
      <c r="S388" s="276" t="s">
        <v>1731</v>
      </c>
      <c r="T388" s="96"/>
      <c r="U388" s="96"/>
      <c r="V388" s="96"/>
      <c r="W388" s="276" t="s">
        <v>979</v>
      </c>
      <c r="X388" s="276" t="s">
        <v>979</v>
      </c>
      <c r="Y388" s="96"/>
      <c r="Z388" s="276" t="s">
        <v>979</v>
      </c>
      <c r="AA388" s="276" t="s">
        <v>979</v>
      </c>
      <c r="AB388" s="276" t="s">
        <v>979</v>
      </c>
      <c r="AC388" s="276" t="s">
        <v>979</v>
      </c>
      <c r="AD388" s="276" t="s">
        <v>979</v>
      </c>
      <c r="AE388" s="276" t="s">
        <v>979</v>
      </c>
      <c r="AF388" s="96"/>
      <c r="AG388" s="15">
        <f t="shared" si="2261"/>
        <v>6</v>
      </c>
      <c r="AH388" s="277" t="s">
        <v>3546</v>
      </c>
      <c r="AI388" s="96" t="str">
        <f t="shared" si="2266"/>
        <v/>
      </c>
      <c r="AJ388" s="96" t="str">
        <f t="shared" ref="AJ388:AJ390" si="2273">IF((U388="Y"),AH388,"")</f>
        <v/>
      </c>
      <c r="AK388" s="277" t="str">
        <f t="shared" si="2264"/>
        <v>MP</v>
      </c>
      <c r="AL388" s="277" t="str">
        <f t="shared" si="2249"/>
        <v>MP</v>
      </c>
      <c r="AM388" s="278" t="str">
        <f t="shared" si="2250"/>
        <v>MP</v>
      </c>
      <c r="AN388" s="277" t="str">
        <f t="shared" si="2251"/>
        <v>MP</v>
      </c>
      <c r="AO388" s="279" t="str">
        <f t="shared" si="2252"/>
        <v>MP</v>
      </c>
      <c r="AP388" s="277" t="str">
        <f t="shared" si="2253"/>
        <v>MP</v>
      </c>
      <c r="AQ388" s="277" t="str">
        <f t="shared" si="2254"/>
        <v>MP</v>
      </c>
      <c r="AR388" s="96"/>
      <c r="AS388" s="96" t="str">
        <f t="shared" si="2255"/>
        <v/>
      </c>
      <c r="AT388" s="237" t="e">
        <f t="shared" si="2203"/>
        <v>#N/A</v>
      </c>
      <c r="AU388" s="96"/>
      <c r="AV388" s="96"/>
      <c r="AW388" s="96"/>
      <c r="AX388" s="96"/>
      <c r="AY388" s="96"/>
      <c r="AZ388" s="96"/>
      <c r="BA388" s="96"/>
      <c r="BB388" s="96"/>
      <c r="BC388" s="96"/>
      <c r="BD388" s="96"/>
      <c r="BE388" s="96"/>
      <c r="BF388" s="96"/>
      <c r="BG388" s="96"/>
      <c r="BH388" s="96"/>
      <c r="BI388" s="96"/>
      <c r="BJ388" s="96"/>
      <c r="BK388" s="96"/>
      <c r="BL388" s="96"/>
      <c r="BM388" s="96"/>
      <c r="BN388" s="96"/>
      <c r="BO388" s="96"/>
      <c r="BP388" s="96"/>
      <c r="BQ388" s="96"/>
      <c r="BR388" s="96"/>
      <c r="BS388" s="96"/>
      <c r="BT388" s="96"/>
      <c r="BU388" s="96"/>
      <c r="BV388" s="96"/>
      <c r="BW388" s="96"/>
      <c r="BX388" s="96"/>
      <c r="BY388" s="96"/>
      <c r="BZ388" s="96"/>
      <c r="CA388" s="96"/>
      <c r="CB388" s="96"/>
      <c r="CC388" s="96"/>
      <c r="CD388" s="96"/>
      <c r="CE388" s="96"/>
      <c r="CF388" s="96"/>
    </row>
    <row r="389" spans="1:84" ht="20.399999999999999">
      <c r="A389" s="277" t="s">
        <v>661</v>
      </c>
      <c r="B389" s="277" t="s">
        <v>1810</v>
      </c>
      <c r="C389" s="251" t="str">
        <f t="array" ref="C389">UPPER(B389)</f>
        <v>PRATHIMA.POLASI@GMAIL.COM</v>
      </c>
      <c r="D389" s="277" t="s">
        <v>1811</v>
      </c>
      <c r="E389" s="277" t="s">
        <v>1812</v>
      </c>
      <c r="F389" s="252" t="str">
        <f t="shared" si="1572"/>
        <v>PRATHIMAPOLASI</v>
      </c>
      <c r="G389" s="289">
        <v>3024071375</v>
      </c>
      <c r="H389" s="277" t="s">
        <v>4641</v>
      </c>
      <c r="I389" s="96"/>
      <c r="J389" s="96"/>
      <c r="K389" s="96"/>
      <c r="L389" s="96"/>
      <c r="M389" s="96"/>
      <c r="N389" s="96"/>
      <c r="O389" s="96"/>
      <c r="P389" s="96"/>
      <c r="Q389" s="96"/>
      <c r="R389" s="96"/>
      <c r="S389" s="276" t="s">
        <v>1731</v>
      </c>
      <c r="T389" s="96"/>
      <c r="U389" s="96"/>
      <c r="V389" s="96"/>
      <c r="W389" s="276" t="s">
        <v>1994</v>
      </c>
      <c r="X389" s="276" t="s">
        <v>1994</v>
      </c>
      <c r="Y389" s="96"/>
      <c r="Z389" s="276" t="s">
        <v>1994</v>
      </c>
      <c r="AA389" s="276" t="s">
        <v>1994</v>
      </c>
      <c r="AB389" s="276" t="s">
        <v>1994</v>
      </c>
      <c r="AC389" s="276" t="s">
        <v>1994</v>
      </c>
      <c r="AD389" s="276" t="s">
        <v>1994</v>
      </c>
      <c r="AE389" s="276" t="s">
        <v>1994</v>
      </c>
      <c r="AF389" s="96"/>
      <c r="AG389" s="15">
        <f t="shared" si="2261"/>
        <v>6</v>
      </c>
      <c r="AH389" s="277" t="s">
        <v>3546</v>
      </c>
      <c r="AI389" s="96" t="str">
        <f t="shared" si="2266"/>
        <v/>
      </c>
      <c r="AJ389" s="96" t="str">
        <f t="shared" si="2273"/>
        <v/>
      </c>
      <c r="AK389" s="277" t="str">
        <f t="shared" si="2264"/>
        <v>MP</v>
      </c>
      <c r="AL389" s="277" t="str">
        <f t="shared" si="2249"/>
        <v>MP</v>
      </c>
      <c r="AM389" s="278" t="str">
        <f t="shared" si="2250"/>
        <v>MP</v>
      </c>
      <c r="AN389" s="277" t="str">
        <f t="shared" si="2251"/>
        <v>MP</v>
      </c>
      <c r="AO389" s="279" t="str">
        <f t="shared" si="2252"/>
        <v>MP</v>
      </c>
      <c r="AP389" s="277" t="str">
        <f t="shared" si="2253"/>
        <v>MP</v>
      </c>
      <c r="AQ389" s="277" t="str">
        <f t="shared" si="2254"/>
        <v>MP</v>
      </c>
      <c r="AR389" s="96"/>
      <c r="AS389" s="96" t="str">
        <f t="shared" si="2255"/>
        <v/>
      </c>
      <c r="AT389" s="237" t="e">
        <f t="shared" si="2203"/>
        <v>#N/A</v>
      </c>
      <c r="AU389" s="96"/>
      <c r="AV389" s="96"/>
      <c r="AW389" s="96"/>
      <c r="AX389" s="96"/>
      <c r="AY389" s="96"/>
      <c r="AZ389" s="96"/>
      <c r="BA389" s="96"/>
      <c r="BB389" s="96"/>
      <c r="BC389" s="96"/>
      <c r="BD389" s="96"/>
      <c r="BE389" s="96"/>
      <c r="BF389" s="96"/>
      <c r="BG389" s="96"/>
      <c r="BH389" s="96"/>
      <c r="BI389" s="96"/>
      <c r="BJ389" s="96"/>
      <c r="BK389" s="96"/>
      <c r="BL389" s="96"/>
      <c r="BM389" s="96"/>
      <c r="BN389" s="96"/>
      <c r="BO389" s="96"/>
      <c r="BP389" s="96"/>
      <c r="BQ389" s="96"/>
      <c r="BR389" s="96"/>
      <c r="BS389" s="96"/>
      <c r="BT389" s="96"/>
      <c r="BU389" s="96"/>
      <c r="BV389" s="96"/>
      <c r="BW389" s="96"/>
      <c r="BX389" s="96"/>
      <c r="BY389" s="96"/>
      <c r="BZ389" s="96"/>
      <c r="CA389" s="96"/>
      <c r="CB389" s="96"/>
      <c r="CC389" s="96"/>
      <c r="CD389" s="96"/>
      <c r="CE389" s="96"/>
      <c r="CF389" s="96"/>
    </row>
    <row r="390" spans="1:84" ht="20.399999999999999">
      <c r="A390" s="277" t="s">
        <v>661</v>
      </c>
      <c r="B390" s="277" t="s">
        <v>4642</v>
      </c>
      <c r="C390" s="251" t="str">
        <f t="array" ref="C390">UPPER(B390)</f>
        <v>SRINU.NITW@GMAIL.COM</v>
      </c>
      <c r="D390" s="277" t="s">
        <v>338</v>
      </c>
      <c r="E390" s="277" t="s">
        <v>1841</v>
      </c>
      <c r="F390" s="252" t="str">
        <f t="shared" si="1572"/>
        <v>SRINIVASBHIMANAPALLY</v>
      </c>
      <c r="G390" s="289">
        <v>7322771195</v>
      </c>
      <c r="H390" s="277" t="s">
        <v>1819</v>
      </c>
      <c r="I390" s="96"/>
      <c r="J390" s="96"/>
      <c r="K390" s="96"/>
      <c r="L390" s="96"/>
      <c r="M390" s="96"/>
      <c r="N390" s="96"/>
      <c r="O390" s="96"/>
      <c r="P390" s="96"/>
      <c r="Q390" s="96"/>
      <c r="R390" s="96"/>
      <c r="S390" s="276" t="s">
        <v>1727</v>
      </c>
      <c r="T390" s="96"/>
      <c r="U390" s="96"/>
      <c r="V390" s="96"/>
      <c r="W390" s="276" t="s">
        <v>1994</v>
      </c>
      <c r="X390" s="276" t="s">
        <v>1994</v>
      </c>
      <c r="Y390" s="96"/>
      <c r="Z390" s="276" t="s">
        <v>979</v>
      </c>
      <c r="AA390" s="276" t="s">
        <v>979</v>
      </c>
      <c r="AB390" s="96"/>
      <c r="AC390" s="96"/>
      <c r="AD390" s="96"/>
      <c r="AE390" s="96"/>
      <c r="AF390" s="96"/>
      <c r="AG390" s="15">
        <f t="shared" si="2261"/>
        <v>3</v>
      </c>
      <c r="AH390" s="277" t="s">
        <v>3546</v>
      </c>
      <c r="AI390" s="96" t="str">
        <f t="shared" si="2266"/>
        <v/>
      </c>
      <c r="AJ390" s="96" t="str">
        <f t="shared" si="2273"/>
        <v/>
      </c>
      <c r="AK390" s="277" t="str">
        <f t="shared" si="2264"/>
        <v>MP</v>
      </c>
      <c r="AL390" s="277" t="str">
        <f t="shared" si="2249"/>
        <v>MP</v>
      </c>
      <c r="AM390" s="278" t="str">
        <f t="shared" si="2250"/>
        <v>MP</v>
      </c>
      <c r="AN390" s="96" t="str">
        <f t="shared" si="2251"/>
        <v/>
      </c>
      <c r="AO390" s="264" t="str">
        <f t="shared" si="2252"/>
        <v/>
      </c>
      <c r="AP390" s="96" t="str">
        <f t="shared" si="2253"/>
        <v/>
      </c>
      <c r="AQ390" s="96" t="str">
        <f t="shared" si="2254"/>
        <v/>
      </c>
      <c r="AR390" s="96"/>
      <c r="AS390" s="96" t="str">
        <f t="shared" si="2255"/>
        <v/>
      </c>
      <c r="AT390" s="237" t="e">
        <f t="shared" si="2203"/>
        <v>#N/A</v>
      </c>
      <c r="AU390" s="277" t="s">
        <v>1727</v>
      </c>
      <c r="AV390" s="277" t="s">
        <v>979</v>
      </c>
      <c r="AW390" s="96"/>
      <c r="AX390" s="96"/>
      <c r="AY390" s="96"/>
      <c r="AZ390" s="96"/>
      <c r="BA390" s="96"/>
      <c r="BB390" s="96"/>
      <c r="BC390" s="96"/>
      <c r="BD390" s="96"/>
      <c r="BE390" s="96"/>
      <c r="BF390" s="96"/>
      <c r="BG390" s="96"/>
      <c r="BH390" s="96"/>
      <c r="BI390" s="96"/>
      <c r="BJ390" s="96"/>
      <c r="BK390" s="96"/>
      <c r="BL390" s="96"/>
      <c r="BM390" s="96"/>
      <c r="BN390" s="96"/>
      <c r="BO390" s="96"/>
      <c r="BP390" s="96"/>
      <c r="BQ390" s="96"/>
      <c r="BR390" s="96"/>
      <c r="BS390" s="96"/>
      <c r="BT390" s="96"/>
      <c r="BU390" s="96"/>
      <c r="BV390" s="96"/>
      <c r="BW390" s="96"/>
      <c r="BX390" s="96"/>
      <c r="BY390" s="96"/>
      <c r="BZ390" s="96"/>
      <c r="CA390" s="96"/>
      <c r="CB390" s="96"/>
      <c r="CC390" s="96"/>
      <c r="CD390" s="96"/>
      <c r="CE390" s="96"/>
      <c r="CF390" s="96"/>
    </row>
    <row r="391" spans="1:84" ht="20.399999999999999">
      <c r="A391" s="277" t="s">
        <v>661</v>
      </c>
      <c r="B391" s="277" t="s">
        <v>4643</v>
      </c>
      <c r="C391" s="251" t="str">
        <f t="array" ref="C391">UPPER(B391)</f>
        <v>PANDEPM@GMAIL.COM</v>
      </c>
      <c r="D391" s="277" t="s">
        <v>4644</v>
      </c>
      <c r="E391" s="277" t="s">
        <v>4645</v>
      </c>
      <c r="F391" s="252" t="str">
        <f t="shared" si="1572"/>
        <v>PARAGPANDE</v>
      </c>
      <c r="G391" s="289">
        <v>2162727627</v>
      </c>
      <c r="H391" s="277" t="s">
        <v>4641</v>
      </c>
      <c r="I391" s="96"/>
      <c r="J391" s="96"/>
      <c r="K391" s="96"/>
      <c r="L391" s="96"/>
      <c r="M391" s="96"/>
      <c r="N391" s="96"/>
      <c r="O391" s="96"/>
      <c r="P391" s="96"/>
      <c r="Q391" s="96"/>
      <c r="R391" s="96"/>
      <c r="S391" s="276" t="s">
        <v>1727</v>
      </c>
      <c r="T391" s="96"/>
      <c r="U391" s="276" t="s">
        <v>979</v>
      </c>
      <c r="V391" s="96"/>
      <c r="W391" s="276" t="s">
        <v>979</v>
      </c>
      <c r="X391" s="276" t="s">
        <v>979</v>
      </c>
      <c r="Y391" s="96"/>
      <c r="Z391" s="276" t="s">
        <v>979</v>
      </c>
      <c r="AA391" s="276" t="s">
        <v>979</v>
      </c>
      <c r="AB391" s="276" t="s">
        <v>979</v>
      </c>
      <c r="AC391" s="276" t="s">
        <v>979</v>
      </c>
      <c r="AD391" s="96"/>
      <c r="AE391" s="96"/>
      <c r="AF391" s="96"/>
      <c r="AG391" s="15">
        <f t="shared" si="2261"/>
        <v>5</v>
      </c>
      <c r="AH391" s="277" t="s">
        <v>3546</v>
      </c>
      <c r="AI391" s="96" t="str">
        <f t="shared" si="2266"/>
        <v/>
      </c>
      <c r="AJ391" s="291" t="s">
        <v>3539</v>
      </c>
      <c r="AK391" s="277" t="str">
        <f t="shared" si="2264"/>
        <v>MP</v>
      </c>
      <c r="AL391" s="277" t="str">
        <f t="shared" si="2249"/>
        <v>MP</v>
      </c>
      <c r="AM391" s="278" t="str">
        <f t="shared" si="2250"/>
        <v>MP</v>
      </c>
      <c r="AN391" s="277" t="str">
        <f t="shared" si="2251"/>
        <v>MP</v>
      </c>
      <c r="AO391" s="279" t="str">
        <f t="shared" si="2252"/>
        <v>MP</v>
      </c>
      <c r="AP391" s="96" t="str">
        <f t="shared" si="2253"/>
        <v/>
      </c>
      <c r="AQ391" s="96" t="str">
        <f t="shared" si="2254"/>
        <v/>
      </c>
      <c r="AR391" s="96"/>
      <c r="AS391" s="96" t="str">
        <f t="shared" si="2255"/>
        <v/>
      </c>
      <c r="AT391" s="237" t="e">
        <f t="shared" si="2203"/>
        <v>#N/A</v>
      </c>
      <c r="AU391" s="96"/>
      <c r="AV391" s="96"/>
      <c r="AW391" s="96"/>
      <c r="AX391" s="96"/>
      <c r="AY391" s="96"/>
      <c r="AZ391" s="96"/>
      <c r="BA391" s="96"/>
      <c r="BB391" s="96"/>
      <c r="BC391" s="96"/>
      <c r="BD391" s="96"/>
      <c r="BE391" s="96"/>
      <c r="BF391" s="96"/>
      <c r="BG391" s="96"/>
      <c r="BH391" s="96"/>
      <c r="BI391" s="96"/>
      <c r="BJ391" s="96"/>
      <c r="BK391" s="96"/>
      <c r="BL391" s="96"/>
      <c r="BM391" s="96"/>
      <c r="BN391" s="96"/>
      <c r="BO391" s="96"/>
      <c r="BP391" s="96"/>
      <c r="BQ391" s="96"/>
      <c r="BR391" s="96"/>
      <c r="BS391" s="96"/>
      <c r="BT391" s="96"/>
      <c r="BU391" s="96"/>
      <c r="BV391" s="96"/>
      <c r="BW391" s="96"/>
      <c r="BX391" s="96"/>
      <c r="BY391" s="96"/>
      <c r="BZ391" s="96"/>
      <c r="CA391" s="96"/>
      <c r="CB391" s="96"/>
      <c r="CC391" s="96"/>
      <c r="CD391" s="96"/>
      <c r="CE391" s="96"/>
      <c r="CF391" s="96"/>
    </row>
    <row r="392" spans="1:84" ht="20.399999999999999">
      <c r="A392" s="277" t="s">
        <v>661</v>
      </c>
      <c r="B392" s="277" t="s">
        <v>4646</v>
      </c>
      <c r="C392" s="251" t="str">
        <f t="array" ref="C392">UPPER(B392)</f>
        <v>MURALINAGARAJU@GMAIL.COM</v>
      </c>
      <c r="D392" s="277" t="s">
        <v>2298</v>
      </c>
      <c r="E392" s="277" t="s">
        <v>4647</v>
      </c>
      <c r="F392" s="252" t="str">
        <f t="shared" si="1572"/>
        <v>MURALINAGARAUJU</v>
      </c>
      <c r="G392" s="289">
        <v>2156021026</v>
      </c>
      <c r="H392" s="277" t="s">
        <v>4641</v>
      </c>
      <c r="I392" s="96"/>
      <c r="J392" s="96"/>
      <c r="K392" s="96"/>
      <c r="L392" s="96"/>
      <c r="M392" s="96"/>
      <c r="N392" s="96"/>
      <c r="O392" s="96"/>
      <c r="P392" s="96"/>
      <c r="Q392" s="96"/>
      <c r="R392" s="96"/>
      <c r="S392" s="276" t="s">
        <v>1727</v>
      </c>
      <c r="T392" s="96"/>
      <c r="U392" s="96"/>
      <c r="V392" s="96"/>
      <c r="W392" s="276" t="s">
        <v>979</v>
      </c>
      <c r="X392" s="276" t="s">
        <v>979</v>
      </c>
      <c r="Y392" s="96"/>
      <c r="Z392" s="276" t="s">
        <v>979</v>
      </c>
      <c r="AA392" s="276" t="s">
        <v>979</v>
      </c>
      <c r="AB392" s="276" t="s">
        <v>979</v>
      </c>
      <c r="AC392" s="96"/>
      <c r="AD392" s="96"/>
      <c r="AE392" s="96"/>
      <c r="AF392" s="96"/>
      <c r="AG392" s="15">
        <f t="shared" si="2261"/>
        <v>4</v>
      </c>
      <c r="AH392" s="277" t="s">
        <v>3546</v>
      </c>
      <c r="AI392" s="96" t="str">
        <f t="shared" si="2266"/>
        <v/>
      </c>
      <c r="AJ392" s="96" t="str">
        <f t="shared" ref="AJ392:AJ402" si="2274">IF((U392="Y"),AH392,"")</f>
        <v/>
      </c>
      <c r="AK392" s="277" t="str">
        <f t="shared" si="2264"/>
        <v>MP</v>
      </c>
      <c r="AL392" s="277" t="str">
        <f t="shared" si="2249"/>
        <v>MP</v>
      </c>
      <c r="AM392" s="278" t="str">
        <f t="shared" si="2250"/>
        <v>MP</v>
      </c>
      <c r="AN392" s="277" t="str">
        <f t="shared" si="2251"/>
        <v>MP</v>
      </c>
      <c r="AO392" s="279" t="str">
        <f t="shared" si="2252"/>
        <v>MP</v>
      </c>
      <c r="AP392" s="96" t="str">
        <f t="shared" si="2253"/>
        <v/>
      </c>
      <c r="AQ392" s="96" t="str">
        <f t="shared" si="2254"/>
        <v/>
      </c>
      <c r="AR392" s="96"/>
      <c r="AS392" s="96" t="str">
        <f t="shared" si="2255"/>
        <v/>
      </c>
      <c r="AT392" s="237" t="e">
        <f t="shared" si="2203"/>
        <v>#N/A</v>
      </c>
      <c r="AU392" s="96"/>
      <c r="AV392" s="96"/>
      <c r="AW392" s="96"/>
      <c r="AX392" s="96"/>
      <c r="AY392" s="96"/>
      <c r="AZ392" s="96"/>
      <c r="BA392" s="96"/>
      <c r="BB392" s="96"/>
      <c r="BC392" s="96"/>
      <c r="BD392" s="96"/>
      <c r="BE392" s="96"/>
      <c r="BF392" s="96"/>
      <c r="BG392" s="96"/>
      <c r="BH392" s="96"/>
      <c r="BI392" s="96"/>
      <c r="BJ392" s="96"/>
      <c r="BK392" s="96"/>
      <c r="BL392" s="96"/>
      <c r="BM392" s="96"/>
      <c r="BN392" s="96"/>
      <c r="BO392" s="96"/>
      <c r="BP392" s="96"/>
      <c r="BQ392" s="96"/>
      <c r="BR392" s="96"/>
      <c r="BS392" s="96"/>
      <c r="BT392" s="96"/>
      <c r="BU392" s="96"/>
      <c r="BV392" s="96"/>
      <c r="BW392" s="96"/>
      <c r="BX392" s="96"/>
      <c r="BY392" s="96"/>
      <c r="BZ392" s="96"/>
      <c r="CA392" s="96"/>
      <c r="CB392" s="96"/>
      <c r="CC392" s="96"/>
      <c r="CD392" s="96"/>
      <c r="CE392" s="96"/>
      <c r="CF392" s="96"/>
    </row>
    <row r="393" spans="1:84" ht="20.399999999999999">
      <c r="A393" s="277" t="s">
        <v>661</v>
      </c>
      <c r="B393" s="277" t="s">
        <v>1836</v>
      </c>
      <c r="C393" s="251" t="str">
        <f t="array" ref="C393">UPPER(B393)</f>
        <v>KASAS82003@GMAIL.COM</v>
      </c>
      <c r="D393" s="277" t="s">
        <v>1837</v>
      </c>
      <c r="E393" s="277" t="s">
        <v>1838</v>
      </c>
      <c r="F393" s="252" t="str">
        <f t="shared" si="1572"/>
        <v>SRINIVASULUKASA</v>
      </c>
      <c r="G393" s="289">
        <v>6319747285</v>
      </c>
      <c r="H393" s="277" t="s">
        <v>1819</v>
      </c>
      <c r="I393" s="96"/>
      <c r="J393" s="96"/>
      <c r="K393" s="96"/>
      <c r="L393" s="96"/>
      <c r="M393" s="96"/>
      <c r="N393" s="96"/>
      <c r="O393" s="96"/>
      <c r="P393" s="96"/>
      <c r="Q393" s="96"/>
      <c r="R393" s="96"/>
      <c r="S393" s="276" t="s">
        <v>1727</v>
      </c>
      <c r="T393" s="96"/>
      <c r="U393" s="96"/>
      <c r="V393" s="96"/>
      <c r="W393" s="276" t="s">
        <v>979</v>
      </c>
      <c r="X393" s="276" t="s">
        <v>979</v>
      </c>
      <c r="Y393" s="96"/>
      <c r="Z393" s="276" t="s">
        <v>979</v>
      </c>
      <c r="AA393" s="276" t="s">
        <v>979</v>
      </c>
      <c r="AB393" s="276" t="s">
        <v>979</v>
      </c>
      <c r="AC393" s="276" t="s">
        <v>979</v>
      </c>
      <c r="AD393" s="96"/>
      <c r="AE393" s="96"/>
      <c r="AF393" s="96"/>
      <c r="AG393" s="15">
        <f t="shared" si="2261"/>
        <v>4</v>
      </c>
      <c r="AH393" s="277" t="s">
        <v>3546</v>
      </c>
      <c r="AI393" s="96" t="str">
        <f t="shared" si="2266"/>
        <v/>
      </c>
      <c r="AJ393" s="96" t="str">
        <f t="shared" si="2274"/>
        <v/>
      </c>
      <c r="AK393" s="277" t="str">
        <f t="shared" si="2264"/>
        <v>MP</v>
      </c>
      <c r="AL393" s="277" t="str">
        <f t="shared" si="2249"/>
        <v>MP</v>
      </c>
      <c r="AM393" s="278" t="str">
        <f t="shared" si="2250"/>
        <v>MP</v>
      </c>
      <c r="AN393" s="277" t="str">
        <f t="shared" si="2251"/>
        <v>MP</v>
      </c>
      <c r="AO393" s="279" t="str">
        <f t="shared" si="2252"/>
        <v>MP</v>
      </c>
      <c r="AP393" s="96" t="str">
        <f t="shared" si="2253"/>
        <v/>
      </c>
      <c r="AQ393" s="96" t="str">
        <f t="shared" si="2254"/>
        <v/>
      </c>
      <c r="AR393" s="96"/>
      <c r="AS393" s="96" t="str">
        <f t="shared" si="2255"/>
        <v/>
      </c>
      <c r="AT393" s="237" t="e">
        <f t="shared" si="2203"/>
        <v>#N/A</v>
      </c>
      <c r="AU393" s="96"/>
      <c r="AV393" s="96"/>
      <c r="AW393" s="96"/>
      <c r="AX393" s="96"/>
      <c r="AY393" s="96"/>
      <c r="AZ393" s="96"/>
      <c r="BA393" s="96"/>
      <c r="BB393" s="96"/>
      <c r="BC393" s="96"/>
      <c r="BD393" s="96"/>
      <c r="BE393" s="96"/>
      <c r="BF393" s="96"/>
      <c r="BG393" s="96"/>
      <c r="BH393" s="96"/>
      <c r="BI393" s="96"/>
      <c r="BJ393" s="96"/>
      <c r="BK393" s="96"/>
      <c r="BL393" s="96"/>
      <c r="BM393" s="96"/>
      <c r="BN393" s="96"/>
      <c r="BO393" s="96"/>
      <c r="BP393" s="96"/>
      <c r="BQ393" s="96"/>
      <c r="BR393" s="96"/>
      <c r="BS393" s="96"/>
      <c r="BT393" s="96"/>
      <c r="BU393" s="96"/>
      <c r="BV393" s="96"/>
      <c r="BW393" s="96"/>
      <c r="BX393" s="96"/>
      <c r="BY393" s="96"/>
      <c r="BZ393" s="96"/>
      <c r="CA393" s="96"/>
      <c r="CB393" s="96"/>
      <c r="CC393" s="96"/>
      <c r="CD393" s="96"/>
      <c r="CE393" s="96"/>
      <c r="CF393" s="96"/>
    </row>
    <row r="394" spans="1:84" ht="20.399999999999999">
      <c r="A394" s="277" t="s">
        <v>661</v>
      </c>
      <c r="B394" s="277" t="s">
        <v>4648</v>
      </c>
      <c r="C394" s="251" t="str">
        <f t="array" ref="C394">UPPER(B394)</f>
        <v>SATHIYARAMESH@GMAIL.COM</v>
      </c>
      <c r="D394" s="277" t="s">
        <v>4649</v>
      </c>
      <c r="E394" s="277" t="s">
        <v>1664</v>
      </c>
      <c r="F394" s="252" t="str">
        <f t="shared" si="1572"/>
        <v>SATHIYARAMESH</v>
      </c>
      <c r="G394" s="289">
        <v>6094683712</v>
      </c>
      <c r="H394" s="277" t="s">
        <v>4587</v>
      </c>
      <c r="I394" s="96"/>
      <c r="J394" s="96"/>
      <c r="K394" s="96"/>
      <c r="L394" s="96"/>
      <c r="M394" s="96"/>
      <c r="N394" s="96"/>
      <c r="O394" s="96"/>
      <c r="P394" s="96"/>
      <c r="Q394" s="96"/>
      <c r="R394" s="96"/>
      <c r="S394" s="276" t="s">
        <v>1731</v>
      </c>
      <c r="T394" s="96"/>
      <c r="U394" s="96"/>
      <c r="V394" s="96"/>
      <c r="W394" s="96"/>
      <c r="X394" s="96"/>
      <c r="Y394" s="96"/>
      <c r="Z394" s="96"/>
      <c r="AA394" s="276" t="s">
        <v>979</v>
      </c>
      <c r="AB394" s="96"/>
      <c r="AC394" s="96"/>
      <c r="AD394" s="96"/>
      <c r="AE394" s="96"/>
      <c r="AF394" s="96"/>
      <c r="AG394" s="15">
        <f t="shared" si="2261"/>
        <v>1</v>
      </c>
      <c r="AH394" s="277" t="s">
        <v>1743</v>
      </c>
      <c r="AI394" s="96" t="str">
        <f t="shared" si="2266"/>
        <v/>
      </c>
      <c r="AJ394" s="96" t="str">
        <f t="shared" si="2274"/>
        <v/>
      </c>
      <c r="AK394" s="96" t="str">
        <f t="shared" si="2264"/>
        <v/>
      </c>
      <c r="AL394" s="96" t="str">
        <f t="shared" si="2249"/>
        <v/>
      </c>
      <c r="AM394" s="278" t="str">
        <f t="shared" si="2250"/>
        <v>Reserve</v>
      </c>
      <c r="AN394" s="96" t="str">
        <f t="shared" si="2251"/>
        <v/>
      </c>
      <c r="AO394" s="264" t="str">
        <f t="shared" si="2252"/>
        <v/>
      </c>
      <c r="AP394" s="96" t="str">
        <f t="shared" si="2253"/>
        <v/>
      </c>
      <c r="AQ394" s="96" t="str">
        <f t="shared" si="2254"/>
        <v/>
      </c>
      <c r="AR394" s="96"/>
      <c r="AS394" s="96" t="str">
        <f t="shared" si="2255"/>
        <v/>
      </c>
      <c r="AT394" s="237" t="e">
        <f t="shared" si="2203"/>
        <v>#N/A</v>
      </c>
      <c r="AU394" s="96"/>
      <c r="AV394" s="96"/>
      <c r="AW394" s="96"/>
      <c r="AX394" s="96"/>
      <c r="AY394" s="96"/>
      <c r="AZ394" s="96"/>
      <c r="BA394" s="96"/>
      <c r="BB394" s="96"/>
      <c r="BC394" s="96"/>
      <c r="BD394" s="96"/>
      <c r="BE394" s="96"/>
      <c r="BF394" s="96"/>
      <c r="BG394" s="96"/>
      <c r="BH394" s="96"/>
      <c r="BI394" s="96"/>
      <c r="BJ394" s="96"/>
      <c r="BK394" s="96"/>
      <c r="BL394" s="96"/>
      <c r="BM394" s="96"/>
      <c r="BN394" s="96"/>
      <c r="BO394" s="96"/>
      <c r="BP394" s="96"/>
      <c r="BQ394" s="96"/>
      <c r="BR394" s="96"/>
      <c r="BS394" s="96"/>
      <c r="BT394" s="96"/>
      <c r="BU394" s="96"/>
      <c r="BV394" s="96"/>
      <c r="BW394" s="96"/>
      <c r="BX394" s="96"/>
      <c r="BY394" s="96"/>
      <c r="BZ394" s="96"/>
      <c r="CA394" s="96"/>
      <c r="CB394" s="96"/>
      <c r="CC394" s="96"/>
      <c r="CD394" s="96"/>
      <c r="CE394" s="96"/>
      <c r="CF394" s="96"/>
    </row>
    <row r="395" spans="1:84" ht="20.399999999999999">
      <c r="A395" s="277" t="s">
        <v>661</v>
      </c>
      <c r="B395" s="277" t="s">
        <v>4650</v>
      </c>
      <c r="C395" s="251" t="str">
        <f t="array" ref="C395">UPPER(B395)</f>
        <v>ARUNA.SALAGALA@GMAIL.COM</v>
      </c>
      <c r="D395" s="277" t="s">
        <v>1398</v>
      </c>
      <c r="E395" s="277" t="s">
        <v>1797</v>
      </c>
      <c r="F395" s="252" t="str">
        <f t="shared" si="1572"/>
        <v>ARUNASALAGALA</v>
      </c>
      <c r="G395" s="289">
        <v>6092130748</v>
      </c>
      <c r="H395" s="277" t="s">
        <v>4587</v>
      </c>
      <c r="I395" s="96"/>
      <c r="J395" s="96"/>
      <c r="K395" s="96"/>
      <c r="L395" s="96"/>
      <c r="M395" s="96"/>
      <c r="N395" s="96"/>
      <c r="O395" s="96"/>
      <c r="P395" s="96"/>
      <c r="Q395" s="96"/>
      <c r="R395" s="96"/>
      <c r="S395" s="276" t="s">
        <v>1731</v>
      </c>
      <c r="T395" s="96"/>
      <c r="U395" s="96"/>
      <c r="V395" s="96"/>
      <c r="W395" s="276" t="s">
        <v>979</v>
      </c>
      <c r="X395" s="276" t="s">
        <v>979</v>
      </c>
      <c r="Y395" s="96"/>
      <c r="Z395" s="276" t="s">
        <v>979</v>
      </c>
      <c r="AA395" s="276" t="s">
        <v>979</v>
      </c>
      <c r="AB395" s="276" t="s">
        <v>979</v>
      </c>
      <c r="AC395" s="276" t="s">
        <v>979</v>
      </c>
      <c r="AD395" s="96"/>
      <c r="AE395" s="96"/>
      <c r="AF395" s="96"/>
      <c r="AG395" s="15">
        <f t="shared" si="2261"/>
        <v>4</v>
      </c>
      <c r="AH395" s="277" t="s">
        <v>3546</v>
      </c>
      <c r="AI395" s="96" t="str">
        <f t="shared" si="2266"/>
        <v/>
      </c>
      <c r="AJ395" s="96" t="str">
        <f t="shared" si="2274"/>
        <v/>
      </c>
      <c r="AK395" s="277" t="str">
        <f t="shared" si="2264"/>
        <v>MP</v>
      </c>
      <c r="AL395" s="277" t="str">
        <f t="shared" si="2249"/>
        <v>MP</v>
      </c>
      <c r="AM395" s="278" t="str">
        <f t="shared" si="2250"/>
        <v>MP</v>
      </c>
      <c r="AN395" s="277" t="str">
        <f t="shared" si="2251"/>
        <v>MP</v>
      </c>
      <c r="AO395" s="279" t="str">
        <f t="shared" si="2252"/>
        <v>MP</v>
      </c>
      <c r="AP395" s="96" t="str">
        <f t="shared" si="2253"/>
        <v/>
      </c>
      <c r="AQ395" s="96" t="str">
        <f t="shared" si="2254"/>
        <v/>
      </c>
      <c r="AR395" s="96"/>
      <c r="AS395" s="96" t="str">
        <f t="shared" si="2255"/>
        <v/>
      </c>
      <c r="AT395" s="237" t="e">
        <f t="shared" si="2203"/>
        <v>#N/A</v>
      </c>
      <c r="AU395" s="277" t="s">
        <v>3748</v>
      </c>
      <c r="AV395" s="277" t="s">
        <v>979</v>
      </c>
      <c r="AW395" s="96"/>
      <c r="AX395" s="96"/>
      <c r="AY395" s="96"/>
      <c r="AZ395" s="96"/>
      <c r="BA395" s="96"/>
      <c r="BB395" s="96"/>
      <c r="BC395" s="96"/>
      <c r="BD395" s="96"/>
      <c r="BE395" s="96"/>
      <c r="BF395" s="96"/>
      <c r="BG395" s="96"/>
      <c r="BH395" s="96"/>
      <c r="BI395" s="96"/>
      <c r="BJ395" s="96"/>
      <c r="BK395" s="96"/>
      <c r="BL395" s="96"/>
      <c r="BM395" s="96"/>
      <c r="BN395" s="96"/>
      <c r="BO395" s="96"/>
      <c r="BP395" s="96"/>
      <c r="BQ395" s="96"/>
      <c r="BR395" s="96"/>
      <c r="BS395" s="96"/>
      <c r="BT395" s="96"/>
      <c r="BU395" s="96"/>
      <c r="BV395" s="96"/>
      <c r="BW395" s="96"/>
      <c r="BX395" s="96"/>
      <c r="BY395" s="96"/>
      <c r="BZ395" s="96"/>
      <c r="CA395" s="96"/>
      <c r="CB395" s="96"/>
      <c r="CC395" s="96"/>
      <c r="CD395" s="96"/>
      <c r="CE395" s="96"/>
      <c r="CF395" s="96"/>
    </row>
    <row r="396" spans="1:84" ht="20.399999999999999">
      <c r="A396" s="277" t="s">
        <v>661</v>
      </c>
      <c r="B396" s="277" t="s">
        <v>4651</v>
      </c>
      <c r="C396" s="251" t="str">
        <f t="array" ref="C396">UPPER(B396)</f>
        <v>GIRISHBABU_RS@YAHOO.COM</v>
      </c>
      <c r="D396" s="277" t="s">
        <v>4652</v>
      </c>
      <c r="E396" s="277" t="s">
        <v>4653</v>
      </c>
      <c r="F396" s="252" t="str">
        <f t="shared" si="1572"/>
        <v>GIRISHRAYAKOTA</v>
      </c>
      <c r="G396" s="289">
        <v>7813639193</v>
      </c>
      <c r="H396" s="277" t="s">
        <v>1819</v>
      </c>
      <c r="I396" s="96"/>
      <c r="J396" s="96"/>
      <c r="K396" s="96"/>
      <c r="L396" s="96"/>
      <c r="M396" s="96"/>
      <c r="N396" s="96"/>
      <c r="O396" s="96"/>
      <c r="P396" s="96"/>
      <c r="Q396" s="96"/>
      <c r="R396" s="96"/>
      <c r="S396" s="276" t="s">
        <v>1727</v>
      </c>
      <c r="T396" s="96"/>
      <c r="U396" s="96"/>
      <c r="V396" s="96"/>
      <c r="W396" s="96"/>
      <c r="X396" s="96"/>
      <c r="Y396" s="96"/>
      <c r="Z396" s="276" t="s">
        <v>979</v>
      </c>
      <c r="AA396" s="276" t="s">
        <v>979</v>
      </c>
      <c r="AB396" s="276" t="s">
        <v>979</v>
      </c>
      <c r="AC396" s="96"/>
      <c r="AD396" s="96"/>
      <c r="AE396" s="96"/>
      <c r="AF396" s="96"/>
      <c r="AG396" s="15">
        <f t="shared" si="2261"/>
        <v>3</v>
      </c>
      <c r="AH396" s="277" t="s">
        <v>3546</v>
      </c>
      <c r="AI396" s="96" t="str">
        <f t="shared" si="2266"/>
        <v/>
      </c>
      <c r="AJ396" s="96" t="str">
        <f t="shared" si="2274"/>
        <v/>
      </c>
      <c r="AK396" s="96" t="str">
        <f t="shared" si="2264"/>
        <v/>
      </c>
      <c r="AL396" s="277" t="str">
        <f t="shared" si="2249"/>
        <v>MP</v>
      </c>
      <c r="AM396" s="278" t="str">
        <f t="shared" si="2250"/>
        <v>MP</v>
      </c>
      <c r="AN396" s="277" t="str">
        <f t="shared" si="2251"/>
        <v>MP</v>
      </c>
      <c r="AO396" s="279" t="str">
        <f t="shared" si="2252"/>
        <v>MP</v>
      </c>
      <c r="AP396" s="96" t="str">
        <f t="shared" si="2253"/>
        <v/>
      </c>
      <c r="AQ396" s="96" t="str">
        <f t="shared" si="2254"/>
        <v/>
      </c>
      <c r="AR396" s="96"/>
      <c r="AS396" s="96" t="str">
        <f t="shared" si="2255"/>
        <v/>
      </c>
      <c r="AT396" s="237" t="e">
        <f t="shared" si="2203"/>
        <v>#N/A</v>
      </c>
      <c r="AU396" s="96"/>
      <c r="AV396" s="96"/>
      <c r="AW396" s="96"/>
      <c r="AX396" s="96"/>
      <c r="AY396" s="96"/>
      <c r="AZ396" s="96"/>
      <c r="BA396" s="96"/>
      <c r="BB396" s="96"/>
      <c r="BC396" s="96"/>
      <c r="BD396" s="96"/>
      <c r="BE396" s="96"/>
      <c r="BF396" s="96"/>
      <c r="BG396" s="96"/>
      <c r="BH396" s="96"/>
      <c r="BI396" s="96"/>
      <c r="BJ396" s="96"/>
      <c r="BK396" s="96"/>
      <c r="BL396" s="96"/>
      <c r="BM396" s="96"/>
      <c r="BN396" s="96"/>
      <c r="BO396" s="96"/>
      <c r="BP396" s="96"/>
      <c r="BQ396" s="96"/>
      <c r="BR396" s="96"/>
      <c r="BS396" s="96"/>
      <c r="BT396" s="96"/>
      <c r="BU396" s="96"/>
      <c r="BV396" s="96"/>
      <c r="BW396" s="96"/>
      <c r="BX396" s="96"/>
      <c r="BY396" s="96"/>
      <c r="BZ396" s="96"/>
      <c r="CA396" s="96"/>
      <c r="CB396" s="96"/>
      <c r="CC396" s="96"/>
      <c r="CD396" s="96"/>
      <c r="CE396" s="96"/>
      <c r="CF396" s="96"/>
    </row>
    <row r="397" spans="1:84" ht="20.399999999999999">
      <c r="A397" s="277" t="s">
        <v>661</v>
      </c>
      <c r="B397" s="277" t="s">
        <v>4654</v>
      </c>
      <c r="C397" s="251" t="str">
        <f t="array" ref="C397">UPPER(B397)</f>
        <v>ARUNSUNDARESH@GMAIL.COM</v>
      </c>
      <c r="D397" s="277" t="s">
        <v>1398</v>
      </c>
      <c r="E397" s="277" t="s">
        <v>4655</v>
      </c>
      <c r="F397" s="252" t="str">
        <f t="shared" si="1572"/>
        <v>ARUNASUNDARESH</v>
      </c>
      <c r="G397" s="289">
        <v>9082682729</v>
      </c>
      <c r="H397" s="277" t="s">
        <v>1819</v>
      </c>
      <c r="I397" s="96"/>
      <c r="J397" s="96"/>
      <c r="K397" s="96"/>
      <c r="L397" s="96"/>
      <c r="M397" s="96"/>
      <c r="N397" s="96"/>
      <c r="O397" s="96"/>
      <c r="P397" s="96"/>
      <c r="Q397" s="96"/>
      <c r="R397" s="96"/>
      <c r="S397" s="276" t="s">
        <v>1731</v>
      </c>
      <c r="T397" s="96"/>
      <c r="U397" s="96"/>
      <c r="V397" s="96"/>
      <c r="W397" s="96"/>
      <c r="X397" s="96"/>
      <c r="Y397" s="96"/>
      <c r="Z397" s="276" t="s">
        <v>1994</v>
      </c>
      <c r="AA397" s="276" t="s">
        <v>1994</v>
      </c>
      <c r="AB397" s="96"/>
      <c r="AC397" s="96"/>
      <c r="AD397" s="96"/>
      <c r="AE397" s="96"/>
      <c r="AF397" s="96"/>
      <c r="AG397" s="15">
        <f t="shared" si="2261"/>
        <v>2</v>
      </c>
      <c r="AH397" s="277" t="s">
        <v>3546</v>
      </c>
      <c r="AI397" s="96" t="str">
        <f t="shared" si="2266"/>
        <v/>
      </c>
      <c r="AJ397" s="96" t="str">
        <f t="shared" si="2274"/>
        <v/>
      </c>
      <c r="AK397" s="96" t="str">
        <f t="shared" si="2264"/>
        <v/>
      </c>
      <c r="AL397" s="277" t="str">
        <f t="shared" si="2249"/>
        <v>MP</v>
      </c>
      <c r="AM397" s="278" t="str">
        <f t="shared" si="2250"/>
        <v>MP</v>
      </c>
      <c r="AN397" s="96" t="str">
        <f t="shared" si="2251"/>
        <v/>
      </c>
      <c r="AO397" s="264" t="str">
        <f t="shared" si="2252"/>
        <v/>
      </c>
      <c r="AP397" s="96" t="str">
        <f t="shared" si="2253"/>
        <v/>
      </c>
      <c r="AQ397" s="96" t="str">
        <f t="shared" si="2254"/>
        <v/>
      </c>
      <c r="AR397" s="96"/>
      <c r="AS397" s="96" t="str">
        <f t="shared" si="2255"/>
        <v/>
      </c>
      <c r="AT397" s="237" t="e">
        <f t="shared" si="2203"/>
        <v>#N/A</v>
      </c>
      <c r="AU397" s="96"/>
      <c r="AV397" s="96"/>
      <c r="AW397" s="96"/>
      <c r="AX397" s="96"/>
      <c r="AY397" s="96"/>
      <c r="AZ397" s="96"/>
      <c r="BA397" s="96"/>
      <c r="BB397" s="96"/>
      <c r="BC397" s="96"/>
      <c r="BD397" s="96"/>
      <c r="BE397" s="96"/>
      <c r="BF397" s="96"/>
      <c r="BG397" s="96"/>
      <c r="BH397" s="96"/>
      <c r="BI397" s="96"/>
      <c r="BJ397" s="96"/>
      <c r="BK397" s="96"/>
      <c r="BL397" s="96"/>
      <c r="BM397" s="96"/>
      <c r="BN397" s="96"/>
      <c r="BO397" s="96"/>
      <c r="BP397" s="96"/>
      <c r="BQ397" s="96"/>
      <c r="BR397" s="96"/>
      <c r="BS397" s="96"/>
      <c r="BT397" s="96"/>
      <c r="BU397" s="96"/>
      <c r="BV397" s="96"/>
      <c r="BW397" s="96"/>
      <c r="BX397" s="96"/>
      <c r="BY397" s="96"/>
      <c r="BZ397" s="96"/>
      <c r="CA397" s="96"/>
      <c r="CB397" s="96"/>
      <c r="CC397" s="96"/>
      <c r="CD397" s="96"/>
      <c r="CE397" s="96"/>
      <c r="CF397" s="96"/>
    </row>
    <row r="398" spans="1:84" ht="20.399999999999999">
      <c r="A398" s="277" t="s">
        <v>661</v>
      </c>
      <c r="B398" s="277" t="s">
        <v>4656</v>
      </c>
      <c r="C398" s="251" t="str">
        <f t="array" ref="C398">UPPER(B398)</f>
        <v>DEEPHK@HOTMAIL.COM</v>
      </c>
      <c r="D398" s="277" t="s">
        <v>2367</v>
      </c>
      <c r="E398" s="277" t="s">
        <v>2480</v>
      </c>
      <c r="F398" s="252" t="str">
        <f t="shared" si="1572"/>
        <v>DEEPAKKRISHNAMURTHY</v>
      </c>
      <c r="G398" s="289">
        <v>7326101327</v>
      </c>
      <c r="H398" s="277" t="s">
        <v>1819</v>
      </c>
      <c r="I398" s="96"/>
      <c r="J398" s="96"/>
      <c r="K398" s="96"/>
      <c r="L398" s="96"/>
      <c r="M398" s="96"/>
      <c r="N398" s="96"/>
      <c r="O398" s="96"/>
      <c r="P398" s="96"/>
      <c r="Q398" s="96"/>
      <c r="R398" s="96"/>
      <c r="S398" s="276" t="s">
        <v>1727</v>
      </c>
      <c r="T398" s="96"/>
      <c r="U398" s="96"/>
      <c r="V398" s="96"/>
      <c r="W398" s="276" t="s">
        <v>979</v>
      </c>
      <c r="X398" s="276" t="s">
        <v>979</v>
      </c>
      <c r="Y398" s="96"/>
      <c r="Z398" s="276" t="s">
        <v>979</v>
      </c>
      <c r="AA398" s="276" t="s">
        <v>979</v>
      </c>
      <c r="AB398" s="276" t="s">
        <v>979</v>
      </c>
      <c r="AC398" s="276" t="s">
        <v>979</v>
      </c>
      <c r="AD398" s="276" t="s">
        <v>979</v>
      </c>
      <c r="AE398" s="276" t="s">
        <v>979</v>
      </c>
      <c r="AF398" s="96"/>
      <c r="AG398" s="15">
        <f t="shared" si="2261"/>
        <v>6</v>
      </c>
      <c r="AH398" s="277" t="s">
        <v>3546</v>
      </c>
      <c r="AI398" s="96" t="str">
        <f t="shared" si="2266"/>
        <v/>
      </c>
      <c r="AJ398" s="96" t="str">
        <f t="shared" si="2274"/>
        <v/>
      </c>
      <c r="AK398" s="277" t="str">
        <f t="shared" si="2264"/>
        <v>MP</v>
      </c>
      <c r="AL398" s="277" t="str">
        <f t="shared" si="2249"/>
        <v>MP</v>
      </c>
      <c r="AM398" s="278" t="str">
        <f t="shared" si="2250"/>
        <v>MP</v>
      </c>
      <c r="AN398" s="277" t="str">
        <f t="shared" si="2251"/>
        <v>MP</v>
      </c>
      <c r="AO398" s="279" t="str">
        <f t="shared" si="2252"/>
        <v>MP</v>
      </c>
      <c r="AP398" s="277" t="str">
        <f t="shared" si="2253"/>
        <v>MP</v>
      </c>
      <c r="AQ398" s="277" t="str">
        <f t="shared" si="2254"/>
        <v>MP</v>
      </c>
      <c r="AR398" s="96"/>
      <c r="AS398" s="96" t="str">
        <f t="shared" si="2255"/>
        <v/>
      </c>
      <c r="AT398" s="237" t="e">
        <f t="shared" si="2203"/>
        <v>#N/A</v>
      </c>
      <c r="AU398" s="96"/>
      <c r="AV398" s="96"/>
      <c r="AW398" s="96"/>
      <c r="AX398" s="96"/>
      <c r="AY398" s="96"/>
      <c r="AZ398" s="96"/>
      <c r="BA398" s="96"/>
      <c r="BB398" s="96"/>
      <c r="BC398" s="96"/>
      <c r="BD398" s="96"/>
      <c r="BE398" s="96"/>
      <c r="BF398" s="96"/>
      <c r="BG398" s="96"/>
      <c r="BH398" s="96"/>
      <c r="BI398" s="96"/>
      <c r="BJ398" s="96"/>
      <c r="BK398" s="96"/>
      <c r="BL398" s="96"/>
      <c r="BM398" s="96"/>
      <c r="BN398" s="96"/>
      <c r="BO398" s="96"/>
      <c r="BP398" s="96"/>
      <c r="BQ398" s="96"/>
      <c r="BR398" s="96"/>
      <c r="BS398" s="96"/>
      <c r="BT398" s="96"/>
      <c r="BU398" s="96"/>
      <c r="BV398" s="96"/>
      <c r="BW398" s="96"/>
      <c r="BX398" s="96"/>
      <c r="BY398" s="96"/>
      <c r="BZ398" s="96"/>
      <c r="CA398" s="96"/>
      <c r="CB398" s="96"/>
      <c r="CC398" s="96"/>
      <c r="CD398" s="96"/>
      <c r="CE398" s="96"/>
      <c r="CF398" s="96"/>
    </row>
    <row r="399" spans="1:84" ht="20.399999999999999">
      <c r="A399" s="277" t="s">
        <v>661</v>
      </c>
      <c r="B399" s="277" t="s">
        <v>3697</v>
      </c>
      <c r="C399" s="251" t="str">
        <f t="array" ref="C399">UPPER(B399)</f>
        <v>SSANTOSHKARTHIK@GMAIL.COM</v>
      </c>
      <c r="D399" s="277" t="s">
        <v>4657</v>
      </c>
      <c r="E399" s="277" t="s">
        <v>4658</v>
      </c>
      <c r="F399" s="252" t="str">
        <f t="shared" si="1572"/>
        <v>SANTOSHSUNNATH</v>
      </c>
      <c r="G399" s="289">
        <v>6092164994</v>
      </c>
      <c r="H399" s="277" t="s">
        <v>4587</v>
      </c>
      <c r="I399" s="96"/>
      <c r="J399" s="96"/>
      <c r="K399" s="96"/>
      <c r="L399" s="96"/>
      <c r="M399" s="96"/>
      <c r="N399" s="96"/>
      <c r="O399" s="96"/>
      <c r="P399" s="96"/>
      <c r="Q399" s="96"/>
      <c r="R399" s="96"/>
      <c r="S399" s="276" t="s">
        <v>1727</v>
      </c>
      <c r="T399" s="96"/>
      <c r="U399" s="96"/>
      <c r="V399" s="96"/>
      <c r="W399" s="276" t="s">
        <v>979</v>
      </c>
      <c r="X399" s="276" t="s">
        <v>979</v>
      </c>
      <c r="Y399" s="96"/>
      <c r="Z399" s="276" t="s">
        <v>979</v>
      </c>
      <c r="AA399" s="276" t="s">
        <v>979</v>
      </c>
      <c r="AB399" s="276" t="s">
        <v>979</v>
      </c>
      <c r="AC399" s="276" t="s">
        <v>979</v>
      </c>
      <c r="AD399" s="276" t="s">
        <v>979</v>
      </c>
      <c r="AE399" s="276" t="s">
        <v>979</v>
      </c>
      <c r="AF399" s="96"/>
      <c r="AG399" s="15">
        <f t="shared" si="2261"/>
        <v>6</v>
      </c>
      <c r="AH399" s="277" t="s">
        <v>3546</v>
      </c>
      <c r="AI399" s="96" t="str">
        <f t="shared" si="2266"/>
        <v/>
      </c>
      <c r="AJ399" s="96" t="str">
        <f t="shared" si="2274"/>
        <v/>
      </c>
      <c r="AK399" s="277" t="str">
        <f t="shared" si="2264"/>
        <v>MP</v>
      </c>
      <c r="AL399" s="277" t="str">
        <f t="shared" si="2249"/>
        <v>MP</v>
      </c>
      <c r="AM399" s="278" t="str">
        <f t="shared" si="2250"/>
        <v>MP</v>
      </c>
      <c r="AN399" s="277" t="str">
        <f t="shared" si="2251"/>
        <v>MP</v>
      </c>
      <c r="AO399" s="279" t="str">
        <f t="shared" si="2252"/>
        <v>MP</v>
      </c>
      <c r="AP399" s="277" t="str">
        <f t="shared" si="2253"/>
        <v>MP</v>
      </c>
      <c r="AQ399" s="277" t="str">
        <f t="shared" si="2254"/>
        <v>MP</v>
      </c>
      <c r="AR399" s="96"/>
      <c r="AS399" s="96" t="str">
        <f t="shared" si="2255"/>
        <v/>
      </c>
      <c r="AT399" s="237" t="e">
        <f t="shared" si="2203"/>
        <v>#N/A</v>
      </c>
      <c r="AU399" s="96"/>
      <c r="AV399" s="96"/>
      <c r="AW399" s="96"/>
      <c r="AX399" s="96"/>
      <c r="AY399" s="96"/>
      <c r="AZ399" s="96"/>
      <c r="BA399" s="96"/>
      <c r="BB399" s="96"/>
      <c r="BC399" s="96"/>
      <c r="BD399" s="96"/>
      <c r="BE399" s="96"/>
      <c r="BF399" s="96"/>
      <c r="BG399" s="96"/>
      <c r="BH399" s="96"/>
      <c r="BI399" s="96"/>
      <c r="BJ399" s="96"/>
      <c r="BK399" s="96"/>
      <c r="BL399" s="96"/>
      <c r="BM399" s="96"/>
      <c r="BN399" s="96"/>
      <c r="BO399" s="96"/>
      <c r="BP399" s="96"/>
      <c r="BQ399" s="96"/>
      <c r="BR399" s="96"/>
      <c r="BS399" s="96"/>
      <c r="BT399" s="96"/>
      <c r="BU399" s="96"/>
      <c r="BV399" s="96"/>
      <c r="BW399" s="96"/>
      <c r="BX399" s="96"/>
      <c r="BY399" s="96"/>
      <c r="BZ399" s="96"/>
      <c r="CA399" s="96"/>
      <c r="CB399" s="96"/>
      <c r="CC399" s="96"/>
      <c r="CD399" s="96"/>
      <c r="CE399" s="96"/>
      <c r="CF399" s="96"/>
    </row>
    <row r="400" spans="1:84" ht="20.399999999999999">
      <c r="A400" s="277" t="s">
        <v>661</v>
      </c>
      <c r="B400" s="277" t="s">
        <v>4659</v>
      </c>
      <c r="C400" s="251" t="str">
        <f t="array" ref="C400">UPPER(B400)</f>
        <v>MEGHARAJ.SINGH@GMAIL.COM</v>
      </c>
      <c r="D400" s="277" t="s">
        <v>4660</v>
      </c>
      <c r="E400" s="277" t="s">
        <v>4661</v>
      </c>
      <c r="F400" s="252" t="str">
        <f t="shared" si="1572"/>
        <v>MEGHARAJSINGH</v>
      </c>
      <c r="G400" s="289">
        <v>7326664179</v>
      </c>
      <c r="H400" s="277" t="s">
        <v>4587</v>
      </c>
      <c r="I400" s="96"/>
      <c r="J400" s="96"/>
      <c r="K400" s="96"/>
      <c r="L400" s="96"/>
      <c r="M400" s="96"/>
      <c r="N400" s="96"/>
      <c r="O400" s="96"/>
      <c r="P400" s="96"/>
      <c r="Q400" s="96"/>
      <c r="R400" s="96"/>
      <c r="S400" s="276" t="s">
        <v>1727</v>
      </c>
      <c r="T400" s="96"/>
      <c r="U400" s="96"/>
      <c r="V400" s="96"/>
      <c r="W400" s="276" t="s">
        <v>979</v>
      </c>
      <c r="X400" s="276" t="s">
        <v>979</v>
      </c>
      <c r="Y400" s="96"/>
      <c r="Z400" s="276" t="s">
        <v>979</v>
      </c>
      <c r="AA400" s="276" t="s">
        <v>979</v>
      </c>
      <c r="AB400" s="276" t="s">
        <v>979</v>
      </c>
      <c r="AC400" s="276" t="s">
        <v>979</v>
      </c>
      <c r="AD400" s="276" t="s">
        <v>979</v>
      </c>
      <c r="AE400" s="276" t="s">
        <v>979</v>
      </c>
      <c r="AF400" s="96"/>
      <c r="AG400" s="15">
        <f t="shared" si="2261"/>
        <v>6</v>
      </c>
      <c r="AH400" s="277" t="s">
        <v>3546</v>
      </c>
      <c r="AI400" s="96" t="str">
        <f t="shared" si="2266"/>
        <v/>
      </c>
      <c r="AJ400" s="96" t="str">
        <f t="shared" si="2274"/>
        <v/>
      </c>
      <c r="AK400" s="277" t="str">
        <f t="shared" si="2264"/>
        <v>MP</v>
      </c>
      <c r="AL400" s="277" t="str">
        <f t="shared" si="2249"/>
        <v>MP</v>
      </c>
      <c r="AM400" s="278" t="str">
        <f t="shared" si="2250"/>
        <v>MP</v>
      </c>
      <c r="AN400" s="277" t="str">
        <f t="shared" si="2251"/>
        <v>MP</v>
      </c>
      <c r="AO400" s="279" t="str">
        <f t="shared" si="2252"/>
        <v>MP</v>
      </c>
      <c r="AP400" s="277" t="str">
        <f t="shared" si="2253"/>
        <v>MP</v>
      </c>
      <c r="AQ400" s="277" t="str">
        <f t="shared" si="2254"/>
        <v>MP</v>
      </c>
      <c r="AR400" s="96"/>
      <c r="AS400" s="96" t="str">
        <f t="shared" si="2255"/>
        <v/>
      </c>
      <c r="AT400" s="237" t="e">
        <f t="shared" si="2203"/>
        <v>#N/A</v>
      </c>
      <c r="AU400" s="96"/>
      <c r="AV400" s="96"/>
      <c r="AW400" s="96"/>
      <c r="AX400" s="96"/>
      <c r="AY400" s="96"/>
      <c r="AZ400" s="96"/>
      <c r="BA400" s="96"/>
      <c r="BB400" s="96"/>
      <c r="BC400" s="96"/>
      <c r="BD400" s="96"/>
      <c r="BE400" s="96"/>
      <c r="BF400" s="96"/>
      <c r="BG400" s="96"/>
      <c r="BH400" s="96"/>
      <c r="BI400" s="96"/>
      <c r="BJ400" s="96"/>
      <c r="BK400" s="96"/>
      <c r="BL400" s="96"/>
      <c r="BM400" s="96"/>
      <c r="BN400" s="96"/>
      <c r="BO400" s="96"/>
      <c r="BP400" s="96"/>
      <c r="BQ400" s="96"/>
      <c r="BR400" s="96"/>
      <c r="BS400" s="96"/>
      <c r="BT400" s="96"/>
      <c r="BU400" s="96"/>
      <c r="BV400" s="96"/>
      <c r="BW400" s="96"/>
      <c r="BX400" s="96"/>
      <c r="BY400" s="96"/>
      <c r="BZ400" s="96"/>
      <c r="CA400" s="96"/>
      <c r="CB400" s="96"/>
      <c r="CC400" s="96"/>
      <c r="CD400" s="96"/>
      <c r="CE400" s="96"/>
      <c r="CF400" s="96"/>
    </row>
    <row r="401" spans="1:84" ht="20.399999999999999">
      <c r="A401" s="277" t="s">
        <v>661</v>
      </c>
      <c r="B401" s="277" t="s">
        <v>4662</v>
      </c>
      <c r="C401" s="251" t="str">
        <f t="array" ref="C401">UPPER(B401)</f>
        <v>DHANVEE@GMAIL.COM</v>
      </c>
      <c r="D401" s="277" t="s">
        <v>4663</v>
      </c>
      <c r="E401" s="277" t="s">
        <v>4664</v>
      </c>
      <c r="F401" s="252" t="str">
        <f t="shared" si="1572"/>
        <v>DHANVANTRIDEEVI</v>
      </c>
      <c r="G401" s="289">
        <v>6099777673</v>
      </c>
      <c r="H401" s="277" t="s">
        <v>4587</v>
      </c>
      <c r="I401" s="96"/>
      <c r="J401" s="96"/>
      <c r="K401" s="96"/>
      <c r="L401" s="96"/>
      <c r="M401" s="96"/>
      <c r="N401" s="96"/>
      <c r="O401" s="96"/>
      <c r="P401" s="96"/>
      <c r="Q401" s="96"/>
      <c r="R401" s="96"/>
      <c r="S401" s="276" t="s">
        <v>1731</v>
      </c>
      <c r="T401" s="96"/>
      <c r="U401" s="96"/>
      <c r="V401" s="96"/>
      <c r="W401" s="276" t="s">
        <v>1994</v>
      </c>
      <c r="X401" s="276" t="s">
        <v>1994</v>
      </c>
      <c r="Y401" s="96"/>
      <c r="Z401" s="276" t="s">
        <v>1994</v>
      </c>
      <c r="AA401" s="276" t="s">
        <v>1994</v>
      </c>
      <c r="AB401" s="276" t="s">
        <v>1994</v>
      </c>
      <c r="AC401" s="276" t="s">
        <v>1994</v>
      </c>
      <c r="AD401" s="96"/>
      <c r="AE401" s="96"/>
      <c r="AF401" s="96"/>
      <c r="AG401" s="15">
        <f t="shared" si="2261"/>
        <v>4</v>
      </c>
      <c r="AH401" s="277" t="s">
        <v>3546</v>
      </c>
      <c r="AI401" s="96" t="str">
        <f t="shared" si="2266"/>
        <v/>
      </c>
      <c r="AJ401" s="96" t="str">
        <f t="shared" si="2274"/>
        <v/>
      </c>
      <c r="AK401" s="277" t="str">
        <f t="shared" si="2264"/>
        <v>MP</v>
      </c>
      <c r="AL401" s="277" t="str">
        <f t="shared" si="2249"/>
        <v>MP</v>
      </c>
      <c r="AM401" s="278" t="str">
        <f t="shared" si="2250"/>
        <v>MP</v>
      </c>
      <c r="AN401" s="277" t="str">
        <f t="shared" si="2251"/>
        <v>MP</v>
      </c>
      <c r="AO401" s="279" t="str">
        <f t="shared" si="2252"/>
        <v>MP</v>
      </c>
      <c r="AP401" s="96" t="str">
        <f t="shared" si="2253"/>
        <v/>
      </c>
      <c r="AQ401" s="96" t="str">
        <f t="shared" si="2254"/>
        <v/>
      </c>
      <c r="AR401" s="96"/>
      <c r="AS401" s="96" t="str">
        <f t="shared" si="2255"/>
        <v/>
      </c>
      <c r="AT401" s="237" t="e">
        <f t="shared" si="2203"/>
        <v>#N/A</v>
      </c>
      <c r="AU401" s="96"/>
      <c r="AV401" s="96"/>
      <c r="AW401" s="96"/>
      <c r="AX401" s="96"/>
      <c r="AY401" s="96"/>
      <c r="AZ401" s="96"/>
      <c r="BA401" s="96"/>
      <c r="BB401" s="96"/>
      <c r="BC401" s="96"/>
      <c r="BD401" s="96"/>
      <c r="BE401" s="96"/>
      <c r="BF401" s="96"/>
      <c r="BG401" s="96"/>
      <c r="BH401" s="96"/>
      <c r="BI401" s="96"/>
      <c r="BJ401" s="96"/>
      <c r="BK401" s="96"/>
      <c r="BL401" s="96"/>
      <c r="BM401" s="96"/>
      <c r="BN401" s="96"/>
      <c r="BO401" s="96"/>
      <c r="BP401" s="96"/>
      <c r="BQ401" s="96"/>
      <c r="BR401" s="96"/>
      <c r="BS401" s="96"/>
      <c r="BT401" s="96"/>
      <c r="BU401" s="96"/>
      <c r="BV401" s="96"/>
      <c r="BW401" s="96"/>
      <c r="BX401" s="96"/>
      <c r="BY401" s="96"/>
      <c r="BZ401" s="96"/>
      <c r="CA401" s="96"/>
      <c r="CB401" s="96"/>
      <c r="CC401" s="96"/>
      <c r="CD401" s="96"/>
      <c r="CE401" s="96"/>
      <c r="CF401" s="96"/>
    </row>
    <row r="402" spans="1:84" ht="20.399999999999999">
      <c r="A402" s="277" t="s">
        <v>661</v>
      </c>
      <c r="B402" s="277" t="s">
        <v>4665</v>
      </c>
      <c r="C402" s="251" t="str">
        <f t="array" ref="C402">UPPER(B402)</f>
        <v>KPRASAD5@YAHOO.COM</v>
      </c>
      <c r="D402" s="277" t="s">
        <v>4666</v>
      </c>
      <c r="E402" s="277" t="s">
        <v>4667</v>
      </c>
      <c r="F402" s="252" t="str">
        <f t="shared" si="1572"/>
        <v>PRASADKANDARPA</v>
      </c>
      <c r="G402" s="289">
        <v>9177442416</v>
      </c>
      <c r="H402" s="277" t="s">
        <v>4587</v>
      </c>
      <c r="I402" s="96"/>
      <c r="J402" s="96"/>
      <c r="K402" s="96"/>
      <c r="L402" s="96"/>
      <c r="M402" s="96"/>
      <c r="N402" s="96"/>
      <c r="O402" s="96"/>
      <c r="P402" s="96"/>
      <c r="Q402" s="96"/>
      <c r="R402" s="96"/>
      <c r="S402" s="276" t="s">
        <v>1727</v>
      </c>
      <c r="T402" s="96"/>
      <c r="U402" s="96"/>
      <c r="V402" s="96"/>
      <c r="W402" s="96"/>
      <c r="X402" s="276" t="s">
        <v>1994</v>
      </c>
      <c r="Y402" s="96"/>
      <c r="Z402" s="276" t="s">
        <v>1994</v>
      </c>
      <c r="AA402" s="276" t="s">
        <v>1994</v>
      </c>
      <c r="AB402" s="276" t="s">
        <v>1994</v>
      </c>
      <c r="AC402" s="96"/>
      <c r="AD402" s="276" t="s">
        <v>1994</v>
      </c>
      <c r="AE402" s="96"/>
      <c r="AF402" s="96"/>
      <c r="AG402" s="15">
        <f t="shared" si="2261"/>
        <v>4</v>
      </c>
      <c r="AH402" s="277" t="s">
        <v>3546</v>
      </c>
      <c r="AI402" s="96" t="str">
        <f t="shared" si="2266"/>
        <v/>
      </c>
      <c r="AJ402" s="96" t="str">
        <f t="shared" si="2274"/>
        <v/>
      </c>
      <c r="AK402" s="96" t="str">
        <f t="shared" si="2264"/>
        <v/>
      </c>
      <c r="AL402" s="277" t="str">
        <f t="shared" si="2249"/>
        <v>MP</v>
      </c>
      <c r="AM402" s="278" t="str">
        <f t="shared" si="2250"/>
        <v>MP</v>
      </c>
      <c r="AN402" s="277" t="str">
        <f t="shared" si="2251"/>
        <v>MP</v>
      </c>
      <c r="AO402" s="279" t="str">
        <f t="shared" si="2252"/>
        <v>MP</v>
      </c>
      <c r="AP402" s="277" t="str">
        <f t="shared" si="2253"/>
        <v>MP</v>
      </c>
      <c r="AQ402" s="96" t="str">
        <f t="shared" si="2254"/>
        <v/>
      </c>
      <c r="AR402" s="96"/>
      <c r="AS402" s="96" t="str">
        <f t="shared" si="2255"/>
        <v/>
      </c>
      <c r="AT402" s="237" t="e">
        <f t="shared" si="2203"/>
        <v>#N/A</v>
      </c>
      <c r="AU402" s="277" t="s">
        <v>174</v>
      </c>
      <c r="AV402" s="277" t="s">
        <v>979</v>
      </c>
      <c r="AW402" s="96"/>
      <c r="AX402" s="96"/>
      <c r="AY402" s="96"/>
      <c r="AZ402" s="96"/>
      <c r="BA402" s="96"/>
      <c r="BB402" s="96"/>
      <c r="BC402" s="96"/>
      <c r="BD402" s="96"/>
      <c r="BE402" s="96"/>
      <c r="BF402" s="96"/>
      <c r="BG402" s="96"/>
      <c r="BH402" s="96"/>
      <c r="BI402" s="96"/>
      <c r="BJ402" s="96"/>
      <c r="BK402" s="96"/>
      <c r="BL402" s="96"/>
      <c r="BM402" s="96"/>
      <c r="BN402" s="96"/>
      <c r="BO402" s="96"/>
      <c r="BP402" s="96"/>
      <c r="BQ402" s="96"/>
      <c r="BR402" s="96"/>
      <c r="BS402" s="96"/>
      <c r="BT402" s="96"/>
      <c r="BU402" s="96"/>
      <c r="BV402" s="96"/>
      <c r="BW402" s="96"/>
      <c r="BX402" s="96"/>
      <c r="BY402" s="96"/>
      <c r="BZ402" s="96"/>
      <c r="CA402" s="96"/>
      <c r="CB402" s="96"/>
      <c r="CC402" s="96"/>
      <c r="CD402" s="96"/>
      <c r="CE402" s="96"/>
      <c r="CF402" s="96"/>
    </row>
    <row r="403" spans="1:84" ht="20.399999999999999">
      <c r="A403" s="277" t="s">
        <v>661</v>
      </c>
      <c r="B403" s="277" t="s">
        <v>4668</v>
      </c>
      <c r="C403" s="251" t="str">
        <f t="array" ref="C403">UPPER(B403)</f>
        <v>PUSHKAR.RUDRAVAJHALA@GMAIL.COM</v>
      </c>
      <c r="D403" s="277" t="s">
        <v>4669</v>
      </c>
      <c r="E403" s="277" t="s">
        <v>4670</v>
      </c>
      <c r="F403" s="252" t="str">
        <f t="shared" si="1572"/>
        <v>PUSHKARRUDRAVAJHALA</v>
      </c>
      <c r="G403" s="289">
        <v>6146230417</v>
      </c>
      <c r="H403" s="277" t="s">
        <v>4641</v>
      </c>
      <c r="I403" s="96"/>
      <c r="J403" s="96"/>
      <c r="K403" s="96"/>
      <c r="L403" s="96"/>
      <c r="M403" s="96"/>
      <c r="N403" s="96"/>
      <c r="O403" s="96"/>
      <c r="P403" s="96"/>
      <c r="Q403" s="96"/>
      <c r="R403" s="96"/>
      <c r="S403" s="276" t="s">
        <v>1727</v>
      </c>
      <c r="T403" s="96"/>
      <c r="U403" s="276" t="s">
        <v>979</v>
      </c>
      <c r="V403" s="96"/>
      <c r="W403" s="276" t="s">
        <v>979</v>
      </c>
      <c r="X403" s="276" t="s">
        <v>979</v>
      </c>
      <c r="Y403" s="96"/>
      <c r="Z403" s="276" t="s">
        <v>979</v>
      </c>
      <c r="AA403" s="276" t="s">
        <v>979</v>
      </c>
      <c r="AB403" s="276" t="s">
        <v>979</v>
      </c>
      <c r="AC403" s="276" t="s">
        <v>979</v>
      </c>
      <c r="AD403" s="276" t="s">
        <v>979</v>
      </c>
      <c r="AE403" s="96"/>
      <c r="AF403" s="96"/>
      <c r="AG403" s="15">
        <f t="shared" si="2261"/>
        <v>6</v>
      </c>
      <c r="AH403" s="277" t="s">
        <v>3546</v>
      </c>
      <c r="AI403" s="96" t="str">
        <f t="shared" si="2266"/>
        <v/>
      </c>
      <c r="AJ403" s="291" t="s">
        <v>3539</v>
      </c>
      <c r="AK403" s="277" t="str">
        <f t="shared" si="2264"/>
        <v>MP</v>
      </c>
      <c r="AL403" s="277" t="str">
        <f t="shared" si="2249"/>
        <v>MP</v>
      </c>
      <c r="AM403" s="278" t="str">
        <f t="shared" si="2250"/>
        <v>MP</v>
      </c>
      <c r="AN403" s="277" t="str">
        <f t="shared" si="2251"/>
        <v>MP</v>
      </c>
      <c r="AO403" s="279" t="str">
        <f t="shared" si="2252"/>
        <v>MP</v>
      </c>
      <c r="AP403" s="277" t="str">
        <f t="shared" si="2253"/>
        <v>MP</v>
      </c>
      <c r="AQ403" s="96" t="str">
        <f t="shared" si="2254"/>
        <v/>
      </c>
      <c r="AR403" s="96"/>
      <c r="AS403" s="96" t="str">
        <f t="shared" si="2255"/>
        <v/>
      </c>
      <c r="AT403" s="237" t="e">
        <f t="shared" si="2203"/>
        <v>#N/A</v>
      </c>
      <c r="AU403" s="96"/>
      <c r="AV403" s="96"/>
      <c r="AW403" s="96"/>
      <c r="AX403" s="96"/>
      <c r="AY403" s="96"/>
      <c r="AZ403" s="96"/>
      <c r="BA403" s="294"/>
      <c r="BB403" s="96"/>
      <c r="BC403" s="96"/>
      <c r="BD403" s="96"/>
      <c r="BE403" s="96"/>
      <c r="BF403" s="96"/>
      <c r="BG403" s="96"/>
      <c r="BH403" s="96"/>
      <c r="BI403" s="96"/>
      <c r="BJ403" s="96"/>
      <c r="BK403" s="96"/>
      <c r="BL403" s="96"/>
      <c r="BM403" s="96"/>
      <c r="BN403" s="96"/>
      <c r="BO403" s="96"/>
      <c r="BP403" s="96"/>
      <c r="BQ403" s="96"/>
      <c r="BR403" s="96"/>
      <c r="BS403" s="96"/>
      <c r="BT403" s="96"/>
      <c r="BU403" s="96"/>
      <c r="BV403" s="96"/>
      <c r="BW403" s="96"/>
      <c r="BX403" s="96"/>
      <c r="BY403" s="96"/>
      <c r="BZ403" s="96"/>
      <c r="CA403" s="96"/>
      <c r="CB403" s="96"/>
      <c r="CC403" s="96"/>
      <c r="CD403" s="96"/>
      <c r="CE403" s="96"/>
      <c r="CF403" s="96"/>
    </row>
    <row r="404" spans="1:84" ht="20.399999999999999">
      <c r="A404" s="277" t="s">
        <v>661</v>
      </c>
      <c r="B404" s="277" t="s">
        <v>4671</v>
      </c>
      <c r="C404" s="251" t="str">
        <f t="array" ref="C404">UPPER(B404)</f>
        <v>KBHAVISHI@GMAIL.COM</v>
      </c>
      <c r="D404" s="277" t="s">
        <v>4672</v>
      </c>
      <c r="E404" s="277" t="s">
        <v>4673</v>
      </c>
      <c r="F404" s="252" t="str">
        <f t="shared" si="1572"/>
        <v>BHAVISHYAKAKOLLU</v>
      </c>
      <c r="G404" s="289">
        <v>5512163840</v>
      </c>
      <c r="H404" s="277" t="s">
        <v>1819</v>
      </c>
      <c r="I404" s="96"/>
      <c r="J404" s="96"/>
      <c r="K404" s="96"/>
      <c r="L404" s="96"/>
      <c r="M404" s="96"/>
      <c r="N404" s="96"/>
      <c r="O404" s="96"/>
      <c r="P404" s="96"/>
      <c r="Q404" s="96"/>
      <c r="R404" s="96"/>
      <c r="S404" s="276" t="s">
        <v>1731</v>
      </c>
      <c r="T404" s="96"/>
      <c r="U404" s="96" t="str">
        <f t="shared" ref="U404:V404" si="2275">IF(OR(($T404 = "Y"),ISNUMBER(SEARCH(U$1, $L404)), ISNUMBER(SEARCH(U$1, $N404)), ISNUMBER(SEARCH(U$1, $P404))), "Y", "")</f>
        <v/>
      </c>
      <c r="V404" s="255" t="str">
        <f t="shared" si="2275"/>
        <v/>
      </c>
      <c r="W404" s="96" t="str">
        <f t="shared" ref="W404:X404" si="2276">IF(OR(($V404="Y"),($T404 = "Y"),ISNUMBER(SEARCH(W$1, $L404)), ISNUMBER(SEARCH(W$1, $N404)), ISNUMBER(SEARCH(W$1, $P404))), "Y", "")</f>
        <v/>
      </c>
      <c r="X404" s="96" t="str">
        <f t="shared" si="2276"/>
        <v/>
      </c>
      <c r="Y404" s="255" t="str">
        <f>IF(OR(($T404 = "Y"),ISNUMBER(SEARCH(Y$1, $L404)), ISNUMBER(SEARCH(Y$1, $N404)), ISNUMBER(SEARCH(Y$1, $P404))), "Y", "")</f>
        <v/>
      </c>
      <c r="Z404" s="96" t="str">
        <f t="shared" ref="Z404:AA404" si="2277">IF(OR(($Y404="Y"),($T404 = "Y"),ISNUMBER(SEARCH(Z$1, $L404)), ISNUMBER(SEARCH(Z$1, $N404)), ISNUMBER(SEARCH(Z$1, $P404))), "Y", "")</f>
        <v/>
      </c>
      <c r="AA404" s="96" t="str">
        <f t="shared" si="2277"/>
        <v/>
      </c>
      <c r="AB404" s="96" t="str">
        <f t="shared" ref="AB404:AC404" si="2278">IF(OR(($T404 = "Y"),ISNUMBER(SEARCH(AB$1, $L404)), ISNUMBER(SEARCH(AB$1, $N404)), ISNUMBER(SEARCH(AB$1, $P404))), "Y", "")</f>
        <v/>
      </c>
      <c r="AC404" s="255" t="str">
        <f t="shared" si="2278"/>
        <v/>
      </c>
      <c r="AD404" s="96" t="str">
        <f t="shared" ref="AD404:AE404" si="2279">IF(OR(($AC404="Y"),($T404 = "Y"),ISNUMBER(SEARCH(AD$1, $L404)), ISNUMBER(SEARCH(AD$1, $N404)), ISNUMBER(SEARCH(AD$1, $P404))), "Y", "")</f>
        <v/>
      </c>
      <c r="AE404" s="96" t="str">
        <f t="shared" si="2279"/>
        <v/>
      </c>
      <c r="AF404" s="96" t="str">
        <f>IF(OR(($T404 = "Y"),ISNUMBER(SEARCH(AF$1, $L404)), ISNUMBER(SEARCH(AF$1, $N404)), ISNUMBER(SEARCH(AF$1, $P404))), "Y", "")</f>
        <v/>
      </c>
      <c r="AG404" s="15">
        <f>SUM(COUNTIF(U404,"Y"),COUNTIF(W404:X404,"Y"),COUNTIF(Z404:AB404,"Y"),COUNTIF(AD404:AF404,"Y"))</f>
        <v>0</v>
      </c>
      <c r="AH404" s="96" t="s">
        <v>3546</v>
      </c>
      <c r="AI404" s="96" t="str">
        <f>IF((U404="Y"),AH404,"")</f>
        <v/>
      </c>
      <c r="AJ404" s="96" t="str">
        <f>IF((W404="Y"),AH404,"")</f>
        <v/>
      </c>
      <c r="AK404" s="96" t="str">
        <f>IF((X404="Y"),AH404,"")</f>
        <v/>
      </c>
      <c r="AL404" s="96" t="str">
        <f t="shared" si="2249"/>
        <v/>
      </c>
      <c r="AM404" s="262" t="str">
        <f t="shared" si="2250"/>
        <v/>
      </c>
      <c r="AN404" s="96" t="str">
        <f t="shared" si="2251"/>
        <v/>
      </c>
      <c r="AO404" s="264" t="str">
        <f t="shared" si="2252"/>
        <v/>
      </c>
      <c r="AP404" s="96" t="str">
        <f t="shared" si="2253"/>
        <v/>
      </c>
      <c r="AQ404" s="96" t="str">
        <f t="shared" si="2254"/>
        <v/>
      </c>
      <c r="AR404" s="96"/>
      <c r="AS404" s="96" t="str">
        <f t="shared" si="2255"/>
        <v/>
      </c>
      <c r="AT404" s="96"/>
      <c r="AU404" s="235" t="s">
        <v>3748</v>
      </c>
      <c r="AV404" s="235" t="s">
        <v>979</v>
      </c>
      <c r="AW404" s="295" t="s">
        <v>4674</v>
      </c>
      <c r="AX404" s="296" t="s">
        <v>4675</v>
      </c>
      <c r="AY404" s="250" t="s">
        <v>4676</v>
      </c>
      <c r="AZ404" s="250" t="s">
        <v>213</v>
      </c>
      <c r="BA404" s="253">
        <v>9139536052</v>
      </c>
      <c r="BB404" s="250" t="s">
        <v>18</v>
      </c>
      <c r="BC404" s="250" t="s">
        <v>4677</v>
      </c>
      <c r="BD404" s="237" t="e">
        <f t="shared" ref="BD404:BD410" si="2280">VLOOKUP(AW398,B:E,2,0)</f>
        <v>#N/A</v>
      </c>
      <c r="BE404" s="96"/>
      <c r="BF404" s="96"/>
      <c r="BG404" s="96"/>
      <c r="BH404" s="96"/>
      <c r="BI404" s="96"/>
      <c r="BJ404" s="96"/>
      <c r="BK404" s="96"/>
      <c r="BL404" s="96"/>
      <c r="BM404" s="96"/>
      <c r="BN404" s="96"/>
      <c r="BO404" s="96"/>
      <c r="BP404" s="96"/>
      <c r="BQ404" s="96"/>
      <c r="BR404" s="96"/>
      <c r="BS404" s="96"/>
      <c r="BT404" s="96"/>
      <c r="BU404" s="96"/>
      <c r="BV404" s="96"/>
      <c r="BW404" s="96"/>
      <c r="BX404" s="96"/>
      <c r="BY404" s="96"/>
      <c r="BZ404" s="96"/>
      <c r="CA404" s="96"/>
      <c r="CB404" s="96"/>
      <c r="CC404" s="96"/>
      <c r="CD404" s="96"/>
      <c r="CE404" s="96"/>
      <c r="CF404" s="96"/>
    </row>
    <row r="405" spans="1:84" ht="20.399999999999999">
      <c r="A405" s="277" t="s">
        <v>661</v>
      </c>
      <c r="B405" s="277" t="s">
        <v>4678</v>
      </c>
      <c r="C405" s="251" t="str">
        <f t="array" ref="C405">UPPER(B405)</f>
        <v>JYOTHIRAMI@GMAIL.COM</v>
      </c>
      <c r="D405" s="277" t="s">
        <v>413</v>
      </c>
      <c r="E405" s="277" t="s">
        <v>1664</v>
      </c>
      <c r="F405" s="252" t="str">
        <f t="shared" si="1572"/>
        <v>JYOTHIRAMESH</v>
      </c>
      <c r="G405" s="289">
        <v>3028989096</v>
      </c>
      <c r="H405" s="277" t="s">
        <v>1819</v>
      </c>
      <c r="I405" s="96"/>
      <c r="J405" s="96"/>
      <c r="K405" s="96"/>
      <c r="L405" s="96"/>
      <c r="M405" s="96"/>
      <c r="N405" s="96"/>
      <c r="O405" s="96"/>
      <c r="P405" s="96"/>
      <c r="Q405" s="96"/>
      <c r="R405" s="96"/>
      <c r="S405" s="276" t="s">
        <v>1731</v>
      </c>
      <c r="T405" s="96"/>
      <c r="U405" s="96"/>
      <c r="V405" s="96"/>
      <c r="W405" s="276" t="s">
        <v>1994</v>
      </c>
      <c r="X405" s="276" t="s">
        <v>1994</v>
      </c>
      <c r="Y405" s="96"/>
      <c r="Z405" s="96"/>
      <c r="AA405" s="96"/>
      <c r="AB405" s="96"/>
      <c r="AC405" s="96"/>
      <c r="AD405" s="96"/>
      <c r="AE405" s="96"/>
      <c r="AF405" s="96"/>
      <c r="AG405" s="15">
        <f t="shared" ref="AG405:AG420" si="2281">SUM(COUNTIF(G405,"Y"),COUNTIF(U405:W405,"Y"),COUNTIF(Z405:AB405,"Y"),COUNTIF(AD405:AF405,"Y"))</f>
        <v>1</v>
      </c>
      <c r="AH405" s="277" t="s">
        <v>1743</v>
      </c>
      <c r="AI405" s="96" t="str">
        <f t="shared" ref="AI405:AI420" si="2282">IF((H405="Y"),AH405,"")</f>
        <v/>
      </c>
      <c r="AJ405" s="96" t="str">
        <f t="shared" ref="AJ405:AJ420" si="2283">IF((U405="Y"),AH405,"")</f>
        <v/>
      </c>
      <c r="AK405" s="277" t="str">
        <f t="shared" ref="AK405:AK420" si="2284">IF((W405="Y"),AH405,"")</f>
        <v>Reserve</v>
      </c>
      <c r="AL405" s="96" t="str">
        <f t="shared" si="2249"/>
        <v/>
      </c>
      <c r="AM405" s="262" t="str">
        <f t="shared" si="2250"/>
        <v/>
      </c>
      <c r="AN405" s="96" t="str">
        <f t="shared" si="2251"/>
        <v/>
      </c>
      <c r="AO405" s="264" t="str">
        <f t="shared" si="2252"/>
        <v/>
      </c>
      <c r="AP405" s="96" t="str">
        <f t="shared" si="2253"/>
        <v/>
      </c>
      <c r="AQ405" s="96" t="str">
        <f t="shared" si="2254"/>
        <v/>
      </c>
      <c r="AR405" s="96"/>
      <c r="AS405" s="96" t="str">
        <f t="shared" si="2255"/>
        <v/>
      </c>
      <c r="AT405" s="96"/>
      <c r="AU405" s="96"/>
      <c r="AV405" s="96"/>
      <c r="AW405" s="250" t="s">
        <v>4679</v>
      </c>
      <c r="AX405" s="296" t="s">
        <v>4675</v>
      </c>
      <c r="AY405" s="250" t="s">
        <v>4680</v>
      </c>
      <c r="AZ405" s="250" t="s">
        <v>4681</v>
      </c>
      <c r="BA405" s="253">
        <v>9728787444</v>
      </c>
      <c r="BB405" s="250" t="s">
        <v>18</v>
      </c>
      <c r="BC405" s="250" t="s">
        <v>4677</v>
      </c>
      <c r="BD405" s="237" t="e">
        <f t="shared" si="2280"/>
        <v>#N/A</v>
      </c>
      <c r="BE405" s="96"/>
      <c r="BF405" s="96"/>
      <c r="BG405" s="96"/>
      <c r="BH405" s="96"/>
      <c r="BI405" s="96"/>
      <c r="BJ405" s="96"/>
      <c r="BK405" s="96"/>
      <c r="BL405" s="96"/>
      <c r="BM405" s="96"/>
      <c r="BN405" s="96"/>
      <c r="BO405" s="96"/>
      <c r="BP405" s="96"/>
      <c r="BQ405" s="96"/>
      <c r="BR405" s="96"/>
      <c r="BS405" s="96"/>
      <c r="BT405" s="96"/>
      <c r="BU405" s="96"/>
      <c r="BV405" s="96"/>
      <c r="BW405" s="96"/>
      <c r="BX405" s="96"/>
      <c r="BY405" s="96"/>
      <c r="BZ405" s="96"/>
      <c r="CA405" s="96"/>
      <c r="CB405" s="96"/>
      <c r="CC405" s="96"/>
      <c r="CD405" s="96"/>
      <c r="CE405" s="96"/>
      <c r="CF405" s="96"/>
    </row>
    <row r="406" spans="1:84" ht="20.399999999999999">
      <c r="A406" s="277" t="s">
        <v>491</v>
      </c>
      <c r="B406" s="96"/>
      <c r="C406" s="277"/>
      <c r="D406" s="277" t="s">
        <v>232</v>
      </c>
      <c r="E406" s="277" t="s">
        <v>1838</v>
      </c>
      <c r="F406" s="252" t="str">
        <f t="shared" si="1572"/>
        <v>SRINIVAS KASA</v>
      </c>
      <c r="G406" s="96"/>
      <c r="H406" s="277" t="s">
        <v>58</v>
      </c>
      <c r="I406" s="96"/>
      <c r="J406" s="96"/>
      <c r="K406" s="96"/>
      <c r="L406" s="96"/>
      <c r="M406" s="96"/>
      <c r="N406" s="96"/>
      <c r="O406" s="96"/>
      <c r="P406" s="96"/>
      <c r="Q406" s="96"/>
      <c r="R406" s="96"/>
      <c r="S406" s="276" t="s">
        <v>1727</v>
      </c>
      <c r="T406" s="96"/>
      <c r="U406" s="96"/>
      <c r="V406" s="96"/>
      <c r="W406" s="96"/>
      <c r="X406" s="96"/>
      <c r="Y406" s="96"/>
      <c r="Z406" s="276" t="s">
        <v>979</v>
      </c>
      <c r="AA406" s="276" t="s">
        <v>979</v>
      </c>
      <c r="AB406" s="276" t="s">
        <v>979</v>
      </c>
      <c r="AC406" s="96"/>
      <c r="AD406" s="96"/>
      <c r="AE406" s="96"/>
      <c r="AF406" s="96"/>
      <c r="AG406" s="15">
        <f t="shared" si="2281"/>
        <v>3</v>
      </c>
      <c r="AH406" s="277" t="s">
        <v>4682</v>
      </c>
      <c r="AI406" s="96" t="str">
        <f t="shared" si="2282"/>
        <v/>
      </c>
      <c r="AJ406" s="96" t="str">
        <f t="shared" si="2283"/>
        <v/>
      </c>
      <c r="AK406" s="96" t="str">
        <f t="shared" si="2284"/>
        <v/>
      </c>
      <c r="AL406" s="277" t="str">
        <f t="shared" si="2249"/>
        <v>Houston Team</v>
      </c>
      <c r="AM406" s="278" t="str">
        <f t="shared" si="2250"/>
        <v>Houston Team</v>
      </c>
      <c r="AN406" s="277" t="str">
        <f t="shared" si="2251"/>
        <v>Houston Team</v>
      </c>
      <c r="AO406" s="279" t="str">
        <f t="shared" si="2252"/>
        <v>Houston Team</v>
      </c>
      <c r="AP406" s="96" t="str">
        <f t="shared" si="2253"/>
        <v/>
      </c>
      <c r="AQ406" s="96" t="str">
        <f t="shared" si="2254"/>
        <v/>
      </c>
      <c r="AR406" s="96"/>
      <c r="AS406" s="96" t="str">
        <f t="shared" si="2255"/>
        <v/>
      </c>
      <c r="AT406" s="96"/>
      <c r="AU406" s="96"/>
      <c r="AV406" s="96"/>
      <c r="AW406" s="250" t="s">
        <v>4683</v>
      </c>
      <c r="AX406" s="296" t="s">
        <v>4675</v>
      </c>
      <c r="AY406" s="250" t="s">
        <v>4684</v>
      </c>
      <c r="AZ406" s="250" t="s">
        <v>4685</v>
      </c>
      <c r="BA406" s="253">
        <v>2143948493</v>
      </c>
      <c r="BB406" s="250" t="s">
        <v>18</v>
      </c>
      <c r="BC406" s="250" t="s">
        <v>4677</v>
      </c>
      <c r="BD406" s="237" t="e">
        <f t="shared" si="2280"/>
        <v>#N/A</v>
      </c>
      <c r="BE406" s="96"/>
      <c r="BF406" s="96"/>
      <c r="BG406" s="96"/>
      <c r="BH406" s="96"/>
      <c r="BI406" s="96"/>
      <c r="BJ406" s="96"/>
      <c r="BK406" s="96"/>
      <c r="BL406" s="96"/>
      <c r="BM406" s="96"/>
      <c r="BN406" s="96"/>
      <c r="BO406" s="96"/>
      <c r="BP406" s="96"/>
      <c r="BQ406" s="96"/>
      <c r="BR406" s="96"/>
      <c r="BS406" s="96"/>
      <c r="BT406" s="96"/>
      <c r="BU406" s="96"/>
      <c r="BV406" s="96"/>
      <c r="BW406" s="96"/>
      <c r="BX406" s="96"/>
      <c r="BY406" s="96"/>
      <c r="BZ406" s="96"/>
      <c r="CA406" s="96"/>
      <c r="CB406" s="96"/>
      <c r="CC406" s="96"/>
      <c r="CD406" s="96"/>
      <c r="CE406" s="96"/>
      <c r="CF406" s="96"/>
    </row>
    <row r="407" spans="1:84" ht="20.399999999999999">
      <c r="A407" s="277" t="s">
        <v>491</v>
      </c>
      <c r="B407" s="297" t="s">
        <v>4686</v>
      </c>
      <c r="C407" s="277"/>
      <c r="D407" s="277" t="s">
        <v>2010</v>
      </c>
      <c r="E407" s="277" t="s">
        <v>4687</v>
      </c>
      <c r="F407" s="252" t="str">
        <f t="shared" si="1572"/>
        <v>NARESHMEDISHETTI</v>
      </c>
      <c r="G407" s="277" t="s">
        <v>4688</v>
      </c>
      <c r="H407" s="277" t="s">
        <v>4689</v>
      </c>
      <c r="I407" s="96"/>
      <c r="J407" s="96"/>
      <c r="K407" s="96"/>
      <c r="L407" s="96"/>
      <c r="M407" s="96"/>
      <c r="N407" s="96"/>
      <c r="O407" s="96"/>
      <c r="P407" s="96"/>
      <c r="Q407" s="96"/>
      <c r="R407" s="96"/>
      <c r="S407" s="276" t="s">
        <v>1727</v>
      </c>
      <c r="T407" s="96"/>
      <c r="U407" s="96"/>
      <c r="V407" s="96"/>
      <c r="W407" s="276" t="s">
        <v>1994</v>
      </c>
      <c r="X407" s="276" t="s">
        <v>1994</v>
      </c>
      <c r="Y407" s="96"/>
      <c r="Z407" s="276" t="s">
        <v>1994</v>
      </c>
      <c r="AA407" s="276" t="s">
        <v>1994</v>
      </c>
      <c r="AB407" s="276" t="s">
        <v>1994</v>
      </c>
      <c r="AC407" s="96"/>
      <c r="AD407" s="96"/>
      <c r="AE407" s="96"/>
      <c r="AF407" s="96"/>
      <c r="AG407" s="15">
        <f t="shared" si="2281"/>
        <v>4</v>
      </c>
      <c r="AH407" s="277" t="s">
        <v>4682</v>
      </c>
      <c r="AI407" s="96" t="str">
        <f t="shared" si="2282"/>
        <v/>
      </c>
      <c r="AJ407" s="96" t="str">
        <f t="shared" si="2283"/>
        <v/>
      </c>
      <c r="AK407" s="277" t="str">
        <f t="shared" si="2284"/>
        <v>Houston Team</v>
      </c>
      <c r="AL407" s="277" t="str">
        <f t="shared" si="2249"/>
        <v>Houston Team</v>
      </c>
      <c r="AM407" s="278" t="str">
        <f t="shared" si="2250"/>
        <v>Houston Team</v>
      </c>
      <c r="AN407" s="277" t="str">
        <f t="shared" si="2251"/>
        <v>Houston Team</v>
      </c>
      <c r="AO407" s="279" t="str">
        <f t="shared" si="2252"/>
        <v>Houston Team</v>
      </c>
      <c r="AP407" s="96" t="str">
        <f t="shared" si="2253"/>
        <v/>
      </c>
      <c r="AQ407" s="96" t="str">
        <f t="shared" si="2254"/>
        <v/>
      </c>
      <c r="AR407" s="96"/>
      <c r="AS407" s="96" t="str">
        <f t="shared" si="2255"/>
        <v/>
      </c>
      <c r="AT407" s="96"/>
      <c r="AU407" s="96"/>
      <c r="AV407" s="96"/>
      <c r="AW407" s="250" t="s">
        <v>4690</v>
      </c>
      <c r="AX407" s="250" t="s">
        <v>2493</v>
      </c>
      <c r="AY407" s="250" t="s">
        <v>4691</v>
      </c>
      <c r="AZ407" s="250" t="s">
        <v>4692</v>
      </c>
      <c r="BA407" s="253">
        <v>3392043280</v>
      </c>
      <c r="BB407" s="250" t="s">
        <v>18</v>
      </c>
      <c r="BC407" s="250" t="s">
        <v>4677</v>
      </c>
      <c r="BD407" s="237" t="e">
        <f t="shared" si="2280"/>
        <v>#N/A</v>
      </c>
      <c r="BE407" s="96"/>
      <c r="BF407" s="96"/>
      <c r="BG407" s="96"/>
      <c r="BH407" s="96"/>
      <c r="BI407" s="96"/>
      <c r="BJ407" s="96"/>
      <c r="BK407" s="96"/>
      <c r="BL407" s="96"/>
      <c r="BM407" s="96"/>
      <c r="BN407" s="96"/>
      <c r="BO407" s="96"/>
      <c r="BP407" s="96"/>
      <c r="BQ407" s="96"/>
      <c r="BR407" s="96"/>
      <c r="BS407" s="96"/>
      <c r="BT407" s="96"/>
      <c r="BU407" s="96"/>
      <c r="BV407" s="96"/>
      <c r="BW407" s="96"/>
      <c r="BX407" s="96"/>
      <c r="BY407" s="96"/>
      <c r="BZ407" s="96"/>
      <c r="CA407" s="96"/>
      <c r="CB407" s="96"/>
      <c r="CC407" s="96"/>
      <c r="CD407" s="96"/>
      <c r="CE407" s="96"/>
      <c r="CF407" s="96"/>
    </row>
    <row r="408" spans="1:84" ht="20.399999999999999">
      <c r="A408" s="298" t="s">
        <v>491</v>
      </c>
      <c r="B408" s="299" t="s">
        <v>4693</v>
      </c>
      <c r="C408" s="300"/>
      <c r="D408" s="300" t="s">
        <v>4694</v>
      </c>
      <c r="E408" s="277" t="s">
        <v>4695</v>
      </c>
      <c r="F408" s="252" t="str">
        <f t="shared" si="1572"/>
        <v>PRASANTHNAIDU</v>
      </c>
      <c r="G408" s="277" t="s">
        <v>4696</v>
      </c>
      <c r="H408" s="277" t="s">
        <v>4689</v>
      </c>
      <c r="I408" s="96"/>
      <c r="J408" s="96"/>
      <c r="K408" s="96"/>
      <c r="L408" s="96"/>
      <c r="M408" s="96"/>
      <c r="N408" s="96"/>
      <c r="O408" s="96"/>
      <c r="P408" s="96"/>
      <c r="Q408" s="96"/>
      <c r="R408" s="96"/>
      <c r="S408" s="276" t="s">
        <v>1727</v>
      </c>
      <c r="T408" s="96"/>
      <c r="U408" s="276" t="s">
        <v>1994</v>
      </c>
      <c r="V408" s="96"/>
      <c r="W408" s="276" t="s">
        <v>1994</v>
      </c>
      <c r="X408" s="276" t="s">
        <v>1994</v>
      </c>
      <c r="Y408" s="96"/>
      <c r="Z408" s="276" t="s">
        <v>1994</v>
      </c>
      <c r="AA408" s="276" t="s">
        <v>1994</v>
      </c>
      <c r="AB408" s="276" t="s">
        <v>1994</v>
      </c>
      <c r="AC408" s="276" t="s">
        <v>1994</v>
      </c>
      <c r="AD408" s="96"/>
      <c r="AE408" s="96"/>
      <c r="AF408" s="96"/>
      <c r="AG408" s="15">
        <f t="shared" si="2281"/>
        <v>5</v>
      </c>
      <c r="AH408" s="277" t="s">
        <v>4682</v>
      </c>
      <c r="AI408" s="96" t="str">
        <f t="shared" si="2282"/>
        <v/>
      </c>
      <c r="AJ408" s="277" t="str">
        <f t="shared" si="2283"/>
        <v>Houston Team</v>
      </c>
      <c r="AK408" s="277" t="str">
        <f t="shared" si="2284"/>
        <v>Houston Team</v>
      </c>
      <c r="AL408" s="277" t="str">
        <f t="shared" si="2249"/>
        <v>Houston Team</v>
      </c>
      <c r="AM408" s="278" t="str">
        <f t="shared" si="2250"/>
        <v>Houston Team</v>
      </c>
      <c r="AN408" s="277" t="str">
        <f t="shared" si="2251"/>
        <v>Houston Team</v>
      </c>
      <c r="AO408" s="279" t="str">
        <f t="shared" si="2252"/>
        <v>Houston Team</v>
      </c>
      <c r="AP408" s="96" t="str">
        <f t="shared" si="2253"/>
        <v/>
      </c>
      <c r="AQ408" s="96" t="str">
        <f t="shared" si="2254"/>
        <v/>
      </c>
      <c r="AR408" s="96"/>
      <c r="AS408" s="96" t="str">
        <f t="shared" si="2255"/>
        <v/>
      </c>
      <c r="AT408" s="96"/>
      <c r="AU408" s="96"/>
      <c r="AV408" s="96"/>
      <c r="AW408" s="250" t="s">
        <v>4697</v>
      </c>
      <c r="AX408" s="250" t="s">
        <v>1746</v>
      </c>
      <c r="AY408" s="250" t="s">
        <v>1073</v>
      </c>
      <c r="AZ408" s="250" t="s">
        <v>818</v>
      </c>
      <c r="BA408" s="253">
        <v>2147183652</v>
      </c>
      <c r="BB408" s="250" t="s">
        <v>18</v>
      </c>
      <c r="BC408" s="250" t="s">
        <v>4677</v>
      </c>
      <c r="BD408" s="237" t="e">
        <f t="shared" si="2280"/>
        <v>#N/A</v>
      </c>
      <c r="BE408" s="96"/>
      <c r="BF408" s="96"/>
      <c r="BG408" s="96"/>
      <c r="BH408" s="96"/>
      <c r="BI408" s="96"/>
      <c r="BJ408" s="96"/>
      <c r="BK408" s="96"/>
      <c r="BL408" s="96"/>
      <c r="BM408" s="96"/>
      <c r="BN408" s="96"/>
      <c r="BO408" s="96"/>
      <c r="BP408" s="96"/>
      <c r="BQ408" s="96"/>
      <c r="BR408" s="96"/>
      <c r="BS408" s="96"/>
      <c r="BT408" s="96"/>
      <c r="BU408" s="96"/>
      <c r="BV408" s="96"/>
      <c r="BW408" s="96"/>
      <c r="BX408" s="96"/>
      <c r="BY408" s="96"/>
      <c r="BZ408" s="96"/>
      <c r="CA408" s="96"/>
      <c r="CB408" s="96"/>
      <c r="CC408" s="96"/>
      <c r="CD408" s="96"/>
      <c r="CE408" s="96"/>
      <c r="CF408" s="96"/>
    </row>
    <row r="409" spans="1:84" ht="20.399999999999999">
      <c r="A409" s="277" t="s">
        <v>491</v>
      </c>
      <c r="B409" s="301" t="s">
        <v>4698</v>
      </c>
      <c r="C409" s="277"/>
      <c r="D409" s="277" t="s">
        <v>821</v>
      </c>
      <c r="E409" s="277" t="s">
        <v>4699</v>
      </c>
      <c r="F409" s="252" t="str">
        <f t="shared" si="1572"/>
        <v>SURESHPAGADALA</v>
      </c>
      <c r="G409" s="277" t="s">
        <v>4700</v>
      </c>
      <c r="H409" s="277" t="s">
        <v>4689</v>
      </c>
      <c r="I409" s="96"/>
      <c r="J409" s="96"/>
      <c r="K409" s="96"/>
      <c r="L409" s="96"/>
      <c r="M409" s="96"/>
      <c r="N409" s="96"/>
      <c r="O409" s="96"/>
      <c r="P409" s="96"/>
      <c r="Q409" s="96"/>
      <c r="R409" s="96"/>
      <c r="S409" s="276" t="s">
        <v>1727</v>
      </c>
      <c r="T409" s="96"/>
      <c r="U409" s="276" t="s">
        <v>1994</v>
      </c>
      <c r="V409" s="96"/>
      <c r="W409" s="276" t="s">
        <v>1994</v>
      </c>
      <c r="X409" s="276" t="s">
        <v>1994</v>
      </c>
      <c r="Y409" s="96"/>
      <c r="Z409" s="276" t="s">
        <v>1994</v>
      </c>
      <c r="AA409" s="276" t="s">
        <v>1994</v>
      </c>
      <c r="AB409" s="276" t="s">
        <v>1994</v>
      </c>
      <c r="AC409" s="96"/>
      <c r="AD409" s="96"/>
      <c r="AE409" s="96"/>
      <c r="AF409" s="96"/>
      <c r="AG409" s="15">
        <f t="shared" si="2281"/>
        <v>5</v>
      </c>
      <c r="AH409" s="277" t="s">
        <v>4682</v>
      </c>
      <c r="AI409" s="96" t="str">
        <f t="shared" si="2282"/>
        <v/>
      </c>
      <c r="AJ409" s="277" t="str">
        <f t="shared" si="2283"/>
        <v>Houston Team</v>
      </c>
      <c r="AK409" s="277" t="str">
        <f t="shared" si="2284"/>
        <v>Houston Team</v>
      </c>
      <c r="AL409" s="277" t="str">
        <f t="shared" si="2249"/>
        <v>Houston Team</v>
      </c>
      <c r="AM409" s="278" t="str">
        <f t="shared" si="2250"/>
        <v>Houston Team</v>
      </c>
      <c r="AN409" s="277" t="str">
        <f t="shared" si="2251"/>
        <v>Houston Team</v>
      </c>
      <c r="AO409" s="279" t="str">
        <f t="shared" si="2252"/>
        <v>Houston Team</v>
      </c>
      <c r="AP409" s="96" t="str">
        <f t="shared" si="2253"/>
        <v/>
      </c>
      <c r="AQ409" s="96" t="str">
        <f t="shared" si="2254"/>
        <v/>
      </c>
      <c r="AR409" s="96"/>
      <c r="AS409" s="96" t="str">
        <f t="shared" si="2255"/>
        <v/>
      </c>
      <c r="AT409" s="96"/>
      <c r="AU409" s="96"/>
      <c r="AV409" s="96"/>
      <c r="AW409" s="295" t="s">
        <v>3940</v>
      </c>
      <c r="AX409" s="250" t="s">
        <v>4701</v>
      </c>
      <c r="AY409" s="250" t="s">
        <v>3941</v>
      </c>
      <c r="AZ409" s="250" t="s">
        <v>4702</v>
      </c>
      <c r="BA409" s="253">
        <v>4692885082</v>
      </c>
      <c r="BB409" s="250" t="s">
        <v>18</v>
      </c>
      <c r="BC409" s="250" t="s">
        <v>4677</v>
      </c>
      <c r="BD409" s="237" t="e">
        <f t="shared" si="2280"/>
        <v>#N/A</v>
      </c>
      <c r="BE409" s="96"/>
      <c r="BF409" s="96"/>
      <c r="BG409" s="96"/>
      <c r="BH409" s="96"/>
      <c r="BI409" s="96"/>
      <c r="BJ409" s="96"/>
      <c r="BK409" s="96"/>
      <c r="BL409" s="96"/>
      <c r="BM409" s="96"/>
      <c r="BN409" s="96"/>
      <c r="BO409" s="96"/>
      <c r="BP409" s="96"/>
      <c r="BQ409" s="96"/>
      <c r="BR409" s="96"/>
      <c r="BS409" s="96"/>
      <c r="BT409" s="96"/>
      <c r="BU409" s="96"/>
      <c r="BV409" s="96"/>
      <c r="BW409" s="96"/>
      <c r="BX409" s="96"/>
      <c r="BY409" s="96"/>
      <c r="BZ409" s="96"/>
      <c r="CA409" s="96"/>
      <c r="CB409" s="96"/>
      <c r="CC409" s="96"/>
      <c r="CD409" s="96"/>
      <c r="CE409" s="96"/>
      <c r="CF409" s="96"/>
    </row>
    <row r="410" spans="1:84" ht="20.399999999999999">
      <c r="A410" s="277" t="s">
        <v>491</v>
      </c>
      <c r="B410" s="301" t="s">
        <v>4703</v>
      </c>
      <c r="C410" s="277"/>
      <c r="D410" s="277" t="s">
        <v>795</v>
      </c>
      <c r="E410" s="277" t="s">
        <v>4704</v>
      </c>
      <c r="F410" s="252" t="str">
        <f t="shared" si="1572"/>
        <v>SWETHANALLA</v>
      </c>
      <c r="G410" s="277" t="s">
        <v>4705</v>
      </c>
      <c r="H410" s="277" t="s">
        <v>4689</v>
      </c>
      <c r="I410" s="96"/>
      <c r="J410" s="96"/>
      <c r="K410" s="96"/>
      <c r="L410" s="96"/>
      <c r="M410" s="96"/>
      <c r="N410" s="96"/>
      <c r="O410" s="96"/>
      <c r="P410" s="96"/>
      <c r="Q410" s="96"/>
      <c r="R410" s="96"/>
      <c r="S410" s="276" t="s">
        <v>1731</v>
      </c>
      <c r="T410" s="96"/>
      <c r="U410" s="276" t="s">
        <v>1994</v>
      </c>
      <c r="V410" s="96"/>
      <c r="W410" s="276" t="s">
        <v>1994</v>
      </c>
      <c r="X410" s="276" t="s">
        <v>1994</v>
      </c>
      <c r="Y410" s="96"/>
      <c r="Z410" s="276" t="s">
        <v>1994</v>
      </c>
      <c r="AA410" s="276" t="s">
        <v>1994</v>
      </c>
      <c r="AB410" s="276" t="s">
        <v>1994</v>
      </c>
      <c r="AC410" s="96"/>
      <c r="AD410" s="96"/>
      <c r="AE410" s="96"/>
      <c r="AF410" s="96"/>
      <c r="AG410" s="15">
        <f t="shared" si="2281"/>
        <v>5</v>
      </c>
      <c r="AH410" s="277" t="s">
        <v>4682</v>
      </c>
      <c r="AI410" s="96" t="str">
        <f t="shared" si="2282"/>
        <v/>
      </c>
      <c r="AJ410" s="277" t="str">
        <f t="shared" si="2283"/>
        <v>Houston Team</v>
      </c>
      <c r="AK410" s="277" t="str">
        <f t="shared" si="2284"/>
        <v>Houston Team</v>
      </c>
      <c r="AL410" s="277" t="str">
        <f t="shared" si="2249"/>
        <v>Houston Team</v>
      </c>
      <c r="AM410" s="278" t="str">
        <f t="shared" si="2250"/>
        <v>Houston Team</v>
      </c>
      <c r="AN410" s="277" t="str">
        <f t="shared" si="2251"/>
        <v>Houston Team</v>
      </c>
      <c r="AO410" s="279" t="str">
        <f t="shared" si="2252"/>
        <v>Houston Team</v>
      </c>
      <c r="AP410" s="96" t="str">
        <f t="shared" si="2253"/>
        <v/>
      </c>
      <c r="AQ410" s="96" t="str">
        <f t="shared" si="2254"/>
        <v/>
      </c>
      <c r="AR410" s="96"/>
      <c r="AS410" s="96" t="str">
        <f t="shared" si="2255"/>
        <v/>
      </c>
      <c r="AT410" s="96"/>
      <c r="AU410" s="96"/>
      <c r="AV410" s="96"/>
      <c r="AW410" s="250" t="s">
        <v>4706</v>
      </c>
      <c r="AX410" s="250" t="s">
        <v>1746</v>
      </c>
      <c r="AY410" s="250" t="s">
        <v>4707</v>
      </c>
      <c r="AZ410" s="250" t="s">
        <v>4708</v>
      </c>
      <c r="BA410" s="302">
        <v>8628128868</v>
      </c>
      <c r="BB410" s="250" t="s">
        <v>18</v>
      </c>
      <c r="BC410" s="250" t="s">
        <v>4677</v>
      </c>
      <c r="BD410" s="237" t="e">
        <f t="shared" si="2280"/>
        <v>#N/A</v>
      </c>
      <c r="BE410" s="96"/>
      <c r="BF410" s="96"/>
      <c r="BG410" s="96"/>
      <c r="BH410" s="96"/>
      <c r="BI410" s="96"/>
      <c r="BJ410" s="96"/>
      <c r="BK410" s="96"/>
      <c r="BL410" s="96"/>
      <c r="BM410" s="96"/>
      <c r="BN410" s="96"/>
      <c r="BO410" s="96"/>
      <c r="BP410" s="96"/>
      <c r="BQ410" s="96"/>
      <c r="BR410" s="96"/>
      <c r="BS410" s="96"/>
      <c r="BT410" s="96"/>
      <c r="BU410" s="96"/>
      <c r="BV410" s="96"/>
      <c r="BW410" s="96"/>
      <c r="BX410" s="96"/>
      <c r="BY410" s="96"/>
      <c r="BZ410" s="96"/>
      <c r="CA410" s="96"/>
      <c r="CB410" s="96"/>
      <c r="CC410" s="96"/>
      <c r="CD410" s="96"/>
      <c r="CE410" s="96"/>
      <c r="CF410" s="96"/>
    </row>
    <row r="411" spans="1:84" ht="20.399999999999999">
      <c r="A411" s="277" t="s">
        <v>491</v>
      </c>
      <c r="B411" s="297" t="s">
        <v>4709</v>
      </c>
      <c r="C411" s="277"/>
      <c r="D411" s="277" t="s">
        <v>4710</v>
      </c>
      <c r="E411" s="277" t="s">
        <v>4711</v>
      </c>
      <c r="F411" s="252" t="str">
        <f t="shared" si="1572"/>
        <v>HARI REGULA</v>
      </c>
      <c r="G411" s="277" t="s">
        <v>4712</v>
      </c>
      <c r="H411" s="277" t="s">
        <v>4689</v>
      </c>
      <c r="I411" s="96"/>
      <c r="J411" s="96"/>
      <c r="K411" s="96"/>
      <c r="L411" s="96"/>
      <c r="M411" s="96"/>
      <c r="N411" s="96"/>
      <c r="O411" s="96"/>
      <c r="P411" s="96"/>
      <c r="Q411" s="96"/>
      <c r="R411" s="96"/>
      <c r="S411" s="276" t="s">
        <v>1727</v>
      </c>
      <c r="T411" s="96"/>
      <c r="U411" s="276" t="s">
        <v>1994</v>
      </c>
      <c r="V411" s="96"/>
      <c r="W411" s="276" t="s">
        <v>1994</v>
      </c>
      <c r="X411" s="276" t="s">
        <v>1994</v>
      </c>
      <c r="Y411" s="96"/>
      <c r="Z411" s="276" t="s">
        <v>1994</v>
      </c>
      <c r="AA411" s="276" t="s">
        <v>1994</v>
      </c>
      <c r="AB411" s="276" t="s">
        <v>1994</v>
      </c>
      <c r="AC411" s="96"/>
      <c r="AD411" s="96"/>
      <c r="AE411" s="96"/>
      <c r="AF411" s="96"/>
      <c r="AG411" s="15">
        <f t="shared" si="2281"/>
        <v>5</v>
      </c>
      <c r="AH411" s="277" t="s">
        <v>4682</v>
      </c>
      <c r="AI411" s="96" t="str">
        <f t="shared" si="2282"/>
        <v/>
      </c>
      <c r="AJ411" s="277" t="str">
        <f t="shared" si="2283"/>
        <v>Houston Team</v>
      </c>
      <c r="AK411" s="277" t="str">
        <f t="shared" si="2284"/>
        <v>Houston Team</v>
      </c>
      <c r="AL411" s="277" t="str">
        <f t="shared" si="2249"/>
        <v>Houston Team</v>
      </c>
      <c r="AM411" s="278" t="str">
        <f t="shared" si="2250"/>
        <v>Houston Team</v>
      </c>
      <c r="AN411" s="277" t="str">
        <f t="shared" si="2251"/>
        <v>Houston Team</v>
      </c>
      <c r="AO411" s="279" t="str">
        <f t="shared" si="2252"/>
        <v>Houston Team</v>
      </c>
      <c r="AP411" s="96" t="str">
        <f t="shared" si="2253"/>
        <v/>
      </c>
      <c r="AQ411" s="96" t="str">
        <f t="shared" si="2254"/>
        <v/>
      </c>
      <c r="AR411" s="96"/>
      <c r="AS411" s="96" t="str">
        <f t="shared" si="2255"/>
        <v/>
      </c>
      <c r="AT411" s="96"/>
      <c r="AU411" s="96"/>
      <c r="AV411" s="96"/>
      <c r="AW411" s="96"/>
      <c r="AX411" s="96"/>
      <c r="AY411" s="96"/>
      <c r="AZ411" s="96"/>
      <c r="BA411" s="96"/>
      <c r="BB411" s="96"/>
      <c r="BC411" s="96"/>
      <c r="BD411" s="96"/>
      <c r="BE411" s="96"/>
      <c r="BF411" s="96"/>
      <c r="BG411" s="96"/>
      <c r="BH411" s="96"/>
      <c r="BI411" s="96"/>
      <c r="BJ411" s="96"/>
      <c r="BK411" s="96"/>
      <c r="BL411" s="96"/>
      <c r="BM411" s="96"/>
      <c r="BN411" s="96"/>
      <c r="BO411" s="96"/>
      <c r="BP411" s="96"/>
      <c r="BQ411" s="96"/>
      <c r="BR411" s="96"/>
      <c r="BS411" s="96"/>
      <c r="BT411" s="96"/>
      <c r="BU411" s="96"/>
      <c r="BV411" s="96"/>
      <c r="BW411" s="96"/>
      <c r="BX411" s="96"/>
      <c r="BY411" s="96"/>
      <c r="BZ411" s="96"/>
      <c r="CA411" s="96"/>
      <c r="CB411" s="96"/>
      <c r="CC411" s="96"/>
      <c r="CD411" s="96"/>
      <c r="CE411" s="96"/>
      <c r="CF411" s="96"/>
    </row>
    <row r="412" spans="1:84" ht="20.399999999999999">
      <c r="A412" s="277" t="s">
        <v>491</v>
      </c>
      <c r="B412" s="301" t="s">
        <v>4713</v>
      </c>
      <c r="C412" s="277"/>
      <c r="D412" s="277" t="s">
        <v>4714</v>
      </c>
      <c r="E412" s="277" t="s">
        <v>689</v>
      </c>
      <c r="F412" s="252" t="str">
        <f t="shared" si="1572"/>
        <v>SATYAVATHICHAVALI</v>
      </c>
      <c r="G412" s="277" t="s">
        <v>4715</v>
      </c>
      <c r="H412" s="277" t="s">
        <v>4689</v>
      </c>
      <c r="I412" s="96"/>
      <c r="J412" s="96"/>
      <c r="K412" s="96"/>
      <c r="L412" s="96"/>
      <c r="M412" s="96"/>
      <c r="N412" s="96"/>
      <c r="O412" s="96"/>
      <c r="P412" s="96"/>
      <c r="Q412" s="96"/>
      <c r="R412" s="96"/>
      <c r="S412" s="276" t="s">
        <v>1731</v>
      </c>
      <c r="T412" s="96"/>
      <c r="U412" s="276" t="s">
        <v>1994</v>
      </c>
      <c r="V412" s="96"/>
      <c r="W412" s="276" t="s">
        <v>1994</v>
      </c>
      <c r="X412" s="276" t="s">
        <v>1994</v>
      </c>
      <c r="Y412" s="96"/>
      <c r="Z412" s="276" t="s">
        <v>1994</v>
      </c>
      <c r="AA412" s="276" t="s">
        <v>1994</v>
      </c>
      <c r="AB412" s="276" t="s">
        <v>1994</v>
      </c>
      <c r="AC412" s="96"/>
      <c r="AD412" s="96"/>
      <c r="AE412" s="96"/>
      <c r="AF412" s="96"/>
      <c r="AG412" s="15">
        <f t="shared" si="2281"/>
        <v>5</v>
      </c>
      <c r="AH412" s="277" t="s">
        <v>4682</v>
      </c>
      <c r="AI412" s="96" t="str">
        <f t="shared" si="2282"/>
        <v/>
      </c>
      <c r="AJ412" s="277" t="str">
        <f t="shared" si="2283"/>
        <v>Houston Team</v>
      </c>
      <c r="AK412" s="277" t="str">
        <f t="shared" si="2284"/>
        <v>Houston Team</v>
      </c>
      <c r="AL412" s="277" t="str">
        <f t="shared" si="2249"/>
        <v>Houston Team</v>
      </c>
      <c r="AM412" s="278" t="str">
        <f t="shared" si="2250"/>
        <v>Houston Team</v>
      </c>
      <c r="AN412" s="277" t="str">
        <f t="shared" si="2251"/>
        <v>Houston Team</v>
      </c>
      <c r="AO412" s="279" t="str">
        <f t="shared" si="2252"/>
        <v>Houston Team</v>
      </c>
      <c r="AP412" s="96" t="str">
        <f t="shared" si="2253"/>
        <v/>
      </c>
      <c r="AQ412" s="96" t="str">
        <f t="shared" si="2254"/>
        <v/>
      </c>
      <c r="AR412" s="96"/>
      <c r="AS412" s="96" t="str">
        <f t="shared" si="2255"/>
        <v/>
      </c>
      <c r="AT412" s="96"/>
      <c r="AU412" s="96"/>
      <c r="AV412" s="96"/>
      <c r="AW412" s="96"/>
      <c r="AX412" s="96"/>
      <c r="AY412" s="96"/>
      <c r="AZ412" s="96"/>
      <c r="BA412" s="96"/>
      <c r="BB412" s="96"/>
      <c r="BC412" s="96"/>
      <c r="BD412" s="96"/>
      <c r="BE412" s="96"/>
      <c r="BF412" s="96"/>
      <c r="BG412" s="96"/>
      <c r="BH412" s="96"/>
      <c r="BI412" s="96"/>
      <c r="BJ412" s="96"/>
      <c r="BK412" s="96"/>
      <c r="BL412" s="96"/>
      <c r="BM412" s="96"/>
      <c r="BN412" s="96"/>
      <c r="BO412" s="96"/>
      <c r="BP412" s="96"/>
      <c r="BQ412" s="96"/>
      <c r="BR412" s="96"/>
      <c r="BS412" s="96"/>
      <c r="BT412" s="96"/>
      <c r="BU412" s="96"/>
      <c r="BV412" s="96"/>
      <c r="BW412" s="96"/>
      <c r="BX412" s="96"/>
      <c r="BY412" s="96"/>
      <c r="BZ412" s="96"/>
      <c r="CA412" s="96"/>
      <c r="CB412" s="96"/>
      <c r="CC412" s="96"/>
      <c r="CD412" s="96"/>
      <c r="CE412" s="96"/>
      <c r="CF412" s="96"/>
    </row>
    <row r="413" spans="1:84" ht="20.399999999999999">
      <c r="A413" s="298" t="s">
        <v>491</v>
      </c>
      <c r="B413" s="299" t="s">
        <v>4716</v>
      </c>
      <c r="C413" s="277"/>
      <c r="D413" s="277" t="s">
        <v>4717</v>
      </c>
      <c r="E413" s="277" t="s">
        <v>4718</v>
      </c>
      <c r="F413" s="252" t="str">
        <f t="shared" si="1572"/>
        <v>GOWRINANGINENI</v>
      </c>
      <c r="G413" s="277" t="s">
        <v>4719</v>
      </c>
      <c r="H413" s="277" t="s">
        <v>4689</v>
      </c>
      <c r="I413" s="96"/>
      <c r="J413" s="96"/>
      <c r="K413" s="96"/>
      <c r="L413" s="96"/>
      <c r="M413" s="96"/>
      <c r="N413" s="96"/>
      <c r="O413" s="96"/>
      <c r="P413" s="96"/>
      <c r="Q413" s="96"/>
      <c r="R413" s="96"/>
      <c r="S413" s="276" t="s">
        <v>1731</v>
      </c>
      <c r="T413" s="96"/>
      <c r="U413" s="276" t="s">
        <v>1994</v>
      </c>
      <c r="V413" s="96"/>
      <c r="W413" s="276" t="s">
        <v>1994</v>
      </c>
      <c r="X413" s="276" t="s">
        <v>1994</v>
      </c>
      <c r="Y413" s="96"/>
      <c r="Z413" s="276" t="s">
        <v>1994</v>
      </c>
      <c r="AA413" s="276" t="s">
        <v>1994</v>
      </c>
      <c r="AB413" s="276" t="s">
        <v>1994</v>
      </c>
      <c r="AC413" s="96"/>
      <c r="AD413" s="96"/>
      <c r="AE413" s="96"/>
      <c r="AF413" s="96"/>
      <c r="AG413" s="15">
        <f t="shared" si="2281"/>
        <v>5</v>
      </c>
      <c r="AH413" s="277" t="s">
        <v>4682</v>
      </c>
      <c r="AI413" s="96" t="str">
        <f t="shared" si="2282"/>
        <v/>
      </c>
      <c r="AJ413" s="277" t="str">
        <f t="shared" si="2283"/>
        <v>Houston Team</v>
      </c>
      <c r="AK413" s="277" t="str">
        <f t="shared" si="2284"/>
        <v>Houston Team</v>
      </c>
      <c r="AL413" s="277" t="str">
        <f t="shared" si="2249"/>
        <v>Houston Team</v>
      </c>
      <c r="AM413" s="278" t="str">
        <f t="shared" si="2250"/>
        <v>Houston Team</v>
      </c>
      <c r="AN413" s="277" t="str">
        <f t="shared" si="2251"/>
        <v>Houston Team</v>
      </c>
      <c r="AO413" s="279" t="str">
        <f t="shared" si="2252"/>
        <v>Houston Team</v>
      </c>
      <c r="AP413" s="96" t="str">
        <f t="shared" si="2253"/>
        <v/>
      </c>
      <c r="AQ413" s="96" t="str">
        <f t="shared" si="2254"/>
        <v/>
      </c>
      <c r="AR413" s="96"/>
      <c r="AS413" s="96" t="str">
        <f t="shared" si="2255"/>
        <v/>
      </c>
      <c r="AT413" s="96"/>
      <c r="AU413" s="96"/>
      <c r="AV413" s="96"/>
      <c r="AW413" s="96"/>
      <c r="AX413" s="96"/>
      <c r="AY413" s="96"/>
      <c r="AZ413" s="96"/>
      <c r="BA413" s="96"/>
      <c r="BB413" s="96"/>
      <c r="BC413" s="96"/>
      <c r="BD413" s="96"/>
      <c r="BE413" s="96"/>
      <c r="BF413" s="96"/>
      <c r="BG413" s="96"/>
      <c r="BH413" s="96"/>
      <c r="BI413" s="96"/>
      <c r="BJ413" s="96"/>
      <c r="BK413" s="96"/>
      <c r="BL413" s="96"/>
      <c r="BM413" s="96"/>
      <c r="BN413" s="96"/>
      <c r="BO413" s="96"/>
      <c r="BP413" s="96"/>
      <c r="BQ413" s="96"/>
      <c r="BR413" s="96"/>
      <c r="BS413" s="96"/>
      <c r="BT413" s="96"/>
      <c r="BU413" s="96"/>
      <c r="BV413" s="96"/>
      <c r="BW413" s="96"/>
      <c r="BX413" s="96"/>
      <c r="BY413" s="96"/>
      <c r="BZ413" s="96"/>
      <c r="CA413" s="96"/>
      <c r="CB413" s="96"/>
      <c r="CC413" s="96"/>
      <c r="CD413" s="96"/>
      <c r="CE413" s="96"/>
      <c r="CF413" s="96"/>
    </row>
    <row r="414" spans="1:84" ht="20.399999999999999">
      <c r="A414" s="60" t="s">
        <v>1819</v>
      </c>
      <c r="B414" s="60" t="s">
        <v>4720</v>
      </c>
      <c r="C414" s="60"/>
      <c r="D414" s="60" t="s">
        <v>4721</v>
      </c>
      <c r="E414" s="60" t="s">
        <v>4722</v>
      </c>
      <c r="F414" s="252" t="str">
        <f t="shared" si="1572"/>
        <v>RANJITKOMATI</v>
      </c>
      <c r="G414" s="303">
        <v>2673941935</v>
      </c>
      <c r="H414" s="60" t="s">
        <v>1819</v>
      </c>
      <c r="I414" s="96"/>
      <c r="J414" s="96"/>
      <c r="K414" s="96"/>
      <c r="L414" s="96"/>
      <c r="M414" s="96"/>
      <c r="N414" s="96"/>
      <c r="O414" s="96"/>
      <c r="P414" s="96"/>
      <c r="Q414" s="96"/>
      <c r="R414" s="96"/>
      <c r="S414" s="276" t="s">
        <v>1727</v>
      </c>
      <c r="T414" s="255"/>
      <c r="U414" s="96"/>
      <c r="V414" s="255"/>
      <c r="W414" s="96"/>
      <c r="X414" s="96"/>
      <c r="Y414" s="255"/>
      <c r="Z414" s="60" t="s">
        <v>1994</v>
      </c>
      <c r="AA414" s="60" t="s">
        <v>1994</v>
      </c>
      <c r="AB414" s="60" t="s">
        <v>1994</v>
      </c>
      <c r="AC414" s="255"/>
      <c r="AD414" s="60" t="s">
        <v>1994</v>
      </c>
      <c r="AE414" s="60" t="s">
        <v>1994</v>
      </c>
      <c r="AF414" s="60" t="s">
        <v>1994</v>
      </c>
      <c r="AG414" s="15">
        <f t="shared" si="2281"/>
        <v>6</v>
      </c>
      <c r="AH414" s="235" t="s">
        <v>3546</v>
      </c>
      <c r="AI414" s="96" t="str">
        <f t="shared" si="2282"/>
        <v/>
      </c>
      <c r="AJ414" s="96" t="str">
        <f t="shared" si="2283"/>
        <v/>
      </c>
      <c r="AK414" s="96" t="str">
        <f t="shared" si="2284"/>
        <v/>
      </c>
      <c r="AL414" s="277" t="str">
        <f t="shared" si="2249"/>
        <v>MP</v>
      </c>
      <c r="AM414" s="278" t="str">
        <f t="shared" si="2250"/>
        <v>MP</v>
      </c>
      <c r="AN414" s="277" t="str">
        <f t="shared" si="2251"/>
        <v>MP</v>
      </c>
      <c r="AO414" s="279" t="str">
        <f t="shared" si="2252"/>
        <v>MP</v>
      </c>
      <c r="AP414" s="277" t="str">
        <f t="shared" si="2253"/>
        <v>MP</v>
      </c>
      <c r="AQ414" s="277" t="str">
        <f t="shared" si="2254"/>
        <v>MP</v>
      </c>
      <c r="AR414" s="96"/>
      <c r="AS414" s="277" t="str">
        <f t="shared" si="2255"/>
        <v>MP</v>
      </c>
      <c r="AT414" s="96"/>
      <c r="AU414" s="250" t="s">
        <v>3639</v>
      </c>
      <c r="AV414" s="250" t="s">
        <v>979</v>
      </c>
      <c r="AW414" s="96"/>
      <c r="AX414" s="96"/>
      <c r="AY414" s="96"/>
      <c r="AZ414" s="96"/>
      <c r="BA414" s="96"/>
      <c r="BB414" s="96"/>
      <c r="BC414" s="96"/>
      <c r="BD414" s="96"/>
      <c r="BE414" s="96"/>
      <c r="BF414" s="96"/>
      <c r="BG414" s="96"/>
      <c r="BH414" s="96"/>
      <c r="BI414" s="96"/>
      <c r="BJ414" s="96"/>
      <c r="BK414" s="96"/>
      <c r="BL414" s="96"/>
      <c r="BM414" s="96"/>
      <c r="BN414" s="96"/>
      <c r="BO414" s="96"/>
      <c r="BP414" s="96"/>
      <c r="BQ414" s="96"/>
      <c r="BR414" s="96"/>
      <c r="BS414" s="96"/>
      <c r="BT414" s="96"/>
      <c r="BU414" s="96"/>
      <c r="BV414" s="96"/>
      <c r="BW414" s="96"/>
      <c r="BX414" s="96"/>
      <c r="BY414" s="96"/>
      <c r="BZ414" s="96"/>
      <c r="CA414" s="96"/>
      <c r="CB414" s="96"/>
      <c r="CC414" s="96"/>
      <c r="CD414" s="96"/>
      <c r="CE414" s="96"/>
      <c r="CF414" s="96"/>
    </row>
    <row r="415" spans="1:84" ht="20.399999999999999">
      <c r="A415" s="60" t="s">
        <v>4641</v>
      </c>
      <c r="B415" s="60" t="s">
        <v>4723</v>
      </c>
      <c r="C415" s="60"/>
      <c r="D415" s="60" t="s">
        <v>463</v>
      </c>
      <c r="E415" s="60" t="s">
        <v>4724</v>
      </c>
      <c r="F415" s="252" t="str">
        <f t="shared" si="1572"/>
        <v>VIJAYPERVELA</v>
      </c>
      <c r="G415" s="303">
        <v>3027535130</v>
      </c>
      <c r="H415" s="60" t="s">
        <v>4641</v>
      </c>
      <c r="I415" s="96"/>
      <c r="J415" s="96"/>
      <c r="K415" s="96"/>
      <c r="L415" s="96"/>
      <c r="M415" s="96"/>
      <c r="N415" s="96"/>
      <c r="O415" s="96"/>
      <c r="P415" s="96"/>
      <c r="Q415" s="96"/>
      <c r="R415" s="96"/>
      <c r="S415" s="276" t="s">
        <v>1727</v>
      </c>
      <c r="T415" s="255"/>
      <c r="U415" s="96"/>
      <c r="V415" s="255"/>
      <c r="W415" s="96"/>
      <c r="X415" s="96"/>
      <c r="Y415" s="255"/>
      <c r="Z415" s="60" t="s">
        <v>1994</v>
      </c>
      <c r="AA415" s="60" t="s">
        <v>1994</v>
      </c>
      <c r="AB415" s="60" t="s">
        <v>1994</v>
      </c>
      <c r="AC415" s="255"/>
      <c r="AD415" s="60" t="s">
        <v>1994</v>
      </c>
      <c r="AE415" s="60" t="s">
        <v>1994</v>
      </c>
      <c r="AF415" s="60" t="s">
        <v>1994</v>
      </c>
      <c r="AG415" s="15">
        <f t="shared" si="2281"/>
        <v>6</v>
      </c>
      <c r="AH415" s="235" t="s">
        <v>3546</v>
      </c>
      <c r="AI415" s="96" t="str">
        <f t="shared" si="2282"/>
        <v/>
      </c>
      <c r="AJ415" s="96" t="str">
        <f t="shared" si="2283"/>
        <v/>
      </c>
      <c r="AK415" s="96" t="str">
        <f t="shared" si="2284"/>
        <v/>
      </c>
      <c r="AL415" s="277" t="str">
        <f t="shared" si="2249"/>
        <v>MP</v>
      </c>
      <c r="AM415" s="278" t="str">
        <f t="shared" si="2250"/>
        <v>MP</v>
      </c>
      <c r="AN415" s="277" t="str">
        <f t="shared" si="2251"/>
        <v>MP</v>
      </c>
      <c r="AO415" s="279" t="str">
        <f t="shared" si="2252"/>
        <v>MP</v>
      </c>
      <c r="AP415" s="277" t="str">
        <f t="shared" si="2253"/>
        <v>MP</v>
      </c>
      <c r="AQ415" s="277" t="str">
        <f t="shared" si="2254"/>
        <v>MP</v>
      </c>
      <c r="AR415" s="96"/>
      <c r="AS415" s="277" t="str">
        <f t="shared" si="2255"/>
        <v>MP</v>
      </c>
      <c r="AT415" s="96"/>
      <c r="AU415" s="96"/>
      <c r="AV415" s="96"/>
      <c r="AW415" s="96"/>
      <c r="AX415" s="96"/>
      <c r="AY415" s="96"/>
      <c r="AZ415" s="96"/>
      <c r="BA415" s="96"/>
      <c r="BB415" s="96"/>
      <c r="BC415" s="96"/>
      <c r="BD415" s="96"/>
      <c r="BE415" s="96"/>
      <c r="BF415" s="96"/>
      <c r="BG415" s="96"/>
      <c r="BH415" s="96"/>
      <c r="BI415" s="96"/>
      <c r="BJ415" s="96"/>
      <c r="BK415" s="96"/>
      <c r="BL415" s="96"/>
      <c r="BM415" s="96"/>
      <c r="BN415" s="96"/>
      <c r="BO415" s="96"/>
      <c r="BP415" s="96"/>
      <c r="BQ415" s="96"/>
      <c r="BR415" s="96"/>
      <c r="BS415" s="96"/>
      <c r="BT415" s="96"/>
      <c r="BU415" s="96"/>
      <c r="BV415" s="96"/>
      <c r="BW415" s="96"/>
      <c r="BX415" s="96"/>
      <c r="BY415" s="96"/>
      <c r="BZ415" s="96"/>
      <c r="CA415" s="96"/>
      <c r="CB415" s="96"/>
      <c r="CC415" s="96"/>
      <c r="CD415" s="96"/>
      <c r="CE415" s="96"/>
      <c r="CF415" s="96"/>
    </row>
    <row r="416" spans="1:84" ht="20.399999999999999">
      <c r="A416" s="60" t="s">
        <v>4725</v>
      </c>
      <c r="B416" s="60" t="s">
        <v>4726</v>
      </c>
      <c r="C416" s="60"/>
      <c r="D416" s="60" t="s">
        <v>576</v>
      </c>
      <c r="E416" s="60" t="s">
        <v>4727</v>
      </c>
      <c r="F416" s="252" t="str">
        <f t="shared" si="1572"/>
        <v>VENKATANUMULA</v>
      </c>
      <c r="G416" s="303">
        <v>6173476403</v>
      </c>
      <c r="H416" s="60" t="s">
        <v>4725</v>
      </c>
      <c r="I416" s="96"/>
      <c r="J416" s="96"/>
      <c r="K416" s="96"/>
      <c r="L416" s="96"/>
      <c r="M416" s="96"/>
      <c r="N416" s="96"/>
      <c r="O416" s="96"/>
      <c r="P416" s="96"/>
      <c r="Q416" s="96"/>
      <c r="R416" s="96"/>
      <c r="S416" s="276" t="s">
        <v>1727</v>
      </c>
      <c r="T416" s="255"/>
      <c r="U416" s="96"/>
      <c r="V416" s="255"/>
      <c r="W416" s="96"/>
      <c r="X416" s="60" t="s">
        <v>1994</v>
      </c>
      <c r="Y416" s="255"/>
      <c r="Z416" s="60" t="s">
        <v>1994</v>
      </c>
      <c r="AA416" s="60" t="s">
        <v>1994</v>
      </c>
      <c r="AB416" s="60" t="s">
        <v>1994</v>
      </c>
      <c r="AC416" s="255"/>
      <c r="AD416" s="60" t="s">
        <v>1994</v>
      </c>
      <c r="AE416" s="60" t="s">
        <v>1994</v>
      </c>
      <c r="AF416" s="60" t="s">
        <v>1994</v>
      </c>
      <c r="AG416" s="15">
        <f t="shared" si="2281"/>
        <v>6</v>
      </c>
      <c r="AH416" s="235" t="s">
        <v>3546</v>
      </c>
      <c r="AI416" s="96" t="str">
        <f t="shared" si="2282"/>
        <v/>
      </c>
      <c r="AJ416" s="96" t="str">
        <f t="shared" si="2283"/>
        <v/>
      </c>
      <c r="AK416" s="96" t="str">
        <f t="shared" si="2284"/>
        <v/>
      </c>
      <c r="AL416" s="277" t="str">
        <f t="shared" si="2249"/>
        <v>MP</v>
      </c>
      <c r="AM416" s="278" t="str">
        <f t="shared" si="2250"/>
        <v>MP</v>
      </c>
      <c r="AN416" s="277" t="str">
        <f t="shared" si="2251"/>
        <v>MP</v>
      </c>
      <c r="AO416" s="279" t="str">
        <f t="shared" si="2252"/>
        <v>MP</v>
      </c>
      <c r="AP416" s="277" t="str">
        <f t="shared" si="2253"/>
        <v>MP</v>
      </c>
      <c r="AQ416" s="277" t="str">
        <f t="shared" si="2254"/>
        <v>MP</v>
      </c>
      <c r="AR416" s="96"/>
      <c r="AS416" s="277" t="str">
        <f t="shared" si="2255"/>
        <v>MP</v>
      </c>
      <c r="AT416" s="96"/>
      <c r="AU416" s="96"/>
      <c r="AV416" s="96"/>
      <c r="AW416" s="96"/>
      <c r="AX416" s="96"/>
      <c r="AY416" s="96"/>
      <c r="AZ416" s="96"/>
      <c r="BA416" s="96"/>
      <c r="BB416" s="96"/>
      <c r="BC416" s="96"/>
      <c r="BD416" s="96"/>
      <c r="BE416" s="96"/>
      <c r="BF416" s="96"/>
      <c r="BG416" s="96"/>
      <c r="BH416" s="96"/>
      <c r="BI416" s="96"/>
      <c r="BJ416" s="96"/>
      <c r="BK416" s="96"/>
      <c r="BL416" s="96"/>
      <c r="BM416" s="96"/>
      <c r="BN416" s="96"/>
      <c r="BO416" s="96"/>
      <c r="BP416" s="96"/>
      <c r="BQ416" s="96"/>
      <c r="BR416" s="96"/>
      <c r="BS416" s="96"/>
      <c r="BT416" s="96"/>
      <c r="BU416" s="96"/>
      <c r="BV416" s="96"/>
      <c r="BW416" s="96"/>
      <c r="BX416" s="96"/>
      <c r="BY416" s="96"/>
      <c r="BZ416" s="96"/>
      <c r="CA416" s="96"/>
      <c r="CB416" s="96"/>
      <c r="CC416" s="96"/>
      <c r="CD416" s="96"/>
      <c r="CE416" s="96"/>
      <c r="CF416" s="96"/>
    </row>
    <row r="417" spans="1:84" ht="20.399999999999999">
      <c r="A417" s="277" t="s">
        <v>661</v>
      </c>
      <c r="B417" s="60" t="s">
        <v>4728</v>
      </c>
      <c r="C417" s="60"/>
      <c r="D417" s="60" t="s">
        <v>1190</v>
      </c>
      <c r="E417" s="60" t="s">
        <v>2482</v>
      </c>
      <c r="F417" s="252" t="str">
        <f t="shared" si="1572"/>
        <v>PAVANPRABHALA</v>
      </c>
      <c r="G417" s="303">
        <v>8482131788</v>
      </c>
      <c r="H417" s="60" t="s">
        <v>4587</v>
      </c>
      <c r="I417" s="96"/>
      <c r="J417" s="96"/>
      <c r="K417" s="96"/>
      <c r="L417" s="96"/>
      <c r="M417" s="96"/>
      <c r="N417" s="96"/>
      <c r="O417" s="96"/>
      <c r="P417" s="96"/>
      <c r="Q417" s="96"/>
      <c r="R417" s="96"/>
      <c r="S417" s="276" t="s">
        <v>1727</v>
      </c>
      <c r="T417" s="255"/>
      <c r="U417" s="96"/>
      <c r="V417" s="255"/>
      <c r="W417" s="96"/>
      <c r="X417" s="96"/>
      <c r="Y417" s="255"/>
      <c r="Z417" s="60" t="s">
        <v>1994</v>
      </c>
      <c r="AA417" s="60" t="s">
        <v>1994</v>
      </c>
      <c r="AB417" s="60" t="s">
        <v>1994</v>
      </c>
      <c r="AC417" s="255"/>
      <c r="AD417" s="60" t="s">
        <v>1994</v>
      </c>
      <c r="AE417" s="60" t="s">
        <v>1994</v>
      </c>
      <c r="AF417" s="60" t="s">
        <v>1994</v>
      </c>
      <c r="AG417" s="15">
        <f t="shared" si="2281"/>
        <v>6</v>
      </c>
      <c r="AH417" s="250" t="s">
        <v>3631</v>
      </c>
      <c r="AI417" s="96" t="str">
        <f t="shared" si="2282"/>
        <v/>
      </c>
      <c r="AJ417" s="96" t="str">
        <f t="shared" si="2283"/>
        <v/>
      </c>
      <c r="AK417" s="96" t="str">
        <f t="shared" si="2284"/>
        <v/>
      </c>
      <c r="AL417" s="277" t="str">
        <f t="shared" si="2249"/>
        <v>Facility Volunteers</v>
      </c>
      <c r="AM417" s="278" t="str">
        <f t="shared" si="2250"/>
        <v>Facility Volunteers</v>
      </c>
      <c r="AN417" s="277" t="str">
        <f t="shared" si="2251"/>
        <v>Facility Volunteers</v>
      </c>
      <c r="AO417" s="279" t="str">
        <f t="shared" si="2252"/>
        <v>Facility Volunteers</v>
      </c>
      <c r="AP417" s="277" t="str">
        <f t="shared" si="2253"/>
        <v>Facility Volunteers</v>
      </c>
      <c r="AQ417" s="277" t="str">
        <f t="shared" si="2254"/>
        <v>Facility Volunteers</v>
      </c>
      <c r="AR417" s="96"/>
      <c r="AS417" s="277" t="str">
        <f t="shared" si="2255"/>
        <v>Facility Volunteers</v>
      </c>
      <c r="AT417" s="96"/>
      <c r="AU417" s="250" t="s">
        <v>174</v>
      </c>
      <c r="AV417" s="250" t="s">
        <v>979</v>
      </c>
      <c r="AW417" s="96"/>
      <c r="AX417" s="96"/>
      <c r="AY417" s="96"/>
      <c r="AZ417" s="96"/>
      <c r="BA417" s="96"/>
      <c r="BB417" s="96"/>
      <c r="BC417" s="96"/>
      <c r="BD417" s="96"/>
      <c r="BE417" s="96"/>
      <c r="BF417" s="96"/>
      <c r="BG417" s="96"/>
      <c r="BH417" s="96"/>
      <c r="BI417" s="96"/>
      <c r="BJ417" s="96"/>
      <c r="BK417" s="96"/>
      <c r="BL417" s="96"/>
      <c r="BM417" s="96"/>
      <c r="BN417" s="96"/>
      <c r="BO417" s="96"/>
      <c r="BP417" s="96"/>
      <c r="BQ417" s="96"/>
      <c r="BR417" s="96"/>
      <c r="BS417" s="96"/>
      <c r="BT417" s="96"/>
      <c r="BU417" s="96"/>
      <c r="BV417" s="96"/>
      <c r="BW417" s="96"/>
      <c r="BX417" s="96"/>
      <c r="BY417" s="96"/>
      <c r="BZ417" s="96"/>
      <c r="CA417" s="96"/>
      <c r="CB417" s="96"/>
      <c r="CC417" s="96"/>
      <c r="CD417" s="96"/>
      <c r="CE417" s="96"/>
      <c r="CF417" s="96"/>
    </row>
    <row r="418" spans="1:84" ht="20.399999999999999">
      <c r="A418" s="277" t="s">
        <v>661</v>
      </c>
      <c r="B418" s="60" t="s">
        <v>2481</v>
      </c>
      <c r="C418" s="60"/>
      <c r="D418" s="60" t="s">
        <v>1468</v>
      </c>
      <c r="E418" s="60" t="s">
        <v>2482</v>
      </c>
      <c r="F418" s="252" t="str">
        <f t="shared" si="1572"/>
        <v>PALLAVIPRABHALA</v>
      </c>
      <c r="G418" s="303">
        <v>8482135029</v>
      </c>
      <c r="H418" s="60" t="s">
        <v>4587</v>
      </c>
      <c r="I418" s="96"/>
      <c r="J418" s="96"/>
      <c r="K418" s="96"/>
      <c r="L418" s="96"/>
      <c r="M418" s="96"/>
      <c r="N418" s="96"/>
      <c r="O418" s="96"/>
      <c r="P418" s="96"/>
      <c r="Q418" s="96"/>
      <c r="R418" s="96"/>
      <c r="S418" s="276" t="s">
        <v>1731</v>
      </c>
      <c r="T418" s="255"/>
      <c r="U418" s="96"/>
      <c r="V418" s="255"/>
      <c r="W418" s="96"/>
      <c r="X418" s="96"/>
      <c r="Y418" s="255"/>
      <c r="Z418" s="60" t="s">
        <v>1994</v>
      </c>
      <c r="AA418" s="60" t="s">
        <v>1994</v>
      </c>
      <c r="AB418" s="60" t="s">
        <v>1994</v>
      </c>
      <c r="AC418" s="255"/>
      <c r="AD418" s="60" t="s">
        <v>1994</v>
      </c>
      <c r="AE418" s="60" t="s">
        <v>1994</v>
      </c>
      <c r="AF418" s="60" t="s">
        <v>1994</v>
      </c>
      <c r="AG418" s="15">
        <f t="shared" si="2281"/>
        <v>6</v>
      </c>
      <c r="AH418" s="250" t="s">
        <v>3631</v>
      </c>
      <c r="AI418" s="96" t="str">
        <f t="shared" si="2282"/>
        <v/>
      </c>
      <c r="AJ418" s="96" t="str">
        <f t="shared" si="2283"/>
        <v/>
      </c>
      <c r="AK418" s="96" t="str">
        <f t="shared" si="2284"/>
        <v/>
      </c>
      <c r="AL418" s="277" t="str">
        <f t="shared" si="2249"/>
        <v>Facility Volunteers</v>
      </c>
      <c r="AM418" s="278" t="str">
        <f t="shared" si="2250"/>
        <v>Facility Volunteers</v>
      </c>
      <c r="AN418" s="277" t="str">
        <f t="shared" si="2251"/>
        <v>Facility Volunteers</v>
      </c>
      <c r="AO418" s="279" t="str">
        <f t="shared" si="2252"/>
        <v>Facility Volunteers</v>
      </c>
      <c r="AP418" s="277" t="str">
        <f t="shared" si="2253"/>
        <v>Facility Volunteers</v>
      </c>
      <c r="AQ418" s="277" t="str">
        <f t="shared" si="2254"/>
        <v>Facility Volunteers</v>
      </c>
      <c r="AR418" s="96"/>
      <c r="AS418" s="277" t="str">
        <f t="shared" si="2255"/>
        <v>Facility Volunteers</v>
      </c>
      <c r="AT418" s="96"/>
      <c r="AU418" s="250" t="s">
        <v>3748</v>
      </c>
      <c r="AV418" s="250" t="s">
        <v>979</v>
      </c>
      <c r="AW418" s="96"/>
      <c r="AX418" s="96"/>
      <c r="AY418" s="96"/>
      <c r="AZ418" s="96"/>
      <c r="BA418" s="96"/>
      <c r="BB418" s="96"/>
      <c r="BC418" s="96"/>
      <c r="BD418" s="96"/>
      <c r="BE418" s="96"/>
      <c r="BF418" s="96"/>
      <c r="BG418" s="96"/>
      <c r="BH418" s="96"/>
      <c r="BI418" s="96"/>
      <c r="BJ418" s="96"/>
      <c r="BK418" s="96"/>
      <c r="BL418" s="96"/>
      <c r="BM418" s="96"/>
      <c r="BN418" s="96"/>
      <c r="BO418" s="96"/>
      <c r="BP418" s="96"/>
      <c r="BQ418" s="96"/>
      <c r="BR418" s="96"/>
      <c r="BS418" s="96"/>
      <c r="BT418" s="96"/>
      <c r="BU418" s="96"/>
      <c r="BV418" s="96"/>
      <c r="BW418" s="96"/>
      <c r="BX418" s="96"/>
      <c r="BY418" s="96"/>
      <c r="BZ418" s="96"/>
      <c r="CA418" s="96"/>
      <c r="CB418" s="96"/>
      <c r="CC418" s="96"/>
      <c r="CD418" s="96"/>
      <c r="CE418" s="96"/>
      <c r="CF418" s="96"/>
    </row>
    <row r="419" spans="1:84" ht="20.399999999999999">
      <c r="A419" s="60" t="s">
        <v>4729</v>
      </c>
      <c r="B419" s="304" t="s">
        <v>4730</v>
      </c>
      <c r="C419" s="60"/>
      <c r="D419" s="60" t="s">
        <v>1223</v>
      </c>
      <c r="E419" s="60" t="s">
        <v>4731</v>
      </c>
      <c r="F419" s="252" t="str">
        <f t="shared" si="1572"/>
        <v>PHANIMURUKUTLA</v>
      </c>
      <c r="G419" s="303">
        <v>3017939377</v>
      </c>
      <c r="H419" s="60" t="s">
        <v>4729</v>
      </c>
      <c r="I419" s="96"/>
      <c r="J419" s="96"/>
      <c r="K419" s="96"/>
      <c r="L419" s="96"/>
      <c r="M419" s="96"/>
      <c r="N419" s="96"/>
      <c r="O419" s="96"/>
      <c r="P419" s="96"/>
      <c r="Q419" s="96"/>
      <c r="R419" s="96"/>
      <c r="S419" s="276" t="s">
        <v>1727</v>
      </c>
      <c r="T419" s="255"/>
      <c r="U419" s="96"/>
      <c r="V419" s="255"/>
      <c r="W419" s="96"/>
      <c r="X419" s="96"/>
      <c r="Y419" s="255"/>
      <c r="Z419" s="60" t="s">
        <v>979</v>
      </c>
      <c r="AA419" s="96"/>
      <c r="AB419" s="60" t="s">
        <v>979</v>
      </c>
      <c r="AC419" s="255"/>
      <c r="AD419" s="96"/>
      <c r="AE419" s="96"/>
      <c r="AF419" s="96"/>
      <c r="AG419" s="15">
        <f t="shared" si="2281"/>
        <v>2</v>
      </c>
      <c r="AH419" s="235" t="s">
        <v>3549</v>
      </c>
      <c r="AI419" s="96" t="str">
        <f t="shared" si="2282"/>
        <v/>
      </c>
      <c r="AJ419" s="96" t="str">
        <f t="shared" si="2283"/>
        <v/>
      </c>
      <c r="AK419" s="96" t="str">
        <f t="shared" si="2284"/>
        <v/>
      </c>
      <c r="AL419" s="277" t="str">
        <f t="shared" si="2249"/>
        <v>Event AM</v>
      </c>
      <c r="AM419" s="262" t="str">
        <f t="shared" si="2250"/>
        <v/>
      </c>
      <c r="AN419" s="277" t="str">
        <f t="shared" si="2251"/>
        <v>Event AM</v>
      </c>
      <c r="AO419" s="279" t="str">
        <f t="shared" si="2252"/>
        <v>Event AM</v>
      </c>
      <c r="AP419" s="96" t="str">
        <f t="shared" si="2253"/>
        <v/>
      </c>
      <c r="AQ419" s="96" t="str">
        <f t="shared" si="2254"/>
        <v/>
      </c>
      <c r="AR419" s="96"/>
      <c r="AS419" s="96" t="str">
        <f t="shared" si="2255"/>
        <v/>
      </c>
      <c r="AT419" s="96"/>
      <c r="AU419" s="96"/>
      <c r="AV419" s="96"/>
      <c r="AW419" s="96"/>
      <c r="AX419" s="96"/>
      <c r="AY419" s="96"/>
      <c r="AZ419" s="96"/>
      <c r="BA419" s="96"/>
      <c r="BB419" s="96"/>
      <c r="BC419" s="96"/>
      <c r="BD419" s="96"/>
      <c r="BE419" s="96"/>
      <c r="BF419" s="96"/>
      <c r="BG419" s="96"/>
      <c r="BH419" s="96"/>
      <c r="BI419" s="96"/>
      <c r="BJ419" s="96"/>
      <c r="BK419" s="96"/>
      <c r="BL419" s="96"/>
      <c r="BM419" s="96"/>
      <c r="BN419" s="96"/>
      <c r="BO419" s="96"/>
      <c r="BP419" s="96"/>
      <c r="BQ419" s="96"/>
      <c r="BR419" s="96"/>
      <c r="BS419" s="96"/>
      <c r="BT419" s="96"/>
      <c r="BU419" s="96"/>
      <c r="BV419" s="96"/>
      <c r="BW419" s="96"/>
      <c r="BX419" s="96"/>
      <c r="BY419" s="96"/>
      <c r="BZ419" s="96"/>
      <c r="CA419" s="96"/>
      <c r="CB419" s="96"/>
      <c r="CC419" s="96"/>
      <c r="CD419" s="96"/>
      <c r="CE419" s="96"/>
      <c r="CF419" s="96"/>
    </row>
    <row r="420" spans="1:84" ht="20.399999999999999">
      <c r="A420" s="298" t="s">
        <v>491</v>
      </c>
      <c r="B420" s="60" t="s">
        <v>4732</v>
      </c>
      <c r="C420" s="305"/>
      <c r="D420" s="305" t="s">
        <v>821</v>
      </c>
      <c r="E420" s="60" t="s">
        <v>4699</v>
      </c>
      <c r="F420" s="252" t="str">
        <f t="shared" si="1572"/>
        <v>SURESHPAGADALA</v>
      </c>
      <c r="G420" s="60" t="s">
        <v>4733</v>
      </c>
      <c r="H420" s="298" t="s">
        <v>491</v>
      </c>
      <c r="I420" s="96"/>
      <c r="J420" s="96"/>
      <c r="K420" s="96"/>
      <c r="L420" s="96"/>
      <c r="M420" s="96"/>
      <c r="N420" s="96"/>
      <c r="O420" s="96"/>
      <c r="P420" s="96"/>
      <c r="Q420" s="96"/>
      <c r="R420" s="96"/>
      <c r="S420" s="276" t="s">
        <v>1727</v>
      </c>
      <c r="T420" s="255"/>
      <c r="U420" s="96"/>
      <c r="V420" s="255"/>
      <c r="W420" s="96"/>
      <c r="X420" s="60" t="s">
        <v>1994</v>
      </c>
      <c r="Y420" s="255"/>
      <c r="Z420" s="60" t="s">
        <v>1994</v>
      </c>
      <c r="AA420" s="60" t="s">
        <v>1994</v>
      </c>
      <c r="AB420" s="60" t="s">
        <v>1994</v>
      </c>
      <c r="AC420" s="255"/>
      <c r="AD420" s="96"/>
      <c r="AE420" s="96"/>
      <c r="AF420" s="96"/>
      <c r="AG420" s="15">
        <f t="shared" si="2281"/>
        <v>3</v>
      </c>
      <c r="AH420" s="277" t="s">
        <v>4682</v>
      </c>
      <c r="AI420" s="96" t="str">
        <f t="shared" si="2282"/>
        <v/>
      </c>
      <c r="AJ420" s="96" t="str">
        <f t="shared" si="2283"/>
        <v/>
      </c>
      <c r="AK420" s="96" t="str">
        <f t="shared" si="2284"/>
        <v/>
      </c>
      <c r="AL420" s="277" t="str">
        <f t="shared" si="2249"/>
        <v>Houston Team</v>
      </c>
      <c r="AM420" s="278" t="str">
        <f t="shared" si="2250"/>
        <v>Houston Team</v>
      </c>
      <c r="AN420" s="277" t="str">
        <f t="shared" si="2251"/>
        <v>Houston Team</v>
      </c>
      <c r="AO420" s="279" t="str">
        <f t="shared" si="2252"/>
        <v>Houston Team</v>
      </c>
      <c r="AP420" s="96" t="str">
        <f t="shared" si="2253"/>
        <v/>
      </c>
      <c r="AQ420" s="96" t="str">
        <f t="shared" si="2254"/>
        <v/>
      </c>
      <c r="AR420" s="96"/>
      <c r="AS420" s="96" t="str">
        <f t="shared" si="2255"/>
        <v/>
      </c>
      <c r="AT420" s="96"/>
      <c r="AU420" s="96"/>
      <c r="AV420" s="96"/>
      <c r="AW420" s="96"/>
      <c r="AX420" s="96"/>
      <c r="AY420" s="96"/>
      <c r="AZ420" s="96"/>
      <c r="BA420" s="96"/>
      <c r="BB420" s="96"/>
      <c r="BC420" s="96"/>
      <c r="BD420" s="96"/>
      <c r="BE420" s="96"/>
      <c r="BF420" s="96"/>
      <c r="BG420" s="96"/>
      <c r="BH420" s="96"/>
      <c r="BI420" s="96"/>
      <c r="BJ420" s="96"/>
      <c r="BK420" s="96"/>
      <c r="BL420" s="96"/>
      <c r="BM420" s="96"/>
      <c r="BN420" s="96"/>
      <c r="BO420" s="96"/>
      <c r="BP420" s="96"/>
      <c r="BQ420" s="96"/>
      <c r="BR420" s="96"/>
      <c r="BS420" s="96"/>
      <c r="BT420" s="96"/>
      <c r="BU420" s="96"/>
      <c r="BV420" s="96"/>
      <c r="BW420" s="96"/>
      <c r="BX420" s="96"/>
      <c r="BY420" s="96"/>
      <c r="BZ420" s="96"/>
      <c r="CA420" s="96"/>
      <c r="CB420" s="96"/>
      <c r="CC420" s="96"/>
      <c r="CD420" s="96"/>
      <c r="CE420" s="96"/>
      <c r="CF420" s="96"/>
    </row>
    <row r="421" spans="1:84" ht="20.399999999999999">
      <c r="A421" s="261" t="s">
        <v>4734</v>
      </c>
      <c r="B421" s="261" t="s">
        <v>4735</v>
      </c>
      <c r="C421" s="261"/>
      <c r="D421" s="261" t="s">
        <v>4736</v>
      </c>
      <c r="E421" s="261" t="s">
        <v>4737</v>
      </c>
      <c r="F421" s="252" t="str">
        <f t="shared" si="1572"/>
        <v>SATYANARAYANAKARAMSETTY</v>
      </c>
      <c r="G421" s="306">
        <v>3105337289</v>
      </c>
      <c r="H421" s="261" t="s">
        <v>4738</v>
      </c>
      <c r="I421" s="96"/>
      <c r="J421" s="96"/>
      <c r="K421" s="96"/>
      <c r="L421" s="96"/>
      <c r="M421" s="96"/>
      <c r="N421" s="96"/>
      <c r="O421" s="96"/>
      <c r="P421" s="96"/>
      <c r="Q421" s="96"/>
      <c r="R421" s="96"/>
      <c r="S421" s="96"/>
      <c r="T421" s="255" t="str">
        <f t="shared" ref="T421:T456" si="2285">IF(OR(ISNUMBER(SEARCH(T$1, $L421)), ISNUMBER(SEARCH(T$1, $N421)), ISNUMBER(SEARCH(T$1, $P421))), "Y", "")</f>
        <v/>
      </c>
      <c r="U421" s="96" t="str">
        <f t="shared" ref="U421:V421" si="2286">IF(OR(($T421 = "Y"),ISNUMBER(SEARCH(U$1, $L421)), ISNUMBER(SEARCH(U$1, $N421)), ISNUMBER(SEARCH(U$1, $P421))), "Y", "")</f>
        <v/>
      </c>
      <c r="V421" s="255" t="str">
        <f t="shared" si="2286"/>
        <v/>
      </c>
      <c r="W421" s="96" t="str">
        <f t="shared" ref="W421:X421" si="2287">IF(OR(($V421="Y"),($T421 = "Y"),ISNUMBER(SEARCH(W$1, $L421)), ISNUMBER(SEARCH(W$1, $N421)), ISNUMBER(SEARCH(W$1, $P421))), "Y", "")</f>
        <v/>
      </c>
      <c r="X421" s="96" t="str">
        <f t="shared" si="2287"/>
        <v/>
      </c>
      <c r="Y421" s="255" t="str">
        <f t="shared" ref="Y421:Y456" si="2288">IF(OR(($T421 = "Y"),ISNUMBER(SEARCH(Y$1, $L421)), ISNUMBER(SEARCH(Y$1, $N421)), ISNUMBER(SEARCH(Y$1, $P421))), "Y", "")</f>
        <v/>
      </c>
      <c r="Z421" s="96" t="str">
        <f t="shared" ref="Z421:AA421" si="2289">IF(OR(($Y421="Y"),($T421 = "Y"),ISNUMBER(SEARCH(Z$1, $L421)), ISNUMBER(SEARCH(Z$1, $N421)), ISNUMBER(SEARCH(Z$1, $P421))), "Y", "")</f>
        <v/>
      </c>
      <c r="AA421" s="96" t="str">
        <f t="shared" si="2289"/>
        <v/>
      </c>
      <c r="AB421" s="96" t="str">
        <f t="shared" ref="AB421:AC421" si="2290">IF(OR(($T421 = "Y"),ISNUMBER(SEARCH(AB$1, $L421)), ISNUMBER(SEARCH(AB$1, $N421)), ISNUMBER(SEARCH(AB$1, $P421))), "Y", "")</f>
        <v/>
      </c>
      <c r="AC421" s="255" t="str">
        <f t="shared" si="2290"/>
        <v/>
      </c>
      <c r="AD421" s="96" t="str">
        <f t="shared" ref="AD421:AE421" si="2291">IF(OR(($AC421="Y"),($T421 = "Y"),ISNUMBER(SEARCH(AD$1, $L421)), ISNUMBER(SEARCH(AD$1, $N421)), ISNUMBER(SEARCH(AD$1, $P421))), "Y", "")</f>
        <v/>
      </c>
      <c r="AE421" s="96" t="str">
        <f t="shared" si="2291"/>
        <v/>
      </c>
      <c r="AF421" s="96" t="str">
        <f t="shared" ref="AF421:AF456" si="2292">IF(OR(($T421 = "Y"),ISNUMBER(SEARCH(AF$1, $L421)), ISNUMBER(SEARCH(AF$1, $N421)), ISNUMBER(SEARCH(AF$1, $P421))), "Y", "")</f>
        <v/>
      </c>
      <c r="AG421" s="15">
        <f t="shared" ref="AG421:AG456" si="2293">SUM(COUNTIF(U421,"Y"),COUNTIF(W421:X421,"Y"),COUNTIF(Z421:AB421,"Y"),COUNTIF(AD421:AF421,"Y"))</f>
        <v>0</v>
      </c>
      <c r="AH421" s="261" t="s">
        <v>3549</v>
      </c>
      <c r="AI421" s="260" t="s">
        <v>3546</v>
      </c>
      <c r="AJ421" s="260" t="str">
        <f>AH421</f>
        <v>Event AM</v>
      </c>
      <c r="AK421" s="260" t="str">
        <f t="shared" ref="AK421:AK422" si="2294">AH421</f>
        <v>Event AM</v>
      </c>
      <c r="AL421" s="96" t="str">
        <f t="shared" si="2249"/>
        <v/>
      </c>
      <c r="AM421" s="256" t="str">
        <f t="shared" ref="AM421:AM422" si="2295">AH421</f>
        <v>Event AM</v>
      </c>
      <c r="AN421" s="96" t="str">
        <f t="shared" si="2251"/>
        <v/>
      </c>
      <c r="AO421" s="257" t="str">
        <f t="shared" ref="AO421:AO422" si="2296">AH421</f>
        <v>Event AM</v>
      </c>
      <c r="AP421" s="96" t="str">
        <f t="shared" si="2253"/>
        <v/>
      </c>
      <c r="AQ421" s="96" t="str">
        <f t="shared" si="2254"/>
        <v/>
      </c>
      <c r="AR421" s="96"/>
      <c r="AS421" s="96" t="str">
        <f t="shared" si="2255"/>
        <v/>
      </c>
      <c r="AT421" s="96"/>
      <c r="AU421" s="96"/>
      <c r="AV421" s="96"/>
      <c r="AW421" s="96"/>
      <c r="AX421" s="96"/>
      <c r="AY421" s="96"/>
      <c r="AZ421" s="96"/>
      <c r="BA421" s="96"/>
      <c r="BB421" s="96"/>
      <c r="BC421" s="96"/>
      <c r="BD421" s="96"/>
      <c r="BE421" s="96"/>
      <c r="BF421" s="96"/>
      <c r="BG421" s="96"/>
      <c r="BH421" s="96"/>
      <c r="BI421" s="96"/>
      <c r="BJ421" s="96"/>
      <c r="BK421" s="96"/>
      <c r="BL421" s="96"/>
      <c r="BM421" s="96"/>
      <c r="BN421" s="96"/>
      <c r="BO421" s="96"/>
      <c r="BP421" s="96"/>
      <c r="BQ421" s="96"/>
      <c r="BR421" s="96"/>
      <c r="BS421" s="96"/>
      <c r="BT421" s="96"/>
      <c r="BU421" s="96"/>
      <c r="BV421" s="96"/>
      <c r="BW421" s="96"/>
      <c r="BX421" s="96"/>
      <c r="BY421" s="96"/>
      <c r="BZ421" s="96"/>
      <c r="CA421" s="96"/>
      <c r="CB421" s="96"/>
      <c r="CC421" s="96"/>
      <c r="CD421" s="96"/>
      <c r="CE421" s="96"/>
      <c r="CF421" s="96"/>
    </row>
    <row r="422" spans="1:84" ht="20.399999999999999">
      <c r="A422" s="261" t="s">
        <v>4734</v>
      </c>
      <c r="B422" s="261" t="s">
        <v>4739</v>
      </c>
      <c r="C422" s="261"/>
      <c r="D422" s="261" t="s">
        <v>1664</v>
      </c>
      <c r="E422" s="261" t="s">
        <v>4740</v>
      </c>
      <c r="F422" s="252" t="str">
        <f t="shared" si="1572"/>
        <v>RAMESHJAGANNATHAN</v>
      </c>
      <c r="G422" s="306">
        <v>3102516215</v>
      </c>
      <c r="H422" s="261" t="s">
        <v>18</v>
      </c>
      <c r="I422" s="96"/>
      <c r="J422" s="96"/>
      <c r="K422" s="96"/>
      <c r="L422" s="96"/>
      <c r="M422" s="96"/>
      <c r="N422" s="96"/>
      <c r="O422" s="96"/>
      <c r="P422" s="96"/>
      <c r="Q422" s="96"/>
      <c r="R422" s="96"/>
      <c r="S422" s="96"/>
      <c r="T422" s="255" t="str">
        <f t="shared" si="2285"/>
        <v/>
      </c>
      <c r="U422" s="96" t="str">
        <f t="shared" ref="U422:V422" si="2297">IF(OR(($T422 = "Y"),ISNUMBER(SEARCH(U$1, $L422)), ISNUMBER(SEARCH(U$1, $N422)), ISNUMBER(SEARCH(U$1, $P422))), "Y", "")</f>
        <v/>
      </c>
      <c r="V422" s="255" t="str">
        <f t="shared" si="2297"/>
        <v/>
      </c>
      <c r="W422" s="96" t="str">
        <f t="shared" ref="W422:X422" si="2298">IF(OR(($V422="Y"),($T422 = "Y"),ISNUMBER(SEARCH(W$1, $L422)), ISNUMBER(SEARCH(W$1, $N422)), ISNUMBER(SEARCH(W$1, $P422))), "Y", "")</f>
        <v/>
      </c>
      <c r="X422" s="96" t="str">
        <f t="shared" si="2298"/>
        <v/>
      </c>
      <c r="Y422" s="255" t="str">
        <f t="shared" si="2288"/>
        <v/>
      </c>
      <c r="Z422" s="96" t="str">
        <f t="shared" ref="Z422:AA422" si="2299">IF(OR(($Y422="Y"),($T422 = "Y"),ISNUMBER(SEARCH(Z$1, $L422)), ISNUMBER(SEARCH(Z$1, $N422)), ISNUMBER(SEARCH(Z$1, $P422))), "Y", "")</f>
        <v/>
      </c>
      <c r="AA422" s="96" t="str">
        <f t="shared" si="2299"/>
        <v/>
      </c>
      <c r="AB422" s="96" t="str">
        <f t="shared" ref="AB422:AC422" si="2300">IF(OR(($T422 = "Y"),ISNUMBER(SEARCH(AB$1, $L422)), ISNUMBER(SEARCH(AB$1, $N422)), ISNUMBER(SEARCH(AB$1, $P422))), "Y", "")</f>
        <v/>
      </c>
      <c r="AC422" s="255" t="str">
        <f t="shared" si="2300"/>
        <v/>
      </c>
      <c r="AD422" s="96" t="str">
        <f t="shared" ref="AD422:AE422" si="2301">IF(OR(($AC422="Y"),($T422 = "Y"),ISNUMBER(SEARCH(AD$1, $L422)), ISNUMBER(SEARCH(AD$1, $N422)), ISNUMBER(SEARCH(AD$1, $P422))), "Y", "")</f>
        <v/>
      </c>
      <c r="AE422" s="96" t="str">
        <f t="shared" si="2301"/>
        <v/>
      </c>
      <c r="AF422" s="96" t="str">
        <f t="shared" si="2292"/>
        <v/>
      </c>
      <c r="AG422" s="15">
        <f t="shared" si="2293"/>
        <v>0</v>
      </c>
      <c r="AH422" s="250" t="s">
        <v>3539</v>
      </c>
      <c r="AI422" s="96"/>
      <c r="AJ422" s="96"/>
      <c r="AK422" s="250" t="str">
        <f t="shared" si="2294"/>
        <v>CM</v>
      </c>
      <c r="AL422" s="250" t="str">
        <f>AH422</f>
        <v>CM</v>
      </c>
      <c r="AM422" s="307" t="str">
        <f t="shared" si="2295"/>
        <v>CM</v>
      </c>
      <c r="AN422" s="96"/>
      <c r="AO422" s="275" t="str">
        <f t="shared" si="2296"/>
        <v>CM</v>
      </c>
      <c r="AP422" s="96"/>
      <c r="AQ422" s="96"/>
      <c r="AR422" s="96"/>
      <c r="AS422" s="96"/>
      <c r="AT422" s="96"/>
      <c r="AU422" s="96"/>
      <c r="AV422" s="96"/>
      <c r="AW422" s="96"/>
      <c r="AX422" s="96"/>
      <c r="AY422" s="96"/>
      <c r="AZ422" s="96"/>
      <c r="BA422" s="96"/>
      <c r="BB422" s="96"/>
      <c r="BC422" s="96"/>
      <c r="BD422" s="96"/>
      <c r="BE422" s="96"/>
      <c r="BF422" s="96"/>
      <c r="BG422" s="96"/>
      <c r="BH422" s="96"/>
      <c r="BI422" s="96"/>
      <c r="BJ422" s="96"/>
      <c r="BK422" s="96"/>
      <c r="BL422" s="96"/>
      <c r="BM422" s="96"/>
      <c r="BN422" s="96"/>
      <c r="BO422" s="96"/>
      <c r="BP422" s="96"/>
      <c r="BQ422" s="96"/>
      <c r="BR422" s="96"/>
      <c r="BS422" s="96"/>
      <c r="BT422" s="96"/>
      <c r="BU422" s="96"/>
      <c r="BV422" s="96"/>
      <c r="BW422" s="96"/>
      <c r="BX422" s="96"/>
      <c r="BY422" s="96"/>
      <c r="BZ422" s="96"/>
      <c r="CA422" s="96"/>
      <c r="CB422" s="96"/>
      <c r="CC422" s="96"/>
      <c r="CD422" s="96"/>
      <c r="CE422" s="96"/>
      <c r="CF422" s="96"/>
    </row>
    <row r="423" spans="1:84" ht="20.399999999999999">
      <c r="A423" s="250" t="s">
        <v>4734</v>
      </c>
      <c r="B423" s="250" t="s">
        <v>4741</v>
      </c>
      <c r="C423" s="250"/>
      <c r="D423" s="250" t="s">
        <v>1111</v>
      </c>
      <c r="E423" s="250" t="s">
        <v>4742</v>
      </c>
      <c r="F423" s="252" t="str">
        <f t="shared" si="1572"/>
        <v>PRASADYADA</v>
      </c>
      <c r="G423" s="253">
        <f>918985734854</f>
        <v>918985734854</v>
      </c>
      <c r="H423" s="250" t="s">
        <v>4743</v>
      </c>
      <c r="I423" s="96"/>
      <c r="J423" s="96"/>
      <c r="K423" s="96"/>
      <c r="L423" s="96" t="s">
        <v>3498</v>
      </c>
      <c r="M423" s="96"/>
      <c r="N423" s="96"/>
      <c r="O423" s="96"/>
      <c r="P423" s="96"/>
      <c r="Q423" s="96"/>
      <c r="R423" s="96"/>
      <c r="S423" s="96"/>
      <c r="T423" s="258" t="str">
        <f t="shared" si="2285"/>
        <v>Y</v>
      </c>
      <c r="U423" s="254" t="str">
        <f t="shared" ref="U423:V423" si="2302">IF(OR(($T423 = "Y"),ISNUMBER(SEARCH(U$1, $L423)), ISNUMBER(SEARCH(U$1, $N423)), ISNUMBER(SEARCH(U$1, $P423))), "Y", "")</f>
        <v>Y</v>
      </c>
      <c r="V423" s="258" t="str">
        <f t="shared" si="2302"/>
        <v>Y</v>
      </c>
      <c r="W423" s="254" t="str">
        <f t="shared" ref="W423:X423" si="2303">IF(OR(($V423="Y"),($T423 = "Y"),ISNUMBER(SEARCH(W$1, $L423)), ISNUMBER(SEARCH(W$1, $N423)), ISNUMBER(SEARCH(W$1, $P423))), "Y", "")</f>
        <v>Y</v>
      </c>
      <c r="X423" s="254" t="str">
        <f t="shared" si="2303"/>
        <v>Y</v>
      </c>
      <c r="Y423" s="258" t="str">
        <f t="shared" si="2288"/>
        <v>Y</v>
      </c>
      <c r="Z423" s="254" t="str">
        <f t="shared" ref="Z423:AA423" si="2304">IF(OR(($Y423="Y"),($T423 = "Y"),ISNUMBER(SEARCH(Z$1, $L423)), ISNUMBER(SEARCH(Z$1, $N423)), ISNUMBER(SEARCH(Z$1, $P423))), "Y", "")</f>
        <v>Y</v>
      </c>
      <c r="AA423" s="254" t="str">
        <f t="shared" si="2304"/>
        <v>Y</v>
      </c>
      <c r="AB423" s="254" t="str">
        <f t="shared" ref="AB423:AC423" si="2305">IF(OR(($T423 = "Y"),ISNUMBER(SEARCH(AB$1, $L423)), ISNUMBER(SEARCH(AB$1, $N423)), ISNUMBER(SEARCH(AB$1, $P423))), "Y", "")</f>
        <v>Y</v>
      </c>
      <c r="AC423" s="258" t="str">
        <f t="shared" si="2305"/>
        <v>Y</v>
      </c>
      <c r="AD423" s="254" t="str">
        <f t="shared" ref="AD423:AE423" si="2306">IF(OR(($AC423="Y"),($T423 = "Y"),ISNUMBER(SEARCH(AD$1, $L423)), ISNUMBER(SEARCH(AD$1, $N423)), ISNUMBER(SEARCH(AD$1, $P423))), "Y", "")</f>
        <v>Y</v>
      </c>
      <c r="AE423" s="254" t="str">
        <f t="shared" si="2306"/>
        <v>Y</v>
      </c>
      <c r="AF423" s="254" t="str">
        <f t="shared" si="2292"/>
        <v>Y</v>
      </c>
      <c r="AG423" s="15">
        <f t="shared" si="2293"/>
        <v>9</v>
      </c>
      <c r="AH423" s="250" t="s">
        <v>1752</v>
      </c>
      <c r="AI423" s="96"/>
      <c r="AJ423" s="96"/>
      <c r="AK423" s="96"/>
      <c r="AL423" s="96"/>
      <c r="AM423" s="262"/>
      <c r="AN423" s="96"/>
      <c r="AO423" s="264"/>
      <c r="AP423" s="96"/>
      <c r="AQ423" s="96"/>
      <c r="AR423" s="96"/>
      <c r="AS423" s="96"/>
      <c r="AT423" s="96"/>
      <c r="AU423" s="250" t="s">
        <v>3748</v>
      </c>
      <c r="AV423" s="250" t="s">
        <v>979</v>
      </c>
      <c r="AW423" s="96"/>
      <c r="AX423" s="96"/>
      <c r="AY423" s="96"/>
      <c r="AZ423" s="96"/>
      <c r="BA423" s="96"/>
      <c r="BB423" s="96"/>
      <c r="BC423" s="96"/>
      <c r="BD423" s="96"/>
      <c r="BE423" s="96"/>
      <c r="BF423" s="96"/>
      <c r="BG423" s="96"/>
      <c r="BH423" s="96"/>
      <c r="BI423" s="96"/>
      <c r="BJ423" s="96"/>
      <c r="BK423" s="96"/>
      <c r="BL423" s="96"/>
      <c r="BM423" s="96"/>
      <c r="BN423" s="96"/>
      <c r="BO423" s="96"/>
      <c r="BP423" s="96"/>
      <c r="BQ423" s="96"/>
      <c r="BR423" s="96"/>
      <c r="BS423" s="96"/>
      <c r="BT423" s="96"/>
      <c r="BU423" s="96"/>
      <c r="BV423" s="96"/>
      <c r="BW423" s="96"/>
      <c r="BX423" s="96"/>
      <c r="BY423" s="96"/>
      <c r="BZ423" s="96"/>
      <c r="CA423" s="96"/>
      <c r="CB423" s="96"/>
      <c r="CC423" s="96"/>
      <c r="CD423" s="96"/>
      <c r="CE423" s="96"/>
      <c r="CF423" s="96"/>
    </row>
    <row r="424" spans="1:84" ht="20.399999999999999">
      <c r="A424" s="250" t="s">
        <v>4734</v>
      </c>
      <c r="B424" s="250" t="s">
        <v>4744</v>
      </c>
      <c r="C424" s="250"/>
      <c r="D424" s="250" t="s">
        <v>448</v>
      </c>
      <c r="E424" s="250" t="s">
        <v>4745</v>
      </c>
      <c r="F424" s="252" t="str">
        <f t="shared" si="1572"/>
        <v>ASHOKTHOKALA</v>
      </c>
      <c r="G424" s="253">
        <f>919845730444</f>
        <v>919845730444</v>
      </c>
      <c r="H424" s="250" t="s">
        <v>4743</v>
      </c>
      <c r="I424" s="96"/>
      <c r="J424" s="96"/>
      <c r="K424" s="96"/>
      <c r="L424" s="96" t="s">
        <v>3498</v>
      </c>
      <c r="M424" s="96"/>
      <c r="N424" s="96"/>
      <c r="O424" s="96"/>
      <c r="P424" s="96"/>
      <c r="Q424" s="96"/>
      <c r="R424" s="96"/>
      <c r="S424" s="96"/>
      <c r="T424" s="258" t="str">
        <f t="shared" si="2285"/>
        <v>Y</v>
      </c>
      <c r="U424" s="254" t="str">
        <f t="shared" ref="U424:V424" si="2307">IF(OR(($T424 = "Y"),ISNUMBER(SEARCH(U$1, $L424)), ISNUMBER(SEARCH(U$1, $N424)), ISNUMBER(SEARCH(U$1, $P424))), "Y", "")</f>
        <v>Y</v>
      </c>
      <c r="V424" s="258" t="str">
        <f t="shared" si="2307"/>
        <v>Y</v>
      </c>
      <c r="W424" s="254" t="str">
        <f t="shared" ref="W424:X424" si="2308">IF(OR(($V424="Y"),($T424 = "Y"),ISNUMBER(SEARCH(W$1, $L424)), ISNUMBER(SEARCH(W$1, $N424)), ISNUMBER(SEARCH(W$1, $P424))), "Y", "")</f>
        <v>Y</v>
      </c>
      <c r="X424" s="254" t="str">
        <f t="shared" si="2308"/>
        <v>Y</v>
      </c>
      <c r="Y424" s="258" t="str">
        <f t="shared" si="2288"/>
        <v>Y</v>
      </c>
      <c r="Z424" s="254" t="str">
        <f t="shared" ref="Z424:AA424" si="2309">IF(OR(($Y424="Y"),($T424 = "Y"),ISNUMBER(SEARCH(Z$1, $L424)), ISNUMBER(SEARCH(Z$1, $N424)), ISNUMBER(SEARCH(Z$1, $P424))), "Y", "")</f>
        <v>Y</v>
      </c>
      <c r="AA424" s="254" t="str">
        <f t="shared" si="2309"/>
        <v>Y</v>
      </c>
      <c r="AB424" s="254" t="str">
        <f t="shared" ref="AB424:AC424" si="2310">IF(OR(($T424 = "Y"),ISNUMBER(SEARCH(AB$1, $L424)), ISNUMBER(SEARCH(AB$1, $N424)), ISNUMBER(SEARCH(AB$1, $P424))), "Y", "")</f>
        <v>Y</v>
      </c>
      <c r="AC424" s="258" t="str">
        <f t="shared" si="2310"/>
        <v>Y</v>
      </c>
      <c r="AD424" s="254" t="str">
        <f t="shared" ref="AD424:AE424" si="2311">IF(OR(($AC424="Y"),($T424 = "Y"),ISNUMBER(SEARCH(AD$1, $L424)), ISNUMBER(SEARCH(AD$1, $N424)), ISNUMBER(SEARCH(AD$1, $P424))), "Y", "")</f>
        <v>Y</v>
      </c>
      <c r="AE424" s="254" t="str">
        <f t="shared" si="2311"/>
        <v>Y</v>
      </c>
      <c r="AF424" s="254" t="str">
        <f t="shared" si="2292"/>
        <v>Y</v>
      </c>
      <c r="AG424" s="15">
        <f t="shared" si="2293"/>
        <v>9</v>
      </c>
      <c r="AH424" s="250" t="s">
        <v>1752</v>
      </c>
      <c r="AI424" s="96"/>
      <c r="AJ424" s="96"/>
      <c r="AK424" s="96"/>
      <c r="AL424" s="96"/>
      <c r="AM424" s="262"/>
      <c r="AN424" s="96"/>
      <c r="AO424" s="264"/>
      <c r="AP424" s="96"/>
      <c r="AQ424" s="96"/>
      <c r="AR424" s="96"/>
      <c r="AS424" s="96"/>
      <c r="AT424" s="96"/>
      <c r="AU424" s="250" t="s">
        <v>3748</v>
      </c>
      <c r="AV424" s="250" t="s">
        <v>979</v>
      </c>
      <c r="AW424" s="96"/>
      <c r="AX424" s="96"/>
      <c r="AY424" s="96"/>
      <c r="AZ424" s="96"/>
      <c r="BA424" s="96"/>
      <c r="BB424" s="96"/>
      <c r="BC424" s="96"/>
      <c r="BD424" s="96"/>
      <c r="BE424" s="96"/>
      <c r="BF424" s="96"/>
      <c r="BG424" s="96"/>
      <c r="BH424" s="96"/>
      <c r="BI424" s="96"/>
      <c r="BJ424" s="96"/>
      <c r="BK424" s="96"/>
      <c r="BL424" s="96"/>
      <c r="BM424" s="96"/>
      <c r="BN424" s="96"/>
      <c r="BO424" s="96"/>
      <c r="BP424" s="96"/>
      <c r="BQ424" s="96"/>
      <c r="BR424" s="96"/>
      <c r="BS424" s="96"/>
      <c r="BT424" s="96"/>
      <c r="BU424" s="96"/>
      <c r="BV424" s="96"/>
      <c r="BW424" s="96"/>
      <c r="BX424" s="96"/>
      <c r="BY424" s="96"/>
      <c r="BZ424" s="96"/>
      <c r="CA424" s="96"/>
      <c r="CB424" s="96"/>
      <c r="CC424" s="96"/>
      <c r="CD424" s="96"/>
      <c r="CE424" s="96"/>
      <c r="CF424" s="96"/>
    </row>
    <row r="425" spans="1:84" ht="20.399999999999999">
      <c r="A425" s="250" t="s">
        <v>4734</v>
      </c>
      <c r="B425" s="250" t="s">
        <v>4741</v>
      </c>
      <c r="C425" s="250"/>
      <c r="D425" s="250" t="s">
        <v>4746</v>
      </c>
      <c r="E425" s="250" t="s">
        <v>4742</v>
      </c>
      <c r="F425" s="252" t="str">
        <f t="shared" si="1572"/>
        <v>RAJASHREEYADA</v>
      </c>
      <c r="G425" s="253">
        <f>918985734854</f>
        <v>918985734854</v>
      </c>
      <c r="H425" s="250" t="s">
        <v>4743</v>
      </c>
      <c r="I425" s="96"/>
      <c r="J425" s="96"/>
      <c r="K425" s="96"/>
      <c r="L425" s="96" t="s">
        <v>3498</v>
      </c>
      <c r="M425" s="96"/>
      <c r="N425" s="96"/>
      <c r="O425" s="96"/>
      <c r="P425" s="96"/>
      <c r="Q425" s="96"/>
      <c r="R425" s="96"/>
      <c r="S425" s="96"/>
      <c r="T425" s="258" t="str">
        <f t="shared" si="2285"/>
        <v>Y</v>
      </c>
      <c r="U425" s="254" t="str">
        <f t="shared" ref="U425:V425" si="2312">IF(OR(($T425 = "Y"),ISNUMBER(SEARCH(U$1, $L425)), ISNUMBER(SEARCH(U$1, $N425)), ISNUMBER(SEARCH(U$1, $P425))), "Y", "")</f>
        <v>Y</v>
      </c>
      <c r="V425" s="258" t="str">
        <f t="shared" si="2312"/>
        <v>Y</v>
      </c>
      <c r="W425" s="254" t="str">
        <f t="shared" ref="W425:X425" si="2313">IF(OR(($V425="Y"),($T425 = "Y"),ISNUMBER(SEARCH(W$1, $L425)), ISNUMBER(SEARCH(W$1, $N425)), ISNUMBER(SEARCH(W$1, $P425))), "Y", "")</f>
        <v>Y</v>
      </c>
      <c r="X425" s="254" t="str">
        <f t="shared" si="2313"/>
        <v>Y</v>
      </c>
      <c r="Y425" s="258" t="str">
        <f t="shared" si="2288"/>
        <v>Y</v>
      </c>
      <c r="Z425" s="254" t="str">
        <f t="shared" ref="Z425:AA425" si="2314">IF(OR(($Y425="Y"),($T425 = "Y"),ISNUMBER(SEARCH(Z$1, $L425)), ISNUMBER(SEARCH(Z$1, $N425)), ISNUMBER(SEARCH(Z$1, $P425))), "Y", "")</f>
        <v>Y</v>
      </c>
      <c r="AA425" s="254" t="str">
        <f t="shared" si="2314"/>
        <v>Y</v>
      </c>
      <c r="AB425" s="254" t="str">
        <f t="shared" ref="AB425:AC425" si="2315">IF(OR(($T425 = "Y"),ISNUMBER(SEARCH(AB$1, $L425)), ISNUMBER(SEARCH(AB$1, $N425)), ISNUMBER(SEARCH(AB$1, $P425))), "Y", "")</f>
        <v>Y</v>
      </c>
      <c r="AC425" s="258" t="str">
        <f t="shared" si="2315"/>
        <v>Y</v>
      </c>
      <c r="AD425" s="254" t="str">
        <f t="shared" ref="AD425:AE425" si="2316">IF(OR(($AC425="Y"),($T425 = "Y"),ISNUMBER(SEARCH(AD$1, $L425)), ISNUMBER(SEARCH(AD$1, $N425)), ISNUMBER(SEARCH(AD$1, $P425))), "Y", "")</f>
        <v>Y</v>
      </c>
      <c r="AE425" s="254" t="str">
        <f t="shared" si="2316"/>
        <v>Y</v>
      </c>
      <c r="AF425" s="254" t="str">
        <f t="shared" si="2292"/>
        <v>Y</v>
      </c>
      <c r="AG425" s="15">
        <f t="shared" si="2293"/>
        <v>9</v>
      </c>
      <c r="AH425" s="250" t="s">
        <v>3546</v>
      </c>
      <c r="AI425" s="96"/>
      <c r="AJ425" s="96"/>
      <c r="AK425" s="96"/>
      <c r="AL425" s="96"/>
      <c r="AM425" s="262"/>
      <c r="AN425" s="96"/>
      <c r="AO425" s="264"/>
      <c r="AP425" s="96"/>
      <c r="AQ425" s="96"/>
      <c r="AR425" s="96"/>
      <c r="AS425" s="96"/>
      <c r="AT425" s="96"/>
      <c r="AU425" s="250" t="s">
        <v>2662</v>
      </c>
      <c r="AV425" s="250" t="s">
        <v>979</v>
      </c>
      <c r="AW425" s="96"/>
      <c r="AX425" s="96"/>
      <c r="AY425" s="96"/>
      <c r="AZ425" s="96"/>
      <c r="BA425" s="96"/>
      <c r="BB425" s="96"/>
      <c r="BC425" s="96"/>
      <c r="BD425" s="96"/>
      <c r="BE425" s="96"/>
      <c r="BF425" s="96"/>
      <c r="BG425" s="96"/>
      <c r="BH425" s="96"/>
      <c r="BI425" s="96"/>
      <c r="BJ425" s="96"/>
      <c r="BK425" s="96"/>
      <c r="BL425" s="96"/>
      <c r="BM425" s="96"/>
      <c r="BN425" s="96"/>
      <c r="BO425" s="96"/>
      <c r="BP425" s="96"/>
      <c r="BQ425" s="96"/>
      <c r="BR425" s="96"/>
      <c r="BS425" s="96"/>
      <c r="BT425" s="96"/>
      <c r="BU425" s="96"/>
      <c r="BV425" s="96"/>
      <c r="BW425" s="96"/>
      <c r="BX425" s="96"/>
      <c r="BY425" s="96"/>
      <c r="BZ425" s="96"/>
      <c r="CA425" s="96"/>
      <c r="CB425" s="96"/>
      <c r="CC425" s="96"/>
      <c r="CD425" s="96"/>
      <c r="CE425" s="96"/>
      <c r="CF425" s="96"/>
    </row>
    <row r="426" spans="1:84" ht="20.399999999999999">
      <c r="A426" s="250" t="s">
        <v>4734</v>
      </c>
      <c r="B426" s="250" t="s">
        <v>52</v>
      </c>
      <c r="C426" s="272"/>
      <c r="D426" s="272" t="s">
        <v>3816</v>
      </c>
      <c r="E426" s="250" t="s">
        <v>54</v>
      </c>
      <c r="F426" s="252" t="str">
        <f t="shared" si="1572"/>
        <v>SAI JEEVANGULLAPALLI</v>
      </c>
      <c r="G426" s="253">
        <v>4697659014</v>
      </c>
      <c r="H426" s="250" t="s">
        <v>18</v>
      </c>
      <c r="I426" s="250" t="s">
        <v>20</v>
      </c>
      <c r="J426" s="96"/>
      <c r="K426" s="96"/>
      <c r="L426" s="96"/>
      <c r="M426" s="96"/>
      <c r="N426" s="96"/>
      <c r="O426" s="96"/>
      <c r="P426" s="96"/>
      <c r="Q426" s="96"/>
      <c r="R426" s="96"/>
      <c r="S426" s="96"/>
      <c r="T426" s="255" t="str">
        <f t="shared" si="2285"/>
        <v/>
      </c>
      <c r="U426" s="96" t="str">
        <f t="shared" ref="U426:V426" si="2317">IF(OR(($T426 = "Y"),ISNUMBER(SEARCH(U$1, $L426)), ISNUMBER(SEARCH(U$1, $N426)), ISNUMBER(SEARCH(U$1, $P426))), "Y", "")</f>
        <v/>
      </c>
      <c r="V426" s="255" t="str">
        <f t="shared" si="2317"/>
        <v/>
      </c>
      <c r="W426" s="96" t="str">
        <f t="shared" ref="W426:X426" si="2318">IF(OR(($V426="Y"),($T426 = "Y"),ISNUMBER(SEARCH(W$1, $L426)), ISNUMBER(SEARCH(W$1, $N426)), ISNUMBER(SEARCH(W$1, $P426))), "Y", "")</f>
        <v/>
      </c>
      <c r="X426" s="96" t="str">
        <f t="shared" si="2318"/>
        <v/>
      </c>
      <c r="Y426" s="255" t="str">
        <f t="shared" si="2288"/>
        <v/>
      </c>
      <c r="Z426" s="96" t="str">
        <f t="shared" ref="Z426:AA426" si="2319">IF(OR(($Y426="Y"),($T426 = "Y"),ISNUMBER(SEARCH(Z$1, $L426)), ISNUMBER(SEARCH(Z$1, $N426)), ISNUMBER(SEARCH(Z$1, $P426))), "Y", "")</f>
        <v/>
      </c>
      <c r="AA426" s="96" t="str">
        <f t="shared" si="2319"/>
        <v/>
      </c>
      <c r="AB426" s="96" t="str">
        <f t="shared" ref="AB426:AC426" si="2320">IF(OR(($T426 = "Y"),ISNUMBER(SEARCH(AB$1, $L426)), ISNUMBER(SEARCH(AB$1, $N426)), ISNUMBER(SEARCH(AB$1, $P426))), "Y", "")</f>
        <v/>
      </c>
      <c r="AC426" s="255" t="str">
        <f t="shared" si="2320"/>
        <v/>
      </c>
      <c r="AD426" s="96" t="str">
        <f t="shared" ref="AD426:AE426" si="2321">IF(OR(($AC426="Y"),($T426 = "Y"),ISNUMBER(SEARCH(AD$1, $L426)), ISNUMBER(SEARCH(AD$1, $N426)), ISNUMBER(SEARCH(AD$1, $P426))), "Y", "")</f>
        <v/>
      </c>
      <c r="AE426" s="96" t="str">
        <f t="shared" si="2321"/>
        <v/>
      </c>
      <c r="AF426" s="96" t="str">
        <f t="shared" si="2292"/>
        <v/>
      </c>
      <c r="AG426" s="15">
        <f t="shared" si="2293"/>
        <v>0</v>
      </c>
      <c r="AH426" s="250" t="s">
        <v>1752</v>
      </c>
      <c r="AI426" s="96"/>
      <c r="AJ426" s="96"/>
      <c r="AK426" s="96"/>
      <c r="AL426" s="96"/>
      <c r="AM426" s="262"/>
      <c r="AN426" s="96"/>
      <c r="AO426" s="264"/>
      <c r="AP426" s="96"/>
      <c r="AQ426" s="96"/>
      <c r="AR426" s="96"/>
      <c r="AS426" s="96"/>
      <c r="AT426" s="96"/>
      <c r="AU426" s="250" t="s">
        <v>174</v>
      </c>
      <c r="AV426" s="96"/>
      <c r="AW426" s="96"/>
      <c r="AX426" s="96"/>
      <c r="AY426" s="96"/>
      <c r="AZ426" s="96"/>
      <c r="BA426" s="96"/>
      <c r="BB426" s="96"/>
      <c r="BC426" s="96"/>
      <c r="BD426" s="96"/>
      <c r="BE426" s="96"/>
      <c r="BF426" s="96"/>
      <c r="BG426" s="96"/>
      <c r="BH426" s="96"/>
      <c r="BI426" s="96"/>
      <c r="BJ426" s="96"/>
      <c r="BK426" s="96"/>
      <c r="BL426" s="96"/>
      <c r="BM426" s="96"/>
      <c r="BN426" s="96"/>
      <c r="BO426" s="96"/>
      <c r="BP426" s="96"/>
      <c r="BQ426" s="96"/>
      <c r="BR426" s="96"/>
      <c r="BS426" s="96"/>
      <c r="BT426" s="96"/>
      <c r="BU426" s="96"/>
      <c r="BV426" s="96"/>
      <c r="BW426" s="96"/>
      <c r="BX426" s="96"/>
      <c r="BY426" s="96"/>
      <c r="BZ426" s="96"/>
      <c r="CA426" s="96"/>
      <c r="CB426" s="96"/>
      <c r="CC426" s="96"/>
      <c r="CD426" s="96"/>
      <c r="CE426" s="96"/>
      <c r="CF426" s="96"/>
    </row>
    <row r="427" spans="1:84" ht="20.399999999999999">
      <c r="A427" s="250" t="s">
        <v>4734</v>
      </c>
      <c r="B427" s="96"/>
      <c r="C427" s="308"/>
      <c r="D427" s="308" t="s">
        <v>4747</v>
      </c>
      <c r="E427" s="250" t="s">
        <v>475</v>
      </c>
      <c r="F427" s="252" t="str">
        <f t="shared" si="1572"/>
        <v>SRUTAJAYANTHI</v>
      </c>
      <c r="G427" s="96"/>
      <c r="H427" s="96"/>
      <c r="I427" s="96"/>
      <c r="J427" s="96"/>
      <c r="K427" s="96"/>
      <c r="L427" s="96" t="s">
        <v>3498</v>
      </c>
      <c r="M427" s="96"/>
      <c r="N427" s="96"/>
      <c r="O427" s="96"/>
      <c r="P427" s="96"/>
      <c r="Q427" s="96"/>
      <c r="R427" s="96"/>
      <c r="S427" s="96"/>
      <c r="T427" s="258" t="str">
        <f t="shared" si="2285"/>
        <v>Y</v>
      </c>
      <c r="U427" s="254" t="str">
        <f t="shared" ref="U427:V427" si="2322">IF(OR(($T427 = "Y"),ISNUMBER(SEARCH(U$1, $L427)), ISNUMBER(SEARCH(U$1, $N427)), ISNUMBER(SEARCH(U$1, $P427))), "Y", "")</f>
        <v>Y</v>
      </c>
      <c r="V427" s="258" t="str">
        <f t="shared" si="2322"/>
        <v>Y</v>
      </c>
      <c r="W427" s="254" t="str">
        <f t="shared" ref="W427:X427" si="2323">IF(OR(($V427="Y"),($T427 = "Y"),ISNUMBER(SEARCH(W$1, $L427)), ISNUMBER(SEARCH(W$1, $N427)), ISNUMBER(SEARCH(W$1, $P427))), "Y", "")</f>
        <v>Y</v>
      </c>
      <c r="X427" s="254" t="str">
        <f t="shared" si="2323"/>
        <v>Y</v>
      </c>
      <c r="Y427" s="258" t="str">
        <f t="shared" si="2288"/>
        <v>Y</v>
      </c>
      <c r="Z427" s="254" t="str">
        <f t="shared" ref="Z427:AA427" si="2324">IF(OR(($Y427="Y"),($T427 = "Y"),ISNUMBER(SEARCH(Z$1, $L427)), ISNUMBER(SEARCH(Z$1, $N427)), ISNUMBER(SEARCH(Z$1, $P427))), "Y", "")</f>
        <v>Y</v>
      </c>
      <c r="AA427" s="254" t="str">
        <f t="shared" si="2324"/>
        <v>Y</v>
      </c>
      <c r="AB427" s="254" t="str">
        <f t="shared" ref="AB427:AC427" si="2325">IF(OR(($T427 = "Y"),ISNUMBER(SEARCH(AB$1, $L427)), ISNUMBER(SEARCH(AB$1, $N427)), ISNUMBER(SEARCH(AB$1, $P427))), "Y", "")</f>
        <v>Y</v>
      </c>
      <c r="AC427" s="258" t="str">
        <f t="shared" si="2325"/>
        <v>Y</v>
      </c>
      <c r="AD427" s="254" t="str">
        <f t="shared" ref="AD427:AE427" si="2326">IF(OR(($AC427="Y"),($T427 = "Y"),ISNUMBER(SEARCH(AD$1, $L427)), ISNUMBER(SEARCH(AD$1, $N427)), ISNUMBER(SEARCH(AD$1, $P427))), "Y", "")</f>
        <v>Y</v>
      </c>
      <c r="AE427" s="254" t="str">
        <f t="shared" si="2326"/>
        <v>Y</v>
      </c>
      <c r="AF427" s="254" t="str">
        <f t="shared" si="2292"/>
        <v>Y</v>
      </c>
      <c r="AG427" s="15">
        <f t="shared" si="2293"/>
        <v>9</v>
      </c>
      <c r="AH427" s="250" t="s">
        <v>3563</v>
      </c>
      <c r="AI427" s="96"/>
      <c r="AJ427" s="96"/>
      <c r="AK427" s="96"/>
      <c r="AL427" s="96"/>
      <c r="AM427" s="262"/>
      <c r="AN427" s="96"/>
      <c r="AO427" s="264"/>
      <c r="AP427" s="96"/>
      <c r="AQ427" s="96"/>
      <c r="AR427" s="96"/>
      <c r="AS427" s="96"/>
      <c r="AT427" s="96"/>
      <c r="AU427" s="96"/>
      <c r="AV427" s="250" t="s">
        <v>979</v>
      </c>
      <c r="AW427" s="96"/>
      <c r="AX427" s="96"/>
      <c r="AY427" s="96"/>
      <c r="AZ427" s="96"/>
      <c r="BA427" s="96"/>
      <c r="BB427" s="96"/>
      <c r="BC427" s="96"/>
      <c r="BD427" s="96"/>
      <c r="BE427" s="96"/>
      <c r="BF427" s="96"/>
      <c r="BG427" s="96"/>
      <c r="BH427" s="96"/>
      <c r="BI427" s="96"/>
      <c r="BJ427" s="96"/>
      <c r="BK427" s="96"/>
      <c r="BL427" s="96"/>
      <c r="BM427" s="96"/>
      <c r="BN427" s="96"/>
      <c r="BO427" s="96"/>
      <c r="BP427" s="96"/>
      <c r="BQ427" s="96"/>
      <c r="BR427" s="96"/>
      <c r="BS427" s="96"/>
      <c r="BT427" s="96"/>
      <c r="BU427" s="96"/>
      <c r="BV427" s="96"/>
      <c r="BW427" s="96"/>
      <c r="BX427" s="96"/>
      <c r="BY427" s="96"/>
      <c r="BZ427" s="96"/>
      <c r="CA427" s="96"/>
      <c r="CB427" s="96"/>
      <c r="CC427" s="96"/>
      <c r="CD427" s="96"/>
      <c r="CE427" s="96"/>
      <c r="CF427" s="96"/>
    </row>
    <row r="428" spans="1:84" ht="20.399999999999999">
      <c r="A428" s="250" t="s">
        <v>4734</v>
      </c>
      <c r="B428" s="96"/>
      <c r="C428" s="308"/>
      <c r="D428" s="308" t="s">
        <v>4748</v>
      </c>
      <c r="E428" s="250" t="s">
        <v>4749</v>
      </c>
      <c r="F428" s="252" t="str">
        <f t="shared" si="1572"/>
        <v>NIYATICHERAVU</v>
      </c>
      <c r="G428" s="96"/>
      <c r="H428" s="96"/>
      <c r="I428" s="96"/>
      <c r="J428" s="96"/>
      <c r="K428" s="96"/>
      <c r="L428" s="96" t="s">
        <v>3498</v>
      </c>
      <c r="M428" s="96"/>
      <c r="N428" s="96"/>
      <c r="O428" s="96"/>
      <c r="P428" s="96"/>
      <c r="Q428" s="96"/>
      <c r="R428" s="96"/>
      <c r="S428" s="96"/>
      <c r="T428" s="258" t="str">
        <f t="shared" si="2285"/>
        <v>Y</v>
      </c>
      <c r="U428" s="254" t="str">
        <f t="shared" ref="U428:V428" si="2327">IF(OR(($T428 = "Y"),ISNUMBER(SEARCH(U$1, $L428)), ISNUMBER(SEARCH(U$1, $N428)), ISNUMBER(SEARCH(U$1, $P428))), "Y", "")</f>
        <v>Y</v>
      </c>
      <c r="V428" s="258" t="str">
        <f t="shared" si="2327"/>
        <v>Y</v>
      </c>
      <c r="W428" s="254" t="str">
        <f t="shared" ref="W428:X428" si="2328">IF(OR(($V428="Y"),($T428 = "Y"),ISNUMBER(SEARCH(W$1, $L428)), ISNUMBER(SEARCH(W$1, $N428)), ISNUMBER(SEARCH(W$1, $P428))), "Y", "")</f>
        <v>Y</v>
      </c>
      <c r="X428" s="254" t="str">
        <f t="shared" si="2328"/>
        <v>Y</v>
      </c>
      <c r="Y428" s="258" t="str">
        <f t="shared" si="2288"/>
        <v>Y</v>
      </c>
      <c r="Z428" s="254" t="str">
        <f t="shared" ref="Z428:AA428" si="2329">IF(OR(($Y428="Y"),($T428 = "Y"),ISNUMBER(SEARCH(Z$1, $L428)), ISNUMBER(SEARCH(Z$1, $N428)), ISNUMBER(SEARCH(Z$1, $P428))), "Y", "")</f>
        <v>Y</v>
      </c>
      <c r="AA428" s="254" t="str">
        <f t="shared" si="2329"/>
        <v>Y</v>
      </c>
      <c r="AB428" s="254" t="str">
        <f t="shared" ref="AB428:AC428" si="2330">IF(OR(($T428 = "Y"),ISNUMBER(SEARCH(AB$1, $L428)), ISNUMBER(SEARCH(AB$1, $N428)), ISNUMBER(SEARCH(AB$1, $P428))), "Y", "")</f>
        <v>Y</v>
      </c>
      <c r="AC428" s="258" t="str">
        <f t="shared" si="2330"/>
        <v>Y</v>
      </c>
      <c r="AD428" s="254" t="str">
        <f t="shared" ref="AD428:AE428" si="2331">IF(OR(($AC428="Y"),($T428 = "Y"),ISNUMBER(SEARCH(AD$1, $L428)), ISNUMBER(SEARCH(AD$1, $N428)), ISNUMBER(SEARCH(AD$1, $P428))), "Y", "")</f>
        <v>Y</v>
      </c>
      <c r="AE428" s="254" t="str">
        <f t="shared" si="2331"/>
        <v>Y</v>
      </c>
      <c r="AF428" s="254" t="str">
        <f t="shared" si="2292"/>
        <v>Y</v>
      </c>
      <c r="AG428" s="15">
        <f t="shared" si="2293"/>
        <v>9</v>
      </c>
      <c r="AH428" s="250" t="s">
        <v>3563</v>
      </c>
      <c r="AI428" s="96"/>
      <c r="AJ428" s="96"/>
      <c r="AK428" s="96"/>
      <c r="AL428" s="96"/>
      <c r="AM428" s="262"/>
      <c r="AN428" s="96"/>
      <c r="AO428" s="264"/>
      <c r="AP428" s="96"/>
      <c r="AQ428" s="96"/>
      <c r="AR428" s="96"/>
      <c r="AS428" s="96"/>
      <c r="AT428" s="96"/>
      <c r="AU428" s="96"/>
      <c r="AV428" s="250" t="s">
        <v>979</v>
      </c>
      <c r="AW428" s="96"/>
      <c r="AX428" s="96"/>
      <c r="AY428" s="96"/>
      <c r="AZ428" s="96"/>
      <c r="BA428" s="96"/>
      <c r="BB428" s="96"/>
      <c r="BC428" s="96"/>
      <c r="BD428" s="96"/>
      <c r="BE428" s="96"/>
      <c r="BF428" s="96"/>
      <c r="BG428" s="96"/>
      <c r="BH428" s="96"/>
      <c r="BI428" s="96"/>
      <c r="BJ428" s="96"/>
      <c r="BK428" s="96"/>
      <c r="BL428" s="96"/>
      <c r="BM428" s="96"/>
      <c r="BN428" s="96"/>
      <c r="BO428" s="96"/>
      <c r="BP428" s="96"/>
      <c r="BQ428" s="96"/>
      <c r="BR428" s="96"/>
      <c r="BS428" s="96"/>
      <c r="BT428" s="96"/>
      <c r="BU428" s="96"/>
      <c r="BV428" s="96"/>
      <c r="BW428" s="96"/>
      <c r="BX428" s="96"/>
      <c r="BY428" s="96"/>
      <c r="BZ428" s="96"/>
      <c r="CA428" s="96"/>
      <c r="CB428" s="96"/>
      <c r="CC428" s="96"/>
      <c r="CD428" s="96"/>
      <c r="CE428" s="96"/>
      <c r="CF428" s="96"/>
    </row>
    <row r="429" spans="1:84" ht="20.399999999999999">
      <c r="A429" s="96"/>
      <c r="B429" s="96"/>
      <c r="C429" s="250"/>
      <c r="D429" s="250" t="s">
        <v>4750</v>
      </c>
      <c r="E429" s="96"/>
      <c r="F429" s="252" t="str">
        <f t="shared" si="1572"/>
        <v>WELCOME TEAM</v>
      </c>
      <c r="G429" s="96"/>
      <c r="H429" s="96"/>
      <c r="I429" s="96"/>
      <c r="J429" s="96"/>
      <c r="K429" s="96"/>
      <c r="L429" s="96"/>
      <c r="M429" s="96"/>
      <c r="N429" s="96"/>
      <c r="O429" s="96"/>
      <c r="P429" s="96"/>
      <c r="Q429" s="96"/>
      <c r="R429" s="96"/>
      <c r="S429" s="96"/>
      <c r="T429" s="255" t="str">
        <f t="shared" si="2285"/>
        <v/>
      </c>
      <c r="U429" s="96" t="str">
        <f t="shared" ref="U429:V429" si="2332">IF(OR(($T429 = "Y"),ISNUMBER(SEARCH(U$1, $L429)), ISNUMBER(SEARCH(U$1, $N429)), ISNUMBER(SEARCH(U$1, $P429))), "Y", "")</f>
        <v/>
      </c>
      <c r="V429" s="255" t="str">
        <f t="shared" si="2332"/>
        <v/>
      </c>
      <c r="W429" s="96" t="str">
        <f t="shared" ref="W429:X429" si="2333">IF(OR(($V429="Y"),($T429 = "Y"),ISNUMBER(SEARCH(W$1, $L429)), ISNUMBER(SEARCH(W$1, $N429)), ISNUMBER(SEARCH(W$1, $P429))), "Y", "")</f>
        <v/>
      </c>
      <c r="X429" s="96" t="str">
        <f t="shared" si="2333"/>
        <v/>
      </c>
      <c r="Y429" s="255" t="str">
        <f t="shared" si="2288"/>
        <v/>
      </c>
      <c r="Z429" s="96" t="str">
        <f t="shared" ref="Z429:AA429" si="2334">IF(OR(($Y429="Y"),($T429 = "Y"),ISNUMBER(SEARCH(Z$1, $L429)), ISNUMBER(SEARCH(Z$1, $N429)), ISNUMBER(SEARCH(Z$1, $P429))), "Y", "")</f>
        <v/>
      </c>
      <c r="AA429" s="96" t="str">
        <f t="shared" si="2334"/>
        <v/>
      </c>
      <c r="AB429" s="96" t="str">
        <f t="shared" ref="AB429:AC429" si="2335">IF(OR(($T429 = "Y"),ISNUMBER(SEARCH(AB$1, $L429)), ISNUMBER(SEARCH(AB$1, $N429)), ISNUMBER(SEARCH(AB$1, $P429))), "Y", "")</f>
        <v/>
      </c>
      <c r="AC429" s="255" t="str">
        <f t="shared" si="2335"/>
        <v/>
      </c>
      <c r="AD429" s="96" t="str">
        <f t="shared" ref="AD429:AE429" si="2336">IF(OR(($AC429="Y"),($T429 = "Y"),ISNUMBER(SEARCH(AD$1, $L429)), ISNUMBER(SEARCH(AD$1, $N429)), ISNUMBER(SEARCH(AD$1, $P429))), "Y", "")</f>
        <v/>
      </c>
      <c r="AE429" s="96" t="str">
        <f t="shared" si="2336"/>
        <v/>
      </c>
      <c r="AF429" s="96" t="str">
        <f t="shared" si="2292"/>
        <v/>
      </c>
      <c r="AG429" s="15">
        <f t="shared" si="2293"/>
        <v>0</v>
      </c>
      <c r="AH429" s="250" t="s">
        <v>1752</v>
      </c>
      <c r="AI429" s="96"/>
      <c r="AJ429" s="96"/>
      <c r="AK429" s="96"/>
      <c r="AL429" s="96"/>
      <c r="AM429" s="262"/>
      <c r="AN429" s="96"/>
      <c r="AO429" s="264"/>
      <c r="AP429" s="96"/>
      <c r="AQ429" s="96"/>
      <c r="AR429" s="96"/>
      <c r="AS429" s="96"/>
      <c r="AT429" s="96"/>
      <c r="AU429" s="96"/>
      <c r="AV429" s="253">
        <v>5</v>
      </c>
      <c r="AW429" s="96"/>
      <c r="AX429" s="96"/>
      <c r="AY429" s="96"/>
      <c r="AZ429" s="96"/>
      <c r="BA429" s="96"/>
      <c r="BB429" s="96"/>
      <c r="BC429" s="96"/>
      <c r="BD429" s="96"/>
      <c r="BE429" s="96"/>
      <c r="BF429" s="96"/>
      <c r="BG429" s="96"/>
      <c r="BH429" s="96"/>
      <c r="BI429" s="96"/>
      <c r="BJ429" s="96"/>
      <c r="BK429" s="96"/>
      <c r="BL429" s="96"/>
      <c r="BM429" s="96"/>
      <c r="BN429" s="96"/>
      <c r="BO429" s="96"/>
      <c r="BP429" s="96"/>
      <c r="BQ429" s="96"/>
      <c r="BR429" s="96"/>
      <c r="BS429" s="96"/>
      <c r="BT429" s="96"/>
      <c r="BU429" s="96"/>
      <c r="BV429" s="96"/>
      <c r="BW429" s="96"/>
      <c r="BX429" s="96"/>
      <c r="BY429" s="96"/>
      <c r="BZ429" s="96"/>
      <c r="CA429" s="96"/>
      <c r="CB429" s="96"/>
      <c r="CC429" s="96"/>
      <c r="CD429" s="96"/>
      <c r="CE429" s="96"/>
      <c r="CF429" s="96"/>
    </row>
    <row r="430" spans="1:84" ht="20.399999999999999">
      <c r="A430" s="250" t="s">
        <v>4751</v>
      </c>
      <c r="B430" s="250" t="s">
        <v>4752</v>
      </c>
      <c r="C430" s="250"/>
      <c r="D430" s="250" t="s">
        <v>4753</v>
      </c>
      <c r="E430" s="250" t="s">
        <v>4754</v>
      </c>
      <c r="F430" s="252" t="str">
        <f t="shared" si="1572"/>
        <v>BALAJIPARTHASARATHY</v>
      </c>
      <c r="G430" s="96"/>
      <c r="H430" s="96"/>
      <c r="I430" s="96"/>
      <c r="J430" s="96"/>
      <c r="K430" s="96"/>
      <c r="L430" s="12" t="s">
        <v>3504</v>
      </c>
      <c r="M430" s="96"/>
      <c r="N430" s="96"/>
      <c r="O430" s="96"/>
      <c r="P430" s="96"/>
      <c r="Q430" s="96"/>
      <c r="R430" s="96"/>
      <c r="S430" s="96"/>
      <c r="T430" s="255" t="str">
        <f t="shared" si="2285"/>
        <v/>
      </c>
      <c r="U430" s="96" t="str">
        <f t="shared" ref="U430:V430" si="2337">IF(OR(($T430 = "Y"),ISNUMBER(SEARCH(U$1, $L430)), ISNUMBER(SEARCH(U$1, $N430)), ISNUMBER(SEARCH(U$1, $P430))), "Y", "")</f>
        <v/>
      </c>
      <c r="V430" s="255" t="str">
        <f t="shared" si="2337"/>
        <v/>
      </c>
      <c r="W430" s="96" t="str">
        <f t="shared" ref="W430:X430" si="2338">IF(OR(($V430="Y"),($T430 = "Y"),ISNUMBER(SEARCH(W$1, $L430)), ISNUMBER(SEARCH(W$1, $N430)), ISNUMBER(SEARCH(W$1, $P430))), "Y", "")</f>
        <v/>
      </c>
      <c r="X430" s="96" t="str">
        <f t="shared" si="2338"/>
        <v/>
      </c>
      <c r="Y430" s="255" t="str">
        <f t="shared" si="2288"/>
        <v/>
      </c>
      <c r="Z430" s="254" t="str">
        <f t="shared" ref="Z430:AA430" si="2339">IF(OR(($Y430="Y"),($T430 = "Y"),ISNUMBER(SEARCH(Z$1, $L430)), ISNUMBER(SEARCH(Z$1, $N430)), ISNUMBER(SEARCH(Z$1, $P430))), "Y", "")</f>
        <v>Y</v>
      </c>
      <c r="AA430" s="96" t="str">
        <f t="shared" si="2339"/>
        <v/>
      </c>
      <c r="AB430" s="96" t="str">
        <f t="shared" ref="AB430:AC430" si="2340">IF(OR(($T430 = "Y"),ISNUMBER(SEARCH(AB$1, $L430)), ISNUMBER(SEARCH(AB$1, $N430)), ISNUMBER(SEARCH(AB$1, $P430))), "Y", "")</f>
        <v/>
      </c>
      <c r="AC430" s="255" t="str">
        <f t="shared" si="2340"/>
        <v/>
      </c>
      <c r="AD430" s="96" t="str">
        <f t="shared" ref="AD430:AE430" si="2341">IF(OR(($AC430="Y"),($T430 = "Y"),ISNUMBER(SEARCH(AD$1, $L430)), ISNUMBER(SEARCH(AD$1, $N430)), ISNUMBER(SEARCH(AD$1, $P430))), "Y", "")</f>
        <v/>
      </c>
      <c r="AE430" s="96" t="str">
        <f t="shared" si="2341"/>
        <v/>
      </c>
      <c r="AF430" s="96" t="str">
        <f t="shared" si="2292"/>
        <v/>
      </c>
      <c r="AG430" s="15">
        <f t="shared" si="2293"/>
        <v>1</v>
      </c>
      <c r="AH430" s="250" t="s">
        <v>1746</v>
      </c>
      <c r="AI430" s="96"/>
      <c r="AJ430" s="96"/>
      <c r="AK430" s="96"/>
      <c r="AL430" s="96"/>
      <c r="AM430" s="262"/>
      <c r="AN430" s="96"/>
      <c r="AO430" s="264"/>
      <c r="AP430" s="96"/>
      <c r="AQ430" s="96"/>
      <c r="AR430" s="96"/>
      <c r="AS430" s="96"/>
      <c r="AT430" s="96"/>
      <c r="AU430" s="250" t="s">
        <v>1727</v>
      </c>
      <c r="AV430" s="250" t="s">
        <v>979</v>
      </c>
      <c r="AW430" s="96"/>
      <c r="AX430" s="96"/>
      <c r="AY430" s="96"/>
      <c r="AZ430" s="96"/>
      <c r="BA430" s="96"/>
      <c r="BB430" s="96"/>
      <c r="BC430" s="96"/>
      <c r="BD430" s="96"/>
      <c r="BE430" s="96"/>
      <c r="BF430" s="96"/>
      <c r="BG430" s="96"/>
      <c r="BH430" s="96"/>
      <c r="BI430" s="96"/>
      <c r="BJ430" s="96"/>
      <c r="BK430" s="96"/>
      <c r="BL430" s="96"/>
      <c r="BM430" s="96"/>
      <c r="BN430" s="96"/>
      <c r="BO430" s="96"/>
      <c r="BP430" s="96"/>
      <c r="BQ430" s="96"/>
      <c r="BR430" s="96"/>
      <c r="BS430" s="96"/>
      <c r="BT430" s="96"/>
      <c r="BU430" s="96"/>
      <c r="BV430" s="96"/>
      <c r="BW430" s="96"/>
      <c r="BX430" s="96"/>
      <c r="BY430" s="96"/>
      <c r="BZ430" s="96"/>
      <c r="CA430" s="96"/>
      <c r="CB430" s="96"/>
      <c r="CC430" s="96"/>
      <c r="CD430" s="96"/>
      <c r="CE430" s="96"/>
      <c r="CF430" s="96"/>
    </row>
    <row r="431" spans="1:84" ht="20.399999999999999">
      <c r="A431" s="96"/>
      <c r="B431" s="250" t="s">
        <v>3667</v>
      </c>
      <c r="C431" s="96"/>
      <c r="D431" s="96" t="s">
        <v>4755</v>
      </c>
      <c r="E431" s="96"/>
      <c r="F431" s="252" t="str">
        <f t="shared" si="1572"/>
        <v>ANJANI - 3RD JULY</v>
      </c>
      <c r="G431" s="96"/>
      <c r="H431" s="96"/>
      <c r="I431" s="96"/>
      <c r="J431" s="96"/>
      <c r="K431" s="96"/>
      <c r="L431" s="96"/>
      <c r="M431" s="96"/>
      <c r="N431" s="96"/>
      <c r="O431" s="96"/>
      <c r="P431" s="96"/>
      <c r="Q431" s="96"/>
      <c r="R431" s="96"/>
      <c r="S431" s="96"/>
      <c r="T431" s="255" t="str">
        <f t="shared" si="2285"/>
        <v/>
      </c>
      <c r="U431" s="96" t="str">
        <f t="shared" ref="U431:V431" si="2342">IF(OR(($T431 = "Y"),ISNUMBER(SEARCH(U$1, $L431)), ISNUMBER(SEARCH(U$1, $N431)), ISNUMBER(SEARCH(U$1, $P431))), "Y", "")</f>
        <v/>
      </c>
      <c r="V431" s="255" t="str">
        <f t="shared" si="2342"/>
        <v/>
      </c>
      <c r="W431" s="96" t="str">
        <f t="shared" ref="W431:X431" si="2343">IF(OR(($V431="Y"),($T431 = "Y"),ISNUMBER(SEARCH(W$1, $L431)), ISNUMBER(SEARCH(W$1, $N431)), ISNUMBER(SEARCH(W$1, $P431))), "Y", "")</f>
        <v/>
      </c>
      <c r="X431" s="96" t="str">
        <f t="shared" si="2343"/>
        <v/>
      </c>
      <c r="Y431" s="255" t="str">
        <f t="shared" si="2288"/>
        <v/>
      </c>
      <c r="Z431" s="96" t="str">
        <f t="shared" ref="Z431:AA431" si="2344">IF(OR(($Y431="Y"),($T431 = "Y"),ISNUMBER(SEARCH(Z$1, $L431)), ISNUMBER(SEARCH(Z$1, $N431)), ISNUMBER(SEARCH(Z$1, $P431))), "Y", "")</f>
        <v/>
      </c>
      <c r="AA431" s="96" t="str">
        <f t="shared" si="2344"/>
        <v/>
      </c>
      <c r="AB431" s="96" t="str">
        <f t="shared" ref="AB431:AC431" si="2345">IF(OR(($T431 = "Y"),ISNUMBER(SEARCH(AB$1, $L431)), ISNUMBER(SEARCH(AB$1, $N431)), ISNUMBER(SEARCH(AB$1, $P431))), "Y", "")</f>
        <v/>
      </c>
      <c r="AC431" s="255" t="str">
        <f t="shared" si="2345"/>
        <v/>
      </c>
      <c r="AD431" s="96" t="str">
        <f t="shared" ref="AD431:AE431" si="2346">IF(OR(($AC431="Y"),($T431 = "Y"),ISNUMBER(SEARCH(AD$1, $L431)), ISNUMBER(SEARCH(AD$1, $N431)), ISNUMBER(SEARCH(AD$1, $P431))), "Y", "")</f>
        <v/>
      </c>
      <c r="AE431" s="96" t="str">
        <f t="shared" si="2346"/>
        <v/>
      </c>
      <c r="AF431" s="96" t="str">
        <f t="shared" si="2292"/>
        <v/>
      </c>
      <c r="AG431" s="15">
        <f t="shared" si="2293"/>
        <v>0</v>
      </c>
      <c r="AH431" s="96"/>
      <c r="AI431" s="96"/>
      <c r="AJ431" s="96"/>
      <c r="AK431" s="96"/>
      <c r="AL431" s="96"/>
      <c r="AM431" s="262"/>
      <c r="AN431" s="96"/>
      <c r="AO431" s="264"/>
      <c r="AP431" s="96"/>
      <c r="AQ431" s="96"/>
      <c r="AR431" s="96"/>
      <c r="AS431" s="96"/>
      <c r="AT431" s="96"/>
      <c r="AU431" s="96"/>
      <c r="AV431" s="96"/>
      <c r="AW431" s="96"/>
      <c r="AX431" s="96"/>
      <c r="AY431" s="96"/>
      <c r="AZ431" s="96"/>
      <c r="BA431" s="96"/>
      <c r="BB431" s="96"/>
      <c r="BC431" s="96"/>
      <c r="BD431" s="96"/>
      <c r="BE431" s="96"/>
      <c r="BF431" s="96"/>
      <c r="BG431" s="96"/>
      <c r="BH431" s="96"/>
      <c r="BI431" s="96"/>
      <c r="BJ431" s="96"/>
      <c r="BK431" s="96"/>
      <c r="BL431" s="96"/>
      <c r="BM431" s="96"/>
      <c r="BN431" s="96"/>
      <c r="BO431" s="96"/>
      <c r="BP431" s="96"/>
      <c r="BQ431" s="96"/>
      <c r="BR431" s="96"/>
      <c r="BS431" s="96"/>
      <c r="BT431" s="96"/>
      <c r="BU431" s="96"/>
      <c r="BV431" s="96"/>
      <c r="BW431" s="96"/>
      <c r="BX431" s="96"/>
      <c r="BY431" s="96"/>
      <c r="BZ431" s="96"/>
      <c r="CA431" s="96"/>
      <c r="CB431" s="96"/>
      <c r="CC431" s="96"/>
      <c r="CD431" s="96"/>
      <c r="CE431" s="96"/>
      <c r="CF431" s="96"/>
    </row>
    <row r="432" spans="1:84" ht="20.399999999999999">
      <c r="A432" s="250" t="s">
        <v>4756</v>
      </c>
      <c r="B432" s="96"/>
      <c r="C432" s="250"/>
      <c r="D432" s="250" t="s">
        <v>4757</v>
      </c>
      <c r="E432" s="250" t="s">
        <v>4758</v>
      </c>
      <c r="F432" s="252" t="str">
        <f t="shared" si="1572"/>
        <v>PRAVEENSAMBU</v>
      </c>
      <c r="G432" s="96"/>
      <c r="H432" s="96"/>
      <c r="I432" s="96"/>
      <c r="J432" s="96"/>
      <c r="K432" s="96"/>
      <c r="L432" s="96" t="s">
        <v>3498</v>
      </c>
      <c r="M432" s="96"/>
      <c r="N432" s="96"/>
      <c r="O432" s="96"/>
      <c r="P432" s="96"/>
      <c r="Q432" s="96"/>
      <c r="R432" s="96"/>
      <c r="S432" s="96"/>
      <c r="T432" s="258" t="str">
        <f t="shared" si="2285"/>
        <v>Y</v>
      </c>
      <c r="U432" s="254" t="str">
        <f t="shared" ref="U432:V432" si="2347">IF(OR(($T432 = "Y"),ISNUMBER(SEARCH(U$1, $L432)), ISNUMBER(SEARCH(U$1, $N432)), ISNUMBER(SEARCH(U$1, $P432))), "Y", "")</f>
        <v>Y</v>
      </c>
      <c r="V432" s="258" t="str">
        <f t="shared" si="2347"/>
        <v>Y</v>
      </c>
      <c r="W432" s="254" t="str">
        <f t="shared" ref="W432:X432" si="2348">IF(OR(($V432="Y"),($T432 = "Y"),ISNUMBER(SEARCH(W$1, $L432)), ISNUMBER(SEARCH(W$1, $N432)), ISNUMBER(SEARCH(W$1, $P432))), "Y", "")</f>
        <v>Y</v>
      </c>
      <c r="X432" s="254" t="str">
        <f t="shared" si="2348"/>
        <v>Y</v>
      </c>
      <c r="Y432" s="258" t="str">
        <f t="shared" si="2288"/>
        <v>Y</v>
      </c>
      <c r="Z432" s="254" t="str">
        <f t="shared" ref="Z432:AA432" si="2349">IF(OR(($Y432="Y"),($T432 = "Y"),ISNUMBER(SEARCH(Z$1, $L432)), ISNUMBER(SEARCH(Z$1, $N432)), ISNUMBER(SEARCH(Z$1, $P432))), "Y", "")</f>
        <v>Y</v>
      </c>
      <c r="AA432" s="254" t="str">
        <f t="shared" si="2349"/>
        <v>Y</v>
      </c>
      <c r="AB432" s="254" t="str">
        <f t="shared" ref="AB432:AC432" si="2350">IF(OR(($T432 = "Y"),ISNUMBER(SEARCH(AB$1, $L432)), ISNUMBER(SEARCH(AB$1, $N432)), ISNUMBER(SEARCH(AB$1, $P432))), "Y", "")</f>
        <v>Y</v>
      </c>
      <c r="AC432" s="258" t="str">
        <f t="shared" si="2350"/>
        <v>Y</v>
      </c>
      <c r="AD432" s="254" t="str">
        <f t="shared" ref="AD432:AE432" si="2351">IF(OR(($AC432="Y"),($T432 = "Y"),ISNUMBER(SEARCH(AD$1, $L432)), ISNUMBER(SEARCH(AD$1, $N432)), ISNUMBER(SEARCH(AD$1, $P432))), "Y", "")</f>
        <v>Y</v>
      </c>
      <c r="AE432" s="254" t="str">
        <f t="shared" si="2351"/>
        <v>Y</v>
      </c>
      <c r="AF432" s="254" t="str">
        <f t="shared" si="2292"/>
        <v>Y</v>
      </c>
      <c r="AG432" s="15">
        <f t="shared" si="2293"/>
        <v>9</v>
      </c>
      <c r="AH432" s="250" t="s">
        <v>3546</v>
      </c>
      <c r="AI432" s="96"/>
      <c r="AJ432" s="96"/>
      <c r="AK432" s="96"/>
      <c r="AL432" s="96"/>
      <c r="AM432" s="262"/>
      <c r="AN432" s="96"/>
      <c r="AO432" s="264"/>
      <c r="AP432" s="96"/>
      <c r="AQ432" s="96"/>
      <c r="AR432" s="96"/>
      <c r="AS432" s="96"/>
      <c r="AT432" s="96"/>
      <c r="AU432" s="250" t="s">
        <v>3639</v>
      </c>
      <c r="AV432" s="250" t="s">
        <v>979</v>
      </c>
      <c r="AW432" s="96"/>
      <c r="AX432" s="96"/>
      <c r="AY432" s="96"/>
      <c r="AZ432" s="96"/>
      <c r="BA432" s="96"/>
      <c r="BB432" s="96"/>
      <c r="BC432" s="96"/>
      <c r="BD432" s="96"/>
      <c r="BE432" s="96"/>
      <c r="BF432" s="96"/>
      <c r="BG432" s="96"/>
      <c r="BH432" s="96"/>
      <c r="BI432" s="96"/>
      <c r="BJ432" s="96"/>
      <c r="BK432" s="96"/>
      <c r="BL432" s="96"/>
      <c r="BM432" s="96"/>
      <c r="BN432" s="96"/>
      <c r="BO432" s="96"/>
      <c r="BP432" s="96"/>
      <c r="BQ432" s="96"/>
      <c r="BR432" s="96"/>
      <c r="BS432" s="96"/>
      <c r="BT432" s="96"/>
      <c r="BU432" s="96"/>
      <c r="BV432" s="96"/>
      <c r="BW432" s="96"/>
      <c r="BX432" s="96"/>
      <c r="BY432" s="96"/>
      <c r="BZ432" s="96"/>
      <c r="CA432" s="96"/>
      <c r="CB432" s="96"/>
      <c r="CC432" s="96"/>
      <c r="CD432" s="96"/>
      <c r="CE432" s="96"/>
      <c r="CF432" s="96"/>
    </row>
    <row r="433" spans="1:84" ht="20.399999999999999">
      <c r="A433" s="250" t="s">
        <v>4756</v>
      </c>
      <c r="B433" s="96"/>
      <c r="C433" s="250"/>
      <c r="D433" s="250" t="s">
        <v>3457</v>
      </c>
      <c r="E433" s="250" t="s">
        <v>4758</v>
      </c>
      <c r="F433" s="252" t="str">
        <f t="shared" si="1572"/>
        <v>DURGASAMBU</v>
      </c>
      <c r="G433" s="96"/>
      <c r="H433" s="96"/>
      <c r="I433" s="96"/>
      <c r="J433" s="96"/>
      <c r="K433" s="96"/>
      <c r="L433" s="96" t="s">
        <v>3498</v>
      </c>
      <c r="M433" s="96"/>
      <c r="N433" s="96"/>
      <c r="O433" s="96"/>
      <c r="P433" s="96"/>
      <c r="Q433" s="96"/>
      <c r="R433" s="96"/>
      <c r="S433" s="96"/>
      <c r="T433" s="258" t="str">
        <f t="shared" si="2285"/>
        <v>Y</v>
      </c>
      <c r="U433" s="254" t="str">
        <f t="shared" ref="U433:V433" si="2352">IF(OR(($T433 = "Y"),ISNUMBER(SEARCH(U$1, $L433)), ISNUMBER(SEARCH(U$1, $N433)), ISNUMBER(SEARCH(U$1, $P433))), "Y", "")</f>
        <v>Y</v>
      </c>
      <c r="V433" s="258" t="str">
        <f t="shared" si="2352"/>
        <v>Y</v>
      </c>
      <c r="W433" s="254" t="str">
        <f t="shared" ref="W433:X433" si="2353">IF(OR(($V433="Y"),($T433 = "Y"),ISNUMBER(SEARCH(W$1, $L433)), ISNUMBER(SEARCH(W$1, $N433)), ISNUMBER(SEARCH(W$1, $P433))), "Y", "")</f>
        <v>Y</v>
      </c>
      <c r="X433" s="254" t="str">
        <f t="shared" si="2353"/>
        <v>Y</v>
      </c>
      <c r="Y433" s="258" t="str">
        <f t="shared" si="2288"/>
        <v>Y</v>
      </c>
      <c r="Z433" s="254" t="str">
        <f t="shared" ref="Z433:AA433" si="2354">IF(OR(($Y433="Y"),($T433 = "Y"),ISNUMBER(SEARCH(Z$1, $L433)), ISNUMBER(SEARCH(Z$1, $N433)), ISNUMBER(SEARCH(Z$1, $P433))), "Y", "")</f>
        <v>Y</v>
      </c>
      <c r="AA433" s="254" t="str">
        <f t="shared" si="2354"/>
        <v>Y</v>
      </c>
      <c r="AB433" s="254" t="str">
        <f t="shared" ref="AB433:AC433" si="2355">IF(OR(($T433 = "Y"),ISNUMBER(SEARCH(AB$1, $L433)), ISNUMBER(SEARCH(AB$1, $N433)), ISNUMBER(SEARCH(AB$1, $P433))), "Y", "")</f>
        <v>Y</v>
      </c>
      <c r="AC433" s="258" t="str">
        <f t="shared" si="2355"/>
        <v>Y</v>
      </c>
      <c r="AD433" s="254" t="str">
        <f t="shared" ref="AD433:AE433" si="2356">IF(OR(($AC433="Y"),($T433 = "Y"),ISNUMBER(SEARCH(AD$1, $L433)), ISNUMBER(SEARCH(AD$1, $N433)), ISNUMBER(SEARCH(AD$1, $P433))), "Y", "")</f>
        <v>Y</v>
      </c>
      <c r="AE433" s="254" t="str">
        <f t="shared" si="2356"/>
        <v>Y</v>
      </c>
      <c r="AF433" s="254" t="str">
        <f t="shared" si="2292"/>
        <v>Y</v>
      </c>
      <c r="AG433" s="15">
        <f t="shared" si="2293"/>
        <v>9</v>
      </c>
      <c r="AH433" s="250" t="s">
        <v>3546</v>
      </c>
      <c r="AI433" s="96"/>
      <c r="AJ433" s="96"/>
      <c r="AK433" s="96"/>
      <c r="AL433" s="96"/>
      <c r="AM433" s="262"/>
      <c r="AN433" s="96"/>
      <c r="AO433" s="264"/>
      <c r="AP433" s="96"/>
      <c r="AQ433" s="96"/>
      <c r="AR433" s="96"/>
      <c r="AS433" s="96"/>
      <c r="AT433" s="96"/>
      <c r="AU433" s="250" t="s">
        <v>2662</v>
      </c>
      <c r="AV433" s="250" t="s">
        <v>979</v>
      </c>
      <c r="AW433" s="96"/>
      <c r="AX433" s="96"/>
      <c r="AY433" s="96"/>
      <c r="AZ433" s="96"/>
      <c r="BA433" s="96"/>
      <c r="BB433" s="96"/>
      <c r="BC433" s="96"/>
      <c r="BD433" s="96"/>
      <c r="BE433" s="96"/>
      <c r="BF433" s="96"/>
      <c r="BG433" s="96"/>
      <c r="BH433" s="96"/>
      <c r="BI433" s="96"/>
      <c r="BJ433" s="96"/>
      <c r="BK433" s="96"/>
      <c r="BL433" s="96"/>
      <c r="BM433" s="96"/>
      <c r="BN433" s="96"/>
      <c r="BO433" s="96"/>
      <c r="BP433" s="96"/>
      <c r="BQ433" s="96"/>
      <c r="BR433" s="96"/>
      <c r="BS433" s="96"/>
      <c r="BT433" s="96"/>
      <c r="BU433" s="96"/>
      <c r="BV433" s="96"/>
      <c r="BW433" s="96"/>
      <c r="BX433" s="96"/>
      <c r="BY433" s="96"/>
      <c r="BZ433" s="96"/>
      <c r="CA433" s="96"/>
      <c r="CB433" s="96"/>
      <c r="CC433" s="96"/>
      <c r="CD433" s="96"/>
      <c r="CE433" s="96"/>
      <c r="CF433" s="96"/>
    </row>
    <row r="434" spans="1:84" ht="20.399999999999999">
      <c r="A434" s="250" t="s">
        <v>4759</v>
      </c>
      <c r="B434" s="250" t="s">
        <v>4760</v>
      </c>
      <c r="C434" s="308"/>
      <c r="D434" s="308" t="s">
        <v>4761</v>
      </c>
      <c r="E434" s="250" t="s">
        <v>818</v>
      </c>
      <c r="F434" s="252" t="str">
        <f t="shared" si="1572"/>
        <v>SURESHTANGUDU</v>
      </c>
      <c r="G434" s="253">
        <v>3127538979</v>
      </c>
      <c r="H434" s="96"/>
      <c r="I434" s="96"/>
      <c r="J434" s="96"/>
      <c r="K434" s="96"/>
      <c r="L434" s="96"/>
      <c r="M434" s="96"/>
      <c r="N434" s="96"/>
      <c r="O434" s="96"/>
      <c r="P434" s="96"/>
      <c r="Q434" s="96"/>
      <c r="R434" s="96"/>
      <c r="S434" s="96"/>
      <c r="T434" s="255" t="str">
        <f t="shared" si="2285"/>
        <v/>
      </c>
      <c r="U434" s="96" t="str">
        <f t="shared" ref="U434:V434" si="2357">IF(OR(($T434 = "Y"),ISNUMBER(SEARCH(U$1, $L434)), ISNUMBER(SEARCH(U$1, $N434)), ISNUMBER(SEARCH(U$1, $P434))), "Y", "")</f>
        <v/>
      </c>
      <c r="V434" s="255" t="str">
        <f t="shared" si="2357"/>
        <v/>
      </c>
      <c r="W434" s="96" t="str">
        <f t="shared" ref="W434:X434" si="2358">IF(OR(($V434="Y"),($T434 = "Y"),ISNUMBER(SEARCH(W$1, $L434)), ISNUMBER(SEARCH(W$1, $N434)), ISNUMBER(SEARCH(W$1, $P434))), "Y", "")</f>
        <v/>
      </c>
      <c r="X434" s="96" t="str">
        <f t="shared" si="2358"/>
        <v/>
      </c>
      <c r="Y434" s="255" t="str">
        <f t="shared" si="2288"/>
        <v/>
      </c>
      <c r="Z434" s="96" t="str">
        <f t="shared" ref="Z434:AA434" si="2359">IF(OR(($Y434="Y"),($T434 = "Y"),ISNUMBER(SEARCH(Z$1, $L434)), ISNUMBER(SEARCH(Z$1, $N434)), ISNUMBER(SEARCH(Z$1, $P434))), "Y", "")</f>
        <v/>
      </c>
      <c r="AA434" s="96" t="str">
        <f t="shared" si="2359"/>
        <v/>
      </c>
      <c r="AB434" s="96" t="str">
        <f t="shared" ref="AB434:AC434" si="2360">IF(OR(($T434 = "Y"),ISNUMBER(SEARCH(AB$1, $L434)), ISNUMBER(SEARCH(AB$1, $N434)), ISNUMBER(SEARCH(AB$1, $P434))), "Y", "")</f>
        <v/>
      </c>
      <c r="AC434" s="255" t="str">
        <f t="shared" si="2360"/>
        <v/>
      </c>
      <c r="AD434" s="96" t="str">
        <f t="shared" ref="AD434:AE434" si="2361">IF(OR(($AC434="Y"),($T434 = "Y"),ISNUMBER(SEARCH(AD$1, $L434)), ISNUMBER(SEARCH(AD$1, $N434)), ISNUMBER(SEARCH(AD$1, $P434))), "Y", "")</f>
        <v/>
      </c>
      <c r="AE434" s="96" t="str">
        <f t="shared" si="2361"/>
        <v/>
      </c>
      <c r="AF434" s="96" t="str">
        <f t="shared" si="2292"/>
        <v/>
      </c>
      <c r="AG434" s="15">
        <f t="shared" si="2293"/>
        <v>0</v>
      </c>
      <c r="AH434" s="250" t="s">
        <v>1746</v>
      </c>
      <c r="AI434" s="96"/>
      <c r="AJ434" s="96"/>
      <c r="AK434" s="96"/>
      <c r="AL434" s="96"/>
      <c r="AM434" s="262"/>
      <c r="AN434" s="96"/>
      <c r="AO434" s="264"/>
      <c r="AP434" s="96"/>
      <c r="AQ434" s="96"/>
      <c r="AR434" s="96"/>
      <c r="AS434" s="96"/>
      <c r="AT434" s="96"/>
      <c r="AU434" s="250" t="s">
        <v>174</v>
      </c>
      <c r="AV434" s="250" t="s">
        <v>979</v>
      </c>
      <c r="AW434" s="96"/>
      <c r="AX434" s="96"/>
      <c r="AY434" s="96"/>
      <c r="AZ434" s="96"/>
      <c r="BA434" s="96"/>
      <c r="BB434" s="96"/>
      <c r="BC434" s="96"/>
      <c r="BD434" s="96"/>
      <c r="BE434" s="96"/>
      <c r="BF434" s="96"/>
      <c r="BG434" s="96"/>
      <c r="BH434" s="96"/>
      <c r="BI434" s="96"/>
      <c r="BJ434" s="96"/>
      <c r="BK434" s="96"/>
      <c r="BL434" s="96"/>
      <c r="BM434" s="96"/>
      <c r="BN434" s="96"/>
      <c r="BO434" s="96"/>
      <c r="BP434" s="96"/>
      <c r="BQ434" s="96"/>
      <c r="BR434" s="96"/>
      <c r="BS434" s="96"/>
      <c r="BT434" s="96"/>
      <c r="BU434" s="96"/>
      <c r="BV434" s="96"/>
      <c r="BW434" s="96"/>
      <c r="BX434" s="96"/>
      <c r="BY434" s="96"/>
      <c r="BZ434" s="96"/>
      <c r="CA434" s="96"/>
      <c r="CB434" s="96"/>
      <c r="CC434" s="96"/>
      <c r="CD434" s="96"/>
      <c r="CE434" s="96"/>
      <c r="CF434" s="96"/>
    </row>
    <row r="435" spans="1:84" ht="20.399999999999999">
      <c r="A435" s="250" t="s">
        <v>4762</v>
      </c>
      <c r="B435" s="96"/>
      <c r="C435" s="250"/>
      <c r="D435" s="250" t="s">
        <v>4763</v>
      </c>
      <c r="E435" s="250" t="s">
        <v>456</v>
      </c>
      <c r="F435" s="252" t="str">
        <f t="shared" si="1572"/>
        <v>HANSSUJAPATTABI</v>
      </c>
      <c r="G435" s="96"/>
      <c r="H435" s="96"/>
      <c r="I435" s="96"/>
      <c r="J435" s="96"/>
      <c r="K435" s="96"/>
      <c r="L435" s="96" t="s">
        <v>3498</v>
      </c>
      <c r="M435" s="96"/>
      <c r="N435" s="96"/>
      <c r="O435" s="96"/>
      <c r="P435" s="96"/>
      <c r="Q435" s="96"/>
      <c r="R435" s="96"/>
      <c r="S435" s="96"/>
      <c r="T435" s="258" t="str">
        <f t="shared" si="2285"/>
        <v>Y</v>
      </c>
      <c r="U435" s="254" t="str">
        <f t="shared" ref="U435:V435" si="2362">IF(OR(($T435 = "Y"),ISNUMBER(SEARCH(U$1, $L435)), ISNUMBER(SEARCH(U$1, $N435)), ISNUMBER(SEARCH(U$1, $P435))), "Y", "")</f>
        <v>Y</v>
      </c>
      <c r="V435" s="258" t="str">
        <f t="shared" si="2362"/>
        <v>Y</v>
      </c>
      <c r="W435" s="254" t="str">
        <f t="shared" ref="W435:X435" si="2363">IF(OR(($V435="Y"),($T435 = "Y"),ISNUMBER(SEARCH(W$1, $L435)), ISNUMBER(SEARCH(W$1, $N435)), ISNUMBER(SEARCH(W$1, $P435))), "Y", "")</f>
        <v>Y</v>
      </c>
      <c r="X435" s="254" t="str">
        <f t="shared" si="2363"/>
        <v>Y</v>
      </c>
      <c r="Y435" s="258" t="str">
        <f t="shared" si="2288"/>
        <v>Y</v>
      </c>
      <c r="Z435" s="254" t="str">
        <f t="shared" ref="Z435:AA435" si="2364">IF(OR(($Y435="Y"),($T435 = "Y"),ISNUMBER(SEARCH(Z$1, $L435)), ISNUMBER(SEARCH(Z$1, $N435)), ISNUMBER(SEARCH(Z$1, $P435))), "Y", "")</f>
        <v>Y</v>
      </c>
      <c r="AA435" s="254" t="str">
        <f t="shared" si="2364"/>
        <v>Y</v>
      </c>
      <c r="AB435" s="254" t="str">
        <f t="shared" ref="AB435:AC435" si="2365">IF(OR(($T435 = "Y"),ISNUMBER(SEARCH(AB$1, $L435)), ISNUMBER(SEARCH(AB$1, $N435)), ISNUMBER(SEARCH(AB$1, $P435))), "Y", "")</f>
        <v>Y</v>
      </c>
      <c r="AC435" s="258" t="str">
        <f t="shared" si="2365"/>
        <v>Y</v>
      </c>
      <c r="AD435" s="254" t="str">
        <f t="shared" ref="AD435:AE435" si="2366">IF(OR(($AC435="Y"),($T435 = "Y"),ISNUMBER(SEARCH(AD$1, $L435)), ISNUMBER(SEARCH(AD$1, $N435)), ISNUMBER(SEARCH(AD$1, $P435))), "Y", "")</f>
        <v>Y</v>
      </c>
      <c r="AE435" s="254" t="str">
        <f t="shared" si="2366"/>
        <v>Y</v>
      </c>
      <c r="AF435" s="254" t="str">
        <f t="shared" si="2292"/>
        <v>Y</v>
      </c>
      <c r="AG435" s="15">
        <f t="shared" si="2293"/>
        <v>9</v>
      </c>
      <c r="AH435" s="250" t="s">
        <v>3631</v>
      </c>
      <c r="AI435" s="96"/>
      <c r="AJ435" s="96"/>
      <c r="AK435" s="96"/>
      <c r="AL435" s="96"/>
      <c r="AM435" s="262"/>
      <c r="AN435" s="96"/>
      <c r="AO435" s="264"/>
      <c r="AP435" s="96"/>
      <c r="AQ435" s="96"/>
      <c r="AR435" s="96"/>
      <c r="AS435" s="96"/>
      <c r="AT435" s="96"/>
      <c r="AU435" s="250" t="s">
        <v>2662</v>
      </c>
      <c r="AV435" s="250" t="s">
        <v>979</v>
      </c>
      <c r="AW435" s="96"/>
      <c r="AX435" s="96"/>
      <c r="AY435" s="96"/>
      <c r="AZ435" s="96"/>
      <c r="BA435" s="96"/>
      <c r="BB435" s="96"/>
      <c r="BC435" s="96"/>
      <c r="BD435" s="96"/>
      <c r="BE435" s="96"/>
      <c r="BF435" s="96"/>
      <c r="BG435" s="96"/>
      <c r="BH435" s="96"/>
      <c r="BI435" s="96"/>
      <c r="BJ435" s="96"/>
      <c r="BK435" s="96"/>
      <c r="BL435" s="96"/>
      <c r="BM435" s="96"/>
      <c r="BN435" s="96"/>
      <c r="BO435" s="96"/>
      <c r="BP435" s="96"/>
      <c r="BQ435" s="96"/>
      <c r="BR435" s="96"/>
      <c r="BS435" s="96"/>
      <c r="BT435" s="96"/>
      <c r="BU435" s="96"/>
      <c r="BV435" s="96"/>
      <c r="BW435" s="96"/>
      <c r="BX435" s="96"/>
      <c r="BY435" s="96"/>
      <c r="BZ435" s="96"/>
      <c r="CA435" s="96"/>
      <c r="CB435" s="96"/>
      <c r="CC435" s="96"/>
      <c r="CD435" s="96"/>
      <c r="CE435" s="96"/>
      <c r="CF435" s="96"/>
    </row>
    <row r="436" spans="1:84" ht="20.399999999999999">
      <c r="A436" s="250" t="s">
        <v>4764</v>
      </c>
      <c r="B436" s="96"/>
      <c r="C436" s="261"/>
      <c r="D436" s="261" t="s">
        <v>1105</v>
      </c>
      <c r="E436" s="250" t="s">
        <v>200</v>
      </c>
      <c r="F436" s="252" t="str">
        <f t="shared" si="1572"/>
        <v>RADHIKAKODELA</v>
      </c>
      <c r="G436" s="96"/>
      <c r="H436" s="96"/>
      <c r="I436" s="96"/>
      <c r="J436" s="96"/>
      <c r="K436" s="96"/>
      <c r="L436" s="96" t="s">
        <v>3498</v>
      </c>
      <c r="M436" s="96"/>
      <c r="N436" s="96"/>
      <c r="O436" s="96"/>
      <c r="P436" s="96"/>
      <c r="Q436" s="96"/>
      <c r="R436" s="96"/>
      <c r="S436" s="96"/>
      <c r="T436" s="258" t="str">
        <f t="shared" si="2285"/>
        <v>Y</v>
      </c>
      <c r="U436" s="254" t="str">
        <f t="shared" ref="U436:V436" si="2367">IF(OR(($T436 = "Y"),ISNUMBER(SEARCH(U$1, $L436)), ISNUMBER(SEARCH(U$1, $N436)), ISNUMBER(SEARCH(U$1, $P436))), "Y", "")</f>
        <v>Y</v>
      </c>
      <c r="V436" s="258" t="str">
        <f t="shared" si="2367"/>
        <v>Y</v>
      </c>
      <c r="W436" s="254" t="str">
        <f t="shared" ref="W436:X436" si="2368">IF(OR(($V436="Y"),($T436 = "Y"),ISNUMBER(SEARCH(W$1, $L436)), ISNUMBER(SEARCH(W$1, $N436)), ISNUMBER(SEARCH(W$1, $P436))), "Y", "")</f>
        <v>Y</v>
      </c>
      <c r="X436" s="254" t="str">
        <f t="shared" si="2368"/>
        <v>Y</v>
      </c>
      <c r="Y436" s="258" t="str">
        <f t="shared" si="2288"/>
        <v>Y</v>
      </c>
      <c r="Z436" s="254" t="str">
        <f t="shared" ref="Z436:AA436" si="2369">IF(OR(($Y436="Y"),($T436 = "Y"),ISNUMBER(SEARCH(Z$1, $L436)), ISNUMBER(SEARCH(Z$1, $N436)), ISNUMBER(SEARCH(Z$1, $P436))), "Y", "")</f>
        <v>Y</v>
      </c>
      <c r="AA436" s="254" t="str">
        <f t="shared" si="2369"/>
        <v>Y</v>
      </c>
      <c r="AB436" s="254" t="str">
        <f t="shared" ref="AB436:AC436" si="2370">IF(OR(($T436 = "Y"),ISNUMBER(SEARCH(AB$1, $L436)), ISNUMBER(SEARCH(AB$1, $N436)), ISNUMBER(SEARCH(AB$1, $P436))), "Y", "")</f>
        <v>Y</v>
      </c>
      <c r="AC436" s="258" t="str">
        <f t="shared" si="2370"/>
        <v>Y</v>
      </c>
      <c r="AD436" s="254" t="str">
        <f t="shared" ref="AD436:AE436" si="2371">IF(OR(($AC436="Y"),($T436 = "Y"),ISNUMBER(SEARCH(AD$1, $L436)), ISNUMBER(SEARCH(AD$1, $N436)), ISNUMBER(SEARCH(AD$1, $P436))), "Y", "")</f>
        <v>Y</v>
      </c>
      <c r="AE436" s="254" t="str">
        <f t="shared" si="2371"/>
        <v>Y</v>
      </c>
      <c r="AF436" s="254" t="str">
        <f t="shared" si="2292"/>
        <v>Y</v>
      </c>
      <c r="AG436" s="15">
        <f t="shared" si="2293"/>
        <v>9</v>
      </c>
      <c r="AH436" s="250" t="s">
        <v>3631</v>
      </c>
      <c r="AI436" s="96"/>
      <c r="AJ436" s="96"/>
      <c r="AK436" s="96"/>
      <c r="AL436" s="96"/>
      <c r="AM436" s="262"/>
      <c r="AN436" s="96"/>
      <c r="AO436" s="264"/>
      <c r="AP436" s="96"/>
      <c r="AQ436" s="96"/>
      <c r="AR436" s="96"/>
      <c r="AS436" s="96"/>
      <c r="AT436" s="96"/>
      <c r="AU436" s="250" t="s">
        <v>2662</v>
      </c>
      <c r="AV436" s="250" t="s">
        <v>979</v>
      </c>
      <c r="AW436" s="96"/>
      <c r="AX436" s="96"/>
      <c r="AY436" s="96"/>
      <c r="AZ436" s="96"/>
      <c r="BA436" s="96"/>
      <c r="BB436" s="96"/>
      <c r="BC436" s="96"/>
      <c r="BD436" s="96"/>
      <c r="BE436" s="96"/>
      <c r="BF436" s="96"/>
      <c r="BG436" s="96"/>
      <c r="BH436" s="96"/>
      <c r="BI436" s="96"/>
      <c r="BJ436" s="96"/>
      <c r="BK436" s="96"/>
      <c r="BL436" s="96"/>
      <c r="BM436" s="96"/>
      <c r="BN436" s="96"/>
      <c r="BO436" s="96"/>
      <c r="BP436" s="96"/>
      <c r="BQ436" s="96"/>
      <c r="BR436" s="96"/>
      <c r="BS436" s="96"/>
      <c r="BT436" s="96"/>
      <c r="BU436" s="96"/>
      <c r="BV436" s="96"/>
      <c r="BW436" s="96"/>
      <c r="BX436" s="96"/>
      <c r="BY436" s="96"/>
      <c r="BZ436" s="96"/>
      <c r="CA436" s="96"/>
      <c r="CB436" s="96"/>
      <c r="CC436" s="96"/>
      <c r="CD436" s="96"/>
      <c r="CE436" s="96"/>
      <c r="CF436" s="96"/>
    </row>
    <row r="437" spans="1:84" ht="20.399999999999999">
      <c r="A437" s="250" t="s">
        <v>4764</v>
      </c>
      <c r="B437" s="250" t="s">
        <v>4765</v>
      </c>
      <c r="C437" s="250"/>
      <c r="D437" s="250" t="s">
        <v>4766</v>
      </c>
      <c r="E437" s="250" t="s">
        <v>4767</v>
      </c>
      <c r="F437" s="252" t="str">
        <f t="shared" si="1572"/>
        <v>SHARADACHITTURI</v>
      </c>
      <c r="G437" s="96"/>
      <c r="H437" s="96"/>
      <c r="I437" s="96"/>
      <c r="J437" s="96"/>
      <c r="K437" s="96"/>
      <c r="L437" s="96" t="s">
        <v>3663</v>
      </c>
      <c r="M437" s="96"/>
      <c r="N437" s="96"/>
      <c r="O437" s="96"/>
      <c r="P437" s="96"/>
      <c r="Q437" s="96"/>
      <c r="R437" s="96"/>
      <c r="S437" s="96"/>
      <c r="T437" s="255" t="str">
        <f t="shared" si="2285"/>
        <v/>
      </c>
      <c r="U437" s="96" t="str">
        <f t="shared" ref="U437:V437" si="2372">IF(OR(($T437 = "Y"),ISNUMBER(SEARCH(U$1, $L437)), ISNUMBER(SEARCH(U$1, $N437)), ISNUMBER(SEARCH(U$1, $P437))), "Y", "")</f>
        <v/>
      </c>
      <c r="V437" s="255" t="str">
        <f t="shared" si="2372"/>
        <v/>
      </c>
      <c r="W437" s="96" t="str">
        <f t="shared" ref="W437:X437" si="2373">IF(OR(($V437="Y"),($T437 = "Y"),ISNUMBER(SEARCH(W$1, $L437)), ISNUMBER(SEARCH(W$1, $N437)), ISNUMBER(SEARCH(W$1, $P437))), "Y", "")</f>
        <v/>
      </c>
      <c r="X437" s="96" t="str">
        <f t="shared" si="2373"/>
        <v/>
      </c>
      <c r="Y437" s="255" t="str">
        <f t="shared" si="2288"/>
        <v/>
      </c>
      <c r="Z437" s="96" t="str">
        <f t="shared" ref="Z437:AA437" si="2374">IF(OR(($Y437="Y"),($T437 = "Y"),ISNUMBER(SEARCH(Z$1, $L437)), ISNUMBER(SEARCH(Z$1, $N437)), ISNUMBER(SEARCH(Z$1, $P437))), "Y", "")</f>
        <v/>
      </c>
      <c r="AA437" s="254" t="str">
        <f t="shared" si="2374"/>
        <v>Y</v>
      </c>
      <c r="AB437" s="254" t="str">
        <f t="shared" ref="AB437:AC437" si="2375">IF(OR(($T437 = "Y"),ISNUMBER(SEARCH(AB$1, $L437)), ISNUMBER(SEARCH(AB$1, $N437)), ISNUMBER(SEARCH(AB$1, $P437))), "Y", "")</f>
        <v>Y</v>
      </c>
      <c r="AC437" s="255" t="str">
        <f t="shared" si="2375"/>
        <v/>
      </c>
      <c r="AD437" s="96" t="str">
        <f t="shared" ref="AD437:AE437" si="2376">IF(OR(($AC437="Y"),($T437 = "Y"),ISNUMBER(SEARCH(AD$1, $L437)), ISNUMBER(SEARCH(AD$1, $N437)), ISNUMBER(SEARCH(AD$1, $P437))), "Y", "")</f>
        <v/>
      </c>
      <c r="AE437" s="96" t="str">
        <f t="shared" si="2376"/>
        <v/>
      </c>
      <c r="AF437" s="96" t="str">
        <f t="shared" si="2292"/>
        <v/>
      </c>
      <c r="AG437" s="15">
        <f t="shared" si="2293"/>
        <v>2</v>
      </c>
      <c r="AH437" s="250" t="s">
        <v>3546</v>
      </c>
      <c r="AI437" s="96"/>
      <c r="AJ437" s="96"/>
      <c r="AK437" s="96"/>
      <c r="AL437" s="96"/>
      <c r="AM437" s="262"/>
      <c r="AN437" s="96"/>
      <c r="AO437" s="264"/>
      <c r="AP437" s="96"/>
      <c r="AQ437" s="96"/>
      <c r="AR437" s="96"/>
      <c r="AS437" s="96"/>
      <c r="AT437" s="96"/>
      <c r="AU437" s="96"/>
      <c r="AV437" s="96"/>
      <c r="AW437" s="96"/>
      <c r="AX437" s="96"/>
      <c r="AY437" s="96"/>
      <c r="AZ437" s="96"/>
      <c r="BA437" s="96"/>
      <c r="BB437" s="96"/>
      <c r="BC437" s="96"/>
      <c r="BD437" s="96"/>
      <c r="BE437" s="96"/>
      <c r="BF437" s="96"/>
      <c r="BG437" s="96"/>
      <c r="BH437" s="96"/>
      <c r="BI437" s="96"/>
      <c r="BJ437" s="96"/>
      <c r="BK437" s="96"/>
      <c r="BL437" s="96"/>
      <c r="BM437" s="96"/>
      <c r="BN437" s="96"/>
      <c r="BO437" s="96"/>
      <c r="BP437" s="96"/>
      <c r="BQ437" s="96"/>
      <c r="BR437" s="96"/>
      <c r="BS437" s="96"/>
      <c r="BT437" s="96"/>
      <c r="BU437" s="96"/>
      <c r="BV437" s="96"/>
      <c r="BW437" s="96"/>
      <c r="BX437" s="96"/>
      <c r="BY437" s="96"/>
      <c r="BZ437" s="96"/>
      <c r="CA437" s="96"/>
      <c r="CB437" s="96"/>
      <c r="CC437" s="96"/>
      <c r="CD437" s="96"/>
      <c r="CE437" s="96"/>
      <c r="CF437" s="96"/>
    </row>
    <row r="438" spans="1:84" ht="20.399999999999999">
      <c r="A438" s="281">
        <v>45106.337990740736</v>
      </c>
      <c r="B438" s="96" t="s">
        <v>4768</v>
      </c>
      <c r="C438" s="96"/>
      <c r="D438" s="96" t="s">
        <v>4769</v>
      </c>
      <c r="E438" s="96" t="s">
        <v>4770</v>
      </c>
      <c r="F438" s="252" t="str">
        <f t="shared" si="1572"/>
        <v>LAKSHMIPRIYA SRINIVASAN</v>
      </c>
      <c r="G438" s="97">
        <v>13103034397</v>
      </c>
      <c r="H438" s="96" t="s">
        <v>18</v>
      </c>
      <c r="I438" s="96" t="s">
        <v>20</v>
      </c>
      <c r="J438" s="96" t="s">
        <v>4771</v>
      </c>
      <c r="K438" s="96" t="s">
        <v>30</v>
      </c>
      <c r="L438" s="96" t="s">
        <v>3663</v>
      </c>
      <c r="M438" s="96"/>
      <c r="N438" s="96"/>
      <c r="O438" s="96"/>
      <c r="P438" s="96"/>
      <c r="Q438" s="96" t="s">
        <v>23</v>
      </c>
      <c r="R438" s="96"/>
      <c r="S438" s="96" t="s">
        <v>1731</v>
      </c>
      <c r="T438" s="255" t="str">
        <f t="shared" si="2285"/>
        <v/>
      </c>
      <c r="U438" s="96" t="str">
        <f t="shared" ref="U438:V438" si="2377">IF(OR(($T438 = "Y"),ISNUMBER(SEARCH(U$1, $L438)), ISNUMBER(SEARCH(U$1, $N438)), ISNUMBER(SEARCH(U$1, $P438))), "Y", "")</f>
        <v/>
      </c>
      <c r="V438" s="255" t="str">
        <f t="shared" si="2377"/>
        <v/>
      </c>
      <c r="W438" s="96" t="str">
        <f t="shared" ref="W438:X438" si="2378">IF(OR(($V438="Y"),($T438 = "Y"),ISNUMBER(SEARCH(W$1, $L438)), ISNUMBER(SEARCH(W$1, $N438)), ISNUMBER(SEARCH(W$1, $P438))), "Y", "")</f>
        <v/>
      </c>
      <c r="X438" s="96" t="str">
        <f t="shared" si="2378"/>
        <v/>
      </c>
      <c r="Y438" s="255" t="str">
        <f t="shared" si="2288"/>
        <v/>
      </c>
      <c r="Z438" s="96" t="str">
        <f t="shared" ref="Z438:AA438" si="2379">IF(OR(($Y438="Y"),($T438 = "Y"),ISNUMBER(SEARCH(Z$1, $L438)), ISNUMBER(SEARCH(Z$1, $N438)), ISNUMBER(SEARCH(Z$1, $P438))), "Y", "")</f>
        <v/>
      </c>
      <c r="AA438" s="254" t="str">
        <f t="shared" si="2379"/>
        <v>Y</v>
      </c>
      <c r="AB438" s="254" t="str">
        <f t="shared" ref="AB438:AC438" si="2380">IF(OR(($T438 = "Y"),ISNUMBER(SEARCH(AB$1, $L438)), ISNUMBER(SEARCH(AB$1, $N438)), ISNUMBER(SEARCH(AB$1, $P438))), "Y", "")</f>
        <v>Y</v>
      </c>
      <c r="AC438" s="255" t="str">
        <f t="shared" si="2380"/>
        <v/>
      </c>
      <c r="AD438" s="96" t="str">
        <f t="shared" ref="AD438:AE438" si="2381">IF(OR(($AC438="Y"),($T438 = "Y"),ISNUMBER(SEARCH(AD$1, $L438)), ISNUMBER(SEARCH(AD$1, $N438)), ISNUMBER(SEARCH(AD$1, $P438))), "Y", "")</f>
        <v/>
      </c>
      <c r="AE438" s="96" t="str">
        <f t="shared" si="2381"/>
        <v/>
      </c>
      <c r="AF438" s="96" t="str">
        <f t="shared" si="2292"/>
        <v/>
      </c>
      <c r="AG438" s="15">
        <f t="shared" si="2293"/>
        <v>2</v>
      </c>
      <c r="AH438" s="96" t="s">
        <v>3539</v>
      </c>
      <c r="AI438" s="96" t="str">
        <f t="shared" ref="AI438:AI444" si="2382">IF((U438="Y"),AH438,"")</f>
        <v/>
      </c>
      <c r="AJ438" s="96" t="str">
        <f t="shared" ref="AJ438:AJ444" si="2383">IF((W438="Y"),AH438,"")</f>
        <v/>
      </c>
      <c r="AK438" s="96" t="str">
        <f t="shared" ref="AK438:AK444" si="2384">IF((X438="Y"),AH438,"")</f>
        <v/>
      </c>
      <c r="AL438" s="96" t="str">
        <f t="shared" ref="AL438:AL444" si="2385">IF((Z438="Y"),AH438,"")</f>
        <v/>
      </c>
      <c r="AM438" s="235" t="str">
        <f t="shared" ref="AM438:AM444" si="2386">IF((AA438="Y"),AH438,"")</f>
        <v>CM</v>
      </c>
      <c r="AN438" s="235" t="str">
        <f t="shared" ref="AN438:AN444" si="2387">IF((AB438="Y"),AH438,"")</f>
        <v>CM</v>
      </c>
      <c r="AO438" s="235" t="str">
        <f t="shared" ref="AO438:AO444" si="2388">IF((AB438="Y"),AH438,"")</f>
        <v>CM</v>
      </c>
      <c r="AP438" s="96" t="str">
        <f t="shared" ref="AP438:AP444" si="2389">IF((AD438="Y"),AH438,"")</f>
        <v/>
      </c>
      <c r="AQ438" s="96" t="str">
        <f t="shared" ref="AQ438:AQ444" si="2390">IF((AE438="Y"),AH438,"")</f>
        <v/>
      </c>
      <c r="AR438" s="96"/>
      <c r="AS438" s="96" t="str">
        <f t="shared" ref="AS438:AS444" si="2391">IF((AF438="Y"),AH438,"")</f>
        <v/>
      </c>
      <c r="AT438" s="96"/>
      <c r="AU438" s="96"/>
      <c r="AV438" s="96"/>
      <c r="AW438" s="96"/>
      <c r="AX438" s="96"/>
      <c r="AY438" s="96"/>
      <c r="AZ438" s="96"/>
      <c r="BA438" s="96"/>
      <c r="BB438" s="96"/>
      <c r="BC438" s="96"/>
      <c r="BD438" s="96"/>
      <c r="BE438" s="96"/>
      <c r="BF438" s="96"/>
      <c r="BG438" s="96"/>
      <c r="BH438" s="96"/>
      <c r="BI438" s="96"/>
      <c r="BJ438" s="96"/>
      <c r="BK438" s="96"/>
      <c r="BL438" s="96"/>
      <c r="BM438" s="96"/>
      <c r="BN438" s="96"/>
      <c r="BO438" s="96"/>
      <c r="BP438" s="96"/>
      <c r="BQ438" s="96"/>
      <c r="BR438" s="96"/>
      <c r="BS438" s="96"/>
      <c r="BT438" s="96"/>
      <c r="BU438" s="96"/>
      <c r="BV438" s="96"/>
      <c r="BW438" s="96"/>
      <c r="BX438" s="96"/>
      <c r="BY438" s="96"/>
      <c r="BZ438" s="96"/>
      <c r="CA438" s="96"/>
      <c r="CB438" s="96"/>
      <c r="CC438" s="96"/>
      <c r="CD438" s="96"/>
      <c r="CE438" s="96"/>
      <c r="CF438" s="96"/>
    </row>
    <row r="439" spans="1:84" ht="20.399999999999999">
      <c r="A439" s="281">
        <v>45106.36035206019</v>
      </c>
      <c r="B439" s="96" t="s">
        <v>1798</v>
      </c>
      <c r="C439" s="96"/>
      <c r="D439" s="96" t="s">
        <v>600</v>
      </c>
      <c r="E439" s="96" t="s">
        <v>1797</v>
      </c>
      <c r="F439" s="252" t="str">
        <f t="shared" si="1572"/>
        <v>BALASALAGALA</v>
      </c>
      <c r="G439" s="97">
        <v>6092130735</v>
      </c>
      <c r="H439" s="96" t="s">
        <v>18</v>
      </c>
      <c r="I439" s="96" t="s">
        <v>20</v>
      </c>
      <c r="J439" s="96" t="s">
        <v>4772</v>
      </c>
      <c r="K439" s="96" t="s">
        <v>30</v>
      </c>
      <c r="L439" s="96" t="s">
        <v>3663</v>
      </c>
      <c r="M439" s="96"/>
      <c r="N439" s="96"/>
      <c r="O439" s="96"/>
      <c r="P439" s="96"/>
      <c r="Q439" s="96" t="s">
        <v>23</v>
      </c>
      <c r="R439" s="96"/>
      <c r="S439" s="96"/>
      <c r="T439" s="255" t="str">
        <f t="shared" si="2285"/>
        <v/>
      </c>
      <c r="U439" s="96" t="str">
        <f t="shared" ref="U439:V439" si="2392">IF(OR(($T439 = "Y"),ISNUMBER(SEARCH(U$1, $L439)), ISNUMBER(SEARCH(U$1, $N439)), ISNUMBER(SEARCH(U$1, $P439))), "Y", "")</f>
        <v/>
      </c>
      <c r="V439" s="255" t="str">
        <f t="shared" si="2392"/>
        <v/>
      </c>
      <c r="W439" s="96" t="str">
        <f t="shared" ref="W439:X439" si="2393">IF(OR(($V439="Y"),($T439 = "Y"),ISNUMBER(SEARCH(W$1, $L439)), ISNUMBER(SEARCH(W$1, $N439)), ISNUMBER(SEARCH(W$1, $P439))), "Y", "")</f>
        <v/>
      </c>
      <c r="X439" s="96" t="str">
        <f t="shared" si="2393"/>
        <v/>
      </c>
      <c r="Y439" s="255" t="str">
        <f t="shared" si="2288"/>
        <v/>
      </c>
      <c r="Z439" s="96" t="str">
        <f t="shared" ref="Z439:AA439" si="2394">IF(OR(($Y439="Y"),($T439 = "Y"),ISNUMBER(SEARCH(Z$1, $L439)), ISNUMBER(SEARCH(Z$1, $N439)), ISNUMBER(SEARCH(Z$1, $P439))), "Y", "")</f>
        <v/>
      </c>
      <c r="AA439" s="254" t="str">
        <f t="shared" si="2394"/>
        <v>Y</v>
      </c>
      <c r="AB439" s="254" t="str">
        <f t="shared" ref="AB439:AC439" si="2395">IF(OR(($T439 = "Y"),ISNUMBER(SEARCH(AB$1, $L439)), ISNUMBER(SEARCH(AB$1, $N439)), ISNUMBER(SEARCH(AB$1, $P439))), "Y", "")</f>
        <v>Y</v>
      </c>
      <c r="AC439" s="255" t="str">
        <f t="shared" si="2395"/>
        <v/>
      </c>
      <c r="AD439" s="96" t="str">
        <f t="shared" ref="AD439:AE439" si="2396">IF(OR(($AC439="Y"),($T439 = "Y"),ISNUMBER(SEARCH(AD$1, $L439)), ISNUMBER(SEARCH(AD$1, $N439)), ISNUMBER(SEARCH(AD$1, $P439))), "Y", "")</f>
        <v/>
      </c>
      <c r="AE439" s="96" t="str">
        <f t="shared" si="2396"/>
        <v/>
      </c>
      <c r="AF439" s="96" t="str">
        <f t="shared" si="2292"/>
        <v/>
      </c>
      <c r="AG439" s="15">
        <f t="shared" si="2293"/>
        <v>2</v>
      </c>
      <c r="AH439" s="96" t="s">
        <v>3539</v>
      </c>
      <c r="AI439" s="96" t="str">
        <f t="shared" si="2382"/>
        <v/>
      </c>
      <c r="AJ439" s="96" t="str">
        <f t="shared" si="2383"/>
        <v/>
      </c>
      <c r="AK439" s="96" t="str">
        <f t="shared" si="2384"/>
        <v/>
      </c>
      <c r="AL439" s="96" t="str">
        <f t="shared" si="2385"/>
        <v/>
      </c>
      <c r="AM439" s="235" t="str">
        <f t="shared" si="2386"/>
        <v>CM</v>
      </c>
      <c r="AN439" s="235" t="str">
        <f t="shared" si="2387"/>
        <v>CM</v>
      </c>
      <c r="AO439" s="235" t="str">
        <f t="shared" si="2388"/>
        <v>CM</v>
      </c>
      <c r="AP439" s="96" t="str">
        <f t="shared" si="2389"/>
        <v/>
      </c>
      <c r="AQ439" s="96" t="str">
        <f t="shared" si="2390"/>
        <v/>
      </c>
      <c r="AR439" s="96"/>
      <c r="AS439" s="96" t="str">
        <f t="shared" si="2391"/>
        <v/>
      </c>
      <c r="AT439" s="96"/>
      <c r="AU439" s="96"/>
      <c r="AV439" s="96"/>
      <c r="AW439" s="96"/>
      <c r="AX439" s="96"/>
      <c r="AY439" s="96"/>
      <c r="AZ439" s="96"/>
      <c r="BA439" s="96"/>
      <c r="BB439" s="96"/>
      <c r="BC439" s="96"/>
      <c r="BD439" s="96"/>
      <c r="BE439" s="96"/>
      <c r="BF439" s="96"/>
      <c r="BG439" s="96"/>
      <c r="BH439" s="96"/>
      <c r="BI439" s="96"/>
      <c r="BJ439" s="96"/>
      <c r="BK439" s="96"/>
      <c r="BL439" s="96"/>
      <c r="BM439" s="96"/>
      <c r="BN439" s="96"/>
      <c r="BO439" s="96"/>
      <c r="BP439" s="96"/>
      <c r="BQ439" s="96"/>
      <c r="BR439" s="96"/>
      <c r="BS439" s="96"/>
      <c r="BT439" s="96"/>
      <c r="BU439" s="96"/>
      <c r="BV439" s="96"/>
      <c r="BW439" s="96"/>
      <c r="BX439" s="96"/>
      <c r="BY439" s="96"/>
      <c r="BZ439" s="96"/>
      <c r="CA439" s="96"/>
      <c r="CB439" s="96"/>
      <c r="CC439" s="96"/>
      <c r="CD439" s="96"/>
      <c r="CE439" s="96"/>
      <c r="CF439" s="96"/>
    </row>
    <row r="440" spans="1:84" ht="20.399999999999999">
      <c r="A440" s="281">
        <v>45106.483760069445</v>
      </c>
      <c r="B440" s="96" t="s">
        <v>4773</v>
      </c>
      <c r="C440" s="96"/>
      <c r="D440" s="96" t="s">
        <v>4774</v>
      </c>
      <c r="E440" s="96" t="s">
        <v>4775</v>
      </c>
      <c r="F440" s="252" t="str">
        <f t="shared" si="1572"/>
        <v>SUBRAMANYASHANBHAG</v>
      </c>
      <c r="G440" s="97">
        <v>2146971309</v>
      </c>
      <c r="H440" s="96" t="s">
        <v>18</v>
      </c>
      <c r="I440" s="96" t="s">
        <v>35</v>
      </c>
      <c r="J440" s="96"/>
      <c r="K440" s="96"/>
      <c r="L440" s="96"/>
      <c r="M440" s="96" t="s">
        <v>30</v>
      </c>
      <c r="N440" s="96" t="s">
        <v>3498</v>
      </c>
      <c r="O440" s="96"/>
      <c r="P440" s="96"/>
      <c r="Q440" s="96" t="s">
        <v>23</v>
      </c>
      <c r="R440" s="96"/>
      <c r="S440" s="96"/>
      <c r="T440" s="258" t="str">
        <f t="shared" si="2285"/>
        <v>Y</v>
      </c>
      <c r="U440" s="254" t="str">
        <f t="shared" ref="U440:V440" si="2397">IF(OR(($T440 = "Y"),ISNUMBER(SEARCH(U$1, $L440)), ISNUMBER(SEARCH(U$1, $N440)), ISNUMBER(SEARCH(U$1, $P440))), "Y", "")</f>
        <v>Y</v>
      </c>
      <c r="V440" s="258" t="str">
        <f t="shared" si="2397"/>
        <v>Y</v>
      </c>
      <c r="W440" s="254" t="str">
        <f t="shared" ref="W440:X440" si="2398">IF(OR(($V440="Y"),($T440 = "Y"),ISNUMBER(SEARCH(W$1, $L440)), ISNUMBER(SEARCH(W$1, $N440)), ISNUMBER(SEARCH(W$1, $P440))), "Y", "")</f>
        <v>Y</v>
      </c>
      <c r="X440" s="254" t="str">
        <f t="shared" si="2398"/>
        <v>Y</v>
      </c>
      <c r="Y440" s="258" t="str">
        <f t="shared" si="2288"/>
        <v>Y</v>
      </c>
      <c r="Z440" s="254" t="str">
        <f t="shared" ref="Z440:AA440" si="2399">IF(OR(($Y440="Y"),($T440 = "Y"),ISNUMBER(SEARCH(Z$1, $L440)), ISNUMBER(SEARCH(Z$1, $N440)), ISNUMBER(SEARCH(Z$1, $P440))), "Y", "")</f>
        <v>Y</v>
      </c>
      <c r="AA440" s="254" t="str">
        <f t="shared" si="2399"/>
        <v>Y</v>
      </c>
      <c r="AB440" s="254" t="str">
        <f t="shared" ref="AB440:AC440" si="2400">IF(OR(($T440 = "Y"),ISNUMBER(SEARCH(AB$1, $L440)), ISNUMBER(SEARCH(AB$1, $N440)), ISNUMBER(SEARCH(AB$1, $P440))), "Y", "")</f>
        <v>Y</v>
      </c>
      <c r="AC440" s="258" t="str">
        <f t="shared" si="2400"/>
        <v>Y</v>
      </c>
      <c r="AD440" s="254" t="str">
        <f t="shared" ref="AD440:AE440" si="2401">IF(OR(($AC440="Y"),($T440 = "Y"),ISNUMBER(SEARCH(AD$1, $L440)), ISNUMBER(SEARCH(AD$1, $N440)), ISNUMBER(SEARCH(AD$1, $P440))), "Y", "")</f>
        <v>Y</v>
      </c>
      <c r="AE440" s="254" t="str">
        <f t="shared" si="2401"/>
        <v>Y</v>
      </c>
      <c r="AF440" s="254" t="str">
        <f t="shared" si="2292"/>
        <v>Y</v>
      </c>
      <c r="AG440" s="15">
        <f t="shared" si="2293"/>
        <v>9</v>
      </c>
      <c r="AH440" s="96" t="s">
        <v>3539</v>
      </c>
      <c r="AI440" s="235" t="str">
        <f t="shared" si="2382"/>
        <v>CM</v>
      </c>
      <c r="AJ440" s="235" t="str">
        <f t="shared" si="2383"/>
        <v>CM</v>
      </c>
      <c r="AK440" s="235" t="str">
        <f t="shared" si="2384"/>
        <v>CM</v>
      </c>
      <c r="AL440" s="235" t="str">
        <f t="shared" si="2385"/>
        <v>CM</v>
      </c>
      <c r="AM440" s="235" t="str">
        <f t="shared" si="2386"/>
        <v>CM</v>
      </c>
      <c r="AN440" s="235" t="str">
        <f t="shared" si="2387"/>
        <v>CM</v>
      </c>
      <c r="AO440" s="235" t="str">
        <f t="shared" si="2388"/>
        <v>CM</v>
      </c>
      <c r="AP440" s="235" t="str">
        <f t="shared" si="2389"/>
        <v>CM</v>
      </c>
      <c r="AQ440" s="235" t="str">
        <f t="shared" si="2390"/>
        <v>CM</v>
      </c>
      <c r="AR440" s="96"/>
      <c r="AS440" s="235" t="str">
        <f t="shared" si="2391"/>
        <v>CM</v>
      </c>
      <c r="AT440" s="96"/>
      <c r="AU440" s="96" t="s">
        <v>174</v>
      </c>
      <c r="AV440" s="96" t="s">
        <v>979</v>
      </c>
      <c r="AW440" s="96"/>
      <c r="AX440" s="96"/>
      <c r="AY440" s="96"/>
      <c r="AZ440" s="96"/>
      <c r="BA440" s="96"/>
      <c r="BB440" s="96"/>
      <c r="BC440" s="96"/>
      <c r="BD440" s="96"/>
      <c r="BE440" s="96"/>
      <c r="BF440" s="96"/>
      <c r="BG440" s="96"/>
      <c r="BH440" s="96"/>
      <c r="BI440" s="96"/>
      <c r="BJ440" s="96"/>
      <c r="BK440" s="96"/>
      <c r="BL440" s="96"/>
      <c r="BM440" s="96"/>
      <c r="BN440" s="96"/>
      <c r="BO440" s="96"/>
      <c r="BP440" s="96"/>
      <c r="BQ440" s="96"/>
      <c r="BR440" s="96"/>
      <c r="BS440" s="96"/>
      <c r="BT440" s="96"/>
      <c r="BU440" s="96"/>
      <c r="BV440" s="96"/>
      <c r="BW440" s="96"/>
      <c r="BX440" s="96"/>
      <c r="BY440" s="96"/>
      <c r="BZ440" s="96"/>
      <c r="CA440" s="96"/>
      <c r="CB440" s="96"/>
      <c r="CC440" s="96"/>
      <c r="CD440" s="96"/>
      <c r="CE440" s="96"/>
      <c r="CF440" s="96"/>
    </row>
    <row r="441" spans="1:84" ht="20.399999999999999">
      <c r="A441" s="281">
        <v>45106.661333668977</v>
      </c>
      <c r="B441" s="96" t="s">
        <v>4428</v>
      </c>
      <c r="C441" s="96"/>
      <c r="D441" s="96" t="s">
        <v>4776</v>
      </c>
      <c r="E441" s="96" t="s">
        <v>4429</v>
      </c>
      <c r="F441" s="252" t="str">
        <f t="shared" si="1572"/>
        <v>ANIKASAMITA</v>
      </c>
      <c r="G441" s="97">
        <v>8485658827</v>
      </c>
      <c r="H441" s="96" t="s">
        <v>18</v>
      </c>
      <c r="I441" s="96" t="s">
        <v>20</v>
      </c>
      <c r="J441" s="96" t="s">
        <v>4430</v>
      </c>
      <c r="K441" s="96" t="s">
        <v>30</v>
      </c>
      <c r="L441" s="96" t="s">
        <v>3498</v>
      </c>
      <c r="M441" s="96"/>
      <c r="N441" s="96"/>
      <c r="O441" s="96"/>
      <c r="P441" s="96"/>
      <c r="Q441" s="96" t="s">
        <v>23</v>
      </c>
      <c r="R441" s="96"/>
      <c r="S441" s="96"/>
      <c r="T441" s="258" t="str">
        <f t="shared" si="2285"/>
        <v>Y</v>
      </c>
      <c r="U441" s="254" t="str">
        <f t="shared" ref="U441:V441" si="2402">IF(OR(($T441 = "Y"),ISNUMBER(SEARCH(U$1, $L441)), ISNUMBER(SEARCH(U$1, $N441)), ISNUMBER(SEARCH(U$1, $P441))), "Y", "")</f>
        <v>Y</v>
      </c>
      <c r="V441" s="258" t="str">
        <f t="shared" si="2402"/>
        <v>Y</v>
      </c>
      <c r="W441" s="254" t="str">
        <f t="shared" ref="W441:X441" si="2403">IF(OR(($V441="Y"),($T441 = "Y"),ISNUMBER(SEARCH(W$1, $L441)), ISNUMBER(SEARCH(W$1, $N441)), ISNUMBER(SEARCH(W$1, $P441))), "Y", "")</f>
        <v>Y</v>
      </c>
      <c r="X441" s="254" t="str">
        <f t="shared" si="2403"/>
        <v>Y</v>
      </c>
      <c r="Y441" s="258" t="str">
        <f t="shared" si="2288"/>
        <v>Y</v>
      </c>
      <c r="Z441" s="254" t="str">
        <f t="shared" ref="Z441:AA441" si="2404">IF(OR(($Y441="Y"),($T441 = "Y"),ISNUMBER(SEARCH(Z$1, $L441)), ISNUMBER(SEARCH(Z$1, $N441)), ISNUMBER(SEARCH(Z$1, $P441))), "Y", "")</f>
        <v>Y</v>
      </c>
      <c r="AA441" s="254" t="str">
        <f t="shared" si="2404"/>
        <v>Y</v>
      </c>
      <c r="AB441" s="254" t="str">
        <f t="shared" ref="AB441:AC441" si="2405">IF(OR(($T441 = "Y"),ISNUMBER(SEARCH(AB$1, $L441)), ISNUMBER(SEARCH(AB$1, $N441)), ISNUMBER(SEARCH(AB$1, $P441))), "Y", "")</f>
        <v>Y</v>
      </c>
      <c r="AC441" s="258" t="str">
        <f t="shared" si="2405"/>
        <v>Y</v>
      </c>
      <c r="AD441" s="254" t="str">
        <f t="shared" ref="AD441:AE441" si="2406">IF(OR(($AC441="Y"),($T441 = "Y"),ISNUMBER(SEARCH(AD$1, $L441)), ISNUMBER(SEARCH(AD$1, $N441)), ISNUMBER(SEARCH(AD$1, $P441))), "Y", "")</f>
        <v>Y</v>
      </c>
      <c r="AE441" s="254" t="str">
        <f t="shared" si="2406"/>
        <v>Y</v>
      </c>
      <c r="AF441" s="254" t="str">
        <f t="shared" si="2292"/>
        <v>Y</v>
      </c>
      <c r="AG441" s="15">
        <f t="shared" si="2293"/>
        <v>9</v>
      </c>
      <c r="AH441" s="96" t="s">
        <v>3539</v>
      </c>
      <c r="AI441" s="235" t="str">
        <f t="shared" si="2382"/>
        <v>CM</v>
      </c>
      <c r="AJ441" s="235" t="str">
        <f t="shared" si="2383"/>
        <v>CM</v>
      </c>
      <c r="AK441" s="235" t="str">
        <f t="shared" si="2384"/>
        <v>CM</v>
      </c>
      <c r="AL441" s="235" t="str">
        <f t="shared" si="2385"/>
        <v>CM</v>
      </c>
      <c r="AM441" s="235" t="str">
        <f t="shared" si="2386"/>
        <v>CM</v>
      </c>
      <c r="AN441" s="235" t="str">
        <f t="shared" si="2387"/>
        <v>CM</v>
      </c>
      <c r="AO441" s="235" t="str">
        <f t="shared" si="2388"/>
        <v>CM</v>
      </c>
      <c r="AP441" s="235" t="str">
        <f t="shared" si="2389"/>
        <v>CM</v>
      </c>
      <c r="AQ441" s="235" t="str">
        <f t="shared" si="2390"/>
        <v>CM</v>
      </c>
      <c r="AR441" s="96"/>
      <c r="AS441" s="235" t="str">
        <f t="shared" si="2391"/>
        <v>CM</v>
      </c>
      <c r="AT441" s="96"/>
      <c r="AU441" s="96"/>
      <c r="AV441" s="96"/>
      <c r="AW441" s="96"/>
      <c r="AX441" s="96"/>
      <c r="AY441" s="96"/>
      <c r="AZ441" s="96"/>
      <c r="BA441" s="96"/>
      <c r="BB441" s="96"/>
      <c r="BC441" s="96"/>
      <c r="BD441" s="96"/>
      <c r="BE441" s="96"/>
      <c r="BF441" s="96"/>
      <c r="BG441" s="96"/>
      <c r="BH441" s="96"/>
      <c r="BI441" s="96"/>
      <c r="BJ441" s="96"/>
      <c r="BK441" s="96"/>
      <c r="BL441" s="96"/>
      <c r="BM441" s="96"/>
      <c r="BN441" s="96"/>
      <c r="BO441" s="96"/>
      <c r="BP441" s="96"/>
      <c r="BQ441" s="96"/>
      <c r="BR441" s="96"/>
      <c r="BS441" s="96"/>
      <c r="BT441" s="96"/>
      <c r="BU441" s="96"/>
      <c r="BV441" s="96"/>
      <c r="BW441" s="96"/>
      <c r="BX441" s="96"/>
      <c r="BY441" s="96"/>
      <c r="BZ441" s="96"/>
      <c r="CA441" s="96"/>
      <c r="CB441" s="96"/>
      <c r="CC441" s="96"/>
      <c r="CD441" s="96"/>
      <c r="CE441" s="96"/>
      <c r="CF441" s="96"/>
    </row>
    <row r="442" spans="1:84" ht="20.399999999999999">
      <c r="A442" s="281">
        <v>45106.662096053245</v>
      </c>
      <c r="B442" s="96" t="s">
        <v>4428</v>
      </c>
      <c r="C442" s="96"/>
      <c r="D442" s="96" t="s">
        <v>4777</v>
      </c>
      <c r="E442" s="96" t="s">
        <v>4429</v>
      </c>
      <c r="F442" s="252" t="str">
        <f t="shared" si="1572"/>
        <v>VIHANSAMITA</v>
      </c>
      <c r="G442" s="97">
        <v>8485658827</v>
      </c>
      <c r="H442" s="96" t="s">
        <v>18</v>
      </c>
      <c r="I442" s="96" t="s">
        <v>20</v>
      </c>
      <c r="J442" s="96" t="s">
        <v>4430</v>
      </c>
      <c r="K442" s="96" t="s">
        <v>30</v>
      </c>
      <c r="L442" s="96" t="s">
        <v>3498</v>
      </c>
      <c r="M442" s="96"/>
      <c r="N442" s="96"/>
      <c r="O442" s="96"/>
      <c r="P442" s="96"/>
      <c r="Q442" s="96" t="s">
        <v>23</v>
      </c>
      <c r="R442" s="96"/>
      <c r="S442" s="96"/>
      <c r="T442" s="258" t="str">
        <f t="shared" si="2285"/>
        <v>Y</v>
      </c>
      <c r="U442" s="254" t="str">
        <f t="shared" ref="U442:V442" si="2407">IF(OR(($T442 = "Y"),ISNUMBER(SEARCH(U$1, $L442)), ISNUMBER(SEARCH(U$1, $N442)), ISNUMBER(SEARCH(U$1, $P442))), "Y", "")</f>
        <v>Y</v>
      </c>
      <c r="V442" s="258" t="str">
        <f t="shared" si="2407"/>
        <v>Y</v>
      </c>
      <c r="W442" s="254" t="str">
        <f t="shared" ref="W442:X442" si="2408">IF(OR(($V442="Y"),($T442 = "Y"),ISNUMBER(SEARCH(W$1, $L442)), ISNUMBER(SEARCH(W$1, $N442)), ISNUMBER(SEARCH(W$1, $P442))), "Y", "")</f>
        <v>Y</v>
      </c>
      <c r="X442" s="254" t="str">
        <f t="shared" si="2408"/>
        <v>Y</v>
      </c>
      <c r="Y442" s="258" t="str">
        <f t="shared" si="2288"/>
        <v>Y</v>
      </c>
      <c r="Z442" s="254" t="str">
        <f t="shared" ref="Z442:AA442" si="2409">IF(OR(($Y442="Y"),($T442 = "Y"),ISNUMBER(SEARCH(Z$1, $L442)), ISNUMBER(SEARCH(Z$1, $N442)), ISNUMBER(SEARCH(Z$1, $P442))), "Y", "")</f>
        <v>Y</v>
      </c>
      <c r="AA442" s="254" t="str">
        <f t="shared" si="2409"/>
        <v>Y</v>
      </c>
      <c r="AB442" s="254" t="str">
        <f t="shared" ref="AB442:AC442" si="2410">IF(OR(($T442 = "Y"),ISNUMBER(SEARCH(AB$1, $L442)), ISNUMBER(SEARCH(AB$1, $N442)), ISNUMBER(SEARCH(AB$1, $P442))), "Y", "")</f>
        <v>Y</v>
      </c>
      <c r="AC442" s="258" t="str">
        <f t="shared" si="2410"/>
        <v>Y</v>
      </c>
      <c r="AD442" s="254" t="str">
        <f t="shared" ref="AD442:AE442" si="2411">IF(OR(($AC442="Y"),($T442 = "Y"),ISNUMBER(SEARCH(AD$1, $L442)), ISNUMBER(SEARCH(AD$1, $N442)), ISNUMBER(SEARCH(AD$1, $P442))), "Y", "")</f>
        <v>Y</v>
      </c>
      <c r="AE442" s="254" t="str">
        <f t="shared" si="2411"/>
        <v>Y</v>
      </c>
      <c r="AF442" s="254" t="str">
        <f t="shared" si="2292"/>
        <v>Y</v>
      </c>
      <c r="AG442" s="15">
        <f t="shared" si="2293"/>
        <v>9</v>
      </c>
      <c r="AH442" s="96" t="s">
        <v>3539</v>
      </c>
      <c r="AI442" s="235" t="str">
        <f t="shared" si="2382"/>
        <v>CM</v>
      </c>
      <c r="AJ442" s="235" t="str">
        <f t="shared" si="2383"/>
        <v>CM</v>
      </c>
      <c r="AK442" s="235" t="str">
        <f t="shared" si="2384"/>
        <v>CM</v>
      </c>
      <c r="AL442" s="235" t="str">
        <f t="shared" si="2385"/>
        <v>CM</v>
      </c>
      <c r="AM442" s="235" t="str">
        <f t="shared" si="2386"/>
        <v>CM</v>
      </c>
      <c r="AN442" s="235" t="str">
        <f t="shared" si="2387"/>
        <v>CM</v>
      </c>
      <c r="AO442" s="235" t="str">
        <f t="shared" si="2388"/>
        <v>CM</v>
      </c>
      <c r="AP442" s="235" t="str">
        <f t="shared" si="2389"/>
        <v>CM</v>
      </c>
      <c r="AQ442" s="235" t="str">
        <f t="shared" si="2390"/>
        <v>CM</v>
      </c>
      <c r="AR442" s="96"/>
      <c r="AS442" s="235" t="str">
        <f t="shared" si="2391"/>
        <v>CM</v>
      </c>
      <c r="AT442" s="96"/>
      <c r="AU442" s="96"/>
      <c r="AV442" s="96"/>
      <c r="AW442" s="96"/>
      <c r="AX442" s="96"/>
      <c r="AY442" s="96"/>
      <c r="AZ442" s="96"/>
      <c r="BA442" s="96"/>
      <c r="BB442" s="96"/>
      <c r="BC442" s="96"/>
      <c r="BD442" s="96"/>
      <c r="BE442" s="96"/>
      <c r="BF442" s="96"/>
      <c r="BG442" s="96"/>
      <c r="BH442" s="96"/>
      <c r="BI442" s="96"/>
      <c r="BJ442" s="96"/>
      <c r="BK442" s="96"/>
      <c r="BL442" s="96"/>
      <c r="BM442" s="96"/>
      <c r="BN442" s="96"/>
      <c r="BO442" s="96"/>
      <c r="BP442" s="96"/>
      <c r="BQ442" s="96"/>
      <c r="BR442" s="96"/>
      <c r="BS442" s="96"/>
      <c r="BT442" s="96"/>
      <c r="BU442" s="96"/>
      <c r="BV442" s="96"/>
      <c r="BW442" s="96"/>
      <c r="BX442" s="96"/>
      <c r="BY442" s="96"/>
      <c r="BZ442" s="96"/>
      <c r="CA442" s="96"/>
      <c r="CB442" s="96"/>
      <c r="CC442" s="96"/>
      <c r="CD442" s="96"/>
      <c r="CE442" s="96"/>
      <c r="CF442" s="96"/>
    </row>
    <row r="443" spans="1:84" ht="20.399999999999999">
      <c r="A443" s="281">
        <v>45106.67531924769</v>
      </c>
      <c r="B443" s="96" t="s">
        <v>4778</v>
      </c>
      <c r="C443" s="96"/>
      <c r="D443" s="96" t="s">
        <v>4779</v>
      </c>
      <c r="E443" s="96" t="s">
        <v>4780</v>
      </c>
      <c r="F443" s="252" t="str">
        <f t="shared" si="1572"/>
        <v>CLARE (ANJANA)BERGSON</v>
      </c>
      <c r="G443" s="97">
        <v>7062679921</v>
      </c>
      <c r="H443" s="96" t="s">
        <v>2493</v>
      </c>
      <c r="I443" s="96" t="s">
        <v>2493</v>
      </c>
      <c r="J443" s="96"/>
      <c r="K443" s="96"/>
      <c r="L443" s="96"/>
      <c r="M443" s="96"/>
      <c r="N443" s="96"/>
      <c r="O443" s="96" t="s">
        <v>4781</v>
      </c>
      <c r="P443" s="96" t="s">
        <v>4782</v>
      </c>
      <c r="Q443" s="96" t="s">
        <v>23</v>
      </c>
      <c r="R443" s="96"/>
      <c r="S443" s="96"/>
      <c r="T443" s="255" t="str">
        <f t="shared" si="2285"/>
        <v/>
      </c>
      <c r="U443" s="96" t="str">
        <f t="shared" ref="U443:V443" si="2412">IF(OR(($T443 = "Y"),ISNUMBER(SEARCH(U$1, $L443)), ISNUMBER(SEARCH(U$1, $N443)), ISNUMBER(SEARCH(U$1, $P443))), "Y", "")</f>
        <v/>
      </c>
      <c r="V443" s="255" t="str">
        <f t="shared" si="2412"/>
        <v/>
      </c>
      <c r="W443" s="96" t="str">
        <f t="shared" ref="W443:X443" si="2413">IF(OR(($V443="Y"),($T443 = "Y"),ISNUMBER(SEARCH(W$1, $L443)), ISNUMBER(SEARCH(W$1, $N443)), ISNUMBER(SEARCH(W$1, $P443))), "Y", "")</f>
        <v/>
      </c>
      <c r="X443" s="96" t="str">
        <f t="shared" si="2413"/>
        <v/>
      </c>
      <c r="Y443" s="255" t="str">
        <f t="shared" si="2288"/>
        <v/>
      </c>
      <c r="Z443" s="96" t="str">
        <f t="shared" ref="Z443:AA443" si="2414">IF(OR(($Y443="Y"),($T443 = "Y"),ISNUMBER(SEARCH(Z$1, $L443)), ISNUMBER(SEARCH(Z$1, $N443)), ISNUMBER(SEARCH(Z$1, $P443))), "Y", "")</f>
        <v/>
      </c>
      <c r="AA443" s="254" t="str">
        <f t="shared" si="2414"/>
        <v>Y</v>
      </c>
      <c r="AB443" s="96" t="str">
        <f t="shared" ref="AB443:AC443" si="2415">IF(OR(($T443 = "Y"),ISNUMBER(SEARCH(AB$1, $L443)), ISNUMBER(SEARCH(AB$1, $N443)), ISNUMBER(SEARCH(AB$1, $P443))), "Y", "")</f>
        <v/>
      </c>
      <c r="AC443" s="255" t="str">
        <f t="shared" si="2415"/>
        <v/>
      </c>
      <c r="AD443" s="254" t="str">
        <f t="shared" ref="AD443:AE443" si="2416">IF(OR(($AC443="Y"),($T443 = "Y"),ISNUMBER(SEARCH(AD$1, $L443)), ISNUMBER(SEARCH(AD$1, $N443)), ISNUMBER(SEARCH(AD$1, $P443))), "Y", "")</f>
        <v>Y</v>
      </c>
      <c r="AE443" s="96" t="str">
        <f t="shared" si="2416"/>
        <v/>
      </c>
      <c r="AF443" s="96" t="str">
        <f t="shared" si="2292"/>
        <v/>
      </c>
      <c r="AG443" s="15">
        <f t="shared" si="2293"/>
        <v>2</v>
      </c>
      <c r="AH443" s="96" t="s">
        <v>3539</v>
      </c>
      <c r="AI443" s="96" t="str">
        <f t="shared" si="2382"/>
        <v/>
      </c>
      <c r="AJ443" s="96" t="str">
        <f t="shared" si="2383"/>
        <v/>
      </c>
      <c r="AK443" s="96" t="str">
        <f t="shared" si="2384"/>
        <v/>
      </c>
      <c r="AL443" s="96" t="str">
        <f t="shared" si="2385"/>
        <v/>
      </c>
      <c r="AM443" s="235" t="str">
        <f t="shared" si="2386"/>
        <v>CM</v>
      </c>
      <c r="AN443" s="96" t="str">
        <f t="shared" si="2387"/>
        <v/>
      </c>
      <c r="AO443" s="96" t="str">
        <f t="shared" si="2388"/>
        <v/>
      </c>
      <c r="AP443" s="235" t="str">
        <f t="shared" si="2389"/>
        <v>CM</v>
      </c>
      <c r="AQ443" s="96" t="str">
        <f t="shared" si="2390"/>
        <v/>
      </c>
      <c r="AR443" s="96"/>
      <c r="AS443" s="96" t="str">
        <f t="shared" si="2391"/>
        <v/>
      </c>
      <c r="AT443" s="96"/>
      <c r="AU443" s="96"/>
      <c r="AV443" s="250" t="s">
        <v>979</v>
      </c>
      <c r="AW443" s="96"/>
      <c r="AX443" s="96"/>
      <c r="AY443" s="96"/>
      <c r="AZ443" s="96"/>
      <c r="BA443" s="96"/>
      <c r="BB443" s="96"/>
      <c r="BC443" s="96"/>
      <c r="BD443" s="96"/>
      <c r="BE443" s="96"/>
      <c r="BF443" s="96"/>
      <c r="BG443" s="96"/>
      <c r="BH443" s="96"/>
      <c r="BI443" s="96"/>
      <c r="BJ443" s="96"/>
      <c r="BK443" s="96"/>
      <c r="BL443" s="96"/>
      <c r="BM443" s="96"/>
      <c r="BN443" s="96"/>
      <c r="BO443" s="96"/>
      <c r="BP443" s="96"/>
      <c r="BQ443" s="96"/>
      <c r="BR443" s="96"/>
      <c r="BS443" s="96"/>
      <c r="BT443" s="96"/>
      <c r="BU443" s="96"/>
      <c r="BV443" s="96"/>
      <c r="BW443" s="96"/>
      <c r="BX443" s="96"/>
      <c r="BY443" s="96"/>
      <c r="BZ443" s="96"/>
      <c r="CA443" s="96"/>
      <c r="CB443" s="96"/>
      <c r="CC443" s="96"/>
      <c r="CD443" s="96"/>
      <c r="CE443" s="96"/>
      <c r="CF443" s="96"/>
    </row>
    <row r="444" spans="1:84" ht="20.399999999999999">
      <c r="A444" s="281">
        <v>45106.701948263886</v>
      </c>
      <c r="B444" s="96" t="s">
        <v>4783</v>
      </c>
      <c r="C444" s="96"/>
      <c r="D444" s="96" t="s">
        <v>4784</v>
      </c>
      <c r="E444" s="96" t="s">
        <v>4785</v>
      </c>
      <c r="F444" s="252" t="str">
        <f t="shared" si="1572"/>
        <v>VEDA DEVATA</v>
      </c>
      <c r="G444" s="96" t="s">
        <v>4786</v>
      </c>
      <c r="H444" s="96" t="s">
        <v>18</v>
      </c>
      <c r="I444" s="96" t="s">
        <v>20</v>
      </c>
      <c r="J444" s="96" t="s">
        <v>4787</v>
      </c>
      <c r="K444" s="96" t="s">
        <v>30</v>
      </c>
      <c r="L444" s="96" t="s">
        <v>3508</v>
      </c>
      <c r="M444" s="96"/>
      <c r="N444" s="96"/>
      <c r="O444" s="96"/>
      <c r="P444" s="96"/>
      <c r="Q444" s="96" t="s">
        <v>23</v>
      </c>
      <c r="R444" s="96"/>
      <c r="S444" s="96"/>
      <c r="T444" s="255" t="str">
        <f t="shared" si="2285"/>
        <v/>
      </c>
      <c r="U444" s="96" t="str">
        <f t="shared" ref="U444:V444" si="2417">IF(OR(($T444 = "Y"),ISNUMBER(SEARCH(U$1, $L444)), ISNUMBER(SEARCH(U$1, $N444)), ISNUMBER(SEARCH(U$1, $P444))), "Y", "")</f>
        <v/>
      </c>
      <c r="V444" s="255" t="str">
        <f t="shared" si="2417"/>
        <v/>
      </c>
      <c r="W444" s="96" t="str">
        <f t="shared" ref="W444:X444" si="2418">IF(OR(($V444="Y"),($T444 = "Y"),ISNUMBER(SEARCH(W$1, $L444)), ISNUMBER(SEARCH(W$1, $N444)), ISNUMBER(SEARCH(W$1, $P444))), "Y", "")</f>
        <v/>
      </c>
      <c r="X444" s="96" t="str">
        <f t="shared" si="2418"/>
        <v/>
      </c>
      <c r="Y444" s="255" t="str">
        <f t="shared" si="2288"/>
        <v/>
      </c>
      <c r="Z444" s="96" t="str">
        <f t="shared" ref="Z444:AA444" si="2419">IF(OR(($Y444="Y"),($T444 = "Y"),ISNUMBER(SEARCH(Z$1, $L444)), ISNUMBER(SEARCH(Z$1, $N444)), ISNUMBER(SEARCH(Z$1, $P444))), "Y", "")</f>
        <v/>
      </c>
      <c r="AA444" s="96" t="str">
        <f t="shared" si="2419"/>
        <v/>
      </c>
      <c r="AB444" s="96" t="str">
        <f t="shared" ref="AB444:AC444" si="2420">IF(OR(($T444 = "Y"),ISNUMBER(SEARCH(AB$1, $L444)), ISNUMBER(SEARCH(AB$1, $N444)), ISNUMBER(SEARCH(AB$1, $P444))), "Y", "")</f>
        <v/>
      </c>
      <c r="AC444" s="255" t="str">
        <f t="shared" si="2420"/>
        <v/>
      </c>
      <c r="AD444" s="254" t="str">
        <f t="shared" ref="AD444:AE444" si="2421">IF(OR(($AC444="Y"),($T444 = "Y"),ISNUMBER(SEARCH(AD$1, $L444)), ISNUMBER(SEARCH(AD$1, $N444)), ISNUMBER(SEARCH(AD$1, $P444))), "Y", "")</f>
        <v>Y</v>
      </c>
      <c r="AE444" s="96" t="str">
        <f t="shared" si="2421"/>
        <v/>
      </c>
      <c r="AF444" s="96" t="str">
        <f t="shared" si="2292"/>
        <v/>
      </c>
      <c r="AG444" s="15">
        <f t="shared" si="2293"/>
        <v>1</v>
      </c>
      <c r="AH444" s="96" t="s">
        <v>3539</v>
      </c>
      <c r="AI444" s="96" t="str">
        <f t="shared" si="2382"/>
        <v/>
      </c>
      <c r="AJ444" s="96" t="str">
        <f t="shared" si="2383"/>
        <v/>
      </c>
      <c r="AK444" s="96" t="str">
        <f t="shared" si="2384"/>
        <v/>
      </c>
      <c r="AL444" s="96" t="str">
        <f t="shared" si="2385"/>
        <v/>
      </c>
      <c r="AM444" s="96" t="str">
        <f t="shared" si="2386"/>
        <v/>
      </c>
      <c r="AN444" s="96" t="str">
        <f t="shared" si="2387"/>
        <v/>
      </c>
      <c r="AO444" s="96" t="str">
        <f t="shared" si="2388"/>
        <v/>
      </c>
      <c r="AP444" s="235" t="str">
        <f t="shared" si="2389"/>
        <v>CM</v>
      </c>
      <c r="AQ444" s="96" t="str">
        <f t="shared" si="2390"/>
        <v/>
      </c>
      <c r="AR444" s="96"/>
      <c r="AS444" s="96" t="str">
        <f t="shared" si="2391"/>
        <v/>
      </c>
      <c r="AT444" s="96"/>
      <c r="AU444" s="96"/>
      <c r="AV444" s="96"/>
      <c r="AW444" s="96"/>
      <c r="AX444" s="96"/>
      <c r="AY444" s="96"/>
      <c r="AZ444" s="96"/>
      <c r="BA444" s="96"/>
      <c r="BB444" s="96"/>
      <c r="BC444" s="96"/>
      <c r="BD444" s="96"/>
      <c r="BE444" s="96"/>
      <c r="BF444" s="96"/>
      <c r="BG444" s="96"/>
      <c r="BH444" s="96"/>
      <c r="BI444" s="96"/>
      <c r="BJ444" s="96"/>
      <c r="BK444" s="96"/>
      <c r="BL444" s="96"/>
      <c r="BM444" s="96"/>
      <c r="BN444" s="96"/>
      <c r="BO444" s="96"/>
      <c r="BP444" s="96"/>
      <c r="BQ444" s="96"/>
      <c r="BR444" s="96"/>
      <c r="BS444" s="96"/>
      <c r="BT444" s="96"/>
      <c r="BU444" s="96"/>
      <c r="BV444" s="96"/>
      <c r="BW444" s="96"/>
      <c r="BX444" s="96"/>
      <c r="BY444" s="96"/>
      <c r="BZ444" s="96"/>
      <c r="CA444" s="96"/>
      <c r="CB444" s="96"/>
      <c r="CC444" s="96"/>
      <c r="CD444" s="96"/>
      <c r="CE444" s="96"/>
      <c r="CF444" s="96"/>
    </row>
    <row r="445" spans="1:84" ht="20.399999999999999">
      <c r="A445" s="281">
        <v>45106.728131631942</v>
      </c>
      <c r="B445" s="96" t="s">
        <v>455</v>
      </c>
      <c r="C445" s="287"/>
      <c r="D445" s="287" t="s">
        <v>456</v>
      </c>
      <c r="E445" s="96" t="s">
        <v>457</v>
      </c>
      <c r="F445" s="252" t="str">
        <f t="shared" si="1572"/>
        <v>PATTABIKANNAPPAH</v>
      </c>
      <c r="G445" s="97">
        <v>2016580377</v>
      </c>
      <c r="H445" s="96" t="s">
        <v>18</v>
      </c>
      <c r="I445" s="96" t="s">
        <v>20</v>
      </c>
      <c r="J445" s="96" t="s">
        <v>4788</v>
      </c>
      <c r="K445" s="96" t="s">
        <v>373</v>
      </c>
      <c r="L445" s="96" t="s">
        <v>3498</v>
      </c>
      <c r="M445" s="96"/>
      <c r="N445" s="96"/>
      <c r="O445" s="96"/>
      <c r="P445" s="96"/>
      <c r="Q445" s="96" t="s">
        <v>23</v>
      </c>
      <c r="R445" s="96"/>
      <c r="S445" s="96"/>
      <c r="T445" s="258" t="str">
        <f t="shared" si="2285"/>
        <v>Y</v>
      </c>
      <c r="U445" s="254" t="str">
        <f t="shared" ref="U445:V445" si="2422">IF(OR(($T445 = "Y"),ISNUMBER(SEARCH(U$1, $L445)), ISNUMBER(SEARCH(U$1, $N445)), ISNUMBER(SEARCH(U$1, $P445))), "Y", "")</f>
        <v>Y</v>
      </c>
      <c r="V445" s="258" t="str">
        <f t="shared" si="2422"/>
        <v>Y</v>
      </c>
      <c r="W445" s="254" t="str">
        <f t="shared" ref="W445:X445" si="2423">IF(OR(($V445="Y"),($T445 = "Y"),ISNUMBER(SEARCH(W$1, $L445)), ISNUMBER(SEARCH(W$1, $N445)), ISNUMBER(SEARCH(W$1, $P445))), "Y", "")</f>
        <v>Y</v>
      </c>
      <c r="X445" s="254" t="str">
        <f t="shared" si="2423"/>
        <v>Y</v>
      </c>
      <c r="Y445" s="258" t="str">
        <f t="shared" si="2288"/>
        <v>Y</v>
      </c>
      <c r="Z445" s="254" t="str">
        <f t="shared" ref="Z445:AA445" si="2424">IF(OR(($Y445="Y"),($T445 = "Y"),ISNUMBER(SEARCH(Z$1, $L445)), ISNUMBER(SEARCH(Z$1, $N445)), ISNUMBER(SEARCH(Z$1, $P445))), "Y", "")</f>
        <v>Y</v>
      </c>
      <c r="AA445" s="254" t="str">
        <f t="shared" si="2424"/>
        <v>Y</v>
      </c>
      <c r="AB445" s="254" t="str">
        <f t="shared" ref="AB445:AC445" si="2425">IF(OR(($T445 = "Y"),ISNUMBER(SEARCH(AB$1, $L445)), ISNUMBER(SEARCH(AB$1, $N445)), ISNUMBER(SEARCH(AB$1, $P445))), "Y", "")</f>
        <v>Y</v>
      </c>
      <c r="AC445" s="258" t="str">
        <f t="shared" si="2425"/>
        <v>Y</v>
      </c>
      <c r="AD445" s="254" t="str">
        <f t="shared" ref="AD445:AE445" si="2426">IF(OR(($AC445="Y"),($T445 = "Y"),ISNUMBER(SEARCH(AD$1, $L445)), ISNUMBER(SEARCH(AD$1, $N445)), ISNUMBER(SEARCH(AD$1, $P445))), "Y", "")</f>
        <v>Y</v>
      </c>
      <c r="AE445" s="254" t="str">
        <f t="shared" si="2426"/>
        <v>Y</v>
      </c>
      <c r="AF445" s="254" t="str">
        <f t="shared" si="2292"/>
        <v>Y</v>
      </c>
      <c r="AG445" s="15">
        <f t="shared" si="2293"/>
        <v>9</v>
      </c>
      <c r="AH445" s="250" t="s">
        <v>3631</v>
      </c>
      <c r="AI445" s="96"/>
      <c r="AJ445" s="96"/>
      <c r="AK445" s="96"/>
      <c r="AL445" s="96"/>
      <c r="AM445" s="262"/>
      <c r="AN445" s="96"/>
      <c r="AO445" s="264"/>
      <c r="AP445" s="96"/>
      <c r="AQ445" s="96"/>
      <c r="AR445" s="96"/>
      <c r="AS445" s="96"/>
      <c r="AT445" s="96"/>
      <c r="AU445" s="250" t="s">
        <v>1727</v>
      </c>
      <c r="AV445" s="250" t="s">
        <v>979</v>
      </c>
      <c r="AW445" s="96"/>
      <c r="AX445" s="96"/>
      <c r="AY445" s="96"/>
      <c r="AZ445" s="96"/>
      <c r="BA445" s="96"/>
      <c r="BB445" s="96"/>
      <c r="BC445" s="96"/>
      <c r="BD445" s="96"/>
      <c r="BE445" s="96"/>
      <c r="BF445" s="96"/>
      <c r="BG445" s="96"/>
      <c r="BH445" s="96"/>
      <c r="BI445" s="96"/>
      <c r="BJ445" s="96"/>
      <c r="BK445" s="96"/>
      <c r="BL445" s="96"/>
      <c r="BM445" s="96"/>
      <c r="BN445" s="96"/>
      <c r="BO445" s="96"/>
      <c r="BP445" s="96"/>
      <c r="BQ445" s="96"/>
      <c r="BR445" s="96"/>
      <c r="BS445" s="96"/>
      <c r="BT445" s="96"/>
      <c r="BU445" s="96"/>
      <c r="BV445" s="96"/>
      <c r="BW445" s="96"/>
      <c r="BX445" s="96"/>
      <c r="BY445" s="96"/>
      <c r="BZ445" s="96"/>
      <c r="CA445" s="96"/>
      <c r="CB445" s="96"/>
      <c r="CC445" s="96"/>
      <c r="CD445" s="96"/>
      <c r="CE445" s="96"/>
      <c r="CF445" s="96"/>
    </row>
    <row r="446" spans="1:84" ht="20.399999999999999">
      <c r="A446" s="281">
        <v>45106.778449201389</v>
      </c>
      <c r="B446" s="96" t="s">
        <v>4789</v>
      </c>
      <c r="C446" s="96"/>
      <c r="D446" s="96" t="s">
        <v>2553</v>
      </c>
      <c r="E446" s="96" t="s">
        <v>4790</v>
      </c>
      <c r="F446" s="252" t="str">
        <f t="shared" si="1572"/>
        <v>AISHWARYAHARKARA</v>
      </c>
      <c r="G446" s="97">
        <v>4699997567</v>
      </c>
      <c r="H446" s="96" t="s">
        <v>18</v>
      </c>
      <c r="I446" s="96" t="s">
        <v>20</v>
      </c>
      <c r="J446" s="96" t="s">
        <v>4791</v>
      </c>
      <c r="K446" s="96" t="s">
        <v>30</v>
      </c>
      <c r="L446" s="96" t="s">
        <v>3663</v>
      </c>
      <c r="M446" s="96"/>
      <c r="N446" s="96"/>
      <c r="O446" s="96"/>
      <c r="P446" s="96"/>
      <c r="Q446" s="96" t="s">
        <v>23</v>
      </c>
      <c r="R446" s="96"/>
      <c r="S446" s="96"/>
      <c r="T446" s="255" t="str">
        <f t="shared" si="2285"/>
        <v/>
      </c>
      <c r="U446" s="96" t="str">
        <f t="shared" ref="U446:V446" si="2427">IF(OR(($T446 = "Y"),ISNUMBER(SEARCH(U$1, $L446)), ISNUMBER(SEARCH(U$1, $N446)), ISNUMBER(SEARCH(U$1, $P446))), "Y", "")</f>
        <v/>
      </c>
      <c r="V446" s="255" t="str">
        <f t="shared" si="2427"/>
        <v/>
      </c>
      <c r="W446" s="96" t="str">
        <f t="shared" ref="W446:X446" si="2428">IF(OR(($V446="Y"),($T446 = "Y"),ISNUMBER(SEARCH(W$1, $L446)), ISNUMBER(SEARCH(W$1, $N446)), ISNUMBER(SEARCH(W$1, $P446))), "Y", "")</f>
        <v/>
      </c>
      <c r="X446" s="96" t="str">
        <f t="shared" si="2428"/>
        <v/>
      </c>
      <c r="Y446" s="255" t="str">
        <f t="shared" si="2288"/>
        <v/>
      </c>
      <c r="Z446" s="96" t="str">
        <f t="shared" ref="Z446:AA446" si="2429">IF(OR(($Y446="Y"),($T446 = "Y"),ISNUMBER(SEARCH(Z$1, $L446)), ISNUMBER(SEARCH(Z$1, $N446)), ISNUMBER(SEARCH(Z$1, $P446))), "Y", "")</f>
        <v/>
      </c>
      <c r="AA446" s="254" t="str">
        <f t="shared" si="2429"/>
        <v>Y</v>
      </c>
      <c r="AB446" s="254" t="str">
        <f t="shared" ref="AB446:AC446" si="2430">IF(OR(($T446 = "Y"),ISNUMBER(SEARCH(AB$1, $L446)), ISNUMBER(SEARCH(AB$1, $N446)), ISNUMBER(SEARCH(AB$1, $P446))), "Y", "")</f>
        <v>Y</v>
      </c>
      <c r="AC446" s="255" t="str">
        <f t="shared" si="2430"/>
        <v/>
      </c>
      <c r="AD446" s="96" t="str">
        <f t="shared" ref="AD446:AE446" si="2431">IF(OR(($AC446="Y"),($T446 = "Y"),ISNUMBER(SEARCH(AD$1, $L446)), ISNUMBER(SEARCH(AD$1, $N446)), ISNUMBER(SEARCH(AD$1, $P446))), "Y", "")</f>
        <v/>
      </c>
      <c r="AE446" s="96" t="str">
        <f t="shared" si="2431"/>
        <v/>
      </c>
      <c r="AF446" s="96" t="str">
        <f t="shared" si="2292"/>
        <v/>
      </c>
      <c r="AG446" s="15">
        <f t="shared" si="2293"/>
        <v>2</v>
      </c>
      <c r="AH446" s="96" t="s">
        <v>3539</v>
      </c>
      <c r="AI446" s="96" t="str">
        <f t="shared" ref="AI446:AI456" si="2432">IF((U446="Y"),AH446,"")</f>
        <v/>
      </c>
      <c r="AJ446" s="96" t="str">
        <f t="shared" ref="AJ446:AJ456" si="2433">IF((W446="Y"),AH446,"")</f>
        <v/>
      </c>
      <c r="AK446" s="96" t="str">
        <f t="shared" ref="AK446:AK456" si="2434">IF((X446="Y"),AH446,"")</f>
        <v/>
      </c>
      <c r="AL446" s="96" t="str">
        <f t="shared" ref="AL446:AL456" si="2435">IF((Z446="Y"),AH446,"")</f>
        <v/>
      </c>
      <c r="AM446" s="235" t="str">
        <f t="shared" ref="AM446:AM456" si="2436">IF((AA446="Y"),AH446,"")</f>
        <v>CM</v>
      </c>
      <c r="AN446" s="235" t="str">
        <f t="shared" ref="AN446:AN456" si="2437">IF((AB446="Y"),AH446,"")</f>
        <v>CM</v>
      </c>
      <c r="AO446" s="235" t="str">
        <f t="shared" ref="AO446:AO456" si="2438">IF((AB446="Y"),AH446,"")</f>
        <v>CM</v>
      </c>
      <c r="AP446" s="96" t="str">
        <f t="shared" ref="AP446:AP456" si="2439">IF((AD446="Y"),AH446,"")</f>
        <v/>
      </c>
      <c r="AQ446" s="96" t="str">
        <f t="shared" ref="AQ446:AQ456" si="2440">IF((AE446="Y"),AH446,"")</f>
        <v/>
      </c>
      <c r="AR446" s="96"/>
      <c r="AS446" s="96" t="str">
        <f t="shared" ref="AS446:AS456" si="2441">IF((AF446="Y"),AH446,"")</f>
        <v/>
      </c>
      <c r="AT446" s="96"/>
      <c r="AU446" s="96"/>
      <c r="AV446" s="96"/>
      <c r="AW446" s="96"/>
      <c r="AX446" s="96"/>
      <c r="AY446" s="96"/>
      <c r="AZ446" s="96"/>
      <c r="BA446" s="96"/>
      <c r="BB446" s="96"/>
      <c r="BC446" s="96"/>
      <c r="BD446" s="96"/>
      <c r="BE446" s="96"/>
      <c r="BF446" s="96"/>
      <c r="BG446" s="96"/>
      <c r="BH446" s="96"/>
      <c r="BI446" s="96"/>
      <c r="BJ446" s="96"/>
      <c r="BK446" s="96"/>
      <c r="BL446" s="96"/>
      <c r="BM446" s="96"/>
      <c r="BN446" s="96"/>
      <c r="BO446" s="96"/>
      <c r="BP446" s="96"/>
      <c r="BQ446" s="96"/>
      <c r="BR446" s="96"/>
      <c r="BS446" s="96"/>
      <c r="BT446" s="96"/>
      <c r="BU446" s="96"/>
      <c r="BV446" s="96"/>
      <c r="BW446" s="96"/>
      <c r="BX446" s="96"/>
      <c r="BY446" s="96"/>
      <c r="BZ446" s="96"/>
      <c r="CA446" s="96"/>
      <c r="CB446" s="96"/>
      <c r="CC446" s="96"/>
      <c r="CD446" s="96"/>
      <c r="CE446" s="96"/>
      <c r="CF446" s="96"/>
    </row>
    <row r="447" spans="1:84" ht="20.399999999999999">
      <c r="A447" s="281">
        <v>45106.778501238427</v>
      </c>
      <c r="B447" s="96" t="s">
        <v>4792</v>
      </c>
      <c r="C447" s="96"/>
      <c r="D447" s="96" t="s">
        <v>4793</v>
      </c>
      <c r="E447" s="96" t="s">
        <v>4794</v>
      </c>
      <c r="F447" s="252" t="str">
        <f t="shared" si="1572"/>
        <v>OMISHACHERALA</v>
      </c>
      <c r="G447" s="97">
        <v>8056574013</v>
      </c>
      <c r="H447" s="96" t="s">
        <v>18</v>
      </c>
      <c r="I447" s="96" t="s">
        <v>20</v>
      </c>
      <c r="J447" s="96" t="s">
        <v>4791</v>
      </c>
      <c r="K447" s="96" t="s">
        <v>30</v>
      </c>
      <c r="L447" s="96" t="s">
        <v>3663</v>
      </c>
      <c r="M447" s="96"/>
      <c r="N447" s="96"/>
      <c r="O447" s="96"/>
      <c r="P447" s="96"/>
      <c r="Q447" s="96" t="s">
        <v>23</v>
      </c>
      <c r="R447" s="96"/>
      <c r="S447" s="96"/>
      <c r="T447" s="255" t="str">
        <f t="shared" si="2285"/>
        <v/>
      </c>
      <c r="U447" s="96" t="str">
        <f t="shared" ref="U447:V447" si="2442">IF(OR(($T447 = "Y"),ISNUMBER(SEARCH(U$1, $L447)), ISNUMBER(SEARCH(U$1, $N447)), ISNUMBER(SEARCH(U$1, $P447))), "Y", "")</f>
        <v/>
      </c>
      <c r="V447" s="255" t="str">
        <f t="shared" si="2442"/>
        <v/>
      </c>
      <c r="W447" s="96" t="str">
        <f t="shared" ref="W447:X447" si="2443">IF(OR(($V447="Y"),($T447 = "Y"),ISNUMBER(SEARCH(W$1, $L447)), ISNUMBER(SEARCH(W$1, $N447)), ISNUMBER(SEARCH(W$1, $P447))), "Y", "")</f>
        <v/>
      </c>
      <c r="X447" s="96" t="str">
        <f t="shared" si="2443"/>
        <v/>
      </c>
      <c r="Y447" s="255" t="str">
        <f t="shared" si="2288"/>
        <v/>
      </c>
      <c r="Z447" s="96" t="str">
        <f t="shared" ref="Z447:AA447" si="2444">IF(OR(($Y447="Y"),($T447 = "Y"),ISNUMBER(SEARCH(Z$1, $L447)), ISNUMBER(SEARCH(Z$1, $N447)), ISNUMBER(SEARCH(Z$1, $P447))), "Y", "")</f>
        <v/>
      </c>
      <c r="AA447" s="254" t="str">
        <f t="shared" si="2444"/>
        <v>Y</v>
      </c>
      <c r="AB447" s="254" t="str">
        <f t="shared" ref="AB447:AC447" si="2445">IF(OR(($T447 = "Y"),ISNUMBER(SEARCH(AB$1, $L447)), ISNUMBER(SEARCH(AB$1, $N447)), ISNUMBER(SEARCH(AB$1, $P447))), "Y", "")</f>
        <v>Y</v>
      </c>
      <c r="AC447" s="255" t="str">
        <f t="shared" si="2445"/>
        <v/>
      </c>
      <c r="AD447" s="96" t="str">
        <f t="shared" ref="AD447:AE447" si="2446">IF(OR(($AC447="Y"),($T447 = "Y"),ISNUMBER(SEARCH(AD$1, $L447)), ISNUMBER(SEARCH(AD$1, $N447)), ISNUMBER(SEARCH(AD$1, $P447))), "Y", "")</f>
        <v/>
      </c>
      <c r="AE447" s="96" t="str">
        <f t="shared" si="2446"/>
        <v/>
      </c>
      <c r="AF447" s="96" t="str">
        <f t="shared" si="2292"/>
        <v/>
      </c>
      <c r="AG447" s="15">
        <f t="shared" si="2293"/>
        <v>2</v>
      </c>
      <c r="AH447" s="96" t="s">
        <v>3539</v>
      </c>
      <c r="AI447" s="96" t="str">
        <f t="shared" si="2432"/>
        <v/>
      </c>
      <c r="AJ447" s="96" t="str">
        <f t="shared" si="2433"/>
        <v/>
      </c>
      <c r="AK447" s="96" t="str">
        <f t="shared" si="2434"/>
        <v/>
      </c>
      <c r="AL447" s="96" t="str">
        <f t="shared" si="2435"/>
        <v/>
      </c>
      <c r="AM447" s="235" t="str">
        <f t="shared" si="2436"/>
        <v>CM</v>
      </c>
      <c r="AN447" s="235" t="str">
        <f t="shared" si="2437"/>
        <v>CM</v>
      </c>
      <c r="AO447" s="235" t="str">
        <f t="shared" si="2438"/>
        <v>CM</v>
      </c>
      <c r="AP447" s="96" t="str">
        <f t="shared" si="2439"/>
        <v/>
      </c>
      <c r="AQ447" s="96" t="str">
        <f t="shared" si="2440"/>
        <v/>
      </c>
      <c r="AR447" s="96"/>
      <c r="AS447" s="96" t="str">
        <f t="shared" si="2441"/>
        <v/>
      </c>
      <c r="AT447" s="96"/>
      <c r="AU447" s="96"/>
      <c r="AV447" s="96"/>
      <c r="AW447" s="96"/>
      <c r="AX447" s="96"/>
      <c r="AY447" s="96"/>
      <c r="AZ447" s="96"/>
      <c r="BA447" s="96"/>
      <c r="BB447" s="96"/>
      <c r="BC447" s="96"/>
      <c r="BD447" s="96"/>
      <c r="BE447" s="96"/>
      <c r="BF447" s="96"/>
      <c r="BG447" s="96"/>
      <c r="BH447" s="96"/>
      <c r="BI447" s="96"/>
      <c r="BJ447" s="96"/>
      <c r="BK447" s="96"/>
      <c r="BL447" s="96"/>
      <c r="BM447" s="96"/>
      <c r="BN447" s="96"/>
      <c r="BO447" s="96"/>
      <c r="BP447" s="96"/>
      <c r="BQ447" s="96"/>
      <c r="BR447" s="96"/>
      <c r="BS447" s="96"/>
      <c r="BT447" s="96"/>
      <c r="BU447" s="96"/>
      <c r="BV447" s="96"/>
      <c r="BW447" s="96"/>
      <c r="BX447" s="96"/>
      <c r="BY447" s="96"/>
      <c r="BZ447" s="96"/>
      <c r="CA447" s="96"/>
      <c r="CB447" s="96"/>
      <c r="CC447" s="96"/>
      <c r="CD447" s="96"/>
      <c r="CE447" s="96"/>
      <c r="CF447" s="96"/>
    </row>
    <row r="448" spans="1:84" ht="20.399999999999999">
      <c r="A448" s="281">
        <v>45106.809881643523</v>
      </c>
      <c r="B448" s="96" t="s">
        <v>4795</v>
      </c>
      <c r="C448" s="96"/>
      <c r="D448" s="96" t="s">
        <v>2345</v>
      </c>
      <c r="E448" s="96" t="s">
        <v>4796</v>
      </c>
      <c r="F448" s="252" t="str">
        <f t="shared" si="1572"/>
        <v>RAMBAJJURI</v>
      </c>
      <c r="G448" s="97">
        <v>2036762361</v>
      </c>
      <c r="H448" s="96" t="s">
        <v>18</v>
      </c>
      <c r="I448" s="96" t="s">
        <v>2493</v>
      </c>
      <c r="J448" s="96"/>
      <c r="K448" s="96"/>
      <c r="L448" s="96"/>
      <c r="M448" s="96"/>
      <c r="N448" s="96"/>
      <c r="O448" s="96"/>
      <c r="P448" s="96" t="s">
        <v>3498</v>
      </c>
      <c r="Q448" s="96" t="s">
        <v>23</v>
      </c>
      <c r="R448" s="96"/>
      <c r="S448" s="96"/>
      <c r="T448" s="258" t="str">
        <f t="shared" si="2285"/>
        <v>Y</v>
      </c>
      <c r="U448" s="254" t="str">
        <f t="shared" ref="U448:V448" si="2447">IF(OR(($T448 = "Y"),ISNUMBER(SEARCH(U$1, $L448)), ISNUMBER(SEARCH(U$1, $N448)), ISNUMBER(SEARCH(U$1, $P448))), "Y", "")</f>
        <v>Y</v>
      </c>
      <c r="V448" s="258" t="str">
        <f t="shared" si="2447"/>
        <v>Y</v>
      </c>
      <c r="W448" s="254" t="str">
        <f t="shared" ref="W448:X448" si="2448">IF(OR(($V448="Y"),($T448 = "Y"),ISNUMBER(SEARCH(W$1, $L448)), ISNUMBER(SEARCH(W$1, $N448)), ISNUMBER(SEARCH(W$1, $P448))), "Y", "")</f>
        <v>Y</v>
      </c>
      <c r="X448" s="254" t="str">
        <f t="shared" si="2448"/>
        <v>Y</v>
      </c>
      <c r="Y448" s="258" t="str">
        <f t="shared" si="2288"/>
        <v>Y</v>
      </c>
      <c r="Z448" s="254" t="str">
        <f t="shared" ref="Z448:AA448" si="2449">IF(OR(($Y448="Y"),($T448 = "Y"),ISNUMBER(SEARCH(Z$1, $L448)), ISNUMBER(SEARCH(Z$1, $N448)), ISNUMBER(SEARCH(Z$1, $P448))), "Y", "")</f>
        <v>Y</v>
      </c>
      <c r="AA448" s="254" t="str">
        <f t="shared" si="2449"/>
        <v>Y</v>
      </c>
      <c r="AB448" s="254" t="str">
        <f t="shared" ref="AB448:AC448" si="2450">IF(OR(($T448 = "Y"),ISNUMBER(SEARCH(AB$1, $L448)), ISNUMBER(SEARCH(AB$1, $N448)), ISNUMBER(SEARCH(AB$1, $P448))), "Y", "")</f>
        <v>Y</v>
      </c>
      <c r="AC448" s="258" t="str">
        <f t="shared" si="2450"/>
        <v>Y</v>
      </c>
      <c r="AD448" s="254" t="str">
        <f t="shared" ref="AD448:AE448" si="2451">IF(OR(($AC448="Y"),($T448 = "Y"),ISNUMBER(SEARCH(AD$1, $L448)), ISNUMBER(SEARCH(AD$1, $N448)), ISNUMBER(SEARCH(AD$1, $P448))), "Y", "")</f>
        <v>Y</v>
      </c>
      <c r="AE448" s="254" t="str">
        <f t="shared" si="2451"/>
        <v>Y</v>
      </c>
      <c r="AF448" s="254" t="str">
        <f t="shared" si="2292"/>
        <v>Y</v>
      </c>
      <c r="AG448" s="15">
        <f t="shared" si="2293"/>
        <v>9</v>
      </c>
      <c r="AH448" s="96" t="s">
        <v>3539</v>
      </c>
      <c r="AI448" s="235" t="str">
        <f t="shared" si="2432"/>
        <v>CM</v>
      </c>
      <c r="AJ448" s="268" t="str">
        <f t="shared" si="2433"/>
        <v>CM</v>
      </c>
      <c r="AK448" s="235" t="str">
        <f t="shared" si="2434"/>
        <v>CM</v>
      </c>
      <c r="AL448" s="235" t="str">
        <f t="shared" si="2435"/>
        <v>CM</v>
      </c>
      <c r="AM448" s="235" t="str">
        <f t="shared" si="2436"/>
        <v>CM</v>
      </c>
      <c r="AN448" s="235" t="str">
        <f t="shared" si="2437"/>
        <v>CM</v>
      </c>
      <c r="AO448" s="235" t="str">
        <f t="shared" si="2438"/>
        <v>CM</v>
      </c>
      <c r="AP448" s="235" t="str">
        <f t="shared" si="2439"/>
        <v>CM</v>
      </c>
      <c r="AQ448" s="235" t="str">
        <f t="shared" si="2440"/>
        <v>CM</v>
      </c>
      <c r="AR448" s="96"/>
      <c r="AS448" s="235" t="str">
        <f t="shared" si="2441"/>
        <v>CM</v>
      </c>
      <c r="AT448" s="96"/>
      <c r="AU448" s="96"/>
      <c r="AV448" s="96"/>
      <c r="AW448" s="96"/>
      <c r="AX448" s="96"/>
      <c r="AY448" s="96"/>
      <c r="AZ448" s="96"/>
      <c r="BA448" s="96"/>
      <c r="BB448" s="96"/>
      <c r="BC448" s="96"/>
      <c r="BD448" s="96"/>
      <c r="BE448" s="96"/>
      <c r="BF448" s="96"/>
      <c r="BG448" s="96"/>
      <c r="BH448" s="96"/>
      <c r="BI448" s="96"/>
      <c r="BJ448" s="96"/>
      <c r="BK448" s="96"/>
      <c r="BL448" s="96"/>
      <c r="BM448" s="96"/>
      <c r="BN448" s="96"/>
      <c r="BO448" s="96"/>
      <c r="BP448" s="96"/>
      <c r="BQ448" s="96"/>
      <c r="BR448" s="96"/>
      <c r="BS448" s="96"/>
      <c r="BT448" s="96"/>
      <c r="BU448" s="96"/>
      <c r="BV448" s="96"/>
      <c r="BW448" s="96"/>
      <c r="BX448" s="96"/>
      <c r="BY448" s="96"/>
      <c r="BZ448" s="96"/>
      <c r="CA448" s="96"/>
      <c r="CB448" s="96"/>
      <c r="CC448" s="96"/>
      <c r="CD448" s="96"/>
      <c r="CE448" s="96"/>
      <c r="CF448" s="96"/>
    </row>
    <row r="449" spans="1:84" ht="20.399999999999999">
      <c r="A449" s="281">
        <v>45106.832846446763</v>
      </c>
      <c r="B449" s="96" t="s">
        <v>4797</v>
      </c>
      <c r="C449" s="96"/>
      <c r="D449" s="96" t="s">
        <v>4798</v>
      </c>
      <c r="E449" s="96" t="s">
        <v>4799</v>
      </c>
      <c r="F449" s="252" t="str">
        <f t="shared" si="1572"/>
        <v>NAGARJUNA REDDY YARAVA</v>
      </c>
      <c r="G449" s="97">
        <v>4697833590</v>
      </c>
      <c r="H449" s="96" t="s">
        <v>18</v>
      </c>
      <c r="I449" s="96" t="s">
        <v>2493</v>
      </c>
      <c r="J449" s="96"/>
      <c r="K449" s="96"/>
      <c r="L449" s="96"/>
      <c r="M449" s="96"/>
      <c r="N449" s="96"/>
      <c r="O449" s="96" t="s">
        <v>4800</v>
      </c>
      <c r="P449" s="96" t="s">
        <v>3498</v>
      </c>
      <c r="Q449" s="96" t="s">
        <v>23</v>
      </c>
      <c r="R449" s="96"/>
      <c r="S449" s="96"/>
      <c r="T449" s="258" t="str">
        <f t="shared" si="2285"/>
        <v>Y</v>
      </c>
      <c r="U449" s="254" t="str">
        <f t="shared" ref="U449:V449" si="2452">IF(OR(($T449 = "Y"),ISNUMBER(SEARCH(U$1, $L449)), ISNUMBER(SEARCH(U$1, $N449)), ISNUMBER(SEARCH(U$1, $P449))), "Y", "")</f>
        <v>Y</v>
      </c>
      <c r="V449" s="258" t="str">
        <f t="shared" si="2452"/>
        <v>Y</v>
      </c>
      <c r="W449" s="254" t="str">
        <f t="shared" ref="W449:X449" si="2453">IF(OR(($V449="Y"),($T449 = "Y"),ISNUMBER(SEARCH(W$1, $L449)), ISNUMBER(SEARCH(W$1, $N449)), ISNUMBER(SEARCH(W$1, $P449))), "Y", "")</f>
        <v>Y</v>
      </c>
      <c r="X449" s="254" t="str">
        <f t="shared" si="2453"/>
        <v>Y</v>
      </c>
      <c r="Y449" s="258" t="str">
        <f t="shared" si="2288"/>
        <v>Y</v>
      </c>
      <c r="Z449" s="254" t="str">
        <f t="shared" ref="Z449:AA449" si="2454">IF(OR(($Y449="Y"),($T449 = "Y"),ISNUMBER(SEARCH(Z$1, $L449)), ISNUMBER(SEARCH(Z$1, $N449)), ISNUMBER(SEARCH(Z$1, $P449))), "Y", "")</f>
        <v>Y</v>
      </c>
      <c r="AA449" s="254" t="str">
        <f t="shared" si="2454"/>
        <v>Y</v>
      </c>
      <c r="AB449" s="254" t="str">
        <f t="shared" ref="AB449:AC449" si="2455">IF(OR(($T449 = "Y"),ISNUMBER(SEARCH(AB$1, $L449)), ISNUMBER(SEARCH(AB$1, $N449)), ISNUMBER(SEARCH(AB$1, $P449))), "Y", "")</f>
        <v>Y</v>
      </c>
      <c r="AC449" s="258" t="str">
        <f t="shared" si="2455"/>
        <v>Y</v>
      </c>
      <c r="AD449" s="254" t="str">
        <f t="shared" ref="AD449:AE449" si="2456">IF(OR(($AC449="Y"),($T449 = "Y"),ISNUMBER(SEARCH(AD$1, $L449)), ISNUMBER(SEARCH(AD$1, $N449)), ISNUMBER(SEARCH(AD$1, $P449))), "Y", "")</f>
        <v>Y</v>
      </c>
      <c r="AE449" s="254" t="str">
        <f t="shared" si="2456"/>
        <v>Y</v>
      </c>
      <c r="AF449" s="254" t="str">
        <f t="shared" si="2292"/>
        <v>Y</v>
      </c>
      <c r="AG449" s="15">
        <f t="shared" si="2293"/>
        <v>9</v>
      </c>
      <c r="AH449" s="96" t="s">
        <v>3539</v>
      </c>
      <c r="AI449" s="235" t="str">
        <f t="shared" si="2432"/>
        <v>CM</v>
      </c>
      <c r="AJ449" s="235" t="str">
        <f t="shared" si="2433"/>
        <v>CM</v>
      </c>
      <c r="AK449" s="235" t="str">
        <f t="shared" si="2434"/>
        <v>CM</v>
      </c>
      <c r="AL449" s="235" t="str">
        <f t="shared" si="2435"/>
        <v>CM</v>
      </c>
      <c r="AM449" s="235" t="str">
        <f t="shared" si="2436"/>
        <v>CM</v>
      </c>
      <c r="AN449" s="235" t="str">
        <f t="shared" si="2437"/>
        <v>CM</v>
      </c>
      <c r="AO449" s="235" t="str">
        <f t="shared" si="2438"/>
        <v>CM</v>
      </c>
      <c r="AP449" s="235" t="str">
        <f t="shared" si="2439"/>
        <v>CM</v>
      </c>
      <c r="AQ449" s="235" t="str">
        <f t="shared" si="2440"/>
        <v>CM</v>
      </c>
      <c r="AR449" s="96"/>
      <c r="AS449" s="235" t="str">
        <f t="shared" si="2441"/>
        <v>CM</v>
      </c>
      <c r="AT449" s="96"/>
      <c r="AU449" s="96"/>
      <c r="AV449" s="96"/>
      <c r="AW449" s="96"/>
      <c r="AX449" s="96"/>
      <c r="AY449" s="96"/>
      <c r="AZ449" s="96"/>
      <c r="BA449" s="96"/>
      <c r="BB449" s="96"/>
      <c r="BC449" s="96"/>
      <c r="BD449" s="96"/>
      <c r="BE449" s="96"/>
      <c r="BF449" s="96"/>
      <c r="BG449" s="96"/>
      <c r="BH449" s="96"/>
      <c r="BI449" s="96"/>
      <c r="BJ449" s="96"/>
      <c r="BK449" s="96"/>
      <c r="BL449" s="96"/>
      <c r="BM449" s="96"/>
      <c r="BN449" s="96"/>
      <c r="BO449" s="96"/>
      <c r="BP449" s="96"/>
      <c r="BQ449" s="96"/>
      <c r="BR449" s="96"/>
      <c r="BS449" s="96"/>
      <c r="BT449" s="96"/>
      <c r="BU449" s="96"/>
      <c r="BV449" s="96"/>
      <c r="BW449" s="96"/>
      <c r="BX449" s="96"/>
      <c r="BY449" s="96"/>
      <c r="BZ449" s="96"/>
      <c r="CA449" s="96"/>
      <c r="CB449" s="96"/>
      <c r="CC449" s="96"/>
      <c r="CD449" s="96"/>
      <c r="CE449" s="96"/>
      <c r="CF449" s="96"/>
    </row>
    <row r="450" spans="1:84" ht="27.6">
      <c r="A450" s="281">
        <v>45106.884760243054</v>
      </c>
      <c r="B450" s="309" t="s">
        <v>4801</v>
      </c>
      <c r="C450" s="96"/>
      <c r="D450" s="96" t="s">
        <v>4802</v>
      </c>
      <c r="E450" s="96" t="s">
        <v>3925</v>
      </c>
      <c r="F450" s="252" t="str">
        <f t="shared" si="1572"/>
        <v>SUBBAKARAVADI</v>
      </c>
      <c r="G450" s="97">
        <v>2147974026</v>
      </c>
      <c r="H450" s="96" t="s">
        <v>18</v>
      </c>
      <c r="I450" s="96" t="s">
        <v>20</v>
      </c>
      <c r="J450" s="96" t="s">
        <v>4803</v>
      </c>
      <c r="K450" s="96" t="s">
        <v>156</v>
      </c>
      <c r="L450" s="96" t="s">
        <v>3498</v>
      </c>
      <c r="M450" s="96"/>
      <c r="N450" s="96"/>
      <c r="O450" s="96"/>
      <c r="P450" s="96"/>
      <c r="Q450" s="96" t="s">
        <v>23</v>
      </c>
      <c r="R450" s="96"/>
      <c r="S450" s="96"/>
      <c r="T450" s="258" t="str">
        <f t="shared" si="2285"/>
        <v>Y</v>
      </c>
      <c r="U450" s="254" t="str">
        <f t="shared" ref="U450:V450" si="2457">IF(OR(($T450 = "Y"),ISNUMBER(SEARCH(U$1, $L450)), ISNUMBER(SEARCH(U$1, $N450)), ISNUMBER(SEARCH(U$1, $P450))), "Y", "")</f>
        <v>Y</v>
      </c>
      <c r="V450" s="258" t="str">
        <f t="shared" si="2457"/>
        <v>Y</v>
      </c>
      <c r="W450" s="254" t="str">
        <f t="shared" ref="W450:X450" si="2458">IF(OR(($V450="Y"),($T450 = "Y"),ISNUMBER(SEARCH(W$1, $L450)), ISNUMBER(SEARCH(W$1, $N450)), ISNUMBER(SEARCH(W$1, $P450))), "Y", "")</f>
        <v>Y</v>
      </c>
      <c r="X450" s="254" t="str">
        <f t="shared" si="2458"/>
        <v>Y</v>
      </c>
      <c r="Y450" s="258" t="str">
        <f t="shared" si="2288"/>
        <v>Y</v>
      </c>
      <c r="Z450" s="254" t="str">
        <f t="shared" ref="Z450:AA450" si="2459">IF(OR(($Y450="Y"),($T450 = "Y"),ISNUMBER(SEARCH(Z$1, $L450)), ISNUMBER(SEARCH(Z$1, $N450)), ISNUMBER(SEARCH(Z$1, $P450))), "Y", "")</f>
        <v>Y</v>
      </c>
      <c r="AA450" s="254" t="str">
        <f t="shared" si="2459"/>
        <v>Y</v>
      </c>
      <c r="AB450" s="254" t="str">
        <f t="shared" ref="AB450:AC450" si="2460">IF(OR(($T450 = "Y"),ISNUMBER(SEARCH(AB$1, $L450)), ISNUMBER(SEARCH(AB$1, $N450)), ISNUMBER(SEARCH(AB$1, $P450))), "Y", "")</f>
        <v>Y</v>
      </c>
      <c r="AC450" s="258" t="str">
        <f t="shared" si="2460"/>
        <v>Y</v>
      </c>
      <c r="AD450" s="254" t="str">
        <f t="shared" ref="AD450:AE450" si="2461">IF(OR(($AC450="Y"),($T450 = "Y"),ISNUMBER(SEARCH(AD$1, $L450)), ISNUMBER(SEARCH(AD$1, $N450)), ISNUMBER(SEARCH(AD$1, $P450))), "Y", "")</f>
        <v>Y</v>
      </c>
      <c r="AE450" s="254" t="str">
        <f t="shared" si="2461"/>
        <v>Y</v>
      </c>
      <c r="AF450" s="254" t="str">
        <f t="shared" si="2292"/>
        <v>Y</v>
      </c>
      <c r="AG450" s="15">
        <f t="shared" si="2293"/>
        <v>9</v>
      </c>
      <c r="AH450" s="250" t="s">
        <v>3631</v>
      </c>
      <c r="AI450" s="235" t="str">
        <f t="shared" si="2432"/>
        <v>Facility Volunteers</v>
      </c>
      <c r="AJ450" s="235" t="str">
        <f t="shared" si="2433"/>
        <v>Facility Volunteers</v>
      </c>
      <c r="AK450" s="235" t="str">
        <f t="shared" si="2434"/>
        <v>Facility Volunteers</v>
      </c>
      <c r="AL450" s="235" t="str">
        <f t="shared" si="2435"/>
        <v>Facility Volunteers</v>
      </c>
      <c r="AM450" s="235" t="str">
        <f t="shared" si="2436"/>
        <v>Facility Volunteers</v>
      </c>
      <c r="AN450" s="235" t="str">
        <f t="shared" si="2437"/>
        <v>Facility Volunteers</v>
      </c>
      <c r="AO450" s="235" t="str">
        <f t="shared" si="2438"/>
        <v>Facility Volunteers</v>
      </c>
      <c r="AP450" s="235" t="str">
        <f t="shared" si="2439"/>
        <v>Facility Volunteers</v>
      </c>
      <c r="AQ450" s="235" t="str">
        <f t="shared" si="2440"/>
        <v>Facility Volunteers</v>
      </c>
      <c r="AR450" s="96"/>
      <c r="AS450" s="235" t="str">
        <f t="shared" si="2441"/>
        <v>Facility Volunteers</v>
      </c>
      <c r="AT450" s="96"/>
      <c r="AU450" s="250" t="s">
        <v>174</v>
      </c>
      <c r="AV450" s="250" t="s">
        <v>979</v>
      </c>
      <c r="AW450" s="96"/>
      <c r="AX450" s="96"/>
      <c r="AY450" s="96"/>
      <c r="AZ450" s="96"/>
      <c r="BA450" s="96"/>
      <c r="BB450" s="96"/>
      <c r="BC450" s="96"/>
      <c r="BD450" s="96"/>
      <c r="BE450" s="96"/>
      <c r="BF450" s="96"/>
      <c r="BG450" s="96"/>
      <c r="BH450" s="96"/>
      <c r="BI450" s="96"/>
      <c r="BJ450" s="96"/>
      <c r="BK450" s="96"/>
      <c r="BL450" s="96"/>
      <c r="BM450" s="96"/>
      <c r="BN450" s="96"/>
      <c r="BO450" s="96"/>
      <c r="BP450" s="96"/>
      <c r="BQ450" s="96"/>
      <c r="BR450" s="96"/>
      <c r="BS450" s="96"/>
      <c r="BT450" s="96"/>
      <c r="BU450" s="96"/>
      <c r="BV450" s="96"/>
      <c r="BW450" s="96"/>
      <c r="BX450" s="96"/>
      <c r="BY450" s="96"/>
      <c r="BZ450" s="96"/>
      <c r="CA450" s="96"/>
      <c r="CB450" s="96"/>
      <c r="CC450" s="96"/>
      <c r="CD450" s="96"/>
      <c r="CE450" s="96"/>
      <c r="CF450" s="96"/>
    </row>
    <row r="451" spans="1:84" ht="27.6">
      <c r="A451" s="281">
        <v>45106.885307638891</v>
      </c>
      <c r="B451" s="309" t="s">
        <v>4804</v>
      </c>
      <c r="C451" s="96"/>
      <c r="D451" s="96" t="s">
        <v>4805</v>
      </c>
      <c r="E451" s="96" t="s">
        <v>3925</v>
      </c>
      <c r="F451" s="252" t="str">
        <f t="shared" si="1572"/>
        <v>ANEESHKARAVADI</v>
      </c>
      <c r="G451" s="97">
        <v>2147974026</v>
      </c>
      <c r="H451" s="96" t="s">
        <v>18</v>
      </c>
      <c r="I451" s="96" t="s">
        <v>35</v>
      </c>
      <c r="J451" s="96"/>
      <c r="K451" s="96"/>
      <c r="L451" s="96"/>
      <c r="M451" s="96" t="s">
        <v>156</v>
      </c>
      <c r="N451" s="96" t="s">
        <v>3498</v>
      </c>
      <c r="O451" s="96"/>
      <c r="P451" s="96"/>
      <c r="Q451" s="96" t="s">
        <v>23</v>
      </c>
      <c r="R451" s="96"/>
      <c r="S451" s="96"/>
      <c r="T451" s="258" t="str">
        <f t="shared" si="2285"/>
        <v>Y</v>
      </c>
      <c r="U451" s="254" t="str">
        <f t="shared" ref="U451:V451" si="2462">IF(OR(($T451 = "Y"),ISNUMBER(SEARCH(U$1, $L451)), ISNUMBER(SEARCH(U$1, $N451)), ISNUMBER(SEARCH(U$1, $P451))), "Y", "")</f>
        <v>Y</v>
      </c>
      <c r="V451" s="258" t="str">
        <f t="shared" si="2462"/>
        <v>Y</v>
      </c>
      <c r="W451" s="254" t="str">
        <f t="shared" ref="W451:X451" si="2463">IF(OR(($V451="Y"),($T451 = "Y"),ISNUMBER(SEARCH(W$1, $L451)), ISNUMBER(SEARCH(W$1, $N451)), ISNUMBER(SEARCH(W$1, $P451))), "Y", "")</f>
        <v>Y</v>
      </c>
      <c r="X451" s="254" t="str">
        <f t="shared" si="2463"/>
        <v>Y</v>
      </c>
      <c r="Y451" s="258" t="str">
        <f t="shared" si="2288"/>
        <v>Y</v>
      </c>
      <c r="Z451" s="254" t="str">
        <f t="shared" ref="Z451:AA451" si="2464">IF(OR(($Y451="Y"),($T451 = "Y"),ISNUMBER(SEARCH(Z$1, $L451)), ISNUMBER(SEARCH(Z$1, $N451)), ISNUMBER(SEARCH(Z$1, $P451))), "Y", "")</f>
        <v>Y</v>
      </c>
      <c r="AA451" s="254" t="str">
        <f t="shared" si="2464"/>
        <v>Y</v>
      </c>
      <c r="AB451" s="254" t="str">
        <f t="shared" ref="AB451:AC451" si="2465">IF(OR(($T451 = "Y"),ISNUMBER(SEARCH(AB$1, $L451)), ISNUMBER(SEARCH(AB$1, $N451)), ISNUMBER(SEARCH(AB$1, $P451))), "Y", "")</f>
        <v>Y</v>
      </c>
      <c r="AC451" s="258" t="str">
        <f t="shared" si="2465"/>
        <v>Y</v>
      </c>
      <c r="AD451" s="254" t="str">
        <f t="shared" ref="AD451:AE451" si="2466">IF(OR(($AC451="Y"),($T451 = "Y"),ISNUMBER(SEARCH(AD$1, $L451)), ISNUMBER(SEARCH(AD$1, $N451)), ISNUMBER(SEARCH(AD$1, $P451))), "Y", "")</f>
        <v>Y</v>
      </c>
      <c r="AE451" s="254" t="str">
        <f t="shared" si="2466"/>
        <v>Y</v>
      </c>
      <c r="AF451" s="254" t="str">
        <f t="shared" si="2292"/>
        <v>Y</v>
      </c>
      <c r="AG451" s="15">
        <f t="shared" si="2293"/>
        <v>9</v>
      </c>
      <c r="AH451" s="250" t="s">
        <v>3631</v>
      </c>
      <c r="AI451" s="235" t="str">
        <f t="shared" si="2432"/>
        <v>Facility Volunteers</v>
      </c>
      <c r="AJ451" s="235" t="str">
        <f t="shared" si="2433"/>
        <v>Facility Volunteers</v>
      </c>
      <c r="AK451" s="235" t="str">
        <f t="shared" si="2434"/>
        <v>Facility Volunteers</v>
      </c>
      <c r="AL451" s="235" t="str">
        <f t="shared" si="2435"/>
        <v>Facility Volunteers</v>
      </c>
      <c r="AM451" s="235" t="str">
        <f t="shared" si="2436"/>
        <v>Facility Volunteers</v>
      </c>
      <c r="AN451" s="235" t="str">
        <f t="shared" si="2437"/>
        <v>Facility Volunteers</v>
      </c>
      <c r="AO451" s="235" t="str">
        <f t="shared" si="2438"/>
        <v>Facility Volunteers</v>
      </c>
      <c r="AP451" s="235" t="str">
        <f t="shared" si="2439"/>
        <v>Facility Volunteers</v>
      </c>
      <c r="AQ451" s="235" t="str">
        <f t="shared" si="2440"/>
        <v>Facility Volunteers</v>
      </c>
      <c r="AR451" s="96"/>
      <c r="AS451" s="235" t="str">
        <f t="shared" si="2441"/>
        <v>Facility Volunteers</v>
      </c>
      <c r="AT451" s="96"/>
      <c r="AU451" s="96"/>
      <c r="AV451" s="96"/>
      <c r="AW451" s="96"/>
      <c r="AX451" s="96"/>
      <c r="AY451" s="96"/>
      <c r="AZ451" s="96"/>
      <c r="BA451" s="96"/>
      <c r="BB451" s="96"/>
      <c r="BC451" s="96"/>
      <c r="BD451" s="96"/>
      <c r="BE451" s="96"/>
      <c r="BF451" s="96"/>
      <c r="BG451" s="96"/>
      <c r="BH451" s="96"/>
      <c r="BI451" s="96"/>
      <c r="BJ451" s="96"/>
      <c r="BK451" s="96"/>
      <c r="BL451" s="96"/>
      <c r="BM451" s="96"/>
      <c r="BN451" s="96"/>
      <c r="BO451" s="96"/>
      <c r="BP451" s="96"/>
      <c r="BQ451" s="96"/>
      <c r="BR451" s="96"/>
      <c r="BS451" s="96"/>
      <c r="BT451" s="96"/>
      <c r="BU451" s="96"/>
      <c r="BV451" s="96"/>
      <c r="BW451" s="96"/>
      <c r="BX451" s="96"/>
      <c r="BY451" s="96"/>
      <c r="BZ451" s="96"/>
      <c r="CA451" s="96"/>
      <c r="CB451" s="96"/>
      <c r="CC451" s="96"/>
      <c r="CD451" s="96"/>
      <c r="CE451" s="96"/>
      <c r="CF451" s="96"/>
    </row>
    <row r="452" spans="1:84" ht="27.6">
      <c r="A452" s="281">
        <v>45106.895662164352</v>
      </c>
      <c r="B452" s="96" t="s">
        <v>4806</v>
      </c>
      <c r="C452" s="96"/>
      <c r="D452" s="96" t="s">
        <v>338</v>
      </c>
      <c r="E452" s="96" t="s">
        <v>4807</v>
      </c>
      <c r="F452" s="252" t="str">
        <f t="shared" si="1572"/>
        <v>SRINIVASMOTUMARRI</v>
      </c>
      <c r="G452" s="97">
        <v>9083925579</v>
      </c>
      <c r="H452" s="96" t="s">
        <v>18</v>
      </c>
      <c r="I452" s="96" t="s">
        <v>2493</v>
      </c>
      <c r="J452" s="96"/>
      <c r="K452" s="96"/>
      <c r="L452" s="96"/>
      <c r="M452" s="96"/>
      <c r="N452" s="96"/>
      <c r="O452" s="96" t="s">
        <v>4808</v>
      </c>
      <c r="P452" s="96" t="s">
        <v>3508</v>
      </c>
      <c r="Q452" s="96" t="s">
        <v>23</v>
      </c>
      <c r="R452" s="96"/>
      <c r="S452" s="96"/>
      <c r="T452" s="255" t="str">
        <f t="shared" si="2285"/>
        <v/>
      </c>
      <c r="U452" s="96" t="str">
        <f t="shared" ref="U452:V452" si="2467">IF(OR(($T452 = "Y"),ISNUMBER(SEARCH(U$1, $L452)), ISNUMBER(SEARCH(U$1, $N452)), ISNUMBER(SEARCH(U$1, $P452))), "Y", "")</f>
        <v/>
      </c>
      <c r="V452" s="255" t="str">
        <f t="shared" si="2467"/>
        <v/>
      </c>
      <c r="W452" s="96" t="str">
        <f t="shared" ref="W452:X452" si="2468">IF(OR(($V452="Y"),($T452 = "Y"),ISNUMBER(SEARCH(W$1, $L452)), ISNUMBER(SEARCH(W$1, $N452)), ISNUMBER(SEARCH(W$1, $P452))), "Y", "")</f>
        <v/>
      </c>
      <c r="X452" s="96" t="str">
        <f t="shared" si="2468"/>
        <v/>
      </c>
      <c r="Y452" s="255" t="str">
        <f t="shared" si="2288"/>
        <v/>
      </c>
      <c r="Z452" s="96" t="str">
        <f t="shared" ref="Z452:AA452" si="2469">IF(OR(($Y452="Y"),($T452 = "Y"),ISNUMBER(SEARCH(Z$1, $L452)), ISNUMBER(SEARCH(Z$1, $N452)), ISNUMBER(SEARCH(Z$1, $P452))), "Y", "")</f>
        <v/>
      </c>
      <c r="AA452" s="96" t="str">
        <f t="shared" si="2469"/>
        <v/>
      </c>
      <c r="AB452" s="96" t="str">
        <f t="shared" ref="AB452:AC452" si="2470">IF(OR(($T452 = "Y"),ISNUMBER(SEARCH(AB$1, $L452)), ISNUMBER(SEARCH(AB$1, $N452)), ISNUMBER(SEARCH(AB$1, $P452))), "Y", "")</f>
        <v/>
      </c>
      <c r="AC452" s="255" t="str">
        <f t="shared" si="2470"/>
        <v/>
      </c>
      <c r="AD452" s="254" t="str">
        <f t="shared" ref="AD452:AE452" si="2471">IF(OR(($AC452="Y"),($T452 = "Y"),ISNUMBER(SEARCH(AD$1, $L452)), ISNUMBER(SEARCH(AD$1, $N452)), ISNUMBER(SEARCH(AD$1, $P452))), "Y", "")</f>
        <v>Y</v>
      </c>
      <c r="AE452" s="96" t="str">
        <f t="shared" si="2471"/>
        <v/>
      </c>
      <c r="AF452" s="96" t="str">
        <f t="shared" si="2292"/>
        <v/>
      </c>
      <c r="AG452" s="15">
        <f t="shared" si="2293"/>
        <v>1</v>
      </c>
      <c r="AH452" s="250" t="s">
        <v>3631</v>
      </c>
      <c r="AI452" s="96" t="str">
        <f t="shared" si="2432"/>
        <v/>
      </c>
      <c r="AJ452" s="96" t="str">
        <f t="shared" si="2433"/>
        <v/>
      </c>
      <c r="AK452" s="96" t="str">
        <f t="shared" si="2434"/>
        <v/>
      </c>
      <c r="AL452" s="96" t="str">
        <f t="shared" si="2435"/>
        <v/>
      </c>
      <c r="AM452" s="96" t="str">
        <f t="shared" si="2436"/>
        <v/>
      </c>
      <c r="AN452" s="96" t="str">
        <f t="shared" si="2437"/>
        <v/>
      </c>
      <c r="AO452" s="96" t="str">
        <f t="shared" si="2438"/>
        <v/>
      </c>
      <c r="AP452" s="235" t="str">
        <f t="shared" si="2439"/>
        <v>Facility Volunteers</v>
      </c>
      <c r="AQ452" s="96" t="str">
        <f t="shared" si="2440"/>
        <v/>
      </c>
      <c r="AR452" s="96"/>
      <c r="AS452" s="96" t="str">
        <f t="shared" si="2441"/>
        <v/>
      </c>
      <c r="AT452" s="96"/>
      <c r="AU452" s="96"/>
      <c r="AV452" s="96"/>
      <c r="AW452" s="96"/>
      <c r="AX452" s="96"/>
      <c r="AY452" s="96"/>
      <c r="AZ452" s="96"/>
      <c r="BA452" s="96"/>
      <c r="BB452" s="96"/>
      <c r="BC452" s="96"/>
      <c r="BD452" s="96"/>
      <c r="BE452" s="96"/>
      <c r="BF452" s="96"/>
      <c r="BG452" s="96"/>
      <c r="BH452" s="96"/>
      <c r="BI452" s="96"/>
      <c r="BJ452" s="96"/>
      <c r="BK452" s="96"/>
      <c r="BL452" s="96"/>
      <c r="BM452" s="96"/>
      <c r="BN452" s="96"/>
      <c r="BO452" s="96"/>
      <c r="BP452" s="96"/>
      <c r="BQ452" s="96"/>
      <c r="BR452" s="96"/>
      <c r="BS452" s="96"/>
      <c r="BT452" s="96"/>
      <c r="BU452" s="96"/>
      <c r="BV452" s="96"/>
      <c r="BW452" s="96"/>
      <c r="BX452" s="96"/>
      <c r="BY452" s="96"/>
      <c r="BZ452" s="96"/>
      <c r="CA452" s="96"/>
      <c r="CB452" s="96"/>
      <c r="CC452" s="96"/>
      <c r="CD452" s="96"/>
      <c r="CE452" s="96"/>
      <c r="CF452" s="96"/>
    </row>
    <row r="453" spans="1:84" ht="27.6">
      <c r="A453" s="281">
        <v>45106.896254756939</v>
      </c>
      <c r="B453" s="288" t="s">
        <v>4806</v>
      </c>
      <c r="C453" s="96"/>
      <c r="D453" s="96" t="s">
        <v>4809</v>
      </c>
      <c r="E453" s="96" t="s">
        <v>4807</v>
      </c>
      <c r="F453" s="252" t="str">
        <f t="shared" si="1572"/>
        <v>RUTESHMOTUMARRI</v>
      </c>
      <c r="G453" s="97">
        <v>9082408952</v>
      </c>
      <c r="H453" s="96" t="s">
        <v>18</v>
      </c>
      <c r="I453" s="96" t="s">
        <v>2493</v>
      </c>
      <c r="J453" s="96"/>
      <c r="K453" s="96"/>
      <c r="L453" s="96"/>
      <c r="M453" s="96"/>
      <c r="N453" s="96"/>
      <c r="O453" s="96" t="s">
        <v>3595</v>
      </c>
      <c r="P453" s="96" t="s">
        <v>3498</v>
      </c>
      <c r="Q453" s="96" t="s">
        <v>23</v>
      </c>
      <c r="R453" s="96"/>
      <c r="S453" s="96"/>
      <c r="T453" s="258" t="str">
        <f t="shared" si="2285"/>
        <v>Y</v>
      </c>
      <c r="U453" s="254" t="str">
        <f t="shared" ref="U453:V453" si="2472">IF(OR(($T453 = "Y"),ISNUMBER(SEARCH(U$1, $L453)), ISNUMBER(SEARCH(U$1, $N453)), ISNUMBER(SEARCH(U$1, $P453))), "Y", "")</f>
        <v>Y</v>
      </c>
      <c r="V453" s="258" t="str">
        <f t="shared" si="2472"/>
        <v>Y</v>
      </c>
      <c r="W453" s="254" t="str">
        <f t="shared" ref="W453:X453" si="2473">IF(OR(($V453="Y"),($T453 = "Y"),ISNUMBER(SEARCH(W$1, $L453)), ISNUMBER(SEARCH(W$1, $N453)), ISNUMBER(SEARCH(W$1, $P453))), "Y", "")</f>
        <v>Y</v>
      </c>
      <c r="X453" s="254" t="str">
        <f t="shared" si="2473"/>
        <v>Y</v>
      </c>
      <c r="Y453" s="258" t="str">
        <f t="shared" si="2288"/>
        <v>Y</v>
      </c>
      <c r="Z453" s="254" t="str">
        <f t="shared" ref="Z453:AA453" si="2474">IF(OR(($Y453="Y"),($T453 = "Y"),ISNUMBER(SEARCH(Z$1, $L453)), ISNUMBER(SEARCH(Z$1, $N453)), ISNUMBER(SEARCH(Z$1, $P453))), "Y", "")</f>
        <v>Y</v>
      </c>
      <c r="AA453" s="254" t="str">
        <f t="shared" si="2474"/>
        <v>Y</v>
      </c>
      <c r="AB453" s="254" t="str">
        <f t="shared" ref="AB453:AC453" si="2475">IF(OR(($T453 = "Y"),ISNUMBER(SEARCH(AB$1, $L453)), ISNUMBER(SEARCH(AB$1, $N453)), ISNUMBER(SEARCH(AB$1, $P453))), "Y", "")</f>
        <v>Y</v>
      </c>
      <c r="AC453" s="258" t="str">
        <f t="shared" si="2475"/>
        <v>Y</v>
      </c>
      <c r="AD453" s="254" t="str">
        <f t="shared" ref="AD453:AE453" si="2476">IF(OR(($AC453="Y"),($T453 = "Y"),ISNUMBER(SEARCH(AD$1, $L453)), ISNUMBER(SEARCH(AD$1, $N453)), ISNUMBER(SEARCH(AD$1, $P453))), "Y", "")</f>
        <v>Y</v>
      </c>
      <c r="AE453" s="254" t="str">
        <f t="shared" si="2476"/>
        <v>Y</v>
      </c>
      <c r="AF453" s="254" t="str">
        <f t="shared" si="2292"/>
        <v>Y</v>
      </c>
      <c r="AG453" s="15">
        <f t="shared" si="2293"/>
        <v>9</v>
      </c>
      <c r="AH453" s="250" t="s">
        <v>3631</v>
      </c>
      <c r="AI453" s="235" t="str">
        <f t="shared" si="2432"/>
        <v>Facility Volunteers</v>
      </c>
      <c r="AJ453" s="235" t="str">
        <f t="shared" si="2433"/>
        <v>Facility Volunteers</v>
      </c>
      <c r="AK453" s="235" t="str">
        <f t="shared" si="2434"/>
        <v>Facility Volunteers</v>
      </c>
      <c r="AL453" s="235" t="str">
        <f t="shared" si="2435"/>
        <v>Facility Volunteers</v>
      </c>
      <c r="AM453" s="235" t="str">
        <f t="shared" si="2436"/>
        <v>Facility Volunteers</v>
      </c>
      <c r="AN453" s="235" t="str">
        <f t="shared" si="2437"/>
        <v>Facility Volunteers</v>
      </c>
      <c r="AO453" s="235" t="str">
        <f t="shared" si="2438"/>
        <v>Facility Volunteers</v>
      </c>
      <c r="AP453" s="235" t="str">
        <f t="shared" si="2439"/>
        <v>Facility Volunteers</v>
      </c>
      <c r="AQ453" s="235" t="str">
        <f t="shared" si="2440"/>
        <v>Facility Volunteers</v>
      </c>
      <c r="AR453" s="96"/>
      <c r="AS453" s="235" t="str">
        <f t="shared" si="2441"/>
        <v>Facility Volunteers</v>
      </c>
      <c r="AT453" s="96"/>
      <c r="AU453" s="96"/>
      <c r="AV453" s="96"/>
      <c r="AW453" s="96"/>
      <c r="AX453" s="96"/>
      <c r="AY453" s="96"/>
      <c r="AZ453" s="96"/>
      <c r="BA453" s="96"/>
      <c r="BB453" s="96"/>
      <c r="BC453" s="96"/>
      <c r="BD453" s="96"/>
      <c r="BE453" s="96"/>
      <c r="BF453" s="96"/>
      <c r="BG453" s="96"/>
      <c r="BH453" s="96"/>
      <c r="BI453" s="96"/>
      <c r="BJ453" s="96"/>
      <c r="BK453" s="96"/>
      <c r="BL453" s="96"/>
      <c r="BM453" s="96"/>
      <c r="BN453" s="96"/>
      <c r="BO453" s="96"/>
      <c r="BP453" s="96"/>
      <c r="BQ453" s="96"/>
      <c r="BR453" s="96"/>
      <c r="BS453" s="96"/>
      <c r="BT453" s="96"/>
      <c r="BU453" s="96"/>
      <c r="BV453" s="96"/>
      <c r="BW453" s="96"/>
      <c r="BX453" s="96"/>
      <c r="BY453" s="96"/>
      <c r="BZ453" s="96"/>
      <c r="CA453" s="96"/>
      <c r="CB453" s="96"/>
      <c r="CC453" s="96"/>
      <c r="CD453" s="96"/>
      <c r="CE453" s="96"/>
      <c r="CF453" s="96"/>
    </row>
    <row r="454" spans="1:84" ht="20.399999999999999">
      <c r="A454" s="281">
        <v>45106.907676284725</v>
      </c>
      <c r="B454" s="96" t="s">
        <v>4810</v>
      </c>
      <c r="C454" s="287"/>
      <c r="D454" s="287" t="s">
        <v>2345</v>
      </c>
      <c r="E454" s="96" t="s">
        <v>910</v>
      </c>
      <c r="F454" s="252" t="str">
        <f t="shared" si="1572"/>
        <v>RAMLANKA</v>
      </c>
      <c r="G454" s="97">
        <v>7328238841</v>
      </c>
      <c r="H454" s="96" t="s">
        <v>18</v>
      </c>
      <c r="I454" s="96" t="s">
        <v>20</v>
      </c>
      <c r="J454" s="96" t="s">
        <v>4811</v>
      </c>
      <c r="K454" s="96" t="s">
        <v>30</v>
      </c>
      <c r="L454" s="96" t="s">
        <v>3498</v>
      </c>
      <c r="M454" s="96"/>
      <c r="N454" s="96"/>
      <c r="O454" s="96"/>
      <c r="P454" s="96"/>
      <c r="Q454" s="96" t="s">
        <v>23</v>
      </c>
      <c r="R454" s="96"/>
      <c r="S454" s="96"/>
      <c r="T454" s="258" t="str">
        <f t="shared" si="2285"/>
        <v>Y</v>
      </c>
      <c r="U454" s="254" t="str">
        <f t="shared" ref="U454:V454" si="2477">IF(OR(($T454 = "Y"),ISNUMBER(SEARCH(U$1, $L454)), ISNUMBER(SEARCH(U$1, $N454)), ISNUMBER(SEARCH(U$1, $P454))), "Y", "")</f>
        <v>Y</v>
      </c>
      <c r="V454" s="258" t="str">
        <f t="shared" si="2477"/>
        <v>Y</v>
      </c>
      <c r="W454" s="254" t="str">
        <f t="shared" ref="W454:X454" si="2478">IF(OR(($V454="Y"),($T454 = "Y"),ISNUMBER(SEARCH(W$1, $L454)), ISNUMBER(SEARCH(W$1, $N454)), ISNUMBER(SEARCH(W$1, $P454))), "Y", "")</f>
        <v>Y</v>
      </c>
      <c r="X454" s="254" t="str">
        <f t="shared" si="2478"/>
        <v>Y</v>
      </c>
      <c r="Y454" s="258" t="str">
        <f t="shared" si="2288"/>
        <v>Y</v>
      </c>
      <c r="Z454" s="254" t="str">
        <f t="shared" ref="Z454:AA454" si="2479">IF(OR(($Y454="Y"),($T454 = "Y"),ISNUMBER(SEARCH(Z$1, $L454)), ISNUMBER(SEARCH(Z$1, $N454)), ISNUMBER(SEARCH(Z$1, $P454))), "Y", "")</f>
        <v>Y</v>
      </c>
      <c r="AA454" s="254" t="str">
        <f t="shared" si="2479"/>
        <v>Y</v>
      </c>
      <c r="AB454" s="254" t="str">
        <f t="shared" ref="AB454:AC454" si="2480">IF(OR(($T454 = "Y"),ISNUMBER(SEARCH(AB$1, $L454)), ISNUMBER(SEARCH(AB$1, $N454)), ISNUMBER(SEARCH(AB$1, $P454))), "Y", "")</f>
        <v>Y</v>
      </c>
      <c r="AC454" s="258" t="str">
        <f t="shared" si="2480"/>
        <v>Y</v>
      </c>
      <c r="AD454" s="254" t="str">
        <f t="shared" ref="AD454:AE454" si="2481">IF(OR(($AC454="Y"),($T454 = "Y"),ISNUMBER(SEARCH(AD$1, $L454)), ISNUMBER(SEARCH(AD$1, $N454)), ISNUMBER(SEARCH(AD$1, $P454))), "Y", "")</f>
        <v>Y</v>
      </c>
      <c r="AE454" s="254" t="str">
        <f t="shared" si="2481"/>
        <v>Y</v>
      </c>
      <c r="AF454" s="254" t="str">
        <f t="shared" si="2292"/>
        <v>Y</v>
      </c>
      <c r="AG454" s="15">
        <f t="shared" si="2293"/>
        <v>9</v>
      </c>
      <c r="AH454" s="96" t="s">
        <v>3546</v>
      </c>
      <c r="AI454" s="235" t="str">
        <f t="shared" si="2432"/>
        <v>MP</v>
      </c>
      <c r="AJ454" s="235" t="str">
        <f t="shared" si="2433"/>
        <v>MP</v>
      </c>
      <c r="AK454" s="235" t="str">
        <f t="shared" si="2434"/>
        <v>MP</v>
      </c>
      <c r="AL454" s="235" t="str">
        <f t="shared" si="2435"/>
        <v>MP</v>
      </c>
      <c r="AM454" s="235" t="str">
        <f t="shared" si="2436"/>
        <v>MP</v>
      </c>
      <c r="AN454" s="235" t="str">
        <f t="shared" si="2437"/>
        <v>MP</v>
      </c>
      <c r="AO454" s="235" t="str">
        <f t="shared" si="2438"/>
        <v>MP</v>
      </c>
      <c r="AP454" s="235" t="str">
        <f t="shared" si="2439"/>
        <v>MP</v>
      </c>
      <c r="AQ454" s="235" t="str">
        <f t="shared" si="2440"/>
        <v>MP</v>
      </c>
      <c r="AR454" s="96"/>
      <c r="AS454" s="235" t="str">
        <f t="shared" si="2441"/>
        <v>MP</v>
      </c>
      <c r="AT454" s="96"/>
      <c r="AU454" s="250" t="s">
        <v>3564</v>
      </c>
      <c r="AV454" s="250" t="s">
        <v>979</v>
      </c>
      <c r="AW454" s="96"/>
      <c r="AX454" s="96"/>
      <c r="AY454" s="96"/>
      <c r="AZ454" s="96"/>
      <c r="BA454" s="96"/>
      <c r="BB454" s="96"/>
      <c r="BC454" s="96"/>
      <c r="BD454" s="96"/>
      <c r="BE454" s="96"/>
      <c r="BF454" s="96"/>
      <c r="BG454" s="96"/>
      <c r="BH454" s="96"/>
      <c r="BI454" s="96"/>
      <c r="BJ454" s="96"/>
      <c r="BK454" s="96"/>
      <c r="BL454" s="96"/>
      <c r="BM454" s="96"/>
      <c r="BN454" s="96"/>
      <c r="BO454" s="96"/>
      <c r="BP454" s="96"/>
      <c r="BQ454" s="96"/>
      <c r="BR454" s="96"/>
      <c r="BS454" s="96"/>
      <c r="BT454" s="96"/>
      <c r="BU454" s="96"/>
      <c r="BV454" s="96"/>
      <c r="BW454" s="96"/>
      <c r="BX454" s="96"/>
      <c r="BY454" s="96"/>
      <c r="BZ454" s="96"/>
      <c r="CA454" s="96"/>
      <c r="CB454" s="96"/>
      <c r="CC454" s="96"/>
      <c r="CD454" s="96"/>
      <c r="CE454" s="96"/>
      <c r="CF454" s="96"/>
    </row>
    <row r="455" spans="1:84" ht="20.399999999999999">
      <c r="A455" s="281">
        <v>45106.91020471065</v>
      </c>
      <c r="B455" s="96" t="s">
        <v>4812</v>
      </c>
      <c r="C455" s="287"/>
      <c r="D455" s="287" t="s">
        <v>4813</v>
      </c>
      <c r="E455" s="96" t="s">
        <v>910</v>
      </c>
      <c r="F455" s="252" t="str">
        <f t="shared" si="1572"/>
        <v>SHARADHA LANKA</v>
      </c>
      <c r="G455" s="97">
        <v>6096510638</v>
      </c>
      <c r="H455" s="96" t="s">
        <v>18</v>
      </c>
      <c r="I455" s="96" t="s">
        <v>35</v>
      </c>
      <c r="J455" s="96"/>
      <c r="K455" s="96"/>
      <c r="L455" s="96"/>
      <c r="M455" s="96" t="s">
        <v>30</v>
      </c>
      <c r="N455" s="96" t="s">
        <v>3498</v>
      </c>
      <c r="O455" s="96"/>
      <c r="P455" s="96"/>
      <c r="Q455" s="96" t="s">
        <v>23</v>
      </c>
      <c r="R455" s="96"/>
      <c r="S455" s="96"/>
      <c r="T455" s="258" t="str">
        <f t="shared" si="2285"/>
        <v>Y</v>
      </c>
      <c r="U455" s="254" t="str">
        <f t="shared" ref="U455:V455" si="2482">IF(OR(($T455 = "Y"),ISNUMBER(SEARCH(U$1, $L455)), ISNUMBER(SEARCH(U$1, $N455)), ISNUMBER(SEARCH(U$1, $P455))), "Y", "")</f>
        <v>Y</v>
      </c>
      <c r="V455" s="258" t="str">
        <f t="shared" si="2482"/>
        <v>Y</v>
      </c>
      <c r="W455" s="254" t="str">
        <f t="shared" ref="W455:X455" si="2483">IF(OR(($V455="Y"),($T455 = "Y"),ISNUMBER(SEARCH(W$1, $L455)), ISNUMBER(SEARCH(W$1, $N455)), ISNUMBER(SEARCH(W$1, $P455))), "Y", "")</f>
        <v>Y</v>
      </c>
      <c r="X455" s="254" t="str">
        <f t="shared" si="2483"/>
        <v>Y</v>
      </c>
      <c r="Y455" s="258" t="str">
        <f t="shared" si="2288"/>
        <v>Y</v>
      </c>
      <c r="Z455" s="254" t="str">
        <f t="shared" ref="Z455:AA455" si="2484">IF(OR(($Y455="Y"),($T455 = "Y"),ISNUMBER(SEARCH(Z$1, $L455)), ISNUMBER(SEARCH(Z$1, $N455)), ISNUMBER(SEARCH(Z$1, $P455))), "Y", "")</f>
        <v>Y</v>
      </c>
      <c r="AA455" s="254" t="str">
        <f t="shared" si="2484"/>
        <v>Y</v>
      </c>
      <c r="AB455" s="254" t="str">
        <f t="shared" ref="AB455:AC455" si="2485">IF(OR(($T455 = "Y"),ISNUMBER(SEARCH(AB$1, $L455)), ISNUMBER(SEARCH(AB$1, $N455)), ISNUMBER(SEARCH(AB$1, $P455))), "Y", "")</f>
        <v>Y</v>
      </c>
      <c r="AC455" s="258" t="str">
        <f t="shared" si="2485"/>
        <v>Y</v>
      </c>
      <c r="AD455" s="254" t="str">
        <f t="shared" ref="AD455:AE455" si="2486">IF(OR(($AC455="Y"),($T455 = "Y"),ISNUMBER(SEARCH(AD$1, $L455)), ISNUMBER(SEARCH(AD$1, $N455)), ISNUMBER(SEARCH(AD$1, $P455))), "Y", "")</f>
        <v>Y</v>
      </c>
      <c r="AE455" s="254" t="str">
        <f t="shared" si="2486"/>
        <v>Y</v>
      </c>
      <c r="AF455" s="254" t="str">
        <f t="shared" si="2292"/>
        <v>Y</v>
      </c>
      <c r="AG455" s="15">
        <f t="shared" si="2293"/>
        <v>9</v>
      </c>
      <c r="AH455" s="96" t="s">
        <v>3546</v>
      </c>
      <c r="AI455" s="235" t="str">
        <f t="shared" si="2432"/>
        <v>MP</v>
      </c>
      <c r="AJ455" s="235" t="str">
        <f t="shared" si="2433"/>
        <v>MP</v>
      </c>
      <c r="AK455" s="235" t="str">
        <f t="shared" si="2434"/>
        <v>MP</v>
      </c>
      <c r="AL455" s="235" t="str">
        <f t="shared" si="2435"/>
        <v>MP</v>
      </c>
      <c r="AM455" s="235" t="str">
        <f t="shared" si="2436"/>
        <v>MP</v>
      </c>
      <c r="AN455" s="235" t="str">
        <f t="shared" si="2437"/>
        <v>MP</v>
      </c>
      <c r="AO455" s="235" t="str">
        <f t="shared" si="2438"/>
        <v>MP</v>
      </c>
      <c r="AP455" s="235" t="str">
        <f t="shared" si="2439"/>
        <v>MP</v>
      </c>
      <c r="AQ455" s="235" t="str">
        <f t="shared" si="2440"/>
        <v>MP</v>
      </c>
      <c r="AR455" s="96"/>
      <c r="AS455" s="235" t="str">
        <f t="shared" si="2441"/>
        <v>MP</v>
      </c>
      <c r="AT455" s="96"/>
      <c r="AU455" s="96"/>
      <c r="AV455" s="250" t="s">
        <v>979</v>
      </c>
      <c r="AW455" s="96"/>
      <c r="AX455" s="96"/>
      <c r="AY455" s="96"/>
      <c r="AZ455" s="96"/>
      <c r="BA455" s="96"/>
      <c r="BB455" s="96"/>
      <c r="BC455" s="96"/>
      <c r="BD455" s="96"/>
      <c r="BE455" s="96"/>
      <c r="BF455" s="96"/>
      <c r="BG455" s="96"/>
      <c r="BH455" s="96"/>
      <c r="BI455" s="96"/>
      <c r="BJ455" s="96"/>
      <c r="BK455" s="96"/>
      <c r="BL455" s="96"/>
      <c r="BM455" s="96"/>
      <c r="BN455" s="96"/>
      <c r="BO455" s="96"/>
      <c r="BP455" s="96"/>
      <c r="BQ455" s="96"/>
      <c r="BR455" s="96"/>
      <c r="BS455" s="96"/>
      <c r="BT455" s="96"/>
      <c r="BU455" s="96"/>
      <c r="BV455" s="96"/>
      <c r="BW455" s="96"/>
      <c r="BX455" s="96"/>
      <c r="BY455" s="96"/>
      <c r="BZ455" s="96"/>
      <c r="CA455" s="96"/>
      <c r="CB455" s="96"/>
      <c r="CC455" s="96"/>
      <c r="CD455" s="96"/>
      <c r="CE455" s="96"/>
      <c r="CF455" s="96"/>
    </row>
    <row r="456" spans="1:84" ht="27.6">
      <c r="A456" s="281">
        <v>45106.975808229166</v>
      </c>
      <c r="B456" s="96" t="s">
        <v>4814</v>
      </c>
      <c r="C456" s="96"/>
      <c r="D456" s="96" t="s">
        <v>4815</v>
      </c>
      <c r="E456" s="96" t="s">
        <v>4816</v>
      </c>
      <c r="F456" s="252" t="str">
        <f t="shared" si="1572"/>
        <v>SARABHA KUMARKANKIPATI</v>
      </c>
      <c r="G456" s="97">
        <v>7328959098</v>
      </c>
      <c r="H456" s="96" t="s">
        <v>18</v>
      </c>
      <c r="I456" s="96" t="s">
        <v>20</v>
      </c>
      <c r="J456" s="96" t="s">
        <v>4817</v>
      </c>
      <c r="K456" s="96" t="s">
        <v>205</v>
      </c>
      <c r="L456" s="96" t="s">
        <v>4782</v>
      </c>
      <c r="M456" s="96"/>
      <c r="N456" s="96"/>
      <c r="O456" s="96"/>
      <c r="P456" s="96"/>
      <c r="Q456" s="96" t="s">
        <v>23</v>
      </c>
      <c r="R456" s="96"/>
      <c r="S456" s="96"/>
      <c r="T456" s="255" t="str">
        <f t="shared" si="2285"/>
        <v/>
      </c>
      <c r="U456" s="96" t="str">
        <f t="shared" ref="U456:V456" si="2487">IF(OR(($T456 = "Y"),ISNUMBER(SEARCH(U$1, $L456)), ISNUMBER(SEARCH(U$1, $N456)), ISNUMBER(SEARCH(U$1, $P456))), "Y", "")</f>
        <v/>
      </c>
      <c r="V456" s="255" t="str">
        <f t="shared" si="2487"/>
        <v/>
      </c>
      <c r="W456" s="96" t="str">
        <f t="shared" ref="W456:X456" si="2488">IF(OR(($V456="Y"),($T456 = "Y"),ISNUMBER(SEARCH(W$1, $L456)), ISNUMBER(SEARCH(W$1, $N456)), ISNUMBER(SEARCH(W$1, $P456))), "Y", "")</f>
        <v/>
      </c>
      <c r="X456" s="96" t="str">
        <f t="shared" si="2488"/>
        <v/>
      </c>
      <c r="Y456" s="255" t="str">
        <f t="shared" si="2288"/>
        <v/>
      </c>
      <c r="Z456" s="96" t="str">
        <f t="shared" ref="Z456:AA456" si="2489">IF(OR(($Y456="Y"),($T456 = "Y"),ISNUMBER(SEARCH(Z$1, $L456)), ISNUMBER(SEARCH(Z$1, $N456)), ISNUMBER(SEARCH(Z$1, $P456))), "Y", "")</f>
        <v/>
      </c>
      <c r="AA456" s="254" t="str">
        <f t="shared" si="2489"/>
        <v>Y</v>
      </c>
      <c r="AB456" s="96" t="str">
        <f t="shared" ref="AB456:AC456" si="2490">IF(OR(($T456 = "Y"),ISNUMBER(SEARCH(AB$1, $L456)), ISNUMBER(SEARCH(AB$1, $N456)), ISNUMBER(SEARCH(AB$1, $P456))), "Y", "")</f>
        <v/>
      </c>
      <c r="AC456" s="255" t="str">
        <f t="shared" si="2490"/>
        <v/>
      </c>
      <c r="AD456" s="254" t="str">
        <f t="shared" ref="AD456:AE456" si="2491">IF(OR(($AC456="Y"),($T456 = "Y"),ISNUMBER(SEARCH(AD$1, $L456)), ISNUMBER(SEARCH(AD$1, $N456)), ISNUMBER(SEARCH(AD$1, $P456))), "Y", "")</f>
        <v>Y</v>
      </c>
      <c r="AE456" s="96" t="str">
        <f t="shared" si="2491"/>
        <v/>
      </c>
      <c r="AF456" s="96" t="str">
        <f t="shared" si="2292"/>
        <v/>
      </c>
      <c r="AG456" s="15">
        <f t="shared" si="2293"/>
        <v>2</v>
      </c>
      <c r="AH456" s="250" t="s">
        <v>3631</v>
      </c>
      <c r="AI456" s="96" t="str">
        <f t="shared" si="2432"/>
        <v/>
      </c>
      <c r="AJ456" s="96" t="str">
        <f t="shared" si="2433"/>
        <v/>
      </c>
      <c r="AK456" s="96" t="str">
        <f t="shared" si="2434"/>
        <v/>
      </c>
      <c r="AL456" s="96" t="str">
        <f t="shared" si="2435"/>
        <v/>
      </c>
      <c r="AM456" s="235" t="str">
        <f t="shared" si="2436"/>
        <v>Facility Volunteers</v>
      </c>
      <c r="AN456" s="96" t="str">
        <f t="shared" si="2437"/>
        <v/>
      </c>
      <c r="AO456" s="96" t="str">
        <f t="shared" si="2438"/>
        <v/>
      </c>
      <c r="AP456" s="235" t="str">
        <f t="shared" si="2439"/>
        <v>Facility Volunteers</v>
      </c>
      <c r="AQ456" s="96" t="str">
        <f t="shared" si="2440"/>
        <v/>
      </c>
      <c r="AR456" s="96"/>
      <c r="AS456" s="96" t="str">
        <f t="shared" si="2441"/>
        <v/>
      </c>
      <c r="AT456" s="96"/>
      <c r="AU456" s="96"/>
      <c r="AV456" s="96"/>
      <c r="AW456" s="96"/>
      <c r="AX456" s="96"/>
      <c r="AY456" s="96"/>
      <c r="AZ456" s="96"/>
      <c r="BA456" s="96"/>
      <c r="BB456" s="96"/>
      <c r="BC456" s="96"/>
      <c r="BD456" s="96"/>
      <c r="BE456" s="96"/>
      <c r="BF456" s="96"/>
      <c r="BG456" s="96"/>
      <c r="BH456" s="96"/>
      <c r="BI456" s="96"/>
      <c r="BJ456" s="96"/>
      <c r="BK456" s="96"/>
      <c r="BL456" s="96"/>
      <c r="BM456" s="96"/>
      <c r="BN456" s="96"/>
      <c r="BO456" s="96"/>
      <c r="BP456" s="96"/>
      <c r="BQ456" s="96"/>
      <c r="BR456" s="96"/>
      <c r="BS456" s="96"/>
      <c r="BT456" s="96"/>
      <c r="BU456" s="96"/>
      <c r="BV456" s="96"/>
      <c r="BW456" s="96"/>
      <c r="BX456" s="96"/>
      <c r="BY456" s="96"/>
      <c r="BZ456" s="96"/>
      <c r="CA456" s="96"/>
      <c r="CB456" s="96"/>
      <c r="CC456" s="96"/>
      <c r="CD456" s="96"/>
      <c r="CE456" s="96"/>
      <c r="CF456" s="96"/>
    </row>
    <row r="457" spans="1:84" ht="13.2">
      <c r="A457" s="96"/>
      <c r="B457" s="96"/>
      <c r="C457" s="250"/>
      <c r="D457" s="250" t="s">
        <v>4818</v>
      </c>
      <c r="E457" s="96"/>
      <c r="F457" s="252" t="str">
        <f t="shared" si="1572"/>
        <v>AV TEAM</v>
      </c>
      <c r="G457" s="96"/>
      <c r="H457" s="96"/>
      <c r="I457" s="96"/>
      <c r="J457" s="96"/>
      <c r="K457" s="96"/>
      <c r="L457" s="96"/>
      <c r="M457" s="96"/>
      <c r="N457" s="96"/>
      <c r="O457" s="96"/>
      <c r="P457" s="96"/>
      <c r="Q457" s="96"/>
      <c r="R457" s="96"/>
      <c r="S457" s="96"/>
      <c r="T457" s="96"/>
      <c r="U457" s="96"/>
      <c r="V457" s="96"/>
      <c r="W457" s="96"/>
      <c r="X457" s="96"/>
      <c r="Y457" s="96"/>
      <c r="Z457" s="96"/>
      <c r="AA457" s="96"/>
      <c r="AB457" s="96"/>
      <c r="AC457" s="96"/>
      <c r="AD457" s="96"/>
      <c r="AE457" s="96"/>
      <c r="AF457" s="96"/>
      <c r="AG457" s="96"/>
      <c r="AH457" s="96"/>
      <c r="AI457" s="96"/>
      <c r="AJ457" s="96"/>
      <c r="AK457" s="96"/>
      <c r="AL457" s="96"/>
      <c r="AM457" s="262"/>
      <c r="AN457" s="96"/>
      <c r="AO457" s="264"/>
      <c r="AP457" s="96"/>
      <c r="AQ457" s="96"/>
      <c r="AR457" s="96"/>
      <c r="AS457" s="96"/>
      <c r="AT457" s="96"/>
      <c r="AU457" s="250" t="s">
        <v>4819</v>
      </c>
      <c r="AV457" s="253">
        <v>20</v>
      </c>
      <c r="AW457" s="96"/>
      <c r="AX457" s="96"/>
      <c r="AY457" s="96"/>
      <c r="AZ457" s="96"/>
      <c r="BA457" s="96"/>
      <c r="BB457" s="96"/>
      <c r="BC457" s="96"/>
      <c r="BD457" s="96"/>
      <c r="BE457" s="96"/>
      <c r="BF457" s="96"/>
      <c r="BG457" s="96"/>
      <c r="BH457" s="96"/>
      <c r="BI457" s="96"/>
      <c r="BJ457" s="96"/>
      <c r="BK457" s="96"/>
      <c r="BL457" s="96"/>
      <c r="BM457" s="96"/>
      <c r="BN457" s="96"/>
      <c r="BO457" s="96"/>
      <c r="BP457" s="96"/>
      <c r="BQ457" s="96"/>
      <c r="BR457" s="96"/>
      <c r="BS457" s="96"/>
      <c r="BT457" s="96"/>
      <c r="BU457" s="96"/>
      <c r="BV457" s="96"/>
      <c r="BW457" s="96"/>
      <c r="BX457" s="96"/>
      <c r="BY457" s="96"/>
      <c r="BZ457" s="96"/>
      <c r="CA457" s="96"/>
      <c r="CB457" s="96"/>
      <c r="CC457" s="96"/>
      <c r="CD457" s="96"/>
      <c r="CE457" s="96"/>
      <c r="CF457" s="96"/>
    </row>
    <row r="458" spans="1:84" ht="13.2">
      <c r="A458" s="96"/>
      <c r="B458" s="96"/>
      <c r="C458" s="250"/>
      <c r="D458" s="250" t="s">
        <v>4820</v>
      </c>
      <c r="E458" s="96"/>
      <c r="F458" s="252" t="str">
        <f t="shared" si="1572"/>
        <v>MAHA PRASADAM TEAM</v>
      </c>
      <c r="G458" s="96"/>
      <c r="H458" s="96"/>
      <c r="I458" s="96"/>
      <c r="J458" s="96"/>
      <c r="K458" s="96"/>
      <c r="L458" s="96"/>
      <c r="M458" s="96"/>
      <c r="N458" s="96"/>
      <c r="O458" s="96"/>
      <c r="P458" s="96"/>
      <c r="Q458" s="96"/>
      <c r="R458" s="96"/>
      <c r="S458" s="96"/>
      <c r="T458" s="96"/>
      <c r="U458" s="96"/>
      <c r="V458" s="96"/>
      <c r="W458" s="96"/>
      <c r="X458" s="96"/>
      <c r="Y458" s="96"/>
      <c r="Z458" s="96"/>
      <c r="AA458" s="96"/>
      <c r="AB458" s="96"/>
      <c r="AC458" s="96"/>
      <c r="AD458" s="96"/>
      <c r="AE458" s="96"/>
      <c r="AF458" s="96"/>
      <c r="AG458" s="96"/>
      <c r="AH458" s="96"/>
      <c r="AI458" s="96"/>
      <c r="AJ458" s="96"/>
      <c r="AK458" s="96"/>
      <c r="AL458" s="96"/>
      <c r="AM458" s="262"/>
      <c r="AN458" s="96"/>
      <c r="AO458" s="264"/>
      <c r="AP458" s="96"/>
      <c r="AQ458" s="96"/>
      <c r="AR458" s="96"/>
      <c r="AS458" s="96"/>
      <c r="AT458" s="96"/>
      <c r="AU458" s="96"/>
      <c r="AV458" s="253">
        <v>8</v>
      </c>
      <c r="AW458" s="96"/>
      <c r="AX458" s="96"/>
      <c r="AY458" s="96"/>
      <c r="AZ458" s="96"/>
      <c r="BA458" s="96"/>
      <c r="BB458" s="96"/>
      <c r="BC458" s="96"/>
      <c r="BD458" s="96"/>
      <c r="BE458" s="96"/>
      <c r="BF458" s="96"/>
      <c r="BG458" s="96"/>
      <c r="BH458" s="96"/>
      <c r="BI458" s="96"/>
      <c r="BJ458" s="96"/>
      <c r="BK458" s="96"/>
      <c r="BL458" s="96"/>
      <c r="BM458" s="96"/>
      <c r="BN458" s="96"/>
      <c r="BO458" s="96"/>
      <c r="BP458" s="96"/>
      <c r="BQ458" s="96"/>
      <c r="BR458" s="96"/>
      <c r="BS458" s="96"/>
      <c r="BT458" s="96"/>
      <c r="BU458" s="96"/>
      <c r="BV458" s="96"/>
      <c r="BW458" s="96"/>
      <c r="BX458" s="96"/>
      <c r="BY458" s="96"/>
      <c r="BZ458" s="96"/>
      <c r="CA458" s="96"/>
      <c r="CB458" s="96"/>
      <c r="CC458" s="96"/>
      <c r="CD458" s="96"/>
      <c r="CE458" s="96"/>
      <c r="CF458" s="96"/>
    </row>
    <row r="459" spans="1:84" ht="13.2">
      <c r="A459" s="250" t="s">
        <v>4821</v>
      </c>
      <c r="B459" s="250" t="s">
        <v>4822</v>
      </c>
      <c r="C459" s="250"/>
      <c r="D459" s="250" t="s">
        <v>4036</v>
      </c>
      <c r="E459" s="250" t="s">
        <v>999</v>
      </c>
      <c r="F459" s="252" t="str">
        <f t="shared" si="1572"/>
        <v>SUSHMADEVAKI</v>
      </c>
      <c r="G459" s="253">
        <v>4053346063</v>
      </c>
      <c r="H459" s="96"/>
      <c r="I459" s="96"/>
      <c r="J459" s="96"/>
      <c r="K459" s="96"/>
      <c r="L459" s="96"/>
      <c r="M459" s="96"/>
      <c r="N459" s="96"/>
      <c r="O459" s="96"/>
      <c r="P459" s="96"/>
      <c r="Q459" s="96"/>
      <c r="R459" s="96"/>
      <c r="S459" s="96"/>
      <c r="T459" s="96"/>
      <c r="U459" s="96"/>
      <c r="V459" s="96"/>
      <c r="W459" s="96"/>
      <c r="X459" s="96"/>
      <c r="Y459" s="96"/>
      <c r="Z459" s="96"/>
      <c r="AA459" s="96"/>
      <c r="AB459" s="96"/>
      <c r="AC459" s="96"/>
      <c r="AD459" s="96"/>
      <c r="AE459" s="96"/>
      <c r="AF459" s="96"/>
      <c r="AG459" s="96"/>
      <c r="AH459" s="96"/>
      <c r="AI459" s="96"/>
      <c r="AJ459" s="96"/>
      <c r="AK459" s="96"/>
      <c r="AL459" s="96"/>
      <c r="AM459" s="262"/>
      <c r="AN459" s="96"/>
      <c r="AO459" s="264"/>
      <c r="AP459" s="250" t="s">
        <v>3546</v>
      </c>
      <c r="AQ459" s="250" t="s">
        <v>3546</v>
      </c>
      <c r="AR459" s="96"/>
      <c r="AS459" s="96"/>
      <c r="AT459" s="96"/>
      <c r="AU459" s="250" t="s">
        <v>3748</v>
      </c>
      <c r="AV459" s="250" t="s">
        <v>979</v>
      </c>
      <c r="AW459" s="96"/>
      <c r="AX459" s="96"/>
      <c r="AY459" s="96"/>
      <c r="AZ459" s="96"/>
      <c r="BA459" s="96"/>
      <c r="BB459" s="96"/>
      <c r="BC459" s="96"/>
      <c r="BD459" s="96"/>
      <c r="BE459" s="96"/>
      <c r="BF459" s="96"/>
      <c r="BG459" s="96"/>
      <c r="BH459" s="96"/>
      <c r="BI459" s="96"/>
      <c r="BJ459" s="96"/>
      <c r="BK459" s="96"/>
      <c r="BL459" s="96"/>
      <c r="BM459" s="96"/>
      <c r="BN459" s="96"/>
      <c r="BO459" s="96"/>
      <c r="BP459" s="96"/>
      <c r="BQ459" s="96"/>
      <c r="BR459" s="96"/>
      <c r="BS459" s="96"/>
      <c r="BT459" s="96"/>
      <c r="BU459" s="96"/>
      <c r="BV459" s="96"/>
      <c r="BW459" s="96"/>
      <c r="BX459" s="96"/>
      <c r="BY459" s="96"/>
      <c r="BZ459" s="96"/>
      <c r="CA459" s="96"/>
      <c r="CB459" s="96"/>
      <c r="CC459" s="96"/>
      <c r="CD459" s="96"/>
      <c r="CE459" s="96"/>
      <c r="CF459" s="96"/>
    </row>
    <row r="460" spans="1:84" ht="13.2">
      <c r="A460" s="250" t="s">
        <v>4821</v>
      </c>
      <c r="B460" s="250" t="s">
        <v>4823</v>
      </c>
      <c r="C460" s="250"/>
      <c r="D460" s="250" t="s">
        <v>4824</v>
      </c>
      <c r="E460" s="250" t="s">
        <v>4825</v>
      </c>
      <c r="F460" s="252" t="str">
        <f t="shared" si="1572"/>
        <v>SUSMITHEENAMALA</v>
      </c>
      <c r="G460" s="253">
        <v>8628123706</v>
      </c>
      <c r="H460" s="96"/>
      <c r="I460" s="96"/>
      <c r="J460" s="96"/>
      <c r="K460" s="96"/>
      <c r="L460" s="96"/>
      <c r="M460" s="96"/>
      <c r="N460" s="96"/>
      <c r="O460" s="96"/>
      <c r="P460" s="96"/>
      <c r="Q460" s="96"/>
      <c r="R460" s="96"/>
      <c r="S460" s="96"/>
      <c r="T460" s="96"/>
      <c r="U460" s="96"/>
      <c r="V460" s="96"/>
      <c r="W460" s="96"/>
      <c r="X460" s="96"/>
      <c r="Y460" s="96"/>
      <c r="Z460" s="96"/>
      <c r="AA460" s="96"/>
      <c r="AB460" s="96"/>
      <c r="AC460" s="96"/>
      <c r="AD460" s="96"/>
      <c r="AE460" s="96"/>
      <c r="AF460" s="96"/>
      <c r="AG460" s="96"/>
      <c r="AH460" s="96"/>
      <c r="AI460" s="96"/>
      <c r="AJ460" s="96"/>
      <c r="AK460" s="96"/>
      <c r="AL460" s="96"/>
      <c r="AM460" s="262"/>
      <c r="AN460" s="250" t="s">
        <v>3546</v>
      </c>
      <c r="AO460" s="264"/>
      <c r="AP460" s="250" t="s">
        <v>3546</v>
      </c>
      <c r="AQ460" s="250" t="s">
        <v>3546</v>
      </c>
      <c r="AR460" s="96"/>
      <c r="AS460" s="96"/>
      <c r="AT460" s="96"/>
      <c r="AU460" s="250" t="s">
        <v>3748</v>
      </c>
      <c r="AV460" s="250" t="s">
        <v>979</v>
      </c>
      <c r="AW460" s="96"/>
      <c r="AX460" s="96"/>
      <c r="AY460" s="96"/>
      <c r="AZ460" s="96"/>
      <c r="BA460" s="96"/>
      <c r="BB460" s="96"/>
      <c r="BC460" s="96"/>
      <c r="BD460" s="96"/>
      <c r="BE460" s="96"/>
      <c r="BF460" s="96"/>
      <c r="BG460" s="96"/>
      <c r="BH460" s="96"/>
      <c r="BI460" s="96"/>
      <c r="BJ460" s="96"/>
      <c r="BK460" s="96"/>
      <c r="BL460" s="96"/>
      <c r="BM460" s="96"/>
      <c r="BN460" s="96"/>
      <c r="BO460" s="96"/>
      <c r="BP460" s="96"/>
      <c r="BQ460" s="96"/>
      <c r="BR460" s="96"/>
      <c r="BS460" s="96"/>
      <c r="BT460" s="96"/>
      <c r="BU460" s="96"/>
      <c r="BV460" s="96"/>
      <c r="BW460" s="96"/>
      <c r="BX460" s="96"/>
      <c r="BY460" s="96"/>
      <c r="BZ460" s="96"/>
      <c r="CA460" s="96"/>
      <c r="CB460" s="96"/>
      <c r="CC460" s="96"/>
      <c r="CD460" s="96"/>
      <c r="CE460" s="96"/>
      <c r="CF460" s="96"/>
    </row>
    <row r="461" spans="1:84" ht="13.2">
      <c r="A461" s="250" t="s">
        <v>4821</v>
      </c>
      <c r="B461" s="250" t="s">
        <v>4826</v>
      </c>
      <c r="C461" s="308"/>
      <c r="D461" s="308" t="s">
        <v>2238</v>
      </c>
      <c r="E461" s="250" t="s">
        <v>2235</v>
      </c>
      <c r="F461" s="252" t="str">
        <f t="shared" si="1572"/>
        <v>HARSHASANKARAN</v>
      </c>
      <c r="G461" s="96"/>
      <c r="H461" s="96"/>
      <c r="I461" s="96"/>
      <c r="J461" s="96"/>
      <c r="K461" s="96"/>
      <c r="L461" s="96"/>
      <c r="M461" s="96"/>
      <c r="N461" s="96"/>
      <c r="O461" s="96"/>
      <c r="P461" s="96"/>
      <c r="Q461" s="96"/>
      <c r="R461" s="96"/>
      <c r="S461" s="96"/>
      <c r="T461" s="96"/>
      <c r="U461" s="96"/>
      <c r="V461" s="96"/>
      <c r="W461" s="96"/>
      <c r="X461" s="96"/>
      <c r="Y461" s="96"/>
      <c r="Z461" s="96"/>
      <c r="AA461" s="96"/>
      <c r="AB461" s="96"/>
      <c r="AC461" s="96"/>
      <c r="AD461" s="96"/>
      <c r="AE461" s="96"/>
      <c r="AF461" s="96"/>
      <c r="AG461" s="96"/>
      <c r="AH461" s="96"/>
      <c r="AI461" s="96"/>
      <c r="AJ461" s="96"/>
      <c r="AK461" s="96"/>
      <c r="AL461" s="96"/>
      <c r="AM461" s="262"/>
      <c r="AN461" s="96"/>
      <c r="AO461" s="264"/>
      <c r="AP461" s="96"/>
      <c r="AQ461" s="96"/>
      <c r="AR461" s="96"/>
      <c r="AS461" s="96"/>
      <c r="AT461" s="96"/>
      <c r="AU461" s="250" t="s">
        <v>3748</v>
      </c>
      <c r="AV461" s="250" t="s">
        <v>979</v>
      </c>
      <c r="AW461" s="96"/>
      <c r="AX461" s="96"/>
      <c r="AY461" s="96"/>
      <c r="AZ461" s="96"/>
      <c r="BA461" s="96"/>
      <c r="BB461" s="96"/>
      <c r="BC461" s="96"/>
      <c r="BD461" s="96"/>
      <c r="BE461" s="96"/>
      <c r="BF461" s="96"/>
      <c r="BG461" s="96"/>
      <c r="BH461" s="96"/>
      <c r="BI461" s="96"/>
      <c r="BJ461" s="96"/>
      <c r="BK461" s="96"/>
      <c r="BL461" s="96"/>
      <c r="BM461" s="96"/>
      <c r="BN461" s="96"/>
      <c r="BO461" s="96"/>
      <c r="BP461" s="96"/>
      <c r="BQ461" s="96"/>
      <c r="BR461" s="96"/>
      <c r="BS461" s="96"/>
      <c r="BT461" s="96"/>
      <c r="BU461" s="96"/>
      <c r="BV461" s="96"/>
      <c r="BW461" s="96"/>
      <c r="BX461" s="96"/>
      <c r="BY461" s="96"/>
      <c r="BZ461" s="96"/>
      <c r="CA461" s="96"/>
      <c r="CB461" s="96"/>
      <c r="CC461" s="96"/>
      <c r="CD461" s="96"/>
      <c r="CE461" s="96"/>
      <c r="CF461" s="96"/>
    </row>
    <row r="462" spans="1:84" ht="13.2">
      <c r="A462" s="250" t="s">
        <v>4821</v>
      </c>
      <c r="B462" s="250" t="s">
        <v>4827</v>
      </c>
      <c r="C462" s="250"/>
      <c r="D462" s="250" t="s">
        <v>2239</v>
      </c>
      <c r="E462" s="250" t="s">
        <v>2235</v>
      </c>
      <c r="F462" s="252" t="str">
        <f t="shared" si="1572"/>
        <v>ANANYASANKARAN</v>
      </c>
      <c r="G462" s="96"/>
      <c r="H462" s="96"/>
      <c r="I462" s="96"/>
      <c r="J462" s="96"/>
      <c r="K462" s="96"/>
      <c r="L462" s="96"/>
      <c r="M462" s="96"/>
      <c r="N462" s="96"/>
      <c r="O462" s="96"/>
      <c r="P462" s="96"/>
      <c r="Q462" s="96"/>
      <c r="R462" s="96"/>
      <c r="S462" s="96"/>
      <c r="T462" s="96"/>
      <c r="U462" s="96"/>
      <c r="V462" s="96"/>
      <c r="W462" s="96"/>
      <c r="X462" s="96"/>
      <c r="Y462" s="96"/>
      <c r="Z462" s="96"/>
      <c r="AA462" s="96"/>
      <c r="AB462" s="96"/>
      <c r="AC462" s="96"/>
      <c r="AD462" s="96"/>
      <c r="AE462" s="96"/>
      <c r="AF462" s="96"/>
      <c r="AG462" s="96"/>
      <c r="AH462" s="96"/>
      <c r="AI462" s="96"/>
      <c r="AJ462" s="96"/>
      <c r="AK462" s="96"/>
      <c r="AL462" s="96"/>
      <c r="AM462" s="262"/>
      <c r="AN462" s="96"/>
      <c r="AO462" s="264"/>
      <c r="AP462" s="96"/>
      <c r="AQ462" s="96"/>
      <c r="AR462" s="96"/>
      <c r="AS462" s="96"/>
      <c r="AT462" s="96"/>
      <c r="AU462" s="250" t="s">
        <v>3748</v>
      </c>
      <c r="AV462" s="250" t="s">
        <v>979</v>
      </c>
      <c r="AW462" s="96"/>
      <c r="AX462" s="96"/>
      <c r="AY462" s="96"/>
      <c r="AZ462" s="96"/>
      <c r="BA462" s="96"/>
      <c r="BB462" s="96"/>
      <c r="BC462" s="96"/>
      <c r="BD462" s="96"/>
      <c r="BE462" s="96"/>
      <c r="BF462" s="96"/>
      <c r="BG462" s="96"/>
      <c r="BH462" s="96"/>
      <c r="BI462" s="96"/>
      <c r="BJ462" s="96"/>
      <c r="BK462" s="96"/>
      <c r="BL462" s="96"/>
      <c r="BM462" s="96"/>
      <c r="BN462" s="96"/>
      <c r="BO462" s="96"/>
      <c r="BP462" s="96"/>
      <c r="BQ462" s="96"/>
      <c r="BR462" s="96"/>
      <c r="BS462" s="96"/>
      <c r="BT462" s="96"/>
      <c r="BU462" s="96"/>
      <c r="BV462" s="96"/>
      <c r="BW462" s="96"/>
      <c r="BX462" s="96"/>
      <c r="BY462" s="96"/>
      <c r="BZ462" s="96"/>
      <c r="CA462" s="96"/>
      <c r="CB462" s="96"/>
      <c r="CC462" s="96"/>
      <c r="CD462" s="96"/>
      <c r="CE462" s="96"/>
      <c r="CF462" s="96"/>
    </row>
    <row r="463" spans="1:84" ht="13.2">
      <c r="A463" s="250" t="s">
        <v>4821</v>
      </c>
      <c r="B463" s="250" t="s">
        <v>4828</v>
      </c>
      <c r="C463" s="250"/>
      <c r="D463" s="250" t="s">
        <v>4829</v>
      </c>
      <c r="E463" s="250" t="s">
        <v>4830</v>
      </c>
      <c r="F463" s="252" t="str">
        <f t="shared" si="1572"/>
        <v>SUHRUTHNELAPATLA</v>
      </c>
      <c r="G463" s="253">
        <v>7328419201</v>
      </c>
      <c r="H463" s="96"/>
      <c r="I463" s="96"/>
      <c r="J463" s="96"/>
      <c r="K463" s="96"/>
      <c r="L463" s="96"/>
      <c r="M463" s="96"/>
      <c r="N463" s="96"/>
      <c r="O463" s="96"/>
      <c r="P463" s="96"/>
      <c r="Q463" s="96"/>
      <c r="R463" s="96"/>
      <c r="S463" s="96"/>
      <c r="T463" s="96"/>
      <c r="U463" s="96"/>
      <c r="V463" s="96"/>
      <c r="W463" s="96"/>
      <c r="X463" s="96"/>
      <c r="Y463" s="96"/>
      <c r="Z463" s="96"/>
      <c r="AA463" s="96"/>
      <c r="AB463" s="96"/>
      <c r="AC463" s="96"/>
      <c r="AD463" s="96"/>
      <c r="AE463" s="96"/>
      <c r="AF463" s="96"/>
      <c r="AG463" s="96"/>
      <c r="AH463" s="96"/>
      <c r="AI463" s="96"/>
      <c r="AJ463" s="96"/>
      <c r="AK463" s="96"/>
      <c r="AL463" s="96"/>
      <c r="AM463" s="307" t="s">
        <v>3539</v>
      </c>
      <c r="AN463" s="96"/>
      <c r="AO463" s="275" t="s">
        <v>3539</v>
      </c>
      <c r="AP463" s="96"/>
      <c r="AQ463" s="96"/>
      <c r="AR463" s="96"/>
      <c r="AS463" s="96"/>
      <c r="AT463" s="96"/>
      <c r="AU463" s="250" t="s">
        <v>174</v>
      </c>
      <c r="AV463" s="250" t="s">
        <v>979</v>
      </c>
      <c r="AW463" s="96"/>
      <c r="AX463" s="96"/>
      <c r="AY463" s="96"/>
      <c r="AZ463" s="96"/>
      <c r="BA463" s="96"/>
      <c r="BB463" s="96"/>
      <c r="BC463" s="96"/>
      <c r="BD463" s="96"/>
      <c r="BE463" s="96"/>
      <c r="BF463" s="96"/>
      <c r="BG463" s="96"/>
      <c r="BH463" s="96"/>
      <c r="BI463" s="96"/>
      <c r="BJ463" s="96"/>
      <c r="BK463" s="96"/>
      <c r="BL463" s="96"/>
      <c r="BM463" s="96"/>
      <c r="BN463" s="96"/>
      <c r="BO463" s="96"/>
      <c r="BP463" s="96"/>
      <c r="BQ463" s="96"/>
      <c r="BR463" s="96"/>
      <c r="BS463" s="96"/>
      <c r="BT463" s="96"/>
      <c r="BU463" s="96"/>
      <c r="BV463" s="96"/>
      <c r="BW463" s="96"/>
      <c r="BX463" s="96"/>
      <c r="BY463" s="96"/>
      <c r="BZ463" s="96"/>
      <c r="CA463" s="96"/>
      <c r="CB463" s="96"/>
      <c r="CC463" s="96"/>
      <c r="CD463" s="96"/>
      <c r="CE463" s="96"/>
      <c r="CF463" s="96"/>
    </row>
    <row r="464" spans="1:84" ht="13.2">
      <c r="A464" s="250" t="s">
        <v>4821</v>
      </c>
      <c r="B464" s="250" t="s">
        <v>4831</v>
      </c>
      <c r="C464" s="250"/>
      <c r="D464" s="250" t="s">
        <v>4832</v>
      </c>
      <c r="E464" s="250" t="s">
        <v>1418</v>
      </c>
      <c r="F464" s="252" t="str">
        <f t="shared" si="1572"/>
        <v>AARYAMAANRAO</v>
      </c>
      <c r="G464" s="253">
        <v>6073277740</v>
      </c>
      <c r="H464" s="96"/>
      <c r="I464" s="96"/>
      <c r="J464" s="96"/>
      <c r="K464" s="96"/>
      <c r="L464" s="96"/>
      <c r="M464" s="96"/>
      <c r="N464" s="96"/>
      <c r="O464" s="96"/>
      <c r="P464" s="96"/>
      <c r="Q464" s="96"/>
      <c r="R464" s="96"/>
      <c r="S464" s="96"/>
      <c r="T464" s="96"/>
      <c r="U464" s="96"/>
      <c r="V464" s="96"/>
      <c r="W464" s="96"/>
      <c r="X464" s="96"/>
      <c r="Y464" s="96"/>
      <c r="Z464" s="96"/>
      <c r="AA464" s="96"/>
      <c r="AB464" s="96"/>
      <c r="AC464" s="96"/>
      <c r="AD464" s="96"/>
      <c r="AE464" s="96"/>
      <c r="AF464" s="96"/>
      <c r="AG464" s="96"/>
      <c r="AH464" s="96"/>
      <c r="AI464" s="96"/>
      <c r="AJ464" s="96"/>
      <c r="AK464" s="96"/>
      <c r="AL464" s="96"/>
      <c r="AM464" s="307" t="s">
        <v>3539</v>
      </c>
      <c r="AN464" s="96"/>
      <c r="AO464" s="275" t="s">
        <v>3539</v>
      </c>
      <c r="AP464" s="96"/>
      <c r="AQ464" s="96"/>
      <c r="AR464" s="96"/>
      <c r="AS464" s="96"/>
      <c r="AT464" s="96"/>
      <c r="AU464" s="250" t="s">
        <v>174</v>
      </c>
      <c r="AV464" s="250" t="s">
        <v>979</v>
      </c>
      <c r="AW464" s="96"/>
      <c r="AX464" s="96"/>
      <c r="AY464" s="96"/>
      <c r="AZ464" s="96"/>
      <c r="BA464" s="96"/>
      <c r="BB464" s="96"/>
      <c r="BC464" s="96"/>
      <c r="BD464" s="96"/>
      <c r="BE464" s="96"/>
      <c r="BF464" s="96"/>
      <c r="BG464" s="96"/>
      <c r="BH464" s="96"/>
      <c r="BI464" s="96"/>
      <c r="BJ464" s="96"/>
      <c r="BK464" s="96"/>
      <c r="BL464" s="96"/>
      <c r="BM464" s="96"/>
      <c r="BN464" s="96"/>
      <c r="BO464" s="96"/>
      <c r="BP464" s="96"/>
      <c r="BQ464" s="96"/>
      <c r="BR464" s="96"/>
      <c r="BS464" s="96"/>
      <c r="BT464" s="96"/>
      <c r="BU464" s="96"/>
      <c r="BV464" s="96"/>
      <c r="BW464" s="96"/>
      <c r="BX464" s="96"/>
      <c r="BY464" s="96"/>
      <c r="BZ464" s="96"/>
      <c r="CA464" s="96"/>
      <c r="CB464" s="96"/>
      <c r="CC464" s="96"/>
      <c r="CD464" s="96"/>
      <c r="CE464" s="96"/>
      <c r="CF464" s="96"/>
    </row>
    <row r="465" spans="1:84" ht="13.2">
      <c r="A465" s="250" t="s">
        <v>4821</v>
      </c>
      <c r="B465" s="250" t="s">
        <v>4833</v>
      </c>
      <c r="C465" s="250"/>
      <c r="D465" s="250" t="s">
        <v>4834</v>
      </c>
      <c r="E465" s="250" t="s">
        <v>894</v>
      </c>
      <c r="F465" s="252" t="str">
        <f t="shared" si="1572"/>
        <v>TEJASWINSEELAM</v>
      </c>
      <c r="G465" s="253">
        <v>9726355295</v>
      </c>
      <c r="H465" s="96"/>
      <c r="I465" s="96"/>
      <c r="J465" s="96"/>
      <c r="K465" s="96"/>
      <c r="L465" s="96"/>
      <c r="M465" s="96"/>
      <c r="N465" s="96"/>
      <c r="O465" s="96"/>
      <c r="P465" s="96"/>
      <c r="Q465" s="96"/>
      <c r="R465" s="96"/>
      <c r="S465" s="96"/>
      <c r="T465" s="96"/>
      <c r="U465" s="96"/>
      <c r="V465" s="96"/>
      <c r="W465" s="96"/>
      <c r="X465" s="96"/>
      <c r="Y465" s="96"/>
      <c r="Z465" s="96"/>
      <c r="AA465" s="96"/>
      <c r="AB465" s="96"/>
      <c r="AC465" s="96"/>
      <c r="AD465" s="96"/>
      <c r="AE465" s="96"/>
      <c r="AF465" s="96"/>
      <c r="AG465" s="96"/>
      <c r="AH465" s="96"/>
      <c r="AI465" s="96"/>
      <c r="AJ465" s="96"/>
      <c r="AK465" s="96"/>
      <c r="AL465" s="96"/>
      <c r="AM465" s="307" t="s">
        <v>3539</v>
      </c>
      <c r="AN465" s="96"/>
      <c r="AO465" s="275" t="s">
        <v>3539</v>
      </c>
      <c r="AP465" s="96"/>
      <c r="AQ465" s="96"/>
      <c r="AR465" s="96"/>
      <c r="AS465" s="96"/>
      <c r="AT465" s="96"/>
      <c r="AU465" s="250" t="s">
        <v>174</v>
      </c>
      <c r="AV465" s="250" t="s">
        <v>979</v>
      </c>
      <c r="AW465" s="96"/>
      <c r="AX465" s="96"/>
      <c r="AY465" s="96"/>
      <c r="AZ465" s="96"/>
      <c r="BA465" s="96"/>
      <c r="BB465" s="96"/>
      <c r="BC465" s="96"/>
      <c r="BD465" s="96"/>
      <c r="BE465" s="96"/>
      <c r="BF465" s="96"/>
      <c r="BG465" s="96"/>
      <c r="BH465" s="96"/>
      <c r="BI465" s="96"/>
      <c r="BJ465" s="96"/>
      <c r="BK465" s="96"/>
      <c r="BL465" s="96"/>
      <c r="BM465" s="96"/>
      <c r="BN465" s="96"/>
      <c r="BO465" s="96"/>
      <c r="BP465" s="96"/>
      <c r="BQ465" s="96"/>
      <c r="BR465" s="96"/>
      <c r="BS465" s="96"/>
      <c r="BT465" s="96"/>
      <c r="BU465" s="96"/>
      <c r="BV465" s="96"/>
      <c r="BW465" s="96"/>
      <c r="BX465" s="96"/>
      <c r="BY465" s="96"/>
      <c r="BZ465" s="96"/>
      <c r="CA465" s="96"/>
      <c r="CB465" s="96"/>
      <c r="CC465" s="96"/>
      <c r="CD465" s="96"/>
      <c r="CE465" s="96"/>
      <c r="CF465" s="96"/>
    </row>
    <row r="466" spans="1:84" ht="13.2">
      <c r="A466" s="250" t="s">
        <v>4821</v>
      </c>
      <c r="B466" s="250" t="s">
        <v>4835</v>
      </c>
      <c r="C466" s="261"/>
      <c r="D466" s="261" t="s">
        <v>4836</v>
      </c>
      <c r="E466" s="250" t="s">
        <v>4837</v>
      </c>
      <c r="F466" s="252" t="str">
        <f t="shared" si="1572"/>
        <v>SHASHIDHARBHANDARE</v>
      </c>
      <c r="G466" s="253">
        <v>4694655727</v>
      </c>
      <c r="H466" s="96"/>
      <c r="I466" s="96"/>
      <c r="J466" s="96"/>
      <c r="K466" s="96"/>
      <c r="L466" s="96"/>
      <c r="M466" s="96"/>
      <c r="N466" s="96"/>
      <c r="O466" s="96"/>
      <c r="P466" s="96"/>
      <c r="Q466" s="96"/>
      <c r="R466" s="96"/>
      <c r="S466" s="96"/>
      <c r="T466" s="96"/>
      <c r="U466" s="96"/>
      <c r="V466" s="96"/>
      <c r="W466" s="96"/>
      <c r="X466" s="96"/>
      <c r="Y466" s="96"/>
      <c r="Z466" s="96"/>
      <c r="AA466" s="96"/>
      <c r="AB466" s="96"/>
      <c r="AC466" s="96"/>
      <c r="AD466" s="96"/>
      <c r="AE466" s="96"/>
      <c r="AF466" s="96"/>
      <c r="AG466" s="96"/>
      <c r="AH466" s="96"/>
      <c r="AI466" s="96"/>
      <c r="AJ466" s="96"/>
      <c r="AK466" s="96"/>
      <c r="AL466" s="96"/>
      <c r="AM466" s="262"/>
      <c r="AN466" s="96"/>
      <c r="AO466" s="264"/>
      <c r="AP466" s="96"/>
      <c r="AQ466" s="96"/>
      <c r="AR466" s="96"/>
      <c r="AS466" s="96"/>
      <c r="AT466" s="96"/>
      <c r="AU466" s="250" t="s">
        <v>1727</v>
      </c>
      <c r="AV466" s="250" t="s">
        <v>979</v>
      </c>
      <c r="AW466" s="96"/>
      <c r="AX466" s="96"/>
      <c r="AY466" s="96"/>
      <c r="AZ466" s="96"/>
      <c r="BA466" s="96"/>
      <c r="BB466" s="96"/>
      <c r="BC466" s="96"/>
      <c r="BD466" s="96"/>
      <c r="BE466" s="96"/>
      <c r="BF466" s="96"/>
      <c r="BG466" s="96"/>
      <c r="BH466" s="96"/>
      <c r="BI466" s="96"/>
      <c r="BJ466" s="96"/>
      <c r="BK466" s="96"/>
      <c r="BL466" s="96"/>
      <c r="BM466" s="96"/>
      <c r="BN466" s="96"/>
      <c r="BO466" s="96"/>
      <c r="BP466" s="96"/>
      <c r="BQ466" s="96"/>
      <c r="BR466" s="96"/>
      <c r="BS466" s="96"/>
      <c r="BT466" s="96"/>
      <c r="BU466" s="96"/>
      <c r="BV466" s="96"/>
      <c r="BW466" s="96"/>
      <c r="BX466" s="96"/>
      <c r="BY466" s="96"/>
      <c r="BZ466" s="96"/>
      <c r="CA466" s="96"/>
      <c r="CB466" s="96"/>
      <c r="CC466" s="96"/>
      <c r="CD466" s="96"/>
      <c r="CE466" s="96"/>
      <c r="CF466" s="96"/>
    </row>
    <row r="467" spans="1:84" ht="13.2">
      <c r="A467" s="250" t="s">
        <v>4821</v>
      </c>
      <c r="B467" s="96"/>
      <c r="C467" s="261"/>
      <c r="D467" s="261" t="s">
        <v>4838</v>
      </c>
      <c r="E467" s="96"/>
      <c r="F467" s="252" t="str">
        <f t="shared" si="1572"/>
        <v>SANKARI</v>
      </c>
      <c r="G467" s="96"/>
      <c r="H467" s="96"/>
      <c r="I467" s="96"/>
      <c r="J467" s="96"/>
      <c r="K467" s="96"/>
      <c r="L467" s="96"/>
      <c r="M467" s="96"/>
      <c r="N467" s="96"/>
      <c r="O467" s="96"/>
      <c r="P467" s="96"/>
      <c r="Q467" s="96"/>
      <c r="R467" s="96"/>
      <c r="S467" s="96"/>
      <c r="T467" s="96"/>
      <c r="U467" s="96"/>
      <c r="V467" s="96"/>
      <c r="W467" s="96"/>
      <c r="X467" s="96"/>
      <c r="Y467" s="96"/>
      <c r="Z467" s="96"/>
      <c r="AA467" s="96"/>
      <c r="AB467" s="96"/>
      <c r="AC467" s="96"/>
      <c r="AD467" s="96"/>
      <c r="AE467" s="96"/>
      <c r="AF467" s="96"/>
      <c r="AG467" s="96"/>
      <c r="AH467" s="96"/>
      <c r="AI467" s="96"/>
      <c r="AJ467" s="96"/>
      <c r="AK467" s="96"/>
      <c r="AL467" s="96"/>
      <c r="AM467" s="262"/>
      <c r="AN467" s="96"/>
      <c r="AO467" s="264"/>
      <c r="AP467" s="96"/>
      <c r="AQ467" s="96"/>
      <c r="AR467" s="96"/>
      <c r="AS467" s="96"/>
      <c r="AT467" s="96"/>
      <c r="AU467" s="250" t="s">
        <v>3748</v>
      </c>
      <c r="AV467" s="250" t="s">
        <v>979</v>
      </c>
      <c r="AW467" s="96"/>
      <c r="AX467" s="96"/>
      <c r="AY467" s="96"/>
      <c r="AZ467" s="96"/>
      <c r="BA467" s="96"/>
      <c r="BB467" s="96"/>
      <c r="BC467" s="96"/>
      <c r="BD467" s="96"/>
      <c r="BE467" s="96"/>
      <c r="BF467" s="96"/>
      <c r="BG467" s="96"/>
      <c r="BH467" s="96"/>
      <c r="BI467" s="96"/>
      <c r="BJ467" s="96"/>
      <c r="BK467" s="96"/>
      <c r="BL467" s="96"/>
      <c r="BM467" s="96"/>
      <c r="BN467" s="96"/>
      <c r="BO467" s="96"/>
      <c r="BP467" s="96"/>
      <c r="BQ467" s="96"/>
      <c r="BR467" s="96"/>
      <c r="BS467" s="96"/>
      <c r="BT467" s="96"/>
      <c r="BU467" s="96"/>
      <c r="BV467" s="96"/>
      <c r="BW467" s="96"/>
      <c r="BX467" s="96"/>
      <c r="BY467" s="96"/>
      <c r="BZ467" s="96"/>
      <c r="CA467" s="96"/>
      <c r="CB467" s="96"/>
      <c r="CC467" s="96"/>
      <c r="CD467" s="96"/>
      <c r="CE467" s="96"/>
      <c r="CF467" s="96"/>
    </row>
    <row r="468" spans="1:84" ht="13.2">
      <c r="A468" s="250" t="s">
        <v>4821</v>
      </c>
      <c r="B468" s="96"/>
      <c r="C468" s="261"/>
      <c r="D468" s="261" t="s">
        <v>4839</v>
      </c>
      <c r="E468" s="250" t="s">
        <v>4840</v>
      </c>
      <c r="F468" s="252" t="str">
        <f t="shared" si="1572"/>
        <v>CHAKRITERLAPU</v>
      </c>
      <c r="G468" s="253">
        <v>4028504348</v>
      </c>
      <c r="H468" s="96"/>
      <c r="I468" s="96"/>
      <c r="J468" s="96"/>
      <c r="K468" s="96"/>
      <c r="L468" s="96"/>
      <c r="M468" s="96"/>
      <c r="N468" s="96"/>
      <c r="O468" s="96"/>
      <c r="P468" s="96"/>
      <c r="Q468" s="96"/>
      <c r="R468" s="96"/>
      <c r="S468" s="96"/>
      <c r="T468" s="96"/>
      <c r="U468" s="96"/>
      <c r="V468" s="96"/>
      <c r="W468" s="96"/>
      <c r="X468" s="96"/>
      <c r="Y468" s="96"/>
      <c r="Z468" s="96"/>
      <c r="AA468" s="96"/>
      <c r="AB468" s="96"/>
      <c r="AC468" s="96"/>
      <c r="AD468" s="96"/>
      <c r="AE468" s="96"/>
      <c r="AF468" s="96"/>
      <c r="AG468" s="96"/>
      <c r="AH468" s="96"/>
      <c r="AI468" s="96"/>
      <c r="AJ468" s="96"/>
      <c r="AK468" s="96"/>
      <c r="AL468" s="96"/>
      <c r="AM468" s="262"/>
      <c r="AN468" s="96"/>
      <c r="AO468" s="264"/>
      <c r="AP468" s="96"/>
      <c r="AQ468" s="96"/>
      <c r="AR468" s="96"/>
      <c r="AS468" s="96"/>
      <c r="AT468" s="96"/>
      <c r="AU468" s="250" t="s">
        <v>3748</v>
      </c>
      <c r="AV468" s="250" t="s">
        <v>979</v>
      </c>
      <c r="AW468" s="96"/>
      <c r="AX468" s="96"/>
      <c r="AY468" s="96"/>
      <c r="AZ468" s="96"/>
      <c r="BA468" s="96"/>
      <c r="BB468" s="96"/>
      <c r="BC468" s="96"/>
      <c r="BD468" s="96"/>
      <c r="BE468" s="96"/>
      <c r="BF468" s="96"/>
      <c r="BG468" s="96"/>
      <c r="BH468" s="96"/>
      <c r="BI468" s="96"/>
      <c r="BJ468" s="96"/>
      <c r="BK468" s="96"/>
      <c r="BL468" s="96"/>
      <c r="BM468" s="96"/>
      <c r="BN468" s="96"/>
      <c r="BO468" s="96"/>
      <c r="BP468" s="96"/>
      <c r="BQ468" s="96"/>
      <c r="BR468" s="96"/>
      <c r="BS468" s="96"/>
      <c r="BT468" s="96"/>
      <c r="BU468" s="96"/>
      <c r="BV468" s="96"/>
      <c r="BW468" s="96"/>
      <c r="BX468" s="96"/>
      <c r="BY468" s="96"/>
      <c r="BZ468" s="96"/>
      <c r="CA468" s="96"/>
      <c r="CB468" s="96"/>
      <c r="CC468" s="96"/>
      <c r="CD468" s="96"/>
      <c r="CE468" s="96"/>
      <c r="CF468" s="96"/>
    </row>
    <row r="469" spans="1:84" ht="13.2">
      <c r="A469" s="250" t="s">
        <v>4821</v>
      </c>
      <c r="B469" s="96"/>
      <c r="C469" s="261"/>
      <c r="D469" s="261" t="s">
        <v>4841</v>
      </c>
      <c r="E469" s="250" t="s">
        <v>4842</v>
      </c>
      <c r="F469" s="252" t="str">
        <f t="shared" si="1572"/>
        <v>AMRUTHAVALLIKAVI</v>
      </c>
      <c r="G469" s="253">
        <v>2486868146</v>
      </c>
      <c r="H469" s="96"/>
      <c r="I469" s="96"/>
      <c r="J469" s="96"/>
      <c r="K469" s="96"/>
      <c r="L469" s="96"/>
      <c r="M469" s="96"/>
      <c r="N469" s="96"/>
      <c r="O469" s="96"/>
      <c r="P469" s="96"/>
      <c r="Q469" s="96"/>
      <c r="R469" s="96"/>
      <c r="S469" s="96"/>
      <c r="T469" s="96"/>
      <c r="U469" s="96"/>
      <c r="V469" s="96"/>
      <c r="W469" s="96"/>
      <c r="X469" s="96"/>
      <c r="Y469" s="96"/>
      <c r="Z469" s="96"/>
      <c r="AA469" s="96"/>
      <c r="AB469" s="96"/>
      <c r="AC469" s="96"/>
      <c r="AD469" s="96"/>
      <c r="AE469" s="96"/>
      <c r="AF469" s="96"/>
      <c r="AG469" s="96"/>
      <c r="AH469" s="96"/>
      <c r="AI469" s="96"/>
      <c r="AJ469" s="96"/>
      <c r="AK469" s="96"/>
      <c r="AL469" s="96"/>
      <c r="AM469" s="262"/>
      <c r="AN469" s="96"/>
      <c r="AO469" s="264"/>
      <c r="AP469" s="96"/>
      <c r="AQ469" s="96"/>
      <c r="AR469" s="96"/>
      <c r="AS469" s="96"/>
      <c r="AT469" s="96"/>
      <c r="AU469" s="250" t="s">
        <v>174</v>
      </c>
      <c r="AV469" s="250" t="s">
        <v>979</v>
      </c>
      <c r="AW469" s="96"/>
      <c r="AX469" s="96"/>
      <c r="AY469" s="96"/>
      <c r="AZ469" s="96"/>
      <c r="BA469" s="96"/>
      <c r="BB469" s="96"/>
      <c r="BC469" s="96"/>
      <c r="BD469" s="96"/>
      <c r="BE469" s="96"/>
      <c r="BF469" s="96"/>
      <c r="BG469" s="96"/>
      <c r="BH469" s="96"/>
      <c r="BI469" s="96"/>
      <c r="BJ469" s="96"/>
      <c r="BK469" s="96"/>
      <c r="BL469" s="96"/>
      <c r="BM469" s="96"/>
      <c r="BN469" s="96"/>
      <c r="BO469" s="96"/>
      <c r="BP469" s="96"/>
      <c r="BQ469" s="96"/>
      <c r="BR469" s="96"/>
      <c r="BS469" s="96"/>
      <c r="BT469" s="96"/>
      <c r="BU469" s="96"/>
      <c r="BV469" s="96"/>
      <c r="BW469" s="96"/>
      <c r="BX469" s="96"/>
      <c r="BY469" s="96"/>
      <c r="BZ469" s="96"/>
      <c r="CA469" s="96"/>
      <c r="CB469" s="96"/>
      <c r="CC469" s="96"/>
      <c r="CD469" s="96"/>
      <c r="CE469" s="96"/>
      <c r="CF469" s="96"/>
    </row>
    <row r="470" spans="1:84" ht="13.2">
      <c r="A470" s="250" t="s">
        <v>4821</v>
      </c>
      <c r="B470" s="250" t="s">
        <v>1783</v>
      </c>
      <c r="C470" s="250"/>
      <c r="D470" s="250" t="s">
        <v>1784</v>
      </c>
      <c r="E470" s="250" t="s">
        <v>1785</v>
      </c>
      <c r="F470" s="252" t="str">
        <f t="shared" si="1572"/>
        <v>SAILAJASARIPALLI</v>
      </c>
      <c r="G470" s="253">
        <v>3024656230</v>
      </c>
      <c r="H470" s="96"/>
      <c r="I470" s="96"/>
      <c r="J470" s="96"/>
      <c r="K470" s="96"/>
      <c r="L470" s="96"/>
      <c r="M470" s="96"/>
      <c r="N470" s="96"/>
      <c r="O470" s="96"/>
      <c r="P470" s="96"/>
      <c r="Q470" s="96"/>
      <c r="R470" s="96"/>
      <c r="S470" s="96"/>
      <c r="T470" s="96"/>
      <c r="U470" s="96"/>
      <c r="V470" s="96"/>
      <c r="W470" s="96"/>
      <c r="X470" s="96"/>
      <c r="Y470" s="96"/>
      <c r="Z470" s="96"/>
      <c r="AA470" s="96"/>
      <c r="AB470" s="96"/>
      <c r="AC470" s="96"/>
      <c r="AD470" s="96"/>
      <c r="AE470" s="96"/>
      <c r="AF470" s="96"/>
      <c r="AG470" s="96"/>
      <c r="AH470" s="96"/>
      <c r="AI470" s="96"/>
      <c r="AJ470" s="96"/>
      <c r="AK470" s="96"/>
      <c r="AL470" s="96"/>
      <c r="AM470" s="262"/>
      <c r="AN470" s="96"/>
      <c r="AO470" s="264"/>
      <c r="AP470" s="96"/>
      <c r="AQ470" s="96"/>
      <c r="AR470" s="96"/>
      <c r="AS470" s="96"/>
      <c r="AT470" s="96"/>
      <c r="AU470" s="250" t="s">
        <v>3748</v>
      </c>
      <c r="AV470" s="250" t="s">
        <v>979</v>
      </c>
      <c r="AW470" s="96"/>
      <c r="AX470" s="96"/>
      <c r="AY470" s="96"/>
      <c r="AZ470" s="96"/>
      <c r="BA470" s="96"/>
      <c r="BB470" s="96"/>
      <c r="BC470" s="96"/>
      <c r="BD470" s="96"/>
      <c r="BE470" s="96"/>
      <c r="BF470" s="96"/>
      <c r="BG470" s="96"/>
      <c r="BH470" s="96"/>
      <c r="BI470" s="96"/>
      <c r="BJ470" s="96"/>
      <c r="BK470" s="96"/>
      <c r="BL470" s="96"/>
      <c r="BM470" s="96"/>
      <c r="BN470" s="96"/>
      <c r="BO470" s="96"/>
      <c r="BP470" s="96"/>
      <c r="BQ470" s="96"/>
      <c r="BR470" s="96"/>
      <c r="BS470" s="96"/>
      <c r="BT470" s="96"/>
      <c r="BU470" s="96"/>
      <c r="BV470" s="96"/>
      <c r="BW470" s="96"/>
      <c r="BX470" s="96"/>
      <c r="BY470" s="96"/>
      <c r="BZ470" s="96"/>
      <c r="CA470" s="96"/>
      <c r="CB470" s="96"/>
      <c r="CC470" s="96"/>
      <c r="CD470" s="96"/>
      <c r="CE470" s="96"/>
      <c r="CF470" s="96"/>
    </row>
    <row r="471" spans="1:84" ht="13.2">
      <c r="A471" s="250" t="s">
        <v>4821</v>
      </c>
      <c r="B471" s="250" t="s">
        <v>4843</v>
      </c>
      <c r="C471" s="308"/>
      <c r="D471" s="308" t="s">
        <v>821</v>
      </c>
      <c r="E471" s="250" t="s">
        <v>3777</v>
      </c>
      <c r="F471" s="252" t="str">
        <f t="shared" si="1572"/>
        <v>SURESHDUGGI</v>
      </c>
      <c r="G471" s="96"/>
      <c r="H471" s="96"/>
      <c r="I471" s="96"/>
      <c r="J471" s="96"/>
      <c r="K471" s="96"/>
      <c r="L471" s="96"/>
      <c r="M471" s="96"/>
      <c r="N471" s="96"/>
      <c r="O471" s="96"/>
      <c r="P471" s="96"/>
      <c r="Q471" s="96"/>
      <c r="R471" s="96"/>
      <c r="S471" s="96"/>
      <c r="T471" s="96"/>
      <c r="U471" s="96"/>
      <c r="V471" s="96"/>
      <c r="W471" s="96"/>
      <c r="X471" s="96"/>
      <c r="Y471" s="96"/>
      <c r="Z471" s="96"/>
      <c r="AA471" s="96"/>
      <c r="AB471" s="96"/>
      <c r="AC471" s="96"/>
      <c r="AD471" s="96"/>
      <c r="AE471" s="96"/>
      <c r="AF471" s="96"/>
      <c r="AG471" s="96"/>
      <c r="AH471" s="96"/>
      <c r="AI471" s="96"/>
      <c r="AJ471" s="96"/>
      <c r="AK471" s="96"/>
      <c r="AL471" s="96"/>
      <c r="AM471" s="262"/>
      <c r="AN471" s="96"/>
      <c r="AO471" s="264"/>
      <c r="AP471" s="96"/>
      <c r="AQ471" s="96"/>
      <c r="AR471" s="96"/>
      <c r="AS471" s="96"/>
      <c r="AT471" s="96"/>
      <c r="AU471" s="250" t="s">
        <v>174</v>
      </c>
      <c r="AV471" s="250" t="s">
        <v>979</v>
      </c>
      <c r="AW471" s="96"/>
      <c r="AX471" s="96"/>
      <c r="AY471" s="96"/>
      <c r="AZ471" s="96"/>
      <c r="BA471" s="96"/>
      <c r="BB471" s="96"/>
      <c r="BC471" s="96"/>
      <c r="BD471" s="96"/>
      <c r="BE471" s="96"/>
      <c r="BF471" s="96"/>
      <c r="BG471" s="96"/>
      <c r="BH471" s="96"/>
      <c r="BI471" s="96"/>
      <c r="BJ471" s="96"/>
      <c r="BK471" s="96"/>
      <c r="BL471" s="96"/>
      <c r="BM471" s="96"/>
      <c r="BN471" s="96"/>
      <c r="BO471" s="96"/>
      <c r="BP471" s="96"/>
      <c r="BQ471" s="96"/>
      <c r="BR471" s="96"/>
      <c r="BS471" s="96"/>
      <c r="BT471" s="96"/>
      <c r="BU471" s="96"/>
      <c r="BV471" s="96"/>
      <c r="BW471" s="96"/>
      <c r="BX471" s="96"/>
      <c r="BY471" s="96"/>
      <c r="BZ471" s="96"/>
      <c r="CA471" s="96"/>
      <c r="CB471" s="96"/>
      <c r="CC471" s="96"/>
      <c r="CD471" s="96"/>
      <c r="CE471" s="96"/>
      <c r="CF471" s="96"/>
    </row>
    <row r="472" spans="1:84" ht="13.2">
      <c r="A472" s="250" t="s">
        <v>4821</v>
      </c>
      <c r="B472" s="250" t="s">
        <v>4844</v>
      </c>
      <c r="C472" s="261"/>
      <c r="D472" s="261" t="s">
        <v>4845</v>
      </c>
      <c r="E472" s="250" t="s">
        <v>4846</v>
      </c>
      <c r="F472" s="252" t="str">
        <f t="shared" si="1572"/>
        <v>SHRAVANTHIDHAGAM</v>
      </c>
      <c r="G472" s="96"/>
      <c r="H472" s="96"/>
      <c r="I472" s="96"/>
      <c r="J472" s="96"/>
      <c r="K472" s="96"/>
      <c r="L472" s="96"/>
      <c r="M472" s="96"/>
      <c r="N472" s="96"/>
      <c r="O472" s="96"/>
      <c r="P472" s="96"/>
      <c r="Q472" s="96"/>
      <c r="R472" s="96"/>
      <c r="S472" s="96"/>
      <c r="T472" s="96"/>
      <c r="U472" s="96"/>
      <c r="V472" s="96"/>
      <c r="W472" s="96"/>
      <c r="X472" s="96"/>
      <c r="Y472" s="96"/>
      <c r="Z472" s="96"/>
      <c r="AA472" s="96"/>
      <c r="AB472" s="96"/>
      <c r="AC472" s="96"/>
      <c r="AD472" s="96"/>
      <c r="AE472" s="96"/>
      <c r="AF472" s="96"/>
      <c r="AG472" s="96"/>
      <c r="AH472" s="96"/>
      <c r="AI472" s="96"/>
      <c r="AJ472" s="96"/>
      <c r="AK472" s="96"/>
      <c r="AL472" s="96"/>
      <c r="AM472" s="262"/>
      <c r="AN472" s="96"/>
      <c r="AO472" s="264"/>
      <c r="AP472" s="96"/>
      <c r="AQ472" s="96"/>
      <c r="AR472" s="96"/>
      <c r="AS472" s="96"/>
      <c r="AT472" s="96"/>
      <c r="AU472" s="250" t="s">
        <v>174</v>
      </c>
      <c r="AV472" s="250" t="s">
        <v>979</v>
      </c>
      <c r="AW472" s="96"/>
      <c r="AX472" s="96"/>
      <c r="AY472" s="96"/>
      <c r="AZ472" s="96"/>
      <c r="BA472" s="96"/>
      <c r="BB472" s="96"/>
      <c r="BC472" s="96"/>
      <c r="BD472" s="96"/>
      <c r="BE472" s="96"/>
      <c r="BF472" s="96"/>
      <c r="BG472" s="96"/>
      <c r="BH472" s="96"/>
      <c r="BI472" s="96"/>
      <c r="BJ472" s="96"/>
      <c r="BK472" s="96"/>
      <c r="BL472" s="96"/>
      <c r="BM472" s="96"/>
      <c r="BN472" s="96"/>
      <c r="BO472" s="96"/>
      <c r="BP472" s="96"/>
      <c r="BQ472" s="96"/>
      <c r="BR472" s="96"/>
      <c r="BS472" s="96"/>
      <c r="BT472" s="96"/>
      <c r="BU472" s="96"/>
      <c r="BV472" s="96"/>
      <c r="BW472" s="96"/>
      <c r="BX472" s="96"/>
      <c r="BY472" s="96"/>
      <c r="BZ472" s="96"/>
      <c r="CA472" s="96"/>
      <c r="CB472" s="96"/>
      <c r="CC472" s="96"/>
      <c r="CD472" s="96"/>
      <c r="CE472" s="96"/>
      <c r="CF472" s="96"/>
    </row>
    <row r="473" spans="1:84" ht="13.2">
      <c r="A473" s="96"/>
      <c r="B473" s="96"/>
      <c r="C473" s="96"/>
      <c r="D473" s="96"/>
      <c r="E473" s="96"/>
      <c r="F473" s="124"/>
      <c r="G473" s="96"/>
      <c r="H473" s="96"/>
      <c r="I473" s="96"/>
      <c r="J473" s="96"/>
      <c r="K473" s="96"/>
      <c r="L473" s="96"/>
      <c r="M473" s="96"/>
      <c r="N473" s="96"/>
      <c r="O473" s="96"/>
      <c r="P473" s="96"/>
      <c r="Q473" s="96"/>
      <c r="R473" s="96"/>
      <c r="S473" s="96"/>
      <c r="T473" s="96"/>
      <c r="U473" s="96"/>
      <c r="V473" s="96"/>
      <c r="W473" s="96"/>
      <c r="X473" s="96"/>
      <c r="Y473" s="96"/>
      <c r="Z473" s="96"/>
      <c r="AA473" s="96"/>
      <c r="AB473" s="96"/>
      <c r="AC473" s="96"/>
      <c r="AD473" s="96"/>
      <c r="AE473" s="96"/>
      <c r="AF473" s="96"/>
      <c r="AG473" s="96"/>
      <c r="AH473" s="96"/>
      <c r="AI473" s="96"/>
      <c r="AJ473" s="96"/>
      <c r="AK473" s="96"/>
      <c r="AL473" s="96"/>
      <c r="AM473" s="262"/>
      <c r="AN473" s="96"/>
      <c r="AO473" s="264"/>
      <c r="AP473" s="96"/>
      <c r="AQ473" s="96"/>
      <c r="AR473" s="96"/>
      <c r="AS473" s="96"/>
      <c r="AT473" s="96"/>
      <c r="AU473" s="96"/>
      <c r="AV473" s="96"/>
      <c r="AW473" s="96"/>
      <c r="AX473" s="96"/>
      <c r="AY473" s="96"/>
      <c r="AZ473" s="96"/>
      <c r="BA473" s="96"/>
      <c r="BB473" s="96"/>
      <c r="BC473" s="96"/>
      <c r="BD473" s="96"/>
      <c r="BE473" s="96"/>
      <c r="BF473" s="96"/>
      <c r="BG473" s="96"/>
      <c r="BH473" s="96"/>
      <c r="BI473" s="96"/>
      <c r="BJ473" s="96"/>
      <c r="BK473" s="96"/>
      <c r="BL473" s="96"/>
      <c r="BM473" s="96"/>
      <c r="BN473" s="96"/>
      <c r="BO473" s="96"/>
      <c r="BP473" s="96"/>
      <c r="BQ473" s="96"/>
      <c r="BR473" s="96"/>
      <c r="BS473" s="96"/>
      <c r="BT473" s="96"/>
      <c r="BU473" s="96"/>
      <c r="BV473" s="96"/>
      <c r="BW473" s="96"/>
      <c r="BX473" s="96"/>
      <c r="BY473" s="96"/>
      <c r="BZ473" s="96"/>
      <c r="CA473" s="96"/>
      <c r="CB473" s="96"/>
      <c r="CC473" s="96"/>
      <c r="CD473" s="96"/>
      <c r="CE473" s="96"/>
      <c r="CF473" s="96"/>
    </row>
    <row r="474" spans="1:84" ht="13.2">
      <c r="A474" s="96"/>
      <c r="B474" s="96"/>
      <c r="C474" s="96"/>
      <c r="D474" s="96"/>
      <c r="E474" s="96"/>
      <c r="F474" s="124"/>
      <c r="G474" s="96"/>
      <c r="H474" s="96"/>
      <c r="I474" s="96"/>
      <c r="J474" s="96"/>
      <c r="K474" s="96"/>
      <c r="L474" s="96"/>
      <c r="M474" s="96"/>
      <c r="N474" s="96"/>
      <c r="O474" s="96"/>
      <c r="P474" s="96"/>
      <c r="Q474" s="96"/>
      <c r="R474" s="96"/>
      <c r="S474" s="96"/>
      <c r="T474" s="96"/>
      <c r="U474" s="96"/>
      <c r="V474" s="96"/>
      <c r="W474" s="96"/>
      <c r="X474" s="96"/>
      <c r="Y474" s="96"/>
      <c r="Z474" s="96"/>
      <c r="AA474" s="96"/>
      <c r="AB474" s="96"/>
      <c r="AC474" s="96"/>
      <c r="AD474" s="96"/>
      <c r="AE474" s="96"/>
      <c r="AF474" s="96"/>
      <c r="AG474" s="96"/>
      <c r="AH474" s="96"/>
      <c r="AI474" s="96"/>
      <c r="AJ474" s="96"/>
      <c r="AK474" s="96"/>
      <c r="AL474" s="96"/>
      <c r="AM474" s="262"/>
      <c r="AN474" s="96"/>
      <c r="AO474" s="264"/>
      <c r="AP474" s="96"/>
      <c r="AQ474" s="96"/>
      <c r="AR474" s="96"/>
      <c r="AS474" s="96"/>
      <c r="AT474" s="96"/>
      <c r="AU474" s="96"/>
      <c r="AV474" s="96"/>
      <c r="AW474" s="96"/>
      <c r="AX474" s="96"/>
      <c r="AY474" s="96"/>
      <c r="AZ474" s="96"/>
      <c r="BA474" s="96"/>
      <c r="BB474" s="96"/>
      <c r="BC474" s="96"/>
      <c r="BD474" s="96"/>
      <c r="BE474" s="96"/>
      <c r="BF474" s="96"/>
      <c r="BG474" s="96"/>
      <c r="BH474" s="96"/>
      <c r="BI474" s="96"/>
      <c r="BJ474" s="96"/>
      <c r="BK474" s="96"/>
      <c r="BL474" s="96"/>
      <c r="BM474" s="96"/>
      <c r="BN474" s="96"/>
      <c r="BO474" s="96"/>
      <c r="BP474" s="96"/>
      <c r="BQ474" s="96"/>
      <c r="BR474" s="96"/>
      <c r="BS474" s="96"/>
      <c r="BT474" s="96"/>
      <c r="BU474" s="96"/>
      <c r="BV474" s="96"/>
      <c r="BW474" s="96"/>
      <c r="BX474" s="96"/>
      <c r="BY474" s="96"/>
      <c r="BZ474" s="96"/>
      <c r="CA474" s="96"/>
      <c r="CB474" s="96"/>
      <c r="CC474" s="96"/>
      <c r="CD474" s="96"/>
      <c r="CE474" s="96"/>
      <c r="CF474" s="96"/>
    </row>
    <row r="475" spans="1:84" ht="13.2">
      <c r="A475" s="96"/>
      <c r="B475" s="96"/>
      <c r="C475" s="96"/>
      <c r="D475" s="96"/>
      <c r="E475" s="96"/>
      <c r="F475" s="124"/>
      <c r="G475" s="96"/>
      <c r="H475" s="96"/>
      <c r="I475" s="96"/>
      <c r="J475" s="96"/>
      <c r="K475" s="96"/>
      <c r="L475" s="96"/>
      <c r="M475" s="96"/>
      <c r="N475" s="96"/>
      <c r="O475" s="96"/>
      <c r="P475" s="96"/>
      <c r="Q475" s="96"/>
      <c r="R475" s="96"/>
      <c r="S475" s="96"/>
      <c r="T475" s="96"/>
      <c r="U475" s="96"/>
      <c r="V475" s="96"/>
      <c r="W475" s="96"/>
      <c r="X475" s="96"/>
      <c r="Y475" s="96"/>
      <c r="Z475" s="96"/>
      <c r="AA475" s="96"/>
      <c r="AB475" s="96"/>
      <c r="AC475" s="96"/>
      <c r="AD475" s="96"/>
      <c r="AE475" s="96"/>
      <c r="AF475" s="96"/>
      <c r="AG475" s="96"/>
      <c r="AH475" s="96"/>
      <c r="AI475" s="96"/>
      <c r="AJ475" s="96"/>
      <c r="AK475" s="96"/>
      <c r="AL475" s="96"/>
      <c r="AM475" s="262"/>
      <c r="AN475" s="96"/>
      <c r="AO475" s="264"/>
      <c r="AP475" s="96"/>
      <c r="AQ475" s="96"/>
      <c r="AR475" s="96"/>
      <c r="AS475" s="96"/>
      <c r="AT475" s="96"/>
      <c r="AU475" s="96"/>
      <c r="AV475" s="96"/>
      <c r="AW475" s="96"/>
      <c r="AX475" s="96"/>
      <c r="AY475" s="96"/>
      <c r="AZ475" s="96"/>
      <c r="BA475" s="96"/>
      <c r="BB475" s="96"/>
      <c r="BC475" s="96"/>
      <c r="BD475" s="96"/>
      <c r="BE475" s="96"/>
      <c r="BF475" s="96"/>
      <c r="BG475" s="96"/>
      <c r="BH475" s="96"/>
      <c r="BI475" s="96"/>
      <c r="BJ475" s="96"/>
      <c r="BK475" s="96"/>
      <c r="BL475" s="96"/>
      <c r="BM475" s="96"/>
      <c r="BN475" s="96"/>
      <c r="BO475" s="96"/>
      <c r="BP475" s="96"/>
      <c r="BQ475" s="96"/>
      <c r="BR475" s="96"/>
      <c r="BS475" s="96"/>
      <c r="BT475" s="96"/>
      <c r="BU475" s="96"/>
      <c r="BV475" s="96"/>
      <c r="BW475" s="96"/>
      <c r="BX475" s="96"/>
      <c r="BY475" s="96"/>
      <c r="BZ475" s="96"/>
      <c r="CA475" s="96"/>
      <c r="CB475" s="96"/>
      <c r="CC475" s="96"/>
      <c r="CD475" s="96"/>
      <c r="CE475" s="96"/>
      <c r="CF475" s="96"/>
    </row>
    <row r="476" spans="1:84" ht="13.2">
      <c r="A476" s="96"/>
      <c r="B476" s="96"/>
      <c r="C476" s="96"/>
      <c r="D476" s="96"/>
      <c r="E476" s="96"/>
      <c r="F476" s="124"/>
      <c r="G476" s="96"/>
      <c r="H476" s="96"/>
      <c r="I476" s="96"/>
      <c r="J476" s="96"/>
      <c r="K476" s="96"/>
      <c r="L476" s="96"/>
      <c r="M476" s="96"/>
      <c r="N476" s="96"/>
      <c r="O476" s="96"/>
      <c r="P476" s="96"/>
      <c r="Q476" s="96"/>
      <c r="R476" s="96"/>
      <c r="S476" s="96"/>
      <c r="T476" s="96"/>
      <c r="U476" s="96"/>
      <c r="V476" s="96"/>
      <c r="W476" s="96"/>
      <c r="X476" s="96"/>
      <c r="Y476" s="96"/>
      <c r="Z476" s="96"/>
      <c r="AA476" s="96"/>
      <c r="AB476" s="96"/>
      <c r="AC476" s="96"/>
      <c r="AD476" s="96"/>
      <c r="AE476" s="96"/>
      <c r="AF476" s="96"/>
      <c r="AG476" s="96"/>
      <c r="AH476" s="96"/>
      <c r="AI476" s="96"/>
      <c r="AJ476" s="96"/>
      <c r="AK476" s="96"/>
      <c r="AL476" s="96"/>
      <c r="AM476" s="262"/>
      <c r="AN476" s="96"/>
      <c r="AO476" s="264"/>
      <c r="AP476" s="96"/>
      <c r="AQ476" s="96"/>
      <c r="AR476" s="96"/>
      <c r="AS476" s="96"/>
      <c r="AT476" s="96"/>
      <c r="AU476" s="96"/>
      <c r="AV476" s="96"/>
      <c r="AW476" s="96"/>
      <c r="AX476" s="96"/>
      <c r="AY476" s="96"/>
      <c r="AZ476" s="96"/>
      <c r="BA476" s="96"/>
      <c r="BB476" s="96"/>
      <c r="BC476" s="96"/>
      <c r="BD476" s="96"/>
      <c r="BE476" s="96"/>
      <c r="BF476" s="96"/>
      <c r="BG476" s="96"/>
      <c r="BH476" s="96"/>
      <c r="BI476" s="96"/>
      <c r="BJ476" s="96"/>
      <c r="BK476" s="96"/>
      <c r="BL476" s="96"/>
      <c r="BM476" s="96"/>
      <c r="BN476" s="96"/>
      <c r="BO476" s="96"/>
      <c r="BP476" s="96"/>
      <c r="BQ476" s="96"/>
      <c r="BR476" s="96"/>
      <c r="BS476" s="96"/>
      <c r="BT476" s="96"/>
      <c r="BU476" s="96"/>
      <c r="BV476" s="96"/>
      <c r="BW476" s="96"/>
      <c r="BX476" s="96"/>
      <c r="BY476" s="96"/>
      <c r="BZ476" s="96"/>
      <c r="CA476" s="96"/>
      <c r="CB476" s="96"/>
      <c r="CC476" s="96"/>
      <c r="CD476" s="96"/>
      <c r="CE476" s="96"/>
      <c r="CF476" s="96"/>
    </row>
    <row r="477" spans="1:84" ht="13.2">
      <c r="A477" s="96"/>
      <c r="B477" s="96"/>
      <c r="C477" s="96"/>
      <c r="D477" s="96"/>
      <c r="E477" s="96"/>
      <c r="F477" s="124"/>
      <c r="G477" s="96"/>
      <c r="H477" s="96"/>
      <c r="I477" s="96"/>
      <c r="J477" s="96"/>
      <c r="K477" s="96"/>
      <c r="L477" s="96"/>
      <c r="M477" s="96"/>
      <c r="N477" s="96"/>
      <c r="O477" s="96"/>
      <c r="P477" s="96"/>
      <c r="Q477" s="96"/>
      <c r="R477" s="96"/>
      <c r="S477" s="96"/>
      <c r="T477" s="96"/>
      <c r="U477" s="96"/>
      <c r="V477" s="96"/>
      <c r="W477" s="96"/>
      <c r="X477" s="96"/>
      <c r="Y477" s="96"/>
      <c r="Z477" s="96"/>
      <c r="AA477" s="96"/>
      <c r="AB477" s="96"/>
      <c r="AC477" s="96"/>
      <c r="AD477" s="96"/>
      <c r="AE477" s="96"/>
      <c r="AF477" s="96"/>
      <c r="AG477" s="96"/>
      <c r="AH477" s="96"/>
      <c r="AI477" s="96"/>
      <c r="AJ477" s="96"/>
      <c r="AK477" s="96"/>
      <c r="AL477" s="96"/>
      <c r="AM477" s="262"/>
      <c r="AN477" s="96"/>
      <c r="AO477" s="264"/>
      <c r="AP477" s="96"/>
      <c r="AQ477" s="96"/>
      <c r="AR477" s="96"/>
      <c r="AS477" s="96"/>
      <c r="AT477" s="96"/>
      <c r="AU477" s="96"/>
      <c r="AV477" s="96"/>
      <c r="AW477" s="96"/>
      <c r="AX477" s="96"/>
      <c r="AY477" s="96"/>
      <c r="AZ477" s="96"/>
      <c r="BA477" s="96"/>
      <c r="BB477" s="96"/>
      <c r="BC477" s="96"/>
      <c r="BD477" s="96"/>
      <c r="BE477" s="96"/>
      <c r="BF477" s="96"/>
      <c r="BG477" s="96"/>
      <c r="BH477" s="96"/>
      <c r="BI477" s="96"/>
      <c r="BJ477" s="96"/>
      <c r="BK477" s="96"/>
      <c r="BL477" s="96"/>
      <c r="BM477" s="96"/>
      <c r="BN477" s="96"/>
      <c r="BO477" s="96"/>
      <c r="BP477" s="96"/>
      <c r="BQ477" s="96"/>
      <c r="BR477" s="96"/>
      <c r="BS477" s="96"/>
      <c r="BT477" s="96"/>
      <c r="BU477" s="96"/>
      <c r="BV477" s="96"/>
      <c r="BW477" s="96"/>
      <c r="BX477" s="96"/>
      <c r="BY477" s="96"/>
      <c r="BZ477" s="96"/>
      <c r="CA477" s="96"/>
      <c r="CB477" s="96"/>
      <c r="CC477" s="96"/>
      <c r="CD477" s="96"/>
      <c r="CE477" s="96"/>
      <c r="CF477" s="96"/>
    </row>
    <row r="478" spans="1:84" ht="13.2">
      <c r="A478" s="96"/>
      <c r="B478" s="96"/>
      <c r="C478" s="96"/>
      <c r="D478" s="96"/>
      <c r="E478" s="96"/>
      <c r="F478" s="124"/>
      <c r="G478" s="96"/>
      <c r="H478" s="96"/>
      <c r="I478" s="96"/>
      <c r="J478" s="96"/>
      <c r="K478" s="96"/>
      <c r="L478" s="96"/>
      <c r="M478" s="96"/>
      <c r="N478" s="96"/>
      <c r="O478" s="96"/>
      <c r="P478" s="96"/>
      <c r="Q478" s="96"/>
      <c r="R478" s="96"/>
      <c r="S478" s="96"/>
      <c r="T478" s="96"/>
      <c r="U478" s="96"/>
      <c r="V478" s="96"/>
      <c r="W478" s="96"/>
      <c r="X478" s="96"/>
      <c r="Y478" s="96"/>
      <c r="Z478" s="96"/>
      <c r="AA478" s="96"/>
      <c r="AB478" s="96"/>
      <c r="AC478" s="96"/>
      <c r="AD478" s="96"/>
      <c r="AE478" s="96"/>
      <c r="AF478" s="96"/>
      <c r="AG478" s="96"/>
      <c r="AH478" s="96"/>
      <c r="AI478" s="96"/>
      <c r="AJ478" s="96"/>
      <c r="AK478" s="96"/>
      <c r="AL478" s="96"/>
      <c r="AM478" s="262"/>
      <c r="AN478" s="96"/>
      <c r="AO478" s="264"/>
      <c r="AP478" s="96"/>
      <c r="AQ478" s="96"/>
      <c r="AR478" s="96"/>
      <c r="AS478" s="96"/>
      <c r="AT478" s="96"/>
      <c r="AU478" s="96"/>
      <c r="AV478" s="96"/>
      <c r="AW478" s="96"/>
      <c r="AX478" s="96"/>
      <c r="AY478" s="96"/>
      <c r="AZ478" s="96"/>
      <c r="BA478" s="96"/>
      <c r="BB478" s="96"/>
      <c r="BC478" s="96"/>
      <c r="BD478" s="96"/>
      <c r="BE478" s="96"/>
      <c r="BF478" s="96"/>
      <c r="BG478" s="96"/>
      <c r="BH478" s="96"/>
      <c r="BI478" s="96"/>
      <c r="BJ478" s="96"/>
      <c r="BK478" s="96"/>
      <c r="BL478" s="96"/>
      <c r="BM478" s="96"/>
      <c r="BN478" s="96"/>
      <c r="BO478" s="96"/>
      <c r="BP478" s="96"/>
      <c r="BQ478" s="96"/>
      <c r="BR478" s="96"/>
      <c r="BS478" s="96"/>
      <c r="BT478" s="96"/>
      <c r="BU478" s="96"/>
      <c r="BV478" s="96"/>
      <c r="BW478" s="96"/>
      <c r="BX478" s="96"/>
      <c r="BY478" s="96"/>
      <c r="BZ478" s="96"/>
      <c r="CA478" s="96"/>
      <c r="CB478" s="96"/>
      <c r="CC478" s="96"/>
      <c r="CD478" s="96"/>
      <c r="CE478" s="96"/>
      <c r="CF478" s="96"/>
    </row>
    <row r="479" spans="1:84" ht="13.2">
      <c r="A479" s="96"/>
      <c r="B479" s="96"/>
      <c r="C479" s="96"/>
      <c r="D479" s="96"/>
      <c r="E479" s="96"/>
      <c r="F479" s="124"/>
      <c r="G479" s="96"/>
      <c r="H479" s="96"/>
      <c r="I479" s="96"/>
      <c r="J479" s="96"/>
      <c r="K479" s="96"/>
      <c r="L479" s="96"/>
      <c r="M479" s="96"/>
      <c r="N479" s="96"/>
      <c r="O479" s="96"/>
      <c r="P479" s="96"/>
      <c r="Q479" s="96"/>
      <c r="R479" s="96"/>
      <c r="S479" s="96"/>
      <c r="T479" s="96"/>
      <c r="U479" s="96"/>
      <c r="V479" s="96"/>
      <c r="W479" s="96"/>
      <c r="X479" s="96"/>
      <c r="Y479" s="96"/>
      <c r="Z479" s="96"/>
      <c r="AA479" s="96"/>
      <c r="AB479" s="96"/>
      <c r="AC479" s="96"/>
      <c r="AD479" s="96"/>
      <c r="AE479" s="96"/>
      <c r="AF479" s="96"/>
      <c r="AG479" s="96"/>
      <c r="AH479" s="96"/>
      <c r="AI479" s="96"/>
      <c r="AJ479" s="96"/>
      <c r="AK479" s="96"/>
      <c r="AL479" s="96"/>
      <c r="AM479" s="262"/>
      <c r="AN479" s="96"/>
      <c r="AO479" s="264"/>
      <c r="AP479" s="96"/>
      <c r="AQ479" s="96"/>
      <c r="AR479" s="96"/>
      <c r="AS479" s="96"/>
      <c r="AT479" s="96"/>
      <c r="AU479" s="96"/>
      <c r="AV479" s="96"/>
      <c r="AW479" s="96"/>
      <c r="AX479" s="96"/>
      <c r="AY479" s="96"/>
      <c r="AZ479" s="96"/>
      <c r="BA479" s="96"/>
      <c r="BB479" s="96"/>
      <c r="BC479" s="96"/>
      <c r="BD479" s="96"/>
      <c r="BE479" s="96"/>
      <c r="BF479" s="96"/>
      <c r="BG479" s="96"/>
      <c r="BH479" s="96"/>
      <c r="BI479" s="96"/>
      <c r="BJ479" s="96"/>
      <c r="BK479" s="96"/>
      <c r="BL479" s="96"/>
      <c r="BM479" s="96"/>
      <c r="BN479" s="96"/>
      <c r="BO479" s="96"/>
      <c r="BP479" s="96"/>
      <c r="BQ479" s="96"/>
      <c r="BR479" s="96"/>
      <c r="BS479" s="96"/>
      <c r="BT479" s="96"/>
      <c r="BU479" s="96"/>
      <c r="BV479" s="96"/>
      <c r="BW479" s="96"/>
      <c r="BX479" s="96"/>
      <c r="BY479" s="96"/>
      <c r="BZ479" s="96"/>
      <c r="CA479" s="96"/>
      <c r="CB479" s="96"/>
      <c r="CC479" s="96"/>
      <c r="CD479" s="96"/>
      <c r="CE479" s="96"/>
      <c r="CF479" s="96"/>
    </row>
    <row r="480" spans="1:84" ht="13.2">
      <c r="A480" s="96"/>
      <c r="B480" s="96"/>
      <c r="C480" s="96"/>
      <c r="D480" s="96"/>
      <c r="E480" s="96"/>
      <c r="F480" s="124"/>
      <c r="G480" s="96"/>
      <c r="H480" s="96"/>
      <c r="I480" s="96"/>
      <c r="J480" s="96"/>
      <c r="K480" s="96"/>
      <c r="L480" s="96"/>
      <c r="M480" s="96"/>
      <c r="N480" s="96"/>
      <c r="O480" s="96"/>
      <c r="P480" s="96"/>
      <c r="Q480" s="96"/>
      <c r="R480" s="96"/>
      <c r="S480" s="96"/>
      <c r="T480" s="96"/>
      <c r="U480" s="96"/>
      <c r="V480" s="96"/>
      <c r="W480" s="96"/>
      <c r="X480" s="96"/>
      <c r="Y480" s="96"/>
      <c r="Z480" s="96"/>
      <c r="AA480" s="96"/>
      <c r="AB480" s="96"/>
      <c r="AC480" s="96"/>
      <c r="AD480" s="96"/>
      <c r="AE480" s="96"/>
      <c r="AF480" s="96"/>
      <c r="AG480" s="96"/>
      <c r="AH480" s="96"/>
      <c r="AI480" s="96"/>
      <c r="AJ480" s="96"/>
      <c r="AK480" s="96"/>
      <c r="AL480" s="96"/>
      <c r="AM480" s="262"/>
      <c r="AN480" s="96"/>
      <c r="AO480" s="264"/>
      <c r="AP480" s="96"/>
      <c r="AQ480" s="96"/>
      <c r="AR480" s="96"/>
      <c r="AS480" s="96"/>
      <c r="AT480" s="96"/>
      <c r="AU480" s="96"/>
      <c r="AV480" s="96"/>
      <c r="AW480" s="96"/>
      <c r="AX480" s="96"/>
      <c r="AY480" s="96"/>
      <c r="AZ480" s="96"/>
      <c r="BA480" s="96"/>
      <c r="BB480" s="96"/>
      <c r="BC480" s="96"/>
      <c r="BD480" s="96"/>
      <c r="BE480" s="96"/>
      <c r="BF480" s="96"/>
      <c r="BG480" s="96"/>
      <c r="BH480" s="96"/>
      <c r="BI480" s="96"/>
      <c r="BJ480" s="96"/>
      <c r="BK480" s="96"/>
      <c r="BL480" s="96"/>
      <c r="BM480" s="96"/>
      <c r="BN480" s="96"/>
      <c r="BO480" s="96"/>
      <c r="BP480" s="96"/>
      <c r="BQ480" s="96"/>
      <c r="BR480" s="96"/>
      <c r="BS480" s="96"/>
      <c r="BT480" s="96"/>
      <c r="BU480" s="96"/>
      <c r="BV480" s="96"/>
      <c r="BW480" s="96"/>
      <c r="BX480" s="96"/>
      <c r="BY480" s="96"/>
      <c r="BZ480" s="96"/>
      <c r="CA480" s="96"/>
      <c r="CB480" s="96"/>
      <c r="CC480" s="96"/>
      <c r="CD480" s="96"/>
      <c r="CE480" s="96"/>
      <c r="CF480" s="96"/>
    </row>
    <row r="481" spans="1:84" ht="13.2">
      <c r="A481" s="96"/>
      <c r="B481" s="96"/>
      <c r="C481" s="96"/>
      <c r="D481" s="96"/>
      <c r="E481" s="96"/>
      <c r="F481" s="124"/>
      <c r="G481" s="96"/>
      <c r="H481" s="96"/>
      <c r="I481" s="96"/>
      <c r="J481" s="96"/>
      <c r="K481" s="96"/>
      <c r="L481" s="96"/>
      <c r="M481" s="96"/>
      <c r="N481" s="96"/>
      <c r="O481" s="96"/>
      <c r="P481" s="96"/>
      <c r="Q481" s="96"/>
      <c r="R481" s="96"/>
      <c r="S481" s="96"/>
      <c r="T481" s="96"/>
      <c r="U481" s="96"/>
      <c r="V481" s="96"/>
      <c r="W481" s="96"/>
      <c r="X481" s="96"/>
      <c r="Y481" s="96"/>
      <c r="Z481" s="96"/>
      <c r="AA481" s="96"/>
      <c r="AB481" s="96"/>
      <c r="AC481" s="96"/>
      <c r="AD481" s="96"/>
      <c r="AE481" s="96"/>
      <c r="AF481" s="96"/>
      <c r="AG481" s="96"/>
      <c r="AH481" s="96"/>
      <c r="AI481" s="96"/>
      <c r="AJ481" s="96"/>
      <c r="AK481" s="96"/>
      <c r="AL481" s="96"/>
      <c r="AM481" s="262"/>
      <c r="AN481" s="96"/>
      <c r="AO481" s="264"/>
      <c r="AP481" s="96"/>
      <c r="AQ481" s="96"/>
      <c r="AR481" s="96"/>
      <c r="AS481" s="96"/>
      <c r="AT481" s="96"/>
      <c r="AU481" s="96"/>
      <c r="AV481" s="96"/>
      <c r="AW481" s="96"/>
      <c r="AX481" s="96"/>
      <c r="AY481" s="96"/>
      <c r="AZ481" s="96"/>
      <c r="BA481" s="96"/>
      <c r="BB481" s="96"/>
      <c r="BC481" s="96"/>
      <c r="BD481" s="96"/>
      <c r="BE481" s="96"/>
      <c r="BF481" s="96"/>
      <c r="BG481" s="96"/>
      <c r="BH481" s="96"/>
      <c r="BI481" s="96"/>
      <c r="BJ481" s="96"/>
      <c r="BK481" s="96"/>
      <c r="BL481" s="96"/>
      <c r="BM481" s="96"/>
      <c r="BN481" s="96"/>
      <c r="BO481" s="96"/>
      <c r="BP481" s="96"/>
      <c r="BQ481" s="96"/>
      <c r="BR481" s="96"/>
      <c r="BS481" s="96"/>
      <c r="BT481" s="96"/>
      <c r="BU481" s="96"/>
      <c r="BV481" s="96"/>
      <c r="BW481" s="96"/>
      <c r="BX481" s="96"/>
      <c r="BY481" s="96"/>
      <c r="BZ481" s="96"/>
      <c r="CA481" s="96"/>
      <c r="CB481" s="96"/>
      <c r="CC481" s="96"/>
      <c r="CD481" s="96"/>
      <c r="CE481" s="96"/>
      <c r="CF481" s="96"/>
    </row>
    <row r="482" spans="1:84" ht="13.2">
      <c r="A482" s="96"/>
      <c r="B482" s="96"/>
      <c r="C482" s="96"/>
      <c r="D482" s="96"/>
      <c r="E482" s="96"/>
      <c r="F482" s="124"/>
      <c r="G482" s="96"/>
      <c r="H482" s="96"/>
      <c r="I482" s="96"/>
      <c r="J482" s="96"/>
      <c r="K482" s="96"/>
      <c r="L482" s="96"/>
      <c r="M482" s="96"/>
      <c r="N482" s="96"/>
      <c r="O482" s="96"/>
      <c r="P482" s="96"/>
      <c r="Q482" s="96"/>
      <c r="R482" s="96"/>
      <c r="S482" s="96"/>
      <c r="T482" s="96"/>
      <c r="U482" s="96"/>
      <c r="V482" s="96"/>
      <c r="W482" s="96"/>
      <c r="X482" s="96"/>
      <c r="Y482" s="96"/>
      <c r="Z482" s="96"/>
      <c r="AA482" s="96"/>
      <c r="AB482" s="96"/>
      <c r="AC482" s="96"/>
      <c r="AD482" s="96"/>
      <c r="AE482" s="96"/>
      <c r="AF482" s="96"/>
      <c r="AG482" s="96"/>
      <c r="AH482" s="96"/>
      <c r="AI482" s="96"/>
      <c r="AJ482" s="96"/>
      <c r="AK482" s="96"/>
      <c r="AL482" s="96"/>
      <c r="AM482" s="262"/>
      <c r="AN482" s="96"/>
      <c r="AO482" s="264"/>
      <c r="AP482" s="96"/>
      <c r="AQ482" s="96"/>
      <c r="AR482" s="96"/>
      <c r="AS482" s="96"/>
      <c r="AT482" s="96"/>
      <c r="AU482" s="96"/>
      <c r="AV482" s="96"/>
      <c r="AW482" s="96"/>
      <c r="AX482" s="96"/>
      <c r="AY482" s="96"/>
      <c r="AZ482" s="96"/>
      <c r="BA482" s="96"/>
      <c r="BB482" s="96"/>
      <c r="BC482" s="96"/>
      <c r="BD482" s="96"/>
      <c r="BE482" s="96"/>
      <c r="BF482" s="96"/>
      <c r="BG482" s="96"/>
      <c r="BH482" s="96"/>
      <c r="BI482" s="96"/>
      <c r="BJ482" s="96"/>
      <c r="BK482" s="96"/>
      <c r="BL482" s="96"/>
      <c r="BM482" s="96"/>
      <c r="BN482" s="96"/>
      <c r="BO482" s="96"/>
      <c r="BP482" s="96"/>
      <c r="BQ482" s="96"/>
      <c r="BR482" s="96"/>
      <c r="BS482" s="96"/>
      <c r="BT482" s="96"/>
      <c r="BU482" s="96"/>
      <c r="BV482" s="96"/>
      <c r="BW482" s="96"/>
      <c r="BX482" s="96"/>
      <c r="BY482" s="96"/>
      <c r="BZ482" s="96"/>
      <c r="CA482" s="96"/>
      <c r="CB482" s="96"/>
      <c r="CC482" s="96"/>
      <c r="CD482" s="96"/>
      <c r="CE482" s="96"/>
      <c r="CF482" s="96"/>
    </row>
    <row r="483" spans="1:84" ht="13.2">
      <c r="A483" s="96"/>
      <c r="B483" s="96"/>
      <c r="C483" s="96"/>
      <c r="D483" s="96"/>
      <c r="E483" s="96"/>
      <c r="F483" s="124"/>
      <c r="G483" s="96"/>
      <c r="H483" s="96"/>
      <c r="I483" s="96"/>
      <c r="J483" s="96"/>
      <c r="K483" s="96"/>
      <c r="L483" s="96"/>
      <c r="M483" s="96"/>
      <c r="N483" s="96"/>
      <c r="O483" s="96"/>
      <c r="P483" s="96"/>
      <c r="Q483" s="96"/>
      <c r="R483" s="96"/>
      <c r="S483" s="96"/>
      <c r="T483" s="96"/>
      <c r="U483" s="96"/>
      <c r="V483" s="96"/>
      <c r="W483" s="96"/>
      <c r="X483" s="96"/>
      <c r="Y483" s="96"/>
      <c r="Z483" s="96"/>
      <c r="AA483" s="96"/>
      <c r="AB483" s="96"/>
      <c r="AC483" s="96"/>
      <c r="AD483" s="96"/>
      <c r="AE483" s="96"/>
      <c r="AF483" s="96"/>
      <c r="AG483" s="96"/>
      <c r="AH483" s="96"/>
      <c r="AI483" s="96"/>
      <c r="AJ483" s="96"/>
      <c r="AK483" s="96"/>
      <c r="AL483" s="96"/>
      <c r="AM483" s="262"/>
      <c r="AN483" s="96"/>
      <c r="AO483" s="264"/>
      <c r="AP483" s="96"/>
      <c r="AQ483" s="96"/>
      <c r="AR483" s="96"/>
      <c r="AS483" s="96"/>
      <c r="AT483" s="96"/>
      <c r="AU483" s="96"/>
      <c r="AV483" s="96"/>
      <c r="AW483" s="96"/>
      <c r="AX483" s="96"/>
      <c r="AY483" s="96"/>
      <c r="AZ483" s="96"/>
      <c r="BA483" s="96"/>
      <c r="BB483" s="96"/>
      <c r="BC483" s="96"/>
      <c r="BD483" s="96"/>
      <c r="BE483" s="96"/>
      <c r="BF483" s="96"/>
      <c r="BG483" s="96"/>
      <c r="BH483" s="96"/>
      <c r="BI483" s="96"/>
      <c r="BJ483" s="96"/>
      <c r="BK483" s="96"/>
      <c r="BL483" s="96"/>
      <c r="BM483" s="96"/>
      <c r="BN483" s="96"/>
      <c r="BO483" s="96"/>
      <c r="BP483" s="96"/>
      <c r="BQ483" s="96"/>
      <c r="BR483" s="96"/>
      <c r="BS483" s="96"/>
      <c r="BT483" s="96"/>
      <c r="BU483" s="96"/>
      <c r="BV483" s="96"/>
      <c r="BW483" s="96"/>
      <c r="BX483" s="96"/>
      <c r="BY483" s="96"/>
      <c r="BZ483" s="96"/>
      <c r="CA483" s="96"/>
      <c r="CB483" s="96"/>
      <c r="CC483" s="96"/>
      <c r="CD483" s="96"/>
      <c r="CE483" s="96"/>
      <c r="CF483" s="96"/>
    </row>
    <row r="484" spans="1:84" ht="13.2">
      <c r="A484" s="96"/>
      <c r="B484" s="96"/>
      <c r="C484" s="96"/>
      <c r="D484" s="96"/>
      <c r="E484" s="96"/>
      <c r="F484" s="124"/>
      <c r="G484" s="96"/>
      <c r="H484" s="96"/>
      <c r="I484" s="96"/>
      <c r="J484" s="96"/>
      <c r="K484" s="96"/>
      <c r="L484" s="96"/>
      <c r="M484" s="96"/>
      <c r="N484" s="96"/>
      <c r="O484" s="96"/>
      <c r="P484" s="96"/>
      <c r="Q484" s="96"/>
      <c r="R484" s="96"/>
      <c r="S484" s="96"/>
      <c r="T484" s="96"/>
      <c r="U484" s="96"/>
      <c r="V484" s="96"/>
      <c r="W484" s="96"/>
      <c r="X484" s="96"/>
      <c r="Y484" s="96"/>
      <c r="Z484" s="96"/>
      <c r="AA484" s="96"/>
      <c r="AB484" s="96"/>
      <c r="AC484" s="96"/>
      <c r="AD484" s="96"/>
      <c r="AE484" s="96"/>
      <c r="AF484" s="96"/>
      <c r="AG484" s="96"/>
      <c r="AH484" s="96"/>
      <c r="AI484" s="96"/>
      <c r="AJ484" s="96"/>
      <c r="AK484" s="96"/>
      <c r="AL484" s="96"/>
      <c r="AM484" s="262"/>
      <c r="AN484" s="96"/>
      <c r="AO484" s="264"/>
      <c r="AP484" s="96"/>
      <c r="AQ484" s="96"/>
      <c r="AR484" s="96"/>
      <c r="AS484" s="96"/>
      <c r="AT484" s="96"/>
      <c r="AU484" s="96"/>
      <c r="AV484" s="96"/>
      <c r="AW484" s="96"/>
      <c r="AX484" s="96"/>
      <c r="AY484" s="96"/>
      <c r="AZ484" s="96"/>
      <c r="BA484" s="96"/>
      <c r="BB484" s="96"/>
      <c r="BC484" s="96"/>
      <c r="BD484" s="96"/>
      <c r="BE484" s="96"/>
      <c r="BF484" s="96"/>
      <c r="BG484" s="96"/>
      <c r="BH484" s="96"/>
      <c r="BI484" s="96"/>
      <c r="BJ484" s="96"/>
      <c r="BK484" s="96"/>
      <c r="BL484" s="96"/>
      <c r="BM484" s="96"/>
      <c r="BN484" s="96"/>
      <c r="BO484" s="96"/>
      <c r="BP484" s="96"/>
      <c r="BQ484" s="96"/>
      <c r="BR484" s="96"/>
      <c r="BS484" s="96"/>
      <c r="BT484" s="96"/>
      <c r="BU484" s="96"/>
      <c r="BV484" s="96"/>
      <c r="BW484" s="96"/>
      <c r="BX484" s="96"/>
      <c r="BY484" s="96"/>
      <c r="BZ484" s="96"/>
      <c r="CA484" s="96"/>
      <c r="CB484" s="96"/>
      <c r="CC484" s="96"/>
      <c r="CD484" s="96"/>
      <c r="CE484" s="96"/>
      <c r="CF484" s="96"/>
    </row>
    <row r="485" spans="1:84" ht="13.2">
      <c r="A485" s="96"/>
      <c r="B485" s="96"/>
      <c r="C485" s="96"/>
      <c r="D485" s="96"/>
      <c r="E485" s="96"/>
      <c r="F485" s="124"/>
      <c r="G485" s="96"/>
      <c r="H485" s="96"/>
      <c r="I485" s="96"/>
      <c r="J485" s="96"/>
      <c r="K485" s="96"/>
      <c r="L485" s="96"/>
      <c r="M485" s="96"/>
      <c r="N485" s="96"/>
      <c r="O485" s="96"/>
      <c r="P485" s="96"/>
      <c r="Q485" s="96"/>
      <c r="R485" s="96"/>
      <c r="S485" s="96"/>
      <c r="T485" s="96"/>
      <c r="U485" s="96"/>
      <c r="V485" s="96"/>
      <c r="W485" s="96"/>
      <c r="X485" s="96"/>
      <c r="Y485" s="96"/>
      <c r="Z485" s="96"/>
      <c r="AA485" s="96"/>
      <c r="AB485" s="96"/>
      <c r="AC485" s="96"/>
      <c r="AD485" s="96"/>
      <c r="AE485" s="96"/>
      <c r="AF485" s="96"/>
      <c r="AG485" s="96"/>
      <c r="AH485" s="96"/>
      <c r="AI485" s="96"/>
      <c r="AJ485" s="96"/>
      <c r="AK485" s="96"/>
      <c r="AL485" s="96"/>
      <c r="AM485" s="262"/>
      <c r="AN485" s="96"/>
      <c r="AO485" s="264"/>
      <c r="AP485" s="96"/>
      <c r="AQ485" s="96"/>
      <c r="AR485" s="96"/>
      <c r="AS485" s="96"/>
      <c r="AT485" s="96"/>
      <c r="AU485" s="96"/>
      <c r="AV485" s="96"/>
      <c r="AW485" s="96"/>
      <c r="AX485" s="96"/>
      <c r="AY485" s="96"/>
      <c r="AZ485" s="96"/>
      <c r="BA485" s="96"/>
      <c r="BB485" s="96"/>
      <c r="BC485" s="96"/>
      <c r="BD485" s="96"/>
      <c r="BE485" s="96"/>
      <c r="BF485" s="96"/>
      <c r="BG485" s="96"/>
      <c r="BH485" s="96"/>
      <c r="BI485" s="96"/>
      <c r="BJ485" s="96"/>
      <c r="BK485" s="96"/>
      <c r="BL485" s="96"/>
      <c r="BM485" s="96"/>
      <c r="BN485" s="96"/>
      <c r="BO485" s="96"/>
      <c r="BP485" s="96"/>
      <c r="BQ485" s="96"/>
      <c r="BR485" s="96"/>
      <c r="BS485" s="96"/>
      <c r="BT485" s="96"/>
      <c r="BU485" s="96"/>
      <c r="BV485" s="96"/>
      <c r="BW485" s="96"/>
      <c r="BX485" s="96"/>
      <c r="BY485" s="96"/>
      <c r="BZ485" s="96"/>
      <c r="CA485" s="96"/>
      <c r="CB485" s="96"/>
      <c r="CC485" s="96"/>
      <c r="CD485" s="96"/>
      <c r="CE485" s="96"/>
      <c r="CF485" s="96"/>
    </row>
    <row r="486" spans="1:84" ht="13.2">
      <c r="A486" s="96"/>
      <c r="B486" s="96"/>
      <c r="C486" s="96"/>
      <c r="D486" s="96"/>
      <c r="E486" s="96"/>
      <c r="F486" s="124"/>
      <c r="G486" s="96"/>
      <c r="H486" s="96"/>
      <c r="I486" s="96"/>
      <c r="J486" s="96"/>
      <c r="K486" s="96"/>
      <c r="L486" s="96"/>
      <c r="M486" s="96"/>
      <c r="N486" s="96"/>
      <c r="O486" s="96"/>
      <c r="P486" s="96"/>
      <c r="Q486" s="96"/>
      <c r="R486" s="96"/>
      <c r="S486" s="96"/>
      <c r="T486" s="96"/>
      <c r="U486" s="96"/>
      <c r="V486" s="96"/>
      <c r="W486" s="96"/>
      <c r="X486" s="96"/>
      <c r="Y486" s="96"/>
      <c r="Z486" s="96"/>
      <c r="AA486" s="96"/>
      <c r="AB486" s="96"/>
      <c r="AC486" s="96"/>
      <c r="AD486" s="96"/>
      <c r="AE486" s="96"/>
      <c r="AF486" s="96"/>
      <c r="AG486" s="96"/>
      <c r="AH486" s="96"/>
      <c r="AI486" s="96"/>
      <c r="AJ486" s="96"/>
      <c r="AK486" s="96"/>
      <c r="AL486" s="96"/>
      <c r="AM486" s="262"/>
      <c r="AN486" s="96"/>
      <c r="AO486" s="264"/>
      <c r="AP486" s="96"/>
      <c r="AQ486" s="96"/>
      <c r="AR486" s="96"/>
      <c r="AS486" s="96"/>
      <c r="AT486" s="96"/>
      <c r="AU486" s="96"/>
      <c r="AV486" s="96"/>
      <c r="AW486" s="96"/>
      <c r="AX486" s="96"/>
      <c r="AY486" s="96"/>
      <c r="AZ486" s="96"/>
      <c r="BA486" s="96"/>
      <c r="BB486" s="96"/>
      <c r="BC486" s="96"/>
      <c r="BD486" s="96"/>
      <c r="BE486" s="96"/>
      <c r="BF486" s="96"/>
      <c r="BG486" s="96"/>
      <c r="BH486" s="96"/>
      <c r="BI486" s="96"/>
      <c r="BJ486" s="96"/>
      <c r="BK486" s="96"/>
      <c r="BL486" s="96"/>
      <c r="BM486" s="96"/>
      <c r="BN486" s="96"/>
      <c r="BO486" s="96"/>
      <c r="BP486" s="96"/>
      <c r="BQ486" s="96"/>
      <c r="BR486" s="96"/>
      <c r="BS486" s="96"/>
      <c r="BT486" s="96"/>
      <c r="BU486" s="96"/>
      <c r="BV486" s="96"/>
      <c r="BW486" s="96"/>
      <c r="BX486" s="96"/>
      <c r="BY486" s="96"/>
      <c r="BZ486" s="96"/>
      <c r="CA486" s="96"/>
      <c r="CB486" s="96"/>
      <c r="CC486" s="96"/>
      <c r="CD486" s="96"/>
      <c r="CE486" s="96"/>
      <c r="CF486" s="96"/>
    </row>
    <row r="487" spans="1:84" ht="13.2">
      <c r="A487" s="96"/>
      <c r="B487" s="96"/>
      <c r="C487" s="96"/>
      <c r="D487" s="96"/>
      <c r="E487" s="96"/>
      <c r="F487" s="124"/>
      <c r="G487" s="96"/>
      <c r="H487" s="96"/>
      <c r="I487" s="96"/>
      <c r="J487" s="96"/>
      <c r="K487" s="96"/>
      <c r="L487" s="96"/>
      <c r="M487" s="96"/>
      <c r="N487" s="96"/>
      <c r="O487" s="96"/>
      <c r="P487" s="96"/>
      <c r="Q487" s="96"/>
      <c r="R487" s="96"/>
      <c r="S487" s="96"/>
      <c r="T487" s="96"/>
      <c r="U487" s="96"/>
      <c r="V487" s="96"/>
      <c r="W487" s="96"/>
      <c r="X487" s="96"/>
      <c r="Y487" s="96"/>
      <c r="Z487" s="96"/>
      <c r="AA487" s="96"/>
      <c r="AB487" s="96"/>
      <c r="AC487" s="96"/>
      <c r="AD487" s="96"/>
      <c r="AE487" s="96"/>
      <c r="AF487" s="96"/>
      <c r="AG487" s="96"/>
      <c r="AH487" s="96"/>
      <c r="AI487" s="96"/>
      <c r="AJ487" s="96"/>
      <c r="AK487" s="96"/>
      <c r="AL487" s="96"/>
      <c r="AM487" s="262"/>
      <c r="AN487" s="96"/>
      <c r="AO487" s="264"/>
      <c r="AP487" s="96"/>
      <c r="AQ487" s="96"/>
      <c r="AR487" s="96"/>
      <c r="AS487" s="96"/>
      <c r="AT487" s="96"/>
      <c r="AU487" s="96"/>
      <c r="AV487" s="96"/>
      <c r="AW487" s="96"/>
      <c r="AX487" s="96"/>
      <c r="AY487" s="96"/>
      <c r="AZ487" s="96"/>
      <c r="BA487" s="96"/>
      <c r="BB487" s="96"/>
      <c r="BC487" s="96"/>
      <c r="BD487" s="96"/>
      <c r="BE487" s="96"/>
      <c r="BF487" s="96"/>
      <c r="BG487" s="96"/>
      <c r="BH487" s="96"/>
      <c r="BI487" s="96"/>
      <c r="BJ487" s="96"/>
      <c r="BK487" s="96"/>
      <c r="BL487" s="96"/>
      <c r="BM487" s="96"/>
      <c r="BN487" s="96"/>
      <c r="BO487" s="96"/>
      <c r="BP487" s="96"/>
      <c r="BQ487" s="96"/>
      <c r="BR487" s="96"/>
      <c r="BS487" s="96"/>
      <c r="BT487" s="96"/>
      <c r="BU487" s="96"/>
      <c r="BV487" s="96"/>
      <c r="BW487" s="96"/>
      <c r="BX487" s="96"/>
      <c r="BY487" s="96"/>
      <c r="BZ487" s="96"/>
      <c r="CA487" s="96"/>
      <c r="CB487" s="96"/>
      <c r="CC487" s="96"/>
      <c r="CD487" s="96"/>
      <c r="CE487" s="96"/>
      <c r="CF487" s="96"/>
    </row>
    <row r="488" spans="1:84" ht="13.2">
      <c r="A488" s="96"/>
      <c r="B488" s="96"/>
      <c r="C488" s="96"/>
      <c r="D488" s="96"/>
      <c r="E488" s="96"/>
      <c r="F488" s="124"/>
      <c r="G488" s="96"/>
      <c r="H488" s="96"/>
      <c r="I488" s="96"/>
      <c r="J488" s="96"/>
      <c r="K488" s="96"/>
      <c r="L488" s="96"/>
      <c r="M488" s="96"/>
      <c r="N488" s="96"/>
      <c r="O488" s="96"/>
      <c r="P488" s="96"/>
      <c r="Q488" s="96"/>
      <c r="R488" s="96"/>
      <c r="S488" s="96"/>
      <c r="T488" s="96"/>
      <c r="U488" s="96"/>
      <c r="V488" s="96"/>
      <c r="W488" s="96"/>
      <c r="X488" s="96"/>
      <c r="Y488" s="96"/>
      <c r="Z488" s="96"/>
      <c r="AA488" s="96"/>
      <c r="AB488" s="96"/>
      <c r="AC488" s="96"/>
      <c r="AD488" s="96"/>
      <c r="AE488" s="96"/>
      <c r="AF488" s="96"/>
      <c r="AG488" s="96"/>
      <c r="AH488" s="96"/>
      <c r="AI488" s="96"/>
      <c r="AJ488" s="96"/>
      <c r="AK488" s="96"/>
      <c r="AL488" s="96"/>
      <c r="AM488" s="262"/>
      <c r="AN488" s="96"/>
      <c r="AO488" s="264"/>
      <c r="AP488" s="96"/>
      <c r="AQ488" s="96"/>
      <c r="AR488" s="96"/>
      <c r="AS488" s="96"/>
      <c r="AT488" s="96"/>
      <c r="AU488" s="96"/>
      <c r="AV488" s="96"/>
      <c r="AW488" s="96"/>
      <c r="AX488" s="96"/>
      <c r="AY488" s="96"/>
      <c r="AZ488" s="96"/>
      <c r="BA488" s="96"/>
      <c r="BB488" s="96"/>
      <c r="BC488" s="96"/>
      <c r="BD488" s="96"/>
      <c r="BE488" s="96"/>
      <c r="BF488" s="96"/>
      <c r="BG488" s="96"/>
      <c r="BH488" s="96"/>
      <c r="BI488" s="96"/>
      <c r="BJ488" s="96"/>
      <c r="BK488" s="96"/>
      <c r="BL488" s="96"/>
      <c r="BM488" s="96"/>
      <c r="BN488" s="96"/>
      <c r="BO488" s="96"/>
      <c r="BP488" s="96"/>
      <c r="BQ488" s="96"/>
      <c r="BR488" s="96"/>
      <c r="BS488" s="96"/>
      <c r="BT488" s="96"/>
      <c r="BU488" s="96"/>
      <c r="BV488" s="96"/>
      <c r="BW488" s="96"/>
      <c r="BX488" s="96"/>
      <c r="BY488" s="96"/>
      <c r="BZ488" s="96"/>
      <c r="CA488" s="96"/>
      <c r="CB488" s="96"/>
      <c r="CC488" s="96"/>
      <c r="CD488" s="96"/>
      <c r="CE488" s="96"/>
      <c r="CF488" s="96"/>
    </row>
    <row r="489" spans="1:84" ht="13.2">
      <c r="A489" s="96"/>
      <c r="B489" s="96"/>
      <c r="C489" s="96"/>
      <c r="D489" s="96"/>
      <c r="E489" s="96"/>
      <c r="F489" s="124"/>
      <c r="G489" s="96"/>
      <c r="H489" s="96"/>
      <c r="I489" s="96"/>
      <c r="J489" s="96"/>
      <c r="K489" s="96"/>
      <c r="L489" s="96"/>
      <c r="M489" s="96"/>
      <c r="N489" s="96"/>
      <c r="O489" s="96"/>
      <c r="P489" s="96"/>
      <c r="Q489" s="96"/>
      <c r="R489" s="96"/>
      <c r="S489" s="96"/>
      <c r="T489" s="96"/>
      <c r="U489" s="96"/>
      <c r="V489" s="96"/>
      <c r="W489" s="96"/>
      <c r="X489" s="96"/>
      <c r="Y489" s="96"/>
      <c r="Z489" s="96"/>
      <c r="AA489" s="96"/>
      <c r="AB489" s="96"/>
      <c r="AC489" s="96"/>
      <c r="AD489" s="96"/>
      <c r="AE489" s="96"/>
      <c r="AF489" s="96"/>
      <c r="AG489" s="96"/>
      <c r="AH489" s="96"/>
      <c r="AI489" s="96"/>
      <c r="AJ489" s="96"/>
      <c r="AK489" s="96"/>
      <c r="AL489" s="96"/>
      <c r="AM489" s="262"/>
      <c r="AN489" s="96"/>
      <c r="AO489" s="264"/>
      <c r="AP489" s="96"/>
      <c r="AQ489" s="96"/>
      <c r="AR489" s="96"/>
      <c r="AS489" s="96"/>
      <c r="AT489" s="96"/>
      <c r="AU489" s="96"/>
      <c r="AV489" s="96"/>
      <c r="AW489" s="96"/>
      <c r="AX489" s="96"/>
      <c r="AY489" s="96"/>
      <c r="AZ489" s="96"/>
      <c r="BA489" s="96"/>
      <c r="BB489" s="96"/>
      <c r="BC489" s="96"/>
      <c r="BD489" s="96"/>
      <c r="BE489" s="96"/>
      <c r="BF489" s="96"/>
      <c r="BG489" s="96"/>
      <c r="BH489" s="96"/>
      <c r="BI489" s="96"/>
      <c r="BJ489" s="96"/>
      <c r="BK489" s="96"/>
      <c r="BL489" s="96"/>
      <c r="BM489" s="96"/>
      <c r="BN489" s="96"/>
      <c r="BO489" s="96"/>
      <c r="BP489" s="96"/>
      <c r="BQ489" s="96"/>
      <c r="BR489" s="96"/>
      <c r="BS489" s="96"/>
      <c r="BT489" s="96"/>
      <c r="BU489" s="96"/>
      <c r="BV489" s="96"/>
      <c r="BW489" s="96"/>
      <c r="BX489" s="96"/>
      <c r="BY489" s="96"/>
      <c r="BZ489" s="96"/>
      <c r="CA489" s="96"/>
      <c r="CB489" s="96"/>
      <c r="CC489" s="96"/>
      <c r="CD489" s="96"/>
      <c r="CE489" s="96"/>
      <c r="CF489" s="96"/>
    </row>
    <row r="490" spans="1:84" ht="13.2">
      <c r="A490" s="96"/>
      <c r="B490" s="96"/>
      <c r="C490" s="96"/>
      <c r="D490" s="96"/>
      <c r="E490" s="96"/>
      <c r="F490" s="124"/>
      <c r="G490" s="96"/>
      <c r="H490" s="96"/>
      <c r="I490" s="96"/>
      <c r="J490" s="96"/>
      <c r="K490" s="96"/>
      <c r="L490" s="96"/>
      <c r="M490" s="96"/>
      <c r="N490" s="96"/>
      <c r="O490" s="96"/>
      <c r="P490" s="96"/>
      <c r="Q490" s="96"/>
      <c r="R490" s="96"/>
      <c r="S490" s="96"/>
      <c r="T490" s="96"/>
      <c r="U490" s="96"/>
      <c r="V490" s="96"/>
      <c r="W490" s="96"/>
      <c r="X490" s="96"/>
      <c r="Y490" s="96"/>
      <c r="Z490" s="96"/>
      <c r="AA490" s="96"/>
      <c r="AB490" s="96"/>
      <c r="AC490" s="96"/>
      <c r="AD490" s="96"/>
      <c r="AE490" s="96"/>
      <c r="AF490" s="96"/>
      <c r="AG490" s="96"/>
      <c r="AH490" s="96"/>
      <c r="AI490" s="96"/>
      <c r="AJ490" s="96"/>
      <c r="AK490" s="96"/>
      <c r="AL490" s="96"/>
      <c r="AM490" s="262"/>
      <c r="AN490" s="96"/>
      <c r="AO490" s="264"/>
      <c r="AP490" s="96"/>
      <c r="AQ490" s="96"/>
      <c r="AR490" s="96"/>
      <c r="AS490" s="96"/>
      <c r="AT490" s="96"/>
      <c r="AU490" s="96"/>
      <c r="AV490" s="96"/>
      <c r="AW490" s="96"/>
      <c r="AX490" s="96"/>
      <c r="AY490" s="96"/>
      <c r="AZ490" s="96"/>
      <c r="BA490" s="96"/>
      <c r="BB490" s="96"/>
      <c r="BC490" s="96"/>
      <c r="BD490" s="96"/>
      <c r="BE490" s="96"/>
      <c r="BF490" s="96"/>
      <c r="BG490" s="96"/>
      <c r="BH490" s="96"/>
      <c r="BI490" s="96"/>
      <c r="BJ490" s="96"/>
      <c r="BK490" s="96"/>
      <c r="BL490" s="96"/>
      <c r="BM490" s="96"/>
      <c r="BN490" s="96"/>
      <c r="BO490" s="96"/>
      <c r="BP490" s="96"/>
      <c r="BQ490" s="96"/>
      <c r="BR490" s="96"/>
      <c r="BS490" s="96"/>
      <c r="BT490" s="96"/>
      <c r="BU490" s="96"/>
      <c r="BV490" s="96"/>
      <c r="BW490" s="96"/>
      <c r="BX490" s="96"/>
      <c r="BY490" s="96"/>
      <c r="BZ490" s="96"/>
      <c r="CA490" s="96"/>
      <c r="CB490" s="96"/>
      <c r="CC490" s="96"/>
      <c r="CD490" s="96"/>
      <c r="CE490" s="96"/>
      <c r="CF490" s="96"/>
    </row>
    <row r="491" spans="1:84" ht="13.2">
      <c r="A491" s="96"/>
      <c r="B491" s="96"/>
      <c r="C491" s="96"/>
      <c r="D491" s="96"/>
      <c r="E491" s="96"/>
      <c r="F491" s="124"/>
      <c r="G491" s="96"/>
      <c r="H491" s="96"/>
      <c r="I491" s="96"/>
      <c r="J491" s="96"/>
      <c r="K491" s="96"/>
      <c r="L491" s="96"/>
      <c r="M491" s="96"/>
      <c r="N491" s="96"/>
      <c r="O491" s="96"/>
      <c r="P491" s="96"/>
      <c r="Q491" s="96"/>
      <c r="R491" s="96"/>
      <c r="S491" s="96"/>
      <c r="T491" s="96"/>
      <c r="U491" s="96"/>
      <c r="V491" s="96"/>
      <c r="W491" s="96"/>
      <c r="X491" s="96"/>
      <c r="Y491" s="96"/>
      <c r="Z491" s="96"/>
      <c r="AA491" s="96"/>
      <c r="AB491" s="96"/>
      <c r="AC491" s="96"/>
      <c r="AD491" s="96"/>
      <c r="AE491" s="96"/>
      <c r="AF491" s="96"/>
      <c r="AG491" s="96"/>
      <c r="AH491" s="96"/>
      <c r="AI491" s="96"/>
      <c r="AJ491" s="96"/>
      <c r="AK491" s="96"/>
      <c r="AL491" s="96"/>
      <c r="AM491" s="262"/>
      <c r="AN491" s="96"/>
      <c r="AO491" s="264"/>
      <c r="AP491" s="96"/>
      <c r="AQ491" s="96"/>
      <c r="AR491" s="96"/>
      <c r="AS491" s="96"/>
      <c r="AT491" s="96"/>
      <c r="AU491" s="96"/>
      <c r="AV491" s="96"/>
      <c r="AW491" s="96"/>
      <c r="AX491" s="96"/>
      <c r="AY491" s="96"/>
      <c r="AZ491" s="96"/>
      <c r="BA491" s="96"/>
      <c r="BB491" s="96"/>
      <c r="BC491" s="96"/>
      <c r="BD491" s="96"/>
      <c r="BE491" s="96"/>
      <c r="BF491" s="96"/>
      <c r="BG491" s="96"/>
      <c r="BH491" s="96"/>
      <c r="BI491" s="96"/>
      <c r="BJ491" s="96"/>
      <c r="BK491" s="96"/>
      <c r="BL491" s="96"/>
      <c r="BM491" s="96"/>
      <c r="BN491" s="96"/>
      <c r="BO491" s="96"/>
      <c r="BP491" s="96"/>
      <c r="BQ491" s="96"/>
      <c r="BR491" s="96"/>
      <c r="BS491" s="96"/>
      <c r="BT491" s="96"/>
      <c r="BU491" s="96"/>
      <c r="BV491" s="96"/>
      <c r="BW491" s="96"/>
      <c r="BX491" s="96"/>
      <c r="BY491" s="96"/>
      <c r="BZ491" s="96"/>
      <c r="CA491" s="96"/>
      <c r="CB491" s="96"/>
      <c r="CC491" s="96"/>
      <c r="CD491" s="96"/>
      <c r="CE491" s="96"/>
      <c r="CF491" s="96"/>
    </row>
    <row r="492" spans="1:84" ht="13.2">
      <c r="A492" s="96"/>
      <c r="B492" s="96"/>
      <c r="C492" s="96"/>
      <c r="D492" s="96"/>
      <c r="E492" s="96"/>
      <c r="F492" s="124"/>
      <c r="G492" s="96"/>
      <c r="H492" s="96"/>
      <c r="I492" s="96"/>
      <c r="J492" s="96"/>
      <c r="K492" s="96"/>
      <c r="L492" s="96"/>
      <c r="M492" s="96"/>
      <c r="N492" s="96"/>
      <c r="O492" s="96"/>
      <c r="P492" s="96"/>
      <c r="Q492" s="96"/>
      <c r="R492" s="96"/>
      <c r="S492" s="96"/>
      <c r="T492" s="96"/>
      <c r="U492" s="96"/>
      <c r="V492" s="96"/>
      <c r="W492" s="96"/>
      <c r="X492" s="96"/>
      <c r="Y492" s="96"/>
      <c r="Z492" s="96"/>
      <c r="AA492" s="96"/>
      <c r="AB492" s="96"/>
      <c r="AC492" s="96"/>
      <c r="AD492" s="96"/>
      <c r="AE492" s="96"/>
      <c r="AF492" s="96"/>
      <c r="AG492" s="96"/>
      <c r="AH492" s="96"/>
      <c r="AI492" s="96"/>
      <c r="AJ492" s="96"/>
      <c r="AK492" s="96"/>
      <c r="AL492" s="96"/>
      <c r="AM492" s="262"/>
      <c r="AN492" s="96"/>
      <c r="AO492" s="264"/>
      <c r="AP492" s="96"/>
      <c r="AQ492" s="96"/>
      <c r="AR492" s="96"/>
      <c r="AS492" s="96"/>
      <c r="AT492" s="96"/>
      <c r="AU492" s="96"/>
      <c r="AV492" s="96"/>
      <c r="AW492" s="96"/>
      <c r="AX492" s="96"/>
      <c r="AY492" s="96"/>
      <c r="AZ492" s="96"/>
      <c r="BA492" s="96"/>
      <c r="BB492" s="96"/>
      <c r="BC492" s="96"/>
      <c r="BD492" s="96"/>
      <c r="BE492" s="96"/>
      <c r="BF492" s="96"/>
      <c r="BG492" s="96"/>
      <c r="BH492" s="96"/>
      <c r="BI492" s="96"/>
      <c r="BJ492" s="96"/>
      <c r="BK492" s="96"/>
      <c r="BL492" s="96"/>
      <c r="BM492" s="96"/>
      <c r="BN492" s="96"/>
      <c r="BO492" s="96"/>
      <c r="BP492" s="96"/>
      <c r="BQ492" s="96"/>
      <c r="BR492" s="96"/>
      <c r="BS492" s="96"/>
      <c r="BT492" s="96"/>
      <c r="BU492" s="96"/>
      <c r="BV492" s="96"/>
      <c r="BW492" s="96"/>
      <c r="BX492" s="96"/>
      <c r="BY492" s="96"/>
      <c r="BZ492" s="96"/>
      <c r="CA492" s="96"/>
      <c r="CB492" s="96"/>
      <c r="CC492" s="96"/>
      <c r="CD492" s="96"/>
      <c r="CE492" s="96"/>
      <c r="CF492" s="96"/>
    </row>
    <row r="493" spans="1:84" ht="13.2">
      <c r="A493" s="96"/>
      <c r="B493" s="96"/>
      <c r="C493" s="96"/>
      <c r="D493" s="96"/>
      <c r="E493" s="96"/>
      <c r="F493" s="124"/>
      <c r="G493" s="96"/>
      <c r="H493" s="96"/>
      <c r="I493" s="96"/>
      <c r="J493" s="96"/>
      <c r="K493" s="96"/>
      <c r="L493" s="96"/>
      <c r="M493" s="96"/>
      <c r="N493" s="96"/>
      <c r="O493" s="96"/>
      <c r="P493" s="96"/>
      <c r="Q493" s="96"/>
      <c r="R493" s="96"/>
      <c r="S493" s="96"/>
      <c r="T493" s="96"/>
      <c r="U493" s="96"/>
      <c r="V493" s="96"/>
      <c r="W493" s="96"/>
      <c r="X493" s="96"/>
      <c r="Y493" s="96"/>
      <c r="Z493" s="96"/>
      <c r="AA493" s="96"/>
      <c r="AB493" s="96"/>
      <c r="AC493" s="96"/>
      <c r="AD493" s="96"/>
      <c r="AE493" s="96"/>
      <c r="AF493" s="96"/>
      <c r="AG493" s="96"/>
      <c r="AH493" s="96"/>
      <c r="AI493" s="96"/>
      <c r="AJ493" s="96"/>
      <c r="AK493" s="96"/>
      <c r="AL493" s="96"/>
      <c r="AM493" s="262"/>
      <c r="AN493" s="96"/>
      <c r="AO493" s="264"/>
      <c r="AP493" s="96"/>
      <c r="AQ493" s="96"/>
      <c r="AR493" s="96"/>
      <c r="AS493" s="96"/>
      <c r="AT493" s="96"/>
      <c r="AU493" s="96"/>
      <c r="AV493" s="96"/>
      <c r="AW493" s="96"/>
      <c r="AX493" s="96"/>
      <c r="AY493" s="96"/>
      <c r="AZ493" s="96"/>
      <c r="BA493" s="96"/>
      <c r="BB493" s="96"/>
      <c r="BC493" s="96"/>
      <c r="BD493" s="96"/>
      <c r="BE493" s="96"/>
      <c r="BF493" s="96"/>
      <c r="BG493" s="96"/>
      <c r="BH493" s="96"/>
      <c r="BI493" s="96"/>
      <c r="BJ493" s="96"/>
      <c r="BK493" s="96"/>
      <c r="BL493" s="96"/>
      <c r="BM493" s="96"/>
      <c r="BN493" s="96"/>
      <c r="BO493" s="96"/>
      <c r="BP493" s="96"/>
      <c r="BQ493" s="96"/>
      <c r="BR493" s="96"/>
      <c r="BS493" s="96"/>
      <c r="BT493" s="96"/>
      <c r="BU493" s="96"/>
      <c r="BV493" s="96"/>
      <c r="BW493" s="96"/>
      <c r="BX493" s="96"/>
      <c r="BY493" s="96"/>
      <c r="BZ493" s="96"/>
      <c r="CA493" s="96"/>
      <c r="CB493" s="96"/>
      <c r="CC493" s="96"/>
      <c r="CD493" s="96"/>
      <c r="CE493" s="96"/>
      <c r="CF493" s="96"/>
    </row>
    <row r="494" spans="1:84" ht="13.2">
      <c r="A494" s="96"/>
      <c r="B494" s="96"/>
      <c r="C494" s="96"/>
      <c r="D494" s="96"/>
      <c r="E494" s="96"/>
      <c r="F494" s="124"/>
      <c r="G494" s="96"/>
      <c r="H494" s="96"/>
      <c r="I494" s="96"/>
      <c r="J494" s="96"/>
      <c r="K494" s="96"/>
      <c r="L494" s="96"/>
      <c r="M494" s="96"/>
      <c r="N494" s="96"/>
      <c r="O494" s="96"/>
      <c r="P494" s="96"/>
      <c r="Q494" s="96"/>
      <c r="R494" s="96"/>
      <c r="S494" s="96"/>
      <c r="T494" s="96"/>
      <c r="U494" s="96"/>
      <c r="V494" s="96"/>
      <c r="W494" s="96"/>
      <c r="X494" s="96"/>
      <c r="Y494" s="96"/>
      <c r="Z494" s="96"/>
      <c r="AA494" s="96"/>
      <c r="AB494" s="96"/>
      <c r="AC494" s="96"/>
      <c r="AD494" s="96"/>
      <c r="AE494" s="96"/>
      <c r="AF494" s="96"/>
      <c r="AG494" s="96"/>
      <c r="AH494" s="96"/>
      <c r="AI494" s="96"/>
      <c r="AJ494" s="96"/>
      <c r="AK494" s="96"/>
      <c r="AL494" s="96"/>
      <c r="AM494" s="262"/>
      <c r="AN494" s="96"/>
      <c r="AO494" s="264"/>
      <c r="AP494" s="96"/>
      <c r="AQ494" s="96"/>
      <c r="AR494" s="96"/>
      <c r="AS494" s="96"/>
      <c r="AT494" s="96"/>
      <c r="AU494" s="96"/>
      <c r="AV494" s="96"/>
      <c r="AW494" s="96"/>
      <c r="AX494" s="96"/>
      <c r="AY494" s="96"/>
      <c r="AZ494" s="96"/>
      <c r="BA494" s="96"/>
      <c r="BB494" s="96"/>
      <c r="BC494" s="96"/>
      <c r="BD494" s="96"/>
      <c r="BE494" s="96"/>
      <c r="BF494" s="96"/>
      <c r="BG494" s="96"/>
      <c r="BH494" s="96"/>
      <c r="BI494" s="96"/>
      <c r="BJ494" s="96"/>
      <c r="BK494" s="96"/>
      <c r="BL494" s="96"/>
      <c r="BM494" s="96"/>
      <c r="BN494" s="96"/>
      <c r="BO494" s="96"/>
      <c r="BP494" s="96"/>
      <c r="BQ494" s="96"/>
      <c r="BR494" s="96"/>
      <c r="BS494" s="96"/>
      <c r="BT494" s="96"/>
      <c r="BU494" s="96"/>
      <c r="BV494" s="96"/>
      <c r="BW494" s="96"/>
      <c r="BX494" s="96"/>
      <c r="BY494" s="96"/>
      <c r="BZ494" s="96"/>
      <c r="CA494" s="96"/>
      <c r="CB494" s="96"/>
      <c r="CC494" s="96"/>
      <c r="CD494" s="96"/>
      <c r="CE494" s="96"/>
      <c r="CF494" s="96"/>
    </row>
    <row r="495" spans="1:84" ht="13.2">
      <c r="A495" s="96"/>
      <c r="B495" s="96"/>
      <c r="C495" s="96"/>
      <c r="D495" s="96"/>
      <c r="E495" s="96"/>
      <c r="F495" s="124"/>
      <c r="G495" s="96"/>
      <c r="H495" s="96"/>
      <c r="I495" s="96"/>
      <c r="J495" s="96"/>
      <c r="K495" s="96"/>
      <c r="L495" s="96"/>
      <c r="M495" s="96"/>
      <c r="N495" s="96"/>
      <c r="O495" s="96"/>
      <c r="P495" s="96"/>
      <c r="Q495" s="96"/>
      <c r="R495" s="96"/>
      <c r="S495" s="96"/>
      <c r="T495" s="96"/>
      <c r="U495" s="96"/>
      <c r="V495" s="96"/>
      <c r="W495" s="96"/>
      <c r="X495" s="96"/>
      <c r="Y495" s="96"/>
      <c r="Z495" s="96"/>
      <c r="AA495" s="96"/>
      <c r="AB495" s="96"/>
      <c r="AC495" s="96"/>
      <c r="AD495" s="96"/>
      <c r="AE495" s="96"/>
      <c r="AF495" s="96"/>
      <c r="AG495" s="96"/>
      <c r="AH495" s="96"/>
      <c r="AI495" s="96"/>
      <c r="AJ495" s="96"/>
      <c r="AK495" s="96"/>
      <c r="AL495" s="96"/>
      <c r="AM495" s="262"/>
      <c r="AN495" s="96"/>
      <c r="AO495" s="264"/>
      <c r="AP495" s="96"/>
      <c r="AQ495" s="96"/>
      <c r="AR495" s="96"/>
      <c r="AS495" s="96"/>
      <c r="AT495" s="96"/>
      <c r="AU495" s="96"/>
      <c r="AV495" s="96"/>
      <c r="AW495" s="96"/>
      <c r="AX495" s="96"/>
      <c r="AY495" s="96"/>
      <c r="AZ495" s="96"/>
      <c r="BA495" s="96"/>
      <c r="BB495" s="96"/>
      <c r="BC495" s="96"/>
      <c r="BD495" s="96"/>
      <c r="BE495" s="96"/>
      <c r="BF495" s="96"/>
      <c r="BG495" s="96"/>
      <c r="BH495" s="96"/>
      <c r="BI495" s="96"/>
      <c r="BJ495" s="96"/>
      <c r="BK495" s="96"/>
      <c r="BL495" s="96"/>
      <c r="BM495" s="96"/>
      <c r="BN495" s="96"/>
      <c r="BO495" s="96"/>
      <c r="BP495" s="96"/>
      <c r="BQ495" s="96"/>
      <c r="BR495" s="96"/>
      <c r="BS495" s="96"/>
      <c r="BT495" s="96"/>
      <c r="BU495" s="96"/>
      <c r="BV495" s="96"/>
      <c r="BW495" s="96"/>
      <c r="BX495" s="96"/>
      <c r="BY495" s="96"/>
      <c r="BZ495" s="96"/>
      <c r="CA495" s="96"/>
      <c r="CB495" s="96"/>
      <c r="CC495" s="96"/>
      <c r="CD495" s="96"/>
      <c r="CE495" s="96"/>
      <c r="CF495" s="96"/>
    </row>
    <row r="496" spans="1:84" ht="13.2">
      <c r="A496" s="96"/>
      <c r="B496" s="96"/>
      <c r="C496" s="96"/>
      <c r="D496" s="96"/>
      <c r="E496" s="96"/>
      <c r="F496" s="124"/>
      <c r="G496" s="96"/>
      <c r="H496" s="96"/>
      <c r="I496" s="96"/>
      <c r="J496" s="96"/>
      <c r="K496" s="96"/>
      <c r="L496" s="96"/>
      <c r="M496" s="96"/>
      <c r="N496" s="96"/>
      <c r="O496" s="96"/>
      <c r="P496" s="96"/>
      <c r="Q496" s="96"/>
      <c r="R496" s="96"/>
      <c r="S496" s="96"/>
      <c r="T496" s="96"/>
      <c r="U496" s="96"/>
      <c r="V496" s="96"/>
      <c r="W496" s="96"/>
      <c r="X496" s="96"/>
      <c r="Y496" s="96"/>
      <c r="Z496" s="96"/>
      <c r="AA496" s="96"/>
      <c r="AB496" s="96"/>
      <c r="AC496" s="96"/>
      <c r="AD496" s="96"/>
      <c r="AE496" s="96"/>
      <c r="AF496" s="96"/>
      <c r="AG496" s="96"/>
      <c r="AH496" s="96"/>
      <c r="AI496" s="96"/>
      <c r="AJ496" s="96"/>
      <c r="AK496" s="96"/>
      <c r="AL496" s="96"/>
      <c r="AM496" s="262"/>
      <c r="AN496" s="96"/>
      <c r="AO496" s="264"/>
      <c r="AP496" s="96"/>
      <c r="AQ496" s="96"/>
      <c r="AR496" s="96"/>
      <c r="AS496" s="96"/>
      <c r="AT496" s="96"/>
      <c r="AU496" s="96"/>
      <c r="AV496" s="96"/>
      <c r="AW496" s="96"/>
      <c r="AX496" s="96"/>
      <c r="AY496" s="96"/>
      <c r="AZ496" s="96"/>
      <c r="BA496" s="96"/>
      <c r="BB496" s="96"/>
      <c r="BC496" s="96"/>
      <c r="BD496" s="96"/>
      <c r="BE496" s="96"/>
      <c r="BF496" s="96"/>
      <c r="BG496" s="96"/>
      <c r="BH496" s="96"/>
      <c r="BI496" s="96"/>
      <c r="BJ496" s="96"/>
      <c r="BK496" s="96"/>
      <c r="BL496" s="96"/>
      <c r="BM496" s="96"/>
      <c r="BN496" s="96"/>
      <c r="BO496" s="96"/>
      <c r="BP496" s="96"/>
      <c r="BQ496" s="96"/>
      <c r="BR496" s="96"/>
      <c r="BS496" s="96"/>
      <c r="BT496" s="96"/>
      <c r="BU496" s="96"/>
      <c r="BV496" s="96"/>
      <c r="BW496" s="96"/>
      <c r="BX496" s="96"/>
      <c r="BY496" s="96"/>
      <c r="BZ496" s="96"/>
      <c r="CA496" s="96"/>
      <c r="CB496" s="96"/>
      <c r="CC496" s="96"/>
      <c r="CD496" s="96"/>
      <c r="CE496" s="96"/>
      <c r="CF496" s="96"/>
    </row>
    <row r="497" spans="1:84" ht="13.2">
      <c r="A497" s="96"/>
      <c r="B497" s="96"/>
      <c r="C497" s="96"/>
      <c r="D497" s="96"/>
      <c r="E497" s="96"/>
      <c r="F497" s="124"/>
      <c r="G497" s="96"/>
      <c r="H497" s="96"/>
      <c r="I497" s="96"/>
      <c r="J497" s="96"/>
      <c r="K497" s="96"/>
      <c r="L497" s="96"/>
      <c r="M497" s="96"/>
      <c r="N497" s="96"/>
      <c r="O497" s="96"/>
      <c r="P497" s="96"/>
      <c r="Q497" s="96"/>
      <c r="R497" s="96"/>
      <c r="S497" s="96"/>
      <c r="T497" s="96"/>
      <c r="U497" s="96"/>
      <c r="V497" s="96"/>
      <c r="W497" s="96"/>
      <c r="X497" s="96"/>
      <c r="Y497" s="96"/>
      <c r="Z497" s="96"/>
      <c r="AA497" s="96"/>
      <c r="AB497" s="96"/>
      <c r="AC497" s="96"/>
      <c r="AD497" s="96"/>
      <c r="AE497" s="96"/>
      <c r="AF497" s="96"/>
      <c r="AG497" s="96"/>
      <c r="AH497" s="96"/>
      <c r="AI497" s="96"/>
      <c r="AJ497" s="96"/>
      <c r="AK497" s="96"/>
      <c r="AL497" s="96"/>
      <c r="AM497" s="262"/>
      <c r="AN497" s="96"/>
      <c r="AO497" s="264"/>
      <c r="AP497" s="96"/>
      <c r="AQ497" s="96"/>
      <c r="AR497" s="96"/>
      <c r="AS497" s="96"/>
      <c r="AT497" s="96"/>
      <c r="AU497" s="96"/>
      <c r="AV497" s="96"/>
      <c r="AW497" s="96"/>
      <c r="AX497" s="96"/>
      <c r="AY497" s="96"/>
      <c r="AZ497" s="96"/>
      <c r="BA497" s="96"/>
      <c r="BB497" s="96"/>
      <c r="BC497" s="96"/>
      <c r="BD497" s="96"/>
      <c r="BE497" s="96"/>
      <c r="BF497" s="96"/>
      <c r="BG497" s="96"/>
      <c r="BH497" s="96"/>
      <c r="BI497" s="96"/>
      <c r="BJ497" s="96"/>
      <c r="BK497" s="96"/>
      <c r="BL497" s="96"/>
      <c r="BM497" s="96"/>
      <c r="BN497" s="96"/>
      <c r="BO497" s="96"/>
      <c r="BP497" s="96"/>
      <c r="BQ497" s="96"/>
      <c r="BR497" s="96"/>
      <c r="BS497" s="96"/>
      <c r="BT497" s="96"/>
      <c r="BU497" s="96"/>
      <c r="BV497" s="96"/>
      <c r="BW497" s="96"/>
      <c r="BX497" s="96"/>
      <c r="BY497" s="96"/>
      <c r="BZ497" s="96"/>
      <c r="CA497" s="96"/>
      <c r="CB497" s="96"/>
      <c r="CC497" s="96"/>
      <c r="CD497" s="96"/>
      <c r="CE497" s="96"/>
      <c r="CF497" s="96"/>
    </row>
    <row r="498" spans="1:84" ht="13.2">
      <c r="A498" s="96"/>
      <c r="B498" s="96"/>
      <c r="C498" s="96"/>
      <c r="D498" s="96"/>
      <c r="E498" s="96"/>
      <c r="F498" s="124"/>
      <c r="G498" s="96"/>
      <c r="H498" s="96"/>
      <c r="I498" s="96"/>
      <c r="J498" s="96"/>
      <c r="K498" s="96"/>
      <c r="L498" s="96"/>
      <c r="M498" s="96"/>
      <c r="N498" s="96"/>
      <c r="O498" s="96"/>
      <c r="P498" s="96"/>
      <c r="Q498" s="96"/>
      <c r="R498" s="96"/>
      <c r="S498" s="96"/>
      <c r="T498" s="96"/>
      <c r="U498" s="96"/>
      <c r="V498" s="96"/>
      <c r="W498" s="96"/>
      <c r="X498" s="96"/>
      <c r="Y498" s="96"/>
      <c r="Z498" s="96"/>
      <c r="AA498" s="96"/>
      <c r="AB498" s="96"/>
      <c r="AC498" s="96"/>
      <c r="AD498" s="96"/>
      <c r="AE498" s="96"/>
      <c r="AF498" s="96"/>
      <c r="AG498" s="96"/>
      <c r="AH498" s="96"/>
      <c r="AI498" s="96"/>
      <c r="AJ498" s="96"/>
      <c r="AK498" s="96"/>
      <c r="AL498" s="96"/>
      <c r="AM498" s="262"/>
      <c r="AN498" s="96"/>
      <c r="AO498" s="264"/>
      <c r="AP498" s="96"/>
      <c r="AQ498" s="96"/>
      <c r="AR498" s="96"/>
      <c r="AS498" s="96"/>
      <c r="AT498" s="96"/>
      <c r="AU498" s="96"/>
      <c r="AV498" s="96"/>
      <c r="AW498" s="96"/>
      <c r="AX498" s="96"/>
      <c r="AY498" s="96"/>
      <c r="AZ498" s="96"/>
      <c r="BA498" s="96"/>
      <c r="BB498" s="96"/>
      <c r="BC498" s="96"/>
      <c r="BD498" s="96"/>
      <c r="BE498" s="96"/>
      <c r="BF498" s="96"/>
      <c r="BG498" s="96"/>
      <c r="BH498" s="96"/>
      <c r="BI498" s="96"/>
      <c r="BJ498" s="96"/>
      <c r="BK498" s="96"/>
      <c r="BL498" s="96"/>
      <c r="BM498" s="96"/>
      <c r="BN498" s="96"/>
      <c r="BO498" s="96"/>
      <c r="BP498" s="96"/>
      <c r="BQ498" s="96"/>
      <c r="BR498" s="96"/>
      <c r="BS498" s="96"/>
      <c r="BT498" s="96"/>
      <c r="BU498" s="96"/>
      <c r="BV498" s="96"/>
      <c r="BW498" s="96"/>
      <c r="BX498" s="96"/>
      <c r="BY498" s="96"/>
      <c r="BZ498" s="96"/>
      <c r="CA498" s="96"/>
      <c r="CB498" s="96"/>
      <c r="CC498" s="96"/>
      <c r="CD498" s="96"/>
      <c r="CE498" s="96"/>
      <c r="CF498" s="96"/>
    </row>
    <row r="499" spans="1:84" ht="13.2">
      <c r="A499" s="96"/>
      <c r="B499" s="96"/>
      <c r="C499" s="96"/>
      <c r="D499" s="96"/>
      <c r="E499" s="96"/>
      <c r="F499" s="124"/>
      <c r="G499" s="96"/>
      <c r="H499" s="96"/>
      <c r="I499" s="96"/>
      <c r="J499" s="96"/>
      <c r="K499" s="96"/>
      <c r="L499" s="96"/>
      <c r="M499" s="96"/>
      <c r="N499" s="96"/>
      <c r="O499" s="96"/>
      <c r="P499" s="96"/>
      <c r="Q499" s="96"/>
      <c r="R499" s="96"/>
      <c r="S499" s="96"/>
      <c r="T499" s="96"/>
      <c r="U499" s="96"/>
      <c r="V499" s="96"/>
      <c r="W499" s="96"/>
      <c r="X499" s="96"/>
      <c r="Y499" s="96"/>
      <c r="Z499" s="96"/>
      <c r="AA499" s="96"/>
      <c r="AB499" s="96"/>
      <c r="AC499" s="96"/>
      <c r="AD499" s="96"/>
      <c r="AE499" s="96"/>
      <c r="AF499" s="96"/>
      <c r="AG499" s="96"/>
      <c r="AH499" s="96"/>
      <c r="AI499" s="96"/>
      <c r="AJ499" s="96"/>
      <c r="AK499" s="96"/>
      <c r="AL499" s="96"/>
      <c r="AM499" s="262"/>
      <c r="AN499" s="96"/>
      <c r="AO499" s="264"/>
      <c r="AP499" s="96"/>
      <c r="AQ499" s="96"/>
      <c r="AR499" s="96"/>
      <c r="AS499" s="96"/>
      <c r="AT499" s="96"/>
      <c r="AU499" s="96"/>
      <c r="AV499" s="96"/>
      <c r="AW499" s="96"/>
      <c r="AX499" s="96"/>
      <c r="AY499" s="96"/>
      <c r="AZ499" s="96"/>
      <c r="BA499" s="96"/>
      <c r="BB499" s="96"/>
      <c r="BC499" s="96"/>
      <c r="BD499" s="96"/>
      <c r="BE499" s="96"/>
      <c r="BF499" s="96"/>
      <c r="BG499" s="96"/>
      <c r="BH499" s="96"/>
      <c r="BI499" s="96"/>
      <c r="BJ499" s="96"/>
      <c r="BK499" s="96"/>
      <c r="BL499" s="96"/>
      <c r="BM499" s="96"/>
      <c r="BN499" s="96"/>
      <c r="BO499" s="96"/>
      <c r="BP499" s="96"/>
      <c r="BQ499" s="96"/>
      <c r="BR499" s="96"/>
      <c r="BS499" s="96"/>
      <c r="BT499" s="96"/>
      <c r="BU499" s="96"/>
      <c r="BV499" s="96"/>
      <c r="BW499" s="96"/>
      <c r="BX499" s="96"/>
      <c r="BY499" s="96"/>
      <c r="BZ499" s="96"/>
      <c r="CA499" s="96"/>
      <c r="CB499" s="96"/>
      <c r="CC499" s="96"/>
      <c r="CD499" s="96"/>
      <c r="CE499" s="96"/>
      <c r="CF499" s="96"/>
    </row>
    <row r="500" spans="1:84" ht="13.2">
      <c r="A500" s="96"/>
      <c r="B500" s="96"/>
      <c r="C500" s="96"/>
      <c r="D500" s="96"/>
      <c r="E500" s="96"/>
      <c r="F500" s="124"/>
      <c r="G500" s="96"/>
      <c r="H500" s="96"/>
      <c r="I500" s="96"/>
      <c r="J500" s="96"/>
      <c r="K500" s="96"/>
      <c r="L500" s="96"/>
      <c r="M500" s="96"/>
      <c r="N500" s="96"/>
      <c r="O500" s="96"/>
      <c r="P500" s="96"/>
      <c r="Q500" s="96"/>
      <c r="R500" s="96"/>
      <c r="S500" s="96"/>
      <c r="T500" s="96"/>
      <c r="U500" s="96"/>
      <c r="V500" s="96"/>
      <c r="W500" s="96"/>
      <c r="X500" s="96"/>
      <c r="Y500" s="96"/>
      <c r="Z500" s="96"/>
      <c r="AA500" s="96"/>
      <c r="AB500" s="96"/>
      <c r="AC500" s="96"/>
      <c r="AD500" s="96"/>
      <c r="AE500" s="96"/>
      <c r="AF500" s="96"/>
      <c r="AG500" s="96"/>
      <c r="AH500" s="96"/>
      <c r="AI500" s="96"/>
      <c r="AJ500" s="96"/>
      <c r="AK500" s="96"/>
      <c r="AL500" s="96"/>
      <c r="AM500" s="262"/>
      <c r="AN500" s="96"/>
      <c r="AO500" s="264"/>
      <c r="AP500" s="96"/>
      <c r="AQ500" s="96"/>
      <c r="AR500" s="96"/>
      <c r="AS500" s="96"/>
      <c r="AT500" s="96"/>
      <c r="AU500" s="96"/>
      <c r="AV500" s="96"/>
      <c r="AW500" s="96"/>
      <c r="AX500" s="96"/>
      <c r="AY500" s="96"/>
      <c r="AZ500" s="96"/>
      <c r="BA500" s="96"/>
      <c r="BB500" s="96"/>
      <c r="BC500" s="96"/>
      <c r="BD500" s="96"/>
      <c r="BE500" s="96"/>
      <c r="BF500" s="96"/>
      <c r="BG500" s="96"/>
      <c r="BH500" s="96"/>
      <c r="BI500" s="96"/>
      <c r="BJ500" s="96"/>
      <c r="BK500" s="96"/>
      <c r="BL500" s="96"/>
      <c r="BM500" s="96"/>
      <c r="BN500" s="96"/>
      <c r="BO500" s="96"/>
      <c r="BP500" s="96"/>
      <c r="BQ500" s="96"/>
      <c r="BR500" s="96"/>
      <c r="BS500" s="96"/>
      <c r="BT500" s="96"/>
      <c r="BU500" s="96"/>
      <c r="BV500" s="96"/>
      <c r="BW500" s="96"/>
      <c r="BX500" s="96"/>
      <c r="BY500" s="96"/>
      <c r="BZ500" s="96"/>
      <c r="CA500" s="96"/>
      <c r="CB500" s="96"/>
      <c r="CC500" s="96"/>
      <c r="CD500" s="96"/>
      <c r="CE500" s="96"/>
      <c r="CF500" s="96"/>
    </row>
    <row r="501" spans="1:84" ht="13.2">
      <c r="A501" s="96"/>
      <c r="B501" s="96"/>
      <c r="C501" s="96"/>
      <c r="D501" s="96"/>
      <c r="E501" s="96"/>
      <c r="F501" s="124"/>
      <c r="G501" s="96"/>
      <c r="H501" s="96"/>
      <c r="I501" s="96"/>
      <c r="J501" s="96"/>
      <c r="K501" s="96"/>
      <c r="L501" s="96"/>
      <c r="M501" s="96"/>
      <c r="N501" s="96"/>
      <c r="O501" s="96"/>
      <c r="P501" s="96"/>
      <c r="Q501" s="96"/>
      <c r="R501" s="96"/>
      <c r="S501" s="96"/>
      <c r="T501" s="96"/>
      <c r="U501" s="96"/>
      <c r="V501" s="96"/>
      <c r="W501" s="96"/>
      <c r="X501" s="96"/>
      <c r="Y501" s="96"/>
      <c r="Z501" s="96"/>
      <c r="AA501" s="96"/>
      <c r="AB501" s="96"/>
      <c r="AC501" s="96"/>
      <c r="AD501" s="96"/>
      <c r="AE501" s="96"/>
      <c r="AF501" s="96"/>
      <c r="AG501" s="96"/>
      <c r="AH501" s="96"/>
      <c r="AI501" s="96"/>
      <c r="AJ501" s="96"/>
      <c r="AK501" s="96"/>
      <c r="AL501" s="96"/>
      <c r="AM501" s="262"/>
      <c r="AN501" s="96"/>
      <c r="AO501" s="264"/>
      <c r="AP501" s="96"/>
      <c r="AQ501" s="96"/>
      <c r="AR501" s="96"/>
      <c r="AS501" s="96"/>
      <c r="AT501" s="96"/>
      <c r="AU501" s="96"/>
      <c r="AV501" s="96"/>
      <c r="AW501" s="96"/>
      <c r="AX501" s="96"/>
      <c r="AY501" s="96"/>
      <c r="AZ501" s="96"/>
      <c r="BA501" s="96"/>
      <c r="BB501" s="96"/>
      <c r="BC501" s="96"/>
      <c r="BD501" s="96"/>
      <c r="BE501" s="96"/>
      <c r="BF501" s="96"/>
      <c r="BG501" s="96"/>
      <c r="BH501" s="96"/>
      <c r="BI501" s="96"/>
      <c r="BJ501" s="96"/>
      <c r="BK501" s="96"/>
      <c r="BL501" s="96"/>
      <c r="BM501" s="96"/>
      <c r="BN501" s="96"/>
      <c r="BO501" s="96"/>
      <c r="BP501" s="96"/>
      <c r="BQ501" s="96"/>
      <c r="BR501" s="96"/>
      <c r="BS501" s="96"/>
      <c r="BT501" s="96"/>
      <c r="BU501" s="96"/>
      <c r="BV501" s="96"/>
      <c r="BW501" s="96"/>
      <c r="BX501" s="96"/>
      <c r="BY501" s="96"/>
      <c r="BZ501" s="96"/>
      <c r="CA501" s="96"/>
      <c r="CB501" s="96"/>
      <c r="CC501" s="96"/>
      <c r="CD501" s="96"/>
      <c r="CE501" s="96"/>
      <c r="CF501" s="96"/>
    </row>
    <row r="502" spans="1:84" ht="13.2">
      <c r="A502" s="96"/>
      <c r="B502" s="96"/>
      <c r="C502" s="96"/>
      <c r="D502" s="96"/>
      <c r="E502" s="96"/>
      <c r="F502" s="124"/>
      <c r="G502" s="96"/>
      <c r="H502" s="96"/>
      <c r="I502" s="96"/>
      <c r="J502" s="96"/>
      <c r="K502" s="96"/>
      <c r="L502" s="96"/>
      <c r="M502" s="96"/>
      <c r="N502" s="96"/>
      <c r="O502" s="96"/>
      <c r="P502" s="96"/>
      <c r="Q502" s="96"/>
      <c r="R502" s="96"/>
      <c r="S502" s="96"/>
      <c r="T502" s="96"/>
      <c r="U502" s="96"/>
      <c r="V502" s="96"/>
      <c r="W502" s="96"/>
      <c r="X502" s="96"/>
      <c r="Y502" s="96"/>
      <c r="Z502" s="96"/>
      <c r="AA502" s="96"/>
      <c r="AB502" s="96"/>
      <c r="AC502" s="96"/>
      <c r="AD502" s="96"/>
      <c r="AE502" s="96"/>
      <c r="AF502" s="96"/>
      <c r="AG502" s="96"/>
      <c r="AH502" s="96"/>
      <c r="AI502" s="96"/>
      <c r="AJ502" s="96"/>
      <c r="AK502" s="96"/>
      <c r="AL502" s="96"/>
      <c r="AM502" s="262"/>
      <c r="AN502" s="96"/>
      <c r="AO502" s="264"/>
      <c r="AP502" s="96"/>
      <c r="AQ502" s="96"/>
      <c r="AR502" s="96"/>
      <c r="AS502" s="96"/>
      <c r="AT502" s="96"/>
      <c r="AU502" s="96"/>
      <c r="AV502" s="96"/>
      <c r="AW502" s="96"/>
      <c r="AX502" s="96"/>
      <c r="AY502" s="96"/>
      <c r="AZ502" s="96"/>
      <c r="BA502" s="96"/>
      <c r="BB502" s="96"/>
      <c r="BC502" s="96"/>
      <c r="BD502" s="96"/>
      <c r="BE502" s="96"/>
      <c r="BF502" s="96"/>
      <c r="BG502" s="96"/>
      <c r="BH502" s="96"/>
      <c r="BI502" s="96"/>
      <c r="BJ502" s="96"/>
      <c r="BK502" s="96"/>
      <c r="BL502" s="96"/>
      <c r="BM502" s="96"/>
      <c r="BN502" s="96"/>
      <c r="BO502" s="96"/>
      <c r="BP502" s="96"/>
      <c r="BQ502" s="96"/>
      <c r="BR502" s="96"/>
      <c r="BS502" s="96"/>
      <c r="BT502" s="96"/>
      <c r="BU502" s="96"/>
      <c r="BV502" s="96"/>
      <c r="BW502" s="96"/>
      <c r="BX502" s="96"/>
      <c r="BY502" s="96"/>
      <c r="BZ502" s="96"/>
      <c r="CA502" s="96"/>
      <c r="CB502" s="96"/>
      <c r="CC502" s="96"/>
      <c r="CD502" s="96"/>
      <c r="CE502" s="96"/>
      <c r="CF502" s="96"/>
    </row>
    <row r="503" spans="1:84" ht="13.2">
      <c r="A503" s="96"/>
      <c r="B503" s="96"/>
      <c r="C503" s="96"/>
      <c r="D503" s="96"/>
      <c r="E503" s="96"/>
      <c r="F503" s="124"/>
      <c r="G503" s="96"/>
      <c r="H503" s="96"/>
      <c r="I503" s="96"/>
      <c r="J503" s="96"/>
      <c r="K503" s="96"/>
      <c r="L503" s="96"/>
      <c r="M503" s="96"/>
      <c r="N503" s="96"/>
      <c r="O503" s="96"/>
      <c r="P503" s="96"/>
      <c r="Q503" s="96"/>
      <c r="R503" s="96"/>
      <c r="S503" s="96"/>
      <c r="T503" s="96"/>
      <c r="U503" s="96"/>
      <c r="V503" s="96"/>
      <c r="W503" s="96"/>
      <c r="X503" s="96"/>
      <c r="Y503" s="96"/>
      <c r="Z503" s="96"/>
      <c r="AA503" s="96"/>
      <c r="AB503" s="96"/>
      <c r="AC503" s="96"/>
      <c r="AD503" s="96"/>
      <c r="AE503" s="96"/>
      <c r="AF503" s="96"/>
      <c r="AG503" s="96"/>
      <c r="AH503" s="96"/>
      <c r="AI503" s="96"/>
      <c r="AJ503" s="96"/>
      <c r="AK503" s="96"/>
      <c r="AL503" s="96"/>
      <c r="AM503" s="262"/>
      <c r="AN503" s="96"/>
      <c r="AO503" s="264"/>
      <c r="AP503" s="96"/>
      <c r="AQ503" s="96"/>
      <c r="AR503" s="96"/>
      <c r="AS503" s="96"/>
      <c r="AT503" s="96"/>
      <c r="AU503" s="96"/>
      <c r="AV503" s="96"/>
      <c r="AW503" s="96"/>
      <c r="AX503" s="96"/>
      <c r="AY503" s="96"/>
      <c r="AZ503" s="96"/>
      <c r="BA503" s="96"/>
      <c r="BB503" s="96"/>
      <c r="BC503" s="96"/>
      <c r="BD503" s="96"/>
      <c r="BE503" s="96"/>
      <c r="BF503" s="96"/>
      <c r="BG503" s="96"/>
      <c r="BH503" s="96"/>
      <c r="BI503" s="96"/>
      <c r="BJ503" s="96"/>
      <c r="BK503" s="96"/>
      <c r="BL503" s="96"/>
      <c r="BM503" s="96"/>
      <c r="BN503" s="96"/>
      <c r="BO503" s="96"/>
      <c r="BP503" s="96"/>
      <c r="BQ503" s="96"/>
      <c r="BR503" s="96"/>
      <c r="BS503" s="96"/>
      <c r="BT503" s="96"/>
      <c r="BU503" s="96"/>
      <c r="BV503" s="96"/>
      <c r="BW503" s="96"/>
      <c r="BX503" s="96"/>
      <c r="BY503" s="96"/>
      <c r="BZ503" s="96"/>
      <c r="CA503" s="96"/>
      <c r="CB503" s="96"/>
      <c r="CC503" s="96"/>
      <c r="CD503" s="96"/>
      <c r="CE503" s="96"/>
      <c r="CF503" s="96"/>
    </row>
    <row r="504" spans="1:84" ht="13.2">
      <c r="A504" s="96"/>
      <c r="B504" s="96"/>
      <c r="C504" s="96"/>
      <c r="D504" s="96"/>
      <c r="E504" s="96"/>
      <c r="F504" s="124"/>
      <c r="G504" s="96"/>
      <c r="H504" s="96"/>
      <c r="I504" s="96"/>
      <c r="J504" s="96"/>
      <c r="K504" s="96"/>
      <c r="L504" s="96"/>
      <c r="M504" s="96"/>
      <c r="N504" s="96"/>
      <c r="O504" s="96"/>
      <c r="P504" s="96"/>
      <c r="Q504" s="96"/>
      <c r="R504" s="96"/>
      <c r="S504" s="96"/>
      <c r="T504" s="96"/>
      <c r="U504" s="96"/>
      <c r="V504" s="96"/>
      <c r="W504" s="96"/>
      <c r="X504" s="96"/>
      <c r="Y504" s="96"/>
      <c r="Z504" s="96"/>
      <c r="AA504" s="96"/>
      <c r="AB504" s="96"/>
      <c r="AC504" s="96"/>
      <c r="AD504" s="96"/>
      <c r="AE504" s="96"/>
      <c r="AF504" s="96"/>
      <c r="AG504" s="96"/>
      <c r="AH504" s="96"/>
      <c r="AI504" s="96"/>
      <c r="AJ504" s="96"/>
      <c r="AK504" s="96"/>
      <c r="AL504" s="96"/>
      <c r="AM504" s="262"/>
      <c r="AN504" s="96"/>
      <c r="AO504" s="264"/>
      <c r="AP504" s="96"/>
      <c r="AQ504" s="96"/>
      <c r="AR504" s="96"/>
      <c r="AS504" s="96"/>
      <c r="AT504" s="96"/>
      <c r="AU504" s="96"/>
      <c r="AV504" s="96"/>
      <c r="AW504" s="96"/>
      <c r="AX504" s="96"/>
      <c r="AY504" s="96"/>
      <c r="AZ504" s="96"/>
      <c r="BA504" s="96"/>
      <c r="BB504" s="96"/>
      <c r="BC504" s="96"/>
      <c r="BD504" s="96"/>
      <c r="BE504" s="96"/>
      <c r="BF504" s="96"/>
      <c r="BG504" s="96"/>
      <c r="BH504" s="96"/>
      <c r="BI504" s="96"/>
      <c r="BJ504" s="96"/>
      <c r="BK504" s="96"/>
      <c r="BL504" s="96"/>
      <c r="BM504" s="96"/>
      <c r="BN504" s="96"/>
      <c r="BO504" s="96"/>
      <c r="BP504" s="96"/>
      <c r="BQ504" s="96"/>
      <c r="BR504" s="96"/>
      <c r="BS504" s="96"/>
      <c r="BT504" s="96"/>
      <c r="BU504" s="96"/>
      <c r="BV504" s="96"/>
      <c r="BW504" s="96"/>
      <c r="BX504" s="96"/>
      <c r="BY504" s="96"/>
      <c r="BZ504" s="96"/>
      <c r="CA504" s="96"/>
      <c r="CB504" s="96"/>
      <c r="CC504" s="96"/>
      <c r="CD504" s="96"/>
      <c r="CE504" s="96"/>
      <c r="CF504" s="96"/>
    </row>
    <row r="505" spans="1:84" ht="13.2">
      <c r="A505" s="96"/>
      <c r="B505" s="96"/>
      <c r="C505" s="96"/>
      <c r="D505" s="96"/>
      <c r="E505" s="96"/>
      <c r="F505" s="124"/>
      <c r="G505" s="96"/>
      <c r="H505" s="96"/>
      <c r="I505" s="96"/>
      <c r="J505" s="96"/>
      <c r="K505" s="96"/>
      <c r="L505" s="96"/>
      <c r="M505" s="96"/>
      <c r="N505" s="96"/>
      <c r="O505" s="96"/>
      <c r="P505" s="96"/>
      <c r="Q505" s="96"/>
      <c r="R505" s="96"/>
      <c r="S505" s="96"/>
      <c r="T505" s="96"/>
      <c r="U505" s="96"/>
      <c r="V505" s="96"/>
      <c r="W505" s="96"/>
      <c r="X505" s="96"/>
      <c r="Y505" s="96"/>
      <c r="Z505" s="96"/>
      <c r="AA505" s="96"/>
      <c r="AB505" s="96"/>
      <c r="AC505" s="96"/>
      <c r="AD505" s="96"/>
      <c r="AE505" s="96"/>
      <c r="AF505" s="96"/>
      <c r="AG505" s="96"/>
      <c r="AH505" s="96"/>
      <c r="AI505" s="96"/>
      <c r="AJ505" s="96"/>
      <c r="AK505" s="96"/>
      <c r="AL505" s="96"/>
      <c r="AM505" s="262"/>
      <c r="AN505" s="96"/>
      <c r="AO505" s="264"/>
      <c r="AP505" s="96"/>
      <c r="AQ505" s="96"/>
      <c r="AR505" s="96"/>
      <c r="AS505" s="96"/>
      <c r="AT505" s="96"/>
      <c r="AU505" s="96"/>
      <c r="AV505" s="96"/>
      <c r="AW505" s="96"/>
      <c r="AX505" s="96"/>
      <c r="AY505" s="96"/>
      <c r="AZ505" s="96"/>
      <c r="BA505" s="96"/>
      <c r="BB505" s="96"/>
      <c r="BC505" s="96"/>
      <c r="BD505" s="96"/>
      <c r="BE505" s="96"/>
      <c r="BF505" s="96"/>
      <c r="BG505" s="96"/>
      <c r="BH505" s="96"/>
      <c r="BI505" s="96"/>
      <c r="BJ505" s="96"/>
      <c r="BK505" s="96"/>
      <c r="BL505" s="96"/>
      <c r="BM505" s="96"/>
      <c r="BN505" s="96"/>
      <c r="BO505" s="96"/>
      <c r="BP505" s="96"/>
      <c r="BQ505" s="96"/>
      <c r="BR505" s="96"/>
      <c r="BS505" s="96"/>
      <c r="BT505" s="96"/>
      <c r="BU505" s="96"/>
      <c r="BV505" s="96"/>
      <c r="BW505" s="96"/>
      <c r="BX505" s="96"/>
      <c r="BY505" s="96"/>
      <c r="BZ505" s="96"/>
      <c r="CA505" s="96"/>
      <c r="CB505" s="96"/>
      <c r="CC505" s="96"/>
      <c r="CD505" s="96"/>
      <c r="CE505" s="96"/>
      <c r="CF505" s="96"/>
    </row>
    <row r="506" spans="1:84" ht="13.2">
      <c r="A506" s="96"/>
      <c r="B506" s="96"/>
      <c r="C506" s="96"/>
      <c r="D506" s="96"/>
      <c r="E506" s="96"/>
      <c r="F506" s="124"/>
      <c r="G506" s="96"/>
      <c r="H506" s="96"/>
      <c r="I506" s="96"/>
      <c r="J506" s="96"/>
      <c r="K506" s="96"/>
      <c r="L506" s="96"/>
      <c r="M506" s="96"/>
      <c r="N506" s="96"/>
      <c r="O506" s="96"/>
      <c r="P506" s="96"/>
      <c r="Q506" s="96"/>
      <c r="R506" s="96"/>
      <c r="S506" s="96"/>
      <c r="T506" s="96"/>
      <c r="U506" s="96"/>
      <c r="V506" s="96"/>
      <c r="W506" s="96"/>
      <c r="X506" s="96"/>
      <c r="Y506" s="96"/>
      <c r="Z506" s="96"/>
      <c r="AA506" s="96"/>
      <c r="AB506" s="96"/>
      <c r="AC506" s="96"/>
      <c r="AD506" s="96"/>
      <c r="AE506" s="96"/>
      <c r="AF506" s="96"/>
      <c r="AG506" s="96"/>
      <c r="AH506" s="96"/>
      <c r="AI506" s="96"/>
      <c r="AJ506" s="96"/>
      <c r="AK506" s="96"/>
      <c r="AL506" s="96"/>
      <c r="AM506" s="262"/>
      <c r="AN506" s="96"/>
      <c r="AO506" s="264"/>
      <c r="AP506" s="96"/>
      <c r="AQ506" s="96"/>
      <c r="AR506" s="96"/>
      <c r="AS506" s="96"/>
      <c r="AT506" s="96"/>
      <c r="AU506" s="96"/>
      <c r="AV506" s="96"/>
      <c r="AW506" s="96"/>
      <c r="AX506" s="96"/>
      <c r="AY506" s="96"/>
      <c r="AZ506" s="96"/>
      <c r="BA506" s="96"/>
      <c r="BB506" s="96"/>
      <c r="BC506" s="96"/>
      <c r="BD506" s="96"/>
      <c r="BE506" s="96"/>
      <c r="BF506" s="96"/>
      <c r="BG506" s="96"/>
      <c r="BH506" s="96"/>
      <c r="BI506" s="96"/>
      <c r="BJ506" s="96"/>
      <c r="BK506" s="96"/>
      <c r="BL506" s="96"/>
      <c r="BM506" s="96"/>
      <c r="BN506" s="96"/>
      <c r="BO506" s="96"/>
      <c r="BP506" s="96"/>
      <c r="BQ506" s="96"/>
      <c r="BR506" s="96"/>
      <c r="BS506" s="96"/>
      <c r="BT506" s="96"/>
      <c r="BU506" s="96"/>
      <c r="BV506" s="96"/>
      <c r="BW506" s="96"/>
      <c r="BX506" s="96"/>
      <c r="BY506" s="96"/>
      <c r="BZ506" s="96"/>
      <c r="CA506" s="96"/>
      <c r="CB506" s="96"/>
      <c r="CC506" s="96"/>
      <c r="CD506" s="96"/>
      <c r="CE506" s="96"/>
      <c r="CF506" s="96"/>
    </row>
    <row r="507" spans="1:84" ht="13.2">
      <c r="A507" s="96"/>
      <c r="B507" s="96"/>
      <c r="C507" s="96"/>
      <c r="D507" s="96"/>
      <c r="E507" s="96"/>
      <c r="F507" s="124"/>
      <c r="G507" s="96"/>
      <c r="H507" s="96"/>
      <c r="I507" s="96"/>
      <c r="J507" s="96"/>
      <c r="K507" s="96"/>
      <c r="L507" s="96"/>
      <c r="M507" s="96"/>
      <c r="N507" s="96"/>
      <c r="O507" s="96"/>
      <c r="P507" s="96"/>
      <c r="Q507" s="96"/>
      <c r="R507" s="96"/>
      <c r="S507" s="96"/>
      <c r="T507" s="96"/>
      <c r="U507" s="96"/>
      <c r="V507" s="96"/>
      <c r="W507" s="96"/>
      <c r="X507" s="96"/>
      <c r="Y507" s="96"/>
      <c r="Z507" s="96"/>
      <c r="AA507" s="96"/>
      <c r="AB507" s="96"/>
      <c r="AC507" s="96"/>
      <c r="AD507" s="96"/>
      <c r="AE507" s="96"/>
      <c r="AF507" s="96"/>
      <c r="AG507" s="96"/>
      <c r="AH507" s="96"/>
      <c r="AI507" s="96"/>
      <c r="AJ507" s="96"/>
      <c r="AK507" s="96"/>
      <c r="AL507" s="96"/>
      <c r="AM507" s="262"/>
      <c r="AN507" s="96"/>
      <c r="AO507" s="264"/>
      <c r="AP507" s="96"/>
      <c r="AQ507" s="96"/>
      <c r="AR507" s="96"/>
      <c r="AS507" s="96"/>
      <c r="AT507" s="96"/>
      <c r="AU507" s="96"/>
      <c r="AV507" s="96"/>
      <c r="AW507" s="96"/>
      <c r="AX507" s="96"/>
      <c r="AY507" s="96"/>
      <c r="AZ507" s="96"/>
      <c r="BA507" s="96"/>
      <c r="BB507" s="96"/>
      <c r="BC507" s="96"/>
      <c r="BD507" s="96"/>
      <c r="BE507" s="96"/>
      <c r="BF507" s="96"/>
      <c r="BG507" s="96"/>
      <c r="BH507" s="96"/>
      <c r="BI507" s="96"/>
      <c r="BJ507" s="96"/>
      <c r="BK507" s="96"/>
      <c r="BL507" s="96"/>
      <c r="BM507" s="96"/>
      <c r="BN507" s="96"/>
      <c r="BO507" s="96"/>
      <c r="BP507" s="96"/>
      <c r="BQ507" s="96"/>
      <c r="BR507" s="96"/>
      <c r="BS507" s="96"/>
      <c r="BT507" s="96"/>
      <c r="BU507" s="96"/>
      <c r="BV507" s="96"/>
      <c r="BW507" s="96"/>
      <c r="BX507" s="96"/>
      <c r="BY507" s="96"/>
      <c r="BZ507" s="96"/>
      <c r="CA507" s="96"/>
      <c r="CB507" s="96"/>
      <c r="CC507" s="96"/>
      <c r="CD507" s="96"/>
      <c r="CE507" s="96"/>
      <c r="CF507" s="96"/>
    </row>
    <row r="508" spans="1:84" ht="13.2">
      <c r="A508" s="96"/>
      <c r="B508" s="96"/>
      <c r="C508" s="96"/>
      <c r="D508" s="96"/>
      <c r="E508" s="96"/>
      <c r="F508" s="124"/>
      <c r="G508" s="96"/>
      <c r="H508" s="96"/>
      <c r="I508" s="96"/>
      <c r="J508" s="96"/>
      <c r="K508" s="96"/>
      <c r="L508" s="96"/>
      <c r="M508" s="96"/>
      <c r="N508" s="96"/>
      <c r="O508" s="96"/>
      <c r="P508" s="96"/>
      <c r="Q508" s="96"/>
      <c r="R508" s="96"/>
      <c r="S508" s="96"/>
      <c r="T508" s="96"/>
      <c r="U508" s="96"/>
      <c r="V508" s="96"/>
      <c r="W508" s="96"/>
      <c r="X508" s="96"/>
      <c r="Y508" s="96"/>
      <c r="Z508" s="96"/>
      <c r="AA508" s="96"/>
      <c r="AB508" s="96"/>
      <c r="AC508" s="96"/>
      <c r="AD508" s="96"/>
      <c r="AE508" s="96"/>
      <c r="AF508" s="96"/>
      <c r="AG508" s="96"/>
      <c r="AH508" s="96"/>
      <c r="AI508" s="96"/>
      <c r="AJ508" s="96"/>
      <c r="AK508" s="96"/>
      <c r="AL508" s="96"/>
      <c r="AM508" s="262"/>
      <c r="AN508" s="96"/>
      <c r="AO508" s="264"/>
      <c r="AP508" s="96"/>
      <c r="AQ508" s="96"/>
      <c r="AR508" s="96"/>
      <c r="AS508" s="96"/>
      <c r="AT508" s="96"/>
      <c r="AU508" s="96"/>
      <c r="AV508" s="96"/>
      <c r="AW508" s="96"/>
      <c r="AX508" s="96"/>
      <c r="AY508" s="96"/>
      <c r="AZ508" s="96"/>
      <c r="BA508" s="96"/>
      <c r="BB508" s="96"/>
      <c r="BC508" s="96"/>
      <c r="BD508" s="96"/>
      <c r="BE508" s="96"/>
      <c r="BF508" s="96"/>
      <c r="BG508" s="96"/>
      <c r="BH508" s="96"/>
      <c r="BI508" s="96"/>
      <c r="BJ508" s="96"/>
      <c r="BK508" s="96"/>
      <c r="BL508" s="96"/>
      <c r="BM508" s="96"/>
      <c r="BN508" s="96"/>
      <c r="BO508" s="96"/>
      <c r="BP508" s="96"/>
      <c r="BQ508" s="96"/>
      <c r="BR508" s="96"/>
      <c r="BS508" s="96"/>
      <c r="BT508" s="96"/>
      <c r="BU508" s="96"/>
      <c r="BV508" s="96"/>
      <c r="BW508" s="96"/>
      <c r="BX508" s="96"/>
      <c r="BY508" s="96"/>
      <c r="BZ508" s="96"/>
      <c r="CA508" s="96"/>
      <c r="CB508" s="96"/>
      <c r="CC508" s="96"/>
      <c r="CD508" s="96"/>
      <c r="CE508" s="96"/>
      <c r="CF508" s="96"/>
    </row>
    <row r="509" spans="1:84" ht="13.2">
      <c r="A509" s="96"/>
      <c r="B509" s="96"/>
      <c r="C509" s="96"/>
      <c r="D509" s="96"/>
      <c r="E509" s="96"/>
      <c r="F509" s="124"/>
      <c r="G509" s="96"/>
      <c r="H509" s="96"/>
      <c r="I509" s="96"/>
      <c r="J509" s="96"/>
      <c r="K509" s="96"/>
      <c r="L509" s="96"/>
      <c r="M509" s="96"/>
      <c r="N509" s="96"/>
      <c r="O509" s="96"/>
      <c r="P509" s="96"/>
      <c r="Q509" s="96"/>
      <c r="R509" s="96"/>
      <c r="S509" s="96"/>
      <c r="T509" s="96"/>
      <c r="U509" s="96"/>
      <c r="V509" s="96"/>
      <c r="W509" s="96"/>
      <c r="X509" s="96"/>
      <c r="Y509" s="96"/>
      <c r="Z509" s="96"/>
      <c r="AA509" s="96"/>
      <c r="AB509" s="96"/>
      <c r="AC509" s="96"/>
      <c r="AD509" s="96"/>
      <c r="AE509" s="96"/>
      <c r="AF509" s="96"/>
      <c r="AG509" s="96"/>
      <c r="AH509" s="96"/>
      <c r="AI509" s="96"/>
      <c r="AJ509" s="96"/>
      <c r="AK509" s="96"/>
      <c r="AL509" s="96"/>
      <c r="AM509" s="262"/>
      <c r="AN509" s="96"/>
      <c r="AO509" s="264"/>
      <c r="AP509" s="96"/>
      <c r="AQ509" s="96"/>
      <c r="AR509" s="96"/>
      <c r="AS509" s="96"/>
      <c r="AT509" s="96"/>
      <c r="AU509" s="96"/>
      <c r="AV509" s="96"/>
      <c r="AW509" s="96"/>
      <c r="AX509" s="96"/>
      <c r="AY509" s="96"/>
      <c r="AZ509" s="96"/>
      <c r="BA509" s="96"/>
      <c r="BB509" s="96"/>
      <c r="BC509" s="96"/>
      <c r="BD509" s="96"/>
      <c r="BE509" s="96"/>
      <c r="BF509" s="96"/>
      <c r="BG509" s="96"/>
      <c r="BH509" s="96"/>
      <c r="BI509" s="96"/>
      <c r="BJ509" s="96"/>
      <c r="BK509" s="96"/>
      <c r="BL509" s="96"/>
      <c r="BM509" s="96"/>
      <c r="BN509" s="96"/>
      <c r="BO509" s="96"/>
      <c r="BP509" s="96"/>
      <c r="BQ509" s="96"/>
      <c r="BR509" s="96"/>
      <c r="BS509" s="96"/>
      <c r="BT509" s="96"/>
      <c r="BU509" s="96"/>
      <c r="BV509" s="96"/>
      <c r="BW509" s="96"/>
      <c r="BX509" s="96"/>
      <c r="BY509" s="96"/>
      <c r="BZ509" s="96"/>
      <c r="CA509" s="96"/>
      <c r="CB509" s="96"/>
      <c r="CC509" s="96"/>
      <c r="CD509" s="96"/>
      <c r="CE509" s="96"/>
      <c r="CF509" s="96"/>
    </row>
    <row r="510" spans="1:84" ht="13.2">
      <c r="A510" s="96"/>
      <c r="B510" s="96"/>
      <c r="C510" s="96"/>
      <c r="D510" s="96"/>
      <c r="E510" s="96"/>
      <c r="F510" s="124"/>
      <c r="G510" s="96"/>
      <c r="H510" s="96"/>
      <c r="I510" s="96"/>
      <c r="J510" s="96"/>
      <c r="K510" s="96"/>
      <c r="L510" s="96"/>
      <c r="M510" s="96"/>
      <c r="N510" s="96"/>
      <c r="O510" s="96"/>
      <c r="P510" s="96"/>
      <c r="Q510" s="96"/>
      <c r="R510" s="96"/>
      <c r="S510" s="96"/>
      <c r="T510" s="96"/>
      <c r="U510" s="96"/>
      <c r="V510" s="96"/>
      <c r="W510" s="96"/>
      <c r="X510" s="96"/>
      <c r="Y510" s="96"/>
      <c r="Z510" s="96"/>
      <c r="AA510" s="96"/>
      <c r="AB510" s="96"/>
      <c r="AC510" s="96"/>
      <c r="AD510" s="96"/>
      <c r="AE510" s="96"/>
      <c r="AF510" s="96"/>
      <c r="AG510" s="96"/>
      <c r="AH510" s="96"/>
      <c r="AI510" s="96"/>
      <c r="AJ510" s="96"/>
      <c r="AK510" s="96"/>
      <c r="AL510" s="96"/>
      <c r="AM510" s="262"/>
      <c r="AN510" s="96"/>
      <c r="AO510" s="264"/>
      <c r="AP510" s="96"/>
      <c r="AQ510" s="96"/>
      <c r="AR510" s="96"/>
      <c r="AS510" s="96"/>
      <c r="AT510" s="96"/>
      <c r="AU510" s="96"/>
      <c r="AV510" s="96"/>
      <c r="AW510" s="96"/>
      <c r="AX510" s="96"/>
      <c r="AY510" s="96"/>
      <c r="AZ510" s="96"/>
      <c r="BA510" s="96"/>
      <c r="BB510" s="96"/>
      <c r="BC510" s="96"/>
      <c r="BD510" s="96"/>
      <c r="BE510" s="96"/>
      <c r="BF510" s="96"/>
      <c r="BG510" s="96"/>
      <c r="BH510" s="96"/>
      <c r="BI510" s="96"/>
      <c r="BJ510" s="96"/>
      <c r="BK510" s="96"/>
      <c r="BL510" s="96"/>
      <c r="BM510" s="96"/>
      <c r="BN510" s="96"/>
      <c r="BO510" s="96"/>
      <c r="BP510" s="96"/>
      <c r="BQ510" s="96"/>
      <c r="BR510" s="96"/>
      <c r="BS510" s="96"/>
      <c r="BT510" s="96"/>
      <c r="BU510" s="96"/>
      <c r="BV510" s="96"/>
      <c r="BW510" s="96"/>
      <c r="BX510" s="96"/>
      <c r="BY510" s="96"/>
      <c r="BZ510" s="96"/>
      <c r="CA510" s="96"/>
      <c r="CB510" s="96"/>
      <c r="CC510" s="96"/>
      <c r="CD510" s="96"/>
      <c r="CE510" s="96"/>
      <c r="CF510" s="96"/>
    </row>
    <row r="511" spans="1:84" ht="13.2">
      <c r="A511" s="96"/>
      <c r="B511" s="96"/>
      <c r="C511" s="96"/>
      <c r="D511" s="96"/>
      <c r="E511" s="96"/>
      <c r="F511" s="124"/>
      <c r="G511" s="96"/>
      <c r="H511" s="96"/>
      <c r="I511" s="96"/>
      <c r="J511" s="96"/>
      <c r="K511" s="96"/>
      <c r="L511" s="96"/>
      <c r="M511" s="96"/>
      <c r="N511" s="96"/>
      <c r="O511" s="96"/>
      <c r="P511" s="96"/>
      <c r="Q511" s="96"/>
      <c r="R511" s="96"/>
      <c r="S511" s="96"/>
      <c r="T511" s="96"/>
      <c r="U511" s="96"/>
      <c r="V511" s="96"/>
      <c r="W511" s="96"/>
      <c r="X511" s="96"/>
      <c r="Y511" s="96"/>
      <c r="Z511" s="96"/>
      <c r="AA511" s="96"/>
      <c r="AB511" s="96"/>
      <c r="AC511" s="96"/>
      <c r="AD511" s="96"/>
      <c r="AE511" s="96"/>
      <c r="AF511" s="96"/>
      <c r="AG511" s="96"/>
      <c r="AH511" s="96"/>
      <c r="AI511" s="96"/>
      <c r="AJ511" s="96"/>
      <c r="AK511" s="96"/>
      <c r="AL511" s="96"/>
      <c r="AM511" s="262"/>
      <c r="AN511" s="96"/>
      <c r="AO511" s="264"/>
      <c r="AP511" s="96"/>
      <c r="AQ511" s="96"/>
      <c r="AR511" s="96"/>
      <c r="AS511" s="96"/>
      <c r="AT511" s="96"/>
      <c r="AU511" s="96"/>
      <c r="AV511" s="96"/>
      <c r="AW511" s="96"/>
      <c r="AX511" s="96"/>
      <c r="AY511" s="96"/>
      <c r="AZ511" s="96"/>
      <c r="BA511" s="96"/>
      <c r="BB511" s="96"/>
      <c r="BC511" s="96"/>
      <c r="BD511" s="96"/>
      <c r="BE511" s="96"/>
      <c r="BF511" s="96"/>
      <c r="BG511" s="96"/>
      <c r="BH511" s="96"/>
      <c r="BI511" s="96"/>
      <c r="BJ511" s="96"/>
      <c r="BK511" s="96"/>
      <c r="BL511" s="96"/>
      <c r="BM511" s="96"/>
      <c r="BN511" s="96"/>
      <c r="BO511" s="96"/>
      <c r="BP511" s="96"/>
      <c r="BQ511" s="96"/>
      <c r="BR511" s="96"/>
      <c r="BS511" s="96"/>
      <c r="BT511" s="96"/>
      <c r="BU511" s="96"/>
      <c r="BV511" s="96"/>
      <c r="BW511" s="96"/>
      <c r="BX511" s="96"/>
      <c r="BY511" s="96"/>
      <c r="BZ511" s="96"/>
      <c r="CA511" s="96"/>
      <c r="CB511" s="96"/>
      <c r="CC511" s="96"/>
      <c r="CD511" s="96"/>
      <c r="CE511" s="96"/>
      <c r="CF511" s="96"/>
    </row>
    <row r="512" spans="1:84" ht="13.2">
      <c r="A512" s="96"/>
      <c r="B512" s="96"/>
      <c r="C512" s="96"/>
      <c r="D512" s="96"/>
      <c r="E512" s="96"/>
      <c r="F512" s="124"/>
      <c r="G512" s="96"/>
      <c r="H512" s="96"/>
      <c r="I512" s="96"/>
      <c r="J512" s="96"/>
      <c r="K512" s="96"/>
      <c r="L512" s="96"/>
      <c r="M512" s="96"/>
      <c r="N512" s="96"/>
      <c r="O512" s="96"/>
      <c r="P512" s="96"/>
      <c r="Q512" s="96"/>
      <c r="R512" s="96"/>
      <c r="S512" s="96"/>
      <c r="T512" s="96"/>
      <c r="U512" s="96"/>
      <c r="V512" s="96"/>
      <c r="W512" s="96"/>
      <c r="X512" s="96"/>
      <c r="Y512" s="96"/>
      <c r="Z512" s="96"/>
      <c r="AA512" s="96"/>
      <c r="AB512" s="96"/>
      <c r="AC512" s="96"/>
      <c r="AD512" s="96"/>
      <c r="AE512" s="96"/>
      <c r="AF512" s="96"/>
      <c r="AG512" s="96"/>
      <c r="AH512" s="96"/>
      <c r="AI512" s="96"/>
      <c r="AJ512" s="96"/>
      <c r="AK512" s="96"/>
      <c r="AL512" s="96"/>
      <c r="AM512" s="262"/>
      <c r="AN512" s="96"/>
      <c r="AO512" s="264"/>
      <c r="AP512" s="96"/>
      <c r="AQ512" s="96"/>
      <c r="AR512" s="96"/>
      <c r="AS512" s="96"/>
      <c r="AT512" s="96"/>
      <c r="AU512" s="96"/>
      <c r="AV512" s="96"/>
      <c r="AW512" s="96"/>
      <c r="AX512" s="96"/>
      <c r="AY512" s="96"/>
      <c r="AZ512" s="96"/>
      <c r="BA512" s="96"/>
      <c r="BB512" s="96"/>
      <c r="BC512" s="96"/>
      <c r="BD512" s="96"/>
      <c r="BE512" s="96"/>
      <c r="BF512" s="96"/>
      <c r="BG512" s="96"/>
      <c r="BH512" s="96"/>
      <c r="BI512" s="96"/>
      <c r="BJ512" s="96"/>
      <c r="BK512" s="96"/>
      <c r="BL512" s="96"/>
      <c r="BM512" s="96"/>
      <c r="BN512" s="96"/>
      <c r="BO512" s="96"/>
      <c r="BP512" s="96"/>
      <c r="BQ512" s="96"/>
      <c r="BR512" s="96"/>
      <c r="BS512" s="96"/>
      <c r="BT512" s="96"/>
      <c r="BU512" s="96"/>
      <c r="BV512" s="96"/>
      <c r="BW512" s="96"/>
      <c r="BX512" s="96"/>
      <c r="BY512" s="96"/>
      <c r="BZ512" s="96"/>
      <c r="CA512" s="96"/>
      <c r="CB512" s="96"/>
      <c r="CC512" s="96"/>
      <c r="CD512" s="96"/>
      <c r="CE512" s="96"/>
      <c r="CF512" s="96"/>
    </row>
    <row r="513" spans="1:84" ht="13.2">
      <c r="A513" s="96"/>
      <c r="B513" s="96"/>
      <c r="C513" s="96"/>
      <c r="D513" s="96"/>
      <c r="E513" s="96"/>
      <c r="F513" s="124"/>
      <c r="G513" s="96"/>
      <c r="H513" s="96"/>
      <c r="I513" s="96"/>
      <c r="J513" s="96"/>
      <c r="K513" s="96"/>
      <c r="L513" s="96"/>
      <c r="M513" s="96"/>
      <c r="N513" s="96"/>
      <c r="O513" s="96"/>
      <c r="P513" s="96"/>
      <c r="Q513" s="96"/>
      <c r="R513" s="96"/>
      <c r="S513" s="96"/>
      <c r="T513" s="96"/>
      <c r="U513" s="96"/>
      <c r="V513" s="96"/>
      <c r="W513" s="96"/>
      <c r="X513" s="96"/>
      <c r="Y513" s="96"/>
      <c r="Z513" s="96"/>
      <c r="AA513" s="96"/>
      <c r="AB513" s="96"/>
      <c r="AC513" s="96"/>
      <c r="AD513" s="96"/>
      <c r="AE513" s="96"/>
      <c r="AF513" s="96"/>
      <c r="AG513" s="96"/>
      <c r="AH513" s="96"/>
      <c r="AI513" s="96"/>
      <c r="AJ513" s="96"/>
      <c r="AK513" s="96"/>
      <c r="AL513" s="96"/>
      <c r="AM513" s="262"/>
      <c r="AN513" s="96"/>
      <c r="AO513" s="264"/>
      <c r="AP513" s="96"/>
      <c r="AQ513" s="96"/>
      <c r="AR513" s="96"/>
      <c r="AS513" s="96"/>
      <c r="AT513" s="96"/>
      <c r="AU513" s="96"/>
      <c r="AV513" s="96"/>
      <c r="AW513" s="96"/>
      <c r="AX513" s="96"/>
      <c r="AY513" s="96"/>
      <c r="AZ513" s="96"/>
      <c r="BA513" s="96"/>
      <c r="BB513" s="96"/>
      <c r="BC513" s="96"/>
      <c r="BD513" s="96"/>
      <c r="BE513" s="96"/>
      <c r="BF513" s="96"/>
      <c r="BG513" s="96"/>
      <c r="BH513" s="96"/>
      <c r="BI513" s="96"/>
      <c r="BJ513" s="96"/>
      <c r="BK513" s="96"/>
      <c r="BL513" s="96"/>
      <c r="BM513" s="96"/>
      <c r="BN513" s="96"/>
      <c r="BO513" s="96"/>
      <c r="BP513" s="96"/>
      <c r="BQ513" s="96"/>
      <c r="BR513" s="96"/>
      <c r="BS513" s="96"/>
      <c r="BT513" s="96"/>
      <c r="BU513" s="96"/>
      <c r="BV513" s="96"/>
      <c r="BW513" s="96"/>
      <c r="BX513" s="96"/>
      <c r="BY513" s="96"/>
      <c r="BZ513" s="96"/>
      <c r="CA513" s="96"/>
      <c r="CB513" s="96"/>
      <c r="CC513" s="96"/>
      <c r="CD513" s="96"/>
      <c r="CE513" s="96"/>
      <c r="CF513" s="96"/>
    </row>
    <row r="514" spans="1:84" ht="13.2">
      <c r="A514" s="96"/>
      <c r="B514" s="96"/>
      <c r="C514" s="96"/>
      <c r="D514" s="96"/>
      <c r="E514" s="96"/>
      <c r="F514" s="124"/>
      <c r="G514" s="96"/>
      <c r="H514" s="96"/>
      <c r="I514" s="96"/>
      <c r="J514" s="96"/>
      <c r="K514" s="96"/>
      <c r="L514" s="96"/>
      <c r="M514" s="96"/>
      <c r="N514" s="96"/>
      <c r="O514" s="96"/>
      <c r="P514" s="96"/>
      <c r="Q514" s="96"/>
      <c r="R514" s="96"/>
      <c r="S514" s="96"/>
      <c r="T514" s="96"/>
      <c r="U514" s="96"/>
      <c r="V514" s="96"/>
      <c r="W514" s="96"/>
      <c r="X514" s="96"/>
      <c r="Y514" s="96"/>
      <c r="Z514" s="96"/>
      <c r="AA514" s="96"/>
      <c r="AB514" s="96"/>
      <c r="AC514" s="96"/>
      <c r="AD514" s="96"/>
      <c r="AE514" s="96"/>
      <c r="AF514" s="96"/>
      <c r="AG514" s="96"/>
      <c r="AH514" s="96"/>
      <c r="AI514" s="96"/>
      <c r="AJ514" s="96"/>
      <c r="AK514" s="96"/>
      <c r="AL514" s="96"/>
      <c r="AM514" s="262"/>
      <c r="AN514" s="96"/>
      <c r="AO514" s="264"/>
      <c r="AP514" s="96"/>
      <c r="AQ514" s="96"/>
      <c r="AR514" s="96"/>
      <c r="AS514" s="96"/>
      <c r="AT514" s="96"/>
      <c r="AU514" s="96"/>
      <c r="AV514" s="96"/>
      <c r="AW514" s="96"/>
      <c r="AX514" s="96"/>
      <c r="AY514" s="96"/>
      <c r="AZ514" s="96"/>
      <c r="BA514" s="96"/>
      <c r="BB514" s="96"/>
      <c r="BC514" s="96"/>
      <c r="BD514" s="96"/>
      <c r="BE514" s="96"/>
      <c r="BF514" s="96"/>
      <c r="BG514" s="96"/>
      <c r="BH514" s="96"/>
      <c r="BI514" s="96"/>
      <c r="BJ514" s="96"/>
      <c r="BK514" s="96"/>
      <c r="BL514" s="96"/>
      <c r="BM514" s="96"/>
      <c r="BN514" s="96"/>
      <c r="BO514" s="96"/>
      <c r="BP514" s="96"/>
      <c r="BQ514" s="96"/>
      <c r="BR514" s="96"/>
      <c r="BS514" s="96"/>
      <c r="BT514" s="96"/>
      <c r="BU514" s="96"/>
      <c r="BV514" s="96"/>
      <c r="BW514" s="96"/>
      <c r="BX514" s="96"/>
      <c r="BY514" s="96"/>
      <c r="BZ514" s="96"/>
      <c r="CA514" s="96"/>
      <c r="CB514" s="96"/>
      <c r="CC514" s="96"/>
      <c r="CD514" s="96"/>
      <c r="CE514" s="96"/>
      <c r="CF514" s="96"/>
    </row>
    <row r="515" spans="1:84" ht="13.2">
      <c r="A515" s="96"/>
      <c r="B515" s="96"/>
      <c r="C515" s="96"/>
      <c r="D515" s="96"/>
      <c r="E515" s="96"/>
      <c r="F515" s="124"/>
      <c r="G515" s="96"/>
      <c r="H515" s="96"/>
      <c r="I515" s="96"/>
      <c r="J515" s="96"/>
      <c r="K515" s="96"/>
      <c r="L515" s="96"/>
      <c r="M515" s="96"/>
      <c r="N515" s="96"/>
      <c r="O515" s="96"/>
      <c r="P515" s="96"/>
      <c r="Q515" s="96"/>
      <c r="R515" s="96"/>
      <c r="S515" s="96"/>
      <c r="T515" s="96"/>
      <c r="U515" s="96"/>
      <c r="V515" s="96"/>
      <c r="W515" s="96"/>
      <c r="X515" s="96"/>
      <c r="Y515" s="96"/>
      <c r="Z515" s="96"/>
      <c r="AA515" s="96"/>
      <c r="AB515" s="96"/>
      <c r="AC515" s="96"/>
      <c r="AD515" s="96"/>
      <c r="AE515" s="96"/>
      <c r="AF515" s="96"/>
      <c r="AG515" s="96"/>
      <c r="AH515" s="96"/>
      <c r="AI515" s="96"/>
      <c r="AJ515" s="96"/>
      <c r="AK515" s="96"/>
      <c r="AL515" s="96"/>
      <c r="AM515" s="262"/>
      <c r="AN515" s="96"/>
      <c r="AO515" s="264"/>
      <c r="AP515" s="96"/>
      <c r="AQ515" s="96"/>
      <c r="AR515" s="96"/>
      <c r="AS515" s="96"/>
      <c r="AT515" s="96"/>
      <c r="AU515" s="96"/>
      <c r="AV515" s="96"/>
      <c r="AW515" s="96"/>
      <c r="AX515" s="96"/>
      <c r="AY515" s="96"/>
      <c r="AZ515" s="96"/>
      <c r="BA515" s="96"/>
      <c r="BB515" s="96"/>
      <c r="BC515" s="96"/>
      <c r="BD515" s="96"/>
      <c r="BE515" s="96"/>
      <c r="BF515" s="96"/>
      <c r="BG515" s="96"/>
      <c r="BH515" s="96"/>
      <c r="BI515" s="96"/>
      <c r="BJ515" s="96"/>
      <c r="BK515" s="96"/>
      <c r="BL515" s="96"/>
      <c r="BM515" s="96"/>
      <c r="BN515" s="96"/>
      <c r="BO515" s="96"/>
      <c r="BP515" s="96"/>
      <c r="BQ515" s="96"/>
      <c r="BR515" s="96"/>
      <c r="BS515" s="96"/>
      <c r="BT515" s="96"/>
      <c r="BU515" s="96"/>
      <c r="BV515" s="96"/>
      <c r="BW515" s="96"/>
      <c r="BX515" s="96"/>
      <c r="BY515" s="96"/>
      <c r="BZ515" s="96"/>
      <c r="CA515" s="96"/>
      <c r="CB515" s="96"/>
      <c r="CC515" s="96"/>
      <c r="CD515" s="96"/>
      <c r="CE515" s="96"/>
      <c r="CF515" s="96"/>
    </row>
    <row r="516" spans="1:84" ht="13.2">
      <c r="A516" s="96"/>
      <c r="B516" s="96"/>
      <c r="C516" s="96"/>
      <c r="D516" s="96"/>
      <c r="E516" s="96"/>
      <c r="F516" s="124"/>
      <c r="G516" s="96"/>
      <c r="H516" s="96"/>
      <c r="I516" s="96"/>
      <c r="J516" s="96"/>
      <c r="K516" s="96"/>
      <c r="L516" s="96"/>
      <c r="M516" s="96"/>
      <c r="N516" s="96"/>
      <c r="O516" s="96"/>
      <c r="P516" s="96"/>
      <c r="Q516" s="96"/>
      <c r="R516" s="96"/>
      <c r="S516" s="96"/>
      <c r="T516" s="96"/>
      <c r="U516" s="96"/>
      <c r="V516" s="96"/>
      <c r="W516" s="96"/>
      <c r="X516" s="96"/>
      <c r="Y516" s="96"/>
      <c r="Z516" s="96"/>
      <c r="AA516" s="96"/>
      <c r="AB516" s="96"/>
      <c r="AC516" s="96"/>
      <c r="AD516" s="96"/>
      <c r="AE516" s="96"/>
      <c r="AF516" s="96"/>
      <c r="AG516" s="96"/>
      <c r="AH516" s="96"/>
      <c r="AI516" s="96"/>
      <c r="AJ516" s="96"/>
      <c r="AK516" s="96"/>
      <c r="AL516" s="96"/>
      <c r="AM516" s="262"/>
      <c r="AN516" s="96"/>
      <c r="AO516" s="264"/>
      <c r="AP516" s="96"/>
      <c r="AQ516" s="96"/>
      <c r="AR516" s="96"/>
      <c r="AS516" s="96"/>
      <c r="AT516" s="96"/>
      <c r="AU516" s="96"/>
      <c r="AV516" s="96"/>
      <c r="AW516" s="96"/>
      <c r="AX516" s="96"/>
      <c r="AY516" s="96"/>
      <c r="AZ516" s="96"/>
      <c r="BA516" s="96"/>
      <c r="BB516" s="96"/>
      <c r="BC516" s="96"/>
      <c r="BD516" s="96"/>
      <c r="BE516" s="96"/>
      <c r="BF516" s="96"/>
      <c r="BG516" s="96"/>
      <c r="BH516" s="96"/>
      <c r="BI516" s="96"/>
      <c r="BJ516" s="96"/>
      <c r="BK516" s="96"/>
      <c r="BL516" s="96"/>
      <c r="BM516" s="96"/>
      <c r="BN516" s="96"/>
      <c r="BO516" s="96"/>
      <c r="BP516" s="96"/>
      <c r="BQ516" s="96"/>
      <c r="BR516" s="96"/>
      <c r="BS516" s="96"/>
      <c r="BT516" s="96"/>
      <c r="BU516" s="96"/>
      <c r="BV516" s="96"/>
      <c r="BW516" s="96"/>
      <c r="BX516" s="96"/>
      <c r="BY516" s="96"/>
      <c r="BZ516" s="96"/>
      <c r="CA516" s="96"/>
      <c r="CB516" s="96"/>
      <c r="CC516" s="96"/>
      <c r="CD516" s="96"/>
      <c r="CE516" s="96"/>
      <c r="CF516" s="96"/>
    </row>
    <row r="517" spans="1:84" ht="13.2">
      <c r="A517" s="96"/>
      <c r="B517" s="96"/>
      <c r="C517" s="96"/>
      <c r="D517" s="96"/>
      <c r="E517" s="96"/>
      <c r="F517" s="124"/>
      <c r="G517" s="96"/>
      <c r="H517" s="96"/>
      <c r="I517" s="96"/>
      <c r="J517" s="96"/>
      <c r="K517" s="96"/>
      <c r="L517" s="96"/>
      <c r="M517" s="96"/>
      <c r="N517" s="96"/>
      <c r="O517" s="96"/>
      <c r="P517" s="96"/>
      <c r="Q517" s="96"/>
      <c r="R517" s="96"/>
      <c r="S517" s="96"/>
      <c r="T517" s="96"/>
      <c r="U517" s="96"/>
      <c r="V517" s="96"/>
      <c r="W517" s="96"/>
      <c r="X517" s="96"/>
      <c r="Y517" s="96"/>
      <c r="Z517" s="96"/>
      <c r="AA517" s="96"/>
      <c r="AB517" s="96"/>
      <c r="AC517" s="96"/>
      <c r="AD517" s="96"/>
      <c r="AE517" s="96"/>
      <c r="AF517" s="96"/>
      <c r="AG517" s="96"/>
      <c r="AH517" s="96"/>
      <c r="AI517" s="96"/>
      <c r="AJ517" s="96"/>
      <c r="AK517" s="96"/>
      <c r="AL517" s="96"/>
      <c r="AM517" s="262"/>
      <c r="AN517" s="96"/>
      <c r="AO517" s="264"/>
      <c r="AP517" s="96"/>
      <c r="AQ517" s="96"/>
      <c r="AR517" s="96"/>
      <c r="AS517" s="96"/>
      <c r="AT517" s="96"/>
      <c r="AU517" s="96"/>
      <c r="AV517" s="96"/>
      <c r="AW517" s="96"/>
      <c r="AX517" s="96"/>
      <c r="AY517" s="96"/>
      <c r="AZ517" s="96"/>
      <c r="BA517" s="96"/>
      <c r="BB517" s="96"/>
      <c r="BC517" s="96"/>
      <c r="BD517" s="96"/>
      <c r="BE517" s="96"/>
      <c r="BF517" s="96"/>
      <c r="BG517" s="96"/>
      <c r="BH517" s="96"/>
      <c r="BI517" s="96"/>
      <c r="BJ517" s="96"/>
      <c r="BK517" s="96"/>
      <c r="BL517" s="96"/>
      <c r="BM517" s="96"/>
      <c r="BN517" s="96"/>
      <c r="BO517" s="96"/>
      <c r="BP517" s="96"/>
      <c r="BQ517" s="96"/>
      <c r="BR517" s="96"/>
      <c r="BS517" s="96"/>
      <c r="BT517" s="96"/>
      <c r="BU517" s="96"/>
      <c r="BV517" s="96"/>
      <c r="BW517" s="96"/>
      <c r="BX517" s="96"/>
      <c r="BY517" s="96"/>
      <c r="BZ517" s="96"/>
      <c r="CA517" s="96"/>
      <c r="CB517" s="96"/>
      <c r="CC517" s="96"/>
      <c r="CD517" s="96"/>
      <c r="CE517" s="96"/>
      <c r="CF517" s="96"/>
    </row>
    <row r="518" spans="1:84" ht="13.2">
      <c r="A518" s="96"/>
      <c r="B518" s="96"/>
      <c r="C518" s="96"/>
      <c r="D518" s="96"/>
      <c r="E518" s="96"/>
      <c r="F518" s="124"/>
      <c r="G518" s="96"/>
      <c r="H518" s="96"/>
      <c r="I518" s="96"/>
      <c r="J518" s="96"/>
      <c r="K518" s="96"/>
      <c r="L518" s="96"/>
      <c r="M518" s="96"/>
      <c r="N518" s="96"/>
      <c r="O518" s="96"/>
      <c r="P518" s="96"/>
      <c r="Q518" s="96"/>
      <c r="R518" s="96"/>
      <c r="S518" s="96"/>
      <c r="T518" s="96"/>
      <c r="U518" s="96"/>
      <c r="V518" s="96"/>
      <c r="W518" s="96"/>
      <c r="X518" s="96"/>
      <c r="Y518" s="96"/>
      <c r="Z518" s="96"/>
      <c r="AA518" s="96"/>
      <c r="AB518" s="96"/>
      <c r="AC518" s="96"/>
      <c r="AD518" s="96"/>
      <c r="AE518" s="96"/>
      <c r="AF518" s="96"/>
      <c r="AG518" s="96"/>
      <c r="AH518" s="96"/>
      <c r="AI518" s="96"/>
      <c r="AJ518" s="96"/>
      <c r="AK518" s="96"/>
      <c r="AL518" s="96"/>
      <c r="AM518" s="262"/>
      <c r="AN518" s="96"/>
      <c r="AO518" s="264"/>
      <c r="AP518" s="96"/>
      <c r="AQ518" s="96"/>
      <c r="AR518" s="96"/>
      <c r="AS518" s="96"/>
      <c r="AT518" s="96"/>
      <c r="AU518" s="96"/>
      <c r="AV518" s="96"/>
      <c r="AW518" s="96"/>
      <c r="AX518" s="96"/>
      <c r="AY518" s="96"/>
      <c r="AZ518" s="96"/>
      <c r="BA518" s="96"/>
      <c r="BB518" s="96"/>
      <c r="BC518" s="96"/>
      <c r="BD518" s="96"/>
      <c r="BE518" s="96"/>
      <c r="BF518" s="96"/>
      <c r="BG518" s="96"/>
      <c r="BH518" s="96"/>
      <c r="BI518" s="96"/>
      <c r="BJ518" s="96"/>
      <c r="BK518" s="96"/>
      <c r="BL518" s="96"/>
      <c r="BM518" s="96"/>
      <c r="BN518" s="96"/>
      <c r="BO518" s="96"/>
      <c r="BP518" s="96"/>
      <c r="BQ518" s="96"/>
      <c r="BR518" s="96"/>
      <c r="BS518" s="96"/>
      <c r="BT518" s="96"/>
      <c r="BU518" s="96"/>
      <c r="BV518" s="96"/>
      <c r="BW518" s="96"/>
      <c r="BX518" s="96"/>
      <c r="BY518" s="96"/>
      <c r="BZ518" s="96"/>
      <c r="CA518" s="96"/>
      <c r="CB518" s="96"/>
      <c r="CC518" s="96"/>
      <c r="CD518" s="96"/>
      <c r="CE518" s="96"/>
      <c r="CF518" s="96"/>
    </row>
    <row r="519" spans="1:84" ht="13.2">
      <c r="A519" s="96"/>
      <c r="B519" s="96"/>
      <c r="C519" s="96"/>
      <c r="D519" s="96"/>
      <c r="E519" s="96"/>
      <c r="F519" s="124"/>
      <c r="G519" s="96"/>
      <c r="H519" s="96"/>
      <c r="I519" s="96"/>
      <c r="J519" s="96"/>
      <c r="K519" s="96"/>
      <c r="L519" s="96"/>
      <c r="M519" s="96"/>
      <c r="N519" s="96"/>
      <c r="O519" s="96"/>
      <c r="P519" s="96"/>
      <c r="Q519" s="96"/>
      <c r="R519" s="96"/>
      <c r="S519" s="96"/>
      <c r="T519" s="96"/>
      <c r="U519" s="96"/>
      <c r="V519" s="96"/>
      <c r="W519" s="96"/>
      <c r="X519" s="96"/>
      <c r="Y519" s="96"/>
      <c r="Z519" s="96"/>
      <c r="AA519" s="96"/>
      <c r="AB519" s="96"/>
      <c r="AC519" s="96"/>
      <c r="AD519" s="96"/>
      <c r="AE519" s="96"/>
      <c r="AF519" s="96"/>
      <c r="AG519" s="96"/>
      <c r="AH519" s="96"/>
      <c r="AI519" s="96"/>
      <c r="AJ519" s="96"/>
      <c r="AK519" s="96"/>
      <c r="AL519" s="96"/>
      <c r="AM519" s="262"/>
      <c r="AN519" s="96"/>
      <c r="AO519" s="264"/>
      <c r="AP519" s="96"/>
      <c r="AQ519" s="96"/>
      <c r="AR519" s="96"/>
      <c r="AS519" s="96"/>
      <c r="AT519" s="96"/>
      <c r="AU519" s="96"/>
      <c r="AV519" s="96"/>
      <c r="AW519" s="96"/>
      <c r="AX519" s="96"/>
      <c r="AY519" s="96"/>
      <c r="AZ519" s="96"/>
      <c r="BA519" s="96"/>
      <c r="BB519" s="96"/>
      <c r="BC519" s="96"/>
      <c r="BD519" s="96"/>
      <c r="BE519" s="96"/>
      <c r="BF519" s="96"/>
      <c r="BG519" s="96"/>
      <c r="BH519" s="96"/>
      <c r="BI519" s="96"/>
      <c r="BJ519" s="96"/>
      <c r="BK519" s="96"/>
      <c r="BL519" s="96"/>
      <c r="BM519" s="96"/>
      <c r="BN519" s="96"/>
      <c r="BO519" s="96"/>
      <c r="BP519" s="96"/>
      <c r="BQ519" s="96"/>
      <c r="BR519" s="96"/>
      <c r="BS519" s="96"/>
      <c r="BT519" s="96"/>
      <c r="BU519" s="96"/>
      <c r="BV519" s="96"/>
      <c r="BW519" s="96"/>
      <c r="BX519" s="96"/>
      <c r="BY519" s="96"/>
      <c r="BZ519" s="96"/>
      <c r="CA519" s="96"/>
      <c r="CB519" s="96"/>
      <c r="CC519" s="96"/>
      <c r="CD519" s="96"/>
      <c r="CE519" s="96"/>
      <c r="CF519" s="96"/>
    </row>
    <row r="520" spans="1:84" ht="13.2">
      <c r="A520" s="96"/>
      <c r="B520" s="96"/>
      <c r="C520" s="96"/>
      <c r="D520" s="96"/>
      <c r="E520" s="96"/>
      <c r="F520" s="124"/>
      <c r="G520" s="96"/>
      <c r="H520" s="96"/>
      <c r="I520" s="96"/>
      <c r="J520" s="96"/>
      <c r="K520" s="96"/>
      <c r="L520" s="96"/>
      <c r="M520" s="96"/>
      <c r="N520" s="96"/>
      <c r="O520" s="96"/>
      <c r="P520" s="96"/>
      <c r="Q520" s="96"/>
      <c r="R520" s="96"/>
      <c r="S520" s="96"/>
      <c r="T520" s="96"/>
      <c r="U520" s="96"/>
      <c r="V520" s="96"/>
      <c r="W520" s="96"/>
      <c r="X520" s="96"/>
      <c r="Y520" s="96"/>
      <c r="Z520" s="96"/>
      <c r="AA520" s="96"/>
      <c r="AB520" s="96"/>
      <c r="AC520" s="96"/>
      <c r="AD520" s="96"/>
      <c r="AE520" s="96"/>
      <c r="AF520" s="96"/>
      <c r="AG520" s="96"/>
      <c r="AH520" s="96"/>
      <c r="AI520" s="96"/>
      <c r="AJ520" s="96"/>
      <c r="AK520" s="96"/>
      <c r="AL520" s="96"/>
      <c r="AM520" s="262"/>
      <c r="AN520" s="96"/>
      <c r="AO520" s="264"/>
      <c r="AP520" s="96"/>
      <c r="AQ520" s="96"/>
      <c r="AR520" s="96"/>
      <c r="AS520" s="96"/>
      <c r="AT520" s="96"/>
      <c r="AU520" s="96"/>
      <c r="AV520" s="96"/>
      <c r="AW520" s="96"/>
      <c r="AX520" s="96"/>
      <c r="AY520" s="96"/>
      <c r="AZ520" s="96"/>
      <c r="BA520" s="96"/>
      <c r="BB520" s="96"/>
      <c r="BC520" s="96"/>
      <c r="BD520" s="96"/>
      <c r="BE520" s="96"/>
      <c r="BF520" s="96"/>
      <c r="BG520" s="96"/>
      <c r="BH520" s="96"/>
      <c r="BI520" s="96"/>
      <c r="BJ520" s="96"/>
      <c r="BK520" s="96"/>
      <c r="BL520" s="96"/>
      <c r="BM520" s="96"/>
      <c r="BN520" s="96"/>
      <c r="BO520" s="96"/>
      <c r="BP520" s="96"/>
      <c r="BQ520" s="96"/>
      <c r="BR520" s="96"/>
      <c r="BS520" s="96"/>
      <c r="BT520" s="96"/>
      <c r="BU520" s="96"/>
      <c r="BV520" s="96"/>
      <c r="BW520" s="96"/>
      <c r="BX520" s="96"/>
      <c r="BY520" s="96"/>
      <c r="BZ520" s="96"/>
      <c r="CA520" s="96"/>
      <c r="CB520" s="96"/>
      <c r="CC520" s="96"/>
      <c r="CD520" s="96"/>
      <c r="CE520" s="96"/>
      <c r="CF520" s="96"/>
    </row>
    <row r="521" spans="1:84" ht="13.2">
      <c r="A521" s="96"/>
      <c r="B521" s="96"/>
      <c r="C521" s="96"/>
      <c r="D521" s="96"/>
      <c r="E521" s="96"/>
      <c r="F521" s="124"/>
      <c r="G521" s="96"/>
      <c r="H521" s="96"/>
      <c r="I521" s="96"/>
      <c r="J521" s="96"/>
      <c r="K521" s="96"/>
      <c r="L521" s="96"/>
      <c r="M521" s="96"/>
      <c r="N521" s="96"/>
      <c r="O521" s="96"/>
      <c r="P521" s="96"/>
      <c r="Q521" s="96"/>
      <c r="R521" s="96"/>
      <c r="S521" s="96"/>
      <c r="T521" s="96"/>
      <c r="U521" s="96"/>
      <c r="V521" s="96"/>
      <c r="W521" s="96"/>
      <c r="X521" s="96"/>
      <c r="Y521" s="96"/>
      <c r="Z521" s="96"/>
      <c r="AA521" s="96"/>
      <c r="AB521" s="96"/>
      <c r="AC521" s="96"/>
      <c r="AD521" s="96"/>
      <c r="AE521" s="96"/>
      <c r="AF521" s="96"/>
      <c r="AG521" s="96"/>
      <c r="AH521" s="96"/>
      <c r="AI521" s="96"/>
      <c r="AJ521" s="96"/>
      <c r="AK521" s="96"/>
      <c r="AL521" s="96"/>
      <c r="AM521" s="262"/>
      <c r="AN521" s="96"/>
      <c r="AO521" s="264"/>
      <c r="AP521" s="96"/>
      <c r="AQ521" s="96"/>
      <c r="AR521" s="96"/>
      <c r="AS521" s="96"/>
      <c r="AT521" s="96"/>
      <c r="AU521" s="96"/>
      <c r="AV521" s="96"/>
      <c r="AW521" s="96"/>
      <c r="AX521" s="96"/>
      <c r="AY521" s="96"/>
      <c r="AZ521" s="96"/>
      <c r="BA521" s="96"/>
      <c r="BB521" s="96"/>
      <c r="BC521" s="96"/>
      <c r="BD521" s="96"/>
      <c r="BE521" s="96"/>
      <c r="BF521" s="96"/>
      <c r="BG521" s="96"/>
      <c r="BH521" s="96"/>
      <c r="BI521" s="96"/>
      <c r="BJ521" s="96"/>
      <c r="BK521" s="96"/>
      <c r="BL521" s="96"/>
      <c r="BM521" s="96"/>
      <c r="BN521" s="96"/>
      <c r="BO521" s="96"/>
      <c r="BP521" s="96"/>
      <c r="BQ521" s="96"/>
      <c r="BR521" s="96"/>
      <c r="BS521" s="96"/>
      <c r="BT521" s="96"/>
      <c r="BU521" s="96"/>
      <c r="BV521" s="96"/>
      <c r="BW521" s="96"/>
      <c r="BX521" s="96"/>
      <c r="BY521" s="96"/>
      <c r="BZ521" s="96"/>
      <c r="CA521" s="96"/>
      <c r="CB521" s="96"/>
      <c r="CC521" s="96"/>
      <c r="CD521" s="96"/>
      <c r="CE521" s="96"/>
      <c r="CF521" s="96"/>
    </row>
    <row r="522" spans="1:84" ht="13.2">
      <c r="A522" s="96"/>
      <c r="B522" s="96"/>
      <c r="C522" s="96"/>
      <c r="D522" s="96"/>
      <c r="E522" s="96"/>
      <c r="F522" s="124"/>
      <c r="G522" s="96"/>
      <c r="H522" s="96"/>
      <c r="I522" s="96"/>
      <c r="J522" s="96"/>
      <c r="K522" s="96"/>
      <c r="L522" s="96"/>
      <c r="M522" s="96"/>
      <c r="N522" s="96"/>
      <c r="O522" s="96"/>
      <c r="P522" s="96"/>
      <c r="Q522" s="96"/>
      <c r="R522" s="96"/>
      <c r="S522" s="96"/>
      <c r="T522" s="96"/>
      <c r="U522" s="96"/>
      <c r="V522" s="96"/>
      <c r="W522" s="96"/>
      <c r="X522" s="96"/>
      <c r="Y522" s="96"/>
      <c r="Z522" s="96"/>
      <c r="AA522" s="96"/>
      <c r="AB522" s="96"/>
      <c r="AC522" s="96"/>
      <c r="AD522" s="96"/>
      <c r="AE522" s="96"/>
      <c r="AF522" s="96"/>
      <c r="AG522" s="96"/>
      <c r="AH522" s="96"/>
      <c r="AI522" s="96"/>
      <c r="AJ522" s="96"/>
      <c r="AK522" s="96"/>
      <c r="AL522" s="96"/>
      <c r="AM522" s="262"/>
      <c r="AN522" s="96"/>
      <c r="AO522" s="264"/>
      <c r="AP522" s="96"/>
      <c r="AQ522" s="96"/>
      <c r="AR522" s="96"/>
      <c r="AS522" s="96"/>
      <c r="AT522" s="96"/>
      <c r="AU522" s="96"/>
      <c r="AV522" s="96"/>
      <c r="AW522" s="96"/>
      <c r="AX522" s="96"/>
      <c r="AY522" s="96"/>
      <c r="AZ522" s="96"/>
      <c r="BA522" s="96"/>
      <c r="BB522" s="96"/>
      <c r="BC522" s="96"/>
      <c r="BD522" s="96"/>
      <c r="BE522" s="96"/>
      <c r="BF522" s="96"/>
      <c r="BG522" s="96"/>
      <c r="BH522" s="96"/>
      <c r="BI522" s="96"/>
      <c r="BJ522" s="96"/>
      <c r="BK522" s="96"/>
      <c r="BL522" s="96"/>
      <c r="BM522" s="96"/>
      <c r="BN522" s="96"/>
      <c r="BO522" s="96"/>
      <c r="BP522" s="96"/>
      <c r="BQ522" s="96"/>
      <c r="BR522" s="96"/>
      <c r="BS522" s="96"/>
      <c r="BT522" s="96"/>
      <c r="BU522" s="96"/>
      <c r="BV522" s="96"/>
      <c r="BW522" s="96"/>
      <c r="BX522" s="96"/>
      <c r="BY522" s="96"/>
      <c r="BZ522" s="96"/>
      <c r="CA522" s="96"/>
      <c r="CB522" s="96"/>
      <c r="CC522" s="96"/>
      <c r="CD522" s="96"/>
      <c r="CE522" s="96"/>
      <c r="CF522" s="96"/>
    </row>
    <row r="523" spans="1:84" ht="13.2">
      <c r="A523" s="96"/>
      <c r="B523" s="96"/>
      <c r="C523" s="96"/>
      <c r="D523" s="96"/>
      <c r="E523" s="96"/>
      <c r="F523" s="124"/>
      <c r="G523" s="96"/>
      <c r="H523" s="96"/>
      <c r="I523" s="96"/>
      <c r="J523" s="96"/>
      <c r="K523" s="96"/>
      <c r="L523" s="96"/>
      <c r="M523" s="96"/>
      <c r="N523" s="96"/>
      <c r="O523" s="96"/>
      <c r="P523" s="96"/>
      <c r="Q523" s="96"/>
      <c r="R523" s="96"/>
      <c r="S523" s="96"/>
      <c r="T523" s="96"/>
      <c r="U523" s="96"/>
      <c r="V523" s="96"/>
      <c r="W523" s="96"/>
      <c r="X523" s="96"/>
      <c r="Y523" s="96"/>
      <c r="Z523" s="96"/>
      <c r="AA523" s="96"/>
      <c r="AB523" s="96"/>
      <c r="AC523" s="96"/>
      <c r="AD523" s="96"/>
      <c r="AE523" s="96"/>
      <c r="AF523" s="96"/>
      <c r="AG523" s="96"/>
      <c r="AH523" s="96"/>
      <c r="AI523" s="96"/>
      <c r="AJ523" s="96"/>
      <c r="AK523" s="96"/>
      <c r="AL523" s="96"/>
      <c r="AM523" s="262"/>
      <c r="AN523" s="96"/>
      <c r="AO523" s="264"/>
      <c r="AP523" s="96"/>
      <c r="AQ523" s="96"/>
      <c r="AR523" s="96"/>
      <c r="AS523" s="96"/>
      <c r="AT523" s="96"/>
      <c r="AU523" s="96"/>
      <c r="AV523" s="96"/>
      <c r="AW523" s="96"/>
      <c r="AX523" s="96"/>
      <c r="AY523" s="96"/>
      <c r="AZ523" s="96"/>
      <c r="BA523" s="96"/>
      <c r="BB523" s="96"/>
      <c r="BC523" s="96"/>
      <c r="BD523" s="96"/>
      <c r="BE523" s="96"/>
      <c r="BF523" s="96"/>
      <c r="BG523" s="96"/>
      <c r="BH523" s="96"/>
      <c r="BI523" s="96"/>
      <c r="BJ523" s="96"/>
      <c r="BK523" s="96"/>
      <c r="BL523" s="96"/>
      <c r="BM523" s="96"/>
      <c r="BN523" s="96"/>
      <c r="BO523" s="96"/>
      <c r="BP523" s="96"/>
      <c r="BQ523" s="96"/>
      <c r="BR523" s="96"/>
      <c r="BS523" s="96"/>
      <c r="BT523" s="96"/>
      <c r="BU523" s="96"/>
      <c r="BV523" s="96"/>
      <c r="BW523" s="96"/>
      <c r="BX523" s="96"/>
      <c r="BY523" s="96"/>
      <c r="BZ523" s="96"/>
      <c r="CA523" s="96"/>
      <c r="CB523" s="96"/>
      <c r="CC523" s="96"/>
      <c r="CD523" s="96"/>
      <c r="CE523" s="96"/>
      <c r="CF523" s="96"/>
    </row>
    <row r="524" spans="1:84" ht="13.2">
      <c r="A524" s="96"/>
      <c r="B524" s="96"/>
      <c r="C524" s="96"/>
      <c r="D524" s="96"/>
      <c r="E524" s="96"/>
      <c r="F524" s="124"/>
      <c r="G524" s="96"/>
      <c r="H524" s="96"/>
      <c r="I524" s="96"/>
      <c r="J524" s="96"/>
      <c r="K524" s="96"/>
      <c r="L524" s="96"/>
      <c r="M524" s="96"/>
      <c r="N524" s="96"/>
      <c r="O524" s="96"/>
      <c r="P524" s="96"/>
      <c r="Q524" s="96"/>
      <c r="R524" s="96"/>
      <c r="S524" s="96"/>
      <c r="T524" s="96"/>
      <c r="U524" s="96"/>
      <c r="V524" s="96"/>
      <c r="W524" s="96"/>
      <c r="X524" s="96"/>
      <c r="Y524" s="96"/>
      <c r="Z524" s="96"/>
      <c r="AA524" s="96"/>
      <c r="AB524" s="96"/>
      <c r="AC524" s="96"/>
      <c r="AD524" s="96"/>
      <c r="AE524" s="96"/>
      <c r="AF524" s="96"/>
      <c r="AG524" s="96"/>
      <c r="AH524" s="96"/>
      <c r="AI524" s="96"/>
      <c r="AJ524" s="96"/>
      <c r="AK524" s="96"/>
      <c r="AL524" s="96"/>
      <c r="AM524" s="262"/>
      <c r="AN524" s="96"/>
      <c r="AO524" s="264"/>
      <c r="AP524" s="96"/>
      <c r="AQ524" s="96"/>
      <c r="AR524" s="96"/>
      <c r="AS524" s="96"/>
      <c r="AT524" s="96"/>
      <c r="AU524" s="96"/>
      <c r="AV524" s="96"/>
      <c r="AW524" s="96"/>
      <c r="AX524" s="96"/>
      <c r="AY524" s="96"/>
      <c r="AZ524" s="96"/>
      <c r="BA524" s="96"/>
      <c r="BB524" s="96"/>
      <c r="BC524" s="96"/>
      <c r="BD524" s="96"/>
      <c r="BE524" s="96"/>
      <c r="BF524" s="96"/>
      <c r="BG524" s="96"/>
      <c r="BH524" s="96"/>
      <c r="BI524" s="96"/>
      <c r="BJ524" s="96"/>
      <c r="BK524" s="96"/>
      <c r="BL524" s="96"/>
      <c r="BM524" s="96"/>
      <c r="BN524" s="96"/>
      <c r="BO524" s="96"/>
      <c r="BP524" s="96"/>
      <c r="BQ524" s="96"/>
      <c r="BR524" s="96"/>
      <c r="BS524" s="96"/>
      <c r="BT524" s="96"/>
      <c r="BU524" s="96"/>
      <c r="BV524" s="96"/>
      <c r="BW524" s="96"/>
      <c r="BX524" s="96"/>
      <c r="BY524" s="96"/>
      <c r="BZ524" s="96"/>
      <c r="CA524" s="96"/>
      <c r="CB524" s="96"/>
      <c r="CC524" s="96"/>
      <c r="CD524" s="96"/>
      <c r="CE524" s="96"/>
      <c r="CF524" s="96"/>
    </row>
    <row r="525" spans="1:84" ht="13.2">
      <c r="A525" s="96"/>
      <c r="B525" s="96"/>
      <c r="C525" s="96"/>
      <c r="D525" s="96"/>
      <c r="E525" s="96"/>
      <c r="F525" s="124"/>
      <c r="G525" s="96"/>
      <c r="H525" s="96"/>
      <c r="I525" s="96"/>
      <c r="J525" s="96"/>
      <c r="K525" s="96"/>
      <c r="L525" s="96"/>
      <c r="M525" s="96"/>
      <c r="N525" s="96"/>
      <c r="O525" s="96"/>
      <c r="P525" s="96"/>
      <c r="Q525" s="96"/>
      <c r="R525" s="96"/>
      <c r="S525" s="96"/>
      <c r="T525" s="96"/>
      <c r="U525" s="96"/>
      <c r="V525" s="96"/>
      <c r="W525" s="96"/>
      <c r="X525" s="96"/>
      <c r="Y525" s="96"/>
      <c r="Z525" s="96"/>
      <c r="AA525" s="96"/>
      <c r="AB525" s="96"/>
      <c r="AC525" s="96"/>
      <c r="AD525" s="96"/>
      <c r="AE525" s="96"/>
      <c r="AF525" s="96"/>
      <c r="AG525" s="96"/>
      <c r="AH525" s="96"/>
      <c r="AI525" s="96"/>
      <c r="AJ525" s="96"/>
      <c r="AK525" s="96"/>
      <c r="AL525" s="96"/>
      <c r="AM525" s="262"/>
      <c r="AN525" s="96"/>
      <c r="AO525" s="264"/>
      <c r="AP525" s="96"/>
      <c r="AQ525" s="96"/>
      <c r="AR525" s="96"/>
      <c r="AS525" s="96"/>
      <c r="AT525" s="96"/>
      <c r="AU525" s="96"/>
      <c r="AV525" s="96"/>
      <c r="AW525" s="96"/>
      <c r="AX525" s="96"/>
      <c r="AY525" s="96"/>
      <c r="AZ525" s="96"/>
      <c r="BA525" s="96"/>
      <c r="BB525" s="96"/>
      <c r="BC525" s="96"/>
      <c r="BD525" s="96"/>
      <c r="BE525" s="96"/>
      <c r="BF525" s="96"/>
      <c r="BG525" s="96"/>
      <c r="BH525" s="96"/>
      <c r="BI525" s="96"/>
      <c r="BJ525" s="96"/>
      <c r="BK525" s="96"/>
      <c r="BL525" s="96"/>
      <c r="BM525" s="96"/>
      <c r="BN525" s="96"/>
      <c r="BO525" s="96"/>
      <c r="BP525" s="96"/>
      <c r="BQ525" s="96"/>
      <c r="BR525" s="96"/>
      <c r="BS525" s="96"/>
      <c r="BT525" s="96"/>
      <c r="BU525" s="96"/>
      <c r="BV525" s="96"/>
      <c r="BW525" s="96"/>
      <c r="BX525" s="96"/>
      <c r="BY525" s="96"/>
      <c r="BZ525" s="96"/>
      <c r="CA525" s="96"/>
      <c r="CB525" s="96"/>
      <c r="CC525" s="96"/>
      <c r="CD525" s="96"/>
      <c r="CE525" s="96"/>
      <c r="CF525" s="96"/>
    </row>
    <row r="526" spans="1:84" ht="13.2">
      <c r="A526" s="96"/>
      <c r="B526" s="96"/>
      <c r="C526" s="96"/>
      <c r="D526" s="96"/>
      <c r="E526" s="96"/>
      <c r="F526" s="124"/>
      <c r="G526" s="96"/>
      <c r="H526" s="96"/>
      <c r="I526" s="96"/>
      <c r="J526" s="96"/>
      <c r="K526" s="96"/>
      <c r="L526" s="96"/>
      <c r="M526" s="96"/>
      <c r="N526" s="96"/>
      <c r="O526" s="96"/>
      <c r="P526" s="96"/>
      <c r="Q526" s="96"/>
      <c r="R526" s="96"/>
      <c r="S526" s="96"/>
      <c r="T526" s="96"/>
      <c r="U526" s="96"/>
      <c r="V526" s="96"/>
      <c r="W526" s="96"/>
      <c r="X526" s="96"/>
      <c r="Y526" s="96"/>
      <c r="Z526" s="96"/>
      <c r="AA526" s="96"/>
      <c r="AB526" s="96"/>
      <c r="AC526" s="96"/>
      <c r="AD526" s="96"/>
      <c r="AE526" s="96"/>
      <c r="AF526" s="96"/>
      <c r="AG526" s="96"/>
      <c r="AH526" s="96"/>
      <c r="AI526" s="96"/>
      <c r="AJ526" s="96"/>
      <c r="AK526" s="96"/>
      <c r="AL526" s="96"/>
      <c r="AM526" s="262"/>
      <c r="AN526" s="96"/>
      <c r="AO526" s="264"/>
      <c r="AP526" s="96"/>
      <c r="AQ526" s="96"/>
      <c r="AR526" s="96"/>
      <c r="AS526" s="96"/>
      <c r="AT526" s="96"/>
      <c r="AU526" s="96"/>
      <c r="AV526" s="96"/>
      <c r="AW526" s="96"/>
      <c r="AX526" s="96"/>
      <c r="AY526" s="96"/>
      <c r="AZ526" s="96"/>
      <c r="BA526" s="96"/>
      <c r="BB526" s="96"/>
      <c r="BC526" s="96"/>
      <c r="BD526" s="96"/>
      <c r="BE526" s="96"/>
      <c r="BF526" s="96"/>
      <c r="BG526" s="96"/>
      <c r="BH526" s="96"/>
      <c r="BI526" s="96"/>
      <c r="BJ526" s="96"/>
      <c r="BK526" s="96"/>
      <c r="BL526" s="96"/>
      <c r="BM526" s="96"/>
      <c r="BN526" s="96"/>
      <c r="BO526" s="96"/>
      <c r="BP526" s="96"/>
      <c r="BQ526" s="96"/>
      <c r="BR526" s="96"/>
      <c r="BS526" s="96"/>
      <c r="BT526" s="96"/>
      <c r="BU526" s="96"/>
      <c r="BV526" s="96"/>
      <c r="BW526" s="96"/>
      <c r="BX526" s="96"/>
      <c r="BY526" s="96"/>
      <c r="BZ526" s="96"/>
      <c r="CA526" s="96"/>
      <c r="CB526" s="96"/>
      <c r="CC526" s="96"/>
      <c r="CD526" s="96"/>
      <c r="CE526" s="96"/>
      <c r="CF526" s="96"/>
    </row>
    <row r="527" spans="1:84" ht="13.2">
      <c r="A527" s="96"/>
      <c r="B527" s="96"/>
      <c r="C527" s="96"/>
      <c r="D527" s="96"/>
      <c r="E527" s="96"/>
      <c r="F527" s="124"/>
      <c r="G527" s="96"/>
      <c r="H527" s="96"/>
      <c r="I527" s="96"/>
      <c r="J527" s="96"/>
      <c r="K527" s="96"/>
      <c r="L527" s="96"/>
      <c r="M527" s="96"/>
      <c r="N527" s="96"/>
      <c r="O527" s="96"/>
      <c r="P527" s="96"/>
      <c r="Q527" s="96"/>
      <c r="R527" s="96"/>
      <c r="S527" s="96"/>
      <c r="T527" s="96"/>
      <c r="U527" s="96"/>
      <c r="V527" s="96"/>
      <c r="W527" s="96"/>
      <c r="X527" s="96"/>
      <c r="Y527" s="96"/>
      <c r="Z527" s="96"/>
      <c r="AA527" s="96"/>
      <c r="AB527" s="96"/>
      <c r="AC527" s="96"/>
      <c r="AD527" s="96"/>
      <c r="AE527" s="96"/>
      <c r="AF527" s="96"/>
      <c r="AG527" s="96"/>
      <c r="AH527" s="96"/>
      <c r="AI527" s="96"/>
      <c r="AJ527" s="96"/>
      <c r="AK527" s="96"/>
      <c r="AL527" s="96"/>
      <c r="AM527" s="262"/>
      <c r="AN527" s="96"/>
      <c r="AO527" s="264"/>
      <c r="AP527" s="96"/>
      <c r="AQ527" s="96"/>
      <c r="AR527" s="96"/>
      <c r="AS527" s="96"/>
      <c r="AT527" s="96"/>
      <c r="AU527" s="96"/>
      <c r="AV527" s="96"/>
      <c r="AW527" s="96"/>
      <c r="AX527" s="96"/>
      <c r="AY527" s="96"/>
      <c r="AZ527" s="96"/>
      <c r="BA527" s="96"/>
      <c r="BB527" s="96"/>
      <c r="BC527" s="96"/>
      <c r="BD527" s="96"/>
      <c r="BE527" s="96"/>
      <c r="BF527" s="96"/>
      <c r="BG527" s="96"/>
      <c r="BH527" s="96"/>
      <c r="BI527" s="96"/>
      <c r="BJ527" s="96"/>
      <c r="BK527" s="96"/>
      <c r="BL527" s="96"/>
      <c r="BM527" s="96"/>
      <c r="BN527" s="96"/>
      <c r="BO527" s="96"/>
      <c r="BP527" s="96"/>
      <c r="BQ527" s="96"/>
      <c r="BR527" s="96"/>
      <c r="BS527" s="96"/>
      <c r="BT527" s="96"/>
      <c r="BU527" s="96"/>
      <c r="BV527" s="96"/>
      <c r="BW527" s="96"/>
      <c r="BX527" s="96"/>
      <c r="BY527" s="96"/>
      <c r="BZ527" s="96"/>
      <c r="CA527" s="96"/>
      <c r="CB527" s="96"/>
      <c r="CC527" s="96"/>
      <c r="CD527" s="96"/>
      <c r="CE527" s="96"/>
      <c r="CF527" s="96"/>
    </row>
    <row r="528" spans="1:84" ht="13.2">
      <c r="A528" s="96"/>
      <c r="B528" s="96"/>
      <c r="C528" s="96"/>
      <c r="D528" s="96"/>
      <c r="E528" s="96"/>
      <c r="F528" s="124"/>
      <c r="G528" s="96"/>
      <c r="H528" s="96"/>
      <c r="I528" s="96"/>
      <c r="J528" s="96"/>
      <c r="K528" s="96"/>
      <c r="L528" s="96"/>
      <c r="M528" s="96"/>
      <c r="N528" s="96"/>
      <c r="O528" s="96"/>
      <c r="P528" s="96"/>
      <c r="Q528" s="96"/>
      <c r="R528" s="96"/>
      <c r="S528" s="96"/>
      <c r="T528" s="96"/>
      <c r="U528" s="96"/>
      <c r="V528" s="96"/>
      <c r="W528" s="96"/>
      <c r="X528" s="96"/>
      <c r="Y528" s="96"/>
      <c r="Z528" s="96"/>
      <c r="AA528" s="96"/>
      <c r="AB528" s="96"/>
      <c r="AC528" s="96"/>
      <c r="AD528" s="96"/>
      <c r="AE528" s="96"/>
      <c r="AF528" s="96"/>
      <c r="AG528" s="96"/>
      <c r="AH528" s="96"/>
      <c r="AI528" s="96"/>
      <c r="AJ528" s="96"/>
      <c r="AK528" s="96"/>
      <c r="AL528" s="96"/>
      <c r="AM528" s="262"/>
      <c r="AN528" s="96"/>
      <c r="AO528" s="264"/>
      <c r="AP528" s="96"/>
      <c r="AQ528" s="96"/>
      <c r="AR528" s="96"/>
      <c r="AS528" s="96"/>
      <c r="AT528" s="96"/>
      <c r="AU528" s="96"/>
      <c r="AV528" s="96"/>
      <c r="AW528" s="96"/>
      <c r="AX528" s="96"/>
      <c r="AY528" s="96"/>
      <c r="AZ528" s="96"/>
      <c r="BA528" s="96"/>
      <c r="BB528" s="96"/>
      <c r="BC528" s="96"/>
      <c r="BD528" s="96"/>
      <c r="BE528" s="96"/>
      <c r="BF528" s="96"/>
      <c r="BG528" s="96"/>
      <c r="BH528" s="96"/>
      <c r="BI528" s="96"/>
      <c r="BJ528" s="96"/>
      <c r="BK528" s="96"/>
      <c r="BL528" s="96"/>
      <c r="BM528" s="96"/>
      <c r="BN528" s="96"/>
      <c r="BO528" s="96"/>
      <c r="BP528" s="96"/>
      <c r="BQ528" s="96"/>
      <c r="BR528" s="96"/>
      <c r="BS528" s="96"/>
      <c r="BT528" s="96"/>
      <c r="BU528" s="96"/>
      <c r="BV528" s="96"/>
      <c r="BW528" s="96"/>
      <c r="BX528" s="96"/>
      <c r="BY528" s="96"/>
      <c r="BZ528" s="96"/>
      <c r="CA528" s="96"/>
      <c r="CB528" s="96"/>
      <c r="CC528" s="96"/>
      <c r="CD528" s="96"/>
      <c r="CE528" s="96"/>
      <c r="CF528" s="96"/>
    </row>
    <row r="529" spans="1:84" ht="13.2">
      <c r="A529" s="96"/>
      <c r="B529" s="96"/>
      <c r="C529" s="96"/>
      <c r="D529" s="96"/>
      <c r="E529" s="96"/>
      <c r="F529" s="124"/>
      <c r="G529" s="96"/>
      <c r="H529" s="96"/>
      <c r="I529" s="96"/>
      <c r="J529" s="96"/>
      <c r="K529" s="96"/>
      <c r="L529" s="96"/>
      <c r="M529" s="96"/>
      <c r="N529" s="96"/>
      <c r="O529" s="96"/>
      <c r="P529" s="96"/>
      <c r="Q529" s="96"/>
      <c r="R529" s="96"/>
      <c r="S529" s="96"/>
      <c r="T529" s="96"/>
      <c r="U529" s="96"/>
      <c r="V529" s="96"/>
      <c r="W529" s="96"/>
      <c r="X529" s="96"/>
      <c r="Y529" s="96"/>
      <c r="Z529" s="96"/>
      <c r="AA529" s="96"/>
      <c r="AB529" s="96"/>
      <c r="AC529" s="96"/>
      <c r="AD529" s="96"/>
      <c r="AE529" s="96"/>
      <c r="AF529" s="96"/>
      <c r="AG529" s="96"/>
      <c r="AH529" s="96"/>
      <c r="AI529" s="96"/>
      <c r="AJ529" s="96"/>
      <c r="AK529" s="96"/>
      <c r="AL529" s="96"/>
      <c r="AM529" s="262"/>
      <c r="AN529" s="96"/>
      <c r="AO529" s="264"/>
      <c r="AP529" s="96"/>
      <c r="AQ529" s="96"/>
      <c r="AR529" s="96"/>
      <c r="AS529" s="96"/>
      <c r="AT529" s="96"/>
      <c r="AU529" s="96"/>
      <c r="AV529" s="96"/>
      <c r="AW529" s="96"/>
      <c r="AX529" s="96"/>
      <c r="AY529" s="96"/>
      <c r="AZ529" s="96"/>
      <c r="BA529" s="96"/>
      <c r="BB529" s="96"/>
      <c r="BC529" s="96"/>
      <c r="BD529" s="96"/>
      <c r="BE529" s="96"/>
      <c r="BF529" s="96"/>
      <c r="BG529" s="96"/>
      <c r="BH529" s="96"/>
      <c r="BI529" s="96"/>
      <c r="BJ529" s="96"/>
      <c r="BK529" s="96"/>
      <c r="BL529" s="96"/>
      <c r="BM529" s="96"/>
      <c r="BN529" s="96"/>
      <c r="BO529" s="96"/>
      <c r="BP529" s="96"/>
      <c r="BQ529" s="96"/>
      <c r="BR529" s="96"/>
      <c r="BS529" s="96"/>
      <c r="BT529" s="96"/>
      <c r="BU529" s="96"/>
      <c r="BV529" s="96"/>
      <c r="BW529" s="96"/>
      <c r="BX529" s="96"/>
      <c r="BY529" s="96"/>
      <c r="BZ529" s="96"/>
      <c r="CA529" s="96"/>
      <c r="CB529" s="96"/>
      <c r="CC529" s="96"/>
      <c r="CD529" s="96"/>
      <c r="CE529" s="96"/>
      <c r="CF529" s="96"/>
    </row>
    <row r="530" spans="1:84" ht="13.2">
      <c r="A530" s="96"/>
      <c r="B530" s="96"/>
      <c r="C530" s="96"/>
      <c r="D530" s="96"/>
      <c r="E530" s="96"/>
      <c r="F530" s="124"/>
      <c r="G530" s="96"/>
      <c r="H530" s="96"/>
      <c r="I530" s="96"/>
      <c r="J530" s="96"/>
      <c r="K530" s="96"/>
      <c r="L530" s="96"/>
      <c r="M530" s="96"/>
      <c r="N530" s="96"/>
      <c r="O530" s="96"/>
      <c r="P530" s="96"/>
      <c r="Q530" s="96"/>
      <c r="R530" s="96"/>
      <c r="S530" s="96"/>
      <c r="T530" s="96"/>
      <c r="U530" s="96"/>
      <c r="V530" s="96"/>
      <c r="W530" s="96"/>
      <c r="X530" s="96"/>
      <c r="Y530" s="96"/>
      <c r="Z530" s="96"/>
      <c r="AA530" s="96"/>
      <c r="AB530" s="96"/>
      <c r="AC530" s="96"/>
      <c r="AD530" s="96"/>
      <c r="AE530" s="96"/>
      <c r="AF530" s="96"/>
      <c r="AG530" s="96"/>
      <c r="AH530" s="96"/>
      <c r="AI530" s="96"/>
      <c r="AJ530" s="96"/>
      <c r="AK530" s="96"/>
      <c r="AL530" s="96"/>
      <c r="AM530" s="262"/>
      <c r="AN530" s="96"/>
      <c r="AO530" s="264"/>
      <c r="AP530" s="96"/>
      <c r="AQ530" s="96"/>
      <c r="AR530" s="96"/>
      <c r="AS530" s="96"/>
      <c r="AT530" s="96"/>
      <c r="AU530" s="96"/>
      <c r="AV530" s="96"/>
      <c r="AW530" s="96"/>
      <c r="AX530" s="96"/>
      <c r="AY530" s="96"/>
      <c r="AZ530" s="96"/>
      <c r="BA530" s="96"/>
      <c r="BB530" s="96"/>
      <c r="BC530" s="96"/>
      <c r="BD530" s="96"/>
      <c r="BE530" s="96"/>
      <c r="BF530" s="96"/>
      <c r="BG530" s="96"/>
      <c r="BH530" s="96"/>
      <c r="BI530" s="96"/>
      <c r="BJ530" s="96"/>
      <c r="BK530" s="96"/>
      <c r="BL530" s="96"/>
      <c r="BM530" s="96"/>
      <c r="BN530" s="96"/>
      <c r="BO530" s="96"/>
      <c r="BP530" s="96"/>
      <c r="BQ530" s="96"/>
      <c r="BR530" s="96"/>
      <c r="BS530" s="96"/>
      <c r="BT530" s="96"/>
      <c r="BU530" s="96"/>
      <c r="BV530" s="96"/>
      <c r="BW530" s="96"/>
      <c r="BX530" s="96"/>
      <c r="BY530" s="96"/>
      <c r="BZ530" s="96"/>
      <c r="CA530" s="96"/>
      <c r="CB530" s="96"/>
      <c r="CC530" s="96"/>
      <c r="CD530" s="96"/>
      <c r="CE530" s="96"/>
      <c r="CF530" s="96"/>
    </row>
    <row r="531" spans="1:84" ht="13.2">
      <c r="A531" s="96"/>
      <c r="B531" s="96"/>
      <c r="C531" s="96"/>
      <c r="D531" s="96"/>
      <c r="E531" s="96"/>
      <c r="F531" s="124"/>
      <c r="G531" s="96"/>
      <c r="H531" s="96"/>
      <c r="I531" s="96"/>
      <c r="J531" s="96"/>
      <c r="K531" s="96"/>
      <c r="L531" s="96"/>
      <c r="M531" s="96"/>
      <c r="N531" s="96"/>
      <c r="O531" s="96"/>
      <c r="P531" s="96"/>
      <c r="Q531" s="96"/>
      <c r="R531" s="96"/>
      <c r="S531" s="96"/>
      <c r="T531" s="96"/>
      <c r="U531" s="96"/>
      <c r="V531" s="96"/>
      <c r="W531" s="96"/>
      <c r="X531" s="96"/>
      <c r="Y531" s="96"/>
      <c r="Z531" s="96"/>
      <c r="AA531" s="96"/>
      <c r="AB531" s="96"/>
      <c r="AC531" s="96"/>
      <c r="AD531" s="96"/>
      <c r="AE531" s="96"/>
      <c r="AF531" s="96"/>
      <c r="AG531" s="96"/>
      <c r="AH531" s="96"/>
      <c r="AI531" s="96"/>
      <c r="AJ531" s="96"/>
      <c r="AK531" s="96"/>
      <c r="AL531" s="96"/>
      <c r="AM531" s="262"/>
      <c r="AN531" s="96"/>
      <c r="AO531" s="264"/>
      <c r="AP531" s="96"/>
      <c r="AQ531" s="96"/>
      <c r="AR531" s="96"/>
      <c r="AS531" s="96"/>
      <c r="AT531" s="96"/>
      <c r="AU531" s="96"/>
      <c r="AV531" s="96"/>
      <c r="AW531" s="96"/>
      <c r="AX531" s="96"/>
      <c r="AY531" s="96"/>
      <c r="AZ531" s="96"/>
      <c r="BA531" s="96"/>
      <c r="BB531" s="96"/>
      <c r="BC531" s="96"/>
      <c r="BD531" s="96"/>
      <c r="BE531" s="96"/>
      <c r="BF531" s="96"/>
      <c r="BG531" s="96"/>
      <c r="BH531" s="96"/>
      <c r="BI531" s="96"/>
      <c r="BJ531" s="96"/>
      <c r="BK531" s="96"/>
      <c r="BL531" s="96"/>
      <c r="BM531" s="96"/>
      <c r="BN531" s="96"/>
      <c r="BO531" s="96"/>
      <c r="BP531" s="96"/>
      <c r="BQ531" s="96"/>
      <c r="BR531" s="96"/>
      <c r="BS531" s="96"/>
      <c r="BT531" s="96"/>
      <c r="BU531" s="96"/>
      <c r="BV531" s="96"/>
      <c r="BW531" s="96"/>
      <c r="BX531" s="96"/>
      <c r="BY531" s="96"/>
      <c r="BZ531" s="96"/>
      <c r="CA531" s="96"/>
      <c r="CB531" s="96"/>
      <c r="CC531" s="96"/>
      <c r="CD531" s="96"/>
      <c r="CE531" s="96"/>
      <c r="CF531" s="96"/>
    </row>
    <row r="532" spans="1:84" ht="13.2">
      <c r="A532" s="96"/>
      <c r="B532" s="96"/>
      <c r="C532" s="96"/>
      <c r="D532" s="96"/>
      <c r="E532" s="96"/>
      <c r="F532" s="124"/>
      <c r="G532" s="96"/>
      <c r="H532" s="96"/>
      <c r="I532" s="96"/>
      <c r="J532" s="96"/>
      <c r="K532" s="96"/>
      <c r="L532" s="96"/>
      <c r="M532" s="96"/>
      <c r="N532" s="96"/>
      <c r="O532" s="96"/>
      <c r="P532" s="96"/>
      <c r="Q532" s="96"/>
      <c r="R532" s="96"/>
      <c r="S532" s="96"/>
      <c r="T532" s="96"/>
      <c r="U532" s="96"/>
      <c r="V532" s="96"/>
      <c r="W532" s="96"/>
      <c r="X532" s="96"/>
      <c r="Y532" s="96"/>
      <c r="Z532" s="96"/>
      <c r="AA532" s="96"/>
      <c r="AB532" s="96"/>
      <c r="AC532" s="96"/>
      <c r="AD532" s="96"/>
      <c r="AE532" s="96"/>
      <c r="AF532" s="96"/>
      <c r="AG532" s="96"/>
      <c r="AH532" s="96"/>
      <c r="AI532" s="96"/>
      <c r="AJ532" s="96"/>
      <c r="AK532" s="96"/>
      <c r="AL532" s="96"/>
      <c r="AM532" s="262"/>
      <c r="AN532" s="96"/>
      <c r="AO532" s="264"/>
      <c r="AP532" s="96"/>
      <c r="AQ532" s="96"/>
      <c r="AR532" s="96"/>
      <c r="AS532" s="96"/>
      <c r="AT532" s="96"/>
      <c r="AU532" s="96"/>
      <c r="AV532" s="96"/>
      <c r="AW532" s="96"/>
      <c r="AX532" s="96"/>
      <c r="AY532" s="96"/>
      <c r="AZ532" s="96"/>
      <c r="BA532" s="96"/>
      <c r="BB532" s="96"/>
      <c r="BC532" s="96"/>
      <c r="BD532" s="96"/>
      <c r="BE532" s="96"/>
      <c r="BF532" s="96"/>
      <c r="BG532" s="96"/>
      <c r="BH532" s="96"/>
      <c r="BI532" s="96"/>
      <c r="BJ532" s="96"/>
      <c r="BK532" s="96"/>
      <c r="BL532" s="96"/>
      <c r="BM532" s="96"/>
      <c r="BN532" s="96"/>
      <c r="BO532" s="96"/>
      <c r="BP532" s="96"/>
      <c r="BQ532" s="96"/>
      <c r="BR532" s="96"/>
      <c r="BS532" s="96"/>
      <c r="BT532" s="96"/>
      <c r="BU532" s="96"/>
      <c r="BV532" s="96"/>
      <c r="BW532" s="96"/>
      <c r="BX532" s="96"/>
      <c r="BY532" s="96"/>
      <c r="BZ532" s="96"/>
      <c r="CA532" s="96"/>
      <c r="CB532" s="96"/>
      <c r="CC532" s="96"/>
      <c r="CD532" s="96"/>
      <c r="CE532" s="96"/>
      <c r="CF532" s="96"/>
    </row>
    <row r="533" spans="1:84" ht="13.2">
      <c r="A533" s="96"/>
      <c r="B533" s="96"/>
      <c r="C533" s="96"/>
      <c r="D533" s="96"/>
      <c r="E533" s="96"/>
      <c r="F533" s="124"/>
      <c r="G533" s="96"/>
      <c r="H533" s="96"/>
      <c r="I533" s="96"/>
      <c r="J533" s="96"/>
      <c r="K533" s="96"/>
      <c r="L533" s="96"/>
      <c r="M533" s="96"/>
      <c r="N533" s="96"/>
      <c r="O533" s="96"/>
      <c r="P533" s="96"/>
      <c r="Q533" s="96"/>
      <c r="R533" s="96"/>
      <c r="S533" s="96"/>
      <c r="T533" s="96"/>
      <c r="U533" s="96"/>
      <c r="V533" s="96"/>
      <c r="W533" s="96"/>
      <c r="X533" s="96"/>
      <c r="Y533" s="96"/>
      <c r="Z533" s="96"/>
      <c r="AA533" s="96"/>
      <c r="AB533" s="96"/>
      <c r="AC533" s="96"/>
      <c r="AD533" s="96"/>
      <c r="AE533" s="96"/>
      <c r="AF533" s="96"/>
      <c r="AG533" s="96"/>
      <c r="AH533" s="96"/>
      <c r="AI533" s="96"/>
      <c r="AJ533" s="96"/>
      <c r="AK533" s="96"/>
      <c r="AL533" s="96"/>
      <c r="AM533" s="262"/>
      <c r="AN533" s="96"/>
      <c r="AO533" s="264"/>
      <c r="AP533" s="96"/>
      <c r="AQ533" s="96"/>
      <c r="AR533" s="96"/>
      <c r="AS533" s="96"/>
      <c r="AT533" s="96"/>
      <c r="AU533" s="96"/>
      <c r="AV533" s="96"/>
      <c r="AW533" s="96"/>
      <c r="AX533" s="96"/>
      <c r="AY533" s="96"/>
      <c r="AZ533" s="96"/>
      <c r="BA533" s="96"/>
      <c r="BB533" s="96"/>
      <c r="BC533" s="96"/>
      <c r="BD533" s="96"/>
      <c r="BE533" s="96"/>
      <c r="BF533" s="96"/>
      <c r="BG533" s="96"/>
      <c r="BH533" s="96"/>
      <c r="BI533" s="96"/>
      <c r="BJ533" s="96"/>
      <c r="BK533" s="96"/>
      <c r="BL533" s="96"/>
      <c r="BM533" s="96"/>
      <c r="BN533" s="96"/>
      <c r="BO533" s="96"/>
      <c r="BP533" s="96"/>
      <c r="BQ533" s="96"/>
      <c r="BR533" s="96"/>
      <c r="BS533" s="96"/>
      <c r="BT533" s="96"/>
      <c r="BU533" s="96"/>
      <c r="BV533" s="96"/>
      <c r="BW533" s="96"/>
      <c r="BX533" s="96"/>
      <c r="BY533" s="96"/>
      <c r="BZ533" s="96"/>
      <c r="CA533" s="96"/>
      <c r="CB533" s="96"/>
      <c r="CC533" s="96"/>
      <c r="CD533" s="96"/>
      <c r="CE533" s="96"/>
      <c r="CF533" s="96"/>
    </row>
    <row r="534" spans="1:84" ht="13.2">
      <c r="A534" s="96"/>
      <c r="B534" s="96"/>
      <c r="C534" s="96"/>
      <c r="D534" s="96"/>
      <c r="E534" s="96"/>
      <c r="F534" s="124"/>
      <c r="G534" s="96"/>
      <c r="H534" s="96"/>
      <c r="I534" s="96"/>
      <c r="J534" s="96"/>
      <c r="K534" s="96"/>
      <c r="L534" s="96"/>
      <c r="M534" s="96"/>
      <c r="N534" s="96"/>
      <c r="O534" s="96"/>
      <c r="P534" s="96"/>
      <c r="Q534" s="96"/>
      <c r="R534" s="96"/>
      <c r="S534" s="96"/>
      <c r="T534" s="96"/>
      <c r="U534" s="96"/>
      <c r="V534" s="96"/>
      <c r="W534" s="96"/>
      <c r="X534" s="96"/>
      <c r="Y534" s="96"/>
      <c r="Z534" s="96"/>
      <c r="AA534" s="96"/>
      <c r="AB534" s="96"/>
      <c r="AC534" s="96"/>
      <c r="AD534" s="96"/>
      <c r="AE534" s="96"/>
      <c r="AF534" s="96"/>
      <c r="AG534" s="96"/>
      <c r="AH534" s="96"/>
      <c r="AI534" s="96"/>
      <c r="AJ534" s="96"/>
      <c r="AK534" s="96"/>
      <c r="AL534" s="96"/>
      <c r="AM534" s="262"/>
      <c r="AN534" s="96"/>
      <c r="AO534" s="264"/>
      <c r="AP534" s="96"/>
      <c r="AQ534" s="96"/>
      <c r="AR534" s="96"/>
      <c r="AS534" s="96"/>
      <c r="AT534" s="96"/>
      <c r="AU534" s="96"/>
      <c r="AV534" s="96"/>
      <c r="AW534" s="96"/>
      <c r="AX534" s="96"/>
      <c r="AY534" s="96"/>
      <c r="AZ534" s="96"/>
      <c r="BA534" s="96"/>
      <c r="BB534" s="96"/>
      <c r="BC534" s="96"/>
      <c r="BD534" s="96"/>
      <c r="BE534" s="96"/>
      <c r="BF534" s="96"/>
      <c r="BG534" s="96"/>
      <c r="BH534" s="96"/>
      <c r="BI534" s="96"/>
      <c r="BJ534" s="96"/>
      <c r="BK534" s="96"/>
      <c r="BL534" s="96"/>
      <c r="BM534" s="96"/>
      <c r="BN534" s="96"/>
      <c r="BO534" s="96"/>
      <c r="BP534" s="96"/>
      <c r="BQ534" s="96"/>
      <c r="BR534" s="96"/>
      <c r="BS534" s="96"/>
      <c r="BT534" s="96"/>
      <c r="BU534" s="96"/>
      <c r="BV534" s="96"/>
      <c r="BW534" s="96"/>
      <c r="BX534" s="96"/>
      <c r="BY534" s="96"/>
      <c r="BZ534" s="96"/>
      <c r="CA534" s="96"/>
      <c r="CB534" s="96"/>
      <c r="CC534" s="96"/>
      <c r="CD534" s="96"/>
      <c r="CE534" s="96"/>
      <c r="CF534" s="96"/>
    </row>
    <row r="535" spans="1:84" ht="13.2">
      <c r="A535" s="96"/>
      <c r="B535" s="96"/>
      <c r="C535" s="96"/>
      <c r="D535" s="96"/>
      <c r="E535" s="96"/>
      <c r="F535" s="124"/>
      <c r="G535" s="96"/>
      <c r="H535" s="96"/>
      <c r="I535" s="96"/>
      <c r="J535" s="96"/>
      <c r="K535" s="96"/>
      <c r="L535" s="96"/>
      <c r="M535" s="96"/>
      <c r="N535" s="96"/>
      <c r="O535" s="96"/>
      <c r="P535" s="96"/>
      <c r="Q535" s="96"/>
      <c r="R535" s="96"/>
      <c r="S535" s="96"/>
      <c r="T535" s="96"/>
      <c r="U535" s="96"/>
      <c r="V535" s="96"/>
      <c r="W535" s="96"/>
      <c r="X535" s="96"/>
      <c r="Y535" s="96"/>
      <c r="Z535" s="96"/>
      <c r="AA535" s="96"/>
      <c r="AB535" s="96"/>
      <c r="AC535" s="96"/>
      <c r="AD535" s="96"/>
      <c r="AE535" s="96"/>
      <c r="AF535" s="96"/>
      <c r="AG535" s="96"/>
      <c r="AH535" s="96"/>
      <c r="AI535" s="96"/>
      <c r="AJ535" s="96"/>
      <c r="AK535" s="96"/>
      <c r="AL535" s="96"/>
      <c r="AM535" s="262"/>
      <c r="AN535" s="96"/>
      <c r="AO535" s="264"/>
      <c r="AP535" s="96"/>
      <c r="AQ535" s="96"/>
      <c r="AR535" s="96"/>
      <c r="AS535" s="96"/>
      <c r="AT535" s="96"/>
      <c r="AU535" s="96"/>
      <c r="AV535" s="96"/>
      <c r="AW535" s="96"/>
      <c r="AX535" s="96"/>
      <c r="AY535" s="96"/>
      <c r="AZ535" s="96"/>
      <c r="BA535" s="96"/>
      <c r="BB535" s="96"/>
      <c r="BC535" s="96"/>
      <c r="BD535" s="96"/>
      <c r="BE535" s="96"/>
      <c r="BF535" s="96"/>
      <c r="BG535" s="96"/>
      <c r="BH535" s="96"/>
      <c r="BI535" s="96"/>
      <c r="BJ535" s="96"/>
      <c r="BK535" s="96"/>
      <c r="BL535" s="96"/>
      <c r="BM535" s="96"/>
      <c r="BN535" s="96"/>
      <c r="BO535" s="96"/>
      <c r="BP535" s="96"/>
      <c r="BQ535" s="96"/>
      <c r="BR535" s="96"/>
      <c r="BS535" s="96"/>
      <c r="BT535" s="96"/>
      <c r="BU535" s="96"/>
      <c r="BV535" s="96"/>
      <c r="BW535" s="96"/>
      <c r="BX535" s="96"/>
      <c r="BY535" s="96"/>
      <c r="BZ535" s="96"/>
      <c r="CA535" s="96"/>
      <c r="CB535" s="96"/>
      <c r="CC535" s="96"/>
      <c r="CD535" s="96"/>
      <c r="CE535" s="96"/>
      <c r="CF535" s="96"/>
    </row>
    <row r="536" spans="1:84" ht="13.2">
      <c r="A536" s="96"/>
      <c r="B536" s="96"/>
      <c r="C536" s="96"/>
      <c r="D536" s="96"/>
      <c r="E536" s="96"/>
      <c r="F536" s="124"/>
      <c r="G536" s="96"/>
      <c r="H536" s="96"/>
      <c r="I536" s="96"/>
      <c r="J536" s="96"/>
      <c r="K536" s="96"/>
      <c r="L536" s="96"/>
      <c r="M536" s="96"/>
      <c r="N536" s="96"/>
      <c r="O536" s="96"/>
      <c r="P536" s="96"/>
      <c r="Q536" s="96"/>
      <c r="R536" s="96"/>
      <c r="S536" s="96"/>
      <c r="T536" s="96"/>
      <c r="U536" s="96"/>
      <c r="V536" s="96"/>
      <c r="W536" s="96"/>
      <c r="X536" s="96"/>
      <c r="Y536" s="96"/>
      <c r="Z536" s="96"/>
      <c r="AA536" s="96"/>
      <c r="AB536" s="96"/>
      <c r="AC536" s="96"/>
      <c r="AD536" s="96"/>
      <c r="AE536" s="96"/>
      <c r="AF536" s="96"/>
      <c r="AG536" s="96"/>
      <c r="AH536" s="96"/>
      <c r="AI536" s="96"/>
      <c r="AJ536" s="96"/>
      <c r="AK536" s="96"/>
      <c r="AL536" s="96"/>
      <c r="AM536" s="262"/>
      <c r="AN536" s="96"/>
      <c r="AO536" s="264"/>
      <c r="AP536" s="96"/>
      <c r="AQ536" s="96"/>
      <c r="AR536" s="96"/>
      <c r="AS536" s="96"/>
      <c r="AT536" s="96"/>
      <c r="AU536" s="96"/>
      <c r="AV536" s="96"/>
      <c r="AW536" s="96"/>
      <c r="AX536" s="96"/>
      <c r="AY536" s="96"/>
      <c r="AZ536" s="96"/>
      <c r="BA536" s="96"/>
      <c r="BB536" s="96"/>
      <c r="BC536" s="96"/>
      <c r="BD536" s="96"/>
      <c r="BE536" s="96"/>
      <c r="BF536" s="96"/>
      <c r="BG536" s="96"/>
      <c r="BH536" s="96"/>
      <c r="BI536" s="96"/>
      <c r="BJ536" s="96"/>
      <c r="BK536" s="96"/>
      <c r="BL536" s="96"/>
      <c r="BM536" s="96"/>
      <c r="BN536" s="96"/>
      <c r="BO536" s="96"/>
      <c r="BP536" s="96"/>
      <c r="BQ536" s="96"/>
      <c r="BR536" s="96"/>
      <c r="BS536" s="96"/>
      <c r="BT536" s="96"/>
      <c r="BU536" s="96"/>
      <c r="BV536" s="96"/>
      <c r="BW536" s="96"/>
      <c r="BX536" s="96"/>
      <c r="BY536" s="96"/>
      <c r="BZ536" s="96"/>
      <c r="CA536" s="96"/>
      <c r="CB536" s="96"/>
      <c r="CC536" s="96"/>
      <c r="CD536" s="96"/>
      <c r="CE536" s="96"/>
      <c r="CF536" s="96"/>
    </row>
    <row r="537" spans="1:84" ht="13.2">
      <c r="A537" s="96"/>
      <c r="B537" s="96"/>
      <c r="C537" s="96"/>
      <c r="D537" s="96"/>
      <c r="E537" s="96"/>
      <c r="F537" s="124"/>
      <c r="G537" s="96"/>
      <c r="H537" s="96"/>
      <c r="I537" s="96"/>
      <c r="J537" s="96"/>
      <c r="K537" s="96"/>
      <c r="L537" s="96"/>
      <c r="M537" s="96"/>
      <c r="N537" s="96"/>
      <c r="O537" s="96"/>
      <c r="P537" s="96"/>
      <c r="Q537" s="96"/>
      <c r="R537" s="96"/>
      <c r="S537" s="96"/>
      <c r="T537" s="96"/>
      <c r="U537" s="96"/>
      <c r="V537" s="96"/>
      <c r="W537" s="96"/>
      <c r="X537" s="96"/>
      <c r="Y537" s="96"/>
      <c r="Z537" s="96"/>
      <c r="AA537" s="96"/>
      <c r="AB537" s="96"/>
      <c r="AC537" s="96"/>
      <c r="AD537" s="96"/>
      <c r="AE537" s="96"/>
      <c r="AF537" s="96"/>
      <c r="AG537" s="96"/>
      <c r="AH537" s="96"/>
      <c r="AI537" s="96"/>
      <c r="AJ537" s="96"/>
      <c r="AK537" s="96"/>
      <c r="AL537" s="96"/>
      <c r="AM537" s="262"/>
      <c r="AN537" s="96"/>
      <c r="AO537" s="264"/>
      <c r="AP537" s="96"/>
      <c r="AQ537" s="96"/>
      <c r="AR537" s="96"/>
      <c r="AS537" s="96"/>
      <c r="AT537" s="96"/>
      <c r="AU537" s="96"/>
      <c r="AV537" s="96"/>
      <c r="AW537" s="96"/>
      <c r="AX537" s="96"/>
      <c r="AY537" s="96"/>
      <c r="AZ537" s="96"/>
      <c r="BA537" s="96"/>
      <c r="BB537" s="96"/>
      <c r="BC537" s="96"/>
      <c r="BD537" s="96"/>
      <c r="BE537" s="96"/>
      <c r="BF537" s="96"/>
      <c r="BG537" s="96"/>
      <c r="BH537" s="96"/>
      <c r="BI537" s="96"/>
      <c r="BJ537" s="96"/>
      <c r="BK537" s="96"/>
      <c r="BL537" s="96"/>
      <c r="BM537" s="96"/>
      <c r="BN537" s="96"/>
      <c r="BO537" s="96"/>
      <c r="BP537" s="96"/>
      <c r="BQ537" s="96"/>
      <c r="BR537" s="96"/>
      <c r="BS537" s="96"/>
      <c r="BT537" s="96"/>
      <c r="BU537" s="96"/>
      <c r="BV537" s="96"/>
      <c r="BW537" s="96"/>
      <c r="BX537" s="96"/>
      <c r="BY537" s="96"/>
      <c r="BZ537" s="96"/>
      <c r="CA537" s="96"/>
      <c r="CB537" s="96"/>
      <c r="CC537" s="96"/>
      <c r="CD537" s="96"/>
      <c r="CE537" s="96"/>
      <c r="CF537" s="96"/>
    </row>
    <row r="538" spans="1:84" ht="13.2">
      <c r="A538" s="96"/>
      <c r="B538" s="96"/>
      <c r="C538" s="96"/>
      <c r="D538" s="96"/>
      <c r="E538" s="96"/>
      <c r="F538" s="124"/>
      <c r="G538" s="96"/>
      <c r="H538" s="96"/>
      <c r="I538" s="96"/>
      <c r="J538" s="96"/>
      <c r="K538" s="96"/>
      <c r="L538" s="96"/>
      <c r="M538" s="96"/>
      <c r="N538" s="96"/>
      <c r="O538" s="96"/>
      <c r="P538" s="96"/>
      <c r="Q538" s="96"/>
      <c r="R538" s="96"/>
      <c r="S538" s="96"/>
      <c r="T538" s="96"/>
      <c r="U538" s="96"/>
      <c r="V538" s="96"/>
      <c r="W538" s="96"/>
      <c r="X538" s="96"/>
      <c r="Y538" s="96"/>
      <c r="Z538" s="96"/>
      <c r="AA538" s="96"/>
      <c r="AB538" s="96"/>
      <c r="AC538" s="96"/>
      <c r="AD538" s="96"/>
      <c r="AE538" s="96"/>
      <c r="AF538" s="96"/>
      <c r="AG538" s="96"/>
      <c r="AH538" s="96"/>
      <c r="AI538" s="96"/>
      <c r="AJ538" s="96"/>
      <c r="AK538" s="96"/>
      <c r="AL538" s="96"/>
      <c r="AM538" s="262"/>
      <c r="AN538" s="96"/>
      <c r="AO538" s="264"/>
      <c r="AP538" s="96"/>
      <c r="AQ538" s="96"/>
      <c r="AR538" s="96"/>
      <c r="AS538" s="96"/>
      <c r="AT538" s="96"/>
      <c r="AU538" s="96"/>
      <c r="AV538" s="96"/>
      <c r="AW538" s="96"/>
      <c r="AX538" s="96"/>
      <c r="AY538" s="96"/>
      <c r="AZ538" s="96"/>
      <c r="BA538" s="96"/>
      <c r="BB538" s="96"/>
      <c r="BC538" s="96"/>
      <c r="BD538" s="96"/>
      <c r="BE538" s="96"/>
      <c r="BF538" s="96"/>
      <c r="BG538" s="96"/>
      <c r="BH538" s="96"/>
      <c r="BI538" s="96"/>
      <c r="BJ538" s="96"/>
      <c r="BK538" s="96"/>
      <c r="BL538" s="96"/>
      <c r="BM538" s="96"/>
      <c r="BN538" s="96"/>
      <c r="BO538" s="96"/>
      <c r="BP538" s="96"/>
      <c r="BQ538" s="96"/>
      <c r="BR538" s="96"/>
      <c r="BS538" s="96"/>
      <c r="BT538" s="96"/>
      <c r="BU538" s="96"/>
      <c r="BV538" s="96"/>
      <c r="BW538" s="96"/>
      <c r="BX538" s="96"/>
      <c r="BY538" s="96"/>
      <c r="BZ538" s="96"/>
      <c r="CA538" s="96"/>
      <c r="CB538" s="96"/>
      <c r="CC538" s="96"/>
      <c r="CD538" s="96"/>
      <c r="CE538" s="96"/>
      <c r="CF538" s="96"/>
    </row>
    <row r="539" spans="1:84" ht="13.2">
      <c r="A539" s="96"/>
      <c r="B539" s="96"/>
      <c r="C539" s="96"/>
      <c r="D539" s="96"/>
      <c r="E539" s="96"/>
      <c r="F539" s="124"/>
      <c r="G539" s="96"/>
      <c r="H539" s="96"/>
      <c r="I539" s="96"/>
      <c r="J539" s="96"/>
      <c r="K539" s="96"/>
      <c r="L539" s="96"/>
      <c r="M539" s="96"/>
      <c r="N539" s="96"/>
      <c r="O539" s="96"/>
      <c r="P539" s="96"/>
      <c r="Q539" s="96"/>
      <c r="R539" s="96"/>
      <c r="S539" s="96"/>
      <c r="T539" s="96"/>
      <c r="U539" s="96"/>
      <c r="V539" s="96"/>
      <c r="W539" s="96"/>
      <c r="X539" s="96"/>
      <c r="Y539" s="96"/>
      <c r="Z539" s="96"/>
      <c r="AA539" s="96"/>
      <c r="AB539" s="96"/>
      <c r="AC539" s="96"/>
      <c r="AD539" s="96"/>
      <c r="AE539" s="96"/>
      <c r="AF539" s="96"/>
      <c r="AG539" s="96"/>
      <c r="AH539" s="96"/>
      <c r="AI539" s="96"/>
      <c r="AJ539" s="96"/>
      <c r="AK539" s="96"/>
      <c r="AL539" s="96"/>
      <c r="AM539" s="262"/>
      <c r="AN539" s="96"/>
      <c r="AO539" s="264"/>
      <c r="AP539" s="96"/>
      <c r="AQ539" s="96"/>
      <c r="AR539" s="96"/>
      <c r="AS539" s="96"/>
      <c r="AT539" s="96"/>
      <c r="AU539" s="96"/>
      <c r="AV539" s="96"/>
      <c r="AW539" s="96"/>
      <c r="AX539" s="96"/>
      <c r="AY539" s="96"/>
      <c r="AZ539" s="96"/>
      <c r="BA539" s="96"/>
      <c r="BB539" s="96"/>
      <c r="BC539" s="96"/>
      <c r="BD539" s="96"/>
      <c r="BE539" s="96"/>
      <c r="BF539" s="96"/>
      <c r="BG539" s="96"/>
      <c r="BH539" s="96"/>
      <c r="BI539" s="96"/>
      <c r="BJ539" s="96"/>
      <c r="BK539" s="96"/>
      <c r="BL539" s="96"/>
      <c r="BM539" s="96"/>
      <c r="BN539" s="96"/>
      <c r="BO539" s="96"/>
      <c r="BP539" s="96"/>
      <c r="BQ539" s="96"/>
      <c r="BR539" s="96"/>
      <c r="BS539" s="96"/>
      <c r="BT539" s="96"/>
      <c r="BU539" s="96"/>
      <c r="BV539" s="96"/>
      <c r="BW539" s="96"/>
      <c r="BX539" s="96"/>
      <c r="BY539" s="96"/>
      <c r="BZ539" s="96"/>
      <c r="CA539" s="96"/>
      <c r="CB539" s="96"/>
      <c r="CC539" s="96"/>
      <c r="CD539" s="96"/>
      <c r="CE539" s="96"/>
      <c r="CF539" s="96"/>
    </row>
    <row r="540" spans="1:84" ht="13.2">
      <c r="A540" s="96"/>
      <c r="B540" s="96"/>
      <c r="C540" s="96"/>
      <c r="D540" s="96"/>
      <c r="E540" s="96"/>
      <c r="F540" s="124"/>
      <c r="G540" s="96"/>
      <c r="H540" s="96"/>
      <c r="I540" s="96"/>
      <c r="J540" s="96"/>
      <c r="K540" s="96"/>
      <c r="L540" s="96"/>
      <c r="M540" s="96"/>
      <c r="N540" s="96"/>
      <c r="O540" s="96"/>
      <c r="P540" s="96"/>
      <c r="Q540" s="96"/>
      <c r="R540" s="96"/>
      <c r="S540" s="96"/>
      <c r="T540" s="96"/>
      <c r="U540" s="96"/>
      <c r="V540" s="96"/>
      <c r="W540" s="96"/>
      <c r="X540" s="96"/>
      <c r="Y540" s="96"/>
      <c r="Z540" s="96"/>
      <c r="AA540" s="96"/>
      <c r="AB540" s="96"/>
      <c r="AC540" s="96"/>
      <c r="AD540" s="96"/>
      <c r="AE540" s="96"/>
      <c r="AF540" s="96"/>
      <c r="AG540" s="96"/>
      <c r="AH540" s="96"/>
      <c r="AI540" s="96"/>
      <c r="AJ540" s="96"/>
      <c r="AK540" s="96"/>
      <c r="AL540" s="96"/>
      <c r="AM540" s="262"/>
      <c r="AN540" s="96"/>
      <c r="AO540" s="264"/>
      <c r="AP540" s="96"/>
      <c r="AQ540" s="96"/>
      <c r="AR540" s="96"/>
      <c r="AS540" s="96"/>
      <c r="AT540" s="96"/>
      <c r="AU540" s="96"/>
      <c r="AV540" s="96"/>
      <c r="AW540" s="96"/>
      <c r="AX540" s="96"/>
      <c r="AY540" s="96"/>
      <c r="AZ540" s="96"/>
      <c r="BA540" s="96"/>
      <c r="BB540" s="96"/>
      <c r="BC540" s="96"/>
      <c r="BD540" s="96"/>
      <c r="BE540" s="96"/>
      <c r="BF540" s="96"/>
      <c r="BG540" s="96"/>
      <c r="BH540" s="96"/>
      <c r="BI540" s="96"/>
      <c r="BJ540" s="96"/>
      <c r="BK540" s="96"/>
      <c r="BL540" s="96"/>
      <c r="BM540" s="96"/>
      <c r="BN540" s="96"/>
      <c r="BO540" s="96"/>
      <c r="BP540" s="96"/>
      <c r="BQ540" s="96"/>
      <c r="BR540" s="96"/>
      <c r="BS540" s="96"/>
      <c r="BT540" s="96"/>
      <c r="BU540" s="96"/>
      <c r="BV540" s="96"/>
      <c r="BW540" s="96"/>
      <c r="BX540" s="96"/>
      <c r="BY540" s="96"/>
      <c r="BZ540" s="96"/>
      <c r="CA540" s="96"/>
      <c r="CB540" s="96"/>
      <c r="CC540" s="96"/>
      <c r="CD540" s="96"/>
      <c r="CE540" s="96"/>
      <c r="CF540" s="96"/>
    </row>
    <row r="541" spans="1:84" ht="13.2">
      <c r="A541" s="96"/>
      <c r="B541" s="96"/>
      <c r="C541" s="96"/>
      <c r="D541" s="96"/>
      <c r="E541" s="96"/>
      <c r="F541" s="124"/>
      <c r="G541" s="96"/>
      <c r="H541" s="96"/>
      <c r="I541" s="96"/>
      <c r="J541" s="96"/>
      <c r="K541" s="96"/>
      <c r="L541" s="96"/>
      <c r="M541" s="96"/>
      <c r="N541" s="96"/>
      <c r="O541" s="96"/>
      <c r="P541" s="96"/>
      <c r="Q541" s="96"/>
      <c r="R541" s="96"/>
      <c r="S541" s="96"/>
      <c r="T541" s="96"/>
      <c r="U541" s="96"/>
      <c r="V541" s="96"/>
      <c r="W541" s="96"/>
      <c r="X541" s="96"/>
      <c r="Y541" s="96"/>
      <c r="Z541" s="96"/>
      <c r="AA541" s="96"/>
      <c r="AB541" s="96"/>
      <c r="AC541" s="96"/>
      <c r="AD541" s="96"/>
      <c r="AE541" s="96"/>
      <c r="AF541" s="96"/>
      <c r="AG541" s="96"/>
      <c r="AH541" s="96"/>
      <c r="AI541" s="96"/>
      <c r="AJ541" s="96"/>
      <c r="AK541" s="96"/>
      <c r="AL541" s="96"/>
      <c r="AM541" s="262"/>
      <c r="AN541" s="96"/>
      <c r="AO541" s="264"/>
      <c r="AP541" s="96"/>
      <c r="AQ541" s="96"/>
      <c r="AR541" s="96"/>
      <c r="AS541" s="96"/>
      <c r="AT541" s="96"/>
      <c r="AU541" s="96"/>
      <c r="AV541" s="96"/>
      <c r="AW541" s="96"/>
      <c r="AX541" s="96"/>
      <c r="AY541" s="96"/>
      <c r="AZ541" s="96"/>
      <c r="BA541" s="96"/>
      <c r="BB541" s="96"/>
      <c r="BC541" s="96"/>
      <c r="BD541" s="96"/>
      <c r="BE541" s="96"/>
      <c r="BF541" s="96"/>
      <c r="BG541" s="96"/>
      <c r="BH541" s="96"/>
      <c r="BI541" s="96"/>
      <c r="BJ541" s="96"/>
      <c r="BK541" s="96"/>
      <c r="BL541" s="96"/>
      <c r="BM541" s="96"/>
      <c r="BN541" s="96"/>
      <c r="BO541" s="96"/>
      <c r="BP541" s="96"/>
      <c r="BQ541" s="96"/>
      <c r="BR541" s="96"/>
      <c r="BS541" s="96"/>
      <c r="BT541" s="96"/>
      <c r="BU541" s="96"/>
      <c r="BV541" s="96"/>
      <c r="BW541" s="96"/>
      <c r="BX541" s="96"/>
      <c r="BY541" s="96"/>
      <c r="BZ541" s="96"/>
      <c r="CA541" s="96"/>
      <c r="CB541" s="96"/>
      <c r="CC541" s="96"/>
      <c r="CD541" s="96"/>
      <c r="CE541" s="96"/>
      <c r="CF541" s="96"/>
    </row>
    <row r="542" spans="1:84" ht="13.2">
      <c r="A542" s="96"/>
      <c r="B542" s="96"/>
      <c r="C542" s="96"/>
      <c r="D542" s="96"/>
      <c r="E542" s="96"/>
      <c r="F542" s="124"/>
      <c r="G542" s="96"/>
      <c r="H542" s="96"/>
      <c r="I542" s="96"/>
      <c r="J542" s="96"/>
      <c r="K542" s="96"/>
      <c r="L542" s="96"/>
      <c r="M542" s="96"/>
      <c r="N542" s="96"/>
      <c r="O542" s="96"/>
      <c r="P542" s="96"/>
      <c r="Q542" s="96"/>
      <c r="R542" s="96"/>
      <c r="S542" s="96"/>
      <c r="T542" s="96"/>
      <c r="U542" s="96"/>
      <c r="V542" s="96"/>
      <c r="W542" s="96"/>
      <c r="X542" s="96"/>
      <c r="Y542" s="96"/>
      <c r="Z542" s="96"/>
      <c r="AA542" s="96"/>
      <c r="AB542" s="96"/>
      <c r="AC542" s="96"/>
      <c r="AD542" s="96"/>
      <c r="AE542" s="96"/>
      <c r="AF542" s="96"/>
      <c r="AG542" s="96"/>
      <c r="AH542" s="96"/>
      <c r="AI542" s="96"/>
      <c r="AJ542" s="96"/>
      <c r="AK542" s="96"/>
      <c r="AL542" s="96"/>
      <c r="AM542" s="262"/>
      <c r="AN542" s="96"/>
      <c r="AO542" s="264"/>
      <c r="AP542" s="96"/>
      <c r="AQ542" s="96"/>
      <c r="AR542" s="96"/>
      <c r="AS542" s="96"/>
      <c r="AT542" s="96"/>
      <c r="AU542" s="96"/>
      <c r="AV542" s="96"/>
      <c r="AW542" s="96"/>
      <c r="AX542" s="96"/>
      <c r="AY542" s="96"/>
      <c r="AZ542" s="96"/>
      <c r="BA542" s="96"/>
      <c r="BB542" s="96"/>
      <c r="BC542" s="96"/>
      <c r="BD542" s="96"/>
      <c r="BE542" s="96"/>
      <c r="BF542" s="96"/>
      <c r="BG542" s="96"/>
      <c r="BH542" s="96"/>
      <c r="BI542" s="96"/>
      <c r="BJ542" s="96"/>
      <c r="BK542" s="96"/>
      <c r="BL542" s="96"/>
      <c r="BM542" s="96"/>
      <c r="BN542" s="96"/>
      <c r="BO542" s="96"/>
      <c r="BP542" s="96"/>
      <c r="BQ542" s="96"/>
      <c r="BR542" s="96"/>
      <c r="BS542" s="96"/>
      <c r="BT542" s="96"/>
      <c r="BU542" s="96"/>
      <c r="BV542" s="96"/>
      <c r="BW542" s="96"/>
      <c r="BX542" s="96"/>
      <c r="BY542" s="96"/>
      <c r="BZ542" s="96"/>
      <c r="CA542" s="96"/>
      <c r="CB542" s="96"/>
      <c r="CC542" s="96"/>
      <c r="CD542" s="96"/>
      <c r="CE542" s="96"/>
      <c r="CF542" s="96"/>
    </row>
    <row r="543" spans="1:84" ht="13.2">
      <c r="A543" s="96"/>
      <c r="B543" s="96"/>
      <c r="C543" s="96"/>
      <c r="D543" s="96"/>
      <c r="E543" s="96"/>
      <c r="F543" s="124"/>
      <c r="G543" s="96"/>
      <c r="H543" s="96"/>
      <c r="I543" s="96"/>
      <c r="J543" s="96"/>
      <c r="K543" s="96"/>
      <c r="L543" s="96"/>
      <c r="M543" s="96"/>
      <c r="N543" s="96"/>
      <c r="O543" s="96"/>
      <c r="P543" s="96"/>
      <c r="Q543" s="96"/>
      <c r="R543" s="96"/>
      <c r="S543" s="96"/>
      <c r="T543" s="96"/>
      <c r="U543" s="96"/>
      <c r="V543" s="96"/>
      <c r="W543" s="96"/>
      <c r="X543" s="96"/>
      <c r="Y543" s="96"/>
      <c r="Z543" s="96"/>
      <c r="AA543" s="96"/>
      <c r="AB543" s="96"/>
      <c r="AC543" s="96"/>
      <c r="AD543" s="96"/>
      <c r="AE543" s="96"/>
      <c r="AF543" s="96"/>
      <c r="AG543" s="96"/>
      <c r="AH543" s="96"/>
      <c r="AI543" s="96"/>
      <c r="AJ543" s="96"/>
      <c r="AK543" s="96"/>
      <c r="AL543" s="96"/>
      <c r="AM543" s="262"/>
      <c r="AN543" s="96"/>
      <c r="AO543" s="264"/>
      <c r="AP543" s="96"/>
      <c r="AQ543" s="96"/>
      <c r="AR543" s="96"/>
      <c r="AS543" s="96"/>
      <c r="AT543" s="96"/>
      <c r="AU543" s="96"/>
      <c r="AV543" s="96"/>
      <c r="AW543" s="96"/>
      <c r="AX543" s="96"/>
      <c r="AY543" s="96"/>
      <c r="AZ543" s="96"/>
      <c r="BA543" s="96"/>
      <c r="BB543" s="96"/>
      <c r="BC543" s="96"/>
      <c r="BD543" s="96"/>
      <c r="BE543" s="96"/>
      <c r="BF543" s="96"/>
      <c r="BG543" s="96"/>
      <c r="BH543" s="96"/>
      <c r="BI543" s="96"/>
      <c r="BJ543" s="96"/>
      <c r="BK543" s="96"/>
      <c r="BL543" s="96"/>
      <c r="BM543" s="96"/>
      <c r="BN543" s="96"/>
      <c r="BO543" s="96"/>
      <c r="BP543" s="96"/>
      <c r="BQ543" s="96"/>
      <c r="BR543" s="96"/>
      <c r="BS543" s="96"/>
      <c r="BT543" s="96"/>
      <c r="BU543" s="96"/>
      <c r="BV543" s="96"/>
      <c r="BW543" s="96"/>
      <c r="BX543" s="96"/>
      <c r="BY543" s="96"/>
      <c r="BZ543" s="96"/>
      <c r="CA543" s="96"/>
      <c r="CB543" s="96"/>
      <c r="CC543" s="96"/>
      <c r="CD543" s="96"/>
      <c r="CE543" s="96"/>
      <c r="CF543" s="96"/>
    </row>
    <row r="544" spans="1:84" ht="13.2">
      <c r="A544" s="96"/>
      <c r="B544" s="96"/>
      <c r="C544" s="96"/>
      <c r="D544" s="96"/>
      <c r="E544" s="96"/>
      <c r="F544" s="124"/>
      <c r="G544" s="96"/>
      <c r="H544" s="96"/>
      <c r="I544" s="96"/>
      <c r="J544" s="96"/>
      <c r="K544" s="96"/>
      <c r="L544" s="96"/>
      <c r="M544" s="96"/>
      <c r="N544" s="96"/>
      <c r="O544" s="96"/>
      <c r="P544" s="96"/>
      <c r="Q544" s="96"/>
      <c r="R544" s="96"/>
      <c r="S544" s="96"/>
      <c r="T544" s="96"/>
      <c r="U544" s="96"/>
      <c r="V544" s="96"/>
      <c r="W544" s="96"/>
      <c r="X544" s="96"/>
      <c r="Y544" s="96"/>
      <c r="Z544" s="96"/>
      <c r="AA544" s="96"/>
      <c r="AB544" s="96"/>
      <c r="AC544" s="96"/>
      <c r="AD544" s="96"/>
      <c r="AE544" s="96"/>
      <c r="AF544" s="96"/>
      <c r="AG544" s="96"/>
      <c r="AH544" s="96"/>
      <c r="AI544" s="96"/>
      <c r="AJ544" s="96"/>
      <c r="AK544" s="96"/>
      <c r="AL544" s="96"/>
      <c r="AM544" s="262"/>
      <c r="AN544" s="96"/>
      <c r="AO544" s="264"/>
      <c r="AP544" s="96"/>
      <c r="AQ544" s="96"/>
      <c r="AR544" s="96"/>
      <c r="AS544" s="96"/>
      <c r="AT544" s="96"/>
      <c r="AU544" s="96"/>
      <c r="AV544" s="96"/>
      <c r="AW544" s="96"/>
      <c r="AX544" s="96"/>
      <c r="AY544" s="96"/>
      <c r="AZ544" s="96"/>
      <c r="BA544" s="96"/>
      <c r="BB544" s="96"/>
      <c r="BC544" s="96"/>
      <c r="BD544" s="96"/>
      <c r="BE544" s="96"/>
      <c r="BF544" s="96"/>
      <c r="BG544" s="96"/>
      <c r="BH544" s="96"/>
      <c r="BI544" s="96"/>
      <c r="BJ544" s="96"/>
      <c r="BK544" s="96"/>
      <c r="BL544" s="96"/>
      <c r="BM544" s="96"/>
      <c r="BN544" s="96"/>
      <c r="BO544" s="96"/>
      <c r="BP544" s="96"/>
      <c r="BQ544" s="96"/>
      <c r="BR544" s="96"/>
      <c r="BS544" s="96"/>
      <c r="BT544" s="96"/>
      <c r="BU544" s="96"/>
      <c r="BV544" s="96"/>
      <c r="BW544" s="96"/>
      <c r="BX544" s="96"/>
      <c r="BY544" s="96"/>
      <c r="BZ544" s="96"/>
      <c r="CA544" s="96"/>
      <c r="CB544" s="96"/>
      <c r="CC544" s="96"/>
      <c r="CD544" s="96"/>
      <c r="CE544" s="96"/>
      <c r="CF544" s="96"/>
    </row>
    <row r="545" spans="1:84" ht="13.2">
      <c r="A545" s="96"/>
      <c r="B545" s="96"/>
      <c r="C545" s="96"/>
      <c r="D545" s="96"/>
      <c r="E545" s="96"/>
      <c r="F545" s="124"/>
      <c r="G545" s="96"/>
      <c r="H545" s="96"/>
      <c r="I545" s="96"/>
      <c r="J545" s="96"/>
      <c r="K545" s="96"/>
      <c r="L545" s="96"/>
      <c r="M545" s="96"/>
      <c r="N545" s="96"/>
      <c r="O545" s="96"/>
      <c r="P545" s="96"/>
      <c r="Q545" s="96"/>
      <c r="R545" s="96"/>
      <c r="S545" s="96"/>
      <c r="T545" s="96"/>
      <c r="U545" s="96"/>
      <c r="V545" s="96"/>
      <c r="W545" s="96"/>
      <c r="X545" s="96"/>
      <c r="Y545" s="96"/>
      <c r="Z545" s="96"/>
      <c r="AA545" s="96"/>
      <c r="AB545" s="96"/>
      <c r="AC545" s="96"/>
      <c r="AD545" s="96"/>
      <c r="AE545" s="96"/>
      <c r="AF545" s="96"/>
      <c r="AG545" s="96"/>
      <c r="AH545" s="96"/>
      <c r="AI545" s="96"/>
      <c r="AJ545" s="96"/>
      <c r="AK545" s="96"/>
      <c r="AL545" s="96"/>
      <c r="AM545" s="262"/>
      <c r="AN545" s="96"/>
      <c r="AO545" s="264"/>
      <c r="AP545" s="96"/>
      <c r="AQ545" s="96"/>
      <c r="AR545" s="96"/>
      <c r="AS545" s="96"/>
      <c r="AT545" s="96"/>
      <c r="AU545" s="96"/>
      <c r="AV545" s="96"/>
      <c r="AW545" s="96"/>
      <c r="AX545" s="96"/>
      <c r="AY545" s="96"/>
      <c r="AZ545" s="96"/>
      <c r="BA545" s="96"/>
      <c r="BB545" s="96"/>
      <c r="BC545" s="96"/>
      <c r="BD545" s="96"/>
      <c r="BE545" s="96"/>
      <c r="BF545" s="96"/>
      <c r="BG545" s="96"/>
      <c r="BH545" s="96"/>
      <c r="BI545" s="96"/>
      <c r="BJ545" s="96"/>
      <c r="BK545" s="96"/>
      <c r="BL545" s="96"/>
      <c r="BM545" s="96"/>
      <c r="BN545" s="96"/>
      <c r="BO545" s="96"/>
      <c r="BP545" s="96"/>
      <c r="BQ545" s="96"/>
      <c r="BR545" s="96"/>
      <c r="BS545" s="96"/>
      <c r="BT545" s="96"/>
      <c r="BU545" s="96"/>
      <c r="BV545" s="96"/>
      <c r="BW545" s="96"/>
      <c r="BX545" s="96"/>
      <c r="BY545" s="96"/>
      <c r="BZ545" s="96"/>
      <c r="CA545" s="96"/>
      <c r="CB545" s="96"/>
      <c r="CC545" s="96"/>
      <c r="CD545" s="96"/>
      <c r="CE545" s="96"/>
      <c r="CF545" s="96"/>
    </row>
    <row r="546" spans="1:84" ht="13.2">
      <c r="A546" s="96"/>
      <c r="B546" s="96"/>
      <c r="C546" s="96"/>
      <c r="D546" s="96"/>
      <c r="E546" s="96"/>
      <c r="F546" s="124"/>
      <c r="G546" s="96"/>
      <c r="H546" s="96"/>
      <c r="I546" s="96"/>
      <c r="J546" s="96"/>
      <c r="K546" s="96"/>
      <c r="L546" s="96"/>
      <c r="M546" s="96"/>
      <c r="N546" s="96"/>
      <c r="O546" s="96"/>
      <c r="P546" s="96"/>
      <c r="Q546" s="96"/>
      <c r="R546" s="96"/>
      <c r="S546" s="96"/>
      <c r="T546" s="96"/>
      <c r="U546" s="96"/>
      <c r="V546" s="96"/>
      <c r="W546" s="96"/>
      <c r="X546" s="96"/>
      <c r="Y546" s="96"/>
      <c r="Z546" s="96"/>
      <c r="AA546" s="96"/>
      <c r="AB546" s="96"/>
      <c r="AC546" s="96"/>
      <c r="AD546" s="96"/>
      <c r="AE546" s="96"/>
      <c r="AF546" s="96"/>
      <c r="AG546" s="96"/>
      <c r="AH546" s="96"/>
      <c r="AI546" s="96"/>
      <c r="AJ546" s="96"/>
      <c r="AK546" s="96"/>
      <c r="AL546" s="96"/>
      <c r="AM546" s="262"/>
      <c r="AN546" s="96"/>
      <c r="AO546" s="264"/>
      <c r="AP546" s="96"/>
      <c r="AQ546" s="96"/>
      <c r="AR546" s="96"/>
      <c r="AS546" s="96"/>
      <c r="AT546" s="96"/>
      <c r="AU546" s="96"/>
      <c r="AV546" s="96"/>
      <c r="AW546" s="96"/>
      <c r="AX546" s="96"/>
      <c r="AY546" s="96"/>
      <c r="AZ546" s="96"/>
      <c r="BA546" s="96"/>
      <c r="BB546" s="96"/>
      <c r="BC546" s="96"/>
      <c r="BD546" s="96"/>
      <c r="BE546" s="96"/>
      <c r="BF546" s="96"/>
      <c r="BG546" s="96"/>
      <c r="BH546" s="96"/>
      <c r="BI546" s="96"/>
      <c r="BJ546" s="96"/>
      <c r="BK546" s="96"/>
      <c r="BL546" s="96"/>
      <c r="BM546" s="96"/>
      <c r="BN546" s="96"/>
      <c r="BO546" s="96"/>
      <c r="BP546" s="96"/>
      <c r="BQ546" s="96"/>
      <c r="BR546" s="96"/>
      <c r="BS546" s="96"/>
      <c r="BT546" s="96"/>
      <c r="BU546" s="96"/>
      <c r="BV546" s="96"/>
      <c r="BW546" s="96"/>
      <c r="BX546" s="96"/>
      <c r="BY546" s="96"/>
      <c r="BZ546" s="96"/>
      <c r="CA546" s="96"/>
      <c r="CB546" s="96"/>
      <c r="CC546" s="96"/>
      <c r="CD546" s="96"/>
      <c r="CE546" s="96"/>
      <c r="CF546" s="96"/>
    </row>
    <row r="547" spans="1:84" ht="13.2">
      <c r="A547" s="96"/>
      <c r="B547" s="96"/>
      <c r="C547" s="96"/>
      <c r="D547" s="96"/>
      <c r="E547" s="96"/>
      <c r="F547" s="124"/>
      <c r="G547" s="96"/>
      <c r="H547" s="96"/>
      <c r="I547" s="96"/>
      <c r="J547" s="96"/>
      <c r="K547" s="96"/>
      <c r="L547" s="96"/>
      <c r="M547" s="96"/>
      <c r="N547" s="96"/>
      <c r="O547" s="96"/>
      <c r="P547" s="96"/>
      <c r="Q547" s="96"/>
      <c r="R547" s="96"/>
      <c r="S547" s="96"/>
      <c r="T547" s="96"/>
      <c r="U547" s="96"/>
      <c r="V547" s="96"/>
      <c r="W547" s="96"/>
      <c r="X547" s="96"/>
      <c r="Y547" s="96"/>
      <c r="Z547" s="96"/>
      <c r="AA547" s="96"/>
      <c r="AB547" s="96"/>
      <c r="AC547" s="96"/>
      <c r="AD547" s="96"/>
      <c r="AE547" s="96"/>
      <c r="AF547" s="96"/>
      <c r="AG547" s="96"/>
      <c r="AH547" s="96"/>
      <c r="AI547" s="96"/>
      <c r="AJ547" s="96"/>
      <c r="AK547" s="96"/>
      <c r="AL547" s="96"/>
      <c r="AM547" s="262"/>
      <c r="AN547" s="96"/>
      <c r="AO547" s="264"/>
      <c r="AP547" s="96"/>
      <c r="AQ547" s="96"/>
      <c r="AR547" s="96"/>
      <c r="AS547" s="96"/>
      <c r="AT547" s="96"/>
      <c r="AU547" s="96"/>
      <c r="AV547" s="96"/>
      <c r="AW547" s="96"/>
      <c r="AX547" s="96"/>
      <c r="AY547" s="96"/>
      <c r="AZ547" s="96"/>
      <c r="BA547" s="96"/>
      <c r="BB547" s="96"/>
      <c r="BC547" s="96"/>
      <c r="BD547" s="96"/>
      <c r="BE547" s="96"/>
      <c r="BF547" s="96"/>
      <c r="BG547" s="96"/>
      <c r="BH547" s="96"/>
      <c r="BI547" s="96"/>
      <c r="BJ547" s="96"/>
      <c r="BK547" s="96"/>
      <c r="BL547" s="96"/>
      <c r="BM547" s="96"/>
      <c r="BN547" s="96"/>
      <c r="BO547" s="96"/>
      <c r="BP547" s="96"/>
      <c r="BQ547" s="96"/>
      <c r="BR547" s="96"/>
      <c r="BS547" s="96"/>
      <c r="BT547" s="96"/>
      <c r="BU547" s="96"/>
      <c r="BV547" s="96"/>
      <c r="BW547" s="96"/>
      <c r="BX547" s="96"/>
      <c r="BY547" s="96"/>
      <c r="BZ547" s="96"/>
      <c r="CA547" s="96"/>
      <c r="CB547" s="96"/>
      <c r="CC547" s="96"/>
      <c r="CD547" s="96"/>
      <c r="CE547" s="96"/>
      <c r="CF547" s="96"/>
    </row>
    <row r="548" spans="1:84" ht="13.2">
      <c r="A548" s="96"/>
      <c r="B548" s="96"/>
      <c r="C548" s="96"/>
      <c r="D548" s="96"/>
      <c r="E548" s="96"/>
      <c r="F548" s="124"/>
      <c r="G548" s="96"/>
      <c r="H548" s="96"/>
      <c r="I548" s="96"/>
      <c r="J548" s="96"/>
      <c r="K548" s="96"/>
      <c r="L548" s="96"/>
      <c r="M548" s="96"/>
      <c r="N548" s="96"/>
      <c r="O548" s="96"/>
      <c r="P548" s="96"/>
      <c r="Q548" s="96"/>
      <c r="R548" s="96"/>
      <c r="S548" s="96"/>
      <c r="T548" s="96"/>
      <c r="U548" s="96"/>
      <c r="V548" s="96"/>
      <c r="W548" s="96"/>
      <c r="X548" s="96"/>
      <c r="Y548" s="96"/>
      <c r="Z548" s="96"/>
      <c r="AA548" s="96"/>
      <c r="AB548" s="96"/>
      <c r="AC548" s="96"/>
      <c r="AD548" s="96"/>
      <c r="AE548" s="96"/>
      <c r="AF548" s="96"/>
      <c r="AG548" s="96"/>
      <c r="AH548" s="96"/>
      <c r="AI548" s="96"/>
      <c r="AJ548" s="96"/>
      <c r="AK548" s="96"/>
      <c r="AL548" s="96"/>
      <c r="AM548" s="262"/>
      <c r="AN548" s="96"/>
      <c r="AO548" s="264"/>
      <c r="AP548" s="96"/>
      <c r="AQ548" s="96"/>
      <c r="AR548" s="96"/>
      <c r="AS548" s="96"/>
      <c r="AT548" s="96"/>
      <c r="AU548" s="96"/>
      <c r="AV548" s="96"/>
      <c r="AW548" s="96"/>
      <c r="AX548" s="96"/>
      <c r="AY548" s="96"/>
      <c r="AZ548" s="96"/>
      <c r="BA548" s="96"/>
      <c r="BB548" s="96"/>
      <c r="BC548" s="96"/>
      <c r="BD548" s="96"/>
      <c r="BE548" s="96"/>
      <c r="BF548" s="96"/>
      <c r="BG548" s="96"/>
      <c r="BH548" s="96"/>
      <c r="BI548" s="96"/>
      <c r="BJ548" s="96"/>
      <c r="BK548" s="96"/>
      <c r="BL548" s="96"/>
      <c r="BM548" s="96"/>
      <c r="BN548" s="96"/>
      <c r="BO548" s="96"/>
      <c r="BP548" s="96"/>
      <c r="BQ548" s="96"/>
      <c r="BR548" s="96"/>
      <c r="BS548" s="96"/>
      <c r="BT548" s="96"/>
      <c r="BU548" s="96"/>
      <c r="BV548" s="96"/>
      <c r="BW548" s="96"/>
      <c r="BX548" s="96"/>
      <c r="BY548" s="96"/>
      <c r="BZ548" s="96"/>
      <c r="CA548" s="96"/>
      <c r="CB548" s="96"/>
      <c r="CC548" s="96"/>
      <c r="CD548" s="96"/>
      <c r="CE548" s="96"/>
      <c r="CF548" s="96"/>
    </row>
    <row r="549" spans="1:84" ht="13.2">
      <c r="A549" s="96"/>
      <c r="B549" s="96"/>
      <c r="C549" s="96"/>
      <c r="D549" s="96"/>
      <c r="E549" s="96"/>
      <c r="F549" s="124"/>
      <c r="G549" s="96"/>
      <c r="H549" s="96"/>
      <c r="I549" s="96"/>
      <c r="J549" s="96"/>
      <c r="K549" s="96"/>
      <c r="L549" s="96"/>
      <c r="M549" s="96"/>
      <c r="N549" s="96"/>
      <c r="O549" s="96"/>
      <c r="P549" s="96"/>
      <c r="Q549" s="96"/>
      <c r="R549" s="96"/>
      <c r="S549" s="96"/>
      <c r="T549" s="96"/>
      <c r="U549" s="96"/>
      <c r="V549" s="96"/>
      <c r="W549" s="96"/>
      <c r="X549" s="96"/>
      <c r="Y549" s="96"/>
      <c r="Z549" s="96"/>
      <c r="AA549" s="96"/>
      <c r="AB549" s="96"/>
      <c r="AC549" s="96"/>
      <c r="AD549" s="96"/>
      <c r="AE549" s="96"/>
      <c r="AF549" s="96"/>
      <c r="AG549" s="96"/>
      <c r="AH549" s="96"/>
      <c r="AI549" s="96"/>
      <c r="AJ549" s="96"/>
      <c r="AK549" s="96"/>
      <c r="AL549" s="96"/>
      <c r="AM549" s="262"/>
      <c r="AN549" s="96"/>
      <c r="AO549" s="264"/>
      <c r="AP549" s="96"/>
      <c r="AQ549" s="96"/>
      <c r="AR549" s="96"/>
      <c r="AS549" s="96"/>
      <c r="AT549" s="96"/>
      <c r="AU549" s="96"/>
      <c r="AV549" s="96"/>
      <c r="AW549" s="96"/>
      <c r="AX549" s="96"/>
      <c r="AY549" s="96"/>
      <c r="AZ549" s="96"/>
      <c r="BA549" s="96"/>
      <c r="BB549" s="96"/>
      <c r="BC549" s="96"/>
      <c r="BD549" s="96"/>
      <c r="BE549" s="96"/>
      <c r="BF549" s="96"/>
      <c r="BG549" s="96"/>
      <c r="BH549" s="96"/>
      <c r="BI549" s="96"/>
      <c r="BJ549" s="96"/>
      <c r="BK549" s="96"/>
      <c r="BL549" s="96"/>
      <c r="BM549" s="96"/>
      <c r="BN549" s="96"/>
      <c r="BO549" s="96"/>
      <c r="BP549" s="96"/>
      <c r="BQ549" s="96"/>
      <c r="BR549" s="96"/>
      <c r="BS549" s="96"/>
      <c r="BT549" s="96"/>
      <c r="BU549" s="96"/>
      <c r="BV549" s="96"/>
      <c r="BW549" s="96"/>
      <c r="BX549" s="96"/>
      <c r="BY549" s="96"/>
      <c r="BZ549" s="96"/>
      <c r="CA549" s="96"/>
      <c r="CB549" s="96"/>
      <c r="CC549" s="96"/>
      <c r="CD549" s="96"/>
      <c r="CE549" s="96"/>
      <c r="CF549" s="96"/>
    </row>
    <row r="550" spans="1:84" ht="13.2">
      <c r="A550" s="96"/>
      <c r="B550" s="96"/>
      <c r="C550" s="96"/>
      <c r="D550" s="96"/>
      <c r="E550" s="96"/>
      <c r="F550" s="124"/>
      <c r="G550" s="96"/>
      <c r="H550" s="96"/>
      <c r="I550" s="96"/>
      <c r="J550" s="96"/>
      <c r="K550" s="96"/>
      <c r="L550" s="96"/>
      <c r="M550" s="96"/>
      <c r="N550" s="96"/>
      <c r="O550" s="96"/>
      <c r="P550" s="96"/>
      <c r="Q550" s="96"/>
      <c r="R550" s="96"/>
      <c r="S550" s="96"/>
      <c r="T550" s="96"/>
      <c r="U550" s="96"/>
      <c r="V550" s="96"/>
      <c r="W550" s="96"/>
      <c r="X550" s="96"/>
      <c r="Y550" s="96"/>
      <c r="Z550" s="96"/>
      <c r="AA550" s="96"/>
      <c r="AB550" s="96"/>
      <c r="AC550" s="96"/>
      <c r="AD550" s="96"/>
      <c r="AE550" s="96"/>
      <c r="AF550" s="96"/>
      <c r="AG550" s="96"/>
      <c r="AH550" s="96"/>
      <c r="AI550" s="96"/>
      <c r="AJ550" s="96"/>
      <c r="AK550" s="96"/>
      <c r="AL550" s="96"/>
      <c r="AM550" s="262"/>
      <c r="AN550" s="96"/>
      <c r="AO550" s="264"/>
      <c r="AP550" s="96"/>
      <c r="AQ550" s="96"/>
      <c r="AR550" s="96"/>
      <c r="AS550" s="96"/>
      <c r="AT550" s="96"/>
      <c r="AU550" s="96"/>
      <c r="AV550" s="96"/>
      <c r="AW550" s="96"/>
      <c r="AX550" s="96"/>
      <c r="AY550" s="96"/>
      <c r="AZ550" s="96"/>
      <c r="BA550" s="96"/>
      <c r="BB550" s="96"/>
      <c r="BC550" s="96"/>
      <c r="BD550" s="96"/>
      <c r="BE550" s="96"/>
      <c r="BF550" s="96"/>
      <c r="BG550" s="96"/>
      <c r="BH550" s="96"/>
      <c r="BI550" s="96"/>
      <c r="BJ550" s="96"/>
      <c r="BK550" s="96"/>
      <c r="BL550" s="96"/>
      <c r="BM550" s="96"/>
      <c r="BN550" s="96"/>
      <c r="BO550" s="96"/>
      <c r="BP550" s="96"/>
      <c r="BQ550" s="96"/>
      <c r="BR550" s="96"/>
      <c r="BS550" s="96"/>
      <c r="BT550" s="96"/>
      <c r="BU550" s="96"/>
      <c r="BV550" s="96"/>
      <c r="BW550" s="96"/>
      <c r="BX550" s="96"/>
      <c r="BY550" s="96"/>
      <c r="BZ550" s="96"/>
      <c r="CA550" s="96"/>
      <c r="CB550" s="96"/>
      <c r="CC550" s="96"/>
      <c r="CD550" s="96"/>
      <c r="CE550" s="96"/>
      <c r="CF550" s="96"/>
    </row>
    <row r="551" spans="1:84" ht="13.2">
      <c r="A551" s="96"/>
      <c r="B551" s="96"/>
      <c r="C551" s="96"/>
      <c r="D551" s="96"/>
      <c r="E551" s="96"/>
      <c r="F551" s="124"/>
      <c r="G551" s="96"/>
      <c r="H551" s="96"/>
      <c r="I551" s="96"/>
      <c r="J551" s="96"/>
      <c r="K551" s="96"/>
      <c r="L551" s="96"/>
      <c r="M551" s="96"/>
      <c r="N551" s="96"/>
      <c r="O551" s="96"/>
      <c r="P551" s="96"/>
      <c r="Q551" s="96"/>
      <c r="R551" s="96"/>
      <c r="S551" s="96"/>
      <c r="T551" s="96"/>
      <c r="U551" s="96"/>
      <c r="V551" s="96"/>
      <c r="W551" s="96"/>
      <c r="X551" s="96"/>
      <c r="Y551" s="96"/>
      <c r="Z551" s="96"/>
      <c r="AA551" s="96"/>
      <c r="AB551" s="96"/>
      <c r="AC551" s="96"/>
      <c r="AD551" s="96"/>
      <c r="AE551" s="96"/>
      <c r="AF551" s="96"/>
      <c r="AG551" s="96"/>
      <c r="AH551" s="96"/>
      <c r="AI551" s="96"/>
      <c r="AJ551" s="96"/>
      <c r="AK551" s="96"/>
      <c r="AL551" s="96"/>
      <c r="AM551" s="262"/>
      <c r="AN551" s="96"/>
      <c r="AO551" s="264"/>
      <c r="AP551" s="96"/>
      <c r="AQ551" s="96"/>
      <c r="AR551" s="96"/>
      <c r="AS551" s="96"/>
      <c r="AT551" s="96"/>
      <c r="AU551" s="96"/>
      <c r="AV551" s="96"/>
      <c r="AW551" s="96"/>
      <c r="AX551" s="96"/>
      <c r="AY551" s="96"/>
      <c r="AZ551" s="96"/>
      <c r="BA551" s="96"/>
      <c r="BB551" s="96"/>
      <c r="BC551" s="96"/>
      <c r="BD551" s="96"/>
      <c r="BE551" s="96"/>
      <c r="BF551" s="96"/>
      <c r="BG551" s="96"/>
      <c r="BH551" s="96"/>
      <c r="BI551" s="96"/>
      <c r="BJ551" s="96"/>
      <c r="BK551" s="96"/>
      <c r="BL551" s="96"/>
      <c r="BM551" s="96"/>
      <c r="BN551" s="96"/>
      <c r="BO551" s="96"/>
      <c r="BP551" s="96"/>
      <c r="BQ551" s="96"/>
      <c r="BR551" s="96"/>
      <c r="BS551" s="96"/>
      <c r="BT551" s="96"/>
      <c r="BU551" s="96"/>
      <c r="BV551" s="96"/>
      <c r="BW551" s="96"/>
      <c r="BX551" s="96"/>
      <c r="BY551" s="96"/>
      <c r="BZ551" s="96"/>
      <c r="CA551" s="96"/>
      <c r="CB551" s="96"/>
      <c r="CC551" s="96"/>
      <c r="CD551" s="96"/>
      <c r="CE551" s="96"/>
      <c r="CF551" s="96"/>
    </row>
    <row r="552" spans="1:84" ht="13.2">
      <c r="A552" s="96"/>
      <c r="B552" s="96"/>
      <c r="C552" s="96"/>
      <c r="D552" s="96"/>
      <c r="E552" s="96"/>
      <c r="F552" s="124"/>
      <c r="G552" s="96"/>
      <c r="H552" s="96"/>
      <c r="I552" s="96"/>
      <c r="J552" s="96"/>
      <c r="K552" s="96"/>
      <c r="L552" s="96"/>
      <c r="M552" s="96"/>
      <c r="N552" s="96"/>
      <c r="O552" s="96"/>
      <c r="P552" s="96"/>
      <c r="Q552" s="96"/>
      <c r="R552" s="96"/>
      <c r="S552" s="96"/>
      <c r="T552" s="96"/>
      <c r="U552" s="96"/>
      <c r="V552" s="96"/>
      <c r="W552" s="96"/>
      <c r="X552" s="96"/>
      <c r="Y552" s="96"/>
      <c r="Z552" s="96"/>
      <c r="AA552" s="96"/>
      <c r="AB552" s="96"/>
      <c r="AC552" s="96"/>
      <c r="AD552" s="96"/>
      <c r="AE552" s="96"/>
      <c r="AF552" s="96"/>
      <c r="AG552" s="96"/>
      <c r="AH552" s="96"/>
      <c r="AI552" s="96"/>
      <c r="AJ552" s="96"/>
      <c r="AK552" s="96"/>
      <c r="AL552" s="96"/>
      <c r="AM552" s="262"/>
      <c r="AN552" s="96"/>
      <c r="AO552" s="264"/>
      <c r="AP552" s="96"/>
      <c r="AQ552" s="96"/>
      <c r="AR552" s="96"/>
      <c r="AS552" s="96"/>
      <c r="AT552" s="96"/>
      <c r="AU552" s="96"/>
      <c r="AV552" s="96"/>
      <c r="AW552" s="96"/>
      <c r="AX552" s="96"/>
      <c r="AY552" s="96"/>
      <c r="AZ552" s="96"/>
      <c r="BA552" s="96"/>
      <c r="BB552" s="96"/>
      <c r="BC552" s="96"/>
      <c r="BD552" s="96"/>
      <c r="BE552" s="96"/>
      <c r="BF552" s="96"/>
      <c r="BG552" s="96"/>
      <c r="BH552" s="96"/>
      <c r="BI552" s="96"/>
      <c r="BJ552" s="96"/>
      <c r="BK552" s="96"/>
      <c r="BL552" s="96"/>
      <c r="BM552" s="96"/>
      <c r="BN552" s="96"/>
      <c r="BO552" s="96"/>
      <c r="BP552" s="96"/>
      <c r="BQ552" s="96"/>
      <c r="BR552" s="96"/>
      <c r="BS552" s="96"/>
      <c r="BT552" s="96"/>
      <c r="BU552" s="96"/>
      <c r="BV552" s="96"/>
      <c r="BW552" s="96"/>
      <c r="BX552" s="96"/>
      <c r="BY552" s="96"/>
      <c r="BZ552" s="96"/>
      <c r="CA552" s="96"/>
      <c r="CB552" s="96"/>
      <c r="CC552" s="96"/>
      <c r="CD552" s="96"/>
      <c r="CE552" s="96"/>
      <c r="CF552" s="96"/>
    </row>
    <row r="553" spans="1:84" ht="13.2">
      <c r="A553" s="96"/>
      <c r="B553" s="96"/>
      <c r="C553" s="96"/>
      <c r="D553" s="96"/>
      <c r="E553" s="96"/>
      <c r="F553" s="124"/>
      <c r="G553" s="96"/>
      <c r="H553" s="96"/>
      <c r="I553" s="96"/>
      <c r="J553" s="96"/>
      <c r="K553" s="96"/>
      <c r="L553" s="96"/>
      <c r="M553" s="96"/>
      <c r="N553" s="96"/>
      <c r="O553" s="96"/>
      <c r="P553" s="96"/>
      <c r="Q553" s="96"/>
      <c r="R553" s="96"/>
      <c r="S553" s="96"/>
      <c r="T553" s="96"/>
      <c r="U553" s="96"/>
      <c r="V553" s="96"/>
      <c r="W553" s="96"/>
      <c r="X553" s="96"/>
      <c r="Y553" s="96"/>
      <c r="Z553" s="96"/>
      <c r="AA553" s="96"/>
      <c r="AB553" s="96"/>
      <c r="AC553" s="96"/>
      <c r="AD553" s="96"/>
      <c r="AE553" s="96"/>
      <c r="AF553" s="96"/>
      <c r="AG553" s="96"/>
      <c r="AH553" s="96"/>
      <c r="AI553" s="96"/>
      <c r="AJ553" s="96"/>
      <c r="AK553" s="96"/>
      <c r="AL553" s="96"/>
      <c r="AM553" s="262"/>
      <c r="AN553" s="96"/>
      <c r="AO553" s="264"/>
      <c r="AP553" s="96"/>
      <c r="AQ553" s="96"/>
      <c r="AR553" s="96"/>
      <c r="AS553" s="96"/>
      <c r="AT553" s="96"/>
      <c r="AU553" s="96"/>
      <c r="AV553" s="96"/>
      <c r="AW553" s="96"/>
      <c r="AX553" s="96"/>
      <c r="AY553" s="96"/>
      <c r="AZ553" s="96"/>
      <c r="BA553" s="96"/>
      <c r="BB553" s="96"/>
      <c r="BC553" s="96"/>
      <c r="BD553" s="96"/>
      <c r="BE553" s="96"/>
      <c r="BF553" s="96"/>
      <c r="BG553" s="96"/>
      <c r="BH553" s="96"/>
      <c r="BI553" s="96"/>
      <c r="BJ553" s="96"/>
      <c r="BK553" s="96"/>
      <c r="BL553" s="96"/>
      <c r="BM553" s="96"/>
      <c r="BN553" s="96"/>
      <c r="BO553" s="96"/>
      <c r="BP553" s="96"/>
      <c r="BQ553" s="96"/>
      <c r="BR553" s="96"/>
      <c r="BS553" s="96"/>
      <c r="BT553" s="96"/>
      <c r="BU553" s="96"/>
      <c r="BV553" s="96"/>
      <c r="BW553" s="96"/>
      <c r="BX553" s="96"/>
      <c r="BY553" s="96"/>
      <c r="BZ553" s="96"/>
      <c r="CA553" s="96"/>
      <c r="CB553" s="96"/>
      <c r="CC553" s="96"/>
      <c r="CD553" s="96"/>
      <c r="CE553" s="96"/>
      <c r="CF553" s="96"/>
    </row>
    <row r="554" spans="1:84" ht="13.2">
      <c r="A554" s="96"/>
      <c r="B554" s="96"/>
      <c r="C554" s="96"/>
      <c r="D554" s="96"/>
      <c r="E554" s="96"/>
      <c r="F554" s="124"/>
      <c r="G554" s="96"/>
      <c r="H554" s="96"/>
      <c r="I554" s="96"/>
      <c r="J554" s="96"/>
      <c r="K554" s="96"/>
      <c r="L554" s="96"/>
      <c r="M554" s="96"/>
      <c r="N554" s="96"/>
      <c r="O554" s="96"/>
      <c r="P554" s="96"/>
      <c r="Q554" s="96"/>
      <c r="R554" s="96"/>
      <c r="S554" s="96"/>
      <c r="T554" s="96"/>
      <c r="U554" s="96"/>
      <c r="V554" s="96"/>
      <c r="W554" s="96"/>
      <c r="X554" s="96"/>
      <c r="Y554" s="96"/>
      <c r="Z554" s="96"/>
      <c r="AA554" s="96"/>
      <c r="AB554" s="96"/>
      <c r="AC554" s="96"/>
      <c r="AD554" s="96"/>
      <c r="AE554" s="96"/>
      <c r="AF554" s="96"/>
      <c r="AG554" s="96"/>
      <c r="AH554" s="96"/>
      <c r="AI554" s="96"/>
      <c r="AJ554" s="96"/>
      <c r="AK554" s="96"/>
      <c r="AL554" s="96"/>
      <c r="AM554" s="262"/>
      <c r="AN554" s="96"/>
      <c r="AO554" s="264"/>
      <c r="AP554" s="96"/>
      <c r="AQ554" s="96"/>
      <c r="AR554" s="96"/>
      <c r="AS554" s="96"/>
      <c r="AT554" s="96"/>
      <c r="AU554" s="96"/>
      <c r="AV554" s="96"/>
      <c r="AW554" s="96"/>
      <c r="AX554" s="96"/>
      <c r="AY554" s="96"/>
      <c r="AZ554" s="96"/>
      <c r="BA554" s="96"/>
      <c r="BB554" s="96"/>
      <c r="BC554" s="96"/>
      <c r="BD554" s="96"/>
      <c r="BE554" s="96"/>
      <c r="BF554" s="96"/>
      <c r="BG554" s="96"/>
      <c r="BH554" s="96"/>
      <c r="BI554" s="96"/>
      <c r="BJ554" s="96"/>
      <c r="BK554" s="96"/>
      <c r="BL554" s="96"/>
      <c r="BM554" s="96"/>
      <c r="BN554" s="96"/>
      <c r="BO554" s="96"/>
      <c r="BP554" s="96"/>
      <c r="BQ554" s="96"/>
      <c r="BR554" s="96"/>
      <c r="BS554" s="96"/>
      <c r="BT554" s="96"/>
      <c r="BU554" s="96"/>
      <c r="BV554" s="96"/>
      <c r="BW554" s="96"/>
      <c r="BX554" s="96"/>
      <c r="BY554" s="96"/>
      <c r="BZ554" s="96"/>
      <c r="CA554" s="96"/>
      <c r="CB554" s="96"/>
      <c r="CC554" s="96"/>
      <c r="CD554" s="96"/>
      <c r="CE554" s="96"/>
      <c r="CF554" s="96"/>
    </row>
    <row r="555" spans="1:84" ht="13.2">
      <c r="A555" s="96"/>
      <c r="B555" s="96"/>
      <c r="C555" s="96"/>
      <c r="D555" s="96"/>
      <c r="E555" s="96"/>
      <c r="F555" s="124"/>
      <c r="G555" s="96"/>
      <c r="H555" s="96"/>
      <c r="I555" s="96"/>
      <c r="J555" s="96"/>
      <c r="K555" s="96"/>
      <c r="L555" s="96"/>
      <c r="M555" s="96"/>
      <c r="N555" s="96"/>
      <c r="O555" s="96"/>
      <c r="P555" s="96"/>
      <c r="Q555" s="96"/>
      <c r="R555" s="96"/>
      <c r="S555" s="96"/>
      <c r="T555" s="96"/>
      <c r="U555" s="96"/>
      <c r="V555" s="96"/>
      <c r="W555" s="96"/>
      <c r="X555" s="96"/>
      <c r="Y555" s="96"/>
      <c r="Z555" s="96"/>
      <c r="AA555" s="96"/>
      <c r="AB555" s="96"/>
      <c r="AC555" s="96"/>
      <c r="AD555" s="96"/>
      <c r="AE555" s="96"/>
      <c r="AF555" s="96"/>
      <c r="AG555" s="96"/>
      <c r="AH555" s="96"/>
      <c r="AI555" s="96"/>
      <c r="AJ555" s="96"/>
      <c r="AK555" s="96"/>
      <c r="AL555" s="96"/>
      <c r="AM555" s="262"/>
      <c r="AN555" s="96"/>
      <c r="AO555" s="264"/>
      <c r="AP555" s="96"/>
      <c r="AQ555" s="96"/>
      <c r="AR555" s="96"/>
      <c r="AS555" s="96"/>
      <c r="AT555" s="96"/>
      <c r="AU555" s="96"/>
      <c r="AV555" s="96"/>
      <c r="AW555" s="96"/>
      <c r="AX555" s="96"/>
      <c r="AY555" s="96"/>
      <c r="AZ555" s="96"/>
      <c r="BA555" s="96"/>
      <c r="BB555" s="96"/>
      <c r="BC555" s="96"/>
      <c r="BD555" s="96"/>
      <c r="BE555" s="96"/>
      <c r="BF555" s="96"/>
      <c r="BG555" s="96"/>
      <c r="BH555" s="96"/>
      <c r="BI555" s="96"/>
      <c r="BJ555" s="96"/>
      <c r="BK555" s="96"/>
      <c r="BL555" s="96"/>
      <c r="BM555" s="96"/>
      <c r="BN555" s="96"/>
      <c r="BO555" s="96"/>
      <c r="BP555" s="96"/>
      <c r="BQ555" s="96"/>
      <c r="BR555" s="96"/>
      <c r="BS555" s="96"/>
      <c r="BT555" s="96"/>
      <c r="BU555" s="96"/>
      <c r="BV555" s="96"/>
      <c r="BW555" s="96"/>
      <c r="BX555" s="96"/>
      <c r="BY555" s="96"/>
      <c r="BZ555" s="96"/>
      <c r="CA555" s="96"/>
      <c r="CB555" s="96"/>
      <c r="CC555" s="96"/>
      <c r="CD555" s="96"/>
      <c r="CE555" s="96"/>
      <c r="CF555" s="96"/>
    </row>
    <row r="556" spans="1:84" ht="13.2">
      <c r="A556" s="96"/>
      <c r="B556" s="96"/>
      <c r="C556" s="96"/>
      <c r="D556" s="96"/>
      <c r="E556" s="96"/>
      <c r="F556" s="124"/>
      <c r="G556" s="96"/>
      <c r="H556" s="96"/>
      <c r="I556" s="96"/>
      <c r="J556" s="96"/>
      <c r="K556" s="96"/>
      <c r="L556" s="96"/>
      <c r="M556" s="96"/>
      <c r="N556" s="96"/>
      <c r="O556" s="96"/>
      <c r="P556" s="96"/>
      <c r="Q556" s="96"/>
      <c r="R556" s="96"/>
      <c r="S556" s="96"/>
      <c r="T556" s="96"/>
      <c r="U556" s="96"/>
      <c r="V556" s="96"/>
      <c r="W556" s="96"/>
      <c r="X556" s="96"/>
      <c r="Y556" s="96"/>
      <c r="Z556" s="96"/>
      <c r="AA556" s="96"/>
      <c r="AB556" s="96"/>
      <c r="AC556" s="96"/>
      <c r="AD556" s="96"/>
      <c r="AE556" s="96"/>
      <c r="AF556" s="96"/>
      <c r="AG556" s="96"/>
      <c r="AH556" s="96"/>
      <c r="AI556" s="96"/>
      <c r="AJ556" s="96"/>
      <c r="AK556" s="96"/>
      <c r="AL556" s="96"/>
      <c r="AM556" s="262"/>
      <c r="AN556" s="96"/>
      <c r="AO556" s="264"/>
      <c r="AP556" s="96"/>
      <c r="AQ556" s="96"/>
      <c r="AR556" s="96"/>
      <c r="AS556" s="96"/>
      <c r="AT556" s="96"/>
      <c r="AU556" s="96"/>
      <c r="AV556" s="96"/>
      <c r="AW556" s="96"/>
      <c r="AX556" s="96"/>
      <c r="AY556" s="96"/>
      <c r="AZ556" s="96"/>
      <c r="BA556" s="96"/>
      <c r="BB556" s="96"/>
      <c r="BC556" s="96"/>
      <c r="BD556" s="96"/>
      <c r="BE556" s="96"/>
      <c r="BF556" s="96"/>
      <c r="BG556" s="96"/>
      <c r="BH556" s="96"/>
      <c r="BI556" s="96"/>
      <c r="BJ556" s="96"/>
      <c r="BK556" s="96"/>
      <c r="BL556" s="96"/>
      <c r="BM556" s="96"/>
      <c r="BN556" s="96"/>
      <c r="BO556" s="96"/>
      <c r="BP556" s="96"/>
      <c r="BQ556" s="96"/>
      <c r="BR556" s="96"/>
      <c r="BS556" s="96"/>
      <c r="BT556" s="96"/>
      <c r="BU556" s="96"/>
      <c r="BV556" s="96"/>
      <c r="BW556" s="96"/>
      <c r="BX556" s="96"/>
      <c r="BY556" s="96"/>
      <c r="BZ556" s="96"/>
      <c r="CA556" s="96"/>
      <c r="CB556" s="96"/>
      <c r="CC556" s="96"/>
      <c r="CD556" s="96"/>
      <c r="CE556" s="96"/>
      <c r="CF556" s="96"/>
    </row>
    <row r="557" spans="1:84" ht="13.2">
      <c r="A557" s="96"/>
      <c r="B557" s="96"/>
      <c r="C557" s="96"/>
      <c r="D557" s="96"/>
      <c r="E557" s="96"/>
      <c r="F557" s="124"/>
      <c r="G557" s="96"/>
      <c r="H557" s="96"/>
      <c r="I557" s="96"/>
      <c r="J557" s="96"/>
      <c r="K557" s="96"/>
      <c r="L557" s="96"/>
      <c r="M557" s="96"/>
      <c r="N557" s="96"/>
      <c r="O557" s="96"/>
      <c r="P557" s="96"/>
      <c r="Q557" s="96"/>
      <c r="R557" s="96"/>
      <c r="S557" s="96"/>
      <c r="T557" s="96"/>
      <c r="U557" s="96"/>
      <c r="V557" s="96"/>
      <c r="W557" s="96"/>
      <c r="X557" s="96"/>
      <c r="Y557" s="96"/>
      <c r="Z557" s="96"/>
      <c r="AA557" s="96"/>
      <c r="AB557" s="96"/>
      <c r="AC557" s="96"/>
      <c r="AD557" s="96"/>
      <c r="AE557" s="96"/>
      <c r="AF557" s="96"/>
      <c r="AG557" s="96"/>
      <c r="AH557" s="96"/>
      <c r="AI557" s="96"/>
      <c r="AJ557" s="96"/>
      <c r="AK557" s="96"/>
      <c r="AL557" s="96"/>
      <c r="AM557" s="262"/>
      <c r="AN557" s="96"/>
      <c r="AO557" s="264"/>
      <c r="AP557" s="96"/>
      <c r="AQ557" s="96"/>
      <c r="AR557" s="96"/>
      <c r="AS557" s="96"/>
      <c r="AT557" s="96"/>
      <c r="AU557" s="96"/>
      <c r="AV557" s="96"/>
      <c r="AW557" s="96"/>
      <c r="AX557" s="96"/>
      <c r="AY557" s="96"/>
      <c r="AZ557" s="96"/>
      <c r="BA557" s="96"/>
      <c r="BB557" s="96"/>
      <c r="BC557" s="96"/>
      <c r="BD557" s="96"/>
      <c r="BE557" s="96"/>
      <c r="BF557" s="96"/>
      <c r="BG557" s="96"/>
      <c r="BH557" s="96"/>
      <c r="BI557" s="96"/>
      <c r="BJ557" s="96"/>
      <c r="BK557" s="96"/>
      <c r="BL557" s="96"/>
      <c r="BM557" s="96"/>
      <c r="BN557" s="96"/>
      <c r="BO557" s="96"/>
      <c r="BP557" s="96"/>
      <c r="BQ557" s="96"/>
      <c r="BR557" s="96"/>
      <c r="BS557" s="96"/>
      <c r="BT557" s="96"/>
      <c r="BU557" s="96"/>
      <c r="BV557" s="96"/>
      <c r="BW557" s="96"/>
      <c r="BX557" s="96"/>
      <c r="BY557" s="96"/>
      <c r="BZ557" s="96"/>
      <c r="CA557" s="96"/>
      <c r="CB557" s="96"/>
      <c r="CC557" s="96"/>
      <c r="CD557" s="96"/>
      <c r="CE557" s="96"/>
      <c r="CF557" s="96"/>
    </row>
    <row r="558" spans="1:84" ht="13.2">
      <c r="A558" s="96"/>
      <c r="B558" s="96"/>
      <c r="C558" s="96"/>
      <c r="D558" s="96"/>
      <c r="E558" s="96"/>
      <c r="F558" s="124"/>
      <c r="G558" s="96"/>
      <c r="H558" s="96"/>
      <c r="I558" s="96"/>
      <c r="J558" s="96"/>
      <c r="K558" s="96"/>
      <c r="L558" s="96"/>
      <c r="M558" s="96"/>
      <c r="N558" s="96"/>
      <c r="O558" s="96"/>
      <c r="P558" s="96"/>
      <c r="Q558" s="96"/>
      <c r="R558" s="96"/>
      <c r="S558" s="96"/>
      <c r="T558" s="96"/>
      <c r="U558" s="96"/>
      <c r="V558" s="96"/>
      <c r="W558" s="96"/>
      <c r="X558" s="96"/>
      <c r="Y558" s="96"/>
      <c r="Z558" s="96"/>
      <c r="AA558" s="96"/>
      <c r="AB558" s="96"/>
      <c r="AC558" s="96"/>
      <c r="AD558" s="96"/>
      <c r="AE558" s="96"/>
      <c r="AF558" s="96"/>
      <c r="AG558" s="96"/>
      <c r="AH558" s="96"/>
      <c r="AI558" s="96"/>
      <c r="AJ558" s="96"/>
      <c r="AK558" s="96"/>
      <c r="AL558" s="96"/>
      <c r="AM558" s="262"/>
      <c r="AN558" s="96"/>
      <c r="AO558" s="264"/>
      <c r="AP558" s="96"/>
      <c r="AQ558" s="96"/>
      <c r="AR558" s="96"/>
      <c r="AS558" s="96"/>
      <c r="AT558" s="96"/>
      <c r="AU558" s="96"/>
      <c r="AV558" s="96"/>
      <c r="AW558" s="96"/>
      <c r="AX558" s="96"/>
      <c r="AY558" s="96"/>
      <c r="AZ558" s="96"/>
      <c r="BA558" s="96"/>
      <c r="BB558" s="96"/>
      <c r="BC558" s="96"/>
      <c r="BD558" s="96"/>
      <c r="BE558" s="96"/>
      <c r="BF558" s="96"/>
      <c r="BG558" s="96"/>
      <c r="BH558" s="96"/>
      <c r="BI558" s="96"/>
      <c r="BJ558" s="96"/>
      <c r="BK558" s="96"/>
      <c r="BL558" s="96"/>
      <c r="BM558" s="96"/>
      <c r="BN558" s="96"/>
      <c r="BO558" s="96"/>
      <c r="BP558" s="96"/>
      <c r="BQ558" s="96"/>
      <c r="BR558" s="96"/>
      <c r="BS558" s="96"/>
      <c r="BT558" s="96"/>
      <c r="BU558" s="96"/>
      <c r="BV558" s="96"/>
      <c r="BW558" s="96"/>
      <c r="BX558" s="96"/>
      <c r="BY558" s="96"/>
      <c r="BZ558" s="96"/>
      <c r="CA558" s="96"/>
      <c r="CB558" s="96"/>
      <c r="CC558" s="96"/>
      <c r="CD558" s="96"/>
      <c r="CE558" s="96"/>
      <c r="CF558" s="96"/>
    </row>
    <row r="559" spans="1:84" ht="13.2">
      <c r="A559" s="96"/>
      <c r="B559" s="96"/>
      <c r="C559" s="96"/>
      <c r="D559" s="96"/>
      <c r="E559" s="96"/>
      <c r="F559" s="124"/>
      <c r="G559" s="96"/>
      <c r="H559" s="96"/>
      <c r="I559" s="96"/>
      <c r="J559" s="96"/>
      <c r="K559" s="96"/>
      <c r="L559" s="96"/>
      <c r="M559" s="96"/>
      <c r="N559" s="96"/>
      <c r="O559" s="96"/>
      <c r="P559" s="96"/>
      <c r="Q559" s="96"/>
      <c r="R559" s="96"/>
      <c r="S559" s="96"/>
      <c r="T559" s="96"/>
      <c r="U559" s="96"/>
      <c r="V559" s="96"/>
      <c r="W559" s="96"/>
      <c r="X559" s="96"/>
      <c r="Y559" s="96"/>
      <c r="Z559" s="96"/>
      <c r="AA559" s="96"/>
      <c r="AB559" s="96"/>
      <c r="AC559" s="96"/>
      <c r="AD559" s="96"/>
      <c r="AE559" s="96"/>
      <c r="AF559" s="96"/>
      <c r="AG559" s="96"/>
      <c r="AH559" s="96"/>
      <c r="AI559" s="96"/>
      <c r="AJ559" s="96"/>
      <c r="AK559" s="96"/>
      <c r="AL559" s="96"/>
      <c r="AM559" s="262"/>
      <c r="AN559" s="96"/>
      <c r="AO559" s="264"/>
      <c r="AP559" s="96"/>
      <c r="AQ559" s="96"/>
      <c r="AR559" s="96"/>
      <c r="AS559" s="96"/>
      <c r="AT559" s="96"/>
      <c r="AU559" s="96"/>
      <c r="AV559" s="96"/>
      <c r="AW559" s="96"/>
      <c r="AX559" s="96"/>
      <c r="AY559" s="96"/>
      <c r="AZ559" s="96"/>
      <c r="BA559" s="96"/>
      <c r="BB559" s="96"/>
      <c r="BC559" s="96"/>
      <c r="BD559" s="96"/>
      <c r="BE559" s="96"/>
      <c r="BF559" s="96"/>
      <c r="BG559" s="96"/>
      <c r="BH559" s="96"/>
      <c r="BI559" s="96"/>
      <c r="BJ559" s="96"/>
      <c r="BK559" s="96"/>
      <c r="BL559" s="96"/>
      <c r="BM559" s="96"/>
      <c r="BN559" s="96"/>
      <c r="BO559" s="96"/>
      <c r="BP559" s="96"/>
      <c r="BQ559" s="96"/>
      <c r="BR559" s="96"/>
      <c r="BS559" s="96"/>
      <c r="BT559" s="96"/>
      <c r="BU559" s="96"/>
      <c r="BV559" s="96"/>
      <c r="BW559" s="96"/>
      <c r="BX559" s="96"/>
      <c r="BY559" s="96"/>
      <c r="BZ559" s="96"/>
      <c r="CA559" s="96"/>
      <c r="CB559" s="96"/>
      <c r="CC559" s="96"/>
      <c r="CD559" s="96"/>
      <c r="CE559" s="96"/>
      <c r="CF559" s="96"/>
    </row>
    <row r="560" spans="1:84" ht="13.2">
      <c r="A560" s="96"/>
      <c r="B560" s="96"/>
      <c r="C560" s="96"/>
      <c r="D560" s="96"/>
      <c r="E560" s="96"/>
      <c r="F560" s="124"/>
      <c r="G560" s="96"/>
      <c r="H560" s="96"/>
      <c r="I560" s="96"/>
      <c r="J560" s="96"/>
      <c r="K560" s="96"/>
      <c r="L560" s="96"/>
      <c r="M560" s="96"/>
      <c r="N560" s="96"/>
      <c r="O560" s="96"/>
      <c r="P560" s="96"/>
      <c r="Q560" s="96"/>
      <c r="R560" s="96"/>
      <c r="S560" s="96"/>
      <c r="T560" s="96"/>
      <c r="U560" s="96"/>
      <c r="V560" s="96"/>
      <c r="W560" s="96"/>
      <c r="X560" s="96"/>
      <c r="Y560" s="96"/>
      <c r="Z560" s="96"/>
      <c r="AA560" s="96"/>
      <c r="AB560" s="96"/>
      <c r="AC560" s="96"/>
      <c r="AD560" s="96"/>
      <c r="AE560" s="96"/>
      <c r="AF560" s="96"/>
      <c r="AG560" s="96"/>
      <c r="AH560" s="96"/>
      <c r="AI560" s="96"/>
      <c r="AJ560" s="96"/>
      <c r="AK560" s="96"/>
      <c r="AL560" s="96"/>
      <c r="AM560" s="262"/>
      <c r="AN560" s="96"/>
      <c r="AO560" s="264"/>
      <c r="AP560" s="96"/>
      <c r="AQ560" s="96"/>
      <c r="AR560" s="96"/>
      <c r="AS560" s="96"/>
      <c r="AT560" s="96"/>
      <c r="AU560" s="96"/>
      <c r="AV560" s="96"/>
      <c r="AW560" s="96"/>
      <c r="AX560" s="96"/>
      <c r="AY560" s="96"/>
      <c r="AZ560" s="96"/>
      <c r="BA560" s="96"/>
      <c r="BB560" s="96"/>
      <c r="BC560" s="96"/>
      <c r="BD560" s="96"/>
      <c r="BE560" s="96"/>
      <c r="BF560" s="96"/>
      <c r="BG560" s="96"/>
      <c r="BH560" s="96"/>
      <c r="BI560" s="96"/>
      <c r="BJ560" s="96"/>
      <c r="BK560" s="96"/>
      <c r="BL560" s="96"/>
      <c r="BM560" s="96"/>
      <c r="BN560" s="96"/>
      <c r="BO560" s="96"/>
      <c r="BP560" s="96"/>
      <c r="BQ560" s="96"/>
      <c r="BR560" s="96"/>
      <c r="BS560" s="96"/>
      <c r="BT560" s="96"/>
      <c r="BU560" s="96"/>
      <c r="BV560" s="96"/>
      <c r="BW560" s="96"/>
      <c r="BX560" s="96"/>
      <c r="BY560" s="96"/>
      <c r="BZ560" s="96"/>
      <c r="CA560" s="96"/>
      <c r="CB560" s="96"/>
      <c r="CC560" s="96"/>
      <c r="CD560" s="96"/>
      <c r="CE560" s="96"/>
      <c r="CF560" s="96"/>
    </row>
    <row r="561" spans="1:84" ht="13.2">
      <c r="A561" s="96"/>
      <c r="B561" s="96"/>
      <c r="C561" s="96"/>
      <c r="D561" s="96"/>
      <c r="E561" s="96"/>
      <c r="F561" s="124"/>
      <c r="G561" s="96"/>
      <c r="H561" s="96"/>
      <c r="I561" s="96"/>
      <c r="J561" s="96"/>
      <c r="K561" s="96"/>
      <c r="L561" s="96"/>
      <c r="M561" s="96"/>
      <c r="N561" s="96"/>
      <c r="O561" s="96"/>
      <c r="P561" s="96"/>
      <c r="Q561" s="96"/>
      <c r="R561" s="96"/>
      <c r="S561" s="96"/>
      <c r="T561" s="96"/>
      <c r="U561" s="96"/>
      <c r="V561" s="96"/>
      <c r="W561" s="96"/>
      <c r="X561" s="96"/>
      <c r="Y561" s="96"/>
      <c r="Z561" s="96"/>
      <c r="AA561" s="96"/>
      <c r="AB561" s="96"/>
      <c r="AC561" s="96"/>
      <c r="AD561" s="96"/>
      <c r="AE561" s="96"/>
      <c r="AF561" s="96"/>
      <c r="AG561" s="96"/>
      <c r="AH561" s="96"/>
      <c r="AI561" s="96"/>
      <c r="AJ561" s="96"/>
      <c r="AK561" s="96"/>
      <c r="AL561" s="96"/>
      <c r="AM561" s="262"/>
      <c r="AN561" s="96"/>
      <c r="AO561" s="264"/>
      <c r="AP561" s="96"/>
      <c r="AQ561" s="96"/>
      <c r="AR561" s="96"/>
      <c r="AS561" s="96"/>
      <c r="AT561" s="96"/>
      <c r="AU561" s="96"/>
      <c r="AV561" s="96"/>
      <c r="AW561" s="96"/>
      <c r="AX561" s="96"/>
      <c r="AY561" s="96"/>
      <c r="AZ561" s="96"/>
      <c r="BA561" s="96"/>
      <c r="BB561" s="96"/>
      <c r="BC561" s="96"/>
      <c r="BD561" s="96"/>
      <c r="BE561" s="96"/>
      <c r="BF561" s="96"/>
      <c r="BG561" s="96"/>
      <c r="BH561" s="96"/>
      <c r="BI561" s="96"/>
      <c r="BJ561" s="96"/>
      <c r="BK561" s="96"/>
      <c r="BL561" s="96"/>
      <c r="BM561" s="96"/>
      <c r="BN561" s="96"/>
      <c r="BO561" s="96"/>
      <c r="BP561" s="96"/>
      <c r="BQ561" s="96"/>
      <c r="BR561" s="96"/>
      <c r="BS561" s="96"/>
      <c r="BT561" s="96"/>
      <c r="BU561" s="96"/>
      <c r="BV561" s="96"/>
      <c r="BW561" s="96"/>
      <c r="BX561" s="96"/>
      <c r="BY561" s="96"/>
      <c r="BZ561" s="96"/>
      <c r="CA561" s="96"/>
      <c r="CB561" s="96"/>
      <c r="CC561" s="96"/>
      <c r="CD561" s="96"/>
      <c r="CE561" s="96"/>
      <c r="CF561" s="96"/>
    </row>
    <row r="562" spans="1:84" ht="13.2">
      <c r="A562" s="96"/>
      <c r="B562" s="96"/>
      <c r="C562" s="96"/>
      <c r="D562" s="96"/>
      <c r="E562" s="96"/>
      <c r="F562" s="124"/>
      <c r="G562" s="96"/>
      <c r="H562" s="96"/>
      <c r="I562" s="96"/>
      <c r="J562" s="96"/>
      <c r="K562" s="96"/>
      <c r="L562" s="96"/>
      <c r="M562" s="96"/>
      <c r="N562" s="96"/>
      <c r="O562" s="96"/>
      <c r="P562" s="96"/>
      <c r="Q562" s="96"/>
      <c r="R562" s="96"/>
      <c r="S562" s="96"/>
      <c r="T562" s="96"/>
      <c r="U562" s="96"/>
      <c r="V562" s="96"/>
      <c r="W562" s="96"/>
      <c r="X562" s="96"/>
      <c r="Y562" s="96"/>
      <c r="Z562" s="96"/>
      <c r="AA562" s="96"/>
      <c r="AB562" s="96"/>
      <c r="AC562" s="96"/>
      <c r="AD562" s="96"/>
      <c r="AE562" s="96"/>
      <c r="AF562" s="96"/>
      <c r="AG562" s="96"/>
      <c r="AH562" s="96"/>
      <c r="AI562" s="96"/>
      <c r="AJ562" s="96"/>
      <c r="AK562" s="96"/>
      <c r="AL562" s="96"/>
      <c r="AM562" s="262"/>
      <c r="AN562" s="96"/>
      <c r="AO562" s="264"/>
      <c r="AP562" s="96"/>
      <c r="AQ562" s="96"/>
      <c r="AR562" s="96"/>
      <c r="AS562" s="96"/>
      <c r="AT562" s="96"/>
      <c r="AU562" s="96"/>
      <c r="AV562" s="96"/>
      <c r="AW562" s="96"/>
      <c r="AX562" s="96"/>
      <c r="AY562" s="96"/>
      <c r="AZ562" s="96"/>
      <c r="BA562" s="96"/>
      <c r="BB562" s="96"/>
      <c r="BC562" s="96"/>
      <c r="BD562" s="96"/>
      <c r="BE562" s="96"/>
      <c r="BF562" s="96"/>
      <c r="BG562" s="96"/>
      <c r="BH562" s="96"/>
      <c r="BI562" s="96"/>
      <c r="BJ562" s="96"/>
      <c r="BK562" s="96"/>
      <c r="BL562" s="96"/>
      <c r="BM562" s="96"/>
      <c r="BN562" s="96"/>
      <c r="BO562" s="96"/>
      <c r="BP562" s="96"/>
      <c r="BQ562" s="96"/>
      <c r="BR562" s="96"/>
      <c r="BS562" s="96"/>
      <c r="BT562" s="96"/>
      <c r="BU562" s="96"/>
      <c r="BV562" s="96"/>
      <c r="BW562" s="96"/>
      <c r="BX562" s="96"/>
      <c r="BY562" s="96"/>
      <c r="BZ562" s="96"/>
      <c r="CA562" s="96"/>
      <c r="CB562" s="96"/>
      <c r="CC562" s="96"/>
      <c r="CD562" s="96"/>
      <c r="CE562" s="96"/>
      <c r="CF562" s="96"/>
    </row>
    <row r="563" spans="1:84" ht="13.2">
      <c r="A563" s="96"/>
      <c r="B563" s="96"/>
      <c r="C563" s="96"/>
      <c r="D563" s="96"/>
      <c r="E563" s="96"/>
      <c r="F563" s="124"/>
      <c r="G563" s="96"/>
      <c r="H563" s="96"/>
      <c r="I563" s="96"/>
      <c r="J563" s="96"/>
      <c r="K563" s="96"/>
      <c r="L563" s="96"/>
      <c r="M563" s="96"/>
      <c r="N563" s="96"/>
      <c r="O563" s="96"/>
      <c r="P563" s="96"/>
      <c r="Q563" s="96"/>
      <c r="R563" s="96"/>
      <c r="S563" s="96"/>
      <c r="T563" s="96"/>
      <c r="U563" s="96"/>
      <c r="V563" s="96"/>
      <c r="W563" s="96"/>
      <c r="X563" s="96"/>
      <c r="Y563" s="96"/>
      <c r="Z563" s="96"/>
      <c r="AA563" s="96"/>
      <c r="AB563" s="96"/>
      <c r="AC563" s="96"/>
      <c r="AD563" s="96"/>
      <c r="AE563" s="96"/>
      <c r="AF563" s="96"/>
      <c r="AG563" s="96"/>
      <c r="AH563" s="96"/>
      <c r="AI563" s="96"/>
      <c r="AJ563" s="96"/>
      <c r="AK563" s="96"/>
      <c r="AL563" s="96"/>
      <c r="AM563" s="262"/>
      <c r="AN563" s="96"/>
      <c r="AO563" s="264"/>
      <c r="AP563" s="96"/>
      <c r="AQ563" s="96"/>
      <c r="AR563" s="96"/>
      <c r="AS563" s="96"/>
      <c r="AT563" s="96"/>
      <c r="AU563" s="96"/>
      <c r="AV563" s="96"/>
      <c r="AW563" s="96"/>
      <c r="AX563" s="96"/>
      <c r="AY563" s="96"/>
      <c r="AZ563" s="96"/>
      <c r="BA563" s="96"/>
      <c r="BB563" s="96"/>
      <c r="BC563" s="96"/>
      <c r="BD563" s="96"/>
      <c r="BE563" s="96"/>
      <c r="BF563" s="96"/>
      <c r="BG563" s="96"/>
      <c r="BH563" s="96"/>
      <c r="BI563" s="96"/>
      <c r="BJ563" s="96"/>
      <c r="BK563" s="96"/>
      <c r="BL563" s="96"/>
      <c r="BM563" s="96"/>
      <c r="BN563" s="96"/>
      <c r="BO563" s="96"/>
      <c r="BP563" s="96"/>
      <c r="BQ563" s="96"/>
      <c r="BR563" s="96"/>
      <c r="BS563" s="96"/>
      <c r="BT563" s="96"/>
      <c r="BU563" s="96"/>
      <c r="BV563" s="96"/>
      <c r="BW563" s="96"/>
      <c r="BX563" s="96"/>
      <c r="BY563" s="96"/>
      <c r="BZ563" s="96"/>
      <c r="CA563" s="96"/>
      <c r="CB563" s="96"/>
      <c r="CC563" s="96"/>
      <c r="CD563" s="96"/>
      <c r="CE563" s="96"/>
      <c r="CF563" s="96"/>
    </row>
    <row r="564" spans="1:84" ht="13.2">
      <c r="A564" s="96"/>
      <c r="B564" s="96"/>
      <c r="C564" s="96"/>
      <c r="D564" s="96"/>
      <c r="E564" s="96"/>
      <c r="F564" s="124"/>
      <c r="G564" s="96"/>
      <c r="H564" s="96"/>
      <c r="I564" s="96"/>
      <c r="J564" s="96"/>
      <c r="K564" s="96"/>
      <c r="L564" s="96"/>
      <c r="M564" s="96"/>
      <c r="N564" s="96"/>
      <c r="O564" s="96"/>
      <c r="P564" s="96"/>
      <c r="Q564" s="96"/>
      <c r="R564" s="96"/>
      <c r="S564" s="96"/>
      <c r="T564" s="96"/>
      <c r="U564" s="96"/>
      <c r="V564" s="96"/>
      <c r="W564" s="96"/>
      <c r="X564" s="96"/>
      <c r="Y564" s="96"/>
      <c r="Z564" s="96"/>
      <c r="AA564" s="96"/>
      <c r="AB564" s="96"/>
      <c r="AC564" s="96"/>
      <c r="AD564" s="96"/>
      <c r="AE564" s="96"/>
      <c r="AF564" s="96"/>
      <c r="AG564" s="96"/>
      <c r="AH564" s="96"/>
      <c r="AI564" s="96"/>
      <c r="AJ564" s="96"/>
      <c r="AK564" s="96"/>
      <c r="AL564" s="96"/>
      <c r="AM564" s="262"/>
      <c r="AN564" s="96"/>
      <c r="AO564" s="264"/>
      <c r="AP564" s="96"/>
      <c r="AQ564" s="96"/>
      <c r="AR564" s="96"/>
      <c r="AS564" s="96"/>
      <c r="AT564" s="96"/>
      <c r="AU564" s="96"/>
      <c r="AV564" s="96"/>
      <c r="AW564" s="96"/>
      <c r="AX564" s="96"/>
      <c r="AY564" s="96"/>
      <c r="AZ564" s="96"/>
      <c r="BA564" s="96"/>
      <c r="BB564" s="96"/>
      <c r="BC564" s="96"/>
      <c r="BD564" s="96"/>
      <c r="BE564" s="96"/>
      <c r="BF564" s="96"/>
      <c r="BG564" s="96"/>
      <c r="BH564" s="96"/>
      <c r="BI564" s="96"/>
      <c r="BJ564" s="96"/>
      <c r="BK564" s="96"/>
      <c r="BL564" s="96"/>
      <c r="BM564" s="96"/>
      <c r="BN564" s="96"/>
      <c r="BO564" s="96"/>
      <c r="BP564" s="96"/>
      <c r="BQ564" s="96"/>
      <c r="BR564" s="96"/>
      <c r="BS564" s="96"/>
      <c r="BT564" s="96"/>
      <c r="BU564" s="96"/>
      <c r="BV564" s="96"/>
      <c r="BW564" s="96"/>
      <c r="BX564" s="96"/>
      <c r="BY564" s="96"/>
      <c r="BZ564" s="96"/>
      <c r="CA564" s="96"/>
      <c r="CB564" s="96"/>
      <c r="CC564" s="96"/>
      <c r="CD564" s="96"/>
      <c r="CE564" s="96"/>
      <c r="CF564" s="96"/>
    </row>
    <row r="565" spans="1:84" ht="13.2">
      <c r="A565" s="96"/>
      <c r="B565" s="96"/>
      <c r="C565" s="96"/>
      <c r="D565" s="96"/>
      <c r="E565" s="96"/>
      <c r="F565" s="124"/>
      <c r="G565" s="96"/>
      <c r="H565" s="96"/>
      <c r="I565" s="96"/>
      <c r="J565" s="96"/>
      <c r="K565" s="96"/>
      <c r="L565" s="96"/>
      <c r="M565" s="96"/>
      <c r="N565" s="96"/>
      <c r="O565" s="96"/>
      <c r="P565" s="96"/>
      <c r="Q565" s="96"/>
      <c r="R565" s="96"/>
      <c r="S565" s="96"/>
      <c r="T565" s="96"/>
      <c r="U565" s="96"/>
      <c r="V565" s="96"/>
      <c r="W565" s="96"/>
      <c r="X565" s="96"/>
      <c r="Y565" s="96"/>
      <c r="Z565" s="96"/>
      <c r="AA565" s="96"/>
      <c r="AB565" s="96"/>
      <c r="AC565" s="96"/>
      <c r="AD565" s="96"/>
      <c r="AE565" s="96"/>
      <c r="AF565" s="96"/>
      <c r="AG565" s="96"/>
      <c r="AH565" s="96"/>
      <c r="AI565" s="96"/>
      <c r="AJ565" s="96"/>
      <c r="AK565" s="96"/>
      <c r="AL565" s="96"/>
      <c r="AM565" s="262"/>
      <c r="AN565" s="96"/>
      <c r="AO565" s="264"/>
      <c r="AP565" s="96"/>
      <c r="AQ565" s="96"/>
      <c r="AR565" s="96"/>
      <c r="AS565" s="96"/>
      <c r="AT565" s="96"/>
      <c r="AU565" s="96"/>
      <c r="AV565" s="96"/>
      <c r="AW565" s="96"/>
      <c r="AX565" s="96"/>
      <c r="AY565" s="96"/>
      <c r="AZ565" s="96"/>
      <c r="BA565" s="96"/>
      <c r="BB565" s="96"/>
      <c r="BC565" s="96"/>
      <c r="BD565" s="96"/>
      <c r="BE565" s="96"/>
      <c r="BF565" s="96"/>
      <c r="BG565" s="96"/>
      <c r="BH565" s="96"/>
      <c r="BI565" s="96"/>
      <c r="BJ565" s="96"/>
      <c r="BK565" s="96"/>
      <c r="BL565" s="96"/>
      <c r="BM565" s="96"/>
      <c r="BN565" s="96"/>
      <c r="BO565" s="96"/>
      <c r="BP565" s="96"/>
      <c r="BQ565" s="96"/>
      <c r="BR565" s="96"/>
      <c r="BS565" s="96"/>
      <c r="BT565" s="96"/>
      <c r="BU565" s="96"/>
      <c r="BV565" s="96"/>
      <c r="BW565" s="96"/>
      <c r="BX565" s="96"/>
      <c r="BY565" s="96"/>
      <c r="BZ565" s="96"/>
      <c r="CA565" s="96"/>
      <c r="CB565" s="96"/>
      <c r="CC565" s="96"/>
      <c r="CD565" s="96"/>
      <c r="CE565" s="96"/>
      <c r="CF565" s="96"/>
    </row>
    <row r="566" spans="1:84" ht="13.2">
      <c r="A566" s="96"/>
      <c r="B566" s="96"/>
      <c r="C566" s="96"/>
      <c r="D566" s="96"/>
      <c r="E566" s="96"/>
      <c r="F566" s="124"/>
      <c r="G566" s="96"/>
      <c r="H566" s="96"/>
      <c r="I566" s="96"/>
      <c r="J566" s="96"/>
      <c r="K566" s="96"/>
      <c r="L566" s="96"/>
      <c r="M566" s="96"/>
      <c r="N566" s="96"/>
      <c r="O566" s="96"/>
      <c r="P566" s="96"/>
      <c r="Q566" s="96"/>
      <c r="R566" s="96"/>
      <c r="S566" s="96"/>
      <c r="T566" s="96"/>
      <c r="U566" s="96"/>
      <c r="V566" s="96"/>
      <c r="W566" s="96"/>
      <c r="X566" s="96"/>
      <c r="Y566" s="96"/>
      <c r="Z566" s="96"/>
      <c r="AA566" s="96"/>
      <c r="AB566" s="96"/>
      <c r="AC566" s="96"/>
      <c r="AD566" s="96"/>
      <c r="AE566" s="96"/>
      <c r="AF566" s="96"/>
      <c r="AG566" s="96"/>
      <c r="AH566" s="96"/>
      <c r="AI566" s="96"/>
      <c r="AJ566" s="96"/>
      <c r="AK566" s="96"/>
      <c r="AL566" s="96"/>
      <c r="AM566" s="262"/>
      <c r="AN566" s="96"/>
      <c r="AO566" s="264"/>
      <c r="AP566" s="96"/>
      <c r="AQ566" s="96"/>
      <c r="AR566" s="96"/>
      <c r="AS566" s="96"/>
      <c r="AT566" s="96"/>
      <c r="AU566" s="96"/>
      <c r="AV566" s="96"/>
      <c r="AW566" s="96"/>
      <c r="AX566" s="96"/>
      <c r="AY566" s="96"/>
      <c r="AZ566" s="96"/>
      <c r="BA566" s="96"/>
      <c r="BB566" s="96"/>
      <c r="BC566" s="96"/>
      <c r="BD566" s="96"/>
      <c r="BE566" s="96"/>
      <c r="BF566" s="96"/>
      <c r="BG566" s="96"/>
      <c r="BH566" s="96"/>
      <c r="BI566" s="96"/>
      <c r="BJ566" s="96"/>
      <c r="BK566" s="96"/>
      <c r="BL566" s="96"/>
      <c r="BM566" s="96"/>
      <c r="BN566" s="96"/>
      <c r="BO566" s="96"/>
      <c r="BP566" s="96"/>
      <c r="BQ566" s="96"/>
      <c r="BR566" s="96"/>
      <c r="BS566" s="96"/>
      <c r="BT566" s="96"/>
      <c r="BU566" s="96"/>
      <c r="BV566" s="96"/>
      <c r="BW566" s="96"/>
      <c r="BX566" s="96"/>
      <c r="BY566" s="96"/>
      <c r="BZ566" s="96"/>
      <c r="CA566" s="96"/>
      <c r="CB566" s="96"/>
      <c r="CC566" s="96"/>
      <c r="CD566" s="96"/>
      <c r="CE566" s="96"/>
      <c r="CF566" s="96"/>
    </row>
    <row r="567" spans="1:84" ht="13.2">
      <c r="A567" s="96"/>
      <c r="B567" s="96"/>
      <c r="C567" s="96"/>
      <c r="D567" s="96"/>
      <c r="E567" s="96"/>
      <c r="F567" s="124"/>
      <c r="G567" s="96"/>
      <c r="H567" s="96"/>
      <c r="I567" s="96"/>
      <c r="J567" s="96"/>
      <c r="K567" s="96"/>
      <c r="L567" s="96"/>
      <c r="M567" s="96"/>
      <c r="N567" s="96"/>
      <c r="O567" s="96"/>
      <c r="P567" s="96"/>
      <c r="Q567" s="96"/>
      <c r="R567" s="96"/>
      <c r="S567" s="96"/>
      <c r="T567" s="96"/>
      <c r="U567" s="96"/>
      <c r="V567" s="96"/>
      <c r="W567" s="96"/>
      <c r="X567" s="96"/>
      <c r="Y567" s="96"/>
      <c r="Z567" s="96"/>
      <c r="AA567" s="96"/>
      <c r="AB567" s="96"/>
      <c r="AC567" s="96"/>
      <c r="AD567" s="96"/>
      <c r="AE567" s="96"/>
      <c r="AF567" s="96"/>
      <c r="AG567" s="96"/>
      <c r="AH567" s="96"/>
      <c r="AI567" s="96"/>
      <c r="AJ567" s="96"/>
      <c r="AK567" s="96"/>
      <c r="AL567" s="96"/>
      <c r="AM567" s="262"/>
      <c r="AN567" s="96"/>
      <c r="AO567" s="264"/>
      <c r="AP567" s="96"/>
      <c r="AQ567" s="96"/>
      <c r="AR567" s="96"/>
      <c r="AS567" s="96"/>
      <c r="AT567" s="96"/>
      <c r="AU567" s="96"/>
      <c r="AV567" s="96"/>
      <c r="AW567" s="96"/>
      <c r="AX567" s="96"/>
      <c r="AY567" s="96"/>
      <c r="AZ567" s="96"/>
      <c r="BA567" s="96"/>
      <c r="BB567" s="96"/>
      <c r="BC567" s="96"/>
      <c r="BD567" s="96"/>
      <c r="BE567" s="96"/>
      <c r="BF567" s="96"/>
      <c r="BG567" s="96"/>
      <c r="BH567" s="96"/>
      <c r="BI567" s="96"/>
      <c r="BJ567" s="96"/>
      <c r="BK567" s="96"/>
      <c r="BL567" s="96"/>
      <c r="BM567" s="96"/>
      <c r="BN567" s="96"/>
      <c r="BO567" s="96"/>
      <c r="BP567" s="96"/>
      <c r="BQ567" s="96"/>
      <c r="BR567" s="96"/>
      <c r="BS567" s="96"/>
      <c r="BT567" s="96"/>
      <c r="BU567" s="96"/>
      <c r="BV567" s="96"/>
      <c r="BW567" s="96"/>
      <c r="BX567" s="96"/>
      <c r="BY567" s="96"/>
      <c r="BZ567" s="96"/>
      <c r="CA567" s="96"/>
      <c r="CB567" s="96"/>
      <c r="CC567" s="96"/>
      <c r="CD567" s="96"/>
      <c r="CE567" s="96"/>
      <c r="CF567" s="96"/>
    </row>
    <row r="568" spans="1:84" ht="13.2">
      <c r="A568" s="96"/>
      <c r="B568" s="96"/>
      <c r="C568" s="96"/>
      <c r="D568" s="96"/>
      <c r="E568" s="96"/>
      <c r="F568" s="124"/>
      <c r="G568" s="96"/>
      <c r="H568" s="96"/>
      <c r="I568" s="96"/>
      <c r="J568" s="96"/>
      <c r="K568" s="96"/>
      <c r="L568" s="96"/>
      <c r="M568" s="96"/>
      <c r="N568" s="96"/>
      <c r="O568" s="96"/>
      <c r="P568" s="96"/>
      <c r="Q568" s="96"/>
      <c r="R568" s="96"/>
      <c r="S568" s="96"/>
      <c r="T568" s="96"/>
      <c r="U568" s="96"/>
      <c r="V568" s="96"/>
      <c r="W568" s="96"/>
      <c r="X568" s="96"/>
      <c r="Y568" s="96"/>
      <c r="Z568" s="96"/>
      <c r="AA568" s="96"/>
      <c r="AB568" s="96"/>
      <c r="AC568" s="96"/>
      <c r="AD568" s="96"/>
      <c r="AE568" s="96"/>
      <c r="AF568" s="96"/>
      <c r="AG568" s="96"/>
      <c r="AH568" s="96"/>
      <c r="AI568" s="96"/>
      <c r="AJ568" s="96"/>
      <c r="AK568" s="96"/>
      <c r="AL568" s="96"/>
      <c r="AM568" s="262"/>
      <c r="AN568" s="96"/>
      <c r="AO568" s="264"/>
      <c r="AP568" s="96"/>
      <c r="AQ568" s="96"/>
      <c r="AR568" s="96"/>
      <c r="AS568" s="96"/>
      <c r="AT568" s="96"/>
      <c r="AU568" s="96"/>
      <c r="AV568" s="96"/>
      <c r="AW568" s="96"/>
      <c r="AX568" s="96"/>
      <c r="AY568" s="96"/>
      <c r="AZ568" s="96"/>
      <c r="BA568" s="96"/>
      <c r="BB568" s="96"/>
      <c r="BC568" s="96"/>
      <c r="BD568" s="96"/>
      <c r="BE568" s="96"/>
      <c r="BF568" s="96"/>
      <c r="BG568" s="96"/>
      <c r="BH568" s="96"/>
      <c r="BI568" s="96"/>
      <c r="BJ568" s="96"/>
      <c r="BK568" s="96"/>
      <c r="BL568" s="96"/>
      <c r="BM568" s="96"/>
      <c r="BN568" s="96"/>
      <c r="BO568" s="96"/>
      <c r="BP568" s="96"/>
      <c r="BQ568" s="96"/>
      <c r="BR568" s="96"/>
      <c r="BS568" s="96"/>
      <c r="BT568" s="96"/>
      <c r="BU568" s="96"/>
      <c r="BV568" s="96"/>
      <c r="BW568" s="96"/>
      <c r="BX568" s="96"/>
      <c r="BY568" s="96"/>
      <c r="BZ568" s="96"/>
      <c r="CA568" s="96"/>
      <c r="CB568" s="96"/>
      <c r="CC568" s="96"/>
      <c r="CD568" s="96"/>
      <c r="CE568" s="96"/>
      <c r="CF568" s="96"/>
    </row>
    <row r="569" spans="1:84" ht="13.2">
      <c r="A569" s="96"/>
      <c r="B569" s="96"/>
      <c r="C569" s="96"/>
      <c r="D569" s="96"/>
      <c r="E569" s="96"/>
      <c r="F569" s="124"/>
      <c r="G569" s="96"/>
      <c r="H569" s="96"/>
      <c r="I569" s="96"/>
      <c r="J569" s="96"/>
      <c r="K569" s="96"/>
      <c r="L569" s="96"/>
      <c r="M569" s="96"/>
      <c r="N569" s="96"/>
      <c r="O569" s="96"/>
      <c r="P569" s="96"/>
      <c r="Q569" s="96"/>
      <c r="R569" s="96"/>
      <c r="S569" s="96"/>
      <c r="T569" s="96"/>
      <c r="U569" s="96"/>
      <c r="V569" s="96"/>
      <c r="W569" s="96"/>
      <c r="X569" s="96"/>
      <c r="Y569" s="96"/>
      <c r="Z569" s="96"/>
      <c r="AA569" s="96"/>
      <c r="AB569" s="96"/>
      <c r="AC569" s="96"/>
      <c r="AD569" s="96"/>
      <c r="AE569" s="96"/>
      <c r="AF569" s="96"/>
      <c r="AG569" s="96"/>
      <c r="AH569" s="96"/>
      <c r="AI569" s="96"/>
      <c r="AJ569" s="96"/>
      <c r="AK569" s="96"/>
      <c r="AL569" s="96"/>
      <c r="AM569" s="262"/>
      <c r="AN569" s="96"/>
      <c r="AO569" s="264"/>
      <c r="AP569" s="96"/>
      <c r="AQ569" s="96"/>
      <c r="AR569" s="96"/>
      <c r="AS569" s="96"/>
      <c r="AT569" s="96"/>
      <c r="AU569" s="96"/>
      <c r="AV569" s="96"/>
      <c r="AW569" s="96"/>
      <c r="AX569" s="96"/>
      <c r="AY569" s="96"/>
      <c r="AZ569" s="96"/>
      <c r="BA569" s="96"/>
      <c r="BB569" s="96"/>
      <c r="BC569" s="96"/>
      <c r="BD569" s="96"/>
      <c r="BE569" s="96"/>
      <c r="BF569" s="96"/>
      <c r="BG569" s="96"/>
      <c r="BH569" s="96"/>
      <c r="BI569" s="96"/>
      <c r="BJ569" s="96"/>
      <c r="BK569" s="96"/>
      <c r="BL569" s="96"/>
      <c r="BM569" s="96"/>
      <c r="BN569" s="96"/>
      <c r="BO569" s="96"/>
      <c r="BP569" s="96"/>
      <c r="BQ569" s="96"/>
      <c r="BR569" s="96"/>
      <c r="BS569" s="96"/>
      <c r="BT569" s="96"/>
      <c r="BU569" s="96"/>
      <c r="BV569" s="96"/>
      <c r="BW569" s="96"/>
      <c r="BX569" s="96"/>
      <c r="BY569" s="96"/>
      <c r="BZ569" s="96"/>
      <c r="CA569" s="96"/>
      <c r="CB569" s="96"/>
      <c r="CC569" s="96"/>
      <c r="CD569" s="96"/>
      <c r="CE569" s="96"/>
      <c r="CF569" s="96"/>
    </row>
    <row r="570" spans="1:84" ht="13.2">
      <c r="A570" s="96"/>
      <c r="B570" s="96"/>
      <c r="C570" s="96"/>
      <c r="D570" s="96"/>
      <c r="E570" s="96"/>
      <c r="F570" s="124"/>
      <c r="G570" s="96"/>
      <c r="H570" s="96"/>
      <c r="I570" s="96"/>
      <c r="J570" s="96"/>
      <c r="K570" s="96"/>
      <c r="L570" s="96"/>
      <c r="M570" s="96"/>
      <c r="N570" s="96"/>
      <c r="O570" s="96"/>
      <c r="P570" s="96"/>
      <c r="Q570" s="96"/>
      <c r="R570" s="96"/>
      <c r="S570" s="96"/>
      <c r="T570" s="96"/>
      <c r="U570" s="96"/>
      <c r="V570" s="96"/>
      <c r="W570" s="96"/>
      <c r="X570" s="96"/>
      <c r="Y570" s="96"/>
      <c r="Z570" s="96"/>
      <c r="AA570" s="96"/>
      <c r="AB570" s="96"/>
      <c r="AC570" s="96"/>
      <c r="AD570" s="96"/>
      <c r="AE570" s="96"/>
      <c r="AF570" s="96"/>
      <c r="AG570" s="96"/>
      <c r="AH570" s="96"/>
      <c r="AI570" s="96"/>
      <c r="AJ570" s="96"/>
      <c r="AK570" s="96"/>
      <c r="AL570" s="96"/>
      <c r="AM570" s="262"/>
      <c r="AN570" s="96"/>
      <c r="AO570" s="264"/>
      <c r="AP570" s="96"/>
      <c r="AQ570" s="96"/>
      <c r="AR570" s="96"/>
      <c r="AS570" s="96"/>
      <c r="AT570" s="96"/>
      <c r="AU570" s="96"/>
      <c r="AV570" s="96"/>
      <c r="AW570" s="96"/>
      <c r="AX570" s="96"/>
      <c r="AY570" s="96"/>
      <c r="AZ570" s="96"/>
      <c r="BA570" s="96"/>
      <c r="BB570" s="96"/>
      <c r="BC570" s="96"/>
      <c r="BD570" s="96"/>
      <c r="BE570" s="96"/>
      <c r="BF570" s="96"/>
      <c r="BG570" s="96"/>
      <c r="BH570" s="96"/>
      <c r="BI570" s="96"/>
      <c r="BJ570" s="96"/>
      <c r="BK570" s="96"/>
      <c r="BL570" s="96"/>
      <c r="BM570" s="96"/>
      <c r="BN570" s="96"/>
      <c r="BO570" s="96"/>
      <c r="BP570" s="96"/>
      <c r="BQ570" s="96"/>
      <c r="BR570" s="96"/>
      <c r="BS570" s="96"/>
      <c r="BT570" s="96"/>
      <c r="BU570" s="96"/>
      <c r="BV570" s="96"/>
      <c r="BW570" s="96"/>
      <c r="BX570" s="96"/>
      <c r="BY570" s="96"/>
      <c r="BZ570" s="96"/>
      <c r="CA570" s="96"/>
      <c r="CB570" s="96"/>
      <c r="CC570" s="96"/>
      <c r="CD570" s="96"/>
      <c r="CE570" s="96"/>
      <c r="CF570" s="96"/>
    </row>
    <row r="571" spans="1:84" ht="13.2">
      <c r="A571" s="96"/>
      <c r="B571" s="96"/>
      <c r="C571" s="96"/>
      <c r="D571" s="96"/>
      <c r="E571" s="96"/>
      <c r="F571" s="124"/>
      <c r="G571" s="96"/>
      <c r="H571" s="96"/>
      <c r="I571" s="96"/>
      <c r="J571" s="96"/>
      <c r="K571" s="96"/>
      <c r="L571" s="96"/>
      <c r="M571" s="96"/>
      <c r="N571" s="96"/>
      <c r="O571" s="96"/>
      <c r="P571" s="96"/>
      <c r="Q571" s="96"/>
      <c r="R571" s="96"/>
      <c r="S571" s="96"/>
      <c r="T571" s="96"/>
      <c r="U571" s="96"/>
      <c r="V571" s="96"/>
      <c r="W571" s="96"/>
      <c r="X571" s="96"/>
      <c r="Y571" s="96"/>
      <c r="Z571" s="96"/>
      <c r="AA571" s="96"/>
      <c r="AB571" s="96"/>
      <c r="AC571" s="96"/>
      <c r="AD571" s="96"/>
      <c r="AE571" s="96"/>
      <c r="AF571" s="96"/>
      <c r="AG571" s="96"/>
      <c r="AH571" s="96"/>
      <c r="AI571" s="96"/>
      <c r="AJ571" s="96"/>
      <c r="AK571" s="96"/>
      <c r="AL571" s="96"/>
      <c r="AM571" s="262"/>
      <c r="AN571" s="96"/>
      <c r="AO571" s="264"/>
      <c r="AP571" s="96"/>
      <c r="AQ571" s="96"/>
      <c r="AR571" s="96"/>
      <c r="AS571" s="96"/>
      <c r="AT571" s="96"/>
      <c r="AU571" s="96"/>
      <c r="AV571" s="96"/>
      <c r="AW571" s="96"/>
      <c r="AX571" s="96"/>
      <c r="AY571" s="96"/>
      <c r="AZ571" s="96"/>
      <c r="BA571" s="96"/>
      <c r="BB571" s="96"/>
      <c r="BC571" s="96"/>
      <c r="BD571" s="96"/>
      <c r="BE571" s="96"/>
      <c r="BF571" s="96"/>
      <c r="BG571" s="96"/>
      <c r="BH571" s="96"/>
      <c r="BI571" s="96"/>
      <c r="BJ571" s="96"/>
      <c r="BK571" s="96"/>
      <c r="BL571" s="96"/>
      <c r="BM571" s="96"/>
      <c r="BN571" s="96"/>
      <c r="BO571" s="96"/>
      <c r="BP571" s="96"/>
      <c r="BQ571" s="96"/>
      <c r="BR571" s="96"/>
      <c r="BS571" s="96"/>
      <c r="BT571" s="96"/>
      <c r="BU571" s="96"/>
      <c r="BV571" s="96"/>
      <c r="BW571" s="96"/>
      <c r="BX571" s="96"/>
      <c r="BY571" s="96"/>
      <c r="BZ571" s="96"/>
      <c r="CA571" s="96"/>
      <c r="CB571" s="96"/>
      <c r="CC571" s="96"/>
      <c r="CD571" s="96"/>
      <c r="CE571" s="96"/>
      <c r="CF571" s="96"/>
    </row>
    <row r="572" spans="1:84" ht="13.2">
      <c r="A572" s="96"/>
      <c r="B572" s="96"/>
      <c r="C572" s="96"/>
      <c r="D572" s="96"/>
      <c r="E572" s="96"/>
      <c r="F572" s="124"/>
      <c r="G572" s="96"/>
      <c r="H572" s="96"/>
      <c r="I572" s="96"/>
      <c r="J572" s="96"/>
      <c r="K572" s="96"/>
      <c r="L572" s="96"/>
      <c r="M572" s="96"/>
      <c r="N572" s="96"/>
      <c r="O572" s="96"/>
      <c r="P572" s="96"/>
      <c r="Q572" s="96"/>
      <c r="R572" s="96"/>
      <c r="S572" s="96"/>
      <c r="T572" s="96"/>
      <c r="U572" s="96"/>
      <c r="V572" s="96"/>
      <c r="W572" s="96"/>
      <c r="X572" s="96"/>
      <c r="Y572" s="96"/>
      <c r="Z572" s="96"/>
      <c r="AA572" s="96"/>
      <c r="AB572" s="96"/>
      <c r="AC572" s="96"/>
      <c r="AD572" s="96"/>
      <c r="AE572" s="96"/>
      <c r="AF572" s="96"/>
      <c r="AG572" s="96"/>
      <c r="AH572" s="96"/>
      <c r="AI572" s="96"/>
      <c r="AJ572" s="96"/>
      <c r="AK572" s="96"/>
      <c r="AL572" s="96"/>
      <c r="AM572" s="262"/>
      <c r="AN572" s="96"/>
      <c r="AO572" s="264"/>
      <c r="AP572" s="96"/>
      <c r="AQ572" s="96"/>
      <c r="AR572" s="96"/>
      <c r="AS572" s="96"/>
      <c r="AT572" s="96"/>
      <c r="AU572" s="96"/>
      <c r="AV572" s="96"/>
      <c r="AW572" s="96"/>
      <c r="AX572" s="96"/>
      <c r="AY572" s="96"/>
      <c r="AZ572" s="96"/>
      <c r="BA572" s="96"/>
      <c r="BB572" s="96"/>
      <c r="BC572" s="96"/>
      <c r="BD572" s="96"/>
      <c r="BE572" s="96"/>
      <c r="BF572" s="96"/>
      <c r="BG572" s="96"/>
      <c r="BH572" s="96"/>
      <c r="BI572" s="96"/>
      <c r="BJ572" s="96"/>
      <c r="BK572" s="96"/>
      <c r="BL572" s="96"/>
      <c r="BM572" s="96"/>
      <c r="BN572" s="96"/>
      <c r="BO572" s="96"/>
      <c r="BP572" s="96"/>
      <c r="BQ572" s="96"/>
      <c r="BR572" s="96"/>
      <c r="BS572" s="96"/>
      <c r="BT572" s="96"/>
      <c r="BU572" s="96"/>
      <c r="BV572" s="96"/>
      <c r="BW572" s="96"/>
      <c r="BX572" s="96"/>
      <c r="BY572" s="96"/>
      <c r="BZ572" s="96"/>
      <c r="CA572" s="96"/>
      <c r="CB572" s="96"/>
      <c r="CC572" s="96"/>
      <c r="CD572" s="96"/>
      <c r="CE572" s="96"/>
      <c r="CF572" s="96"/>
    </row>
    <row r="573" spans="1:84" ht="13.2">
      <c r="A573" s="96"/>
      <c r="B573" s="96"/>
      <c r="C573" s="96"/>
      <c r="D573" s="96"/>
      <c r="E573" s="96"/>
      <c r="F573" s="124"/>
      <c r="G573" s="96"/>
      <c r="H573" s="96"/>
      <c r="I573" s="96"/>
      <c r="J573" s="96"/>
      <c r="K573" s="96"/>
      <c r="L573" s="96"/>
      <c r="M573" s="96"/>
      <c r="N573" s="96"/>
      <c r="O573" s="96"/>
      <c r="P573" s="96"/>
      <c r="Q573" s="96"/>
      <c r="R573" s="96"/>
      <c r="S573" s="96"/>
      <c r="T573" s="96"/>
      <c r="U573" s="96"/>
      <c r="V573" s="96"/>
      <c r="W573" s="96"/>
      <c r="X573" s="96"/>
      <c r="Y573" s="96"/>
      <c r="Z573" s="96"/>
      <c r="AA573" s="96"/>
      <c r="AB573" s="96"/>
      <c r="AC573" s="96"/>
      <c r="AD573" s="96"/>
      <c r="AE573" s="96"/>
      <c r="AF573" s="96"/>
      <c r="AG573" s="96"/>
      <c r="AH573" s="96"/>
      <c r="AI573" s="96"/>
      <c r="AJ573" s="96"/>
      <c r="AK573" s="96"/>
      <c r="AL573" s="96"/>
      <c r="AM573" s="262"/>
      <c r="AN573" s="96"/>
      <c r="AO573" s="264"/>
      <c r="AP573" s="96"/>
      <c r="AQ573" s="96"/>
      <c r="AR573" s="96"/>
      <c r="AS573" s="96"/>
      <c r="AT573" s="96"/>
      <c r="AU573" s="96"/>
      <c r="AV573" s="96"/>
      <c r="AW573" s="96"/>
      <c r="AX573" s="96"/>
      <c r="AY573" s="96"/>
      <c r="AZ573" s="96"/>
      <c r="BA573" s="96"/>
      <c r="BB573" s="96"/>
      <c r="BC573" s="96"/>
      <c r="BD573" s="96"/>
      <c r="BE573" s="96"/>
      <c r="BF573" s="96"/>
      <c r="BG573" s="96"/>
      <c r="BH573" s="96"/>
      <c r="BI573" s="96"/>
      <c r="BJ573" s="96"/>
      <c r="BK573" s="96"/>
      <c r="BL573" s="96"/>
      <c r="BM573" s="96"/>
      <c r="BN573" s="96"/>
      <c r="BO573" s="96"/>
      <c r="BP573" s="96"/>
      <c r="BQ573" s="96"/>
      <c r="BR573" s="96"/>
      <c r="BS573" s="96"/>
      <c r="BT573" s="96"/>
      <c r="BU573" s="96"/>
      <c r="BV573" s="96"/>
      <c r="BW573" s="96"/>
      <c r="BX573" s="96"/>
      <c r="BY573" s="96"/>
      <c r="BZ573" s="96"/>
      <c r="CA573" s="96"/>
      <c r="CB573" s="96"/>
      <c r="CC573" s="96"/>
      <c r="CD573" s="96"/>
      <c r="CE573" s="96"/>
      <c r="CF573" s="96"/>
    </row>
    <row r="574" spans="1:84" ht="13.2">
      <c r="A574" s="96"/>
      <c r="B574" s="96"/>
      <c r="C574" s="96"/>
      <c r="D574" s="96"/>
      <c r="E574" s="96"/>
      <c r="F574" s="124"/>
      <c r="G574" s="96"/>
      <c r="H574" s="96"/>
      <c r="I574" s="96"/>
      <c r="J574" s="96"/>
      <c r="K574" s="96"/>
      <c r="L574" s="96"/>
      <c r="M574" s="96"/>
      <c r="N574" s="96"/>
      <c r="O574" s="96"/>
      <c r="P574" s="96"/>
      <c r="Q574" s="96"/>
      <c r="R574" s="96"/>
      <c r="S574" s="96"/>
      <c r="T574" s="96"/>
      <c r="U574" s="96"/>
      <c r="V574" s="96"/>
      <c r="W574" s="96"/>
      <c r="X574" s="96"/>
      <c r="Y574" s="96"/>
      <c r="Z574" s="96"/>
      <c r="AA574" s="96"/>
      <c r="AB574" s="96"/>
      <c r="AC574" s="96"/>
      <c r="AD574" s="96"/>
      <c r="AE574" s="96"/>
      <c r="AF574" s="96"/>
      <c r="AG574" s="96"/>
      <c r="AH574" s="96"/>
      <c r="AI574" s="96"/>
      <c r="AJ574" s="96"/>
      <c r="AK574" s="96"/>
      <c r="AL574" s="96"/>
      <c r="AM574" s="262"/>
      <c r="AN574" s="96"/>
      <c r="AO574" s="264"/>
      <c r="AP574" s="96"/>
      <c r="AQ574" s="96"/>
      <c r="AR574" s="96"/>
      <c r="AS574" s="96"/>
      <c r="AT574" s="96"/>
      <c r="AU574" s="96"/>
      <c r="AV574" s="96"/>
      <c r="AW574" s="96"/>
      <c r="AX574" s="96"/>
      <c r="AY574" s="96"/>
      <c r="AZ574" s="96"/>
      <c r="BA574" s="96"/>
      <c r="BB574" s="96"/>
      <c r="BC574" s="96"/>
      <c r="BD574" s="96"/>
      <c r="BE574" s="96"/>
      <c r="BF574" s="96"/>
      <c r="BG574" s="96"/>
      <c r="BH574" s="96"/>
      <c r="BI574" s="96"/>
      <c r="BJ574" s="96"/>
      <c r="BK574" s="96"/>
      <c r="BL574" s="96"/>
      <c r="BM574" s="96"/>
      <c r="BN574" s="96"/>
      <c r="BO574" s="96"/>
      <c r="BP574" s="96"/>
      <c r="BQ574" s="96"/>
      <c r="BR574" s="96"/>
      <c r="BS574" s="96"/>
      <c r="BT574" s="96"/>
      <c r="BU574" s="96"/>
      <c r="BV574" s="96"/>
      <c r="BW574" s="96"/>
      <c r="BX574" s="96"/>
      <c r="BY574" s="96"/>
      <c r="BZ574" s="96"/>
      <c r="CA574" s="96"/>
      <c r="CB574" s="96"/>
      <c r="CC574" s="96"/>
      <c r="CD574" s="96"/>
      <c r="CE574" s="96"/>
      <c r="CF574" s="96"/>
    </row>
    <row r="575" spans="1:84" ht="13.2">
      <c r="A575" s="96"/>
      <c r="B575" s="96"/>
      <c r="C575" s="96"/>
      <c r="D575" s="96"/>
      <c r="E575" s="96"/>
      <c r="F575" s="124"/>
      <c r="G575" s="96"/>
      <c r="H575" s="96"/>
      <c r="I575" s="96"/>
      <c r="J575" s="96"/>
      <c r="K575" s="96"/>
      <c r="L575" s="96"/>
      <c r="M575" s="96"/>
      <c r="N575" s="96"/>
      <c r="O575" s="96"/>
      <c r="P575" s="96"/>
      <c r="Q575" s="96"/>
      <c r="R575" s="96"/>
      <c r="S575" s="96"/>
      <c r="T575" s="96"/>
      <c r="U575" s="96"/>
      <c r="V575" s="96"/>
      <c r="W575" s="96"/>
      <c r="X575" s="96"/>
      <c r="Y575" s="96"/>
      <c r="Z575" s="96"/>
      <c r="AA575" s="96"/>
      <c r="AB575" s="96"/>
      <c r="AC575" s="96"/>
      <c r="AD575" s="96"/>
      <c r="AE575" s="96"/>
      <c r="AF575" s="96"/>
      <c r="AG575" s="96"/>
      <c r="AH575" s="96"/>
      <c r="AI575" s="96"/>
      <c r="AJ575" s="96"/>
      <c r="AK575" s="96"/>
      <c r="AL575" s="96"/>
      <c r="AM575" s="262"/>
      <c r="AN575" s="96"/>
      <c r="AO575" s="264"/>
      <c r="AP575" s="96"/>
      <c r="AQ575" s="96"/>
      <c r="AR575" s="96"/>
      <c r="AS575" s="96"/>
      <c r="AT575" s="96"/>
      <c r="AU575" s="96"/>
      <c r="AV575" s="96"/>
      <c r="AW575" s="96"/>
      <c r="AX575" s="96"/>
      <c r="AY575" s="96"/>
      <c r="AZ575" s="96"/>
      <c r="BA575" s="96"/>
      <c r="BB575" s="96"/>
      <c r="BC575" s="96"/>
      <c r="BD575" s="96"/>
      <c r="BE575" s="96"/>
      <c r="BF575" s="96"/>
      <c r="BG575" s="96"/>
      <c r="BH575" s="96"/>
      <c r="BI575" s="96"/>
      <c r="BJ575" s="96"/>
      <c r="BK575" s="96"/>
      <c r="BL575" s="96"/>
      <c r="BM575" s="96"/>
      <c r="BN575" s="96"/>
      <c r="BO575" s="96"/>
      <c r="BP575" s="96"/>
      <c r="BQ575" s="96"/>
      <c r="BR575" s="96"/>
      <c r="BS575" s="96"/>
      <c r="BT575" s="96"/>
      <c r="BU575" s="96"/>
      <c r="BV575" s="96"/>
      <c r="BW575" s="96"/>
      <c r="BX575" s="96"/>
      <c r="BY575" s="96"/>
      <c r="BZ575" s="96"/>
      <c r="CA575" s="96"/>
      <c r="CB575" s="96"/>
      <c r="CC575" s="96"/>
      <c r="CD575" s="96"/>
      <c r="CE575" s="96"/>
      <c r="CF575" s="96"/>
    </row>
    <row r="576" spans="1:84" ht="13.2">
      <c r="A576" s="96"/>
      <c r="B576" s="96"/>
      <c r="C576" s="96"/>
      <c r="D576" s="96"/>
      <c r="E576" s="96"/>
      <c r="F576" s="124"/>
      <c r="G576" s="96"/>
      <c r="H576" s="96"/>
      <c r="I576" s="96"/>
      <c r="J576" s="96"/>
      <c r="K576" s="96"/>
      <c r="L576" s="96"/>
      <c r="M576" s="96"/>
      <c r="N576" s="96"/>
      <c r="O576" s="96"/>
      <c r="P576" s="96"/>
      <c r="Q576" s="96"/>
      <c r="R576" s="96"/>
      <c r="S576" s="96"/>
      <c r="T576" s="96"/>
      <c r="U576" s="96"/>
      <c r="V576" s="96"/>
      <c r="W576" s="96"/>
      <c r="X576" s="96"/>
      <c r="Y576" s="96"/>
      <c r="Z576" s="96"/>
      <c r="AA576" s="96"/>
      <c r="AB576" s="96"/>
      <c r="AC576" s="96"/>
      <c r="AD576" s="96"/>
      <c r="AE576" s="96"/>
      <c r="AF576" s="96"/>
      <c r="AG576" s="96"/>
      <c r="AH576" s="96"/>
      <c r="AI576" s="96"/>
      <c r="AJ576" s="96"/>
      <c r="AK576" s="96"/>
      <c r="AL576" s="96"/>
      <c r="AM576" s="262"/>
      <c r="AN576" s="96"/>
      <c r="AO576" s="264"/>
      <c r="AP576" s="96"/>
      <c r="AQ576" s="96"/>
      <c r="AR576" s="96"/>
      <c r="AS576" s="96"/>
      <c r="AT576" s="96"/>
      <c r="AU576" s="96"/>
      <c r="AV576" s="96"/>
      <c r="AW576" s="96"/>
      <c r="AX576" s="96"/>
      <c r="AY576" s="96"/>
      <c r="AZ576" s="96"/>
      <c r="BA576" s="96"/>
      <c r="BB576" s="96"/>
      <c r="BC576" s="96"/>
      <c r="BD576" s="96"/>
      <c r="BE576" s="96"/>
      <c r="BF576" s="96"/>
      <c r="BG576" s="96"/>
      <c r="BH576" s="96"/>
      <c r="BI576" s="96"/>
      <c r="BJ576" s="96"/>
      <c r="BK576" s="96"/>
      <c r="BL576" s="96"/>
      <c r="BM576" s="96"/>
      <c r="BN576" s="96"/>
      <c r="BO576" s="96"/>
      <c r="BP576" s="96"/>
      <c r="BQ576" s="96"/>
      <c r="BR576" s="96"/>
      <c r="BS576" s="96"/>
      <c r="BT576" s="96"/>
      <c r="BU576" s="96"/>
      <c r="BV576" s="96"/>
      <c r="BW576" s="96"/>
      <c r="BX576" s="96"/>
      <c r="BY576" s="96"/>
      <c r="BZ576" s="96"/>
      <c r="CA576" s="96"/>
      <c r="CB576" s="96"/>
      <c r="CC576" s="96"/>
      <c r="CD576" s="96"/>
      <c r="CE576" s="96"/>
      <c r="CF576" s="96"/>
    </row>
    <row r="577" spans="1:84" ht="13.2">
      <c r="A577" s="96"/>
      <c r="B577" s="96"/>
      <c r="C577" s="96"/>
      <c r="D577" s="96"/>
      <c r="E577" s="96"/>
      <c r="F577" s="124"/>
      <c r="G577" s="96"/>
      <c r="H577" s="96"/>
      <c r="I577" s="96"/>
      <c r="J577" s="96"/>
      <c r="K577" s="96"/>
      <c r="L577" s="96"/>
      <c r="M577" s="96"/>
      <c r="N577" s="96"/>
      <c r="O577" s="96"/>
      <c r="P577" s="96"/>
      <c r="Q577" s="96"/>
      <c r="R577" s="96"/>
      <c r="S577" s="96"/>
      <c r="T577" s="96"/>
      <c r="U577" s="96"/>
      <c r="V577" s="96"/>
      <c r="W577" s="96"/>
      <c r="X577" s="96"/>
      <c r="Y577" s="96"/>
      <c r="Z577" s="96"/>
      <c r="AA577" s="96"/>
      <c r="AB577" s="96"/>
      <c r="AC577" s="96"/>
      <c r="AD577" s="96"/>
      <c r="AE577" s="96"/>
      <c r="AF577" s="96"/>
      <c r="AG577" s="96"/>
      <c r="AH577" s="96"/>
      <c r="AI577" s="96"/>
      <c r="AJ577" s="96"/>
      <c r="AK577" s="96"/>
      <c r="AL577" s="96"/>
      <c r="AM577" s="262"/>
      <c r="AN577" s="96"/>
      <c r="AO577" s="264"/>
      <c r="AP577" s="96"/>
      <c r="AQ577" s="96"/>
      <c r="AR577" s="96"/>
      <c r="AS577" s="96"/>
      <c r="AT577" s="96"/>
      <c r="AU577" s="96"/>
      <c r="AV577" s="96"/>
      <c r="AW577" s="96"/>
      <c r="AX577" s="96"/>
      <c r="AY577" s="96"/>
      <c r="AZ577" s="96"/>
      <c r="BA577" s="96"/>
      <c r="BB577" s="96"/>
      <c r="BC577" s="96"/>
      <c r="BD577" s="96"/>
      <c r="BE577" s="96"/>
      <c r="BF577" s="96"/>
      <c r="BG577" s="96"/>
      <c r="BH577" s="96"/>
      <c r="BI577" s="96"/>
      <c r="BJ577" s="96"/>
      <c r="BK577" s="96"/>
      <c r="BL577" s="96"/>
      <c r="BM577" s="96"/>
      <c r="BN577" s="96"/>
      <c r="BO577" s="96"/>
      <c r="BP577" s="96"/>
      <c r="BQ577" s="96"/>
      <c r="BR577" s="96"/>
      <c r="BS577" s="96"/>
      <c r="BT577" s="96"/>
      <c r="BU577" s="96"/>
      <c r="BV577" s="96"/>
      <c r="BW577" s="96"/>
      <c r="BX577" s="96"/>
      <c r="BY577" s="96"/>
      <c r="BZ577" s="96"/>
      <c r="CA577" s="96"/>
      <c r="CB577" s="96"/>
      <c r="CC577" s="96"/>
      <c r="CD577" s="96"/>
      <c r="CE577" s="96"/>
      <c r="CF577" s="96"/>
    </row>
    <row r="578" spans="1:84" ht="13.2">
      <c r="A578" s="96"/>
      <c r="B578" s="96"/>
      <c r="C578" s="96"/>
      <c r="D578" s="96"/>
      <c r="E578" s="96"/>
      <c r="F578" s="124"/>
      <c r="G578" s="96"/>
      <c r="H578" s="96"/>
      <c r="I578" s="96"/>
      <c r="J578" s="96"/>
      <c r="K578" s="96"/>
      <c r="L578" s="96"/>
      <c r="M578" s="96"/>
      <c r="N578" s="96"/>
      <c r="O578" s="96"/>
      <c r="P578" s="96"/>
      <c r="Q578" s="96"/>
      <c r="R578" s="96"/>
      <c r="S578" s="96"/>
      <c r="T578" s="96"/>
      <c r="U578" s="96"/>
      <c r="V578" s="96"/>
      <c r="W578" s="96"/>
      <c r="X578" s="96"/>
      <c r="Y578" s="96"/>
      <c r="Z578" s="96"/>
      <c r="AA578" s="96"/>
      <c r="AB578" s="96"/>
      <c r="AC578" s="96"/>
      <c r="AD578" s="96"/>
      <c r="AE578" s="96"/>
      <c r="AF578" s="96"/>
      <c r="AG578" s="96"/>
      <c r="AH578" s="96"/>
      <c r="AI578" s="96"/>
      <c r="AJ578" s="96"/>
      <c r="AK578" s="96"/>
      <c r="AL578" s="96"/>
      <c r="AM578" s="262"/>
      <c r="AN578" s="96"/>
      <c r="AO578" s="264"/>
      <c r="AP578" s="96"/>
      <c r="AQ578" s="96"/>
      <c r="AR578" s="96"/>
      <c r="AS578" s="96"/>
      <c r="AT578" s="96"/>
      <c r="AU578" s="96"/>
      <c r="AV578" s="96"/>
      <c r="AW578" s="96"/>
      <c r="AX578" s="96"/>
      <c r="AY578" s="96"/>
      <c r="AZ578" s="96"/>
      <c r="BA578" s="96"/>
      <c r="BB578" s="96"/>
      <c r="BC578" s="96"/>
      <c r="BD578" s="96"/>
      <c r="BE578" s="96"/>
      <c r="BF578" s="96"/>
      <c r="BG578" s="96"/>
      <c r="BH578" s="96"/>
      <c r="BI578" s="96"/>
      <c r="BJ578" s="96"/>
      <c r="BK578" s="96"/>
      <c r="BL578" s="96"/>
      <c r="BM578" s="96"/>
      <c r="BN578" s="96"/>
      <c r="BO578" s="96"/>
      <c r="BP578" s="96"/>
      <c r="BQ578" s="96"/>
      <c r="BR578" s="96"/>
      <c r="BS578" s="96"/>
      <c r="BT578" s="96"/>
      <c r="BU578" s="96"/>
      <c r="BV578" s="96"/>
      <c r="BW578" s="96"/>
      <c r="BX578" s="96"/>
      <c r="BY578" s="96"/>
      <c r="BZ578" s="96"/>
      <c r="CA578" s="96"/>
      <c r="CB578" s="96"/>
      <c r="CC578" s="96"/>
      <c r="CD578" s="96"/>
      <c r="CE578" s="96"/>
      <c r="CF578" s="96"/>
    </row>
    <row r="579" spans="1:84" ht="13.2">
      <c r="A579" s="96"/>
      <c r="B579" s="96"/>
      <c r="C579" s="96"/>
      <c r="D579" s="96"/>
      <c r="E579" s="96"/>
      <c r="F579" s="124"/>
      <c r="G579" s="96"/>
      <c r="H579" s="96"/>
      <c r="I579" s="96"/>
      <c r="J579" s="96"/>
      <c r="K579" s="96"/>
      <c r="L579" s="96"/>
      <c r="M579" s="96"/>
      <c r="N579" s="96"/>
      <c r="O579" s="96"/>
      <c r="P579" s="96"/>
      <c r="Q579" s="96"/>
      <c r="R579" s="96"/>
      <c r="S579" s="96"/>
      <c r="T579" s="96"/>
      <c r="U579" s="96"/>
      <c r="V579" s="96"/>
      <c r="W579" s="96"/>
      <c r="X579" s="96"/>
      <c r="Y579" s="96"/>
      <c r="Z579" s="96"/>
      <c r="AA579" s="96"/>
      <c r="AB579" s="96"/>
      <c r="AC579" s="96"/>
      <c r="AD579" s="96"/>
      <c r="AE579" s="96"/>
      <c r="AF579" s="96"/>
      <c r="AG579" s="96"/>
      <c r="AH579" s="96"/>
      <c r="AI579" s="96"/>
      <c r="AJ579" s="96"/>
      <c r="AK579" s="96"/>
      <c r="AL579" s="96"/>
      <c r="AM579" s="262"/>
      <c r="AN579" s="96"/>
      <c r="AO579" s="264"/>
      <c r="AP579" s="96"/>
      <c r="AQ579" s="96"/>
      <c r="AR579" s="96"/>
      <c r="AS579" s="96"/>
      <c r="AT579" s="96"/>
      <c r="AU579" s="96"/>
      <c r="AV579" s="96"/>
      <c r="AW579" s="96"/>
      <c r="AX579" s="96"/>
      <c r="AY579" s="96"/>
      <c r="AZ579" s="96"/>
      <c r="BA579" s="96"/>
      <c r="BB579" s="96"/>
      <c r="BC579" s="96"/>
      <c r="BD579" s="96"/>
      <c r="BE579" s="96"/>
      <c r="BF579" s="96"/>
      <c r="BG579" s="96"/>
      <c r="BH579" s="96"/>
      <c r="BI579" s="96"/>
      <c r="BJ579" s="96"/>
      <c r="BK579" s="96"/>
      <c r="BL579" s="96"/>
      <c r="BM579" s="96"/>
      <c r="BN579" s="96"/>
      <c r="BO579" s="96"/>
      <c r="BP579" s="96"/>
      <c r="BQ579" s="96"/>
      <c r="BR579" s="96"/>
      <c r="BS579" s="96"/>
      <c r="BT579" s="96"/>
      <c r="BU579" s="96"/>
      <c r="BV579" s="96"/>
      <c r="BW579" s="96"/>
      <c r="BX579" s="96"/>
      <c r="BY579" s="96"/>
      <c r="BZ579" s="96"/>
      <c r="CA579" s="96"/>
      <c r="CB579" s="96"/>
      <c r="CC579" s="96"/>
      <c r="CD579" s="96"/>
      <c r="CE579" s="96"/>
      <c r="CF579" s="96"/>
    </row>
    <row r="580" spans="1:84" ht="13.2">
      <c r="A580" s="96"/>
      <c r="B580" s="96"/>
      <c r="C580" s="96"/>
      <c r="D580" s="96"/>
      <c r="E580" s="96"/>
      <c r="F580" s="124"/>
      <c r="G580" s="96"/>
      <c r="H580" s="96"/>
      <c r="I580" s="96"/>
      <c r="J580" s="96"/>
      <c r="K580" s="96"/>
      <c r="L580" s="96"/>
      <c r="M580" s="96"/>
      <c r="N580" s="96"/>
      <c r="O580" s="96"/>
      <c r="P580" s="96"/>
      <c r="Q580" s="96"/>
      <c r="R580" s="96"/>
      <c r="S580" s="96"/>
      <c r="T580" s="96"/>
      <c r="U580" s="96"/>
      <c r="V580" s="96"/>
      <c r="W580" s="96"/>
      <c r="X580" s="96"/>
      <c r="Y580" s="96"/>
      <c r="Z580" s="96"/>
      <c r="AA580" s="96"/>
      <c r="AB580" s="96"/>
      <c r="AC580" s="96"/>
      <c r="AD580" s="96"/>
      <c r="AE580" s="96"/>
      <c r="AF580" s="96"/>
      <c r="AG580" s="96"/>
      <c r="AH580" s="96"/>
      <c r="AI580" s="96"/>
      <c r="AJ580" s="96"/>
      <c r="AK580" s="96"/>
      <c r="AL580" s="96"/>
      <c r="AM580" s="262"/>
      <c r="AN580" s="96"/>
      <c r="AO580" s="264"/>
      <c r="AP580" s="96"/>
      <c r="AQ580" s="96"/>
      <c r="AR580" s="96"/>
      <c r="AS580" s="96"/>
      <c r="AT580" s="96"/>
      <c r="AU580" s="96"/>
      <c r="AV580" s="96"/>
      <c r="AW580" s="96"/>
      <c r="AX580" s="96"/>
      <c r="AY580" s="96"/>
      <c r="AZ580" s="96"/>
      <c r="BA580" s="96"/>
      <c r="BB580" s="96"/>
      <c r="BC580" s="96"/>
      <c r="BD580" s="96"/>
      <c r="BE580" s="96"/>
      <c r="BF580" s="96"/>
      <c r="BG580" s="96"/>
      <c r="BH580" s="96"/>
      <c r="BI580" s="96"/>
      <c r="BJ580" s="96"/>
      <c r="BK580" s="96"/>
      <c r="BL580" s="96"/>
      <c r="BM580" s="96"/>
      <c r="BN580" s="96"/>
      <c r="BO580" s="96"/>
      <c r="BP580" s="96"/>
      <c r="BQ580" s="96"/>
      <c r="BR580" s="96"/>
      <c r="BS580" s="96"/>
      <c r="BT580" s="96"/>
      <c r="BU580" s="96"/>
      <c r="BV580" s="96"/>
      <c r="BW580" s="96"/>
      <c r="BX580" s="96"/>
      <c r="BY580" s="96"/>
      <c r="BZ580" s="96"/>
      <c r="CA580" s="96"/>
      <c r="CB580" s="96"/>
      <c r="CC580" s="96"/>
      <c r="CD580" s="96"/>
      <c r="CE580" s="96"/>
      <c r="CF580" s="96"/>
    </row>
    <row r="581" spans="1:84" ht="13.2">
      <c r="A581" s="96"/>
      <c r="B581" s="96"/>
      <c r="C581" s="96"/>
      <c r="D581" s="96"/>
      <c r="E581" s="96"/>
      <c r="F581" s="124"/>
      <c r="G581" s="96"/>
      <c r="H581" s="96"/>
      <c r="I581" s="96"/>
      <c r="J581" s="96"/>
      <c r="K581" s="96"/>
      <c r="L581" s="96"/>
      <c r="M581" s="96"/>
      <c r="N581" s="96"/>
      <c r="O581" s="96"/>
      <c r="P581" s="96"/>
      <c r="Q581" s="96"/>
      <c r="R581" s="96"/>
      <c r="S581" s="96"/>
      <c r="T581" s="96"/>
      <c r="U581" s="96"/>
      <c r="V581" s="96"/>
      <c r="W581" s="96"/>
      <c r="X581" s="96"/>
      <c r="Y581" s="96"/>
      <c r="Z581" s="96"/>
      <c r="AA581" s="96"/>
      <c r="AB581" s="96"/>
      <c r="AC581" s="96"/>
      <c r="AD581" s="96"/>
      <c r="AE581" s="96"/>
      <c r="AF581" s="96"/>
      <c r="AG581" s="96"/>
      <c r="AH581" s="96"/>
      <c r="AI581" s="96"/>
      <c r="AJ581" s="96"/>
      <c r="AK581" s="96"/>
      <c r="AL581" s="96"/>
      <c r="AM581" s="262"/>
      <c r="AN581" s="96"/>
      <c r="AO581" s="264"/>
      <c r="AP581" s="96"/>
      <c r="AQ581" s="96"/>
      <c r="AR581" s="96"/>
      <c r="AS581" s="96"/>
      <c r="AT581" s="96"/>
      <c r="AU581" s="96"/>
      <c r="AV581" s="96"/>
      <c r="AW581" s="96"/>
      <c r="AX581" s="96"/>
      <c r="AY581" s="96"/>
      <c r="AZ581" s="96"/>
      <c r="BA581" s="96"/>
      <c r="BB581" s="96"/>
      <c r="BC581" s="96"/>
      <c r="BD581" s="96"/>
      <c r="BE581" s="96"/>
      <c r="BF581" s="96"/>
      <c r="BG581" s="96"/>
      <c r="BH581" s="96"/>
      <c r="BI581" s="96"/>
      <c r="BJ581" s="96"/>
      <c r="BK581" s="96"/>
      <c r="BL581" s="96"/>
      <c r="BM581" s="96"/>
      <c r="BN581" s="96"/>
      <c r="BO581" s="96"/>
      <c r="BP581" s="96"/>
      <c r="BQ581" s="96"/>
      <c r="BR581" s="96"/>
      <c r="BS581" s="96"/>
      <c r="BT581" s="96"/>
      <c r="BU581" s="96"/>
      <c r="BV581" s="96"/>
      <c r="BW581" s="96"/>
      <c r="BX581" s="96"/>
      <c r="BY581" s="96"/>
      <c r="BZ581" s="96"/>
      <c r="CA581" s="96"/>
      <c r="CB581" s="96"/>
      <c r="CC581" s="96"/>
      <c r="CD581" s="96"/>
      <c r="CE581" s="96"/>
      <c r="CF581" s="96"/>
    </row>
    <row r="582" spans="1:84" ht="13.2">
      <c r="A582" s="96"/>
      <c r="B582" s="96"/>
      <c r="C582" s="96"/>
      <c r="D582" s="96"/>
      <c r="E582" s="96"/>
      <c r="F582" s="124"/>
      <c r="G582" s="96"/>
      <c r="H582" s="96"/>
      <c r="I582" s="96"/>
      <c r="J582" s="96"/>
      <c r="K582" s="96"/>
      <c r="L582" s="96"/>
      <c r="M582" s="96"/>
      <c r="N582" s="96"/>
      <c r="O582" s="96"/>
      <c r="P582" s="96"/>
      <c r="Q582" s="96"/>
      <c r="R582" s="96"/>
      <c r="S582" s="96"/>
      <c r="T582" s="96"/>
      <c r="U582" s="96"/>
      <c r="V582" s="96"/>
      <c r="W582" s="96"/>
      <c r="X582" s="96"/>
      <c r="Y582" s="96"/>
      <c r="Z582" s="96"/>
      <c r="AA582" s="96"/>
      <c r="AB582" s="96"/>
      <c r="AC582" s="96"/>
      <c r="AD582" s="96"/>
      <c r="AE582" s="96"/>
      <c r="AF582" s="96"/>
      <c r="AG582" s="96"/>
      <c r="AH582" s="96"/>
      <c r="AI582" s="96"/>
      <c r="AJ582" s="96"/>
      <c r="AK582" s="96"/>
      <c r="AL582" s="96"/>
      <c r="AM582" s="262"/>
      <c r="AN582" s="96"/>
      <c r="AO582" s="264"/>
      <c r="AP582" s="96"/>
      <c r="AQ582" s="96"/>
      <c r="AR582" s="96"/>
      <c r="AS582" s="96"/>
      <c r="AT582" s="96"/>
      <c r="AU582" s="96"/>
      <c r="AV582" s="96"/>
      <c r="AW582" s="96"/>
      <c r="AX582" s="96"/>
      <c r="AY582" s="96"/>
      <c r="AZ582" s="96"/>
      <c r="BA582" s="96"/>
      <c r="BB582" s="96"/>
      <c r="BC582" s="96"/>
      <c r="BD582" s="96"/>
      <c r="BE582" s="96"/>
      <c r="BF582" s="96"/>
      <c r="BG582" s="96"/>
      <c r="BH582" s="96"/>
      <c r="BI582" s="96"/>
      <c r="BJ582" s="96"/>
      <c r="BK582" s="96"/>
      <c r="BL582" s="96"/>
      <c r="BM582" s="96"/>
      <c r="BN582" s="96"/>
      <c r="BO582" s="96"/>
      <c r="BP582" s="96"/>
      <c r="BQ582" s="96"/>
      <c r="BR582" s="96"/>
      <c r="BS582" s="96"/>
      <c r="BT582" s="96"/>
      <c r="BU582" s="96"/>
      <c r="BV582" s="96"/>
      <c r="BW582" s="96"/>
      <c r="BX582" s="96"/>
      <c r="BY582" s="96"/>
      <c r="BZ582" s="96"/>
      <c r="CA582" s="96"/>
      <c r="CB582" s="96"/>
      <c r="CC582" s="96"/>
      <c r="CD582" s="96"/>
      <c r="CE582" s="96"/>
      <c r="CF582" s="96"/>
    </row>
    <row r="583" spans="1:84" ht="13.2">
      <c r="A583" s="96"/>
      <c r="B583" s="96"/>
      <c r="C583" s="96"/>
      <c r="D583" s="96"/>
      <c r="E583" s="96"/>
      <c r="F583" s="124"/>
      <c r="G583" s="96"/>
      <c r="H583" s="96"/>
      <c r="I583" s="96"/>
      <c r="J583" s="96"/>
      <c r="K583" s="96"/>
      <c r="L583" s="96"/>
      <c r="M583" s="96"/>
      <c r="N583" s="96"/>
      <c r="O583" s="96"/>
      <c r="P583" s="96"/>
      <c r="Q583" s="96"/>
      <c r="R583" s="96"/>
      <c r="S583" s="96"/>
      <c r="T583" s="96"/>
      <c r="U583" s="96"/>
      <c r="V583" s="96"/>
      <c r="W583" s="96"/>
      <c r="X583" s="96"/>
      <c r="Y583" s="96"/>
      <c r="Z583" s="96"/>
      <c r="AA583" s="96"/>
      <c r="AB583" s="96"/>
      <c r="AC583" s="96"/>
      <c r="AD583" s="96"/>
      <c r="AE583" s="96"/>
      <c r="AF583" s="96"/>
      <c r="AG583" s="96"/>
      <c r="AH583" s="96"/>
      <c r="AI583" s="96"/>
      <c r="AJ583" s="96"/>
      <c r="AK583" s="96"/>
      <c r="AL583" s="96"/>
      <c r="AM583" s="262"/>
      <c r="AN583" s="96"/>
      <c r="AO583" s="264"/>
      <c r="AP583" s="96"/>
      <c r="AQ583" s="96"/>
      <c r="AR583" s="96"/>
      <c r="AS583" s="96"/>
      <c r="AT583" s="96"/>
      <c r="AU583" s="96"/>
      <c r="AV583" s="96"/>
      <c r="AW583" s="96"/>
      <c r="AX583" s="96"/>
      <c r="AY583" s="96"/>
      <c r="AZ583" s="96"/>
      <c r="BA583" s="96"/>
      <c r="BB583" s="96"/>
      <c r="BC583" s="96"/>
      <c r="BD583" s="96"/>
      <c r="BE583" s="96"/>
      <c r="BF583" s="96"/>
      <c r="BG583" s="96"/>
      <c r="BH583" s="96"/>
      <c r="BI583" s="96"/>
      <c r="BJ583" s="96"/>
      <c r="BK583" s="96"/>
      <c r="BL583" s="96"/>
      <c r="BM583" s="96"/>
      <c r="BN583" s="96"/>
      <c r="BO583" s="96"/>
      <c r="BP583" s="96"/>
      <c r="BQ583" s="96"/>
      <c r="BR583" s="96"/>
      <c r="BS583" s="96"/>
      <c r="BT583" s="96"/>
      <c r="BU583" s="96"/>
      <c r="BV583" s="96"/>
      <c r="BW583" s="96"/>
      <c r="BX583" s="96"/>
      <c r="BY583" s="96"/>
      <c r="BZ583" s="96"/>
      <c r="CA583" s="96"/>
      <c r="CB583" s="96"/>
      <c r="CC583" s="96"/>
      <c r="CD583" s="96"/>
      <c r="CE583" s="96"/>
      <c r="CF583" s="96"/>
    </row>
    <row r="584" spans="1:84" ht="13.2">
      <c r="A584" s="96"/>
      <c r="B584" s="96"/>
      <c r="C584" s="96"/>
      <c r="D584" s="96"/>
      <c r="E584" s="96"/>
      <c r="F584" s="124"/>
      <c r="G584" s="96"/>
      <c r="H584" s="96"/>
      <c r="I584" s="96"/>
      <c r="J584" s="96"/>
      <c r="K584" s="96"/>
      <c r="L584" s="96"/>
      <c r="M584" s="96"/>
      <c r="N584" s="96"/>
      <c r="O584" s="96"/>
      <c r="P584" s="96"/>
      <c r="Q584" s="96"/>
      <c r="R584" s="96"/>
      <c r="S584" s="96"/>
      <c r="T584" s="96"/>
      <c r="U584" s="96"/>
      <c r="V584" s="96"/>
      <c r="W584" s="96"/>
      <c r="X584" s="96"/>
      <c r="Y584" s="96"/>
      <c r="Z584" s="96"/>
      <c r="AA584" s="96"/>
      <c r="AB584" s="96"/>
      <c r="AC584" s="96"/>
      <c r="AD584" s="96"/>
      <c r="AE584" s="96"/>
      <c r="AF584" s="96"/>
      <c r="AG584" s="96"/>
      <c r="AH584" s="96"/>
      <c r="AI584" s="96"/>
      <c r="AJ584" s="96"/>
      <c r="AK584" s="96"/>
      <c r="AL584" s="96"/>
      <c r="AM584" s="262"/>
      <c r="AN584" s="96"/>
      <c r="AO584" s="264"/>
      <c r="AP584" s="96"/>
      <c r="AQ584" s="96"/>
      <c r="AR584" s="96"/>
      <c r="AS584" s="96"/>
      <c r="AT584" s="96"/>
      <c r="AU584" s="96"/>
      <c r="AV584" s="96"/>
      <c r="AW584" s="96"/>
      <c r="AX584" s="96"/>
      <c r="AY584" s="96"/>
      <c r="AZ584" s="96"/>
      <c r="BA584" s="96"/>
      <c r="BB584" s="96"/>
      <c r="BC584" s="96"/>
      <c r="BD584" s="96"/>
      <c r="BE584" s="96"/>
      <c r="BF584" s="96"/>
      <c r="BG584" s="96"/>
      <c r="BH584" s="96"/>
      <c r="BI584" s="96"/>
      <c r="BJ584" s="96"/>
      <c r="BK584" s="96"/>
      <c r="BL584" s="96"/>
      <c r="BM584" s="96"/>
      <c r="BN584" s="96"/>
      <c r="BO584" s="96"/>
      <c r="BP584" s="96"/>
      <c r="BQ584" s="96"/>
      <c r="BR584" s="96"/>
      <c r="BS584" s="96"/>
      <c r="BT584" s="96"/>
      <c r="BU584" s="96"/>
      <c r="BV584" s="96"/>
      <c r="BW584" s="96"/>
      <c r="BX584" s="96"/>
      <c r="BY584" s="96"/>
      <c r="BZ584" s="96"/>
      <c r="CA584" s="96"/>
      <c r="CB584" s="96"/>
      <c r="CC584" s="96"/>
      <c r="CD584" s="96"/>
      <c r="CE584" s="96"/>
      <c r="CF584" s="96"/>
    </row>
    <row r="585" spans="1:84" ht="13.2">
      <c r="A585" s="96"/>
      <c r="B585" s="96"/>
      <c r="C585" s="96"/>
      <c r="D585" s="96"/>
      <c r="E585" s="96"/>
      <c r="F585" s="124"/>
      <c r="G585" s="96"/>
      <c r="H585" s="96"/>
      <c r="I585" s="96"/>
      <c r="J585" s="96"/>
      <c r="K585" s="96"/>
      <c r="L585" s="96"/>
      <c r="M585" s="96"/>
      <c r="N585" s="96"/>
      <c r="O585" s="96"/>
      <c r="P585" s="96"/>
      <c r="Q585" s="96"/>
      <c r="R585" s="96"/>
      <c r="S585" s="96"/>
      <c r="T585" s="96"/>
      <c r="U585" s="96"/>
      <c r="V585" s="96"/>
      <c r="W585" s="96"/>
      <c r="X585" s="96"/>
      <c r="Y585" s="96"/>
      <c r="Z585" s="96"/>
      <c r="AA585" s="96"/>
      <c r="AB585" s="96"/>
      <c r="AC585" s="96"/>
      <c r="AD585" s="96"/>
      <c r="AE585" s="96"/>
      <c r="AF585" s="96"/>
      <c r="AG585" s="96"/>
      <c r="AH585" s="96"/>
      <c r="AI585" s="96"/>
      <c r="AJ585" s="96"/>
      <c r="AK585" s="96"/>
      <c r="AL585" s="96"/>
      <c r="AM585" s="262"/>
      <c r="AN585" s="96"/>
      <c r="AO585" s="264"/>
      <c r="AP585" s="96"/>
      <c r="AQ585" s="96"/>
      <c r="AR585" s="96"/>
      <c r="AS585" s="96"/>
      <c r="AT585" s="96"/>
      <c r="AU585" s="96"/>
      <c r="AV585" s="96"/>
      <c r="AW585" s="96"/>
      <c r="AX585" s="96"/>
      <c r="AY585" s="96"/>
      <c r="AZ585" s="96"/>
      <c r="BA585" s="96"/>
      <c r="BB585" s="96"/>
      <c r="BC585" s="96"/>
      <c r="BD585" s="96"/>
      <c r="BE585" s="96"/>
      <c r="BF585" s="96"/>
      <c r="BG585" s="96"/>
      <c r="BH585" s="96"/>
      <c r="BI585" s="96"/>
      <c r="BJ585" s="96"/>
      <c r="BK585" s="96"/>
      <c r="BL585" s="96"/>
      <c r="BM585" s="96"/>
      <c r="BN585" s="96"/>
      <c r="BO585" s="96"/>
      <c r="BP585" s="96"/>
      <c r="BQ585" s="96"/>
      <c r="BR585" s="96"/>
      <c r="BS585" s="96"/>
      <c r="BT585" s="96"/>
      <c r="BU585" s="96"/>
      <c r="BV585" s="96"/>
      <c r="BW585" s="96"/>
      <c r="BX585" s="96"/>
      <c r="BY585" s="96"/>
      <c r="BZ585" s="96"/>
      <c r="CA585" s="96"/>
      <c r="CB585" s="96"/>
      <c r="CC585" s="96"/>
      <c r="CD585" s="96"/>
      <c r="CE585" s="96"/>
      <c r="CF585" s="96"/>
    </row>
    <row r="586" spans="1:84" ht="13.2">
      <c r="A586" s="96"/>
      <c r="B586" s="96"/>
      <c r="C586" s="96"/>
      <c r="D586" s="96"/>
      <c r="E586" s="96"/>
      <c r="F586" s="124"/>
      <c r="G586" s="96"/>
      <c r="H586" s="96"/>
      <c r="I586" s="96"/>
      <c r="J586" s="96"/>
      <c r="K586" s="96"/>
      <c r="L586" s="96"/>
      <c r="M586" s="96"/>
      <c r="N586" s="96"/>
      <c r="O586" s="96"/>
      <c r="P586" s="96"/>
      <c r="Q586" s="96"/>
      <c r="R586" s="96"/>
      <c r="S586" s="96"/>
      <c r="T586" s="96"/>
      <c r="U586" s="96"/>
      <c r="V586" s="96"/>
      <c r="W586" s="96"/>
      <c r="X586" s="96"/>
      <c r="Y586" s="96"/>
      <c r="Z586" s="96"/>
      <c r="AA586" s="96"/>
      <c r="AB586" s="96"/>
      <c r="AC586" s="96"/>
      <c r="AD586" s="96"/>
      <c r="AE586" s="96"/>
      <c r="AF586" s="96"/>
      <c r="AG586" s="96"/>
      <c r="AH586" s="96"/>
      <c r="AI586" s="96"/>
      <c r="AJ586" s="96"/>
      <c r="AK586" s="96"/>
      <c r="AL586" s="96"/>
      <c r="AM586" s="262"/>
      <c r="AN586" s="96"/>
      <c r="AO586" s="264"/>
      <c r="AP586" s="96"/>
      <c r="AQ586" s="96"/>
      <c r="AR586" s="96"/>
      <c r="AS586" s="96"/>
      <c r="AT586" s="96"/>
      <c r="AU586" s="96"/>
      <c r="AV586" s="96"/>
      <c r="AW586" s="96"/>
      <c r="AX586" s="96"/>
      <c r="AY586" s="96"/>
      <c r="AZ586" s="96"/>
      <c r="BA586" s="96"/>
      <c r="BB586" s="96"/>
      <c r="BC586" s="96"/>
      <c r="BD586" s="96"/>
      <c r="BE586" s="96"/>
      <c r="BF586" s="96"/>
      <c r="BG586" s="96"/>
      <c r="BH586" s="96"/>
      <c r="BI586" s="96"/>
      <c r="BJ586" s="96"/>
      <c r="BK586" s="96"/>
      <c r="BL586" s="96"/>
      <c r="BM586" s="96"/>
      <c r="BN586" s="96"/>
      <c r="BO586" s="96"/>
      <c r="BP586" s="96"/>
      <c r="BQ586" s="96"/>
      <c r="BR586" s="96"/>
      <c r="BS586" s="96"/>
      <c r="BT586" s="96"/>
      <c r="BU586" s="96"/>
      <c r="BV586" s="96"/>
      <c r="BW586" s="96"/>
      <c r="BX586" s="96"/>
      <c r="BY586" s="96"/>
      <c r="BZ586" s="96"/>
      <c r="CA586" s="96"/>
      <c r="CB586" s="96"/>
      <c r="CC586" s="96"/>
      <c r="CD586" s="96"/>
      <c r="CE586" s="96"/>
      <c r="CF586" s="96"/>
    </row>
    <row r="587" spans="1:84" ht="13.2">
      <c r="A587" s="96"/>
      <c r="B587" s="96"/>
      <c r="C587" s="96"/>
      <c r="D587" s="96"/>
      <c r="E587" s="96"/>
      <c r="F587" s="124"/>
      <c r="G587" s="96"/>
      <c r="H587" s="96"/>
      <c r="I587" s="96"/>
      <c r="J587" s="96"/>
      <c r="K587" s="96"/>
      <c r="L587" s="96"/>
      <c r="M587" s="96"/>
      <c r="N587" s="96"/>
      <c r="O587" s="96"/>
      <c r="P587" s="96"/>
      <c r="Q587" s="96"/>
      <c r="R587" s="96"/>
      <c r="S587" s="96"/>
      <c r="T587" s="96"/>
      <c r="U587" s="96"/>
      <c r="V587" s="96"/>
      <c r="W587" s="96"/>
      <c r="X587" s="96"/>
      <c r="Y587" s="96"/>
      <c r="Z587" s="96"/>
      <c r="AA587" s="96"/>
      <c r="AB587" s="96"/>
      <c r="AC587" s="96"/>
      <c r="AD587" s="96"/>
      <c r="AE587" s="96"/>
      <c r="AF587" s="96"/>
      <c r="AG587" s="96"/>
      <c r="AH587" s="96"/>
      <c r="AI587" s="96"/>
      <c r="AJ587" s="96"/>
      <c r="AK587" s="96"/>
      <c r="AL587" s="96"/>
      <c r="AM587" s="262"/>
      <c r="AN587" s="96"/>
      <c r="AO587" s="264"/>
      <c r="AP587" s="96"/>
      <c r="AQ587" s="96"/>
      <c r="AR587" s="96"/>
      <c r="AS587" s="96"/>
      <c r="AT587" s="96"/>
      <c r="AU587" s="96"/>
      <c r="AV587" s="96"/>
      <c r="AW587" s="96"/>
      <c r="AX587" s="96"/>
      <c r="AY587" s="96"/>
      <c r="AZ587" s="96"/>
      <c r="BA587" s="96"/>
      <c r="BB587" s="96"/>
      <c r="BC587" s="96"/>
      <c r="BD587" s="96"/>
      <c r="BE587" s="96"/>
      <c r="BF587" s="96"/>
      <c r="BG587" s="96"/>
      <c r="BH587" s="96"/>
      <c r="BI587" s="96"/>
      <c r="BJ587" s="96"/>
      <c r="BK587" s="96"/>
      <c r="BL587" s="96"/>
      <c r="BM587" s="96"/>
      <c r="BN587" s="96"/>
      <c r="BO587" s="96"/>
      <c r="BP587" s="96"/>
      <c r="BQ587" s="96"/>
      <c r="BR587" s="96"/>
      <c r="BS587" s="96"/>
      <c r="BT587" s="96"/>
      <c r="BU587" s="96"/>
      <c r="BV587" s="96"/>
      <c r="BW587" s="96"/>
      <c r="BX587" s="96"/>
      <c r="BY587" s="96"/>
      <c r="BZ587" s="96"/>
      <c r="CA587" s="96"/>
      <c r="CB587" s="96"/>
      <c r="CC587" s="96"/>
      <c r="CD587" s="96"/>
      <c r="CE587" s="96"/>
      <c r="CF587" s="96"/>
    </row>
    <row r="588" spans="1:84" ht="13.2">
      <c r="A588" s="96"/>
      <c r="B588" s="96"/>
      <c r="C588" s="96"/>
      <c r="D588" s="96"/>
      <c r="E588" s="96"/>
      <c r="F588" s="124"/>
      <c r="G588" s="96"/>
      <c r="H588" s="96"/>
      <c r="I588" s="96"/>
      <c r="J588" s="96"/>
      <c r="K588" s="96"/>
      <c r="L588" s="96"/>
      <c r="M588" s="96"/>
      <c r="N588" s="96"/>
      <c r="O588" s="96"/>
      <c r="P588" s="96"/>
      <c r="Q588" s="96"/>
      <c r="R588" s="96"/>
      <c r="S588" s="96"/>
      <c r="T588" s="96"/>
      <c r="U588" s="96"/>
      <c r="V588" s="96"/>
      <c r="W588" s="96"/>
      <c r="X588" s="96"/>
      <c r="Y588" s="96"/>
      <c r="Z588" s="96"/>
      <c r="AA588" s="96"/>
      <c r="AB588" s="96"/>
      <c r="AC588" s="96"/>
      <c r="AD588" s="96"/>
      <c r="AE588" s="96"/>
      <c r="AF588" s="96"/>
      <c r="AG588" s="96"/>
      <c r="AH588" s="96"/>
      <c r="AI588" s="96"/>
      <c r="AJ588" s="96"/>
      <c r="AK588" s="96"/>
      <c r="AL588" s="96"/>
      <c r="AM588" s="262"/>
      <c r="AN588" s="96"/>
      <c r="AO588" s="264"/>
      <c r="AP588" s="96"/>
      <c r="AQ588" s="96"/>
      <c r="AR588" s="96"/>
      <c r="AS588" s="96"/>
      <c r="AT588" s="96"/>
      <c r="AU588" s="96"/>
      <c r="AV588" s="96"/>
      <c r="AW588" s="96"/>
      <c r="AX588" s="96"/>
      <c r="AY588" s="96"/>
      <c r="AZ588" s="96"/>
      <c r="BA588" s="96"/>
      <c r="BB588" s="96"/>
      <c r="BC588" s="96"/>
      <c r="BD588" s="96"/>
      <c r="BE588" s="96"/>
      <c r="BF588" s="96"/>
      <c r="BG588" s="96"/>
      <c r="BH588" s="96"/>
      <c r="BI588" s="96"/>
      <c r="BJ588" s="96"/>
      <c r="BK588" s="96"/>
      <c r="BL588" s="96"/>
      <c r="BM588" s="96"/>
      <c r="BN588" s="96"/>
      <c r="BO588" s="96"/>
      <c r="BP588" s="96"/>
      <c r="BQ588" s="96"/>
      <c r="BR588" s="96"/>
      <c r="BS588" s="96"/>
      <c r="BT588" s="96"/>
      <c r="BU588" s="96"/>
      <c r="BV588" s="96"/>
      <c r="BW588" s="96"/>
      <c r="BX588" s="96"/>
      <c r="BY588" s="96"/>
      <c r="BZ588" s="96"/>
      <c r="CA588" s="96"/>
      <c r="CB588" s="96"/>
      <c r="CC588" s="96"/>
      <c r="CD588" s="96"/>
      <c r="CE588" s="96"/>
      <c r="CF588" s="96"/>
    </row>
    <row r="589" spans="1:84" ht="13.2">
      <c r="A589" s="96"/>
      <c r="B589" s="96"/>
      <c r="C589" s="96"/>
      <c r="D589" s="96"/>
      <c r="E589" s="96"/>
      <c r="F589" s="124"/>
      <c r="G589" s="96"/>
      <c r="H589" s="96"/>
      <c r="I589" s="96"/>
      <c r="J589" s="96"/>
      <c r="K589" s="96"/>
      <c r="L589" s="96"/>
      <c r="M589" s="96"/>
      <c r="N589" s="96"/>
      <c r="O589" s="96"/>
      <c r="P589" s="96"/>
      <c r="Q589" s="96"/>
      <c r="R589" s="96"/>
      <c r="S589" s="96"/>
      <c r="T589" s="96"/>
      <c r="U589" s="96"/>
      <c r="V589" s="96"/>
      <c r="W589" s="96"/>
      <c r="X589" s="96"/>
      <c r="Y589" s="96"/>
      <c r="Z589" s="96"/>
      <c r="AA589" s="96"/>
      <c r="AB589" s="96"/>
      <c r="AC589" s="96"/>
      <c r="AD589" s="96"/>
      <c r="AE589" s="96"/>
      <c r="AF589" s="96"/>
      <c r="AG589" s="96"/>
      <c r="AH589" s="96"/>
      <c r="AI589" s="96"/>
      <c r="AJ589" s="96"/>
      <c r="AK589" s="96"/>
      <c r="AL589" s="96"/>
      <c r="AM589" s="262"/>
      <c r="AN589" s="96"/>
      <c r="AO589" s="264"/>
      <c r="AP589" s="96"/>
      <c r="AQ589" s="96"/>
      <c r="AR589" s="96"/>
      <c r="AS589" s="96"/>
      <c r="AT589" s="96"/>
      <c r="AU589" s="96"/>
      <c r="AV589" s="96"/>
      <c r="AW589" s="96"/>
      <c r="AX589" s="96"/>
      <c r="AY589" s="96"/>
      <c r="AZ589" s="96"/>
      <c r="BA589" s="96"/>
      <c r="BB589" s="96"/>
      <c r="BC589" s="96"/>
      <c r="BD589" s="96"/>
      <c r="BE589" s="96"/>
      <c r="BF589" s="96"/>
      <c r="BG589" s="96"/>
      <c r="BH589" s="96"/>
      <c r="BI589" s="96"/>
      <c r="BJ589" s="96"/>
      <c r="BK589" s="96"/>
      <c r="BL589" s="96"/>
      <c r="BM589" s="96"/>
      <c r="BN589" s="96"/>
      <c r="BO589" s="96"/>
      <c r="BP589" s="96"/>
      <c r="BQ589" s="96"/>
      <c r="BR589" s="96"/>
      <c r="BS589" s="96"/>
      <c r="BT589" s="96"/>
      <c r="BU589" s="96"/>
      <c r="BV589" s="96"/>
      <c r="BW589" s="96"/>
      <c r="BX589" s="96"/>
      <c r="BY589" s="96"/>
      <c r="BZ589" s="96"/>
      <c r="CA589" s="96"/>
      <c r="CB589" s="96"/>
      <c r="CC589" s="96"/>
      <c r="CD589" s="96"/>
      <c r="CE589" s="96"/>
      <c r="CF589" s="96"/>
    </row>
    <row r="590" spans="1:84" ht="13.2">
      <c r="A590" s="96"/>
      <c r="B590" s="96"/>
      <c r="C590" s="96"/>
      <c r="D590" s="96"/>
      <c r="E590" s="96"/>
      <c r="F590" s="124"/>
      <c r="G590" s="96"/>
      <c r="H590" s="96"/>
      <c r="I590" s="96"/>
      <c r="J590" s="96"/>
      <c r="K590" s="96"/>
      <c r="L590" s="96"/>
      <c r="M590" s="96"/>
      <c r="N590" s="96"/>
      <c r="O590" s="96"/>
      <c r="P590" s="96"/>
      <c r="Q590" s="96"/>
      <c r="R590" s="96"/>
      <c r="S590" s="96"/>
      <c r="T590" s="96"/>
      <c r="U590" s="96"/>
      <c r="V590" s="96"/>
      <c r="W590" s="96"/>
      <c r="X590" s="96"/>
      <c r="Y590" s="96"/>
      <c r="Z590" s="96"/>
      <c r="AA590" s="96"/>
      <c r="AB590" s="96"/>
      <c r="AC590" s="96"/>
      <c r="AD590" s="96"/>
      <c r="AE590" s="96"/>
      <c r="AF590" s="96"/>
      <c r="AG590" s="96"/>
      <c r="AH590" s="96"/>
      <c r="AI590" s="96"/>
      <c r="AJ590" s="96"/>
      <c r="AK590" s="96"/>
      <c r="AL590" s="96"/>
      <c r="AM590" s="262"/>
      <c r="AN590" s="96"/>
      <c r="AO590" s="264"/>
      <c r="AP590" s="96"/>
      <c r="AQ590" s="96"/>
      <c r="AR590" s="96"/>
      <c r="AS590" s="96"/>
      <c r="AT590" s="96"/>
      <c r="AU590" s="96"/>
      <c r="AV590" s="96"/>
      <c r="AW590" s="96"/>
      <c r="AX590" s="96"/>
      <c r="AY590" s="96"/>
      <c r="AZ590" s="96"/>
      <c r="BA590" s="96"/>
      <c r="BB590" s="96"/>
      <c r="BC590" s="96"/>
      <c r="BD590" s="96"/>
      <c r="BE590" s="96"/>
      <c r="BF590" s="96"/>
      <c r="BG590" s="96"/>
      <c r="BH590" s="96"/>
      <c r="BI590" s="96"/>
      <c r="BJ590" s="96"/>
      <c r="BK590" s="96"/>
      <c r="BL590" s="96"/>
      <c r="BM590" s="96"/>
      <c r="BN590" s="96"/>
      <c r="BO590" s="96"/>
      <c r="BP590" s="96"/>
      <c r="BQ590" s="96"/>
      <c r="BR590" s="96"/>
      <c r="BS590" s="96"/>
      <c r="BT590" s="96"/>
      <c r="BU590" s="96"/>
      <c r="BV590" s="96"/>
      <c r="BW590" s="96"/>
      <c r="BX590" s="96"/>
      <c r="BY590" s="96"/>
      <c r="BZ590" s="96"/>
      <c r="CA590" s="96"/>
      <c r="CB590" s="96"/>
      <c r="CC590" s="96"/>
      <c r="CD590" s="96"/>
      <c r="CE590" s="96"/>
      <c r="CF590" s="96"/>
    </row>
    <row r="591" spans="1:84" ht="13.2">
      <c r="A591" s="96"/>
      <c r="B591" s="96"/>
      <c r="C591" s="96"/>
      <c r="D591" s="96"/>
      <c r="E591" s="96"/>
      <c r="F591" s="124"/>
      <c r="G591" s="96"/>
      <c r="H591" s="96"/>
      <c r="I591" s="96"/>
      <c r="J591" s="96"/>
      <c r="K591" s="96"/>
      <c r="L591" s="96"/>
      <c r="M591" s="96"/>
      <c r="N591" s="96"/>
      <c r="O591" s="96"/>
      <c r="P591" s="96"/>
      <c r="Q591" s="96"/>
      <c r="R591" s="96"/>
      <c r="S591" s="96"/>
      <c r="T591" s="96"/>
      <c r="U591" s="96"/>
      <c r="V591" s="96"/>
      <c r="W591" s="96"/>
      <c r="X591" s="96"/>
      <c r="Y591" s="96"/>
      <c r="Z591" s="96"/>
      <c r="AA591" s="96"/>
      <c r="AB591" s="96"/>
      <c r="AC591" s="96"/>
      <c r="AD591" s="96"/>
      <c r="AE591" s="96"/>
      <c r="AF591" s="96"/>
      <c r="AG591" s="96"/>
      <c r="AH591" s="96"/>
      <c r="AI591" s="96"/>
      <c r="AJ591" s="96"/>
      <c r="AK591" s="96"/>
      <c r="AL591" s="96"/>
      <c r="AM591" s="262"/>
      <c r="AN591" s="96"/>
      <c r="AO591" s="264"/>
      <c r="AP591" s="96"/>
      <c r="AQ591" s="96"/>
      <c r="AR591" s="96"/>
      <c r="AS591" s="96"/>
      <c r="AT591" s="96"/>
      <c r="AU591" s="96"/>
      <c r="AV591" s="96"/>
      <c r="AW591" s="96"/>
      <c r="AX591" s="96"/>
      <c r="AY591" s="96"/>
      <c r="AZ591" s="96"/>
      <c r="BA591" s="96"/>
      <c r="BB591" s="96"/>
      <c r="BC591" s="96"/>
      <c r="BD591" s="96"/>
      <c r="BE591" s="96"/>
      <c r="BF591" s="96"/>
      <c r="BG591" s="96"/>
      <c r="BH591" s="96"/>
      <c r="BI591" s="96"/>
      <c r="BJ591" s="96"/>
      <c r="BK591" s="96"/>
      <c r="BL591" s="96"/>
      <c r="BM591" s="96"/>
      <c r="BN591" s="96"/>
      <c r="BO591" s="96"/>
      <c r="BP591" s="96"/>
      <c r="BQ591" s="96"/>
      <c r="BR591" s="96"/>
      <c r="BS591" s="96"/>
      <c r="BT591" s="96"/>
      <c r="BU591" s="96"/>
      <c r="BV591" s="96"/>
      <c r="BW591" s="96"/>
      <c r="BX591" s="96"/>
      <c r="BY591" s="96"/>
      <c r="BZ591" s="96"/>
      <c r="CA591" s="96"/>
      <c r="CB591" s="96"/>
      <c r="CC591" s="96"/>
      <c r="CD591" s="96"/>
      <c r="CE591" s="96"/>
      <c r="CF591" s="96"/>
    </row>
    <row r="592" spans="1:84" ht="13.2">
      <c r="A592" s="96"/>
      <c r="B592" s="96"/>
      <c r="C592" s="96"/>
      <c r="D592" s="96"/>
      <c r="E592" s="96"/>
      <c r="F592" s="124"/>
      <c r="G592" s="96"/>
      <c r="H592" s="96"/>
      <c r="I592" s="96"/>
      <c r="J592" s="96"/>
      <c r="K592" s="96"/>
      <c r="L592" s="96"/>
      <c r="M592" s="96"/>
      <c r="N592" s="96"/>
      <c r="O592" s="96"/>
      <c r="P592" s="96"/>
      <c r="Q592" s="96"/>
      <c r="R592" s="96"/>
      <c r="S592" s="96"/>
      <c r="T592" s="96"/>
      <c r="U592" s="96"/>
      <c r="V592" s="96"/>
      <c r="W592" s="96"/>
      <c r="X592" s="96"/>
      <c r="Y592" s="96"/>
      <c r="Z592" s="96"/>
      <c r="AA592" s="96"/>
      <c r="AB592" s="96"/>
      <c r="AC592" s="96"/>
      <c r="AD592" s="96"/>
      <c r="AE592" s="96"/>
      <c r="AF592" s="96"/>
      <c r="AG592" s="96"/>
      <c r="AH592" s="96"/>
      <c r="AI592" s="96"/>
      <c r="AJ592" s="96"/>
      <c r="AK592" s="96"/>
      <c r="AL592" s="96"/>
      <c r="AM592" s="262"/>
      <c r="AN592" s="96"/>
      <c r="AO592" s="264"/>
      <c r="AP592" s="96"/>
      <c r="AQ592" s="96"/>
      <c r="AR592" s="96"/>
      <c r="AS592" s="96"/>
      <c r="AT592" s="96"/>
      <c r="AU592" s="96"/>
      <c r="AV592" s="96"/>
      <c r="AW592" s="96"/>
      <c r="AX592" s="96"/>
      <c r="AY592" s="96"/>
      <c r="AZ592" s="96"/>
      <c r="BA592" s="96"/>
      <c r="BB592" s="96"/>
      <c r="BC592" s="96"/>
      <c r="BD592" s="96"/>
      <c r="BE592" s="96"/>
      <c r="BF592" s="96"/>
      <c r="BG592" s="96"/>
      <c r="BH592" s="96"/>
      <c r="BI592" s="96"/>
      <c r="BJ592" s="96"/>
      <c r="BK592" s="96"/>
      <c r="BL592" s="96"/>
      <c r="BM592" s="96"/>
      <c r="BN592" s="96"/>
      <c r="BO592" s="96"/>
      <c r="BP592" s="96"/>
      <c r="BQ592" s="96"/>
      <c r="BR592" s="96"/>
      <c r="BS592" s="96"/>
      <c r="BT592" s="96"/>
      <c r="BU592" s="96"/>
      <c r="BV592" s="96"/>
      <c r="BW592" s="96"/>
      <c r="BX592" s="96"/>
      <c r="BY592" s="96"/>
      <c r="BZ592" s="96"/>
      <c r="CA592" s="96"/>
      <c r="CB592" s="96"/>
      <c r="CC592" s="96"/>
      <c r="CD592" s="96"/>
      <c r="CE592" s="96"/>
      <c r="CF592" s="96"/>
    </row>
    <row r="593" spans="1:84" ht="13.2">
      <c r="A593" s="96"/>
      <c r="B593" s="96"/>
      <c r="C593" s="96"/>
      <c r="D593" s="96"/>
      <c r="E593" s="96"/>
      <c r="F593" s="124"/>
      <c r="G593" s="96"/>
      <c r="H593" s="96"/>
      <c r="I593" s="96"/>
      <c r="J593" s="96"/>
      <c r="K593" s="96"/>
      <c r="L593" s="96"/>
      <c r="M593" s="96"/>
      <c r="N593" s="96"/>
      <c r="O593" s="96"/>
      <c r="P593" s="96"/>
      <c r="Q593" s="96"/>
      <c r="R593" s="96"/>
      <c r="S593" s="96"/>
      <c r="T593" s="96"/>
      <c r="U593" s="96"/>
      <c r="V593" s="96"/>
      <c r="W593" s="96"/>
      <c r="X593" s="96"/>
      <c r="Y593" s="96"/>
      <c r="Z593" s="96"/>
      <c r="AA593" s="96"/>
      <c r="AB593" s="96"/>
      <c r="AC593" s="96"/>
      <c r="AD593" s="96"/>
      <c r="AE593" s="96"/>
      <c r="AF593" s="96"/>
      <c r="AG593" s="96"/>
      <c r="AH593" s="96"/>
      <c r="AI593" s="96"/>
      <c r="AJ593" s="96"/>
      <c r="AK593" s="96"/>
      <c r="AL593" s="96"/>
      <c r="AM593" s="262"/>
      <c r="AN593" s="96"/>
      <c r="AO593" s="264"/>
      <c r="AP593" s="96"/>
      <c r="AQ593" s="96"/>
      <c r="AR593" s="96"/>
      <c r="AS593" s="96"/>
      <c r="AT593" s="96"/>
      <c r="AU593" s="96"/>
      <c r="AV593" s="96"/>
      <c r="AW593" s="96"/>
      <c r="AX593" s="96"/>
      <c r="AY593" s="96"/>
      <c r="AZ593" s="96"/>
      <c r="BA593" s="96"/>
      <c r="BB593" s="96"/>
      <c r="BC593" s="96"/>
      <c r="BD593" s="96"/>
      <c r="BE593" s="96"/>
      <c r="BF593" s="96"/>
      <c r="BG593" s="96"/>
      <c r="BH593" s="96"/>
      <c r="BI593" s="96"/>
      <c r="BJ593" s="96"/>
      <c r="BK593" s="96"/>
      <c r="BL593" s="96"/>
      <c r="BM593" s="96"/>
      <c r="BN593" s="96"/>
      <c r="BO593" s="96"/>
      <c r="BP593" s="96"/>
      <c r="BQ593" s="96"/>
      <c r="BR593" s="96"/>
      <c r="BS593" s="96"/>
      <c r="BT593" s="96"/>
      <c r="BU593" s="96"/>
      <c r="BV593" s="96"/>
      <c r="BW593" s="96"/>
      <c r="BX593" s="96"/>
      <c r="BY593" s="96"/>
      <c r="BZ593" s="96"/>
      <c r="CA593" s="96"/>
      <c r="CB593" s="96"/>
      <c r="CC593" s="96"/>
      <c r="CD593" s="96"/>
      <c r="CE593" s="96"/>
      <c r="CF593" s="96"/>
    </row>
    <row r="594" spans="1:84" ht="13.2">
      <c r="A594" s="96"/>
      <c r="B594" s="96"/>
      <c r="C594" s="96"/>
      <c r="D594" s="96"/>
      <c r="E594" s="96"/>
      <c r="F594" s="124"/>
      <c r="G594" s="96"/>
      <c r="H594" s="96"/>
      <c r="I594" s="96"/>
      <c r="J594" s="96"/>
      <c r="K594" s="96"/>
      <c r="L594" s="96"/>
      <c r="M594" s="96"/>
      <c r="N594" s="96"/>
      <c r="O594" s="96"/>
      <c r="P594" s="96"/>
      <c r="Q594" s="96"/>
      <c r="R594" s="96"/>
      <c r="S594" s="96"/>
      <c r="T594" s="96"/>
      <c r="U594" s="96"/>
      <c r="V594" s="96"/>
      <c r="W594" s="96"/>
      <c r="X594" s="96"/>
      <c r="Y594" s="96"/>
      <c r="Z594" s="96"/>
      <c r="AA594" s="96"/>
      <c r="AB594" s="96"/>
      <c r="AC594" s="96"/>
      <c r="AD594" s="96"/>
      <c r="AE594" s="96"/>
      <c r="AF594" s="96"/>
      <c r="AG594" s="96"/>
      <c r="AH594" s="96"/>
      <c r="AI594" s="96"/>
      <c r="AJ594" s="96"/>
      <c r="AK594" s="96"/>
      <c r="AL594" s="96"/>
      <c r="AM594" s="262"/>
      <c r="AN594" s="96"/>
      <c r="AO594" s="264"/>
      <c r="AP594" s="96"/>
      <c r="AQ594" s="96"/>
      <c r="AR594" s="96"/>
      <c r="AS594" s="96"/>
      <c r="AT594" s="96"/>
      <c r="AU594" s="96"/>
      <c r="AV594" s="96"/>
      <c r="AW594" s="96"/>
      <c r="AX594" s="96"/>
      <c r="AY594" s="96"/>
      <c r="AZ594" s="96"/>
      <c r="BA594" s="96"/>
      <c r="BB594" s="96"/>
      <c r="BC594" s="96"/>
      <c r="BD594" s="96"/>
      <c r="BE594" s="96"/>
      <c r="BF594" s="96"/>
      <c r="BG594" s="96"/>
      <c r="BH594" s="96"/>
      <c r="BI594" s="96"/>
      <c r="BJ594" s="96"/>
      <c r="BK594" s="96"/>
      <c r="BL594" s="96"/>
      <c r="BM594" s="96"/>
      <c r="BN594" s="96"/>
      <c r="BO594" s="96"/>
      <c r="BP594" s="96"/>
      <c r="BQ594" s="96"/>
      <c r="BR594" s="96"/>
      <c r="BS594" s="96"/>
      <c r="BT594" s="96"/>
      <c r="BU594" s="96"/>
      <c r="BV594" s="96"/>
      <c r="BW594" s="96"/>
      <c r="BX594" s="96"/>
      <c r="BY594" s="96"/>
      <c r="BZ594" s="96"/>
      <c r="CA594" s="96"/>
      <c r="CB594" s="96"/>
      <c r="CC594" s="96"/>
      <c r="CD594" s="96"/>
      <c r="CE594" s="96"/>
      <c r="CF594" s="96"/>
    </row>
    <row r="595" spans="1:84" ht="13.2">
      <c r="A595" s="96"/>
      <c r="B595" s="96"/>
      <c r="C595" s="96"/>
      <c r="D595" s="96"/>
      <c r="E595" s="96"/>
      <c r="F595" s="124"/>
      <c r="G595" s="96"/>
      <c r="H595" s="96"/>
      <c r="I595" s="96"/>
      <c r="J595" s="96"/>
      <c r="K595" s="96"/>
      <c r="L595" s="96"/>
      <c r="M595" s="96"/>
      <c r="N595" s="96"/>
      <c r="O595" s="96"/>
      <c r="P595" s="96"/>
      <c r="Q595" s="96"/>
      <c r="R595" s="96"/>
      <c r="S595" s="96"/>
      <c r="T595" s="96"/>
      <c r="U595" s="96"/>
      <c r="V595" s="96"/>
      <c r="W595" s="96"/>
      <c r="X595" s="96"/>
      <c r="Y595" s="96"/>
      <c r="Z595" s="96"/>
      <c r="AA595" s="96"/>
      <c r="AB595" s="96"/>
      <c r="AC595" s="96"/>
      <c r="AD595" s="96"/>
      <c r="AE595" s="96"/>
      <c r="AF595" s="96"/>
      <c r="AG595" s="96"/>
      <c r="AH595" s="96"/>
      <c r="AI595" s="96"/>
      <c r="AJ595" s="96"/>
      <c r="AK595" s="96"/>
      <c r="AL595" s="96"/>
      <c r="AM595" s="262"/>
      <c r="AN595" s="96"/>
      <c r="AO595" s="264"/>
      <c r="AP595" s="96"/>
      <c r="AQ595" s="96"/>
      <c r="AR595" s="96"/>
      <c r="AS595" s="96"/>
      <c r="AT595" s="96"/>
      <c r="AU595" s="96"/>
      <c r="AV595" s="96"/>
      <c r="AW595" s="96"/>
      <c r="AX595" s="96"/>
      <c r="AY595" s="96"/>
      <c r="AZ595" s="96"/>
      <c r="BA595" s="96"/>
      <c r="BB595" s="96"/>
      <c r="BC595" s="96"/>
      <c r="BD595" s="96"/>
      <c r="BE595" s="96"/>
      <c r="BF595" s="96"/>
      <c r="BG595" s="96"/>
      <c r="BH595" s="96"/>
      <c r="BI595" s="96"/>
      <c r="BJ595" s="96"/>
      <c r="BK595" s="96"/>
      <c r="BL595" s="96"/>
      <c r="BM595" s="96"/>
      <c r="BN595" s="96"/>
      <c r="BO595" s="96"/>
      <c r="BP595" s="96"/>
      <c r="BQ595" s="96"/>
      <c r="BR595" s="96"/>
      <c r="BS595" s="96"/>
      <c r="BT595" s="96"/>
      <c r="BU595" s="96"/>
      <c r="BV595" s="96"/>
      <c r="BW595" s="96"/>
      <c r="BX595" s="96"/>
      <c r="BY595" s="96"/>
      <c r="BZ595" s="96"/>
      <c r="CA595" s="96"/>
      <c r="CB595" s="96"/>
      <c r="CC595" s="96"/>
      <c r="CD595" s="96"/>
      <c r="CE595" s="96"/>
      <c r="CF595" s="96"/>
    </row>
    <row r="596" spans="1:84" ht="13.2">
      <c r="A596" s="96"/>
      <c r="B596" s="96"/>
      <c r="C596" s="96"/>
      <c r="D596" s="96"/>
      <c r="E596" s="96"/>
      <c r="F596" s="124"/>
      <c r="G596" s="96"/>
      <c r="H596" s="96"/>
      <c r="I596" s="96"/>
      <c r="J596" s="96"/>
      <c r="K596" s="96"/>
      <c r="L596" s="96"/>
      <c r="M596" s="96"/>
      <c r="N596" s="96"/>
      <c r="O596" s="96"/>
      <c r="P596" s="96"/>
      <c r="Q596" s="96"/>
      <c r="R596" s="96"/>
      <c r="S596" s="96"/>
      <c r="T596" s="96"/>
      <c r="U596" s="96"/>
      <c r="V596" s="96"/>
      <c r="W596" s="96"/>
      <c r="X596" s="96"/>
      <c r="Y596" s="96"/>
      <c r="Z596" s="96"/>
      <c r="AA596" s="96"/>
      <c r="AB596" s="96"/>
      <c r="AC596" s="96"/>
      <c r="AD596" s="96"/>
      <c r="AE596" s="96"/>
      <c r="AF596" s="96"/>
      <c r="AG596" s="96"/>
      <c r="AH596" s="96"/>
      <c r="AI596" s="96"/>
      <c r="AJ596" s="96"/>
      <c r="AK596" s="96"/>
      <c r="AL596" s="96"/>
      <c r="AM596" s="262"/>
      <c r="AN596" s="96"/>
      <c r="AO596" s="264"/>
      <c r="AP596" s="96"/>
      <c r="AQ596" s="96"/>
      <c r="AR596" s="96"/>
      <c r="AS596" s="96"/>
      <c r="AT596" s="96"/>
      <c r="AU596" s="96"/>
      <c r="AV596" s="96"/>
      <c r="AW596" s="96"/>
      <c r="AX596" s="96"/>
      <c r="AY596" s="96"/>
      <c r="AZ596" s="96"/>
      <c r="BA596" s="96"/>
      <c r="BB596" s="96"/>
      <c r="BC596" s="96"/>
      <c r="BD596" s="96"/>
      <c r="BE596" s="96"/>
      <c r="BF596" s="96"/>
      <c r="BG596" s="96"/>
      <c r="BH596" s="96"/>
      <c r="BI596" s="96"/>
      <c r="BJ596" s="96"/>
      <c r="BK596" s="96"/>
      <c r="BL596" s="96"/>
      <c r="BM596" s="96"/>
      <c r="BN596" s="96"/>
      <c r="BO596" s="96"/>
      <c r="BP596" s="96"/>
      <c r="BQ596" s="96"/>
      <c r="BR596" s="96"/>
      <c r="BS596" s="96"/>
      <c r="BT596" s="96"/>
      <c r="BU596" s="96"/>
      <c r="BV596" s="96"/>
      <c r="BW596" s="96"/>
      <c r="BX596" s="96"/>
      <c r="BY596" s="96"/>
      <c r="BZ596" s="96"/>
      <c r="CA596" s="96"/>
      <c r="CB596" s="96"/>
      <c r="CC596" s="96"/>
      <c r="CD596" s="96"/>
      <c r="CE596" s="96"/>
      <c r="CF596" s="96"/>
    </row>
    <row r="597" spans="1:84" ht="13.2">
      <c r="A597" s="96"/>
      <c r="B597" s="96"/>
      <c r="C597" s="96"/>
      <c r="D597" s="96"/>
      <c r="E597" s="96"/>
      <c r="F597" s="124"/>
      <c r="G597" s="96"/>
      <c r="H597" s="96"/>
      <c r="I597" s="96"/>
      <c r="J597" s="96"/>
      <c r="K597" s="96"/>
      <c r="L597" s="96"/>
      <c r="M597" s="96"/>
      <c r="N597" s="96"/>
      <c r="O597" s="96"/>
      <c r="P597" s="96"/>
      <c r="Q597" s="96"/>
      <c r="R597" s="96"/>
      <c r="S597" s="96"/>
      <c r="T597" s="96"/>
      <c r="U597" s="96"/>
      <c r="V597" s="96"/>
      <c r="W597" s="96"/>
      <c r="X597" s="96"/>
      <c r="Y597" s="96"/>
      <c r="Z597" s="96"/>
      <c r="AA597" s="96"/>
      <c r="AB597" s="96"/>
      <c r="AC597" s="96"/>
      <c r="AD597" s="96"/>
      <c r="AE597" s="96"/>
      <c r="AF597" s="96"/>
      <c r="AG597" s="96"/>
      <c r="AH597" s="96"/>
      <c r="AI597" s="96"/>
      <c r="AJ597" s="96"/>
      <c r="AK597" s="96"/>
      <c r="AL597" s="96"/>
      <c r="AM597" s="262"/>
      <c r="AN597" s="96"/>
      <c r="AO597" s="264"/>
      <c r="AP597" s="96"/>
      <c r="AQ597" s="96"/>
      <c r="AR597" s="96"/>
      <c r="AS597" s="96"/>
      <c r="AT597" s="96"/>
      <c r="AU597" s="96"/>
      <c r="AV597" s="96"/>
      <c r="AW597" s="96"/>
      <c r="AX597" s="96"/>
      <c r="AY597" s="96"/>
      <c r="AZ597" s="96"/>
      <c r="BA597" s="96"/>
      <c r="BB597" s="96"/>
      <c r="BC597" s="96"/>
      <c r="BD597" s="96"/>
      <c r="BE597" s="96"/>
      <c r="BF597" s="96"/>
      <c r="BG597" s="96"/>
      <c r="BH597" s="96"/>
      <c r="BI597" s="96"/>
      <c r="BJ597" s="96"/>
      <c r="BK597" s="96"/>
      <c r="BL597" s="96"/>
      <c r="BM597" s="96"/>
      <c r="BN597" s="96"/>
      <c r="BO597" s="96"/>
      <c r="BP597" s="96"/>
      <c r="BQ597" s="96"/>
      <c r="BR597" s="96"/>
      <c r="BS597" s="96"/>
      <c r="BT597" s="96"/>
      <c r="BU597" s="96"/>
      <c r="BV597" s="96"/>
      <c r="BW597" s="96"/>
      <c r="BX597" s="96"/>
      <c r="BY597" s="96"/>
      <c r="BZ597" s="96"/>
      <c r="CA597" s="96"/>
      <c r="CB597" s="96"/>
      <c r="CC597" s="96"/>
      <c r="CD597" s="96"/>
      <c r="CE597" s="96"/>
      <c r="CF597" s="96"/>
    </row>
    <row r="598" spans="1:84" ht="13.2">
      <c r="A598" s="96"/>
      <c r="B598" s="96"/>
      <c r="C598" s="96"/>
      <c r="D598" s="96"/>
      <c r="E598" s="96"/>
      <c r="F598" s="124"/>
      <c r="G598" s="96"/>
      <c r="H598" s="96"/>
      <c r="I598" s="96"/>
      <c r="J598" s="96"/>
      <c r="K598" s="96"/>
      <c r="L598" s="96"/>
      <c r="M598" s="96"/>
      <c r="N598" s="96"/>
      <c r="O598" s="96"/>
      <c r="P598" s="96"/>
      <c r="Q598" s="96"/>
      <c r="R598" s="96"/>
      <c r="S598" s="96"/>
      <c r="T598" s="96"/>
      <c r="U598" s="96"/>
      <c r="V598" s="96"/>
      <c r="W598" s="96"/>
      <c r="X598" s="96"/>
      <c r="Y598" s="96"/>
      <c r="Z598" s="96"/>
      <c r="AA598" s="96"/>
      <c r="AB598" s="96"/>
      <c r="AC598" s="96"/>
      <c r="AD598" s="96"/>
      <c r="AE598" s="96"/>
      <c r="AF598" s="96"/>
      <c r="AG598" s="96"/>
      <c r="AH598" s="96"/>
      <c r="AI598" s="96"/>
      <c r="AJ598" s="96"/>
      <c r="AK598" s="96"/>
      <c r="AL598" s="96"/>
      <c r="AM598" s="262"/>
      <c r="AN598" s="96"/>
      <c r="AO598" s="264"/>
      <c r="AP598" s="96"/>
      <c r="AQ598" s="96"/>
      <c r="AR598" s="96"/>
      <c r="AS598" s="96"/>
      <c r="AT598" s="96"/>
      <c r="AU598" s="96"/>
      <c r="AV598" s="96"/>
      <c r="AW598" s="96"/>
      <c r="AX598" s="96"/>
      <c r="AY598" s="96"/>
      <c r="AZ598" s="96"/>
      <c r="BA598" s="96"/>
      <c r="BB598" s="96"/>
      <c r="BC598" s="96"/>
      <c r="BD598" s="96"/>
      <c r="BE598" s="96"/>
      <c r="BF598" s="96"/>
      <c r="BG598" s="96"/>
      <c r="BH598" s="96"/>
      <c r="BI598" s="96"/>
      <c r="BJ598" s="96"/>
      <c r="BK598" s="96"/>
      <c r="BL598" s="96"/>
      <c r="BM598" s="96"/>
      <c r="BN598" s="96"/>
      <c r="BO598" s="96"/>
      <c r="BP598" s="96"/>
      <c r="BQ598" s="96"/>
      <c r="BR598" s="96"/>
      <c r="BS598" s="96"/>
      <c r="BT598" s="96"/>
      <c r="BU598" s="96"/>
      <c r="BV598" s="96"/>
      <c r="BW598" s="96"/>
      <c r="BX598" s="96"/>
      <c r="BY598" s="96"/>
      <c r="BZ598" s="96"/>
      <c r="CA598" s="96"/>
      <c r="CB598" s="96"/>
      <c r="CC598" s="96"/>
      <c r="CD598" s="96"/>
      <c r="CE598" s="96"/>
      <c r="CF598" s="96"/>
    </row>
    <row r="599" spans="1:84" ht="13.2">
      <c r="A599" s="96"/>
      <c r="B599" s="96"/>
      <c r="C599" s="96"/>
      <c r="D599" s="96"/>
      <c r="E599" s="96"/>
      <c r="F599" s="124"/>
      <c r="G599" s="96"/>
      <c r="H599" s="96"/>
      <c r="I599" s="96"/>
      <c r="J599" s="96"/>
      <c r="K599" s="96"/>
      <c r="L599" s="96"/>
      <c r="M599" s="96"/>
      <c r="N599" s="96"/>
      <c r="O599" s="96"/>
      <c r="P599" s="96"/>
      <c r="Q599" s="96"/>
      <c r="R599" s="96"/>
      <c r="S599" s="96"/>
      <c r="T599" s="96"/>
      <c r="U599" s="96"/>
      <c r="V599" s="96"/>
      <c r="W599" s="96"/>
      <c r="X599" s="96"/>
      <c r="Y599" s="96"/>
      <c r="Z599" s="96"/>
      <c r="AA599" s="96"/>
      <c r="AB599" s="96"/>
      <c r="AC599" s="96"/>
      <c r="AD599" s="96"/>
      <c r="AE599" s="96"/>
      <c r="AF599" s="96"/>
      <c r="AG599" s="96"/>
      <c r="AH599" s="96"/>
      <c r="AI599" s="96"/>
      <c r="AJ599" s="96"/>
      <c r="AK599" s="96"/>
      <c r="AL599" s="96"/>
      <c r="AM599" s="262"/>
      <c r="AN599" s="96"/>
      <c r="AO599" s="264"/>
      <c r="AP599" s="96"/>
      <c r="AQ599" s="96"/>
      <c r="AR599" s="96"/>
      <c r="AS599" s="96"/>
      <c r="AT599" s="96"/>
      <c r="AU599" s="96"/>
      <c r="AV599" s="96"/>
      <c r="AW599" s="96"/>
      <c r="AX599" s="96"/>
      <c r="AY599" s="96"/>
      <c r="AZ599" s="96"/>
      <c r="BA599" s="96"/>
      <c r="BB599" s="96"/>
      <c r="BC599" s="96"/>
      <c r="BD599" s="96"/>
      <c r="BE599" s="96"/>
      <c r="BF599" s="96"/>
      <c r="BG599" s="96"/>
      <c r="BH599" s="96"/>
      <c r="BI599" s="96"/>
      <c r="BJ599" s="96"/>
      <c r="BK599" s="96"/>
      <c r="BL599" s="96"/>
      <c r="BM599" s="96"/>
      <c r="BN599" s="96"/>
      <c r="BO599" s="96"/>
      <c r="BP599" s="96"/>
      <c r="BQ599" s="96"/>
      <c r="BR599" s="96"/>
      <c r="BS599" s="96"/>
      <c r="BT599" s="96"/>
      <c r="BU599" s="96"/>
      <c r="BV599" s="96"/>
      <c r="BW599" s="96"/>
      <c r="BX599" s="96"/>
      <c r="BY599" s="96"/>
      <c r="BZ599" s="96"/>
      <c r="CA599" s="96"/>
      <c r="CB599" s="96"/>
      <c r="CC599" s="96"/>
      <c r="CD599" s="96"/>
      <c r="CE599" s="96"/>
      <c r="CF599" s="96"/>
    </row>
    <row r="600" spans="1:84" ht="13.2">
      <c r="A600" s="96"/>
      <c r="B600" s="96"/>
      <c r="C600" s="96"/>
      <c r="D600" s="96"/>
      <c r="E600" s="96"/>
      <c r="F600" s="124"/>
      <c r="G600" s="96"/>
      <c r="H600" s="96"/>
      <c r="I600" s="96"/>
      <c r="J600" s="96"/>
      <c r="K600" s="96"/>
      <c r="L600" s="96"/>
      <c r="M600" s="96"/>
      <c r="N600" s="96"/>
      <c r="O600" s="96"/>
      <c r="P600" s="96"/>
      <c r="Q600" s="96"/>
      <c r="R600" s="96"/>
      <c r="S600" s="96"/>
      <c r="T600" s="96"/>
      <c r="U600" s="96"/>
      <c r="V600" s="96"/>
      <c r="W600" s="96"/>
      <c r="X600" s="96"/>
      <c r="Y600" s="96"/>
      <c r="Z600" s="96"/>
      <c r="AA600" s="96"/>
      <c r="AB600" s="96"/>
      <c r="AC600" s="96"/>
      <c r="AD600" s="96"/>
      <c r="AE600" s="96"/>
      <c r="AF600" s="96"/>
      <c r="AG600" s="96"/>
      <c r="AH600" s="96"/>
      <c r="AI600" s="96"/>
      <c r="AJ600" s="96"/>
      <c r="AK600" s="96"/>
      <c r="AL600" s="96"/>
      <c r="AM600" s="262"/>
      <c r="AN600" s="96"/>
      <c r="AO600" s="264"/>
      <c r="AP600" s="96"/>
      <c r="AQ600" s="96"/>
      <c r="AR600" s="96"/>
      <c r="AS600" s="96"/>
      <c r="AT600" s="96"/>
      <c r="AU600" s="96"/>
      <c r="AV600" s="96"/>
      <c r="AW600" s="96"/>
      <c r="AX600" s="96"/>
      <c r="AY600" s="96"/>
      <c r="AZ600" s="96"/>
      <c r="BA600" s="96"/>
      <c r="BB600" s="96"/>
      <c r="BC600" s="96"/>
      <c r="BD600" s="96"/>
      <c r="BE600" s="96"/>
      <c r="BF600" s="96"/>
      <c r="BG600" s="96"/>
      <c r="BH600" s="96"/>
      <c r="BI600" s="96"/>
      <c r="BJ600" s="96"/>
      <c r="BK600" s="96"/>
      <c r="BL600" s="96"/>
      <c r="BM600" s="96"/>
      <c r="BN600" s="96"/>
      <c r="BO600" s="96"/>
      <c r="BP600" s="96"/>
      <c r="BQ600" s="96"/>
      <c r="BR600" s="96"/>
      <c r="BS600" s="96"/>
      <c r="BT600" s="96"/>
      <c r="BU600" s="96"/>
      <c r="BV600" s="96"/>
      <c r="BW600" s="96"/>
      <c r="BX600" s="96"/>
      <c r="BY600" s="96"/>
      <c r="BZ600" s="96"/>
      <c r="CA600" s="96"/>
      <c r="CB600" s="96"/>
      <c r="CC600" s="96"/>
      <c r="CD600" s="96"/>
      <c r="CE600" s="96"/>
      <c r="CF600" s="96"/>
    </row>
    <row r="601" spans="1:84" ht="13.2">
      <c r="A601" s="96"/>
      <c r="B601" s="96"/>
      <c r="C601" s="96"/>
      <c r="D601" s="96"/>
      <c r="E601" s="96"/>
      <c r="F601" s="124"/>
      <c r="G601" s="96"/>
      <c r="H601" s="96"/>
      <c r="I601" s="96"/>
      <c r="J601" s="96"/>
      <c r="K601" s="96"/>
      <c r="L601" s="96"/>
      <c r="M601" s="96"/>
      <c r="N601" s="96"/>
      <c r="O601" s="96"/>
      <c r="P601" s="96"/>
      <c r="Q601" s="96"/>
      <c r="R601" s="96"/>
      <c r="S601" s="96"/>
      <c r="T601" s="96"/>
      <c r="U601" s="96"/>
      <c r="V601" s="96"/>
      <c r="W601" s="96"/>
      <c r="X601" s="96"/>
      <c r="Y601" s="96"/>
      <c r="Z601" s="96"/>
      <c r="AA601" s="96"/>
      <c r="AB601" s="96"/>
      <c r="AC601" s="96"/>
      <c r="AD601" s="96"/>
      <c r="AE601" s="96"/>
      <c r="AF601" s="96"/>
      <c r="AG601" s="96"/>
      <c r="AH601" s="96"/>
      <c r="AI601" s="96"/>
      <c r="AJ601" s="96"/>
      <c r="AK601" s="96"/>
      <c r="AL601" s="96"/>
      <c r="AM601" s="262"/>
      <c r="AN601" s="96"/>
      <c r="AO601" s="264"/>
      <c r="AP601" s="96"/>
      <c r="AQ601" s="96"/>
      <c r="AR601" s="96"/>
      <c r="AS601" s="96"/>
      <c r="AT601" s="96"/>
      <c r="AU601" s="96"/>
      <c r="AV601" s="96"/>
      <c r="AW601" s="96"/>
      <c r="AX601" s="96"/>
      <c r="AY601" s="96"/>
      <c r="AZ601" s="96"/>
      <c r="BA601" s="96"/>
      <c r="BB601" s="96"/>
      <c r="BC601" s="96"/>
      <c r="BD601" s="96"/>
      <c r="BE601" s="96"/>
      <c r="BF601" s="96"/>
      <c r="BG601" s="96"/>
      <c r="BH601" s="96"/>
      <c r="BI601" s="96"/>
      <c r="BJ601" s="96"/>
      <c r="BK601" s="96"/>
      <c r="BL601" s="96"/>
      <c r="BM601" s="96"/>
      <c r="BN601" s="96"/>
      <c r="BO601" s="96"/>
      <c r="BP601" s="96"/>
      <c r="BQ601" s="96"/>
      <c r="BR601" s="96"/>
      <c r="BS601" s="96"/>
      <c r="BT601" s="96"/>
      <c r="BU601" s="96"/>
      <c r="BV601" s="96"/>
      <c r="BW601" s="96"/>
      <c r="BX601" s="96"/>
      <c r="BY601" s="96"/>
      <c r="BZ601" s="96"/>
      <c r="CA601" s="96"/>
      <c r="CB601" s="96"/>
      <c r="CC601" s="96"/>
      <c r="CD601" s="96"/>
      <c r="CE601" s="96"/>
      <c r="CF601" s="96"/>
    </row>
    <row r="602" spans="1:84" ht="13.2">
      <c r="A602" s="96"/>
      <c r="B602" s="96"/>
      <c r="C602" s="96"/>
      <c r="D602" s="96"/>
      <c r="E602" s="96"/>
      <c r="F602" s="124"/>
      <c r="G602" s="96"/>
      <c r="H602" s="96"/>
      <c r="I602" s="96"/>
      <c r="J602" s="96"/>
      <c r="K602" s="96"/>
      <c r="L602" s="96"/>
      <c r="M602" s="96"/>
      <c r="N602" s="96"/>
      <c r="O602" s="96"/>
      <c r="P602" s="96"/>
      <c r="Q602" s="96"/>
      <c r="R602" s="96"/>
      <c r="S602" s="96"/>
      <c r="T602" s="96"/>
      <c r="U602" s="96"/>
      <c r="V602" s="96"/>
      <c r="W602" s="96"/>
      <c r="X602" s="96"/>
      <c r="Y602" s="96"/>
      <c r="Z602" s="96"/>
      <c r="AA602" s="96"/>
      <c r="AB602" s="96"/>
      <c r="AC602" s="96"/>
      <c r="AD602" s="96"/>
      <c r="AE602" s="96"/>
      <c r="AF602" s="96"/>
      <c r="AG602" s="96"/>
      <c r="AH602" s="96"/>
      <c r="AI602" s="96"/>
      <c r="AJ602" s="96"/>
      <c r="AK602" s="96"/>
      <c r="AL602" s="96"/>
      <c r="AM602" s="262"/>
      <c r="AN602" s="96"/>
      <c r="AO602" s="264"/>
      <c r="AP602" s="96"/>
      <c r="AQ602" s="96"/>
      <c r="AR602" s="96"/>
      <c r="AS602" s="96"/>
      <c r="AT602" s="96"/>
      <c r="AU602" s="96"/>
      <c r="AV602" s="96"/>
      <c r="AW602" s="96"/>
      <c r="AX602" s="96"/>
      <c r="AY602" s="96"/>
      <c r="AZ602" s="96"/>
      <c r="BA602" s="96"/>
      <c r="BB602" s="96"/>
      <c r="BC602" s="96"/>
      <c r="BD602" s="96"/>
      <c r="BE602" s="96"/>
      <c r="BF602" s="96"/>
      <c r="BG602" s="96"/>
      <c r="BH602" s="96"/>
      <c r="BI602" s="96"/>
      <c r="BJ602" s="96"/>
      <c r="BK602" s="96"/>
      <c r="BL602" s="96"/>
      <c r="BM602" s="96"/>
      <c r="BN602" s="96"/>
      <c r="BO602" s="96"/>
      <c r="BP602" s="96"/>
      <c r="BQ602" s="96"/>
      <c r="BR602" s="96"/>
      <c r="BS602" s="96"/>
      <c r="BT602" s="96"/>
      <c r="BU602" s="96"/>
      <c r="BV602" s="96"/>
      <c r="BW602" s="96"/>
      <c r="BX602" s="96"/>
      <c r="BY602" s="96"/>
      <c r="BZ602" s="96"/>
      <c r="CA602" s="96"/>
      <c r="CB602" s="96"/>
      <c r="CC602" s="96"/>
      <c r="CD602" s="96"/>
      <c r="CE602" s="96"/>
      <c r="CF602" s="96"/>
    </row>
    <row r="603" spans="1:84" ht="13.2">
      <c r="A603" s="96"/>
      <c r="B603" s="96"/>
      <c r="C603" s="96"/>
      <c r="D603" s="96"/>
      <c r="E603" s="96"/>
      <c r="F603" s="124"/>
      <c r="G603" s="96"/>
      <c r="H603" s="96"/>
      <c r="I603" s="96"/>
      <c r="J603" s="96"/>
      <c r="K603" s="96"/>
      <c r="L603" s="96"/>
      <c r="M603" s="96"/>
      <c r="N603" s="96"/>
      <c r="O603" s="96"/>
      <c r="P603" s="96"/>
      <c r="Q603" s="96"/>
      <c r="R603" s="96"/>
      <c r="S603" s="96"/>
      <c r="T603" s="96"/>
      <c r="U603" s="96"/>
      <c r="V603" s="96"/>
      <c r="W603" s="96"/>
      <c r="X603" s="96"/>
      <c r="Y603" s="96"/>
      <c r="Z603" s="96"/>
      <c r="AA603" s="96"/>
      <c r="AB603" s="96"/>
      <c r="AC603" s="96"/>
      <c r="AD603" s="96"/>
      <c r="AE603" s="96"/>
      <c r="AF603" s="96"/>
      <c r="AG603" s="96"/>
      <c r="AH603" s="96"/>
      <c r="AI603" s="96"/>
      <c r="AJ603" s="96"/>
      <c r="AK603" s="96"/>
      <c r="AL603" s="96"/>
      <c r="AM603" s="262"/>
      <c r="AN603" s="96"/>
      <c r="AO603" s="264"/>
      <c r="AP603" s="96"/>
      <c r="AQ603" s="96"/>
      <c r="AR603" s="96"/>
      <c r="AS603" s="96"/>
      <c r="AT603" s="96"/>
      <c r="AU603" s="96"/>
      <c r="AV603" s="96"/>
      <c r="AW603" s="96"/>
      <c r="AX603" s="96"/>
      <c r="AY603" s="96"/>
      <c r="AZ603" s="96"/>
      <c r="BA603" s="96"/>
      <c r="BB603" s="96"/>
      <c r="BC603" s="96"/>
      <c r="BD603" s="96"/>
      <c r="BE603" s="96"/>
      <c r="BF603" s="96"/>
      <c r="BG603" s="96"/>
      <c r="BH603" s="96"/>
      <c r="BI603" s="96"/>
      <c r="BJ603" s="96"/>
      <c r="BK603" s="96"/>
      <c r="BL603" s="96"/>
      <c r="BM603" s="96"/>
      <c r="BN603" s="96"/>
      <c r="BO603" s="96"/>
      <c r="BP603" s="96"/>
      <c r="BQ603" s="96"/>
      <c r="BR603" s="96"/>
      <c r="BS603" s="96"/>
      <c r="BT603" s="96"/>
      <c r="BU603" s="96"/>
      <c r="BV603" s="96"/>
      <c r="BW603" s="96"/>
      <c r="BX603" s="96"/>
      <c r="BY603" s="96"/>
      <c r="BZ603" s="96"/>
      <c r="CA603" s="96"/>
      <c r="CB603" s="96"/>
      <c r="CC603" s="96"/>
      <c r="CD603" s="96"/>
      <c r="CE603" s="96"/>
      <c r="CF603" s="96"/>
    </row>
    <row r="604" spans="1:84" ht="13.2">
      <c r="A604" s="96"/>
      <c r="B604" s="96"/>
      <c r="C604" s="96"/>
      <c r="D604" s="96"/>
      <c r="E604" s="96"/>
      <c r="F604" s="124"/>
      <c r="G604" s="96"/>
      <c r="H604" s="96"/>
      <c r="I604" s="96"/>
      <c r="J604" s="96"/>
      <c r="K604" s="96"/>
      <c r="L604" s="96"/>
      <c r="M604" s="96"/>
      <c r="N604" s="96"/>
      <c r="O604" s="96"/>
      <c r="P604" s="96"/>
      <c r="Q604" s="96"/>
      <c r="R604" s="96"/>
      <c r="S604" s="96"/>
      <c r="T604" s="96"/>
      <c r="U604" s="96"/>
      <c r="V604" s="96"/>
      <c r="W604" s="96"/>
      <c r="X604" s="96"/>
      <c r="Y604" s="96"/>
      <c r="Z604" s="96"/>
      <c r="AA604" s="96"/>
      <c r="AB604" s="96"/>
      <c r="AC604" s="96"/>
      <c r="AD604" s="96"/>
      <c r="AE604" s="96"/>
      <c r="AF604" s="96"/>
      <c r="AG604" s="96"/>
      <c r="AH604" s="96"/>
      <c r="AI604" s="96"/>
      <c r="AJ604" s="96"/>
      <c r="AK604" s="96"/>
      <c r="AL604" s="96"/>
      <c r="AM604" s="262"/>
      <c r="AN604" s="96"/>
      <c r="AO604" s="264"/>
      <c r="AP604" s="96"/>
      <c r="AQ604" s="96"/>
      <c r="AR604" s="96"/>
      <c r="AS604" s="96"/>
      <c r="AT604" s="96"/>
      <c r="AU604" s="96"/>
      <c r="AV604" s="96"/>
      <c r="AW604" s="96"/>
      <c r="AX604" s="96"/>
      <c r="AY604" s="96"/>
      <c r="AZ604" s="96"/>
      <c r="BA604" s="96"/>
      <c r="BB604" s="96"/>
      <c r="BC604" s="96"/>
      <c r="BD604" s="96"/>
      <c r="BE604" s="96"/>
      <c r="BF604" s="96"/>
      <c r="BG604" s="96"/>
      <c r="BH604" s="96"/>
      <c r="BI604" s="96"/>
      <c r="BJ604" s="96"/>
      <c r="BK604" s="96"/>
      <c r="BL604" s="96"/>
      <c r="BM604" s="96"/>
      <c r="BN604" s="96"/>
      <c r="BO604" s="96"/>
      <c r="BP604" s="96"/>
      <c r="BQ604" s="96"/>
      <c r="BR604" s="96"/>
      <c r="BS604" s="96"/>
      <c r="BT604" s="96"/>
      <c r="BU604" s="96"/>
      <c r="BV604" s="96"/>
      <c r="BW604" s="96"/>
      <c r="BX604" s="96"/>
      <c r="BY604" s="96"/>
      <c r="BZ604" s="96"/>
      <c r="CA604" s="96"/>
      <c r="CB604" s="96"/>
      <c r="CC604" s="96"/>
      <c r="CD604" s="96"/>
      <c r="CE604" s="96"/>
      <c r="CF604" s="96"/>
    </row>
    <row r="605" spans="1:84" ht="13.2">
      <c r="A605" s="96"/>
      <c r="B605" s="96"/>
      <c r="C605" s="96"/>
      <c r="D605" s="96"/>
      <c r="E605" s="96"/>
      <c r="F605" s="124"/>
      <c r="G605" s="96"/>
      <c r="H605" s="96"/>
      <c r="I605" s="96"/>
      <c r="J605" s="96"/>
      <c r="K605" s="96"/>
      <c r="L605" s="96"/>
      <c r="M605" s="96"/>
      <c r="N605" s="96"/>
      <c r="O605" s="96"/>
      <c r="P605" s="96"/>
      <c r="Q605" s="96"/>
      <c r="R605" s="96"/>
      <c r="S605" s="96"/>
      <c r="T605" s="96"/>
      <c r="U605" s="96"/>
      <c r="V605" s="96"/>
      <c r="W605" s="96"/>
      <c r="X605" s="96"/>
      <c r="Y605" s="96"/>
      <c r="Z605" s="96"/>
      <c r="AA605" s="96"/>
      <c r="AB605" s="96"/>
      <c r="AC605" s="96"/>
      <c r="AD605" s="96"/>
      <c r="AE605" s="96"/>
      <c r="AF605" s="96"/>
      <c r="AG605" s="96"/>
      <c r="AH605" s="96"/>
      <c r="AI605" s="96"/>
      <c r="AJ605" s="96"/>
      <c r="AK605" s="96"/>
      <c r="AL605" s="96"/>
      <c r="AM605" s="262"/>
      <c r="AN605" s="96"/>
      <c r="AO605" s="264"/>
      <c r="AP605" s="96"/>
      <c r="AQ605" s="96"/>
      <c r="AR605" s="96"/>
      <c r="AS605" s="96"/>
      <c r="AT605" s="96"/>
      <c r="AU605" s="96"/>
      <c r="AV605" s="96"/>
      <c r="AW605" s="96"/>
      <c r="AX605" s="96"/>
      <c r="AY605" s="96"/>
      <c r="AZ605" s="96"/>
      <c r="BA605" s="96"/>
      <c r="BB605" s="96"/>
      <c r="BC605" s="96"/>
      <c r="BD605" s="96"/>
      <c r="BE605" s="96"/>
      <c r="BF605" s="96"/>
      <c r="BG605" s="96"/>
      <c r="BH605" s="96"/>
      <c r="BI605" s="96"/>
      <c r="BJ605" s="96"/>
      <c r="BK605" s="96"/>
      <c r="BL605" s="96"/>
      <c r="BM605" s="96"/>
      <c r="BN605" s="96"/>
      <c r="BO605" s="96"/>
      <c r="BP605" s="96"/>
      <c r="BQ605" s="96"/>
      <c r="BR605" s="96"/>
      <c r="BS605" s="96"/>
      <c r="BT605" s="96"/>
      <c r="BU605" s="96"/>
      <c r="BV605" s="96"/>
      <c r="BW605" s="96"/>
      <c r="BX605" s="96"/>
      <c r="BY605" s="96"/>
      <c r="BZ605" s="96"/>
      <c r="CA605" s="96"/>
      <c r="CB605" s="96"/>
      <c r="CC605" s="96"/>
      <c r="CD605" s="96"/>
      <c r="CE605" s="96"/>
      <c r="CF605" s="96"/>
    </row>
    <row r="606" spans="1:84" ht="13.2">
      <c r="A606" s="96"/>
      <c r="B606" s="96"/>
      <c r="C606" s="96"/>
      <c r="D606" s="96"/>
      <c r="E606" s="96"/>
      <c r="F606" s="124"/>
      <c r="G606" s="96"/>
      <c r="H606" s="96"/>
      <c r="I606" s="96"/>
      <c r="J606" s="96"/>
      <c r="K606" s="96"/>
      <c r="L606" s="96"/>
      <c r="M606" s="96"/>
      <c r="N606" s="96"/>
      <c r="O606" s="96"/>
      <c r="P606" s="96"/>
      <c r="Q606" s="96"/>
      <c r="R606" s="96"/>
      <c r="S606" s="96"/>
      <c r="T606" s="96"/>
      <c r="U606" s="96"/>
      <c r="V606" s="96"/>
      <c r="W606" s="96"/>
      <c r="X606" s="96"/>
      <c r="Y606" s="96"/>
      <c r="Z606" s="96"/>
      <c r="AA606" s="96"/>
      <c r="AB606" s="96"/>
      <c r="AC606" s="96"/>
      <c r="AD606" s="96"/>
      <c r="AE606" s="96"/>
      <c r="AF606" s="96"/>
      <c r="AG606" s="96"/>
      <c r="AH606" s="96"/>
      <c r="AI606" s="96"/>
      <c r="AJ606" s="96"/>
      <c r="AK606" s="96"/>
      <c r="AL606" s="96"/>
      <c r="AM606" s="262"/>
      <c r="AN606" s="96"/>
      <c r="AO606" s="264"/>
      <c r="AP606" s="96"/>
      <c r="AQ606" s="96"/>
      <c r="AR606" s="96"/>
      <c r="AS606" s="96"/>
      <c r="AT606" s="96"/>
      <c r="AU606" s="96"/>
      <c r="AV606" s="96"/>
      <c r="AW606" s="96"/>
      <c r="AX606" s="96"/>
      <c r="AY606" s="96"/>
      <c r="AZ606" s="96"/>
      <c r="BA606" s="96"/>
      <c r="BB606" s="96"/>
      <c r="BC606" s="96"/>
      <c r="BD606" s="96"/>
      <c r="BE606" s="96"/>
      <c r="BF606" s="96"/>
      <c r="BG606" s="96"/>
      <c r="BH606" s="96"/>
      <c r="BI606" s="96"/>
      <c r="BJ606" s="96"/>
      <c r="BK606" s="96"/>
      <c r="BL606" s="96"/>
      <c r="BM606" s="96"/>
      <c r="BN606" s="96"/>
      <c r="BO606" s="96"/>
      <c r="BP606" s="96"/>
      <c r="BQ606" s="96"/>
      <c r="BR606" s="96"/>
      <c r="BS606" s="96"/>
      <c r="BT606" s="96"/>
      <c r="BU606" s="96"/>
      <c r="BV606" s="96"/>
      <c r="BW606" s="96"/>
      <c r="BX606" s="96"/>
      <c r="BY606" s="96"/>
      <c r="BZ606" s="96"/>
      <c r="CA606" s="96"/>
      <c r="CB606" s="96"/>
      <c r="CC606" s="96"/>
      <c r="CD606" s="96"/>
      <c r="CE606" s="96"/>
      <c r="CF606" s="96"/>
    </row>
    <row r="607" spans="1:84" ht="13.2">
      <c r="A607" s="96"/>
      <c r="B607" s="96"/>
      <c r="C607" s="96"/>
      <c r="D607" s="96"/>
      <c r="E607" s="96"/>
      <c r="F607" s="124"/>
      <c r="G607" s="96"/>
      <c r="H607" s="96"/>
      <c r="I607" s="96"/>
      <c r="J607" s="96"/>
      <c r="K607" s="96"/>
      <c r="L607" s="96"/>
      <c r="M607" s="96"/>
      <c r="N607" s="96"/>
      <c r="O607" s="96"/>
      <c r="P607" s="96"/>
      <c r="Q607" s="96"/>
      <c r="R607" s="96"/>
      <c r="S607" s="96"/>
      <c r="T607" s="96"/>
      <c r="U607" s="96"/>
      <c r="V607" s="96"/>
      <c r="W607" s="96"/>
      <c r="X607" s="96"/>
      <c r="Y607" s="96"/>
      <c r="Z607" s="96"/>
      <c r="AA607" s="96"/>
      <c r="AB607" s="96"/>
      <c r="AC607" s="96"/>
      <c r="AD607" s="96"/>
      <c r="AE607" s="96"/>
      <c r="AF607" s="96"/>
      <c r="AG607" s="96"/>
      <c r="AH607" s="96"/>
      <c r="AI607" s="96"/>
      <c r="AJ607" s="96"/>
      <c r="AK607" s="96"/>
      <c r="AL607" s="96"/>
      <c r="AM607" s="262"/>
      <c r="AN607" s="96"/>
      <c r="AO607" s="264"/>
      <c r="AP607" s="96"/>
      <c r="AQ607" s="96"/>
      <c r="AR607" s="96"/>
      <c r="AS607" s="96"/>
      <c r="AT607" s="96"/>
      <c r="AU607" s="96"/>
      <c r="AV607" s="96"/>
      <c r="AW607" s="96"/>
      <c r="AX607" s="96"/>
      <c r="AY607" s="96"/>
      <c r="AZ607" s="96"/>
      <c r="BA607" s="96"/>
      <c r="BB607" s="96"/>
      <c r="BC607" s="96"/>
      <c r="BD607" s="96"/>
      <c r="BE607" s="96"/>
      <c r="BF607" s="96"/>
      <c r="BG607" s="96"/>
      <c r="BH607" s="96"/>
      <c r="BI607" s="96"/>
      <c r="BJ607" s="96"/>
      <c r="BK607" s="96"/>
      <c r="BL607" s="96"/>
      <c r="BM607" s="96"/>
      <c r="BN607" s="96"/>
      <c r="BO607" s="96"/>
      <c r="BP607" s="96"/>
      <c r="BQ607" s="96"/>
      <c r="BR607" s="96"/>
      <c r="BS607" s="96"/>
      <c r="BT607" s="96"/>
      <c r="BU607" s="96"/>
      <c r="BV607" s="96"/>
      <c r="BW607" s="96"/>
      <c r="BX607" s="96"/>
      <c r="BY607" s="96"/>
      <c r="BZ607" s="96"/>
      <c r="CA607" s="96"/>
      <c r="CB607" s="96"/>
      <c r="CC607" s="96"/>
      <c r="CD607" s="96"/>
      <c r="CE607" s="96"/>
      <c r="CF607" s="96"/>
    </row>
    <row r="608" spans="1:84" ht="13.2">
      <c r="A608" s="96"/>
      <c r="B608" s="96"/>
      <c r="C608" s="96"/>
      <c r="D608" s="96"/>
      <c r="E608" s="96"/>
      <c r="F608" s="124"/>
      <c r="G608" s="96"/>
      <c r="H608" s="96"/>
      <c r="I608" s="96"/>
      <c r="J608" s="96"/>
      <c r="K608" s="96"/>
      <c r="L608" s="96"/>
      <c r="M608" s="96"/>
      <c r="N608" s="96"/>
      <c r="O608" s="96"/>
      <c r="P608" s="96"/>
      <c r="Q608" s="96"/>
      <c r="R608" s="96"/>
      <c r="S608" s="96"/>
      <c r="T608" s="96"/>
      <c r="U608" s="96"/>
      <c r="V608" s="96"/>
      <c r="W608" s="96"/>
      <c r="X608" s="96"/>
      <c r="Y608" s="96"/>
      <c r="Z608" s="96"/>
      <c r="AA608" s="96"/>
      <c r="AB608" s="96"/>
      <c r="AC608" s="96"/>
      <c r="AD608" s="96"/>
      <c r="AE608" s="96"/>
      <c r="AF608" s="96"/>
      <c r="AG608" s="96"/>
      <c r="AH608" s="96"/>
      <c r="AI608" s="96"/>
      <c r="AJ608" s="96"/>
      <c r="AK608" s="96"/>
      <c r="AL608" s="96"/>
      <c r="AM608" s="262"/>
      <c r="AN608" s="96"/>
      <c r="AO608" s="264"/>
      <c r="AP608" s="96"/>
      <c r="AQ608" s="96"/>
      <c r="AR608" s="96"/>
      <c r="AS608" s="96"/>
      <c r="AT608" s="96"/>
      <c r="AU608" s="96"/>
      <c r="AV608" s="96"/>
      <c r="AW608" s="96"/>
      <c r="AX608" s="96"/>
      <c r="AY608" s="96"/>
      <c r="AZ608" s="96"/>
      <c r="BA608" s="96"/>
      <c r="BB608" s="96"/>
      <c r="BC608" s="96"/>
      <c r="BD608" s="96"/>
      <c r="BE608" s="96"/>
      <c r="BF608" s="96"/>
      <c r="BG608" s="96"/>
      <c r="BH608" s="96"/>
      <c r="BI608" s="96"/>
      <c r="BJ608" s="96"/>
      <c r="BK608" s="96"/>
      <c r="BL608" s="96"/>
      <c r="BM608" s="96"/>
      <c r="BN608" s="96"/>
      <c r="BO608" s="96"/>
      <c r="BP608" s="96"/>
      <c r="BQ608" s="96"/>
      <c r="BR608" s="96"/>
      <c r="BS608" s="96"/>
      <c r="BT608" s="96"/>
      <c r="BU608" s="96"/>
      <c r="BV608" s="96"/>
      <c r="BW608" s="96"/>
      <c r="BX608" s="96"/>
      <c r="BY608" s="96"/>
      <c r="BZ608" s="96"/>
      <c r="CA608" s="96"/>
      <c r="CB608" s="96"/>
      <c r="CC608" s="96"/>
      <c r="CD608" s="96"/>
      <c r="CE608" s="96"/>
      <c r="CF608" s="96"/>
    </row>
    <row r="609" spans="1:84" ht="13.2">
      <c r="A609" s="96"/>
      <c r="B609" s="96"/>
      <c r="C609" s="96"/>
      <c r="D609" s="96"/>
      <c r="E609" s="96"/>
      <c r="F609" s="124"/>
      <c r="G609" s="96"/>
      <c r="H609" s="96"/>
      <c r="I609" s="96"/>
      <c r="J609" s="96"/>
      <c r="K609" s="96"/>
      <c r="L609" s="96"/>
      <c r="M609" s="96"/>
      <c r="N609" s="96"/>
      <c r="O609" s="96"/>
      <c r="P609" s="96"/>
      <c r="Q609" s="96"/>
      <c r="R609" s="96"/>
      <c r="S609" s="96"/>
      <c r="T609" s="96"/>
      <c r="U609" s="96"/>
      <c r="V609" s="96"/>
      <c r="W609" s="96"/>
      <c r="X609" s="96"/>
      <c r="Y609" s="96"/>
      <c r="Z609" s="96"/>
      <c r="AA609" s="96"/>
      <c r="AB609" s="96"/>
      <c r="AC609" s="96"/>
      <c r="AD609" s="96"/>
      <c r="AE609" s="96"/>
      <c r="AF609" s="96"/>
      <c r="AG609" s="96"/>
      <c r="AH609" s="96"/>
      <c r="AI609" s="96"/>
      <c r="AJ609" s="96"/>
      <c r="AK609" s="96"/>
      <c r="AL609" s="96"/>
      <c r="AM609" s="262"/>
      <c r="AN609" s="96"/>
      <c r="AO609" s="264"/>
      <c r="AP609" s="96"/>
      <c r="AQ609" s="96"/>
      <c r="AR609" s="96"/>
      <c r="AS609" s="96"/>
      <c r="AT609" s="96"/>
      <c r="AU609" s="96"/>
      <c r="AV609" s="96"/>
      <c r="AW609" s="96"/>
      <c r="AX609" s="96"/>
      <c r="AY609" s="96"/>
      <c r="AZ609" s="96"/>
      <c r="BA609" s="96"/>
      <c r="BB609" s="96"/>
      <c r="BC609" s="96"/>
      <c r="BD609" s="96"/>
      <c r="BE609" s="96"/>
      <c r="BF609" s="96"/>
      <c r="BG609" s="96"/>
      <c r="BH609" s="96"/>
      <c r="BI609" s="96"/>
      <c r="BJ609" s="96"/>
      <c r="BK609" s="96"/>
      <c r="BL609" s="96"/>
      <c r="BM609" s="96"/>
      <c r="BN609" s="96"/>
      <c r="BO609" s="96"/>
      <c r="BP609" s="96"/>
      <c r="BQ609" s="96"/>
      <c r="BR609" s="96"/>
      <c r="BS609" s="96"/>
      <c r="BT609" s="96"/>
      <c r="BU609" s="96"/>
      <c r="BV609" s="96"/>
      <c r="BW609" s="96"/>
      <c r="BX609" s="96"/>
      <c r="BY609" s="96"/>
      <c r="BZ609" s="96"/>
      <c r="CA609" s="96"/>
      <c r="CB609" s="96"/>
      <c r="CC609" s="96"/>
      <c r="CD609" s="96"/>
      <c r="CE609" s="96"/>
      <c r="CF609" s="96"/>
    </row>
    <row r="610" spans="1:84" ht="13.2">
      <c r="A610" s="96"/>
      <c r="B610" s="96"/>
      <c r="C610" s="96"/>
      <c r="D610" s="96"/>
      <c r="E610" s="96"/>
      <c r="F610" s="124"/>
      <c r="G610" s="96"/>
      <c r="H610" s="96"/>
      <c r="I610" s="96"/>
      <c r="J610" s="96"/>
      <c r="K610" s="96"/>
      <c r="L610" s="96"/>
      <c r="M610" s="96"/>
      <c r="N610" s="96"/>
      <c r="O610" s="96"/>
      <c r="P610" s="96"/>
      <c r="Q610" s="96"/>
      <c r="R610" s="96"/>
      <c r="S610" s="96"/>
      <c r="T610" s="96"/>
      <c r="U610" s="96"/>
      <c r="V610" s="96"/>
      <c r="W610" s="96"/>
      <c r="X610" s="96"/>
      <c r="Y610" s="96"/>
      <c r="Z610" s="96"/>
      <c r="AA610" s="96"/>
      <c r="AB610" s="96"/>
      <c r="AC610" s="96"/>
      <c r="AD610" s="96"/>
      <c r="AE610" s="96"/>
      <c r="AF610" s="96"/>
      <c r="AG610" s="96"/>
      <c r="AH610" s="96"/>
      <c r="AI610" s="96"/>
      <c r="AJ610" s="96"/>
      <c r="AK610" s="96"/>
      <c r="AL610" s="96"/>
      <c r="AM610" s="262"/>
      <c r="AN610" s="96"/>
      <c r="AO610" s="264"/>
      <c r="AP610" s="96"/>
      <c r="AQ610" s="96"/>
      <c r="AR610" s="96"/>
      <c r="AS610" s="96"/>
      <c r="AT610" s="96"/>
      <c r="AU610" s="96"/>
      <c r="AV610" s="96"/>
      <c r="AW610" s="96"/>
      <c r="AX610" s="96"/>
      <c r="AY610" s="96"/>
      <c r="AZ610" s="96"/>
      <c r="BA610" s="96"/>
      <c r="BB610" s="96"/>
      <c r="BC610" s="96"/>
      <c r="BD610" s="96"/>
      <c r="BE610" s="96"/>
      <c r="BF610" s="96"/>
      <c r="BG610" s="96"/>
      <c r="BH610" s="96"/>
      <c r="BI610" s="96"/>
      <c r="BJ610" s="96"/>
      <c r="BK610" s="96"/>
      <c r="BL610" s="96"/>
      <c r="BM610" s="96"/>
      <c r="BN610" s="96"/>
      <c r="BO610" s="96"/>
      <c r="BP610" s="96"/>
      <c r="BQ610" s="96"/>
      <c r="BR610" s="96"/>
      <c r="BS610" s="96"/>
      <c r="BT610" s="96"/>
      <c r="BU610" s="96"/>
      <c r="BV610" s="96"/>
      <c r="BW610" s="96"/>
      <c r="BX610" s="96"/>
      <c r="BY610" s="96"/>
      <c r="BZ610" s="96"/>
      <c r="CA610" s="96"/>
      <c r="CB610" s="96"/>
      <c r="CC610" s="96"/>
      <c r="CD610" s="96"/>
      <c r="CE610" s="96"/>
      <c r="CF610" s="96"/>
    </row>
    <row r="611" spans="1:84" ht="13.2">
      <c r="A611" s="96"/>
      <c r="B611" s="96"/>
      <c r="C611" s="96"/>
      <c r="D611" s="96"/>
      <c r="E611" s="96"/>
      <c r="F611" s="124"/>
      <c r="G611" s="96"/>
      <c r="H611" s="96"/>
      <c r="I611" s="96"/>
      <c r="J611" s="96"/>
      <c r="K611" s="96"/>
      <c r="L611" s="96"/>
      <c r="M611" s="96"/>
      <c r="N611" s="96"/>
      <c r="O611" s="96"/>
      <c r="P611" s="96"/>
      <c r="Q611" s="96"/>
      <c r="R611" s="96"/>
      <c r="S611" s="96"/>
      <c r="T611" s="96"/>
      <c r="U611" s="96"/>
      <c r="V611" s="96"/>
      <c r="W611" s="96"/>
      <c r="X611" s="96"/>
      <c r="Y611" s="96"/>
      <c r="Z611" s="96"/>
      <c r="AA611" s="96"/>
      <c r="AB611" s="96"/>
      <c r="AC611" s="96"/>
      <c r="AD611" s="96"/>
      <c r="AE611" s="96"/>
      <c r="AF611" s="96"/>
      <c r="AG611" s="96"/>
      <c r="AH611" s="96"/>
      <c r="AI611" s="96"/>
      <c r="AJ611" s="96"/>
      <c r="AK611" s="96"/>
      <c r="AL611" s="96"/>
      <c r="AM611" s="262"/>
      <c r="AN611" s="96"/>
      <c r="AO611" s="264"/>
      <c r="AP611" s="96"/>
      <c r="AQ611" s="96"/>
      <c r="AR611" s="96"/>
      <c r="AS611" s="96"/>
      <c r="AT611" s="96"/>
      <c r="AU611" s="96"/>
      <c r="AV611" s="96"/>
      <c r="AW611" s="96"/>
      <c r="AX611" s="96"/>
      <c r="AY611" s="96"/>
      <c r="AZ611" s="96"/>
      <c r="BA611" s="96"/>
      <c r="BB611" s="96"/>
      <c r="BC611" s="96"/>
      <c r="BD611" s="96"/>
      <c r="BE611" s="96"/>
      <c r="BF611" s="96"/>
      <c r="BG611" s="96"/>
      <c r="BH611" s="96"/>
      <c r="BI611" s="96"/>
      <c r="BJ611" s="96"/>
      <c r="BK611" s="96"/>
      <c r="BL611" s="96"/>
      <c r="BM611" s="96"/>
      <c r="BN611" s="96"/>
      <c r="BO611" s="96"/>
      <c r="BP611" s="96"/>
      <c r="BQ611" s="96"/>
      <c r="BR611" s="96"/>
      <c r="BS611" s="96"/>
      <c r="BT611" s="96"/>
      <c r="BU611" s="96"/>
      <c r="BV611" s="96"/>
      <c r="BW611" s="96"/>
      <c r="BX611" s="96"/>
      <c r="BY611" s="96"/>
      <c r="BZ611" s="96"/>
      <c r="CA611" s="96"/>
      <c r="CB611" s="96"/>
      <c r="CC611" s="96"/>
      <c r="CD611" s="96"/>
      <c r="CE611" s="96"/>
      <c r="CF611" s="96"/>
    </row>
    <row r="612" spans="1:84" ht="13.2">
      <c r="A612" s="96"/>
      <c r="B612" s="96"/>
      <c r="C612" s="96"/>
      <c r="D612" s="96"/>
      <c r="E612" s="96"/>
      <c r="F612" s="124"/>
      <c r="G612" s="96"/>
      <c r="H612" s="96"/>
      <c r="I612" s="96"/>
      <c r="J612" s="96"/>
      <c r="K612" s="96"/>
      <c r="L612" s="96"/>
      <c r="M612" s="96"/>
      <c r="N612" s="96"/>
      <c r="O612" s="96"/>
      <c r="P612" s="96"/>
      <c r="Q612" s="96"/>
      <c r="R612" s="96"/>
      <c r="S612" s="96"/>
      <c r="T612" s="96"/>
      <c r="U612" s="96"/>
      <c r="V612" s="96"/>
      <c r="W612" s="96"/>
      <c r="X612" s="96"/>
      <c r="Y612" s="96"/>
      <c r="Z612" s="96"/>
      <c r="AA612" s="96"/>
      <c r="AB612" s="96"/>
      <c r="AC612" s="96"/>
      <c r="AD612" s="96"/>
      <c r="AE612" s="96"/>
      <c r="AF612" s="96"/>
      <c r="AG612" s="96"/>
      <c r="AH612" s="96"/>
      <c r="AI612" s="96"/>
      <c r="AJ612" s="96"/>
      <c r="AK612" s="96"/>
      <c r="AL612" s="96"/>
      <c r="AM612" s="262"/>
      <c r="AN612" s="96"/>
      <c r="AO612" s="264"/>
      <c r="AP612" s="96"/>
      <c r="AQ612" s="96"/>
      <c r="AR612" s="96"/>
      <c r="AS612" s="96"/>
      <c r="AT612" s="96"/>
      <c r="AU612" s="96"/>
      <c r="AV612" s="96"/>
      <c r="AW612" s="96"/>
      <c r="AX612" s="96"/>
      <c r="AY612" s="96"/>
      <c r="AZ612" s="96"/>
      <c r="BA612" s="96"/>
      <c r="BB612" s="96"/>
      <c r="BC612" s="96"/>
      <c r="BD612" s="96"/>
      <c r="BE612" s="96"/>
      <c r="BF612" s="96"/>
      <c r="BG612" s="96"/>
      <c r="BH612" s="96"/>
      <c r="BI612" s="96"/>
      <c r="BJ612" s="96"/>
      <c r="BK612" s="96"/>
      <c r="BL612" s="96"/>
      <c r="BM612" s="96"/>
      <c r="BN612" s="96"/>
      <c r="BO612" s="96"/>
      <c r="BP612" s="96"/>
      <c r="BQ612" s="96"/>
      <c r="BR612" s="96"/>
      <c r="BS612" s="96"/>
      <c r="BT612" s="96"/>
      <c r="BU612" s="96"/>
      <c r="BV612" s="96"/>
      <c r="BW612" s="96"/>
      <c r="BX612" s="96"/>
      <c r="BY612" s="96"/>
      <c r="BZ612" s="96"/>
      <c r="CA612" s="96"/>
      <c r="CB612" s="96"/>
      <c r="CC612" s="96"/>
      <c r="CD612" s="96"/>
      <c r="CE612" s="96"/>
      <c r="CF612" s="96"/>
    </row>
    <row r="613" spans="1:84" ht="13.2">
      <c r="A613" s="96"/>
      <c r="B613" s="96"/>
      <c r="C613" s="96"/>
      <c r="D613" s="96"/>
      <c r="E613" s="96"/>
      <c r="F613" s="124"/>
      <c r="G613" s="96"/>
      <c r="H613" s="96"/>
      <c r="I613" s="96"/>
      <c r="J613" s="96"/>
      <c r="K613" s="96"/>
      <c r="L613" s="96"/>
      <c r="M613" s="96"/>
      <c r="N613" s="96"/>
      <c r="O613" s="96"/>
      <c r="P613" s="96"/>
      <c r="Q613" s="96"/>
      <c r="R613" s="96"/>
      <c r="S613" s="96"/>
      <c r="T613" s="96"/>
      <c r="U613" s="96"/>
      <c r="V613" s="96"/>
      <c r="W613" s="96"/>
      <c r="X613" s="96"/>
      <c r="Y613" s="96"/>
      <c r="Z613" s="96"/>
      <c r="AA613" s="96"/>
      <c r="AB613" s="96"/>
      <c r="AC613" s="96"/>
      <c r="AD613" s="96"/>
      <c r="AE613" s="96"/>
      <c r="AF613" s="96"/>
      <c r="AG613" s="96"/>
      <c r="AH613" s="96"/>
      <c r="AI613" s="96"/>
      <c r="AJ613" s="96"/>
      <c r="AK613" s="96"/>
      <c r="AL613" s="96"/>
      <c r="AM613" s="262"/>
      <c r="AN613" s="96"/>
      <c r="AO613" s="264"/>
      <c r="AP613" s="96"/>
      <c r="AQ613" s="96"/>
      <c r="AR613" s="96"/>
      <c r="AS613" s="96"/>
      <c r="AT613" s="96"/>
      <c r="AU613" s="96"/>
      <c r="AV613" s="96"/>
      <c r="AW613" s="96"/>
      <c r="AX613" s="96"/>
      <c r="AY613" s="96"/>
      <c r="AZ613" s="96"/>
      <c r="BA613" s="96"/>
      <c r="BB613" s="96"/>
      <c r="BC613" s="96"/>
      <c r="BD613" s="96"/>
      <c r="BE613" s="96"/>
      <c r="BF613" s="96"/>
      <c r="BG613" s="96"/>
      <c r="BH613" s="96"/>
      <c r="BI613" s="96"/>
      <c r="BJ613" s="96"/>
      <c r="BK613" s="96"/>
      <c r="BL613" s="96"/>
      <c r="BM613" s="96"/>
      <c r="BN613" s="96"/>
      <c r="BO613" s="96"/>
      <c r="BP613" s="96"/>
      <c r="BQ613" s="96"/>
      <c r="BR613" s="96"/>
      <c r="BS613" s="96"/>
      <c r="BT613" s="96"/>
      <c r="BU613" s="96"/>
      <c r="BV613" s="96"/>
      <c r="BW613" s="96"/>
      <c r="BX613" s="96"/>
      <c r="BY613" s="96"/>
      <c r="BZ613" s="96"/>
      <c r="CA613" s="96"/>
      <c r="CB613" s="96"/>
      <c r="CC613" s="96"/>
      <c r="CD613" s="96"/>
      <c r="CE613" s="96"/>
      <c r="CF613" s="96"/>
    </row>
    <row r="614" spans="1:84" ht="13.2">
      <c r="A614" s="96"/>
      <c r="B614" s="96"/>
      <c r="C614" s="96"/>
      <c r="D614" s="96"/>
      <c r="E614" s="96"/>
      <c r="F614" s="124"/>
      <c r="G614" s="96"/>
      <c r="H614" s="96"/>
      <c r="I614" s="96"/>
      <c r="J614" s="96"/>
      <c r="K614" s="96"/>
      <c r="L614" s="96"/>
      <c r="M614" s="96"/>
      <c r="N614" s="96"/>
      <c r="O614" s="96"/>
      <c r="P614" s="96"/>
      <c r="Q614" s="96"/>
      <c r="R614" s="96"/>
      <c r="S614" s="96"/>
      <c r="T614" s="96"/>
      <c r="U614" s="96"/>
      <c r="V614" s="96"/>
      <c r="W614" s="96"/>
      <c r="X614" s="96"/>
      <c r="Y614" s="96"/>
      <c r="Z614" s="96"/>
      <c r="AA614" s="96"/>
      <c r="AB614" s="96"/>
      <c r="AC614" s="96"/>
      <c r="AD614" s="96"/>
      <c r="AE614" s="96"/>
      <c r="AF614" s="96"/>
      <c r="AG614" s="96"/>
      <c r="AH614" s="96"/>
      <c r="AI614" s="96"/>
      <c r="AJ614" s="96"/>
      <c r="AK614" s="96"/>
      <c r="AL614" s="96"/>
      <c r="AM614" s="262"/>
      <c r="AN614" s="96"/>
      <c r="AO614" s="264"/>
      <c r="AP614" s="96"/>
      <c r="AQ614" s="96"/>
      <c r="AR614" s="96"/>
      <c r="AS614" s="96"/>
      <c r="AT614" s="96"/>
      <c r="AU614" s="96"/>
      <c r="AV614" s="96"/>
      <c r="AW614" s="96"/>
      <c r="AX614" s="96"/>
      <c r="AY614" s="96"/>
      <c r="AZ614" s="96"/>
      <c r="BA614" s="96"/>
      <c r="BB614" s="96"/>
      <c r="BC614" s="96"/>
      <c r="BD614" s="96"/>
      <c r="BE614" s="96"/>
      <c r="BF614" s="96"/>
      <c r="BG614" s="96"/>
      <c r="BH614" s="96"/>
      <c r="BI614" s="96"/>
      <c r="BJ614" s="96"/>
      <c r="BK614" s="96"/>
      <c r="BL614" s="96"/>
      <c r="BM614" s="96"/>
      <c r="BN614" s="96"/>
      <c r="BO614" s="96"/>
      <c r="BP614" s="96"/>
      <c r="BQ614" s="96"/>
      <c r="BR614" s="96"/>
      <c r="BS614" s="96"/>
      <c r="BT614" s="96"/>
      <c r="BU614" s="96"/>
      <c r="BV614" s="96"/>
      <c r="BW614" s="96"/>
      <c r="BX614" s="96"/>
      <c r="BY614" s="96"/>
      <c r="BZ614" s="96"/>
      <c r="CA614" s="96"/>
      <c r="CB614" s="96"/>
      <c r="CC614" s="96"/>
      <c r="CD614" s="96"/>
      <c r="CE614" s="96"/>
      <c r="CF614" s="96"/>
    </row>
    <row r="615" spans="1:84" ht="13.2">
      <c r="A615" s="96"/>
      <c r="B615" s="96"/>
      <c r="C615" s="96"/>
      <c r="D615" s="96"/>
      <c r="E615" s="96"/>
      <c r="F615" s="124"/>
      <c r="G615" s="96"/>
      <c r="H615" s="96"/>
      <c r="I615" s="96"/>
      <c r="J615" s="96"/>
      <c r="K615" s="96"/>
      <c r="L615" s="96"/>
      <c r="M615" s="96"/>
      <c r="N615" s="96"/>
      <c r="O615" s="96"/>
      <c r="P615" s="96"/>
      <c r="Q615" s="96"/>
      <c r="R615" s="96"/>
      <c r="S615" s="96"/>
      <c r="T615" s="96"/>
      <c r="U615" s="96"/>
      <c r="V615" s="96"/>
      <c r="W615" s="96"/>
      <c r="X615" s="96"/>
      <c r="Y615" s="96"/>
      <c r="Z615" s="96"/>
      <c r="AA615" s="96"/>
      <c r="AB615" s="96"/>
      <c r="AC615" s="96"/>
      <c r="AD615" s="96"/>
      <c r="AE615" s="96"/>
      <c r="AF615" s="96"/>
      <c r="AG615" s="96"/>
      <c r="AH615" s="96"/>
      <c r="AI615" s="96"/>
      <c r="AJ615" s="96"/>
      <c r="AK615" s="96"/>
      <c r="AL615" s="96"/>
      <c r="AM615" s="262"/>
      <c r="AN615" s="96"/>
      <c r="AO615" s="264"/>
      <c r="AP615" s="96"/>
      <c r="AQ615" s="96"/>
      <c r="AR615" s="96"/>
      <c r="AS615" s="96"/>
      <c r="AT615" s="96"/>
      <c r="AU615" s="96"/>
      <c r="AV615" s="96"/>
      <c r="AW615" s="96"/>
      <c r="AX615" s="96"/>
      <c r="AY615" s="96"/>
      <c r="AZ615" s="96"/>
      <c r="BA615" s="96"/>
      <c r="BB615" s="96"/>
      <c r="BC615" s="96"/>
      <c r="BD615" s="96"/>
      <c r="BE615" s="96"/>
      <c r="BF615" s="96"/>
      <c r="BG615" s="96"/>
      <c r="BH615" s="96"/>
      <c r="BI615" s="96"/>
      <c r="BJ615" s="96"/>
      <c r="BK615" s="96"/>
      <c r="BL615" s="96"/>
      <c r="BM615" s="96"/>
      <c r="BN615" s="96"/>
      <c r="BO615" s="96"/>
      <c r="BP615" s="96"/>
      <c r="BQ615" s="96"/>
      <c r="BR615" s="96"/>
      <c r="BS615" s="96"/>
      <c r="BT615" s="96"/>
      <c r="BU615" s="96"/>
      <c r="BV615" s="96"/>
      <c r="BW615" s="96"/>
      <c r="BX615" s="96"/>
      <c r="BY615" s="96"/>
      <c r="BZ615" s="96"/>
      <c r="CA615" s="96"/>
      <c r="CB615" s="96"/>
      <c r="CC615" s="96"/>
      <c r="CD615" s="96"/>
      <c r="CE615" s="96"/>
      <c r="CF615" s="96"/>
    </row>
    <row r="616" spans="1:84" ht="13.2">
      <c r="A616" s="96"/>
      <c r="B616" s="96"/>
      <c r="C616" s="96"/>
      <c r="D616" s="96"/>
      <c r="E616" s="96"/>
      <c r="F616" s="124"/>
      <c r="G616" s="96"/>
      <c r="H616" s="96"/>
      <c r="I616" s="96"/>
      <c r="J616" s="96"/>
      <c r="K616" s="96"/>
      <c r="L616" s="96"/>
      <c r="M616" s="96"/>
      <c r="N616" s="96"/>
      <c r="O616" s="96"/>
      <c r="P616" s="96"/>
      <c r="Q616" s="96"/>
      <c r="R616" s="96"/>
      <c r="S616" s="96"/>
      <c r="T616" s="96"/>
      <c r="U616" s="96"/>
      <c r="V616" s="96"/>
      <c r="W616" s="96"/>
      <c r="X616" s="96"/>
      <c r="Y616" s="96"/>
      <c r="Z616" s="96"/>
      <c r="AA616" s="96"/>
      <c r="AB616" s="96"/>
      <c r="AC616" s="96"/>
      <c r="AD616" s="96"/>
      <c r="AE616" s="96"/>
      <c r="AF616" s="96"/>
      <c r="AG616" s="96"/>
      <c r="AH616" s="96"/>
      <c r="AI616" s="96"/>
      <c r="AJ616" s="96"/>
      <c r="AK616" s="96"/>
      <c r="AL616" s="96"/>
      <c r="AM616" s="262"/>
      <c r="AN616" s="96"/>
      <c r="AO616" s="264"/>
      <c r="AP616" s="96"/>
      <c r="AQ616" s="96"/>
      <c r="AR616" s="96"/>
      <c r="AS616" s="96"/>
      <c r="AT616" s="96"/>
      <c r="AU616" s="96"/>
      <c r="AV616" s="96"/>
      <c r="AW616" s="96"/>
      <c r="AX616" s="96"/>
      <c r="AY616" s="96"/>
      <c r="AZ616" s="96"/>
      <c r="BA616" s="96"/>
      <c r="BB616" s="96"/>
      <c r="BC616" s="96"/>
      <c r="BD616" s="96"/>
      <c r="BE616" s="96"/>
      <c r="BF616" s="96"/>
      <c r="BG616" s="96"/>
      <c r="BH616" s="96"/>
      <c r="BI616" s="96"/>
      <c r="BJ616" s="96"/>
      <c r="BK616" s="96"/>
      <c r="BL616" s="96"/>
      <c r="BM616" s="96"/>
      <c r="BN616" s="96"/>
      <c r="BO616" s="96"/>
      <c r="BP616" s="96"/>
      <c r="BQ616" s="96"/>
      <c r="BR616" s="96"/>
      <c r="BS616" s="96"/>
      <c r="BT616" s="96"/>
      <c r="BU616" s="96"/>
      <c r="BV616" s="96"/>
      <c r="BW616" s="96"/>
      <c r="BX616" s="96"/>
      <c r="BY616" s="96"/>
      <c r="BZ616" s="96"/>
      <c r="CA616" s="96"/>
      <c r="CB616" s="96"/>
      <c r="CC616" s="96"/>
      <c r="CD616" s="96"/>
      <c r="CE616" s="96"/>
      <c r="CF616" s="96"/>
    </row>
    <row r="617" spans="1:84" ht="13.2">
      <c r="A617" s="96"/>
      <c r="B617" s="96"/>
      <c r="C617" s="96"/>
      <c r="D617" s="96"/>
      <c r="E617" s="96"/>
      <c r="F617" s="124"/>
      <c r="G617" s="96"/>
      <c r="H617" s="96"/>
      <c r="I617" s="96"/>
      <c r="J617" s="96"/>
      <c r="K617" s="96"/>
      <c r="L617" s="96"/>
      <c r="M617" s="96"/>
      <c r="N617" s="96"/>
      <c r="O617" s="96"/>
      <c r="P617" s="96"/>
      <c r="Q617" s="96"/>
      <c r="R617" s="96"/>
      <c r="S617" s="96"/>
      <c r="T617" s="96"/>
      <c r="U617" s="96"/>
      <c r="V617" s="96"/>
      <c r="W617" s="96"/>
      <c r="X617" s="96"/>
      <c r="Y617" s="96"/>
      <c r="Z617" s="96"/>
      <c r="AA617" s="96"/>
      <c r="AB617" s="96"/>
      <c r="AC617" s="96"/>
      <c r="AD617" s="96"/>
      <c r="AE617" s="96"/>
      <c r="AF617" s="96"/>
      <c r="AG617" s="96"/>
      <c r="AH617" s="96"/>
      <c r="AI617" s="96"/>
      <c r="AJ617" s="96"/>
      <c r="AK617" s="96"/>
      <c r="AL617" s="96"/>
      <c r="AM617" s="262"/>
      <c r="AN617" s="96"/>
      <c r="AO617" s="264"/>
      <c r="AP617" s="96"/>
      <c r="AQ617" s="96"/>
      <c r="AR617" s="96"/>
      <c r="AS617" s="96"/>
      <c r="AT617" s="96"/>
      <c r="AU617" s="96"/>
      <c r="AV617" s="96"/>
      <c r="AW617" s="96"/>
      <c r="AX617" s="96"/>
      <c r="AY617" s="96"/>
      <c r="AZ617" s="96"/>
      <c r="BA617" s="96"/>
      <c r="BB617" s="96"/>
      <c r="BC617" s="96"/>
      <c r="BD617" s="96"/>
      <c r="BE617" s="96"/>
      <c r="BF617" s="96"/>
      <c r="BG617" s="96"/>
      <c r="BH617" s="96"/>
      <c r="BI617" s="96"/>
      <c r="BJ617" s="96"/>
      <c r="BK617" s="96"/>
      <c r="BL617" s="96"/>
      <c r="BM617" s="96"/>
      <c r="BN617" s="96"/>
      <c r="BO617" s="96"/>
      <c r="BP617" s="96"/>
      <c r="BQ617" s="96"/>
      <c r="BR617" s="96"/>
      <c r="BS617" s="96"/>
      <c r="BT617" s="96"/>
      <c r="BU617" s="96"/>
      <c r="BV617" s="96"/>
      <c r="BW617" s="96"/>
      <c r="BX617" s="96"/>
      <c r="BY617" s="96"/>
      <c r="BZ617" s="96"/>
      <c r="CA617" s="96"/>
      <c r="CB617" s="96"/>
      <c r="CC617" s="96"/>
      <c r="CD617" s="96"/>
      <c r="CE617" s="96"/>
      <c r="CF617" s="96"/>
    </row>
    <row r="618" spans="1:84" ht="13.2">
      <c r="A618" s="96"/>
      <c r="B618" s="96"/>
      <c r="C618" s="96"/>
      <c r="D618" s="96"/>
      <c r="E618" s="96"/>
      <c r="F618" s="124"/>
      <c r="G618" s="96"/>
      <c r="H618" s="96"/>
      <c r="I618" s="96"/>
      <c r="J618" s="96"/>
      <c r="K618" s="96"/>
      <c r="L618" s="96"/>
      <c r="M618" s="96"/>
      <c r="N618" s="96"/>
      <c r="O618" s="96"/>
      <c r="P618" s="96"/>
      <c r="Q618" s="96"/>
      <c r="R618" s="96"/>
      <c r="S618" s="96"/>
      <c r="T618" s="96"/>
      <c r="U618" s="96"/>
      <c r="V618" s="96"/>
      <c r="W618" s="96"/>
      <c r="X618" s="96"/>
      <c r="Y618" s="96"/>
      <c r="Z618" s="96"/>
      <c r="AA618" s="96"/>
      <c r="AB618" s="96"/>
      <c r="AC618" s="96"/>
      <c r="AD618" s="96"/>
      <c r="AE618" s="96"/>
      <c r="AF618" s="96"/>
      <c r="AG618" s="96"/>
      <c r="AH618" s="96"/>
      <c r="AI618" s="96"/>
      <c r="AJ618" s="96"/>
      <c r="AK618" s="96"/>
      <c r="AL618" s="96"/>
      <c r="AM618" s="262"/>
      <c r="AN618" s="96"/>
      <c r="AO618" s="264"/>
      <c r="AP618" s="96"/>
      <c r="AQ618" s="96"/>
      <c r="AR618" s="96"/>
      <c r="AS618" s="96"/>
      <c r="AT618" s="96"/>
      <c r="AU618" s="96"/>
      <c r="AV618" s="96"/>
      <c r="AW618" s="96"/>
      <c r="AX618" s="96"/>
      <c r="AY618" s="96"/>
      <c r="AZ618" s="96"/>
      <c r="BA618" s="96"/>
      <c r="BB618" s="96"/>
      <c r="BC618" s="96"/>
      <c r="BD618" s="96"/>
      <c r="BE618" s="96"/>
      <c r="BF618" s="96"/>
      <c r="BG618" s="96"/>
      <c r="BH618" s="96"/>
      <c r="BI618" s="96"/>
      <c r="BJ618" s="96"/>
      <c r="BK618" s="96"/>
      <c r="BL618" s="96"/>
      <c r="BM618" s="96"/>
      <c r="BN618" s="96"/>
      <c r="BO618" s="96"/>
      <c r="BP618" s="96"/>
      <c r="BQ618" s="96"/>
      <c r="BR618" s="96"/>
      <c r="BS618" s="96"/>
      <c r="BT618" s="96"/>
      <c r="BU618" s="96"/>
      <c r="BV618" s="96"/>
      <c r="BW618" s="96"/>
      <c r="BX618" s="96"/>
      <c r="BY618" s="96"/>
      <c r="BZ618" s="96"/>
      <c r="CA618" s="96"/>
      <c r="CB618" s="96"/>
      <c r="CC618" s="96"/>
      <c r="CD618" s="96"/>
      <c r="CE618" s="96"/>
      <c r="CF618" s="96"/>
    </row>
    <row r="619" spans="1:84" ht="13.2">
      <c r="A619" s="96"/>
      <c r="B619" s="96"/>
      <c r="C619" s="96"/>
      <c r="D619" s="96"/>
      <c r="E619" s="96"/>
      <c r="F619" s="124"/>
      <c r="G619" s="96"/>
      <c r="H619" s="96"/>
      <c r="I619" s="96"/>
      <c r="J619" s="96"/>
      <c r="K619" s="96"/>
      <c r="L619" s="96"/>
      <c r="M619" s="96"/>
      <c r="N619" s="96"/>
      <c r="O619" s="96"/>
      <c r="P619" s="96"/>
      <c r="Q619" s="96"/>
      <c r="R619" s="96"/>
      <c r="S619" s="96"/>
      <c r="T619" s="96"/>
      <c r="U619" s="96"/>
      <c r="V619" s="96"/>
      <c r="W619" s="96"/>
      <c r="X619" s="96"/>
      <c r="Y619" s="96"/>
      <c r="Z619" s="96"/>
      <c r="AA619" s="96"/>
      <c r="AB619" s="96"/>
      <c r="AC619" s="96"/>
      <c r="AD619" s="96"/>
      <c r="AE619" s="96"/>
      <c r="AF619" s="96"/>
      <c r="AG619" s="96"/>
      <c r="AH619" s="96"/>
      <c r="AI619" s="96"/>
      <c r="AJ619" s="96"/>
      <c r="AK619" s="96"/>
      <c r="AL619" s="96"/>
      <c r="AM619" s="262"/>
      <c r="AN619" s="96"/>
      <c r="AO619" s="264"/>
      <c r="AP619" s="96"/>
      <c r="AQ619" s="96"/>
      <c r="AR619" s="96"/>
      <c r="AS619" s="96"/>
      <c r="AT619" s="96"/>
      <c r="AU619" s="96"/>
      <c r="AV619" s="96"/>
      <c r="AW619" s="96"/>
      <c r="AX619" s="96"/>
      <c r="AY619" s="96"/>
      <c r="AZ619" s="96"/>
      <c r="BA619" s="96"/>
      <c r="BB619" s="96"/>
      <c r="BC619" s="96"/>
      <c r="BD619" s="96"/>
      <c r="BE619" s="96"/>
      <c r="BF619" s="96"/>
      <c r="BG619" s="96"/>
      <c r="BH619" s="96"/>
      <c r="BI619" s="96"/>
      <c r="BJ619" s="96"/>
      <c r="BK619" s="96"/>
      <c r="BL619" s="96"/>
      <c r="BM619" s="96"/>
      <c r="BN619" s="96"/>
      <c r="BO619" s="96"/>
      <c r="BP619" s="96"/>
      <c r="BQ619" s="96"/>
      <c r="BR619" s="96"/>
      <c r="BS619" s="96"/>
      <c r="BT619" s="96"/>
      <c r="BU619" s="96"/>
      <c r="BV619" s="96"/>
      <c r="BW619" s="96"/>
      <c r="BX619" s="96"/>
      <c r="BY619" s="96"/>
      <c r="BZ619" s="96"/>
      <c r="CA619" s="96"/>
      <c r="CB619" s="96"/>
      <c r="CC619" s="96"/>
      <c r="CD619" s="96"/>
      <c r="CE619" s="96"/>
      <c r="CF619" s="96"/>
    </row>
    <row r="620" spans="1:84" ht="13.2">
      <c r="A620" s="96"/>
      <c r="B620" s="96"/>
      <c r="C620" s="96"/>
      <c r="D620" s="96"/>
      <c r="E620" s="96"/>
      <c r="F620" s="124"/>
      <c r="G620" s="96"/>
      <c r="H620" s="96"/>
      <c r="I620" s="96"/>
      <c r="J620" s="96"/>
      <c r="K620" s="96"/>
      <c r="L620" s="96"/>
      <c r="M620" s="96"/>
      <c r="N620" s="96"/>
      <c r="O620" s="96"/>
      <c r="P620" s="96"/>
      <c r="Q620" s="96"/>
      <c r="R620" s="96"/>
      <c r="S620" s="96"/>
      <c r="T620" s="96"/>
      <c r="U620" s="96"/>
      <c r="V620" s="96"/>
      <c r="W620" s="96"/>
      <c r="X620" s="96"/>
      <c r="Y620" s="96"/>
      <c r="Z620" s="96"/>
      <c r="AA620" s="96"/>
      <c r="AB620" s="96"/>
      <c r="AC620" s="96"/>
      <c r="AD620" s="96"/>
      <c r="AE620" s="96"/>
      <c r="AF620" s="96"/>
      <c r="AG620" s="96"/>
      <c r="AH620" s="96"/>
      <c r="AI620" s="96"/>
      <c r="AJ620" s="96"/>
      <c r="AK620" s="96"/>
      <c r="AL620" s="96"/>
      <c r="AM620" s="262"/>
      <c r="AN620" s="96"/>
      <c r="AO620" s="264"/>
      <c r="AP620" s="96"/>
      <c r="AQ620" s="96"/>
      <c r="AR620" s="96"/>
      <c r="AS620" s="96"/>
      <c r="AT620" s="96"/>
      <c r="AU620" s="96"/>
      <c r="AV620" s="96"/>
      <c r="AW620" s="96"/>
      <c r="AX620" s="96"/>
      <c r="AY620" s="96"/>
      <c r="AZ620" s="96"/>
      <c r="BA620" s="96"/>
      <c r="BB620" s="96"/>
      <c r="BC620" s="96"/>
      <c r="BD620" s="96"/>
      <c r="BE620" s="96"/>
      <c r="BF620" s="96"/>
      <c r="BG620" s="96"/>
      <c r="BH620" s="96"/>
      <c r="BI620" s="96"/>
      <c r="BJ620" s="96"/>
      <c r="BK620" s="96"/>
      <c r="BL620" s="96"/>
      <c r="BM620" s="96"/>
      <c r="BN620" s="96"/>
      <c r="BO620" s="96"/>
      <c r="BP620" s="96"/>
      <c r="BQ620" s="96"/>
      <c r="BR620" s="96"/>
      <c r="BS620" s="96"/>
      <c r="BT620" s="96"/>
      <c r="BU620" s="96"/>
      <c r="BV620" s="96"/>
      <c r="BW620" s="96"/>
      <c r="BX620" s="96"/>
      <c r="BY620" s="96"/>
      <c r="BZ620" s="96"/>
      <c r="CA620" s="96"/>
      <c r="CB620" s="96"/>
      <c r="CC620" s="96"/>
      <c r="CD620" s="96"/>
      <c r="CE620" s="96"/>
      <c r="CF620" s="96"/>
    </row>
    <row r="621" spans="1:84" ht="13.2">
      <c r="A621" s="96"/>
      <c r="B621" s="96"/>
      <c r="C621" s="96"/>
      <c r="D621" s="96"/>
      <c r="E621" s="96"/>
      <c r="F621" s="124"/>
      <c r="G621" s="96"/>
      <c r="H621" s="96"/>
      <c r="I621" s="96"/>
      <c r="J621" s="96"/>
      <c r="K621" s="96"/>
      <c r="L621" s="96"/>
      <c r="M621" s="96"/>
      <c r="N621" s="96"/>
      <c r="O621" s="96"/>
      <c r="P621" s="96"/>
      <c r="Q621" s="96"/>
      <c r="R621" s="96"/>
      <c r="S621" s="96"/>
      <c r="T621" s="96"/>
      <c r="U621" s="96"/>
      <c r="V621" s="96"/>
      <c r="W621" s="96"/>
      <c r="X621" s="96"/>
      <c r="Y621" s="96"/>
      <c r="Z621" s="96"/>
      <c r="AA621" s="96"/>
      <c r="AB621" s="96"/>
      <c r="AC621" s="96"/>
      <c r="AD621" s="96"/>
      <c r="AE621" s="96"/>
      <c r="AF621" s="96"/>
      <c r="AG621" s="96"/>
      <c r="AH621" s="96"/>
      <c r="AI621" s="96"/>
      <c r="AJ621" s="96"/>
      <c r="AK621" s="96"/>
      <c r="AL621" s="96"/>
      <c r="AM621" s="262"/>
      <c r="AN621" s="96"/>
      <c r="AO621" s="264"/>
      <c r="AP621" s="96"/>
      <c r="AQ621" s="96"/>
      <c r="AR621" s="96"/>
      <c r="AS621" s="96"/>
      <c r="AT621" s="96"/>
      <c r="AU621" s="96"/>
      <c r="AV621" s="96"/>
      <c r="AW621" s="96"/>
      <c r="AX621" s="96"/>
      <c r="AY621" s="96"/>
      <c r="AZ621" s="96"/>
      <c r="BA621" s="96"/>
      <c r="BB621" s="96"/>
      <c r="BC621" s="96"/>
      <c r="BD621" s="96"/>
      <c r="BE621" s="96"/>
      <c r="BF621" s="96"/>
      <c r="BG621" s="96"/>
      <c r="BH621" s="96"/>
      <c r="BI621" s="96"/>
      <c r="BJ621" s="96"/>
      <c r="BK621" s="96"/>
      <c r="BL621" s="96"/>
      <c r="BM621" s="96"/>
      <c r="BN621" s="96"/>
      <c r="BO621" s="96"/>
      <c r="BP621" s="96"/>
      <c r="BQ621" s="96"/>
      <c r="BR621" s="96"/>
      <c r="BS621" s="96"/>
      <c r="BT621" s="96"/>
      <c r="BU621" s="96"/>
      <c r="BV621" s="96"/>
      <c r="BW621" s="96"/>
      <c r="BX621" s="96"/>
      <c r="BY621" s="96"/>
      <c r="BZ621" s="96"/>
      <c r="CA621" s="96"/>
      <c r="CB621" s="96"/>
      <c r="CC621" s="96"/>
      <c r="CD621" s="96"/>
      <c r="CE621" s="96"/>
      <c r="CF621" s="96"/>
    </row>
    <row r="622" spans="1:84" ht="13.2">
      <c r="A622" s="96"/>
      <c r="B622" s="96"/>
      <c r="C622" s="96"/>
      <c r="D622" s="96"/>
      <c r="E622" s="96"/>
      <c r="F622" s="124"/>
      <c r="G622" s="96"/>
      <c r="H622" s="96"/>
      <c r="I622" s="96"/>
      <c r="J622" s="96"/>
      <c r="K622" s="96"/>
      <c r="L622" s="96"/>
      <c r="M622" s="96"/>
      <c r="N622" s="96"/>
      <c r="O622" s="96"/>
      <c r="P622" s="96"/>
      <c r="Q622" s="96"/>
      <c r="R622" s="96"/>
      <c r="S622" s="96"/>
      <c r="T622" s="96"/>
      <c r="U622" s="96"/>
      <c r="V622" s="96"/>
      <c r="W622" s="96"/>
      <c r="X622" s="96"/>
      <c r="Y622" s="96"/>
      <c r="Z622" s="96"/>
      <c r="AA622" s="96"/>
      <c r="AB622" s="96"/>
      <c r="AC622" s="96"/>
      <c r="AD622" s="96"/>
      <c r="AE622" s="96"/>
      <c r="AF622" s="96"/>
      <c r="AG622" s="96"/>
      <c r="AH622" s="96"/>
      <c r="AI622" s="96"/>
      <c r="AJ622" s="96"/>
      <c r="AK622" s="96"/>
      <c r="AL622" s="96"/>
      <c r="AM622" s="262"/>
      <c r="AN622" s="96"/>
      <c r="AO622" s="264"/>
      <c r="AP622" s="96"/>
      <c r="AQ622" s="96"/>
      <c r="AR622" s="96"/>
      <c r="AS622" s="96"/>
      <c r="AT622" s="96"/>
      <c r="AU622" s="96"/>
      <c r="AV622" s="96"/>
      <c r="AW622" s="96"/>
      <c r="AX622" s="96"/>
      <c r="AY622" s="96"/>
      <c r="AZ622" s="96"/>
      <c r="BA622" s="96"/>
      <c r="BB622" s="96"/>
      <c r="BC622" s="96"/>
      <c r="BD622" s="96"/>
      <c r="BE622" s="96"/>
      <c r="BF622" s="96"/>
      <c r="BG622" s="96"/>
      <c r="BH622" s="96"/>
      <c r="BI622" s="96"/>
      <c r="BJ622" s="96"/>
      <c r="BK622" s="96"/>
      <c r="BL622" s="96"/>
      <c r="BM622" s="96"/>
      <c r="BN622" s="96"/>
      <c r="BO622" s="96"/>
      <c r="BP622" s="96"/>
      <c r="BQ622" s="96"/>
      <c r="BR622" s="96"/>
      <c r="BS622" s="96"/>
      <c r="BT622" s="96"/>
      <c r="BU622" s="96"/>
      <c r="BV622" s="96"/>
      <c r="BW622" s="96"/>
      <c r="BX622" s="96"/>
      <c r="BY622" s="96"/>
      <c r="BZ622" s="96"/>
      <c r="CA622" s="96"/>
      <c r="CB622" s="96"/>
      <c r="CC622" s="96"/>
      <c r="CD622" s="96"/>
      <c r="CE622" s="96"/>
      <c r="CF622" s="96"/>
    </row>
    <row r="623" spans="1:84" ht="13.2">
      <c r="A623" s="96"/>
      <c r="B623" s="96"/>
      <c r="C623" s="96"/>
      <c r="D623" s="96"/>
      <c r="E623" s="96"/>
      <c r="F623" s="124"/>
      <c r="G623" s="96"/>
      <c r="H623" s="96"/>
      <c r="I623" s="96"/>
      <c r="J623" s="96"/>
      <c r="K623" s="96"/>
      <c r="L623" s="96"/>
      <c r="M623" s="96"/>
      <c r="N623" s="96"/>
      <c r="O623" s="96"/>
      <c r="P623" s="96"/>
      <c r="Q623" s="96"/>
      <c r="R623" s="96"/>
      <c r="S623" s="96"/>
      <c r="T623" s="96"/>
      <c r="U623" s="96"/>
      <c r="V623" s="96"/>
      <c r="W623" s="96"/>
      <c r="X623" s="96"/>
      <c r="Y623" s="96"/>
      <c r="Z623" s="96"/>
      <c r="AA623" s="96"/>
      <c r="AB623" s="96"/>
      <c r="AC623" s="96"/>
      <c r="AD623" s="96"/>
      <c r="AE623" s="96"/>
      <c r="AF623" s="96"/>
      <c r="AG623" s="96"/>
      <c r="AH623" s="96"/>
      <c r="AI623" s="96"/>
      <c r="AJ623" s="96"/>
      <c r="AK623" s="96"/>
      <c r="AL623" s="96"/>
      <c r="AM623" s="262"/>
      <c r="AN623" s="96"/>
      <c r="AO623" s="264"/>
      <c r="AP623" s="96"/>
      <c r="AQ623" s="96"/>
      <c r="AR623" s="96"/>
      <c r="AS623" s="96"/>
      <c r="AT623" s="96"/>
      <c r="AU623" s="96"/>
      <c r="AV623" s="96"/>
      <c r="AW623" s="96"/>
      <c r="AX623" s="96"/>
      <c r="AY623" s="96"/>
      <c r="AZ623" s="96"/>
      <c r="BA623" s="96"/>
      <c r="BB623" s="96"/>
      <c r="BC623" s="96"/>
      <c r="BD623" s="96"/>
      <c r="BE623" s="96"/>
      <c r="BF623" s="96"/>
      <c r="BG623" s="96"/>
      <c r="BH623" s="96"/>
      <c r="BI623" s="96"/>
      <c r="BJ623" s="96"/>
      <c r="BK623" s="96"/>
      <c r="BL623" s="96"/>
      <c r="BM623" s="96"/>
      <c r="BN623" s="96"/>
      <c r="BO623" s="96"/>
      <c r="BP623" s="96"/>
      <c r="BQ623" s="96"/>
      <c r="BR623" s="96"/>
      <c r="BS623" s="96"/>
      <c r="BT623" s="96"/>
      <c r="BU623" s="96"/>
      <c r="BV623" s="96"/>
      <c r="BW623" s="96"/>
      <c r="BX623" s="96"/>
      <c r="BY623" s="96"/>
      <c r="BZ623" s="96"/>
      <c r="CA623" s="96"/>
      <c r="CB623" s="96"/>
      <c r="CC623" s="96"/>
      <c r="CD623" s="96"/>
      <c r="CE623" s="96"/>
      <c r="CF623" s="96"/>
    </row>
    <row r="624" spans="1:84" ht="13.2">
      <c r="A624" s="96"/>
      <c r="B624" s="96"/>
      <c r="C624" s="96"/>
      <c r="D624" s="96"/>
      <c r="E624" s="96"/>
      <c r="F624" s="124"/>
      <c r="G624" s="96"/>
      <c r="H624" s="96"/>
      <c r="I624" s="96"/>
      <c r="J624" s="96"/>
      <c r="K624" s="96"/>
      <c r="L624" s="96"/>
      <c r="M624" s="96"/>
      <c r="N624" s="96"/>
      <c r="O624" s="96"/>
      <c r="P624" s="96"/>
      <c r="Q624" s="96"/>
      <c r="R624" s="96"/>
      <c r="S624" s="96"/>
      <c r="T624" s="96"/>
      <c r="U624" s="96"/>
      <c r="V624" s="96"/>
      <c r="W624" s="96"/>
      <c r="X624" s="96"/>
      <c r="Y624" s="96"/>
      <c r="Z624" s="96"/>
      <c r="AA624" s="96"/>
      <c r="AB624" s="96"/>
      <c r="AC624" s="96"/>
      <c r="AD624" s="96"/>
      <c r="AE624" s="96"/>
      <c r="AF624" s="96"/>
      <c r="AG624" s="96"/>
      <c r="AH624" s="96"/>
      <c r="AI624" s="96"/>
      <c r="AJ624" s="96"/>
      <c r="AK624" s="96"/>
      <c r="AL624" s="96"/>
      <c r="AM624" s="262"/>
      <c r="AN624" s="96"/>
      <c r="AO624" s="264"/>
      <c r="AP624" s="96"/>
      <c r="AQ624" s="96"/>
      <c r="AR624" s="96"/>
      <c r="AS624" s="96"/>
      <c r="AT624" s="96"/>
      <c r="AU624" s="96"/>
      <c r="AV624" s="96"/>
      <c r="AW624" s="96"/>
      <c r="AX624" s="96"/>
      <c r="AY624" s="96"/>
      <c r="AZ624" s="96"/>
      <c r="BA624" s="96"/>
      <c r="BB624" s="96"/>
      <c r="BC624" s="96"/>
      <c r="BD624" s="96"/>
      <c r="BE624" s="96"/>
      <c r="BF624" s="96"/>
      <c r="BG624" s="96"/>
      <c r="BH624" s="96"/>
      <c r="BI624" s="96"/>
      <c r="BJ624" s="96"/>
      <c r="BK624" s="96"/>
      <c r="BL624" s="96"/>
      <c r="BM624" s="96"/>
      <c r="BN624" s="96"/>
      <c r="BO624" s="96"/>
      <c r="BP624" s="96"/>
      <c r="BQ624" s="96"/>
      <c r="BR624" s="96"/>
      <c r="BS624" s="96"/>
      <c r="BT624" s="96"/>
      <c r="BU624" s="96"/>
      <c r="BV624" s="96"/>
      <c r="BW624" s="96"/>
      <c r="BX624" s="96"/>
      <c r="BY624" s="96"/>
      <c r="BZ624" s="96"/>
      <c r="CA624" s="96"/>
      <c r="CB624" s="96"/>
      <c r="CC624" s="96"/>
      <c r="CD624" s="96"/>
      <c r="CE624" s="96"/>
      <c r="CF624" s="96"/>
    </row>
    <row r="625" spans="1:84" ht="13.2">
      <c r="A625" s="96"/>
      <c r="B625" s="96"/>
      <c r="C625" s="96"/>
      <c r="D625" s="96"/>
      <c r="E625" s="96"/>
      <c r="F625" s="124"/>
      <c r="G625" s="96"/>
      <c r="H625" s="96"/>
      <c r="I625" s="96"/>
      <c r="J625" s="96"/>
      <c r="K625" s="96"/>
      <c r="L625" s="96"/>
      <c r="M625" s="96"/>
      <c r="N625" s="96"/>
      <c r="O625" s="96"/>
      <c r="P625" s="96"/>
      <c r="Q625" s="96"/>
      <c r="R625" s="96"/>
      <c r="S625" s="96"/>
      <c r="T625" s="96"/>
      <c r="U625" s="96"/>
      <c r="V625" s="96"/>
      <c r="W625" s="96"/>
      <c r="X625" s="96"/>
      <c r="Y625" s="96"/>
      <c r="Z625" s="96"/>
      <c r="AA625" s="96"/>
      <c r="AB625" s="96"/>
      <c r="AC625" s="96"/>
      <c r="AD625" s="96"/>
      <c r="AE625" s="96"/>
      <c r="AF625" s="96"/>
      <c r="AG625" s="96"/>
      <c r="AH625" s="96"/>
      <c r="AI625" s="96"/>
      <c r="AJ625" s="96"/>
      <c r="AK625" s="96"/>
      <c r="AL625" s="96"/>
      <c r="AM625" s="262"/>
      <c r="AN625" s="96"/>
      <c r="AO625" s="264"/>
      <c r="AP625" s="96"/>
      <c r="AQ625" s="96"/>
      <c r="AR625" s="96"/>
      <c r="AS625" s="96"/>
      <c r="AT625" s="96"/>
      <c r="AU625" s="96"/>
      <c r="AV625" s="96"/>
      <c r="AW625" s="96"/>
      <c r="AX625" s="96"/>
      <c r="AY625" s="96"/>
      <c r="AZ625" s="96"/>
      <c r="BA625" s="96"/>
      <c r="BB625" s="96"/>
      <c r="BC625" s="96"/>
      <c r="BD625" s="96"/>
      <c r="BE625" s="96"/>
      <c r="BF625" s="96"/>
      <c r="BG625" s="96"/>
      <c r="BH625" s="96"/>
      <c r="BI625" s="96"/>
      <c r="BJ625" s="96"/>
      <c r="BK625" s="96"/>
      <c r="BL625" s="96"/>
      <c r="BM625" s="96"/>
      <c r="BN625" s="96"/>
      <c r="BO625" s="96"/>
      <c r="BP625" s="96"/>
      <c r="BQ625" s="96"/>
      <c r="BR625" s="96"/>
      <c r="BS625" s="96"/>
      <c r="BT625" s="96"/>
      <c r="BU625" s="96"/>
      <c r="BV625" s="96"/>
      <c r="BW625" s="96"/>
      <c r="BX625" s="96"/>
      <c r="BY625" s="96"/>
      <c r="BZ625" s="96"/>
      <c r="CA625" s="96"/>
      <c r="CB625" s="96"/>
      <c r="CC625" s="96"/>
      <c r="CD625" s="96"/>
      <c r="CE625" s="96"/>
      <c r="CF625" s="96"/>
    </row>
    <row r="626" spans="1:84" ht="13.2">
      <c r="A626" s="96"/>
      <c r="B626" s="96"/>
      <c r="C626" s="96"/>
      <c r="D626" s="96"/>
      <c r="E626" s="96"/>
      <c r="F626" s="124"/>
      <c r="G626" s="96"/>
      <c r="H626" s="96"/>
      <c r="I626" s="96"/>
      <c r="J626" s="96"/>
      <c r="K626" s="96"/>
      <c r="L626" s="96"/>
      <c r="M626" s="96"/>
      <c r="N626" s="96"/>
      <c r="O626" s="96"/>
      <c r="P626" s="96"/>
      <c r="Q626" s="96"/>
      <c r="R626" s="96"/>
      <c r="S626" s="96"/>
      <c r="T626" s="96"/>
      <c r="U626" s="96"/>
      <c r="V626" s="96"/>
      <c r="W626" s="96"/>
      <c r="X626" s="96"/>
      <c r="Y626" s="96"/>
      <c r="Z626" s="96"/>
      <c r="AA626" s="96"/>
      <c r="AB626" s="96"/>
      <c r="AC626" s="96"/>
      <c r="AD626" s="96"/>
      <c r="AE626" s="96"/>
      <c r="AF626" s="96"/>
      <c r="AG626" s="96"/>
      <c r="AH626" s="96"/>
      <c r="AI626" s="96"/>
      <c r="AJ626" s="96"/>
      <c r="AK626" s="96"/>
      <c r="AL626" s="96"/>
      <c r="AM626" s="262"/>
      <c r="AN626" s="96"/>
      <c r="AO626" s="264"/>
      <c r="AP626" s="96"/>
      <c r="AQ626" s="96"/>
      <c r="AR626" s="96"/>
      <c r="AS626" s="96"/>
      <c r="AT626" s="96"/>
      <c r="AU626" s="96"/>
      <c r="AV626" s="96"/>
      <c r="AW626" s="96"/>
      <c r="AX626" s="96"/>
      <c r="AY626" s="96"/>
      <c r="AZ626" s="96"/>
      <c r="BA626" s="96"/>
      <c r="BB626" s="96"/>
      <c r="BC626" s="96"/>
      <c r="BD626" s="96"/>
      <c r="BE626" s="96"/>
      <c r="BF626" s="96"/>
      <c r="BG626" s="96"/>
      <c r="BH626" s="96"/>
      <c r="BI626" s="96"/>
      <c r="BJ626" s="96"/>
      <c r="BK626" s="96"/>
      <c r="BL626" s="96"/>
      <c r="BM626" s="96"/>
      <c r="BN626" s="96"/>
      <c r="BO626" s="96"/>
      <c r="BP626" s="96"/>
      <c r="BQ626" s="96"/>
      <c r="BR626" s="96"/>
      <c r="BS626" s="96"/>
      <c r="BT626" s="96"/>
      <c r="BU626" s="96"/>
      <c r="BV626" s="96"/>
      <c r="BW626" s="96"/>
      <c r="BX626" s="96"/>
      <c r="BY626" s="96"/>
      <c r="BZ626" s="96"/>
      <c r="CA626" s="96"/>
      <c r="CB626" s="96"/>
      <c r="CC626" s="96"/>
      <c r="CD626" s="96"/>
      <c r="CE626" s="96"/>
      <c r="CF626" s="96"/>
    </row>
    <row r="627" spans="1:84" ht="13.2">
      <c r="A627" s="96"/>
      <c r="B627" s="96"/>
      <c r="C627" s="96"/>
      <c r="D627" s="96"/>
      <c r="E627" s="96"/>
      <c r="F627" s="124"/>
      <c r="G627" s="96"/>
      <c r="H627" s="96"/>
      <c r="I627" s="96"/>
      <c r="J627" s="96"/>
      <c r="K627" s="96"/>
      <c r="L627" s="96"/>
      <c r="M627" s="96"/>
      <c r="N627" s="96"/>
      <c r="O627" s="96"/>
      <c r="P627" s="96"/>
      <c r="Q627" s="96"/>
      <c r="R627" s="96"/>
      <c r="S627" s="96"/>
      <c r="T627" s="96"/>
      <c r="U627" s="96"/>
      <c r="V627" s="96"/>
      <c r="W627" s="96"/>
      <c r="X627" s="96"/>
      <c r="Y627" s="96"/>
      <c r="Z627" s="96"/>
      <c r="AA627" s="96"/>
      <c r="AB627" s="96"/>
      <c r="AC627" s="96"/>
      <c r="AD627" s="96"/>
      <c r="AE627" s="96"/>
      <c r="AF627" s="96"/>
      <c r="AG627" s="96"/>
      <c r="AH627" s="96"/>
      <c r="AI627" s="96"/>
      <c r="AJ627" s="96"/>
      <c r="AK627" s="96"/>
      <c r="AL627" s="96"/>
      <c r="AM627" s="262"/>
      <c r="AN627" s="96"/>
      <c r="AO627" s="264"/>
      <c r="AP627" s="96"/>
      <c r="AQ627" s="96"/>
      <c r="AR627" s="96"/>
      <c r="AS627" s="96"/>
      <c r="AT627" s="96"/>
      <c r="AU627" s="96"/>
      <c r="AV627" s="96"/>
      <c r="AW627" s="96"/>
      <c r="AX627" s="96"/>
      <c r="AY627" s="96"/>
      <c r="AZ627" s="96"/>
      <c r="BA627" s="96"/>
      <c r="BB627" s="96"/>
      <c r="BC627" s="96"/>
      <c r="BD627" s="96"/>
      <c r="BE627" s="96"/>
      <c r="BF627" s="96"/>
      <c r="BG627" s="96"/>
      <c r="BH627" s="96"/>
      <c r="BI627" s="96"/>
      <c r="BJ627" s="96"/>
      <c r="BK627" s="96"/>
      <c r="BL627" s="96"/>
      <c r="BM627" s="96"/>
      <c r="BN627" s="96"/>
      <c r="BO627" s="96"/>
      <c r="BP627" s="96"/>
      <c r="BQ627" s="96"/>
      <c r="BR627" s="96"/>
      <c r="BS627" s="96"/>
      <c r="BT627" s="96"/>
      <c r="BU627" s="96"/>
      <c r="BV627" s="96"/>
      <c r="BW627" s="96"/>
      <c r="BX627" s="96"/>
      <c r="BY627" s="96"/>
      <c r="BZ627" s="96"/>
      <c r="CA627" s="96"/>
      <c r="CB627" s="96"/>
      <c r="CC627" s="96"/>
      <c r="CD627" s="96"/>
      <c r="CE627" s="96"/>
      <c r="CF627" s="96"/>
    </row>
    <row r="628" spans="1:84" ht="13.2">
      <c r="A628" s="96"/>
      <c r="B628" s="96"/>
      <c r="C628" s="96"/>
      <c r="D628" s="96"/>
      <c r="E628" s="96"/>
      <c r="F628" s="124"/>
      <c r="G628" s="96"/>
      <c r="H628" s="96"/>
      <c r="I628" s="96"/>
      <c r="J628" s="96"/>
      <c r="K628" s="96"/>
      <c r="L628" s="96"/>
      <c r="M628" s="96"/>
      <c r="N628" s="96"/>
      <c r="O628" s="96"/>
      <c r="P628" s="96"/>
      <c r="Q628" s="96"/>
      <c r="R628" s="96"/>
      <c r="S628" s="96"/>
      <c r="T628" s="96"/>
      <c r="U628" s="96"/>
      <c r="V628" s="96"/>
      <c r="W628" s="96"/>
      <c r="X628" s="96"/>
      <c r="Y628" s="96"/>
      <c r="Z628" s="96"/>
      <c r="AA628" s="96"/>
      <c r="AB628" s="96"/>
      <c r="AC628" s="96"/>
      <c r="AD628" s="96"/>
      <c r="AE628" s="96"/>
      <c r="AF628" s="96"/>
      <c r="AG628" s="96"/>
      <c r="AH628" s="96"/>
      <c r="AI628" s="96"/>
      <c r="AJ628" s="96"/>
      <c r="AK628" s="96"/>
      <c r="AL628" s="96"/>
      <c r="AM628" s="262"/>
      <c r="AN628" s="96"/>
      <c r="AO628" s="264"/>
      <c r="AP628" s="96"/>
      <c r="AQ628" s="96"/>
      <c r="AR628" s="96"/>
      <c r="AS628" s="96"/>
      <c r="AT628" s="96"/>
      <c r="AU628" s="96"/>
      <c r="AV628" s="96"/>
      <c r="AW628" s="96"/>
      <c r="AX628" s="96"/>
      <c r="AY628" s="96"/>
      <c r="AZ628" s="96"/>
      <c r="BA628" s="96"/>
      <c r="BB628" s="96"/>
      <c r="BC628" s="96"/>
      <c r="BD628" s="96"/>
      <c r="BE628" s="96"/>
      <c r="BF628" s="96"/>
      <c r="BG628" s="96"/>
      <c r="BH628" s="96"/>
      <c r="BI628" s="96"/>
      <c r="BJ628" s="96"/>
      <c r="BK628" s="96"/>
      <c r="BL628" s="96"/>
      <c r="BM628" s="96"/>
      <c r="BN628" s="96"/>
      <c r="BO628" s="96"/>
      <c r="BP628" s="96"/>
      <c r="BQ628" s="96"/>
      <c r="BR628" s="96"/>
      <c r="BS628" s="96"/>
      <c r="BT628" s="96"/>
      <c r="BU628" s="96"/>
      <c r="BV628" s="96"/>
      <c r="BW628" s="96"/>
      <c r="BX628" s="96"/>
      <c r="BY628" s="96"/>
      <c r="BZ628" s="96"/>
      <c r="CA628" s="96"/>
      <c r="CB628" s="96"/>
      <c r="CC628" s="96"/>
      <c r="CD628" s="96"/>
      <c r="CE628" s="96"/>
      <c r="CF628" s="96"/>
    </row>
    <row r="629" spans="1:84" ht="13.2">
      <c r="A629" s="96"/>
      <c r="B629" s="96"/>
      <c r="C629" s="96"/>
      <c r="D629" s="96"/>
      <c r="E629" s="96"/>
      <c r="F629" s="124"/>
      <c r="G629" s="96"/>
      <c r="H629" s="96"/>
      <c r="I629" s="96"/>
      <c r="J629" s="96"/>
      <c r="K629" s="96"/>
      <c r="L629" s="96"/>
      <c r="M629" s="96"/>
      <c r="N629" s="96"/>
      <c r="O629" s="96"/>
      <c r="P629" s="96"/>
      <c r="Q629" s="96"/>
      <c r="R629" s="96"/>
      <c r="S629" s="96"/>
      <c r="T629" s="96"/>
      <c r="U629" s="96"/>
      <c r="V629" s="96"/>
      <c r="W629" s="96"/>
      <c r="X629" s="96"/>
      <c r="Y629" s="96"/>
      <c r="Z629" s="96"/>
      <c r="AA629" s="96"/>
      <c r="AB629" s="96"/>
      <c r="AC629" s="96"/>
      <c r="AD629" s="96"/>
      <c r="AE629" s="96"/>
      <c r="AF629" s="96"/>
      <c r="AG629" s="96"/>
      <c r="AH629" s="96"/>
      <c r="AI629" s="96"/>
      <c r="AJ629" s="96"/>
      <c r="AK629" s="96"/>
      <c r="AL629" s="96"/>
      <c r="AM629" s="262"/>
      <c r="AN629" s="96"/>
      <c r="AO629" s="264"/>
      <c r="AP629" s="96"/>
      <c r="AQ629" s="96"/>
      <c r="AR629" s="96"/>
      <c r="AS629" s="96"/>
      <c r="AT629" s="96"/>
      <c r="AU629" s="96"/>
      <c r="AV629" s="96"/>
      <c r="AW629" s="96"/>
      <c r="AX629" s="96"/>
      <c r="AY629" s="96"/>
      <c r="AZ629" s="96"/>
      <c r="BA629" s="96"/>
      <c r="BB629" s="96"/>
      <c r="BC629" s="96"/>
      <c r="BD629" s="96"/>
      <c r="BE629" s="96"/>
      <c r="BF629" s="96"/>
      <c r="BG629" s="96"/>
      <c r="BH629" s="96"/>
      <c r="BI629" s="96"/>
      <c r="BJ629" s="96"/>
      <c r="BK629" s="96"/>
      <c r="BL629" s="96"/>
      <c r="BM629" s="96"/>
      <c r="BN629" s="96"/>
      <c r="BO629" s="96"/>
      <c r="BP629" s="96"/>
      <c r="BQ629" s="96"/>
      <c r="BR629" s="96"/>
      <c r="BS629" s="96"/>
      <c r="BT629" s="96"/>
      <c r="BU629" s="96"/>
      <c r="BV629" s="96"/>
      <c r="BW629" s="96"/>
      <c r="BX629" s="96"/>
      <c r="BY629" s="96"/>
      <c r="BZ629" s="96"/>
      <c r="CA629" s="96"/>
      <c r="CB629" s="96"/>
      <c r="CC629" s="96"/>
      <c r="CD629" s="96"/>
      <c r="CE629" s="96"/>
      <c r="CF629" s="96"/>
    </row>
    <row r="630" spans="1:84" ht="13.2">
      <c r="A630" s="96"/>
      <c r="B630" s="96"/>
      <c r="C630" s="96"/>
      <c r="D630" s="96"/>
      <c r="E630" s="96"/>
      <c r="F630" s="124"/>
      <c r="G630" s="96"/>
      <c r="H630" s="96"/>
      <c r="I630" s="96"/>
      <c r="J630" s="96"/>
      <c r="K630" s="96"/>
      <c r="L630" s="96"/>
      <c r="M630" s="96"/>
      <c r="N630" s="96"/>
      <c r="O630" s="96"/>
      <c r="P630" s="96"/>
      <c r="Q630" s="96"/>
      <c r="R630" s="96"/>
      <c r="S630" s="96"/>
      <c r="T630" s="96"/>
      <c r="U630" s="96"/>
      <c r="V630" s="96"/>
      <c r="W630" s="96"/>
      <c r="X630" s="96"/>
      <c r="Y630" s="96"/>
      <c r="Z630" s="96"/>
      <c r="AA630" s="96"/>
      <c r="AB630" s="96"/>
      <c r="AC630" s="96"/>
      <c r="AD630" s="96"/>
      <c r="AE630" s="96"/>
      <c r="AF630" s="96"/>
      <c r="AG630" s="96"/>
      <c r="AH630" s="96"/>
      <c r="AI630" s="96"/>
      <c r="AJ630" s="96"/>
      <c r="AK630" s="96"/>
      <c r="AL630" s="96"/>
      <c r="AM630" s="262"/>
      <c r="AN630" s="96"/>
      <c r="AO630" s="264"/>
      <c r="AP630" s="96"/>
      <c r="AQ630" s="96"/>
      <c r="AR630" s="96"/>
      <c r="AS630" s="96"/>
      <c r="AT630" s="96"/>
      <c r="AU630" s="96"/>
      <c r="AV630" s="96"/>
      <c r="AW630" s="96"/>
      <c r="AX630" s="96"/>
      <c r="AY630" s="96"/>
      <c r="AZ630" s="96"/>
      <c r="BA630" s="96"/>
      <c r="BB630" s="96"/>
      <c r="BC630" s="96"/>
      <c r="BD630" s="96"/>
      <c r="BE630" s="96"/>
      <c r="BF630" s="96"/>
      <c r="BG630" s="96"/>
      <c r="BH630" s="96"/>
      <c r="BI630" s="96"/>
      <c r="BJ630" s="96"/>
      <c r="BK630" s="96"/>
      <c r="BL630" s="96"/>
      <c r="BM630" s="96"/>
      <c r="BN630" s="96"/>
      <c r="BO630" s="96"/>
      <c r="BP630" s="96"/>
      <c r="BQ630" s="96"/>
      <c r="BR630" s="96"/>
      <c r="BS630" s="96"/>
      <c r="BT630" s="96"/>
      <c r="BU630" s="96"/>
      <c r="BV630" s="96"/>
      <c r="BW630" s="96"/>
      <c r="BX630" s="96"/>
      <c r="BY630" s="96"/>
      <c r="BZ630" s="96"/>
      <c r="CA630" s="96"/>
      <c r="CB630" s="96"/>
      <c r="CC630" s="96"/>
      <c r="CD630" s="96"/>
      <c r="CE630" s="96"/>
      <c r="CF630" s="96"/>
    </row>
    <row r="631" spans="1:84" ht="13.2">
      <c r="A631" s="96"/>
      <c r="B631" s="96"/>
      <c r="C631" s="96"/>
      <c r="D631" s="96"/>
      <c r="E631" s="96"/>
      <c r="F631" s="124"/>
      <c r="G631" s="96"/>
      <c r="H631" s="96"/>
      <c r="I631" s="96"/>
      <c r="J631" s="96"/>
      <c r="K631" s="96"/>
      <c r="L631" s="96"/>
      <c r="M631" s="96"/>
      <c r="N631" s="96"/>
      <c r="O631" s="96"/>
      <c r="P631" s="96"/>
      <c r="Q631" s="96"/>
      <c r="R631" s="96"/>
      <c r="S631" s="96"/>
      <c r="T631" s="96"/>
      <c r="U631" s="96"/>
      <c r="V631" s="96"/>
      <c r="W631" s="96"/>
      <c r="X631" s="96"/>
      <c r="Y631" s="96"/>
      <c r="Z631" s="96"/>
      <c r="AA631" s="96"/>
      <c r="AB631" s="96"/>
      <c r="AC631" s="96"/>
      <c r="AD631" s="96"/>
      <c r="AE631" s="96"/>
      <c r="AF631" s="96"/>
      <c r="AG631" s="96"/>
      <c r="AH631" s="96"/>
      <c r="AI631" s="96"/>
      <c r="AJ631" s="96"/>
      <c r="AK631" s="96"/>
      <c r="AL631" s="96"/>
      <c r="AM631" s="262"/>
      <c r="AN631" s="96"/>
      <c r="AO631" s="264"/>
      <c r="AP631" s="96"/>
      <c r="AQ631" s="96"/>
      <c r="AR631" s="96"/>
      <c r="AS631" s="96"/>
      <c r="AT631" s="96"/>
      <c r="AU631" s="96"/>
      <c r="AV631" s="96"/>
      <c r="AW631" s="96"/>
      <c r="AX631" s="96"/>
      <c r="AY631" s="96"/>
      <c r="AZ631" s="96"/>
      <c r="BA631" s="96"/>
      <c r="BB631" s="96"/>
      <c r="BC631" s="96"/>
      <c r="BD631" s="96"/>
      <c r="BE631" s="96"/>
      <c r="BF631" s="96"/>
      <c r="BG631" s="96"/>
      <c r="BH631" s="96"/>
      <c r="BI631" s="96"/>
      <c r="BJ631" s="96"/>
      <c r="BK631" s="96"/>
      <c r="BL631" s="96"/>
      <c r="BM631" s="96"/>
      <c r="BN631" s="96"/>
      <c r="BO631" s="96"/>
      <c r="BP631" s="96"/>
      <c r="BQ631" s="96"/>
      <c r="BR631" s="96"/>
      <c r="BS631" s="96"/>
      <c r="BT631" s="96"/>
      <c r="BU631" s="96"/>
      <c r="BV631" s="96"/>
      <c r="BW631" s="96"/>
      <c r="BX631" s="96"/>
      <c r="BY631" s="96"/>
      <c r="BZ631" s="96"/>
      <c r="CA631" s="96"/>
      <c r="CB631" s="96"/>
      <c r="CC631" s="96"/>
      <c r="CD631" s="96"/>
      <c r="CE631" s="96"/>
      <c r="CF631" s="96"/>
    </row>
    <row r="632" spans="1:84" ht="13.2">
      <c r="A632" s="96"/>
      <c r="B632" s="96"/>
      <c r="C632" s="96"/>
      <c r="D632" s="96"/>
      <c r="E632" s="96"/>
      <c r="F632" s="124"/>
      <c r="G632" s="96"/>
      <c r="H632" s="96"/>
      <c r="I632" s="96"/>
      <c r="J632" s="96"/>
      <c r="K632" s="96"/>
      <c r="L632" s="96"/>
      <c r="M632" s="96"/>
      <c r="N632" s="96"/>
      <c r="O632" s="96"/>
      <c r="P632" s="96"/>
      <c r="Q632" s="96"/>
      <c r="R632" s="96"/>
      <c r="S632" s="96"/>
      <c r="T632" s="96"/>
      <c r="U632" s="96"/>
      <c r="V632" s="96"/>
      <c r="W632" s="96"/>
      <c r="X632" s="96"/>
      <c r="Y632" s="96"/>
      <c r="Z632" s="96"/>
      <c r="AA632" s="96"/>
      <c r="AB632" s="96"/>
      <c r="AC632" s="96"/>
      <c r="AD632" s="96"/>
      <c r="AE632" s="96"/>
      <c r="AF632" s="96"/>
      <c r="AG632" s="96"/>
      <c r="AH632" s="96"/>
      <c r="AI632" s="96"/>
      <c r="AJ632" s="96"/>
      <c r="AK632" s="96"/>
      <c r="AL632" s="96"/>
      <c r="AM632" s="262"/>
      <c r="AN632" s="96"/>
      <c r="AO632" s="264"/>
      <c r="AP632" s="96"/>
      <c r="AQ632" s="96"/>
      <c r="AR632" s="96"/>
      <c r="AS632" s="96"/>
      <c r="AT632" s="96"/>
      <c r="AU632" s="96"/>
      <c r="AV632" s="96"/>
      <c r="AW632" s="96"/>
      <c r="AX632" s="96"/>
      <c r="AY632" s="96"/>
      <c r="AZ632" s="96"/>
      <c r="BA632" s="96"/>
      <c r="BB632" s="96"/>
      <c r="BC632" s="96"/>
      <c r="BD632" s="96"/>
      <c r="BE632" s="96"/>
      <c r="BF632" s="96"/>
      <c r="BG632" s="96"/>
      <c r="BH632" s="96"/>
      <c r="BI632" s="96"/>
      <c r="BJ632" s="96"/>
      <c r="BK632" s="96"/>
      <c r="BL632" s="96"/>
      <c r="BM632" s="96"/>
      <c r="BN632" s="96"/>
      <c r="BO632" s="96"/>
      <c r="BP632" s="96"/>
      <c r="BQ632" s="96"/>
      <c r="BR632" s="96"/>
      <c r="BS632" s="96"/>
      <c r="BT632" s="96"/>
      <c r="BU632" s="96"/>
      <c r="BV632" s="96"/>
      <c r="BW632" s="96"/>
      <c r="BX632" s="96"/>
      <c r="BY632" s="96"/>
      <c r="BZ632" s="96"/>
      <c r="CA632" s="96"/>
      <c r="CB632" s="96"/>
      <c r="CC632" s="96"/>
      <c r="CD632" s="96"/>
      <c r="CE632" s="96"/>
      <c r="CF632" s="96"/>
    </row>
    <row r="633" spans="1:84" ht="13.2">
      <c r="A633" s="96"/>
      <c r="B633" s="96"/>
      <c r="C633" s="96"/>
      <c r="D633" s="96"/>
      <c r="E633" s="96"/>
      <c r="F633" s="124"/>
      <c r="G633" s="96"/>
      <c r="H633" s="96"/>
      <c r="I633" s="96"/>
      <c r="J633" s="96"/>
      <c r="K633" s="96"/>
      <c r="L633" s="96"/>
      <c r="M633" s="96"/>
      <c r="N633" s="96"/>
      <c r="O633" s="96"/>
      <c r="P633" s="96"/>
      <c r="Q633" s="96"/>
      <c r="R633" s="96"/>
      <c r="S633" s="96"/>
      <c r="T633" s="96"/>
      <c r="U633" s="96"/>
      <c r="V633" s="96"/>
      <c r="W633" s="96"/>
      <c r="X633" s="96"/>
      <c r="Y633" s="96"/>
      <c r="Z633" s="96"/>
      <c r="AA633" s="96"/>
      <c r="AB633" s="96"/>
      <c r="AC633" s="96"/>
      <c r="AD633" s="96"/>
      <c r="AE633" s="96"/>
      <c r="AF633" s="96"/>
      <c r="AG633" s="96"/>
      <c r="AH633" s="96"/>
      <c r="AI633" s="96"/>
      <c r="AJ633" s="96"/>
      <c r="AK633" s="96"/>
      <c r="AL633" s="96"/>
      <c r="AM633" s="262"/>
      <c r="AN633" s="96"/>
      <c r="AO633" s="264"/>
      <c r="AP633" s="96"/>
      <c r="AQ633" s="96"/>
      <c r="AR633" s="96"/>
      <c r="AS633" s="96"/>
      <c r="AT633" s="96"/>
      <c r="AU633" s="96"/>
      <c r="AV633" s="96"/>
      <c r="AW633" s="96"/>
      <c r="AX633" s="96"/>
      <c r="AY633" s="96"/>
      <c r="AZ633" s="96"/>
      <c r="BA633" s="96"/>
      <c r="BB633" s="96"/>
      <c r="BC633" s="96"/>
      <c r="BD633" s="96"/>
      <c r="BE633" s="96"/>
      <c r="BF633" s="96"/>
      <c r="BG633" s="96"/>
      <c r="BH633" s="96"/>
      <c r="BI633" s="96"/>
      <c r="BJ633" s="96"/>
      <c r="BK633" s="96"/>
      <c r="BL633" s="96"/>
      <c r="BM633" s="96"/>
      <c r="BN633" s="96"/>
      <c r="BO633" s="96"/>
      <c r="BP633" s="96"/>
      <c r="BQ633" s="96"/>
      <c r="BR633" s="96"/>
      <c r="BS633" s="96"/>
      <c r="BT633" s="96"/>
      <c r="BU633" s="96"/>
      <c r="BV633" s="96"/>
      <c r="BW633" s="96"/>
      <c r="BX633" s="96"/>
      <c r="BY633" s="96"/>
      <c r="BZ633" s="96"/>
      <c r="CA633" s="96"/>
      <c r="CB633" s="96"/>
      <c r="CC633" s="96"/>
      <c r="CD633" s="96"/>
      <c r="CE633" s="96"/>
      <c r="CF633" s="96"/>
    </row>
    <row r="634" spans="1:84" ht="13.2">
      <c r="A634" s="96"/>
      <c r="B634" s="96"/>
      <c r="C634" s="96"/>
      <c r="D634" s="96"/>
      <c r="E634" s="96"/>
      <c r="F634" s="124"/>
      <c r="G634" s="96"/>
      <c r="H634" s="96"/>
      <c r="I634" s="96"/>
      <c r="J634" s="96"/>
      <c r="K634" s="96"/>
      <c r="L634" s="96"/>
      <c r="M634" s="96"/>
      <c r="N634" s="96"/>
      <c r="O634" s="96"/>
      <c r="P634" s="96"/>
      <c r="Q634" s="96"/>
      <c r="R634" s="96"/>
      <c r="S634" s="96"/>
      <c r="T634" s="96"/>
      <c r="U634" s="96"/>
      <c r="V634" s="96"/>
      <c r="W634" s="96"/>
      <c r="X634" s="96"/>
      <c r="Y634" s="96"/>
      <c r="Z634" s="96"/>
      <c r="AA634" s="96"/>
      <c r="AB634" s="96"/>
      <c r="AC634" s="96"/>
      <c r="AD634" s="96"/>
      <c r="AE634" s="96"/>
      <c r="AF634" s="96"/>
      <c r="AG634" s="96"/>
      <c r="AH634" s="96"/>
      <c r="AI634" s="96"/>
      <c r="AJ634" s="96"/>
      <c r="AK634" s="96"/>
      <c r="AL634" s="96"/>
      <c r="AM634" s="262"/>
      <c r="AN634" s="96"/>
      <c r="AO634" s="264"/>
      <c r="AP634" s="96"/>
      <c r="AQ634" s="96"/>
      <c r="AR634" s="96"/>
      <c r="AS634" s="96"/>
      <c r="AT634" s="96"/>
      <c r="AU634" s="96"/>
      <c r="AV634" s="96"/>
      <c r="AW634" s="96"/>
      <c r="AX634" s="96"/>
      <c r="AY634" s="96"/>
      <c r="AZ634" s="96"/>
      <c r="BA634" s="96"/>
      <c r="BB634" s="96"/>
      <c r="BC634" s="96"/>
      <c r="BD634" s="96"/>
      <c r="BE634" s="96"/>
      <c r="BF634" s="96"/>
      <c r="BG634" s="96"/>
      <c r="BH634" s="96"/>
      <c r="BI634" s="96"/>
      <c r="BJ634" s="96"/>
      <c r="BK634" s="96"/>
      <c r="BL634" s="96"/>
      <c r="BM634" s="96"/>
      <c r="BN634" s="96"/>
      <c r="BO634" s="96"/>
      <c r="BP634" s="96"/>
      <c r="BQ634" s="96"/>
      <c r="BR634" s="96"/>
      <c r="BS634" s="96"/>
      <c r="BT634" s="96"/>
      <c r="BU634" s="96"/>
      <c r="BV634" s="96"/>
      <c r="BW634" s="96"/>
      <c r="BX634" s="96"/>
      <c r="BY634" s="96"/>
      <c r="BZ634" s="96"/>
      <c r="CA634" s="96"/>
      <c r="CB634" s="96"/>
      <c r="CC634" s="96"/>
      <c r="CD634" s="96"/>
      <c r="CE634" s="96"/>
      <c r="CF634" s="96"/>
    </row>
    <row r="635" spans="1:84" ht="13.2">
      <c r="A635" s="96"/>
      <c r="B635" s="96"/>
      <c r="C635" s="96"/>
      <c r="D635" s="96"/>
      <c r="E635" s="96"/>
      <c r="F635" s="124"/>
      <c r="G635" s="96"/>
      <c r="H635" s="96"/>
      <c r="I635" s="96"/>
      <c r="J635" s="96"/>
      <c r="K635" s="96"/>
      <c r="L635" s="96"/>
      <c r="M635" s="96"/>
      <c r="N635" s="96"/>
      <c r="O635" s="96"/>
      <c r="P635" s="96"/>
      <c r="Q635" s="96"/>
      <c r="R635" s="96"/>
      <c r="S635" s="96"/>
      <c r="T635" s="96"/>
      <c r="U635" s="96"/>
      <c r="V635" s="96"/>
      <c r="W635" s="96"/>
      <c r="X635" s="96"/>
      <c r="Y635" s="96"/>
      <c r="Z635" s="96"/>
      <c r="AA635" s="96"/>
      <c r="AB635" s="96"/>
      <c r="AC635" s="96"/>
      <c r="AD635" s="96"/>
      <c r="AE635" s="96"/>
      <c r="AF635" s="96"/>
      <c r="AG635" s="96"/>
      <c r="AH635" s="96"/>
      <c r="AI635" s="96"/>
      <c r="AJ635" s="96"/>
      <c r="AK635" s="96"/>
      <c r="AL635" s="96"/>
      <c r="AM635" s="262"/>
      <c r="AN635" s="96"/>
      <c r="AO635" s="264"/>
      <c r="AP635" s="96"/>
      <c r="AQ635" s="96"/>
      <c r="AR635" s="96"/>
      <c r="AS635" s="96"/>
      <c r="AT635" s="96"/>
      <c r="AU635" s="96"/>
      <c r="AV635" s="96"/>
      <c r="AW635" s="96"/>
      <c r="AX635" s="96"/>
      <c r="AY635" s="96"/>
      <c r="AZ635" s="96"/>
      <c r="BA635" s="96"/>
      <c r="BB635" s="96"/>
      <c r="BC635" s="96"/>
      <c r="BD635" s="96"/>
      <c r="BE635" s="96"/>
      <c r="BF635" s="96"/>
      <c r="BG635" s="96"/>
      <c r="BH635" s="96"/>
      <c r="BI635" s="96"/>
      <c r="BJ635" s="96"/>
      <c r="BK635" s="96"/>
      <c r="BL635" s="96"/>
      <c r="BM635" s="96"/>
      <c r="BN635" s="96"/>
      <c r="BO635" s="96"/>
      <c r="BP635" s="96"/>
      <c r="BQ635" s="96"/>
      <c r="BR635" s="96"/>
      <c r="BS635" s="96"/>
      <c r="BT635" s="96"/>
      <c r="BU635" s="96"/>
      <c r="BV635" s="96"/>
      <c r="BW635" s="96"/>
      <c r="BX635" s="96"/>
      <c r="BY635" s="96"/>
      <c r="BZ635" s="96"/>
      <c r="CA635" s="96"/>
      <c r="CB635" s="96"/>
      <c r="CC635" s="96"/>
      <c r="CD635" s="96"/>
      <c r="CE635" s="96"/>
      <c r="CF635" s="96"/>
    </row>
    <row r="636" spans="1:84" ht="13.2">
      <c r="A636" s="96"/>
      <c r="B636" s="96"/>
      <c r="C636" s="96"/>
      <c r="D636" s="96"/>
      <c r="E636" s="96"/>
      <c r="F636" s="124"/>
      <c r="G636" s="96"/>
      <c r="H636" s="96"/>
      <c r="I636" s="96"/>
      <c r="J636" s="96"/>
      <c r="K636" s="96"/>
      <c r="L636" s="96"/>
      <c r="M636" s="96"/>
      <c r="N636" s="96"/>
      <c r="O636" s="96"/>
      <c r="P636" s="96"/>
      <c r="Q636" s="96"/>
      <c r="R636" s="96"/>
      <c r="S636" s="96"/>
      <c r="T636" s="96"/>
      <c r="U636" s="96"/>
      <c r="V636" s="96"/>
      <c r="W636" s="96"/>
      <c r="X636" s="96"/>
      <c r="Y636" s="96"/>
      <c r="Z636" s="96"/>
      <c r="AA636" s="96"/>
      <c r="AB636" s="96"/>
      <c r="AC636" s="96"/>
      <c r="AD636" s="96"/>
      <c r="AE636" s="96"/>
      <c r="AF636" s="96"/>
      <c r="AG636" s="96"/>
      <c r="AH636" s="96"/>
      <c r="AI636" s="96"/>
      <c r="AJ636" s="96"/>
      <c r="AK636" s="96"/>
      <c r="AL636" s="96"/>
      <c r="AM636" s="262"/>
      <c r="AN636" s="96"/>
      <c r="AO636" s="264"/>
      <c r="AP636" s="96"/>
      <c r="AQ636" s="96"/>
      <c r="AR636" s="96"/>
      <c r="AS636" s="96"/>
      <c r="AT636" s="96"/>
      <c r="AU636" s="96"/>
      <c r="AV636" s="96"/>
      <c r="AW636" s="96"/>
      <c r="AX636" s="96"/>
      <c r="AY636" s="96"/>
      <c r="AZ636" s="96"/>
      <c r="BA636" s="96"/>
      <c r="BB636" s="96"/>
      <c r="BC636" s="96"/>
      <c r="BD636" s="96"/>
      <c r="BE636" s="96"/>
      <c r="BF636" s="96"/>
      <c r="BG636" s="96"/>
      <c r="BH636" s="96"/>
      <c r="BI636" s="96"/>
      <c r="BJ636" s="96"/>
      <c r="BK636" s="96"/>
      <c r="BL636" s="96"/>
      <c r="BM636" s="96"/>
      <c r="BN636" s="96"/>
      <c r="BO636" s="96"/>
      <c r="BP636" s="96"/>
      <c r="BQ636" s="96"/>
      <c r="BR636" s="96"/>
      <c r="BS636" s="96"/>
      <c r="BT636" s="96"/>
      <c r="BU636" s="96"/>
      <c r="BV636" s="96"/>
      <c r="BW636" s="96"/>
      <c r="BX636" s="96"/>
      <c r="BY636" s="96"/>
      <c r="BZ636" s="96"/>
      <c r="CA636" s="96"/>
      <c r="CB636" s="96"/>
      <c r="CC636" s="96"/>
      <c r="CD636" s="96"/>
      <c r="CE636" s="96"/>
      <c r="CF636" s="96"/>
    </row>
    <row r="637" spans="1:84" ht="13.2">
      <c r="A637" s="96"/>
      <c r="B637" s="96"/>
      <c r="C637" s="96"/>
      <c r="D637" s="96"/>
      <c r="E637" s="96"/>
      <c r="F637" s="124"/>
      <c r="G637" s="96"/>
      <c r="H637" s="96"/>
      <c r="I637" s="96"/>
      <c r="J637" s="96"/>
      <c r="K637" s="96"/>
      <c r="L637" s="96"/>
      <c r="M637" s="96"/>
      <c r="N637" s="96"/>
      <c r="O637" s="96"/>
      <c r="P637" s="96"/>
      <c r="Q637" s="96"/>
      <c r="R637" s="96"/>
      <c r="S637" s="96"/>
      <c r="T637" s="96"/>
      <c r="U637" s="96"/>
      <c r="V637" s="96"/>
      <c r="W637" s="96"/>
      <c r="X637" s="96"/>
      <c r="Y637" s="96"/>
      <c r="Z637" s="96"/>
      <c r="AA637" s="96"/>
      <c r="AB637" s="96"/>
      <c r="AC637" s="96"/>
      <c r="AD637" s="96"/>
      <c r="AE637" s="96"/>
      <c r="AF637" s="96"/>
      <c r="AG637" s="96"/>
      <c r="AH637" s="96"/>
      <c r="AI637" s="96"/>
      <c r="AJ637" s="96"/>
      <c r="AK637" s="96"/>
      <c r="AL637" s="96"/>
      <c r="AM637" s="262"/>
      <c r="AN637" s="96"/>
      <c r="AO637" s="264"/>
      <c r="AP637" s="96"/>
      <c r="AQ637" s="96"/>
      <c r="AR637" s="96"/>
      <c r="AS637" s="96"/>
      <c r="AT637" s="96"/>
      <c r="AU637" s="96"/>
      <c r="AV637" s="96"/>
      <c r="AW637" s="96"/>
      <c r="AX637" s="96"/>
      <c r="AY637" s="96"/>
      <c r="AZ637" s="96"/>
      <c r="BA637" s="96"/>
      <c r="BB637" s="96"/>
      <c r="BC637" s="96"/>
      <c r="BD637" s="96"/>
      <c r="BE637" s="96"/>
      <c r="BF637" s="96"/>
      <c r="BG637" s="96"/>
      <c r="BH637" s="96"/>
      <c r="BI637" s="96"/>
      <c r="BJ637" s="96"/>
      <c r="BK637" s="96"/>
      <c r="BL637" s="96"/>
      <c r="BM637" s="96"/>
      <c r="BN637" s="96"/>
      <c r="BO637" s="96"/>
      <c r="BP637" s="96"/>
      <c r="BQ637" s="96"/>
      <c r="BR637" s="96"/>
      <c r="BS637" s="96"/>
      <c r="BT637" s="96"/>
      <c r="BU637" s="96"/>
      <c r="BV637" s="96"/>
      <c r="BW637" s="96"/>
      <c r="BX637" s="96"/>
      <c r="BY637" s="96"/>
      <c r="BZ637" s="96"/>
      <c r="CA637" s="96"/>
      <c r="CB637" s="96"/>
      <c r="CC637" s="96"/>
      <c r="CD637" s="96"/>
      <c r="CE637" s="96"/>
      <c r="CF637" s="96"/>
    </row>
    <row r="638" spans="1:84" ht="13.2">
      <c r="A638" s="96"/>
      <c r="B638" s="96"/>
      <c r="C638" s="96"/>
      <c r="D638" s="96"/>
      <c r="E638" s="96"/>
      <c r="F638" s="124"/>
      <c r="G638" s="96"/>
      <c r="H638" s="96"/>
      <c r="I638" s="96"/>
      <c r="J638" s="96"/>
      <c r="K638" s="96"/>
      <c r="L638" s="96"/>
      <c r="M638" s="96"/>
      <c r="N638" s="96"/>
      <c r="O638" s="96"/>
      <c r="P638" s="96"/>
      <c r="Q638" s="96"/>
      <c r="R638" s="96"/>
      <c r="S638" s="96"/>
      <c r="T638" s="96"/>
      <c r="U638" s="96"/>
      <c r="V638" s="96"/>
      <c r="W638" s="96"/>
      <c r="X638" s="96"/>
      <c r="Y638" s="96"/>
      <c r="Z638" s="96"/>
      <c r="AA638" s="96"/>
      <c r="AB638" s="96"/>
      <c r="AC638" s="96"/>
      <c r="AD638" s="96"/>
      <c r="AE638" s="96"/>
      <c r="AF638" s="96"/>
      <c r="AG638" s="96"/>
      <c r="AH638" s="96"/>
      <c r="AI638" s="96"/>
      <c r="AJ638" s="96"/>
      <c r="AK638" s="96"/>
      <c r="AL638" s="96"/>
      <c r="AM638" s="262"/>
      <c r="AN638" s="96"/>
      <c r="AO638" s="264"/>
      <c r="AP638" s="96"/>
      <c r="AQ638" s="96"/>
      <c r="AR638" s="96"/>
      <c r="AS638" s="96"/>
      <c r="AT638" s="96"/>
      <c r="AU638" s="96"/>
      <c r="AV638" s="96"/>
      <c r="AW638" s="96"/>
      <c r="AX638" s="96"/>
      <c r="AY638" s="96"/>
      <c r="AZ638" s="96"/>
      <c r="BA638" s="96"/>
      <c r="BB638" s="96"/>
      <c r="BC638" s="96"/>
      <c r="BD638" s="96"/>
      <c r="BE638" s="96"/>
      <c r="BF638" s="96"/>
      <c r="BG638" s="96"/>
      <c r="BH638" s="96"/>
      <c r="BI638" s="96"/>
      <c r="BJ638" s="96"/>
      <c r="BK638" s="96"/>
      <c r="BL638" s="96"/>
      <c r="BM638" s="96"/>
      <c r="BN638" s="96"/>
      <c r="BO638" s="96"/>
      <c r="BP638" s="96"/>
      <c r="BQ638" s="96"/>
      <c r="BR638" s="96"/>
      <c r="BS638" s="96"/>
      <c r="BT638" s="96"/>
      <c r="BU638" s="96"/>
      <c r="BV638" s="96"/>
      <c r="BW638" s="96"/>
      <c r="BX638" s="96"/>
      <c r="BY638" s="96"/>
      <c r="BZ638" s="96"/>
      <c r="CA638" s="96"/>
      <c r="CB638" s="96"/>
      <c r="CC638" s="96"/>
      <c r="CD638" s="96"/>
      <c r="CE638" s="96"/>
      <c r="CF638" s="96"/>
    </row>
    <row r="639" spans="1:84" ht="13.2">
      <c r="A639" s="96"/>
      <c r="B639" s="96"/>
      <c r="C639" s="96"/>
      <c r="D639" s="96"/>
      <c r="E639" s="96"/>
      <c r="F639" s="124"/>
      <c r="G639" s="96"/>
      <c r="H639" s="96"/>
      <c r="I639" s="96"/>
      <c r="J639" s="96"/>
      <c r="K639" s="96"/>
      <c r="L639" s="96"/>
      <c r="M639" s="96"/>
      <c r="N639" s="96"/>
      <c r="O639" s="96"/>
      <c r="P639" s="96"/>
      <c r="Q639" s="96"/>
      <c r="R639" s="96"/>
      <c r="S639" s="96"/>
      <c r="T639" s="96"/>
      <c r="U639" s="96"/>
      <c r="V639" s="96"/>
      <c r="W639" s="96"/>
      <c r="X639" s="96"/>
      <c r="Y639" s="96"/>
      <c r="Z639" s="96"/>
      <c r="AA639" s="96"/>
      <c r="AB639" s="96"/>
      <c r="AC639" s="96"/>
      <c r="AD639" s="96"/>
      <c r="AE639" s="96"/>
      <c r="AF639" s="96"/>
      <c r="AG639" s="96"/>
      <c r="AH639" s="96"/>
      <c r="AI639" s="96"/>
      <c r="AJ639" s="96"/>
      <c r="AK639" s="96"/>
      <c r="AL639" s="96"/>
      <c r="AM639" s="262"/>
      <c r="AN639" s="96"/>
      <c r="AO639" s="264"/>
      <c r="AP639" s="96"/>
      <c r="AQ639" s="96"/>
      <c r="AR639" s="96"/>
      <c r="AS639" s="96"/>
      <c r="AT639" s="96"/>
      <c r="AU639" s="96"/>
      <c r="AV639" s="96"/>
      <c r="AW639" s="96"/>
      <c r="AX639" s="96"/>
      <c r="AY639" s="96"/>
      <c r="AZ639" s="96"/>
      <c r="BA639" s="96"/>
      <c r="BB639" s="96"/>
      <c r="BC639" s="96"/>
      <c r="BD639" s="96"/>
      <c r="BE639" s="96"/>
      <c r="BF639" s="96"/>
      <c r="BG639" s="96"/>
      <c r="BH639" s="96"/>
      <c r="BI639" s="96"/>
      <c r="BJ639" s="96"/>
      <c r="BK639" s="96"/>
      <c r="BL639" s="96"/>
      <c r="BM639" s="96"/>
      <c r="BN639" s="96"/>
      <c r="BO639" s="96"/>
      <c r="BP639" s="96"/>
      <c r="BQ639" s="96"/>
      <c r="BR639" s="96"/>
      <c r="BS639" s="96"/>
      <c r="BT639" s="96"/>
      <c r="BU639" s="96"/>
      <c r="BV639" s="96"/>
      <c r="BW639" s="96"/>
      <c r="BX639" s="96"/>
      <c r="BY639" s="96"/>
      <c r="BZ639" s="96"/>
      <c r="CA639" s="96"/>
      <c r="CB639" s="96"/>
      <c r="CC639" s="96"/>
      <c r="CD639" s="96"/>
      <c r="CE639" s="96"/>
      <c r="CF639" s="96"/>
    </row>
    <row r="640" spans="1:84" ht="13.2">
      <c r="A640" s="96"/>
      <c r="B640" s="96"/>
      <c r="C640" s="96"/>
      <c r="D640" s="96"/>
      <c r="E640" s="96"/>
      <c r="F640" s="124"/>
      <c r="G640" s="96"/>
      <c r="H640" s="96"/>
      <c r="I640" s="96"/>
      <c r="J640" s="96"/>
      <c r="K640" s="96"/>
      <c r="L640" s="96"/>
      <c r="M640" s="96"/>
      <c r="N640" s="96"/>
      <c r="O640" s="96"/>
      <c r="P640" s="96"/>
      <c r="Q640" s="96"/>
      <c r="R640" s="96"/>
      <c r="S640" s="96"/>
      <c r="T640" s="96"/>
      <c r="U640" s="96"/>
      <c r="V640" s="96"/>
      <c r="W640" s="96"/>
      <c r="X640" s="96"/>
      <c r="Y640" s="96"/>
      <c r="Z640" s="96"/>
      <c r="AA640" s="96"/>
      <c r="AB640" s="96"/>
      <c r="AC640" s="96"/>
      <c r="AD640" s="96"/>
      <c r="AE640" s="96"/>
      <c r="AF640" s="96"/>
      <c r="AG640" s="96"/>
      <c r="AH640" s="96"/>
      <c r="AI640" s="96"/>
      <c r="AJ640" s="96"/>
      <c r="AK640" s="96"/>
      <c r="AL640" s="96"/>
      <c r="AM640" s="262"/>
      <c r="AN640" s="96"/>
      <c r="AO640" s="264"/>
      <c r="AP640" s="96"/>
      <c r="AQ640" s="96"/>
      <c r="AR640" s="96"/>
      <c r="AS640" s="96"/>
      <c r="AT640" s="96"/>
      <c r="AU640" s="96"/>
      <c r="AV640" s="96"/>
      <c r="AW640" s="96"/>
      <c r="AX640" s="96"/>
      <c r="AY640" s="96"/>
      <c r="AZ640" s="96"/>
      <c r="BA640" s="96"/>
      <c r="BB640" s="96"/>
      <c r="BC640" s="96"/>
      <c r="BD640" s="96"/>
      <c r="BE640" s="96"/>
      <c r="BF640" s="96"/>
      <c r="BG640" s="96"/>
      <c r="BH640" s="96"/>
      <c r="BI640" s="96"/>
      <c r="BJ640" s="96"/>
      <c r="BK640" s="96"/>
      <c r="BL640" s="96"/>
      <c r="BM640" s="96"/>
      <c r="BN640" s="96"/>
      <c r="BO640" s="96"/>
      <c r="BP640" s="96"/>
      <c r="BQ640" s="96"/>
      <c r="BR640" s="96"/>
      <c r="BS640" s="96"/>
      <c r="BT640" s="96"/>
      <c r="BU640" s="96"/>
      <c r="BV640" s="96"/>
      <c r="BW640" s="96"/>
      <c r="BX640" s="96"/>
      <c r="BY640" s="96"/>
      <c r="BZ640" s="96"/>
      <c r="CA640" s="96"/>
      <c r="CB640" s="96"/>
      <c r="CC640" s="96"/>
      <c r="CD640" s="96"/>
      <c r="CE640" s="96"/>
      <c r="CF640" s="96"/>
    </row>
    <row r="641" spans="1:84" ht="13.2">
      <c r="A641" s="96"/>
      <c r="B641" s="96"/>
      <c r="C641" s="96"/>
      <c r="D641" s="96"/>
      <c r="E641" s="96"/>
      <c r="F641" s="124"/>
      <c r="G641" s="96"/>
      <c r="H641" s="96"/>
      <c r="I641" s="96"/>
      <c r="J641" s="96"/>
      <c r="K641" s="96"/>
      <c r="L641" s="96"/>
      <c r="M641" s="96"/>
      <c r="N641" s="96"/>
      <c r="O641" s="96"/>
      <c r="P641" s="96"/>
      <c r="Q641" s="96"/>
      <c r="R641" s="96"/>
      <c r="S641" s="96"/>
      <c r="T641" s="96"/>
      <c r="U641" s="96"/>
      <c r="V641" s="96"/>
      <c r="W641" s="96"/>
      <c r="X641" s="96"/>
      <c r="Y641" s="96"/>
      <c r="Z641" s="96"/>
      <c r="AA641" s="96"/>
      <c r="AB641" s="96"/>
      <c r="AC641" s="96"/>
      <c r="AD641" s="96"/>
      <c r="AE641" s="96"/>
      <c r="AF641" s="96"/>
      <c r="AG641" s="96"/>
      <c r="AH641" s="96"/>
      <c r="AI641" s="96"/>
      <c r="AJ641" s="96"/>
      <c r="AK641" s="96"/>
      <c r="AL641" s="96"/>
      <c r="AM641" s="262"/>
      <c r="AN641" s="96"/>
      <c r="AO641" s="264"/>
      <c r="AP641" s="96"/>
      <c r="AQ641" s="96"/>
      <c r="AR641" s="96"/>
      <c r="AS641" s="96"/>
      <c r="AT641" s="96"/>
      <c r="AU641" s="96"/>
      <c r="AV641" s="96"/>
      <c r="AW641" s="96"/>
      <c r="AX641" s="96"/>
      <c r="AY641" s="96"/>
      <c r="AZ641" s="96"/>
      <c r="BA641" s="96"/>
      <c r="BB641" s="96"/>
      <c r="BC641" s="96"/>
      <c r="BD641" s="96"/>
      <c r="BE641" s="96"/>
      <c r="BF641" s="96"/>
      <c r="BG641" s="96"/>
      <c r="BH641" s="96"/>
      <c r="BI641" s="96"/>
      <c r="BJ641" s="96"/>
      <c r="BK641" s="96"/>
      <c r="BL641" s="96"/>
      <c r="BM641" s="96"/>
      <c r="BN641" s="96"/>
      <c r="BO641" s="96"/>
      <c r="BP641" s="96"/>
      <c r="BQ641" s="96"/>
      <c r="BR641" s="96"/>
      <c r="BS641" s="96"/>
      <c r="BT641" s="96"/>
      <c r="BU641" s="96"/>
      <c r="BV641" s="96"/>
      <c r="BW641" s="96"/>
      <c r="BX641" s="96"/>
      <c r="BY641" s="96"/>
      <c r="BZ641" s="96"/>
      <c r="CA641" s="96"/>
      <c r="CB641" s="96"/>
      <c r="CC641" s="96"/>
      <c r="CD641" s="96"/>
      <c r="CE641" s="96"/>
      <c r="CF641" s="96"/>
    </row>
    <row r="642" spans="1:84" ht="13.2">
      <c r="A642" s="96"/>
      <c r="B642" s="96"/>
      <c r="C642" s="96"/>
      <c r="D642" s="96"/>
      <c r="E642" s="96"/>
      <c r="F642" s="124"/>
      <c r="G642" s="96"/>
      <c r="H642" s="96"/>
      <c r="I642" s="96"/>
      <c r="J642" s="96"/>
      <c r="K642" s="96"/>
      <c r="L642" s="96"/>
      <c r="M642" s="96"/>
      <c r="N642" s="96"/>
      <c r="O642" s="96"/>
      <c r="P642" s="96"/>
      <c r="Q642" s="96"/>
      <c r="R642" s="96"/>
      <c r="S642" s="96"/>
      <c r="T642" s="96"/>
      <c r="U642" s="96"/>
      <c r="V642" s="96"/>
      <c r="W642" s="96"/>
      <c r="X642" s="96"/>
      <c r="Y642" s="96"/>
      <c r="Z642" s="96"/>
      <c r="AA642" s="96"/>
      <c r="AB642" s="96"/>
      <c r="AC642" s="96"/>
      <c r="AD642" s="96"/>
      <c r="AE642" s="96"/>
      <c r="AF642" s="96"/>
      <c r="AG642" s="96"/>
      <c r="AH642" s="96"/>
      <c r="AI642" s="96"/>
      <c r="AJ642" s="96"/>
      <c r="AK642" s="96"/>
      <c r="AL642" s="96"/>
      <c r="AM642" s="262"/>
      <c r="AN642" s="96"/>
      <c r="AO642" s="264"/>
      <c r="AP642" s="96"/>
      <c r="AQ642" s="96"/>
      <c r="AR642" s="96"/>
      <c r="AS642" s="96"/>
      <c r="AT642" s="96"/>
      <c r="AU642" s="96"/>
      <c r="AV642" s="96"/>
      <c r="AW642" s="96"/>
      <c r="AX642" s="96"/>
      <c r="AY642" s="96"/>
      <c r="AZ642" s="96"/>
      <c r="BA642" s="96"/>
      <c r="BB642" s="96"/>
      <c r="BC642" s="96"/>
      <c r="BD642" s="96"/>
      <c r="BE642" s="96"/>
      <c r="BF642" s="96"/>
      <c r="BG642" s="96"/>
      <c r="BH642" s="96"/>
      <c r="BI642" s="96"/>
      <c r="BJ642" s="96"/>
      <c r="BK642" s="96"/>
      <c r="BL642" s="96"/>
      <c r="BM642" s="96"/>
      <c r="BN642" s="96"/>
      <c r="BO642" s="96"/>
      <c r="BP642" s="96"/>
      <c r="BQ642" s="96"/>
      <c r="BR642" s="96"/>
      <c r="BS642" s="96"/>
      <c r="BT642" s="96"/>
      <c r="BU642" s="96"/>
      <c r="BV642" s="96"/>
      <c r="BW642" s="96"/>
      <c r="BX642" s="96"/>
      <c r="BY642" s="96"/>
      <c r="BZ642" s="96"/>
      <c r="CA642" s="96"/>
      <c r="CB642" s="96"/>
      <c r="CC642" s="96"/>
      <c r="CD642" s="96"/>
      <c r="CE642" s="96"/>
      <c r="CF642" s="96"/>
    </row>
    <row r="643" spans="1:84" ht="13.2">
      <c r="A643" s="96"/>
      <c r="B643" s="96"/>
      <c r="C643" s="96"/>
      <c r="D643" s="96"/>
      <c r="E643" s="96"/>
      <c r="F643" s="124"/>
      <c r="G643" s="96"/>
      <c r="H643" s="96"/>
      <c r="I643" s="96"/>
      <c r="J643" s="96"/>
      <c r="K643" s="96"/>
      <c r="L643" s="96"/>
      <c r="M643" s="96"/>
      <c r="N643" s="96"/>
      <c r="O643" s="96"/>
      <c r="P643" s="96"/>
      <c r="Q643" s="96"/>
      <c r="R643" s="96"/>
      <c r="S643" s="96"/>
      <c r="T643" s="96"/>
      <c r="U643" s="96"/>
      <c r="V643" s="96"/>
      <c r="W643" s="96"/>
      <c r="X643" s="96"/>
      <c r="Y643" s="96"/>
      <c r="Z643" s="96"/>
      <c r="AA643" s="96"/>
      <c r="AB643" s="96"/>
      <c r="AC643" s="96"/>
      <c r="AD643" s="96"/>
      <c r="AE643" s="96"/>
      <c r="AF643" s="96"/>
      <c r="AG643" s="96"/>
      <c r="AH643" s="96"/>
      <c r="AI643" s="96"/>
      <c r="AJ643" s="96"/>
      <c r="AK643" s="96"/>
      <c r="AL643" s="96"/>
      <c r="AM643" s="262"/>
      <c r="AN643" s="96"/>
      <c r="AO643" s="264"/>
      <c r="AP643" s="96"/>
      <c r="AQ643" s="96"/>
      <c r="AR643" s="96"/>
      <c r="AS643" s="96"/>
      <c r="AT643" s="96"/>
      <c r="AU643" s="96"/>
      <c r="AV643" s="96"/>
      <c r="AW643" s="96"/>
      <c r="AX643" s="96"/>
      <c r="AY643" s="96"/>
      <c r="AZ643" s="96"/>
      <c r="BA643" s="96"/>
      <c r="BB643" s="96"/>
      <c r="BC643" s="96"/>
      <c r="BD643" s="96"/>
      <c r="BE643" s="96"/>
      <c r="BF643" s="96"/>
      <c r="BG643" s="96"/>
      <c r="BH643" s="96"/>
      <c r="BI643" s="96"/>
      <c r="BJ643" s="96"/>
      <c r="BK643" s="96"/>
      <c r="BL643" s="96"/>
      <c r="BM643" s="96"/>
      <c r="BN643" s="96"/>
      <c r="BO643" s="96"/>
      <c r="BP643" s="96"/>
      <c r="BQ643" s="96"/>
      <c r="BR643" s="96"/>
      <c r="BS643" s="96"/>
      <c r="BT643" s="96"/>
      <c r="BU643" s="96"/>
      <c r="BV643" s="96"/>
      <c r="BW643" s="96"/>
      <c r="BX643" s="96"/>
      <c r="BY643" s="96"/>
      <c r="BZ643" s="96"/>
      <c r="CA643" s="96"/>
      <c r="CB643" s="96"/>
      <c r="CC643" s="96"/>
      <c r="CD643" s="96"/>
      <c r="CE643" s="96"/>
      <c r="CF643" s="96"/>
    </row>
    <row r="644" spans="1:84" ht="13.2">
      <c r="A644" s="96"/>
      <c r="B644" s="96"/>
      <c r="C644" s="96"/>
      <c r="D644" s="96"/>
      <c r="E644" s="96"/>
      <c r="F644" s="124"/>
      <c r="G644" s="96"/>
      <c r="H644" s="96"/>
      <c r="I644" s="96"/>
      <c r="J644" s="96"/>
      <c r="K644" s="96"/>
      <c r="L644" s="96"/>
      <c r="M644" s="96"/>
      <c r="N644" s="96"/>
      <c r="O644" s="96"/>
      <c r="P644" s="96"/>
      <c r="Q644" s="96"/>
      <c r="R644" s="96"/>
      <c r="S644" s="96"/>
      <c r="T644" s="96"/>
      <c r="U644" s="96"/>
      <c r="V644" s="96"/>
      <c r="W644" s="96"/>
      <c r="X644" s="96"/>
      <c r="Y644" s="96"/>
      <c r="Z644" s="96"/>
      <c r="AA644" s="96"/>
      <c r="AB644" s="96"/>
      <c r="AC644" s="96"/>
      <c r="AD644" s="96"/>
      <c r="AE644" s="96"/>
      <c r="AF644" s="96"/>
      <c r="AG644" s="96"/>
      <c r="AH644" s="96"/>
      <c r="AI644" s="96"/>
      <c r="AJ644" s="96"/>
      <c r="AK644" s="96"/>
      <c r="AL644" s="96"/>
      <c r="AM644" s="262"/>
      <c r="AN644" s="96"/>
      <c r="AO644" s="264"/>
      <c r="AP644" s="96"/>
      <c r="AQ644" s="96"/>
      <c r="AR644" s="96"/>
      <c r="AS644" s="96"/>
      <c r="AT644" s="96"/>
      <c r="AU644" s="96"/>
      <c r="AV644" s="96"/>
      <c r="AW644" s="96"/>
      <c r="AX644" s="96"/>
      <c r="AY644" s="96"/>
      <c r="AZ644" s="96"/>
      <c r="BA644" s="96"/>
      <c r="BB644" s="96"/>
      <c r="BC644" s="96"/>
      <c r="BD644" s="96"/>
      <c r="BE644" s="96"/>
      <c r="BF644" s="96"/>
      <c r="BG644" s="96"/>
      <c r="BH644" s="96"/>
      <c r="BI644" s="96"/>
      <c r="BJ644" s="96"/>
      <c r="BK644" s="96"/>
      <c r="BL644" s="96"/>
      <c r="BM644" s="96"/>
      <c r="BN644" s="96"/>
      <c r="BO644" s="96"/>
      <c r="BP644" s="96"/>
      <c r="BQ644" s="96"/>
      <c r="BR644" s="96"/>
      <c r="BS644" s="96"/>
      <c r="BT644" s="96"/>
      <c r="BU644" s="96"/>
      <c r="BV644" s="96"/>
      <c r="BW644" s="96"/>
      <c r="BX644" s="96"/>
      <c r="BY644" s="96"/>
      <c r="BZ644" s="96"/>
      <c r="CA644" s="96"/>
      <c r="CB644" s="96"/>
      <c r="CC644" s="96"/>
      <c r="CD644" s="96"/>
      <c r="CE644" s="96"/>
      <c r="CF644" s="96"/>
    </row>
    <row r="645" spans="1:84" ht="13.2">
      <c r="A645" s="96"/>
      <c r="B645" s="96"/>
      <c r="C645" s="96"/>
      <c r="D645" s="96"/>
      <c r="E645" s="96"/>
      <c r="F645" s="124"/>
      <c r="G645" s="96"/>
      <c r="H645" s="96"/>
      <c r="I645" s="96"/>
      <c r="J645" s="96"/>
      <c r="K645" s="96"/>
      <c r="L645" s="96"/>
      <c r="M645" s="96"/>
      <c r="N645" s="96"/>
      <c r="O645" s="96"/>
      <c r="P645" s="96"/>
      <c r="Q645" s="96"/>
      <c r="R645" s="96"/>
      <c r="S645" s="96"/>
      <c r="T645" s="96"/>
      <c r="U645" s="96"/>
      <c r="V645" s="96"/>
      <c r="W645" s="96"/>
      <c r="X645" s="96"/>
      <c r="Y645" s="96"/>
      <c r="Z645" s="96"/>
      <c r="AA645" s="96"/>
      <c r="AB645" s="96"/>
      <c r="AC645" s="96"/>
      <c r="AD645" s="96"/>
      <c r="AE645" s="96"/>
      <c r="AF645" s="96"/>
      <c r="AG645" s="96"/>
      <c r="AH645" s="96"/>
      <c r="AI645" s="96"/>
      <c r="AJ645" s="96"/>
      <c r="AK645" s="96"/>
      <c r="AL645" s="96"/>
      <c r="AM645" s="262"/>
      <c r="AN645" s="96"/>
      <c r="AO645" s="264"/>
      <c r="AP645" s="96"/>
      <c r="AQ645" s="96"/>
      <c r="AR645" s="96"/>
      <c r="AS645" s="96"/>
      <c r="AT645" s="96"/>
      <c r="AU645" s="96"/>
      <c r="AV645" s="96"/>
      <c r="AW645" s="96"/>
      <c r="AX645" s="96"/>
      <c r="AY645" s="96"/>
      <c r="AZ645" s="96"/>
      <c r="BA645" s="96"/>
      <c r="BB645" s="96"/>
      <c r="BC645" s="96"/>
      <c r="BD645" s="96"/>
      <c r="BE645" s="96"/>
      <c r="BF645" s="96"/>
      <c r="BG645" s="96"/>
      <c r="BH645" s="96"/>
      <c r="BI645" s="96"/>
      <c r="BJ645" s="96"/>
      <c r="BK645" s="96"/>
      <c r="BL645" s="96"/>
      <c r="BM645" s="96"/>
      <c r="BN645" s="96"/>
      <c r="BO645" s="96"/>
      <c r="BP645" s="96"/>
      <c r="BQ645" s="96"/>
      <c r="BR645" s="96"/>
      <c r="BS645" s="96"/>
      <c r="BT645" s="96"/>
      <c r="BU645" s="96"/>
      <c r="BV645" s="96"/>
      <c r="BW645" s="96"/>
      <c r="BX645" s="96"/>
      <c r="BY645" s="96"/>
      <c r="BZ645" s="96"/>
      <c r="CA645" s="96"/>
      <c r="CB645" s="96"/>
      <c r="CC645" s="96"/>
      <c r="CD645" s="96"/>
      <c r="CE645" s="96"/>
      <c r="CF645" s="96"/>
    </row>
    <row r="646" spans="1:84" ht="13.2">
      <c r="A646" s="96"/>
      <c r="B646" s="96"/>
      <c r="C646" s="96"/>
      <c r="D646" s="96"/>
      <c r="E646" s="96"/>
      <c r="F646" s="124"/>
      <c r="G646" s="96"/>
      <c r="H646" s="96"/>
      <c r="I646" s="96"/>
      <c r="J646" s="96"/>
      <c r="K646" s="96"/>
      <c r="L646" s="96"/>
      <c r="M646" s="96"/>
      <c r="N646" s="96"/>
      <c r="O646" s="96"/>
      <c r="P646" s="96"/>
      <c r="Q646" s="96"/>
      <c r="R646" s="96"/>
      <c r="S646" s="96"/>
      <c r="T646" s="96"/>
      <c r="U646" s="96"/>
      <c r="V646" s="96"/>
      <c r="W646" s="96"/>
      <c r="X646" s="96"/>
      <c r="Y646" s="96"/>
      <c r="Z646" s="96"/>
      <c r="AA646" s="96"/>
      <c r="AB646" s="96"/>
      <c r="AC646" s="96"/>
      <c r="AD646" s="96"/>
      <c r="AE646" s="96"/>
      <c r="AF646" s="96"/>
      <c r="AG646" s="96"/>
      <c r="AH646" s="96"/>
      <c r="AI646" s="96"/>
      <c r="AJ646" s="96"/>
      <c r="AK646" s="96"/>
      <c r="AL646" s="96"/>
      <c r="AM646" s="262"/>
      <c r="AN646" s="96"/>
      <c r="AO646" s="264"/>
      <c r="AP646" s="96"/>
      <c r="AQ646" s="96"/>
      <c r="AR646" s="96"/>
      <c r="AS646" s="96"/>
      <c r="AT646" s="96"/>
      <c r="AU646" s="96"/>
      <c r="AV646" s="96"/>
      <c r="AW646" s="96"/>
      <c r="AX646" s="96"/>
      <c r="AY646" s="96"/>
      <c r="AZ646" s="96"/>
      <c r="BA646" s="96"/>
      <c r="BB646" s="96"/>
      <c r="BC646" s="96"/>
      <c r="BD646" s="96"/>
      <c r="BE646" s="96"/>
      <c r="BF646" s="96"/>
      <c r="BG646" s="96"/>
      <c r="BH646" s="96"/>
      <c r="BI646" s="96"/>
      <c r="BJ646" s="96"/>
      <c r="BK646" s="96"/>
      <c r="BL646" s="96"/>
      <c r="BM646" s="96"/>
      <c r="BN646" s="96"/>
      <c r="BO646" s="96"/>
      <c r="BP646" s="96"/>
      <c r="BQ646" s="96"/>
      <c r="BR646" s="96"/>
      <c r="BS646" s="96"/>
      <c r="BT646" s="96"/>
      <c r="BU646" s="96"/>
      <c r="BV646" s="96"/>
      <c r="BW646" s="96"/>
      <c r="BX646" s="96"/>
      <c r="BY646" s="96"/>
      <c r="BZ646" s="96"/>
      <c r="CA646" s="96"/>
      <c r="CB646" s="96"/>
      <c r="CC646" s="96"/>
      <c r="CD646" s="96"/>
      <c r="CE646" s="96"/>
      <c r="CF646" s="96"/>
    </row>
    <row r="647" spans="1:84" ht="13.2">
      <c r="A647" s="96"/>
      <c r="B647" s="96"/>
      <c r="C647" s="96"/>
      <c r="D647" s="96"/>
      <c r="E647" s="96"/>
      <c r="F647" s="124"/>
      <c r="G647" s="96"/>
      <c r="H647" s="96"/>
      <c r="I647" s="96"/>
      <c r="J647" s="96"/>
      <c r="K647" s="96"/>
      <c r="L647" s="96"/>
      <c r="M647" s="96"/>
      <c r="N647" s="96"/>
      <c r="O647" s="96"/>
      <c r="P647" s="96"/>
      <c r="Q647" s="96"/>
      <c r="R647" s="96"/>
      <c r="S647" s="96"/>
      <c r="T647" s="96"/>
      <c r="U647" s="96"/>
      <c r="V647" s="96"/>
      <c r="W647" s="96"/>
      <c r="X647" s="96"/>
      <c r="Y647" s="96"/>
      <c r="Z647" s="96"/>
      <c r="AA647" s="96"/>
      <c r="AB647" s="96"/>
      <c r="AC647" s="96"/>
      <c r="AD647" s="96"/>
      <c r="AE647" s="96"/>
      <c r="AF647" s="96"/>
      <c r="AG647" s="96"/>
      <c r="AH647" s="96"/>
      <c r="AI647" s="96"/>
      <c r="AJ647" s="96"/>
      <c r="AK647" s="96"/>
      <c r="AL647" s="96"/>
      <c r="AM647" s="262"/>
      <c r="AN647" s="96"/>
      <c r="AO647" s="264"/>
      <c r="AP647" s="96"/>
      <c r="AQ647" s="96"/>
      <c r="AR647" s="96"/>
      <c r="AS647" s="96"/>
      <c r="AT647" s="96"/>
      <c r="AU647" s="96"/>
      <c r="AV647" s="96"/>
      <c r="AW647" s="96"/>
      <c r="AX647" s="96"/>
      <c r="AY647" s="96"/>
      <c r="AZ647" s="96"/>
      <c r="BA647" s="96"/>
      <c r="BB647" s="96"/>
      <c r="BC647" s="96"/>
      <c r="BD647" s="96"/>
      <c r="BE647" s="96"/>
      <c r="BF647" s="96"/>
      <c r="BG647" s="96"/>
      <c r="BH647" s="96"/>
      <c r="BI647" s="96"/>
      <c r="BJ647" s="96"/>
      <c r="BK647" s="96"/>
      <c r="BL647" s="96"/>
      <c r="BM647" s="96"/>
      <c r="BN647" s="96"/>
      <c r="BO647" s="96"/>
      <c r="BP647" s="96"/>
      <c r="BQ647" s="96"/>
      <c r="BR647" s="96"/>
      <c r="BS647" s="96"/>
      <c r="BT647" s="96"/>
      <c r="BU647" s="96"/>
      <c r="BV647" s="96"/>
      <c r="BW647" s="96"/>
      <c r="BX647" s="96"/>
      <c r="BY647" s="96"/>
      <c r="BZ647" s="96"/>
      <c r="CA647" s="96"/>
      <c r="CB647" s="96"/>
      <c r="CC647" s="96"/>
      <c r="CD647" s="96"/>
      <c r="CE647" s="96"/>
      <c r="CF647" s="96"/>
    </row>
    <row r="648" spans="1:84" ht="13.2">
      <c r="A648" s="96"/>
      <c r="B648" s="96"/>
      <c r="C648" s="96"/>
      <c r="D648" s="96"/>
      <c r="E648" s="96"/>
      <c r="F648" s="124"/>
      <c r="G648" s="96"/>
      <c r="H648" s="96"/>
      <c r="I648" s="96"/>
      <c r="J648" s="96"/>
      <c r="K648" s="96"/>
      <c r="L648" s="96"/>
      <c r="M648" s="96"/>
      <c r="N648" s="96"/>
      <c r="O648" s="96"/>
      <c r="P648" s="96"/>
      <c r="Q648" s="96"/>
      <c r="R648" s="96"/>
      <c r="S648" s="96"/>
      <c r="T648" s="96"/>
      <c r="U648" s="96"/>
      <c r="V648" s="96"/>
      <c r="W648" s="96"/>
      <c r="X648" s="96"/>
      <c r="Y648" s="96"/>
      <c r="Z648" s="96"/>
      <c r="AA648" s="96"/>
      <c r="AB648" s="96"/>
      <c r="AC648" s="96"/>
      <c r="AD648" s="96"/>
      <c r="AE648" s="96"/>
      <c r="AF648" s="96"/>
      <c r="AG648" s="96"/>
      <c r="AH648" s="96"/>
      <c r="AI648" s="96"/>
      <c r="AJ648" s="96"/>
      <c r="AK648" s="96"/>
      <c r="AL648" s="96"/>
      <c r="AM648" s="262"/>
      <c r="AN648" s="96"/>
      <c r="AO648" s="264"/>
      <c r="AP648" s="96"/>
      <c r="AQ648" s="96"/>
      <c r="AR648" s="96"/>
      <c r="AS648" s="96"/>
      <c r="AT648" s="96"/>
      <c r="AU648" s="96"/>
      <c r="AV648" s="96"/>
      <c r="AW648" s="96"/>
      <c r="AX648" s="96"/>
      <c r="AY648" s="96"/>
      <c r="AZ648" s="96"/>
      <c r="BA648" s="96"/>
      <c r="BB648" s="96"/>
      <c r="BC648" s="96"/>
      <c r="BD648" s="96"/>
      <c r="BE648" s="96"/>
      <c r="BF648" s="96"/>
      <c r="BG648" s="96"/>
      <c r="BH648" s="96"/>
      <c r="BI648" s="96"/>
      <c r="BJ648" s="96"/>
      <c r="BK648" s="96"/>
      <c r="BL648" s="96"/>
      <c r="BM648" s="96"/>
      <c r="BN648" s="96"/>
      <c r="BO648" s="96"/>
      <c r="BP648" s="96"/>
      <c r="BQ648" s="96"/>
      <c r="BR648" s="96"/>
      <c r="BS648" s="96"/>
      <c r="BT648" s="96"/>
      <c r="BU648" s="96"/>
      <c r="BV648" s="96"/>
      <c r="BW648" s="96"/>
      <c r="BX648" s="96"/>
      <c r="BY648" s="96"/>
      <c r="BZ648" s="96"/>
      <c r="CA648" s="96"/>
      <c r="CB648" s="96"/>
      <c r="CC648" s="96"/>
      <c r="CD648" s="96"/>
      <c r="CE648" s="96"/>
      <c r="CF648" s="96"/>
    </row>
    <row r="649" spans="1:84" ht="13.2">
      <c r="A649" s="96"/>
      <c r="B649" s="96"/>
      <c r="C649" s="96"/>
      <c r="D649" s="96"/>
      <c r="E649" s="96"/>
      <c r="F649" s="124"/>
      <c r="G649" s="96"/>
      <c r="H649" s="96"/>
      <c r="I649" s="96"/>
      <c r="J649" s="96"/>
      <c r="K649" s="96"/>
      <c r="L649" s="96"/>
      <c r="M649" s="96"/>
      <c r="N649" s="96"/>
      <c r="O649" s="96"/>
      <c r="P649" s="96"/>
      <c r="Q649" s="96"/>
      <c r="R649" s="96"/>
      <c r="S649" s="96"/>
      <c r="T649" s="96"/>
      <c r="U649" s="96"/>
      <c r="V649" s="96"/>
      <c r="W649" s="96"/>
      <c r="X649" s="96"/>
      <c r="Y649" s="96"/>
      <c r="Z649" s="96"/>
      <c r="AA649" s="96"/>
      <c r="AB649" s="96"/>
      <c r="AC649" s="96"/>
      <c r="AD649" s="96"/>
      <c r="AE649" s="96"/>
      <c r="AF649" s="96"/>
      <c r="AG649" s="96"/>
      <c r="AH649" s="96"/>
      <c r="AI649" s="96"/>
      <c r="AJ649" s="96"/>
      <c r="AK649" s="96"/>
      <c r="AL649" s="96"/>
      <c r="AM649" s="262"/>
      <c r="AN649" s="96"/>
      <c r="AO649" s="264"/>
      <c r="AP649" s="96"/>
      <c r="AQ649" s="96"/>
      <c r="AR649" s="96"/>
      <c r="AS649" s="96"/>
      <c r="AT649" s="96"/>
      <c r="AU649" s="96"/>
      <c r="AV649" s="96"/>
      <c r="AW649" s="96"/>
      <c r="AX649" s="96"/>
      <c r="AY649" s="96"/>
      <c r="AZ649" s="96"/>
      <c r="BA649" s="96"/>
      <c r="BB649" s="96"/>
      <c r="BC649" s="96"/>
      <c r="BD649" s="96"/>
      <c r="BE649" s="96"/>
      <c r="BF649" s="96"/>
      <c r="BG649" s="96"/>
      <c r="BH649" s="96"/>
      <c r="BI649" s="96"/>
      <c r="BJ649" s="96"/>
      <c r="BK649" s="96"/>
      <c r="BL649" s="96"/>
      <c r="BM649" s="96"/>
      <c r="BN649" s="96"/>
      <c r="BO649" s="96"/>
      <c r="BP649" s="96"/>
      <c r="BQ649" s="96"/>
      <c r="BR649" s="96"/>
      <c r="BS649" s="96"/>
      <c r="BT649" s="96"/>
      <c r="BU649" s="96"/>
      <c r="BV649" s="96"/>
      <c r="BW649" s="96"/>
      <c r="BX649" s="96"/>
      <c r="BY649" s="96"/>
      <c r="BZ649" s="96"/>
      <c r="CA649" s="96"/>
      <c r="CB649" s="96"/>
      <c r="CC649" s="96"/>
      <c r="CD649" s="96"/>
      <c r="CE649" s="96"/>
      <c r="CF649" s="96"/>
    </row>
    <row r="650" spans="1:84" ht="13.2">
      <c r="A650" s="96"/>
      <c r="B650" s="96"/>
      <c r="C650" s="96"/>
      <c r="D650" s="96"/>
      <c r="E650" s="96"/>
      <c r="F650" s="124"/>
      <c r="G650" s="96"/>
      <c r="H650" s="96"/>
      <c r="I650" s="96"/>
      <c r="J650" s="96"/>
      <c r="K650" s="96"/>
      <c r="L650" s="96"/>
      <c r="M650" s="96"/>
      <c r="N650" s="96"/>
      <c r="O650" s="96"/>
      <c r="P650" s="96"/>
      <c r="Q650" s="96"/>
      <c r="R650" s="96"/>
      <c r="S650" s="96"/>
      <c r="T650" s="96"/>
      <c r="U650" s="96"/>
      <c r="V650" s="96"/>
      <c r="W650" s="96"/>
      <c r="X650" s="96"/>
      <c r="Y650" s="96"/>
      <c r="Z650" s="96"/>
      <c r="AA650" s="96"/>
      <c r="AB650" s="96"/>
      <c r="AC650" s="96"/>
      <c r="AD650" s="96"/>
      <c r="AE650" s="96"/>
      <c r="AF650" s="96"/>
      <c r="AG650" s="96"/>
      <c r="AH650" s="96"/>
      <c r="AI650" s="96"/>
      <c r="AJ650" s="96"/>
      <c r="AK650" s="96"/>
      <c r="AL650" s="96"/>
      <c r="AM650" s="262"/>
      <c r="AN650" s="96"/>
      <c r="AO650" s="264"/>
      <c r="AP650" s="96"/>
      <c r="AQ650" s="96"/>
      <c r="AR650" s="96"/>
      <c r="AS650" s="96"/>
      <c r="AT650" s="96"/>
      <c r="AU650" s="96"/>
      <c r="AV650" s="96"/>
      <c r="AW650" s="96"/>
      <c r="AX650" s="96"/>
      <c r="AY650" s="96"/>
      <c r="AZ650" s="96"/>
      <c r="BA650" s="96"/>
      <c r="BB650" s="96"/>
      <c r="BC650" s="96"/>
      <c r="BD650" s="96"/>
      <c r="BE650" s="96"/>
      <c r="BF650" s="96"/>
      <c r="BG650" s="96"/>
      <c r="BH650" s="96"/>
      <c r="BI650" s="96"/>
      <c r="BJ650" s="96"/>
      <c r="BK650" s="96"/>
      <c r="BL650" s="96"/>
      <c r="BM650" s="96"/>
      <c r="BN650" s="96"/>
      <c r="BO650" s="96"/>
      <c r="BP650" s="96"/>
      <c r="BQ650" s="96"/>
      <c r="BR650" s="96"/>
      <c r="BS650" s="96"/>
      <c r="BT650" s="96"/>
      <c r="BU650" s="96"/>
      <c r="BV650" s="96"/>
      <c r="BW650" s="96"/>
      <c r="BX650" s="96"/>
      <c r="BY650" s="96"/>
      <c r="BZ650" s="96"/>
      <c r="CA650" s="96"/>
      <c r="CB650" s="96"/>
      <c r="CC650" s="96"/>
      <c r="CD650" s="96"/>
      <c r="CE650" s="96"/>
      <c r="CF650" s="96"/>
    </row>
    <row r="651" spans="1:84" ht="13.2">
      <c r="A651" s="96"/>
      <c r="B651" s="96"/>
      <c r="C651" s="96"/>
      <c r="D651" s="96"/>
      <c r="E651" s="96"/>
      <c r="F651" s="124"/>
      <c r="G651" s="96"/>
      <c r="H651" s="96"/>
      <c r="I651" s="96"/>
      <c r="J651" s="96"/>
      <c r="K651" s="96"/>
      <c r="L651" s="96"/>
      <c r="M651" s="96"/>
      <c r="N651" s="96"/>
      <c r="O651" s="96"/>
      <c r="P651" s="96"/>
      <c r="Q651" s="96"/>
      <c r="R651" s="96"/>
      <c r="S651" s="96"/>
      <c r="T651" s="96"/>
      <c r="U651" s="96"/>
      <c r="V651" s="96"/>
      <c r="W651" s="96"/>
      <c r="X651" s="96"/>
      <c r="Y651" s="96"/>
      <c r="Z651" s="96"/>
      <c r="AA651" s="96"/>
      <c r="AB651" s="96"/>
      <c r="AC651" s="96"/>
      <c r="AD651" s="96"/>
      <c r="AE651" s="96"/>
      <c r="AF651" s="96"/>
      <c r="AG651" s="96"/>
      <c r="AH651" s="96"/>
      <c r="AI651" s="96"/>
      <c r="AJ651" s="96"/>
      <c r="AK651" s="96"/>
      <c r="AL651" s="96"/>
      <c r="AM651" s="262"/>
      <c r="AN651" s="96"/>
      <c r="AO651" s="264"/>
      <c r="AP651" s="96"/>
      <c r="AQ651" s="96"/>
      <c r="AR651" s="96"/>
      <c r="AS651" s="96"/>
      <c r="AT651" s="96"/>
      <c r="AU651" s="96"/>
      <c r="AV651" s="96"/>
      <c r="AW651" s="96"/>
      <c r="AX651" s="96"/>
      <c r="AY651" s="96"/>
      <c r="AZ651" s="96"/>
      <c r="BA651" s="96"/>
      <c r="BB651" s="96"/>
      <c r="BC651" s="96"/>
      <c r="BD651" s="96"/>
      <c r="BE651" s="96"/>
      <c r="BF651" s="96"/>
      <c r="BG651" s="96"/>
      <c r="BH651" s="96"/>
      <c r="BI651" s="96"/>
      <c r="BJ651" s="96"/>
      <c r="BK651" s="96"/>
      <c r="BL651" s="96"/>
      <c r="BM651" s="96"/>
      <c r="BN651" s="96"/>
      <c r="BO651" s="96"/>
      <c r="BP651" s="96"/>
      <c r="BQ651" s="96"/>
      <c r="BR651" s="96"/>
      <c r="BS651" s="96"/>
      <c r="BT651" s="96"/>
      <c r="BU651" s="96"/>
      <c r="BV651" s="96"/>
      <c r="BW651" s="96"/>
      <c r="BX651" s="96"/>
      <c r="BY651" s="96"/>
      <c r="BZ651" s="96"/>
      <c r="CA651" s="96"/>
      <c r="CB651" s="96"/>
      <c r="CC651" s="96"/>
      <c r="CD651" s="96"/>
      <c r="CE651" s="96"/>
      <c r="CF651" s="96"/>
    </row>
    <row r="652" spans="1:84" ht="13.2">
      <c r="A652" s="96"/>
      <c r="B652" s="96"/>
      <c r="C652" s="96"/>
      <c r="D652" s="96"/>
      <c r="E652" s="96"/>
      <c r="F652" s="124"/>
      <c r="G652" s="96"/>
      <c r="H652" s="96"/>
      <c r="I652" s="96"/>
      <c r="J652" s="96"/>
      <c r="K652" s="96"/>
      <c r="L652" s="96"/>
      <c r="M652" s="96"/>
      <c r="N652" s="96"/>
      <c r="O652" s="96"/>
      <c r="P652" s="96"/>
      <c r="Q652" s="96"/>
      <c r="R652" s="96"/>
      <c r="S652" s="96"/>
      <c r="T652" s="96"/>
      <c r="U652" s="96"/>
      <c r="V652" s="96"/>
      <c r="W652" s="96"/>
      <c r="X652" s="96"/>
      <c r="Y652" s="96"/>
      <c r="Z652" s="96"/>
      <c r="AA652" s="96"/>
      <c r="AB652" s="96"/>
      <c r="AC652" s="96"/>
      <c r="AD652" s="96"/>
      <c r="AE652" s="96"/>
      <c r="AF652" s="96"/>
      <c r="AG652" s="96"/>
      <c r="AH652" s="96"/>
      <c r="AI652" s="96"/>
      <c r="AJ652" s="96"/>
      <c r="AK652" s="96"/>
      <c r="AL652" s="96"/>
      <c r="AM652" s="262"/>
      <c r="AN652" s="96"/>
      <c r="AO652" s="264"/>
      <c r="AP652" s="96"/>
      <c r="AQ652" s="96"/>
      <c r="AR652" s="96"/>
      <c r="AS652" s="96"/>
      <c r="AT652" s="96"/>
      <c r="AU652" s="96"/>
      <c r="AV652" s="96"/>
      <c r="AW652" s="96"/>
      <c r="AX652" s="96"/>
      <c r="AY652" s="96"/>
      <c r="AZ652" s="96"/>
      <c r="BA652" s="96"/>
      <c r="BB652" s="96"/>
      <c r="BC652" s="96"/>
      <c r="BD652" s="96"/>
      <c r="BE652" s="96"/>
      <c r="BF652" s="96"/>
      <c r="BG652" s="96"/>
      <c r="BH652" s="96"/>
      <c r="BI652" s="96"/>
      <c r="BJ652" s="96"/>
      <c r="BK652" s="96"/>
      <c r="BL652" s="96"/>
      <c r="BM652" s="96"/>
      <c r="BN652" s="96"/>
      <c r="BO652" s="96"/>
      <c r="BP652" s="96"/>
      <c r="BQ652" s="96"/>
      <c r="BR652" s="96"/>
      <c r="BS652" s="96"/>
      <c r="BT652" s="96"/>
      <c r="BU652" s="96"/>
      <c r="BV652" s="96"/>
      <c r="BW652" s="96"/>
      <c r="BX652" s="96"/>
      <c r="BY652" s="96"/>
      <c r="BZ652" s="96"/>
      <c r="CA652" s="96"/>
      <c r="CB652" s="96"/>
      <c r="CC652" s="96"/>
      <c r="CD652" s="96"/>
      <c r="CE652" s="96"/>
      <c r="CF652" s="96"/>
    </row>
    <row r="653" spans="1:84" ht="13.2">
      <c r="A653" s="96"/>
      <c r="B653" s="96"/>
      <c r="C653" s="96"/>
      <c r="D653" s="96"/>
      <c r="E653" s="96"/>
      <c r="F653" s="124"/>
      <c r="G653" s="96"/>
      <c r="H653" s="96"/>
      <c r="I653" s="96"/>
      <c r="J653" s="96"/>
      <c r="K653" s="96"/>
      <c r="L653" s="96"/>
      <c r="M653" s="96"/>
      <c r="N653" s="96"/>
      <c r="O653" s="96"/>
      <c r="P653" s="96"/>
      <c r="Q653" s="96"/>
      <c r="R653" s="96"/>
      <c r="S653" s="96"/>
      <c r="T653" s="96"/>
      <c r="U653" s="96"/>
      <c r="V653" s="96"/>
      <c r="W653" s="96"/>
      <c r="X653" s="96"/>
      <c r="Y653" s="96"/>
      <c r="Z653" s="96"/>
      <c r="AA653" s="96"/>
      <c r="AB653" s="96"/>
      <c r="AC653" s="96"/>
      <c r="AD653" s="96"/>
      <c r="AE653" s="96"/>
      <c r="AF653" s="96"/>
      <c r="AG653" s="96"/>
      <c r="AH653" s="96"/>
      <c r="AI653" s="96"/>
      <c r="AJ653" s="96"/>
      <c r="AK653" s="96"/>
      <c r="AL653" s="96"/>
      <c r="AM653" s="262"/>
      <c r="AN653" s="96"/>
      <c r="AO653" s="264"/>
      <c r="AP653" s="96"/>
      <c r="AQ653" s="96"/>
      <c r="AR653" s="96"/>
      <c r="AS653" s="96"/>
      <c r="AT653" s="96"/>
      <c r="AU653" s="96"/>
      <c r="AV653" s="96"/>
      <c r="AW653" s="96"/>
      <c r="AX653" s="96"/>
      <c r="AY653" s="96"/>
      <c r="AZ653" s="96"/>
      <c r="BA653" s="96"/>
      <c r="BB653" s="96"/>
      <c r="BC653" s="96"/>
      <c r="BD653" s="96"/>
      <c r="BE653" s="96"/>
      <c r="BF653" s="96"/>
      <c r="BG653" s="96"/>
      <c r="BH653" s="96"/>
      <c r="BI653" s="96"/>
      <c r="BJ653" s="96"/>
      <c r="BK653" s="96"/>
      <c r="BL653" s="96"/>
      <c r="BM653" s="96"/>
      <c r="BN653" s="96"/>
      <c r="BO653" s="96"/>
      <c r="BP653" s="96"/>
      <c r="BQ653" s="96"/>
      <c r="BR653" s="96"/>
      <c r="BS653" s="96"/>
      <c r="BT653" s="96"/>
      <c r="BU653" s="96"/>
      <c r="BV653" s="96"/>
      <c r="BW653" s="96"/>
      <c r="BX653" s="96"/>
      <c r="BY653" s="96"/>
      <c r="BZ653" s="96"/>
      <c r="CA653" s="96"/>
      <c r="CB653" s="96"/>
      <c r="CC653" s="96"/>
      <c r="CD653" s="96"/>
      <c r="CE653" s="96"/>
      <c r="CF653" s="96"/>
    </row>
    <row r="654" spans="1:84" ht="13.2">
      <c r="A654" s="96"/>
      <c r="B654" s="96"/>
      <c r="C654" s="96"/>
      <c r="D654" s="96"/>
      <c r="E654" s="96"/>
      <c r="F654" s="124"/>
      <c r="G654" s="96"/>
      <c r="H654" s="96"/>
      <c r="I654" s="96"/>
      <c r="J654" s="96"/>
      <c r="K654" s="96"/>
      <c r="L654" s="96"/>
      <c r="M654" s="96"/>
      <c r="N654" s="96"/>
      <c r="O654" s="96"/>
      <c r="P654" s="96"/>
      <c r="Q654" s="96"/>
      <c r="R654" s="96"/>
      <c r="S654" s="96"/>
      <c r="T654" s="96"/>
      <c r="U654" s="96"/>
      <c r="V654" s="96"/>
      <c r="W654" s="96"/>
      <c r="X654" s="96"/>
      <c r="Y654" s="96"/>
      <c r="Z654" s="96"/>
      <c r="AA654" s="96"/>
      <c r="AB654" s="96"/>
      <c r="AC654" s="96"/>
      <c r="AD654" s="96"/>
      <c r="AE654" s="96"/>
      <c r="AF654" s="96"/>
      <c r="AG654" s="96"/>
      <c r="AH654" s="96"/>
      <c r="AI654" s="96"/>
      <c r="AJ654" s="96"/>
      <c r="AK654" s="96"/>
      <c r="AL654" s="96"/>
      <c r="AM654" s="262"/>
      <c r="AN654" s="96"/>
      <c r="AO654" s="264"/>
      <c r="AP654" s="96"/>
      <c r="AQ654" s="96"/>
      <c r="AR654" s="96"/>
      <c r="AS654" s="96"/>
      <c r="AT654" s="96"/>
      <c r="AU654" s="96"/>
      <c r="AV654" s="96"/>
      <c r="AW654" s="96"/>
      <c r="AX654" s="96"/>
      <c r="AY654" s="96"/>
      <c r="AZ654" s="96"/>
      <c r="BA654" s="96"/>
      <c r="BB654" s="96"/>
      <c r="BC654" s="96"/>
      <c r="BD654" s="96"/>
      <c r="BE654" s="96"/>
      <c r="BF654" s="96"/>
      <c r="BG654" s="96"/>
      <c r="BH654" s="96"/>
      <c r="BI654" s="96"/>
      <c r="BJ654" s="96"/>
      <c r="BK654" s="96"/>
      <c r="BL654" s="96"/>
      <c r="BM654" s="96"/>
      <c r="BN654" s="96"/>
      <c r="BO654" s="96"/>
      <c r="BP654" s="96"/>
      <c r="BQ654" s="96"/>
      <c r="BR654" s="96"/>
      <c r="BS654" s="96"/>
      <c r="BT654" s="96"/>
      <c r="BU654" s="96"/>
      <c r="BV654" s="96"/>
      <c r="BW654" s="96"/>
      <c r="BX654" s="96"/>
      <c r="BY654" s="96"/>
      <c r="BZ654" s="96"/>
      <c r="CA654" s="96"/>
      <c r="CB654" s="96"/>
      <c r="CC654" s="96"/>
      <c r="CD654" s="96"/>
      <c r="CE654" s="96"/>
      <c r="CF654" s="96"/>
    </row>
    <row r="655" spans="1:84" ht="13.2">
      <c r="A655" s="96"/>
      <c r="B655" s="96"/>
      <c r="C655" s="96"/>
      <c r="D655" s="96"/>
      <c r="E655" s="96"/>
      <c r="F655" s="124"/>
      <c r="G655" s="96"/>
      <c r="H655" s="96"/>
      <c r="I655" s="96"/>
      <c r="J655" s="96"/>
      <c r="K655" s="96"/>
      <c r="L655" s="96"/>
      <c r="M655" s="96"/>
      <c r="N655" s="96"/>
      <c r="O655" s="96"/>
      <c r="P655" s="96"/>
      <c r="Q655" s="96"/>
      <c r="R655" s="96"/>
      <c r="S655" s="96"/>
      <c r="T655" s="96"/>
      <c r="U655" s="96"/>
      <c r="V655" s="96"/>
      <c r="W655" s="96"/>
      <c r="X655" s="96"/>
      <c r="Y655" s="96"/>
      <c r="Z655" s="96"/>
      <c r="AA655" s="96"/>
      <c r="AB655" s="96"/>
      <c r="AC655" s="96"/>
      <c r="AD655" s="96"/>
      <c r="AE655" s="96"/>
      <c r="AF655" s="96"/>
      <c r="AG655" s="96"/>
      <c r="AH655" s="96"/>
      <c r="AI655" s="96"/>
      <c r="AJ655" s="96"/>
      <c r="AK655" s="96"/>
      <c r="AL655" s="96"/>
      <c r="AM655" s="262"/>
      <c r="AN655" s="96"/>
      <c r="AO655" s="264"/>
      <c r="AP655" s="96"/>
      <c r="AQ655" s="96"/>
      <c r="AR655" s="96"/>
      <c r="AS655" s="96"/>
      <c r="AT655" s="96"/>
      <c r="AU655" s="96"/>
      <c r="AV655" s="96"/>
      <c r="AW655" s="96"/>
      <c r="AX655" s="96"/>
      <c r="AY655" s="96"/>
      <c r="AZ655" s="96"/>
      <c r="BA655" s="96"/>
      <c r="BB655" s="96"/>
      <c r="BC655" s="96"/>
      <c r="BD655" s="96"/>
      <c r="BE655" s="96"/>
      <c r="BF655" s="96"/>
      <c r="BG655" s="96"/>
      <c r="BH655" s="96"/>
      <c r="BI655" s="96"/>
      <c r="BJ655" s="96"/>
      <c r="BK655" s="96"/>
      <c r="BL655" s="96"/>
      <c r="BM655" s="96"/>
      <c r="BN655" s="96"/>
      <c r="BO655" s="96"/>
      <c r="BP655" s="96"/>
      <c r="BQ655" s="96"/>
      <c r="BR655" s="96"/>
      <c r="BS655" s="96"/>
      <c r="BT655" s="96"/>
      <c r="BU655" s="96"/>
      <c r="BV655" s="96"/>
      <c r="BW655" s="96"/>
      <c r="BX655" s="96"/>
      <c r="BY655" s="96"/>
      <c r="BZ655" s="96"/>
      <c r="CA655" s="96"/>
      <c r="CB655" s="96"/>
      <c r="CC655" s="96"/>
      <c r="CD655" s="96"/>
      <c r="CE655" s="96"/>
      <c r="CF655" s="96"/>
    </row>
    <row r="656" spans="1:84" ht="13.2">
      <c r="A656" s="96"/>
      <c r="B656" s="96"/>
      <c r="C656" s="96"/>
      <c r="D656" s="96"/>
      <c r="E656" s="96"/>
      <c r="F656" s="124"/>
      <c r="G656" s="96"/>
      <c r="H656" s="96"/>
      <c r="I656" s="96"/>
      <c r="J656" s="96"/>
      <c r="K656" s="96"/>
      <c r="L656" s="96"/>
      <c r="M656" s="96"/>
      <c r="N656" s="96"/>
      <c r="O656" s="96"/>
      <c r="P656" s="96"/>
      <c r="Q656" s="96"/>
      <c r="R656" s="96"/>
      <c r="S656" s="96"/>
      <c r="T656" s="96"/>
      <c r="U656" s="96"/>
      <c r="V656" s="96"/>
      <c r="W656" s="96"/>
      <c r="X656" s="96"/>
      <c r="Y656" s="96"/>
      <c r="Z656" s="96"/>
      <c r="AA656" s="96"/>
      <c r="AB656" s="96"/>
      <c r="AC656" s="96"/>
      <c r="AD656" s="96"/>
      <c r="AE656" s="96"/>
      <c r="AF656" s="96"/>
      <c r="AG656" s="96"/>
      <c r="AH656" s="96"/>
      <c r="AI656" s="96"/>
      <c r="AJ656" s="96"/>
      <c r="AK656" s="96"/>
      <c r="AL656" s="96"/>
      <c r="AM656" s="262"/>
      <c r="AN656" s="96"/>
      <c r="AO656" s="264"/>
      <c r="AP656" s="96"/>
      <c r="AQ656" s="96"/>
      <c r="AR656" s="96"/>
      <c r="AS656" s="96"/>
      <c r="AT656" s="96"/>
      <c r="AU656" s="96"/>
      <c r="AV656" s="96"/>
      <c r="AW656" s="96"/>
      <c r="AX656" s="96"/>
      <c r="AY656" s="96"/>
      <c r="AZ656" s="96"/>
      <c r="BA656" s="96"/>
      <c r="BB656" s="96"/>
      <c r="BC656" s="96"/>
      <c r="BD656" s="96"/>
      <c r="BE656" s="96"/>
      <c r="BF656" s="96"/>
      <c r="BG656" s="96"/>
      <c r="BH656" s="96"/>
      <c r="BI656" s="96"/>
      <c r="BJ656" s="96"/>
      <c r="BK656" s="96"/>
      <c r="BL656" s="96"/>
      <c r="BM656" s="96"/>
      <c r="BN656" s="96"/>
      <c r="BO656" s="96"/>
      <c r="BP656" s="96"/>
      <c r="BQ656" s="96"/>
      <c r="BR656" s="96"/>
      <c r="BS656" s="96"/>
      <c r="BT656" s="96"/>
      <c r="BU656" s="96"/>
      <c r="BV656" s="96"/>
      <c r="BW656" s="96"/>
      <c r="BX656" s="96"/>
      <c r="BY656" s="96"/>
      <c r="BZ656" s="96"/>
      <c r="CA656" s="96"/>
      <c r="CB656" s="96"/>
      <c r="CC656" s="96"/>
      <c r="CD656" s="96"/>
      <c r="CE656" s="96"/>
      <c r="CF656" s="96"/>
    </row>
    <row r="657" spans="1:84" ht="13.2">
      <c r="A657" s="96"/>
      <c r="B657" s="96"/>
      <c r="C657" s="96"/>
      <c r="D657" s="96"/>
      <c r="E657" s="96"/>
      <c r="F657" s="124"/>
      <c r="G657" s="96"/>
      <c r="H657" s="96"/>
      <c r="I657" s="96"/>
      <c r="J657" s="96"/>
      <c r="K657" s="96"/>
      <c r="L657" s="96"/>
      <c r="M657" s="96"/>
      <c r="N657" s="96"/>
      <c r="O657" s="96"/>
      <c r="P657" s="96"/>
      <c r="Q657" s="96"/>
      <c r="R657" s="96"/>
      <c r="S657" s="96"/>
      <c r="T657" s="96"/>
      <c r="U657" s="96"/>
      <c r="V657" s="96"/>
      <c r="W657" s="96"/>
      <c r="X657" s="96"/>
      <c r="Y657" s="96"/>
      <c r="Z657" s="96"/>
      <c r="AA657" s="96"/>
      <c r="AB657" s="96"/>
      <c r="AC657" s="96"/>
      <c r="AD657" s="96"/>
      <c r="AE657" s="96"/>
      <c r="AF657" s="96"/>
      <c r="AG657" s="96"/>
      <c r="AH657" s="96"/>
      <c r="AI657" s="96"/>
      <c r="AJ657" s="96"/>
      <c r="AK657" s="96"/>
      <c r="AL657" s="96"/>
      <c r="AM657" s="262"/>
      <c r="AN657" s="96"/>
      <c r="AO657" s="264"/>
      <c r="AP657" s="96"/>
      <c r="AQ657" s="96"/>
      <c r="AR657" s="96"/>
      <c r="AS657" s="96"/>
      <c r="AT657" s="96"/>
      <c r="AU657" s="96"/>
      <c r="AV657" s="96"/>
      <c r="AW657" s="96"/>
      <c r="AX657" s="96"/>
      <c r="AY657" s="96"/>
      <c r="AZ657" s="96"/>
      <c r="BA657" s="96"/>
      <c r="BB657" s="96"/>
      <c r="BC657" s="96"/>
      <c r="BD657" s="96"/>
      <c r="BE657" s="96"/>
      <c r="BF657" s="96"/>
      <c r="BG657" s="96"/>
      <c r="BH657" s="96"/>
      <c r="BI657" s="96"/>
      <c r="BJ657" s="96"/>
      <c r="BK657" s="96"/>
      <c r="BL657" s="96"/>
      <c r="BM657" s="96"/>
      <c r="BN657" s="96"/>
      <c r="BO657" s="96"/>
      <c r="BP657" s="96"/>
      <c r="BQ657" s="96"/>
      <c r="BR657" s="96"/>
      <c r="BS657" s="96"/>
      <c r="BT657" s="96"/>
      <c r="BU657" s="96"/>
      <c r="BV657" s="96"/>
      <c r="BW657" s="96"/>
      <c r="BX657" s="96"/>
      <c r="BY657" s="96"/>
      <c r="BZ657" s="96"/>
      <c r="CA657" s="96"/>
      <c r="CB657" s="96"/>
      <c r="CC657" s="96"/>
      <c r="CD657" s="96"/>
      <c r="CE657" s="96"/>
      <c r="CF657" s="96"/>
    </row>
    <row r="658" spans="1:84" ht="13.2">
      <c r="A658" s="96"/>
      <c r="B658" s="96"/>
      <c r="C658" s="96"/>
      <c r="D658" s="96"/>
      <c r="E658" s="96"/>
      <c r="F658" s="124"/>
      <c r="G658" s="96"/>
      <c r="H658" s="96"/>
      <c r="I658" s="96"/>
      <c r="J658" s="96"/>
      <c r="K658" s="96"/>
      <c r="L658" s="96"/>
      <c r="M658" s="96"/>
      <c r="N658" s="96"/>
      <c r="O658" s="96"/>
      <c r="P658" s="96"/>
      <c r="Q658" s="96"/>
      <c r="R658" s="96"/>
      <c r="S658" s="96"/>
      <c r="T658" s="96"/>
      <c r="U658" s="96"/>
      <c r="V658" s="96"/>
      <c r="W658" s="96"/>
      <c r="X658" s="96"/>
      <c r="Y658" s="96"/>
      <c r="Z658" s="96"/>
      <c r="AA658" s="96"/>
      <c r="AB658" s="96"/>
      <c r="AC658" s="96"/>
      <c r="AD658" s="96"/>
      <c r="AE658" s="96"/>
      <c r="AF658" s="96"/>
      <c r="AG658" s="96"/>
      <c r="AH658" s="96"/>
      <c r="AI658" s="96"/>
      <c r="AJ658" s="96"/>
      <c r="AK658" s="96"/>
      <c r="AL658" s="96"/>
      <c r="AM658" s="262"/>
      <c r="AN658" s="96"/>
      <c r="AO658" s="264"/>
      <c r="AP658" s="96"/>
      <c r="AQ658" s="96"/>
      <c r="AR658" s="96"/>
      <c r="AS658" s="96"/>
      <c r="AT658" s="96"/>
      <c r="AU658" s="96"/>
      <c r="AV658" s="96"/>
      <c r="AW658" s="96"/>
      <c r="AX658" s="96"/>
      <c r="AY658" s="96"/>
      <c r="AZ658" s="96"/>
      <c r="BA658" s="96"/>
      <c r="BB658" s="96"/>
      <c r="BC658" s="96"/>
      <c r="BD658" s="96"/>
      <c r="BE658" s="96"/>
      <c r="BF658" s="96"/>
      <c r="BG658" s="96"/>
      <c r="BH658" s="96"/>
      <c r="BI658" s="96"/>
      <c r="BJ658" s="96"/>
      <c r="BK658" s="96"/>
      <c r="BL658" s="96"/>
      <c r="BM658" s="96"/>
      <c r="BN658" s="96"/>
      <c r="BO658" s="96"/>
      <c r="BP658" s="96"/>
      <c r="BQ658" s="96"/>
      <c r="BR658" s="96"/>
      <c r="BS658" s="96"/>
      <c r="BT658" s="96"/>
      <c r="BU658" s="96"/>
      <c r="BV658" s="96"/>
      <c r="BW658" s="96"/>
      <c r="BX658" s="96"/>
      <c r="BY658" s="96"/>
      <c r="BZ658" s="96"/>
      <c r="CA658" s="96"/>
      <c r="CB658" s="96"/>
      <c r="CC658" s="96"/>
      <c r="CD658" s="96"/>
      <c r="CE658" s="96"/>
      <c r="CF658" s="96"/>
    </row>
    <row r="659" spans="1:84" ht="13.2">
      <c r="A659" s="96"/>
      <c r="B659" s="96"/>
      <c r="C659" s="96"/>
      <c r="D659" s="96"/>
      <c r="E659" s="96"/>
      <c r="F659" s="124"/>
      <c r="G659" s="96"/>
      <c r="H659" s="96"/>
      <c r="I659" s="96"/>
      <c r="J659" s="96"/>
      <c r="K659" s="96"/>
      <c r="L659" s="96"/>
      <c r="M659" s="96"/>
      <c r="N659" s="96"/>
      <c r="O659" s="96"/>
      <c r="P659" s="96"/>
      <c r="Q659" s="96"/>
      <c r="R659" s="96"/>
      <c r="S659" s="96"/>
      <c r="T659" s="96"/>
      <c r="U659" s="96"/>
      <c r="V659" s="96"/>
      <c r="W659" s="96"/>
      <c r="X659" s="96"/>
      <c r="Y659" s="96"/>
      <c r="Z659" s="96"/>
      <c r="AA659" s="96"/>
      <c r="AB659" s="96"/>
      <c r="AC659" s="96"/>
      <c r="AD659" s="96"/>
      <c r="AE659" s="96"/>
      <c r="AF659" s="96"/>
      <c r="AG659" s="96"/>
      <c r="AH659" s="96"/>
      <c r="AI659" s="96"/>
      <c r="AJ659" s="96"/>
      <c r="AK659" s="96"/>
      <c r="AL659" s="96"/>
      <c r="AM659" s="262"/>
      <c r="AN659" s="96"/>
      <c r="AO659" s="264"/>
      <c r="AP659" s="96"/>
      <c r="AQ659" s="96"/>
      <c r="AR659" s="96"/>
      <c r="AS659" s="96"/>
      <c r="AT659" s="96"/>
      <c r="AU659" s="96"/>
      <c r="AV659" s="96"/>
      <c r="AW659" s="96"/>
      <c r="AX659" s="96"/>
      <c r="AY659" s="96"/>
      <c r="AZ659" s="96"/>
      <c r="BA659" s="96"/>
      <c r="BB659" s="96"/>
      <c r="BC659" s="96"/>
      <c r="BD659" s="96"/>
      <c r="BE659" s="96"/>
      <c r="BF659" s="96"/>
      <c r="BG659" s="96"/>
      <c r="BH659" s="96"/>
      <c r="BI659" s="96"/>
      <c r="BJ659" s="96"/>
      <c r="BK659" s="96"/>
      <c r="BL659" s="96"/>
      <c r="BM659" s="96"/>
      <c r="BN659" s="96"/>
      <c r="BO659" s="96"/>
      <c r="BP659" s="96"/>
      <c r="BQ659" s="96"/>
      <c r="BR659" s="96"/>
      <c r="BS659" s="96"/>
      <c r="BT659" s="96"/>
      <c r="BU659" s="96"/>
      <c r="BV659" s="96"/>
      <c r="BW659" s="96"/>
      <c r="BX659" s="96"/>
      <c r="BY659" s="96"/>
      <c r="BZ659" s="96"/>
      <c r="CA659" s="96"/>
      <c r="CB659" s="96"/>
      <c r="CC659" s="96"/>
      <c r="CD659" s="96"/>
      <c r="CE659" s="96"/>
      <c r="CF659" s="96"/>
    </row>
    <row r="660" spans="1:84" ht="13.2">
      <c r="A660" s="96"/>
      <c r="B660" s="96"/>
      <c r="C660" s="96"/>
      <c r="D660" s="96"/>
      <c r="E660" s="96"/>
      <c r="F660" s="124"/>
      <c r="G660" s="96"/>
      <c r="H660" s="96"/>
      <c r="I660" s="96"/>
      <c r="J660" s="96"/>
      <c r="K660" s="96"/>
      <c r="L660" s="96"/>
      <c r="M660" s="96"/>
      <c r="N660" s="96"/>
      <c r="O660" s="96"/>
      <c r="P660" s="96"/>
      <c r="Q660" s="96"/>
      <c r="R660" s="96"/>
      <c r="S660" s="96"/>
      <c r="T660" s="96"/>
      <c r="U660" s="96"/>
      <c r="V660" s="96"/>
      <c r="W660" s="96"/>
      <c r="X660" s="96"/>
      <c r="Y660" s="96"/>
      <c r="Z660" s="96"/>
      <c r="AA660" s="96"/>
      <c r="AB660" s="96"/>
      <c r="AC660" s="96"/>
      <c r="AD660" s="96"/>
      <c r="AE660" s="96"/>
      <c r="AF660" s="96"/>
      <c r="AG660" s="96"/>
      <c r="AH660" s="96"/>
      <c r="AI660" s="96"/>
      <c r="AJ660" s="96"/>
      <c r="AK660" s="96"/>
      <c r="AL660" s="96"/>
      <c r="AM660" s="262"/>
      <c r="AN660" s="96"/>
      <c r="AO660" s="264"/>
      <c r="AP660" s="96"/>
      <c r="AQ660" s="96"/>
      <c r="AR660" s="96"/>
      <c r="AS660" s="96"/>
      <c r="AT660" s="96"/>
      <c r="AU660" s="96"/>
      <c r="AV660" s="96"/>
      <c r="AW660" s="96"/>
      <c r="AX660" s="96"/>
      <c r="AY660" s="96"/>
      <c r="AZ660" s="96"/>
      <c r="BA660" s="96"/>
      <c r="BB660" s="96"/>
      <c r="BC660" s="96"/>
      <c r="BD660" s="96"/>
      <c r="BE660" s="96"/>
      <c r="BF660" s="96"/>
      <c r="BG660" s="96"/>
      <c r="BH660" s="96"/>
      <c r="BI660" s="96"/>
      <c r="BJ660" s="96"/>
      <c r="BK660" s="96"/>
      <c r="BL660" s="96"/>
      <c r="BM660" s="96"/>
      <c r="BN660" s="96"/>
      <c r="BO660" s="96"/>
      <c r="BP660" s="96"/>
      <c r="BQ660" s="96"/>
      <c r="BR660" s="96"/>
      <c r="BS660" s="96"/>
      <c r="BT660" s="96"/>
      <c r="BU660" s="96"/>
      <c r="BV660" s="96"/>
      <c r="BW660" s="96"/>
      <c r="BX660" s="96"/>
      <c r="BY660" s="96"/>
      <c r="BZ660" s="96"/>
      <c r="CA660" s="96"/>
      <c r="CB660" s="96"/>
      <c r="CC660" s="96"/>
      <c r="CD660" s="96"/>
      <c r="CE660" s="96"/>
      <c r="CF660" s="96"/>
    </row>
    <row r="661" spans="1:84" ht="13.2">
      <c r="A661" s="96"/>
      <c r="B661" s="96"/>
      <c r="C661" s="96"/>
      <c r="D661" s="96"/>
      <c r="E661" s="96"/>
      <c r="F661" s="124"/>
      <c r="G661" s="96"/>
      <c r="H661" s="96"/>
      <c r="I661" s="96"/>
      <c r="J661" s="96"/>
      <c r="K661" s="96"/>
      <c r="L661" s="96"/>
      <c r="M661" s="96"/>
      <c r="N661" s="96"/>
      <c r="O661" s="96"/>
      <c r="P661" s="96"/>
      <c r="Q661" s="96"/>
      <c r="R661" s="96"/>
      <c r="S661" s="96"/>
      <c r="T661" s="96"/>
      <c r="U661" s="96"/>
      <c r="V661" s="96"/>
      <c r="W661" s="96"/>
      <c r="X661" s="96"/>
      <c r="Y661" s="96"/>
      <c r="Z661" s="96"/>
      <c r="AA661" s="96"/>
      <c r="AB661" s="96"/>
      <c r="AC661" s="96"/>
      <c r="AD661" s="96"/>
      <c r="AE661" s="96"/>
      <c r="AF661" s="96"/>
      <c r="AG661" s="96"/>
      <c r="AH661" s="96"/>
      <c r="AI661" s="96"/>
      <c r="AJ661" s="96"/>
      <c r="AK661" s="96"/>
      <c r="AL661" s="96"/>
      <c r="AM661" s="262"/>
      <c r="AN661" s="96"/>
      <c r="AO661" s="264"/>
      <c r="AP661" s="96"/>
      <c r="AQ661" s="96"/>
      <c r="AR661" s="96"/>
      <c r="AS661" s="96"/>
      <c r="AT661" s="96"/>
      <c r="AU661" s="96"/>
      <c r="AV661" s="96"/>
      <c r="AW661" s="96"/>
      <c r="AX661" s="96"/>
      <c r="AY661" s="96"/>
      <c r="AZ661" s="96"/>
      <c r="BA661" s="96"/>
      <c r="BB661" s="96"/>
      <c r="BC661" s="96"/>
      <c r="BD661" s="96"/>
      <c r="BE661" s="96"/>
      <c r="BF661" s="96"/>
      <c r="BG661" s="96"/>
      <c r="BH661" s="96"/>
      <c r="BI661" s="96"/>
      <c r="BJ661" s="96"/>
      <c r="BK661" s="96"/>
      <c r="BL661" s="96"/>
      <c r="BM661" s="96"/>
      <c r="BN661" s="96"/>
      <c r="BO661" s="96"/>
      <c r="BP661" s="96"/>
      <c r="BQ661" s="96"/>
      <c r="BR661" s="96"/>
      <c r="BS661" s="96"/>
      <c r="BT661" s="96"/>
      <c r="BU661" s="96"/>
      <c r="BV661" s="96"/>
      <c r="BW661" s="96"/>
      <c r="BX661" s="96"/>
      <c r="BY661" s="96"/>
      <c r="BZ661" s="96"/>
      <c r="CA661" s="96"/>
      <c r="CB661" s="96"/>
      <c r="CC661" s="96"/>
      <c r="CD661" s="96"/>
      <c r="CE661" s="96"/>
      <c r="CF661" s="96"/>
    </row>
    <row r="662" spans="1:84" ht="13.2">
      <c r="A662" s="96"/>
      <c r="B662" s="96"/>
      <c r="C662" s="96"/>
      <c r="D662" s="96"/>
      <c r="E662" s="96"/>
      <c r="F662" s="124"/>
      <c r="G662" s="96"/>
      <c r="H662" s="96"/>
      <c r="I662" s="96"/>
      <c r="J662" s="96"/>
      <c r="K662" s="96"/>
      <c r="L662" s="96"/>
      <c r="M662" s="96"/>
      <c r="N662" s="96"/>
      <c r="O662" s="96"/>
      <c r="P662" s="96"/>
      <c r="Q662" s="96"/>
      <c r="R662" s="96"/>
      <c r="S662" s="96"/>
      <c r="T662" s="96"/>
      <c r="U662" s="96"/>
      <c r="V662" s="96"/>
      <c r="W662" s="96"/>
      <c r="X662" s="96"/>
      <c r="Y662" s="96"/>
      <c r="Z662" s="96"/>
      <c r="AA662" s="96"/>
      <c r="AB662" s="96"/>
      <c r="AC662" s="96"/>
      <c r="AD662" s="96"/>
      <c r="AE662" s="96"/>
      <c r="AF662" s="96"/>
      <c r="AG662" s="96"/>
      <c r="AH662" s="96"/>
      <c r="AI662" s="96"/>
      <c r="AJ662" s="96"/>
      <c r="AK662" s="96"/>
      <c r="AL662" s="96"/>
      <c r="AM662" s="262"/>
      <c r="AN662" s="96"/>
      <c r="AO662" s="264"/>
      <c r="AP662" s="96"/>
      <c r="AQ662" s="96"/>
      <c r="AR662" s="96"/>
      <c r="AS662" s="96"/>
      <c r="AT662" s="96"/>
      <c r="AU662" s="96"/>
      <c r="AV662" s="96"/>
      <c r="AW662" s="96"/>
      <c r="AX662" s="96"/>
      <c r="AY662" s="96"/>
      <c r="AZ662" s="96"/>
      <c r="BA662" s="96"/>
      <c r="BB662" s="96"/>
      <c r="BC662" s="96"/>
      <c r="BD662" s="96"/>
      <c r="BE662" s="96"/>
      <c r="BF662" s="96"/>
      <c r="BG662" s="96"/>
      <c r="BH662" s="96"/>
      <c r="BI662" s="96"/>
      <c r="BJ662" s="96"/>
      <c r="BK662" s="96"/>
      <c r="BL662" s="96"/>
      <c r="BM662" s="96"/>
      <c r="BN662" s="96"/>
      <c r="BO662" s="96"/>
      <c r="BP662" s="96"/>
      <c r="BQ662" s="96"/>
      <c r="BR662" s="96"/>
      <c r="BS662" s="96"/>
      <c r="BT662" s="96"/>
      <c r="BU662" s="96"/>
      <c r="BV662" s="96"/>
      <c r="BW662" s="96"/>
      <c r="BX662" s="96"/>
      <c r="BY662" s="96"/>
      <c r="BZ662" s="96"/>
      <c r="CA662" s="96"/>
      <c r="CB662" s="96"/>
      <c r="CC662" s="96"/>
      <c r="CD662" s="96"/>
      <c r="CE662" s="96"/>
      <c r="CF662" s="96"/>
    </row>
    <row r="663" spans="1:84" ht="13.2">
      <c r="A663" s="96"/>
      <c r="B663" s="96"/>
      <c r="C663" s="96"/>
      <c r="D663" s="96"/>
      <c r="E663" s="96"/>
      <c r="F663" s="124"/>
      <c r="G663" s="96"/>
      <c r="H663" s="96"/>
      <c r="I663" s="96"/>
      <c r="J663" s="96"/>
      <c r="K663" s="96"/>
      <c r="L663" s="96"/>
      <c r="M663" s="96"/>
      <c r="N663" s="96"/>
      <c r="O663" s="96"/>
      <c r="P663" s="96"/>
      <c r="Q663" s="96"/>
      <c r="R663" s="96"/>
      <c r="S663" s="96"/>
      <c r="T663" s="96"/>
      <c r="U663" s="96"/>
      <c r="V663" s="96"/>
      <c r="W663" s="96"/>
      <c r="X663" s="96"/>
      <c r="Y663" s="96"/>
      <c r="Z663" s="96"/>
      <c r="AA663" s="96"/>
      <c r="AB663" s="96"/>
      <c r="AC663" s="96"/>
      <c r="AD663" s="96"/>
      <c r="AE663" s="96"/>
      <c r="AF663" s="96"/>
      <c r="AG663" s="96"/>
      <c r="AH663" s="96"/>
      <c r="AI663" s="96"/>
      <c r="AJ663" s="96"/>
      <c r="AK663" s="96"/>
      <c r="AL663" s="96"/>
      <c r="AM663" s="262"/>
      <c r="AN663" s="96"/>
      <c r="AO663" s="264"/>
      <c r="AP663" s="96"/>
      <c r="AQ663" s="96"/>
      <c r="AR663" s="96"/>
      <c r="AS663" s="96"/>
      <c r="AT663" s="96"/>
      <c r="AU663" s="96"/>
      <c r="AV663" s="96"/>
      <c r="AW663" s="96"/>
      <c r="AX663" s="96"/>
      <c r="AY663" s="96"/>
      <c r="AZ663" s="96"/>
      <c r="BA663" s="96"/>
      <c r="BB663" s="96"/>
      <c r="BC663" s="96"/>
      <c r="BD663" s="96"/>
      <c r="BE663" s="96"/>
      <c r="BF663" s="96"/>
      <c r="BG663" s="96"/>
      <c r="BH663" s="96"/>
      <c r="BI663" s="96"/>
      <c r="BJ663" s="96"/>
      <c r="BK663" s="96"/>
      <c r="BL663" s="96"/>
      <c r="BM663" s="96"/>
      <c r="BN663" s="96"/>
      <c r="BO663" s="96"/>
      <c r="BP663" s="96"/>
      <c r="BQ663" s="96"/>
      <c r="BR663" s="96"/>
      <c r="BS663" s="96"/>
      <c r="BT663" s="96"/>
      <c r="BU663" s="96"/>
      <c r="BV663" s="96"/>
      <c r="BW663" s="96"/>
      <c r="BX663" s="96"/>
      <c r="BY663" s="96"/>
      <c r="BZ663" s="96"/>
      <c r="CA663" s="96"/>
      <c r="CB663" s="96"/>
      <c r="CC663" s="96"/>
      <c r="CD663" s="96"/>
      <c r="CE663" s="96"/>
      <c r="CF663" s="96"/>
    </row>
    <row r="664" spans="1:84" ht="13.2">
      <c r="A664" s="96"/>
      <c r="B664" s="96"/>
      <c r="C664" s="96"/>
      <c r="D664" s="96"/>
      <c r="E664" s="96"/>
      <c r="F664" s="124"/>
      <c r="G664" s="96"/>
      <c r="H664" s="96"/>
      <c r="I664" s="96"/>
      <c r="J664" s="96"/>
      <c r="K664" s="96"/>
      <c r="L664" s="96"/>
      <c r="M664" s="96"/>
      <c r="N664" s="96"/>
      <c r="O664" s="96"/>
      <c r="P664" s="96"/>
      <c r="Q664" s="96"/>
      <c r="R664" s="96"/>
      <c r="S664" s="96"/>
      <c r="T664" s="96"/>
      <c r="U664" s="96"/>
      <c r="V664" s="96"/>
      <c r="W664" s="96"/>
      <c r="X664" s="96"/>
      <c r="Y664" s="96"/>
      <c r="Z664" s="96"/>
      <c r="AA664" s="96"/>
      <c r="AB664" s="96"/>
      <c r="AC664" s="96"/>
      <c r="AD664" s="96"/>
      <c r="AE664" s="96"/>
      <c r="AF664" s="96"/>
      <c r="AG664" s="96"/>
      <c r="AH664" s="96"/>
      <c r="AI664" s="96"/>
      <c r="AJ664" s="96"/>
      <c r="AK664" s="96"/>
      <c r="AL664" s="96"/>
      <c r="AM664" s="262"/>
      <c r="AN664" s="96"/>
      <c r="AO664" s="264"/>
      <c r="AP664" s="96"/>
      <c r="AQ664" s="96"/>
      <c r="AR664" s="96"/>
      <c r="AS664" s="96"/>
      <c r="AT664" s="96"/>
      <c r="AU664" s="96"/>
      <c r="AV664" s="96"/>
      <c r="AW664" s="96"/>
      <c r="AX664" s="96"/>
      <c r="AY664" s="96"/>
      <c r="AZ664" s="96"/>
      <c r="BA664" s="96"/>
      <c r="BB664" s="96"/>
      <c r="BC664" s="96"/>
      <c r="BD664" s="96"/>
      <c r="BE664" s="96"/>
      <c r="BF664" s="96"/>
      <c r="BG664" s="96"/>
      <c r="BH664" s="96"/>
      <c r="BI664" s="96"/>
      <c r="BJ664" s="96"/>
      <c r="BK664" s="96"/>
      <c r="BL664" s="96"/>
      <c r="BM664" s="96"/>
      <c r="BN664" s="96"/>
      <c r="BO664" s="96"/>
      <c r="BP664" s="96"/>
      <c r="BQ664" s="96"/>
      <c r="BR664" s="96"/>
      <c r="BS664" s="96"/>
      <c r="BT664" s="96"/>
      <c r="BU664" s="96"/>
      <c r="BV664" s="96"/>
      <c r="BW664" s="96"/>
      <c r="BX664" s="96"/>
      <c r="BY664" s="96"/>
      <c r="BZ664" s="96"/>
      <c r="CA664" s="96"/>
      <c r="CB664" s="96"/>
      <c r="CC664" s="96"/>
      <c r="CD664" s="96"/>
      <c r="CE664" s="96"/>
      <c r="CF664" s="96"/>
    </row>
    <row r="665" spans="1:84" ht="13.2">
      <c r="A665" s="96"/>
      <c r="B665" s="96"/>
      <c r="C665" s="96"/>
      <c r="D665" s="96"/>
      <c r="E665" s="96"/>
      <c r="F665" s="124"/>
      <c r="G665" s="96"/>
      <c r="H665" s="96"/>
      <c r="I665" s="96"/>
      <c r="J665" s="96"/>
      <c r="K665" s="96"/>
      <c r="L665" s="96"/>
      <c r="M665" s="96"/>
      <c r="N665" s="96"/>
      <c r="O665" s="96"/>
      <c r="P665" s="96"/>
      <c r="Q665" s="96"/>
      <c r="R665" s="96"/>
      <c r="S665" s="96"/>
      <c r="T665" s="96"/>
      <c r="U665" s="96"/>
      <c r="V665" s="96"/>
      <c r="W665" s="96"/>
      <c r="X665" s="96"/>
      <c r="Y665" s="96"/>
      <c r="Z665" s="96"/>
      <c r="AA665" s="96"/>
      <c r="AB665" s="96"/>
      <c r="AC665" s="96"/>
      <c r="AD665" s="96"/>
      <c r="AE665" s="96"/>
      <c r="AF665" s="96"/>
      <c r="AG665" s="96"/>
      <c r="AH665" s="96"/>
      <c r="AI665" s="96"/>
      <c r="AJ665" s="96"/>
      <c r="AK665" s="96"/>
      <c r="AL665" s="96"/>
      <c r="AM665" s="262"/>
      <c r="AN665" s="96"/>
      <c r="AO665" s="264"/>
      <c r="AP665" s="96"/>
      <c r="AQ665" s="96"/>
      <c r="AR665" s="96"/>
      <c r="AS665" s="96"/>
      <c r="AT665" s="96"/>
      <c r="AU665" s="96"/>
      <c r="AV665" s="96"/>
      <c r="AW665" s="96"/>
      <c r="AX665" s="96"/>
      <c r="AY665" s="96"/>
      <c r="AZ665" s="96"/>
      <c r="BA665" s="96"/>
      <c r="BB665" s="96"/>
      <c r="BC665" s="96"/>
      <c r="BD665" s="96"/>
      <c r="BE665" s="96"/>
      <c r="BF665" s="96"/>
      <c r="BG665" s="96"/>
      <c r="BH665" s="96"/>
      <c r="BI665" s="96"/>
      <c r="BJ665" s="96"/>
      <c r="BK665" s="96"/>
      <c r="BL665" s="96"/>
      <c r="BM665" s="96"/>
      <c r="BN665" s="96"/>
      <c r="BO665" s="96"/>
      <c r="BP665" s="96"/>
      <c r="BQ665" s="96"/>
      <c r="BR665" s="96"/>
      <c r="BS665" s="96"/>
      <c r="BT665" s="96"/>
      <c r="BU665" s="96"/>
      <c r="BV665" s="96"/>
      <c r="BW665" s="96"/>
      <c r="BX665" s="96"/>
      <c r="BY665" s="96"/>
      <c r="BZ665" s="96"/>
      <c r="CA665" s="96"/>
      <c r="CB665" s="96"/>
      <c r="CC665" s="96"/>
      <c r="CD665" s="96"/>
      <c r="CE665" s="96"/>
      <c r="CF665" s="96"/>
    </row>
    <row r="666" spans="1:84" ht="13.2">
      <c r="A666" s="96"/>
      <c r="B666" s="96"/>
      <c r="C666" s="96"/>
      <c r="D666" s="96"/>
      <c r="E666" s="96"/>
      <c r="F666" s="124"/>
      <c r="G666" s="96"/>
      <c r="H666" s="96"/>
      <c r="I666" s="96"/>
      <c r="J666" s="96"/>
      <c r="K666" s="96"/>
      <c r="L666" s="96"/>
      <c r="M666" s="96"/>
      <c r="N666" s="96"/>
      <c r="O666" s="96"/>
      <c r="P666" s="96"/>
      <c r="Q666" s="96"/>
      <c r="R666" s="96"/>
      <c r="S666" s="96"/>
      <c r="T666" s="96"/>
      <c r="U666" s="96"/>
      <c r="V666" s="96"/>
      <c r="W666" s="96"/>
      <c r="X666" s="96"/>
      <c r="Y666" s="96"/>
      <c r="Z666" s="96"/>
      <c r="AA666" s="96"/>
      <c r="AB666" s="96"/>
      <c r="AC666" s="96"/>
      <c r="AD666" s="96"/>
      <c r="AE666" s="96"/>
      <c r="AF666" s="96"/>
      <c r="AG666" s="96"/>
      <c r="AH666" s="96"/>
      <c r="AI666" s="96"/>
      <c r="AJ666" s="96"/>
      <c r="AK666" s="96"/>
      <c r="AL666" s="96"/>
      <c r="AM666" s="262"/>
      <c r="AN666" s="96"/>
      <c r="AO666" s="264"/>
      <c r="AP666" s="96"/>
      <c r="AQ666" s="96"/>
      <c r="AR666" s="96"/>
      <c r="AS666" s="96"/>
      <c r="AT666" s="96"/>
      <c r="AU666" s="96"/>
      <c r="AV666" s="96"/>
      <c r="AW666" s="96"/>
      <c r="AX666" s="96"/>
      <c r="AY666" s="96"/>
      <c r="AZ666" s="96"/>
      <c r="BA666" s="96"/>
      <c r="BB666" s="96"/>
      <c r="BC666" s="96"/>
      <c r="BD666" s="96"/>
      <c r="BE666" s="96"/>
      <c r="BF666" s="96"/>
      <c r="BG666" s="96"/>
      <c r="BH666" s="96"/>
      <c r="BI666" s="96"/>
      <c r="BJ666" s="96"/>
      <c r="BK666" s="96"/>
      <c r="BL666" s="96"/>
      <c r="BM666" s="96"/>
      <c r="BN666" s="96"/>
      <c r="BO666" s="96"/>
      <c r="BP666" s="96"/>
      <c r="BQ666" s="96"/>
      <c r="BR666" s="96"/>
      <c r="BS666" s="96"/>
      <c r="BT666" s="96"/>
      <c r="BU666" s="96"/>
      <c r="BV666" s="96"/>
      <c r="BW666" s="96"/>
      <c r="BX666" s="96"/>
      <c r="BY666" s="96"/>
      <c r="BZ666" s="96"/>
      <c r="CA666" s="96"/>
      <c r="CB666" s="96"/>
      <c r="CC666" s="96"/>
      <c r="CD666" s="96"/>
      <c r="CE666" s="96"/>
      <c r="CF666" s="96"/>
    </row>
    <row r="667" spans="1:84" ht="13.2">
      <c r="A667" s="96"/>
      <c r="B667" s="96"/>
      <c r="C667" s="96"/>
      <c r="D667" s="96"/>
      <c r="E667" s="96"/>
      <c r="F667" s="124"/>
      <c r="G667" s="96"/>
      <c r="H667" s="96"/>
      <c r="I667" s="96"/>
      <c r="J667" s="96"/>
      <c r="K667" s="96"/>
      <c r="L667" s="96"/>
      <c r="M667" s="96"/>
      <c r="N667" s="96"/>
      <c r="O667" s="96"/>
      <c r="P667" s="96"/>
      <c r="Q667" s="96"/>
      <c r="R667" s="96"/>
      <c r="S667" s="96"/>
      <c r="T667" s="96"/>
      <c r="U667" s="96"/>
      <c r="V667" s="96"/>
      <c r="W667" s="96"/>
      <c r="X667" s="96"/>
      <c r="Y667" s="96"/>
      <c r="Z667" s="96"/>
      <c r="AA667" s="96"/>
      <c r="AB667" s="96"/>
      <c r="AC667" s="96"/>
      <c r="AD667" s="96"/>
      <c r="AE667" s="96"/>
      <c r="AF667" s="96"/>
      <c r="AG667" s="96"/>
      <c r="AH667" s="96"/>
      <c r="AI667" s="96"/>
      <c r="AJ667" s="96"/>
      <c r="AK667" s="96"/>
      <c r="AL667" s="96"/>
      <c r="AM667" s="262"/>
      <c r="AN667" s="96"/>
      <c r="AO667" s="264"/>
      <c r="AP667" s="96"/>
      <c r="AQ667" s="96"/>
      <c r="AR667" s="96"/>
      <c r="AS667" s="96"/>
      <c r="AT667" s="96"/>
      <c r="AU667" s="96"/>
      <c r="AV667" s="96"/>
      <c r="AW667" s="96"/>
      <c r="AX667" s="96"/>
      <c r="AY667" s="96"/>
      <c r="AZ667" s="96"/>
      <c r="BA667" s="96"/>
      <c r="BB667" s="96"/>
      <c r="BC667" s="96"/>
      <c r="BD667" s="96"/>
      <c r="BE667" s="96"/>
      <c r="BF667" s="96"/>
      <c r="BG667" s="96"/>
      <c r="BH667" s="96"/>
      <c r="BI667" s="96"/>
      <c r="BJ667" s="96"/>
      <c r="BK667" s="96"/>
      <c r="BL667" s="96"/>
      <c r="BM667" s="96"/>
      <c r="BN667" s="96"/>
      <c r="BO667" s="96"/>
      <c r="BP667" s="96"/>
      <c r="BQ667" s="96"/>
      <c r="BR667" s="96"/>
      <c r="BS667" s="96"/>
      <c r="BT667" s="96"/>
      <c r="BU667" s="96"/>
      <c r="BV667" s="96"/>
      <c r="BW667" s="96"/>
      <c r="BX667" s="96"/>
      <c r="BY667" s="96"/>
      <c r="BZ667" s="96"/>
      <c r="CA667" s="96"/>
      <c r="CB667" s="96"/>
      <c r="CC667" s="96"/>
      <c r="CD667" s="96"/>
      <c r="CE667" s="96"/>
      <c r="CF667" s="96"/>
    </row>
    <row r="668" spans="1:84" ht="13.2">
      <c r="A668" s="96"/>
      <c r="B668" s="96"/>
      <c r="C668" s="96"/>
      <c r="D668" s="96"/>
      <c r="E668" s="96"/>
      <c r="F668" s="124"/>
      <c r="G668" s="96"/>
      <c r="H668" s="96"/>
      <c r="I668" s="96"/>
      <c r="J668" s="96"/>
      <c r="K668" s="96"/>
      <c r="L668" s="96"/>
      <c r="M668" s="96"/>
      <c r="N668" s="96"/>
      <c r="O668" s="96"/>
      <c r="P668" s="96"/>
      <c r="Q668" s="96"/>
      <c r="R668" s="96"/>
      <c r="S668" s="96"/>
      <c r="T668" s="96"/>
      <c r="U668" s="96"/>
      <c r="V668" s="96"/>
      <c r="W668" s="96"/>
      <c r="X668" s="96"/>
      <c r="Y668" s="96"/>
      <c r="Z668" s="96"/>
      <c r="AA668" s="96"/>
      <c r="AB668" s="96"/>
      <c r="AC668" s="96"/>
      <c r="AD668" s="96"/>
      <c r="AE668" s="96"/>
      <c r="AF668" s="96"/>
      <c r="AG668" s="96"/>
      <c r="AH668" s="96"/>
      <c r="AI668" s="96"/>
      <c r="AJ668" s="96"/>
      <c r="AK668" s="96"/>
      <c r="AL668" s="96"/>
      <c r="AM668" s="262"/>
      <c r="AN668" s="96"/>
      <c r="AO668" s="264"/>
      <c r="AP668" s="96"/>
      <c r="AQ668" s="96"/>
      <c r="AR668" s="96"/>
      <c r="AS668" s="96"/>
      <c r="AT668" s="96"/>
      <c r="AU668" s="96"/>
      <c r="AV668" s="96"/>
      <c r="AW668" s="96"/>
      <c r="AX668" s="96"/>
      <c r="AY668" s="96"/>
      <c r="AZ668" s="96"/>
      <c r="BA668" s="96"/>
      <c r="BB668" s="96"/>
      <c r="BC668" s="96"/>
      <c r="BD668" s="96"/>
      <c r="BE668" s="96"/>
      <c r="BF668" s="96"/>
      <c r="BG668" s="96"/>
      <c r="BH668" s="96"/>
      <c r="BI668" s="96"/>
      <c r="BJ668" s="96"/>
      <c r="BK668" s="96"/>
      <c r="BL668" s="96"/>
      <c r="BM668" s="96"/>
      <c r="BN668" s="96"/>
      <c r="BO668" s="96"/>
      <c r="BP668" s="96"/>
      <c r="BQ668" s="96"/>
      <c r="BR668" s="96"/>
      <c r="BS668" s="96"/>
      <c r="BT668" s="96"/>
      <c r="BU668" s="96"/>
      <c r="BV668" s="96"/>
      <c r="BW668" s="96"/>
      <c r="BX668" s="96"/>
      <c r="BY668" s="96"/>
      <c r="BZ668" s="96"/>
      <c r="CA668" s="96"/>
      <c r="CB668" s="96"/>
      <c r="CC668" s="96"/>
      <c r="CD668" s="96"/>
      <c r="CE668" s="96"/>
      <c r="CF668" s="96"/>
    </row>
    <row r="669" spans="1:84" ht="13.2">
      <c r="A669" s="96"/>
      <c r="B669" s="96"/>
      <c r="C669" s="96"/>
      <c r="D669" s="96"/>
      <c r="E669" s="96"/>
      <c r="F669" s="124"/>
      <c r="G669" s="96"/>
      <c r="H669" s="96"/>
      <c r="I669" s="96"/>
      <c r="J669" s="96"/>
      <c r="K669" s="96"/>
      <c r="L669" s="96"/>
      <c r="M669" s="96"/>
      <c r="N669" s="96"/>
      <c r="O669" s="96"/>
      <c r="P669" s="96"/>
      <c r="Q669" s="96"/>
      <c r="R669" s="96"/>
      <c r="S669" s="96"/>
      <c r="T669" s="96"/>
      <c r="U669" s="96"/>
      <c r="V669" s="96"/>
      <c r="W669" s="96"/>
      <c r="X669" s="96"/>
      <c r="Y669" s="96"/>
      <c r="Z669" s="96"/>
      <c r="AA669" s="96"/>
      <c r="AB669" s="96"/>
      <c r="AC669" s="96"/>
      <c r="AD669" s="96"/>
      <c r="AE669" s="96"/>
      <c r="AF669" s="96"/>
      <c r="AG669" s="96"/>
      <c r="AH669" s="96"/>
      <c r="AI669" s="96"/>
      <c r="AJ669" s="96"/>
      <c r="AK669" s="96"/>
      <c r="AL669" s="96"/>
      <c r="AM669" s="262"/>
      <c r="AN669" s="96"/>
      <c r="AO669" s="264"/>
      <c r="AP669" s="96"/>
      <c r="AQ669" s="96"/>
      <c r="AR669" s="96"/>
      <c r="AS669" s="96"/>
      <c r="AT669" s="96"/>
      <c r="AU669" s="96"/>
      <c r="AV669" s="96"/>
      <c r="AW669" s="96"/>
      <c r="AX669" s="96"/>
      <c r="AY669" s="96"/>
      <c r="AZ669" s="96"/>
      <c r="BA669" s="96"/>
      <c r="BB669" s="96"/>
      <c r="BC669" s="96"/>
      <c r="BD669" s="96"/>
      <c r="BE669" s="96"/>
      <c r="BF669" s="96"/>
      <c r="BG669" s="96"/>
      <c r="BH669" s="96"/>
      <c r="BI669" s="96"/>
      <c r="BJ669" s="96"/>
      <c r="BK669" s="96"/>
      <c r="BL669" s="96"/>
      <c r="BM669" s="96"/>
      <c r="BN669" s="96"/>
      <c r="BO669" s="96"/>
      <c r="BP669" s="96"/>
      <c r="BQ669" s="96"/>
      <c r="BR669" s="96"/>
      <c r="BS669" s="96"/>
      <c r="BT669" s="96"/>
      <c r="BU669" s="96"/>
      <c r="BV669" s="96"/>
      <c r="BW669" s="96"/>
      <c r="BX669" s="96"/>
      <c r="BY669" s="96"/>
      <c r="BZ669" s="96"/>
      <c r="CA669" s="96"/>
      <c r="CB669" s="96"/>
      <c r="CC669" s="96"/>
      <c r="CD669" s="96"/>
      <c r="CE669" s="96"/>
      <c r="CF669" s="96"/>
    </row>
    <row r="670" spans="1:84" ht="13.2">
      <c r="A670" s="96"/>
      <c r="B670" s="96"/>
      <c r="C670" s="96"/>
      <c r="D670" s="96"/>
      <c r="E670" s="96"/>
      <c r="F670" s="124"/>
      <c r="G670" s="96"/>
      <c r="H670" s="96"/>
      <c r="I670" s="96"/>
      <c r="J670" s="96"/>
      <c r="K670" s="96"/>
      <c r="L670" s="96"/>
      <c r="M670" s="96"/>
      <c r="N670" s="96"/>
      <c r="O670" s="96"/>
      <c r="P670" s="96"/>
      <c r="Q670" s="96"/>
      <c r="R670" s="96"/>
      <c r="S670" s="96"/>
      <c r="T670" s="96"/>
      <c r="U670" s="96"/>
      <c r="V670" s="96"/>
      <c r="W670" s="96"/>
      <c r="X670" s="96"/>
      <c r="Y670" s="96"/>
      <c r="Z670" s="96"/>
      <c r="AA670" s="96"/>
      <c r="AB670" s="96"/>
      <c r="AC670" s="96"/>
      <c r="AD670" s="96"/>
      <c r="AE670" s="96"/>
      <c r="AF670" s="96"/>
      <c r="AG670" s="96"/>
      <c r="AH670" s="96"/>
      <c r="AI670" s="96"/>
      <c r="AJ670" s="96"/>
      <c r="AK670" s="96"/>
      <c r="AL670" s="96"/>
      <c r="AM670" s="262"/>
      <c r="AN670" s="96"/>
      <c r="AO670" s="264"/>
      <c r="AP670" s="96"/>
      <c r="AQ670" s="96"/>
      <c r="AR670" s="96"/>
      <c r="AS670" s="96"/>
      <c r="AT670" s="96"/>
      <c r="AU670" s="96"/>
      <c r="AV670" s="96"/>
      <c r="AW670" s="96"/>
      <c r="AX670" s="96"/>
      <c r="AY670" s="96"/>
      <c r="AZ670" s="96"/>
      <c r="BA670" s="96"/>
      <c r="BB670" s="96"/>
      <c r="BC670" s="96"/>
      <c r="BD670" s="96"/>
      <c r="BE670" s="96"/>
      <c r="BF670" s="96"/>
      <c r="BG670" s="96"/>
      <c r="BH670" s="96"/>
      <c r="BI670" s="96"/>
      <c r="BJ670" s="96"/>
      <c r="BK670" s="96"/>
      <c r="BL670" s="96"/>
      <c r="BM670" s="96"/>
      <c r="BN670" s="96"/>
      <c r="BO670" s="96"/>
      <c r="BP670" s="96"/>
      <c r="BQ670" s="96"/>
      <c r="BR670" s="96"/>
      <c r="BS670" s="96"/>
      <c r="BT670" s="96"/>
      <c r="BU670" s="96"/>
      <c r="BV670" s="96"/>
      <c r="BW670" s="96"/>
      <c r="BX670" s="96"/>
      <c r="BY670" s="96"/>
      <c r="BZ670" s="96"/>
      <c r="CA670" s="96"/>
      <c r="CB670" s="96"/>
      <c r="CC670" s="96"/>
      <c r="CD670" s="96"/>
      <c r="CE670" s="96"/>
      <c r="CF670" s="96"/>
    </row>
    <row r="671" spans="1:84" ht="13.2">
      <c r="A671" s="96"/>
      <c r="B671" s="96"/>
      <c r="C671" s="96"/>
      <c r="D671" s="96"/>
      <c r="E671" s="96"/>
      <c r="F671" s="124"/>
      <c r="G671" s="96"/>
      <c r="H671" s="96"/>
      <c r="I671" s="96"/>
      <c r="J671" s="96"/>
      <c r="K671" s="96"/>
      <c r="L671" s="96"/>
      <c r="M671" s="96"/>
      <c r="N671" s="96"/>
      <c r="O671" s="96"/>
      <c r="P671" s="96"/>
      <c r="Q671" s="96"/>
      <c r="R671" s="96"/>
      <c r="S671" s="96"/>
      <c r="T671" s="96"/>
      <c r="U671" s="96"/>
      <c r="V671" s="96"/>
      <c r="W671" s="96"/>
      <c r="X671" s="96"/>
      <c r="Y671" s="96"/>
      <c r="Z671" s="96"/>
      <c r="AA671" s="96"/>
      <c r="AB671" s="96"/>
      <c r="AC671" s="96"/>
      <c r="AD671" s="96"/>
      <c r="AE671" s="96"/>
      <c r="AF671" s="96"/>
      <c r="AG671" s="96"/>
      <c r="AH671" s="96"/>
      <c r="AI671" s="96"/>
      <c r="AJ671" s="96"/>
      <c r="AK671" s="96"/>
      <c r="AL671" s="96"/>
      <c r="AM671" s="262"/>
      <c r="AN671" s="96"/>
      <c r="AO671" s="264"/>
      <c r="AP671" s="96"/>
      <c r="AQ671" s="96"/>
      <c r="AR671" s="96"/>
      <c r="AS671" s="96"/>
      <c r="AT671" s="96"/>
      <c r="AU671" s="96"/>
      <c r="AV671" s="96"/>
      <c r="AW671" s="96"/>
      <c r="AX671" s="96"/>
      <c r="AY671" s="96"/>
      <c r="AZ671" s="96"/>
      <c r="BA671" s="96"/>
      <c r="BB671" s="96"/>
      <c r="BC671" s="96"/>
      <c r="BD671" s="96"/>
      <c r="BE671" s="96"/>
      <c r="BF671" s="96"/>
      <c r="BG671" s="96"/>
      <c r="BH671" s="96"/>
      <c r="BI671" s="96"/>
      <c r="BJ671" s="96"/>
      <c r="BK671" s="96"/>
      <c r="BL671" s="96"/>
      <c r="BM671" s="96"/>
      <c r="BN671" s="96"/>
      <c r="BO671" s="96"/>
      <c r="BP671" s="96"/>
      <c r="BQ671" s="96"/>
      <c r="BR671" s="96"/>
      <c r="BS671" s="96"/>
      <c r="BT671" s="96"/>
      <c r="BU671" s="96"/>
      <c r="BV671" s="96"/>
      <c r="BW671" s="96"/>
      <c r="BX671" s="96"/>
      <c r="BY671" s="96"/>
      <c r="BZ671" s="96"/>
      <c r="CA671" s="96"/>
      <c r="CB671" s="96"/>
      <c r="CC671" s="96"/>
      <c r="CD671" s="96"/>
      <c r="CE671" s="96"/>
      <c r="CF671" s="96"/>
    </row>
    <row r="672" spans="1:84" ht="13.2">
      <c r="A672" s="96"/>
      <c r="B672" s="96"/>
      <c r="C672" s="96"/>
      <c r="D672" s="96"/>
      <c r="E672" s="96"/>
      <c r="F672" s="124"/>
      <c r="G672" s="96"/>
      <c r="H672" s="96"/>
      <c r="I672" s="96"/>
      <c r="J672" s="96"/>
      <c r="K672" s="96"/>
      <c r="L672" s="96"/>
      <c r="M672" s="96"/>
      <c r="N672" s="96"/>
      <c r="O672" s="96"/>
      <c r="P672" s="96"/>
      <c r="Q672" s="96"/>
      <c r="R672" s="96"/>
      <c r="S672" s="96"/>
      <c r="T672" s="96"/>
      <c r="U672" s="96"/>
      <c r="V672" s="96"/>
      <c r="W672" s="96"/>
      <c r="X672" s="96"/>
      <c r="Y672" s="96"/>
      <c r="Z672" s="96"/>
      <c r="AA672" s="96"/>
      <c r="AB672" s="96"/>
      <c r="AC672" s="96"/>
      <c r="AD672" s="96"/>
      <c r="AE672" s="96"/>
      <c r="AF672" s="96"/>
      <c r="AG672" s="96"/>
      <c r="AH672" s="96"/>
      <c r="AI672" s="96"/>
      <c r="AJ672" s="96"/>
      <c r="AK672" s="96"/>
      <c r="AL672" s="96"/>
      <c r="AM672" s="262"/>
      <c r="AN672" s="96"/>
      <c r="AO672" s="264"/>
      <c r="AP672" s="96"/>
      <c r="AQ672" s="96"/>
      <c r="AR672" s="96"/>
      <c r="AS672" s="96"/>
      <c r="AT672" s="96"/>
      <c r="AU672" s="96"/>
      <c r="AV672" s="96"/>
      <c r="AW672" s="96"/>
      <c r="AX672" s="96"/>
      <c r="AY672" s="96"/>
      <c r="AZ672" s="96"/>
      <c r="BA672" s="96"/>
      <c r="BB672" s="96"/>
      <c r="BC672" s="96"/>
      <c r="BD672" s="96"/>
      <c r="BE672" s="96"/>
      <c r="BF672" s="96"/>
      <c r="BG672" s="96"/>
      <c r="BH672" s="96"/>
      <c r="BI672" s="96"/>
      <c r="BJ672" s="96"/>
      <c r="BK672" s="96"/>
      <c r="BL672" s="96"/>
      <c r="BM672" s="96"/>
      <c r="BN672" s="96"/>
      <c r="BO672" s="96"/>
      <c r="BP672" s="96"/>
      <c r="BQ672" s="96"/>
      <c r="BR672" s="96"/>
      <c r="BS672" s="96"/>
      <c r="BT672" s="96"/>
      <c r="BU672" s="96"/>
      <c r="BV672" s="96"/>
      <c r="BW672" s="96"/>
      <c r="BX672" s="96"/>
      <c r="BY672" s="96"/>
      <c r="BZ672" s="96"/>
      <c r="CA672" s="96"/>
      <c r="CB672" s="96"/>
      <c r="CC672" s="96"/>
      <c r="CD672" s="96"/>
      <c r="CE672" s="96"/>
      <c r="CF672" s="96"/>
    </row>
    <row r="673" spans="1:84" ht="13.2">
      <c r="A673" s="96"/>
      <c r="B673" s="96"/>
      <c r="C673" s="96"/>
      <c r="D673" s="96"/>
      <c r="E673" s="96"/>
      <c r="F673" s="124"/>
      <c r="G673" s="96"/>
      <c r="H673" s="96"/>
      <c r="I673" s="96"/>
      <c r="J673" s="96"/>
      <c r="K673" s="96"/>
      <c r="L673" s="96"/>
      <c r="M673" s="96"/>
      <c r="N673" s="96"/>
      <c r="O673" s="96"/>
      <c r="P673" s="96"/>
      <c r="Q673" s="96"/>
      <c r="R673" s="96"/>
      <c r="S673" s="96"/>
      <c r="T673" s="96"/>
      <c r="U673" s="96"/>
      <c r="V673" s="96"/>
      <c r="W673" s="96"/>
      <c r="X673" s="96"/>
      <c r="Y673" s="96"/>
      <c r="Z673" s="96"/>
      <c r="AA673" s="96"/>
      <c r="AB673" s="96"/>
      <c r="AC673" s="96"/>
      <c r="AD673" s="96"/>
      <c r="AE673" s="96"/>
      <c r="AF673" s="96"/>
      <c r="AG673" s="96"/>
      <c r="AH673" s="96"/>
      <c r="AI673" s="96"/>
      <c r="AJ673" s="96"/>
      <c r="AK673" s="96"/>
      <c r="AL673" s="96"/>
      <c r="AM673" s="262"/>
      <c r="AN673" s="96"/>
      <c r="AO673" s="264"/>
      <c r="AP673" s="96"/>
      <c r="AQ673" s="96"/>
      <c r="AR673" s="96"/>
      <c r="AS673" s="96"/>
      <c r="AT673" s="96"/>
      <c r="AU673" s="96"/>
      <c r="AV673" s="96"/>
      <c r="AW673" s="96"/>
      <c r="AX673" s="96"/>
      <c r="AY673" s="96"/>
      <c r="AZ673" s="96"/>
      <c r="BA673" s="96"/>
      <c r="BB673" s="96"/>
      <c r="BC673" s="96"/>
      <c r="BD673" s="96"/>
      <c r="BE673" s="96"/>
      <c r="BF673" s="96"/>
      <c r="BG673" s="96"/>
      <c r="BH673" s="96"/>
      <c r="BI673" s="96"/>
      <c r="BJ673" s="96"/>
      <c r="BK673" s="96"/>
      <c r="BL673" s="96"/>
      <c r="BM673" s="96"/>
      <c r="BN673" s="96"/>
      <c r="BO673" s="96"/>
      <c r="BP673" s="96"/>
      <c r="BQ673" s="96"/>
      <c r="BR673" s="96"/>
      <c r="BS673" s="96"/>
      <c r="BT673" s="96"/>
      <c r="BU673" s="96"/>
      <c r="BV673" s="96"/>
      <c r="BW673" s="96"/>
      <c r="BX673" s="96"/>
      <c r="BY673" s="96"/>
      <c r="BZ673" s="96"/>
      <c r="CA673" s="96"/>
      <c r="CB673" s="96"/>
      <c r="CC673" s="96"/>
      <c r="CD673" s="96"/>
      <c r="CE673" s="96"/>
      <c r="CF673" s="96"/>
    </row>
    <row r="674" spans="1:84" ht="13.2">
      <c r="A674" s="96"/>
      <c r="B674" s="96"/>
      <c r="C674" s="96"/>
      <c r="D674" s="96"/>
      <c r="E674" s="96"/>
      <c r="F674" s="124"/>
      <c r="G674" s="96"/>
      <c r="H674" s="96"/>
      <c r="I674" s="96"/>
      <c r="J674" s="96"/>
      <c r="K674" s="96"/>
      <c r="L674" s="96"/>
      <c r="M674" s="96"/>
      <c r="N674" s="96"/>
      <c r="O674" s="96"/>
      <c r="P674" s="96"/>
      <c r="Q674" s="96"/>
      <c r="R674" s="96"/>
      <c r="S674" s="96"/>
      <c r="T674" s="96"/>
      <c r="U674" s="96"/>
      <c r="V674" s="96"/>
      <c r="W674" s="96"/>
      <c r="X674" s="96"/>
      <c r="Y674" s="96"/>
      <c r="Z674" s="96"/>
      <c r="AA674" s="96"/>
      <c r="AB674" s="96"/>
      <c r="AC674" s="96"/>
      <c r="AD674" s="96"/>
      <c r="AE674" s="96"/>
      <c r="AF674" s="96"/>
      <c r="AG674" s="96"/>
      <c r="AH674" s="96"/>
      <c r="AI674" s="96"/>
      <c r="AJ674" s="96"/>
      <c r="AK674" s="96"/>
      <c r="AL674" s="96"/>
      <c r="AM674" s="262"/>
      <c r="AN674" s="96"/>
      <c r="AO674" s="264"/>
      <c r="AP674" s="96"/>
      <c r="AQ674" s="96"/>
      <c r="AR674" s="96"/>
      <c r="AS674" s="96"/>
      <c r="AT674" s="96"/>
      <c r="AU674" s="96"/>
      <c r="AV674" s="96"/>
      <c r="AW674" s="96"/>
      <c r="AX674" s="96"/>
      <c r="AY674" s="96"/>
      <c r="AZ674" s="96"/>
      <c r="BA674" s="96"/>
      <c r="BB674" s="96"/>
      <c r="BC674" s="96"/>
      <c r="BD674" s="96"/>
      <c r="BE674" s="96"/>
      <c r="BF674" s="96"/>
      <c r="BG674" s="96"/>
      <c r="BH674" s="96"/>
      <c r="BI674" s="96"/>
      <c r="BJ674" s="96"/>
      <c r="BK674" s="96"/>
      <c r="BL674" s="96"/>
      <c r="BM674" s="96"/>
      <c r="BN674" s="96"/>
      <c r="BO674" s="96"/>
      <c r="BP674" s="96"/>
      <c r="BQ674" s="96"/>
      <c r="BR674" s="96"/>
      <c r="BS674" s="96"/>
      <c r="BT674" s="96"/>
      <c r="BU674" s="96"/>
      <c r="BV674" s="96"/>
      <c r="BW674" s="96"/>
      <c r="BX674" s="96"/>
      <c r="BY674" s="96"/>
      <c r="BZ674" s="96"/>
      <c r="CA674" s="96"/>
      <c r="CB674" s="96"/>
      <c r="CC674" s="96"/>
      <c r="CD674" s="96"/>
      <c r="CE674" s="96"/>
      <c r="CF674" s="96"/>
    </row>
    <row r="675" spans="1:84" ht="13.2">
      <c r="A675" s="96"/>
      <c r="B675" s="96"/>
      <c r="C675" s="96"/>
      <c r="D675" s="96"/>
      <c r="E675" s="96"/>
      <c r="F675" s="124"/>
      <c r="G675" s="96"/>
      <c r="H675" s="96"/>
      <c r="I675" s="96"/>
      <c r="J675" s="96"/>
      <c r="K675" s="96"/>
      <c r="L675" s="96"/>
      <c r="M675" s="96"/>
      <c r="N675" s="96"/>
      <c r="O675" s="96"/>
      <c r="P675" s="96"/>
      <c r="Q675" s="96"/>
      <c r="R675" s="96"/>
      <c r="S675" s="96"/>
      <c r="T675" s="96"/>
      <c r="U675" s="96"/>
      <c r="V675" s="96"/>
      <c r="W675" s="96"/>
      <c r="X675" s="96"/>
      <c r="Y675" s="96"/>
      <c r="Z675" s="96"/>
      <c r="AA675" s="96"/>
      <c r="AB675" s="96"/>
      <c r="AC675" s="96"/>
      <c r="AD675" s="96"/>
      <c r="AE675" s="96"/>
      <c r="AF675" s="96"/>
      <c r="AG675" s="96"/>
      <c r="AH675" s="96"/>
      <c r="AI675" s="96"/>
      <c r="AJ675" s="96"/>
      <c r="AK675" s="96"/>
      <c r="AL675" s="96"/>
      <c r="AM675" s="262"/>
      <c r="AN675" s="96"/>
      <c r="AO675" s="264"/>
      <c r="AP675" s="96"/>
      <c r="AQ675" s="96"/>
      <c r="AR675" s="96"/>
      <c r="AS675" s="96"/>
      <c r="AT675" s="96"/>
      <c r="AU675" s="96"/>
      <c r="AV675" s="96"/>
      <c r="AW675" s="96"/>
      <c r="AX675" s="96"/>
      <c r="AY675" s="96"/>
      <c r="AZ675" s="96"/>
      <c r="BA675" s="96"/>
      <c r="BB675" s="96"/>
      <c r="BC675" s="96"/>
      <c r="BD675" s="96"/>
      <c r="BE675" s="96"/>
      <c r="BF675" s="96"/>
      <c r="BG675" s="96"/>
      <c r="BH675" s="96"/>
      <c r="BI675" s="96"/>
      <c r="BJ675" s="96"/>
      <c r="BK675" s="96"/>
      <c r="BL675" s="96"/>
      <c r="BM675" s="96"/>
      <c r="BN675" s="96"/>
      <c r="BO675" s="96"/>
      <c r="BP675" s="96"/>
      <c r="BQ675" s="96"/>
      <c r="BR675" s="96"/>
      <c r="BS675" s="96"/>
      <c r="BT675" s="96"/>
      <c r="BU675" s="96"/>
      <c r="BV675" s="96"/>
      <c r="BW675" s="96"/>
      <c r="BX675" s="96"/>
      <c r="BY675" s="96"/>
      <c r="BZ675" s="96"/>
      <c r="CA675" s="96"/>
      <c r="CB675" s="96"/>
      <c r="CC675" s="96"/>
      <c r="CD675" s="96"/>
      <c r="CE675" s="96"/>
      <c r="CF675" s="96"/>
    </row>
    <row r="676" spans="1:84" ht="13.2">
      <c r="A676" s="96"/>
      <c r="B676" s="96"/>
      <c r="C676" s="96"/>
      <c r="D676" s="96"/>
      <c r="E676" s="96"/>
      <c r="F676" s="124"/>
      <c r="G676" s="96"/>
      <c r="H676" s="96"/>
      <c r="I676" s="96"/>
      <c r="J676" s="96"/>
      <c r="K676" s="96"/>
      <c r="L676" s="96"/>
      <c r="M676" s="96"/>
      <c r="N676" s="96"/>
      <c r="O676" s="96"/>
      <c r="P676" s="96"/>
      <c r="Q676" s="96"/>
      <c r="R676" s="96"/>
      <c r="S676" s="96"/>
      <c r="T676" s="96"/>
      <c r="U676" s="96"/>
      <c r="V676" s="96"/>
      <c r="W676" s="96"/>
      <c r="X676" s="96"/>
      <c r="Y676" s="96"/>
      <c r="Z676" s="96"/>
      <c r="AA676" s="96"/>
      <c r="AB676" s="96"/>
      <c r="AC676" s="96"/>
      <c r="AD676" s="96"/>
      <c r="AE676" s="96"/>
      <c r="AF676" s="96"/>
      <c r="AG676" s="96"/>
      <c r="AH676" s="96"/>
      <c r="AI676" s="96"/>
      <c r="AJ676" s="96"/>
      <c r="AK676" s="96"/>
      <c r="AL676" s="96"/>
      <c r="AM676" s="262"/>
      <c r="AN676" s="96"/>
      <c r="AO676" s="264"/>
      <c r="AP676" s="96"/>
      <c r="AQ676" s="96"/>
      <c r="AR676" s="96"/>
      <c r="AS676" s="96"/>
      <c r="AT676" s="96"/>
      <c r="AU676" s="96"/>
      <c r="AV676" s="96"/>
      <c r="AW676" s="96"/>
      <c r="AX676" s="96"/>
      <c r="AY676" s="96"/>
      <c r="AZ676" s="96"/>
      <c r="BA676" s="96"/>
      <c r="BB676" s="96"/>
      <c r="BC676" s="96"/>
      <c r="BD676" s="96"/>
      <c r="BE676" s="96"/>
      <c r="BF676" s="96"/>
      <c r="BG676" s="96"/>
      <c r="BH676" s="96"/>
      <c r="BI676" s="96"/>
      <c r="BJ676" s="96"/>
      <c r="BK676" s="96"/>
      <c r="BL676" s="96"/>
      <c r="BM676" s="96"/>
      <c r="BN676" s="96"/>
      <c r="BO676" s="96"/>
      <c r="BP676" s="96"/>
      <c r="BQ676" s="96"/>
      <c r="BR676" s="96"/>
      <c r="BS676" s="96"/>
      <c r="BT676" s="96"/>
      <c r="BU676" s="96"/>
      <c r="BV676" s="96"/>
      <c r="BW676" s="96"/>
      <c r="BX676" s="96"/>
      <c r="BY676" s="96"/>
      <c r="BZ676" s="96"/>
      <c r="CA676" s="96"/>
      <c r="CB676" s="96"/>
      <c r="CC676" s="96"/>
      <c r="CD676" s="96"/>
      <c r="CE676" s="96"/>
      <c r="CF676" s="96"/>
    </row>
    <row r="677" spans="1:84" ht="13.2">
      <c r="A677" s="96"/>
      <c r="B677" s="96"/>
      <c r="C677" s="96"/>
      <c r="D677" s="96"/>
      <c r="E677" s="96"/>
      <c r="F677" s="124"/>
      <c r="G677" s="96"/>
      <c r="H677" s="96"/>
      <c r="I677" s="96"/>
      <c r="J677" s="96"/>
      <c r="K677" s="96"/>
      <c r="L677" s="96"/>
      <c r="M677" s="96"/>
      <c r="N677" s="96"/>
      <c r="O677" s="96"/>
      <c r="P677" s="96"/>
      <c r="Q677" s="96"/>
      <c r="R677" s="96"/>
      <c r="S677" s="96"/>
      <c r="T677" s="96"/>
      <c r="U677" s="96"/>
      <c r="V677" s="96"/>
      <c r="W677" s="96"/>
      <c r="X677" s="96"/>
      <c r="Y677" s="96"/>
      <c r="Z677" s="96"/>
      <c r="AA677" s="96"/>
      <c r="AB677" s="96"/>
      <c r="AC677" s="96"/>
      <c r="AD677" s="96"/>
      <c r="AE677" s="96"/>
      <c r="AF677" s="96"/>
      <c r="AG677" s="96"/>
      <c r="AH677" s="96"/>
      <c r="AI677" s="96"/>
      <c r="AJ677" s="96"/>
      <c r="AK677" s="96"/>
      <c r="AL677" s="96"/>
      <c r="AM677" s="262"/>
      <c r="AN677" s="96"/>
      <c r="AO677" s="264"/>
      <c r="AP677" s="96"/>
      <c r="AQ677" s="96"/>
      <c r="AR677" s="96"/>
      <c r="AS677" s="96"/>
      <c r="AT677" s="96"/>
      <c r="AU677" s="96"/>
      <c r="AV677" s="96"/>
      <c r="AW677" s="96"/>
      <c r="AX677" s="96"/>
      <c r="AY677" s="96"/>
      <c r="AZ677" s="96"/>
      <c r="BA677" s="96"/>
      <c r="BB677" s="96"/>
      <c r="BC677" s="96"/>
      <c r="BD677" s="96"/>
      <c r="BE677" s="96"/>
      <c r="BF677" s="96"/>
      <c r="BG677" s="96"/>
      <c r="BH677" s="96"/>
      <c r="BI677" s="96"/>
      <c r="BJ677" s="96"/>
      <c r="BK677" s="96"/>
      <c r="BL677" s="96"/>
      <c r="BM677" s="96"/>
      <c r="BN677" s="96"/>
      <c r="BO677" s="96"/>
      <c r="BP677" s="96"/>
      <c r="BQ677" s="96"/>
      <c r="BR677" s="96"/>
      <c r="BS677" s="96"/>
      <c r="BT677" s="96"/>
      <c r="BU677" s="96"/>
      <c r="BV677" s="96"/>
      <c r="BW677" s="96"/>
      <c r="BX677" s="96"/>
      <c r="BY677" s="96"/>
      <c r="BZ677" s="96"/>
      <c r="CA677" s="96"/>
      <c r="CB677" s="96"/>
      <c r="CC677" s="96"/>
      <c r="CD677" s="96"/>
      <c r="CE677" s="96"/>
      <c r="CF677" s="96"/>
    </row>
    <row r="678" spans="1:84" ht="13.2">
      <c r="A678" s="96"/>
      <c r="B678" s="96"/>
      <c r="C678" s="96"/>
      <c r="D678" s="96"/>
      <c r="E678" s="96"/>
      <c r="F678" s="124"/>
      <c r="G678" s="96"/>
      <c r="H678" s="96"/>
      <c r="I678" s="96"/>
      <c r="J678" s="96"/>
      <c r="K678" s="96"/>
      <c r="L678" s="96"/>
      <c r="M678" s="96"/>
      <c r="N678" s="96"/>
      <c r="O678" s="96"/>
      <c r="P678" s="96"/>
      <c r="Q678" s="96"/>
      <c r="R678" s="96"/>
      <c r="S678" s="96"/>
      <c r="T678" s="96"/>
      <c r="U678" s="96"/>
      <c r="V678" s="96"/>
      <c r="W678" s="96"/>
      <c r="X678" s="96"/>
      <c r="Y678" s="96"/>
      <c r="Z678" s="96"/>
      <c r="AA678" s="96"/>
      <c r="AB678" s="96"/>
      <c r="AC678" s="96"/>
      <c r="AD678" s="96"/>
      <c r="AE678" s="96"/>
      <c r="AF678" s="96"/>
      <c r="AG678" s="96"/>
      <c r="AH678" s="96"/>
      <c r="AI678" s="96"/>
      <c r="AJ678" s="96"/>
      <c r="AK678" s="96"/>
      <c r="AL678" s="96"/>
      <c r="AM678" s="262"/>
      <c r="AN678" s="96"/>
      <c r="AO678" s="264"/>
      <c r="AP678" s="96"/>
      <c r="AQ678" s="96"/>
      <c r="AR678" s="96"/>
      <c r="AS678" s="96"/>
      <c r="AT678" s="96"/>
      <c r="AU678" s="96"/>
      <c r="AV678" s="96"/>
      <c r="AW678" s="96"/>
      <c r="AX678" s="96"/>
      <c r="AY678" s="96"/>
      <c r="AZ678" s="96"/>
      <c r="BA678" s="96"/>
      <c r="BB678" s="96"/>
      <c r="BC678" s="96"/>
      <c r="BD678" s="96"/>
      <c r="BE678" s="96"/>
      <c r="BF678" s="96"/>
      <c r="BG678" s="96"/>
      <c r="BH678" s="96"/>
      <c r="BI678" s="96"/>
      <c r="BJ678" s="96"/>
      <c r="BK678" s="96"/>
      <c r="BL678" s="96"/>
      <c r="BM678" s="96"/>
      <c r="BN678" s="96"/>
      <c r="BO678" s="96"/>
      <c r="BP678" s="96"/>
      <c r="BQ678" s="96"/>
      <c r="BR678" s="96"/>
      <c r="BS678" s="96"/>
      <c r="BT678" s="96"/>
      <c r="BU678" s="96"/>
      <c r="BV678" s="96"/>
      <c r="BW678" s="96"/>
      <c r="BX678" s="96"/>
      <c r="BY678" s="96"/>
      <c r="BZ678" s="96"/>
      <c r="CA678" s="96"/>
      <c r="CB678" s="96"/>
      <c r="CC678" s="96"/>
      <c r="CD678" s="96"/>
      <c r="CE678" s="96"/>
      <c r="CF678" s="96"/>
    </row>
    <row r="679" spans="1:84" ht="13.2">
      <c r="A679" s="96"/>
      <c r="B679" s="96"/>
      <c r="C679" s="96"/>
      <c r="D679" s="96"/>
      <c r="E679" s="96"/>
      <c r="F679" s="124"/>
      <c r="G679" s="96"/>
      <c r="H679" s="96"/>
      <c r="I679" s="96"/>
      <c r="J679" s="96"/>
      <c r="K679" s="96"/>
      <c r="L679" s="96"/>
      <c r="M679" s="96"/>
      <c r="N679" s="96"/>
      <c r="O679" s="96"/>
      <c r="P679" s="96"/>
      <c r="Q679" s="96"/>
      <c r="R679" s="96"/>
      <c r="S679" s="96"/>
      <c r="T679" s="96"/>
      <c r="U679" s="96"/>
      <c r="V679" s="96"/>
      <c r="W679" s="96"/>
      <c r="X679" s="96"/>
      <c r="Y679" s="96"/>
      <c r="Z679" s="96"/>
      <c r="AA679" s="96"/>
      <c r="AB679" s="96"/>
      <c r="AC679" s="96"/>
      <c r="AD679" s="96"/>
      <c r="AE679" s="96"/>
      <c r="AF679" s="96"/>
      <c r="AG679" s="96"/>
      <c r="AH679" s="96"/>
      <c r="AI679" s="96"/>
      <c r="AJ679" s="96"/>
      <c r="AK679" s="96"/>
      <c r="AL679" s="96"/>
      <c r="AM679" s="262"/>
      <c r="AN679" s="96"/>
      <c r="AO679" s="264"/>
      <c r="AP679" s="96"/>
      <c r="AQ679" s="96"/>
      <c r="AR679" s="96"/>
      <c r="AS679" s="96"/>
      <c r="AT679" s="96"/>
      <c r="AU679" s="96"/>
      <c r="AV679" s="96"/>
      <c r="AW679" s="96"/>
      <c r="AX679" s="96"/>
      <c r="AY679" s="96"/>
      <c r="AZ679" s="96"/>
      <c r="BA679" s="96"/>
      <c r="BB679" s="96"/>
      <c r="BC679" s="96"/>
      <c r="BD679" s="96"/>
      <c r="BE679" s="96"/>
      <c r="BF679" s="96"/>
      <c r="BG679" s="96"/>
      <c r="BH679" s="96"/>
      <c r="BI679" s="96"/>
      <c r="BJ679" s="96"/>
      <c r="BK679" s="96"/>
      <c r="BL679" s="96"/>
      <c r="BM679" s="96"/>
      <c r="BN679" s="96"/>
      <c r="BO679" s="96"/>
      <c r="BP679" s="96"/>
      <c r="BQ679" s="96"/>
      <c r="BR679" s="96"/>
      <c r="BS679" s="96"/>
      <c r="BT679" s="96"/>
      <c r="BU679" s="96"/>
      <c r="BV679" s="96"/>
      <c r="BW679" s="96"/>
      <c r="BX679" s="96"/>
      <c r="BY679" s="96"/>
      <c r="BZ679" s="96"/>
      <c r="CA679" s="96"/>
      <c r="CB679" s="96"/>
      <c r="CC679" s="96"/>
      <c r="CD679" s="96"/>
      <c r="CE679" s="96"/>
      <c r="CF679" s="96"/>
    </row>
    <row r="680" spans="1:84" ht="13.2">
      <c r="A680" s="96"/>
      <c r="B680" s="96"/>
      <c r="C680" s="96"/>
      <c r="D680" s="96"/>
      <c r="E680" s="96"/>
      <c r="F680" s="124"/>
      <c r="G680" s="96"/>
      <c r="H680" s="96"/>
      <c r="I680" s="96"/>
      <c r="J680" s="96"/>
      <c r="K680" s="96"/>
      <c r="L680" s="96"/>
      <c r="M680" s="96"/>
      <c r="N680" s="96"/>
      <c r="O680" s="96"/>
      <c r="P680" s="96"/>
      <c r="Q680" s="96"/>
      <c r="R680" s="96"/>
      <c r="S680" s="96"/>
      <c r="T680" s="96"/>
      <c r="U680" s="96"/>
      <c r="V680" s="96"/>
      <c r="W680" s="96"/>
      <c r="X680" s="96"/>
      <c r="Y680" s="96"/>
      <c r="Z680" s="96"/>
      <c r="AA680" s="96"/>
      <c r="AB680" s="96"/>
      <c r="AC680" s="96"/>
      <c r="AD680" s="96"/>
      <c r="AE680" s="96"/>
      <c r="AF680" s="96"/>
      <c r="AG680" s="96"/>
      <c r="AH680" s="96"/>
      <c r="AI680" s="96"/>
      <c r="AJ680" s="96"/>
      <c r="AK680" s="96"/>
      <c r="AL680" s="96"/>
      <c r="AM680" s="262"/>
      <c r="AN680" s="96"/>
      <c r="AO680" s="264"/>
      <c r="AP680" s="96"/>
      <c r="AQ680" s="96"/>
      <c r="AR680" s="96"/>
      <c r="AS680" s="96"/>
      <c r="AT680" s="96"/>
      <c r="AU680" s="96"/>
      <c r="AV680" s="96"/>
      <c r="AW680" s="96"/>
      <c r="AX680" s="96"/>
      <c r="AY680" s="96"/>
      <c r="AZ680" s="96"/>
      <c r="BA680" s="96"/>
      <c r="BB680" s="96"/>
      <c r="BC680" s="96"/>
      <c r="BD680" s="96"/>
      <c r="BE680" s="96"/>
      <c r="BF680" s="96"/>
      <c r="BG680" s="96"/>
      <c r="BH680" s="96"/>
      <c r="BI680" s="96"/>
      <c r="BJ680" s="96"/>
      <c r="BK680" s="96"/>
      <c r="BL680" s="96"/>
      <c r="BM680" s="96"/>
      <c r="BN680" s="96"/>
      <c r="BO680" s="96"/>
      <c r="BP680" s="96"/>
      <c r="BQ680" s="96"/>
      <c r="BR680" s="96"/>
      <c r="BS680" s="96"/>
      <c r="BT680" s="96"/>
      <c r="BU680" s="96"/>
      <c r="BV680" s="96"/>
      <c r="BW680" s="96"/>
      <c r="BX680" s="96"/>
      <c r="BY680" s="96"/>
      <c r="BZ680" s="96"/>
      <c r="CA680" s="96"/>
      <c r="CB680" s="96"/>
      <c r="CC680" s="96"/>
      <c r="CD680" s="96"/>
      <c r="CE680" s="96"/>
      <c r="CF680" s="96"/>
    </row>
    <row r="681" spans="1:84" ht="13.2">
      <c r="A681" s="96"/>
      <c r="B681" s="96"/>
      <c r="C681" s="96"/>
      <c r="D681" s="96"/>
      <c r="E681" s="96"/>
      <c r="F681" s="124"/>
      <c r="G681" s="96"/>
      <c r="H681" s="96"/>
      <c r="I681" s="96"/>
      <c r="J681" s="96"/>
      <c r="K681" s="96"/>
      <c r="L681" s="96"/>
      <c r="M681" s="96"/>
      <c r="N681" s="96"/>
      <c r="O681" s="96"/>
      <c r="P681" s="96"/>
      <c r="Q681" s="96"/>
      <c r="R681" s="96"/>
      <c r="S681" s="96"/>
      <c r="T681" s="96"/>
      <c r="U681" s="96"/>
      <c r="V681" s="96"/>
      <c r="W681" s="96"/>
      <c r="X681" s="96"/>
      <c r="Y681" s="96"/>
      <c r="Z681" s="96"/>
      <c r="AA681" s="96"/>
      <c r="AB681" s="96"/>
      <c r="AC681" s="96"/>
      <c r="AD681" s="96"/>
      <c r="AE681" s="96"/>
      <c r="AF681" s="96"/>
      <c r="AG681" s="96"/>
      <c r="AH681" s="96"/>
      <c r="AI681" s="96"/>
      <c r="AJ681" s="96"/>
      <c r="AK681" s="96"/>
      <c r="AL681" s="96"/>
      <c r="AM681" s="262"/>
      <c r="AN681" s="96"/>
      <c r="AO681" s="264"/>
      <c r="AP681" s="96"/>
      <c r="AQ681" s="96"/>
      <c r="AR681" s="96"/>
      <c r="AS681" s="96"/>
      <c r="AT681" s="96"/>
      <c r="AU681" s="96"/>
      <c r="AV681" s="96"/>
      <c r="AW681" s="96"/>
      <c r="AX681" s="96"/>
      <c r="AY681" s="96"/>
      <c r="AZ681" s="96"/>
      <c r="BA681" s="96"/>
      <c r="BB681" s="96"/>
      <c r="BC681" s="96"/>
      <c r="BD681" s="96"/>
      <c r="BE681" s="96"/>
      <c r="BF681" s="96"/>
      <c r="BG681" s="96"/>
      <c r="BH681" s="96"/>
      <c r="BI681" s="96"/>
      <c r="BJ681" s="96"/>
      <c r="BK681" s="96"/>
      <c r="BL681" s="96"/>
      <c r="BM681" s="96"/>
      <c r="BN681" s="96"/>
      <c r="BO681" s="96"/>
      <c r="BP681" s="96"/>
      <c r="BQ681" s="96"/>
      <c r="BR681" s="96"/>
      <c r="BS681" s="96"/>
      <c r="BT681" s="96"/>
      <c r="BU681" s="96"/>
      <c r="BV681" s="96"/>
      <c r="BW681" s="96"/>
      <c r="BX681" s="96"/>
      <c r="BY681" s="96"/>
      <c r="BZ681" s="96"/>
      <c r="CA681" s="96"/>
      <c r="CB681" s="96"/>
      <c r="CC681" s="96"/>
      <c r="CD681" s="96"/>
      <c r="CE681" s="96"/>
      <c r="CF681" s="96"/>
    </row>
    <row r="682" spans="1:84" ht="13.2">
      <c r="A682" s="96"/>
      <c r="B682" s="96"/>
      <c r="C682" s="96"/>
      <c r="D682" s="96"/>
      <c r="E682" s="96"/>
      <c r="F682" s="124"/>
      <c r="G682" s="96"/>
      <c r="H682" s="96"/>
      <c r="I682" s="96"/>
      <c r="J682" s="96"/>
      <c r="K682" s="96"/>
      <c r="L682" s="96"/>
      <c r="M682" s="96"/>
      <c r="N682" s="96"/>
      <c r="O682" s="96"/>
      <c r="P682" s="96"/>
      <c r="Q682" s="96"/>
      <c r="R682" s="96"/>
      <c r="S682" s="96"/>
      <c r="T682" s="96"/>
      <c r="U682" s="96"/>
      <c r="V682" s="96"/>
      <c r="W682" s="96"/>
      <c r="X682" s="96"/>
      <c r="Y682" s="96"/>
      <c r="Z682" s="96"/>
      <c r="AA682" s="96"/>
      <c r="AB682" s="96"/>
      <c r="AC682" s="96"/>
      <c r="AD682" s="96"/>
      <c r="AE682" s="96"/>
      <c r="AF682" s="96"/>
      <c r="AG682" s="96"/>
      <c r="AH682" s="96"/>
      <c r="AI682" s="96"/>
      <c r="AJ682" s="96"/>
      <c r="AK682" s="96"/>
      <c r="AL682" s="96"/>
      <c r="AM682" s="262"/>
      <c r="AN682" s="96"/>
      <c r="AO682" s="264"/>
      <c r="AP682" s="96"/>
      <c r="AQ682" s="96"/>
      <c r="AR682" s="96"/>
      <c r="AS682" s="96"/>
      <c r="AT682" s="96"/>
      <c r="AU682" s="96"/>
      <c r="AV682" s="96"/>
      <c r="AW682" s="96"/>
      <c r="AX682" s="96"/>
      <c r="AY682" s="96"/>
      <c r="AZ682" s="96"/>
      <c r="BA682" s="96"/>
      <c r="BB682" s="96"/>
      <c r="BC682" s="96"/>
      <c r="BD682" s="96"/>
      <c r="BE682" s="96"/>
      <c r="BF682" s="96"/>
      <c r="BG682" s="96"/>
      <c r="BH682" s="96"/>
      <c r="BI682" s="96"/>
      <c r="BJ682" s="96"/>
      <c r="BK682" s="96"/>
      <c r="BL682" s="96"/>
      <c r="BM682" s="96"/>
      <c r="BN682" s="96"/>
      <c r="BO682" s="96"/>
      <c r="BP682" s="96"/>
      <c r="BQ682" s="96"/>
      <c r="BR682" s="96"/>
      <c r="BS682" s="96"/>
      <c r="BT682" s="96"/>
      <c r="BU682" s="96"/>
      <c r="BV682" s="96"/>
      <c r="BW682" s="96"/>
      <c r="BX682" s="96"/>
      <c r="BY682" s="96"/>
      <c r="BZ682" s="96"/>
      <c r="CA682" s="96"/>
      <c r="CB682" s="96"/>
      <c r="CC682" s="96"/>
      <c r="CD682" s="96"/>
      <c r="CE682" s="96"/>
      <c r="CF682" s="96"/>
    </row>
    <row r="683" spans="1:84" ht="13.2">
      <c r="A683" s="96"/>
      <c r="B683" s="96"/>
      <c r="C683" s="96"/>
      <c r="D683" s="96"/>
      <c r="E683" s="96"/>
      <c r="F683" s="124"/>
      <c r="G683" s="96"/>
      <c r="H683" s="96"/>
      <c r="I683" s="96"/>
      <c r="J683" s="96"/>
      <c r="K683" s="96"/>
      <c r="L683" s="96"/>
      <c r="M683" s="96"/>
      <c r="N683" s="96"/>
      <c r="O683" s="96"/>
      <c r="P683" s="96"/>
      <c r="Q683" s="96"/>
      <c r="R683" s="96"/>
      <c r="S683" s="96"/>
      <c r="T683" s="96"/>
      <c r="U683" s="96"/>
      <c r="V683" s="96"/>
      <c r="W683" s="96"/>
      <c r="X683" s="96"/>
      <c r="Y683" s="96"/>
      <c r="Z683" s="96"/>
      <c r="AA683" s="96"/>
      <c r="AB683" s="96"/>
      <c r="AC683" s="96"/>
      <c r="AD683" s="96"/>
      <c r="AE683" s="96"/>
      <c r="AF683" s="96"/>
      <c r="AG683" s="96"/>
      <c r="AH683" s="96"/>
      <c r="AI683" s="96"/>
      <c r="AJ683" s="96"/>
      <c r="AK683" s="96"/>
      <c r="AL683" s="96"/>
      <c r="AM683" s="262"/>
      <c r="AN683" s="96"/>
      <c r="AO683" s="264"/>
      <c r="AP683" s="96"/>
      <c r="AQ683" s="96"/>
      <c r="AR683" s="96"/>
      <c r="AS683" s="96"/>
      <c r="AT683" s="96"/>
      <c r="AU683" s="96"/>
      <c r="AV683" s="96"/>
      <c r="AW683" s="96"/>
      <c r="AX683" s="96"/>
      <c r="AY683" s="96"/>
      <c r="AZ683" s="96"/>
      <c r="BA683" s="96"/>
      <c r="BB683" s="96"/>
      <c r="BC683" s="96"/>
      <c r="BD683" s="96"/>
      <c r="BE683" s="96"/>
      <c r="BF683" s="96"/>
      <c r="BG683" s="96"/>
      <c r="BH683" s="96"/>
      <c r="BI683" s="96"/>
      <c r="BJ683" s="96"/>
      <c r="BK683" s="96"/>
      <c r="BL683" s="96"/>
      <c r="BM683" s="96"/>
      <c r="BN683" s="96"/>
      <c r="BO683" s="96"/>
      <c r="BP683" s="96"/>
      <c r="BQ683" s="96"/>
      <c r="BR683" s="96"/>
      <c r="BS683" s="96"/>
      <c r="BT683" s="96"/>
      <c r="BU683" s="96"/>
      <c r="BV683" s="96"/>
      <c r="BW683" s="96"/>
      <c r="BX683" s="96"/>
      <c r="BY683" s="96"/>
      <c r="BZ683" s="96"/>
      <c r="CA683" s="96"/>
      <c r="CB683" s="96"/>
      <c r="CC683" s="96"/>
      <c r="CD683" s="96"/>
      <c r="CE683" s="96"/>
      <c r="CF683" s="96"/>
    </row>
    <row r="684" spans="1:84" ht="13.2">
      <c r="A684" s="96"/>
      <c r="B684" s="96"/>
      <c r="C684" s="96"/>
      <c r="D684" s="96"/>
      <c r="E684" s="96"/>
      <c r="F684" s="124"/>
      <c r="G684" s="96"/>
      <c r="H684" s="96"/>
      <c r="I684" s="96"/>
      <c r="J684" s="96"/>
      <c r="K684" s="96"/>
      <c r="L684" s="96"/>
      <c r="M684" s="96"/>
      <c r="N684" s="96"/>
      <c r="O684" s="96"/>
      <c r="P684" s="96"/>
      <c r="Q684" s="96"/>
      <c r="R684" s="96"/>
      <c r="S684" s="96"/>
      <c r="T684" s="96"/>
      <c r="U684" s="96"/>
      <c r="V684" s="96"/>
      <c r="W684" s="96"/>
      <c r="X684" s="96"/>
      <c r="Y684" s="96"/>
      <c r="Z684" s="96"/>
      <c r="AA684" s="96"/>
      <c r="AB684" s="96"/>
      <c r="AC684" s="96"/>
      <c r="AD684" s="96"/>
      <c r="AE684" s="96"/>
      <c r="AF684" s="96"/>
      <c r="AG684" s="96"/>
      <c r="AH684" s="96"/>
      <c r="AI684" s="96"/>
      <c r="AJ684" s="96"/>
      <c r="AK684" s="96"/>
      <c r="AL684" s="96"/>
      <c r="AM684" s="262"/>
      <c r="AN684" s="96"/>
      <c r="AO684" s="264"/>
      <c r="AP684" s="96"/>
      <c r="AQ684" s="96"/>
      <c r="AR684" s="96"/>
      <c r="AS684" s="96"/>
      <c r="AT684" s="96"/>
      <c r="AU684" s="96"/>
      <c r="AV684" s="96"/>
      <c r="AW684" s="96"/>
      <c r="AX684" s="96"/>
      <c r="AY684" s="96"/>
      <c r="AZ684" s="96"/>
      <c r="BA684" s="96"/>
      <c r="BB684" s="96"/>
      <c r="BC684" s="96"/>
      <c r="BD684" s="96"/>
      <c r="BE684" s="96"/>
      <c r="BF684" s="96"/>
      <c r="BG684" s="96"/>
      <c r="BH684" s="96"/>
      <c r="BI684" s="96"/>
      <c r="BJ684" s="96"/>
      <c r="BK684" s="96"/>
      <c r="BL684" s="96"/>
      <c r="BM684" s="96"/>
      <c r="BN684" s="96"/>
      <c r="BO684" s="96"/>
      <c r="BP684" s="96"/>
      <c r="BQ684" s="96"/>
      <c r="BR684" s="96"/>
      <c r="BS684" s="96"/>
      <c r="BT684" s="96"/>
      <c r="BU684" s="96"/>
      <c r="BV684" s="96"/>
      <c r="BW684" s="96"/>
      <c r="BX684" s="96"/>
      <c r="BY684" s="96"/>
      <c r="BZ684" s="96"/>
      <c r="CA684" s="96"/>
      <c r="CB684" s="96"/>
      <c r="CC684" s="96"/>
      <c r="CD684" s="96"/>
      <c r="CE684" s="96"/>
      <c r="CF684" s="96"/>
    </row>
    <row r="685" spans="1:84" ht="13.2">
      <c r="A685" s="96"/>
      <c r="B685" s="96"/>
      <c r="C685" s="96"/>
      <c r="D685" s="96"/>
      <c r="E685" s="96"/>
      <c r="F685" s="124"/>
      <c r="G685" s="96"/>
      <c r="H685" s="96"/>
      <c r="I685" s="96"/>
      <c r="J685" s="96"/>
      <c r="K685" s="96"/>
      <c r="L685" s="96"/>
      <c r="M685" s="96"/>
      <c r="N685" s="96"/>
      <c r="O685" s="96"/>
      <c r="P685" s="96"/>
      <c r="Q685" s="96"/>
      <c r="R685" s="96"/>
      <c r="S685" s="96"/>
      <c r="T685" s="96"/>
      <c r="U685" s="96"/>
      <c r="V685" s="96"/>
      <c r="W685" s="96"/>
      <c r="X685" s="96"/>
      <c r="Y685" s="96"/>
      <c r="Z685" s="96"/>
      <c r="AA685" s="96"/>
      <c r="AB685" s="96"/>
      <c r="AC685" s="96"/>
      <c r="AD685" s="96"/>
      <c r="AE685" s="96"/>
      <c r="AF685" s="96"/>
      <c r="AG685" s="96"/>
      <c r="AH685" s="96"/>
      <c r="AI685" s="96"/>
      <c r="AJ685" s="96"/>
      <c r="AK685" s="96"/>
      <c r="AL685" s="96"/>
      <c r="AM685" s="262"/>
      <c r="AN685" s="96"/>
      <c r="AO685" s="264"/>
      <c r="AP685" s="96"/>
      <c r="AQ685" s="96"/>
      <c r="AR685" s="96"/>
      <c r="AS685" s="96"/>
      <c r="AT685" s="96"/>
      <c r="AU685" s="96"/>
      <c r="AV685" s="96"/>
      <c r="AW685" s="96"/>
      <c r="AX685" s="96"/>
      <c r="AY685" s="96"/>
      <c r="AZ685" s="96"/>
      <c r="BA685" s="96"/>
      <c r="BB685" s="96"/>
      <c r="BC685" s="96"/>
      <c r="BD685" s="96"/>
      <c r="BE685" s="96"/>
      <c r="BF685" s="96"/>
      <c r="BG685" s="96"/>
      <c r="BH685" s="96"/>
      <c r="BI685" s="96"/>
      <c r="BJ685" s="96"/>
      <c r="BK685" s="96"/>
      <c r="BL685" s="96"/>
      <c r="BM685" s="96"/>
      <c r="BN685" s="96"/>
      <c r="BO685" s="96"/>
      <c r="BP685" s="96"/>
      <c r="BQ685" s="96"/>
      <c r="BR685" s="96"/>
      <c r="BS685" s="96"/>
      <c r="BT685" s="96"/>
      <c r="BU685" s="96"/>
      <c r="BV685" s="96"/>
      <c r="BW685" s="96"/>
      <c r="BX685" s="96"/>
      <c r="BY685" s="96"/>
      <c r="BZ685" s="96"/>
      <c r="CA685" s="96"/>
      <c r="CB685" s="96"/>
      <c r="CC685" s="96"/>
      <c r="CD685" s="96"/>
      <c r="CE685" s="96"/>
      <c r="CF685" s="96"/>
    </row>
    <row r="686" spans="1:84" ht="13.2">
      <c r="A686" s="96"/>
      <c r="B686" s="96"/>
      <c r="C686" s="96"/>
      <c r="D686" s="96"/>
      <c r="E686" s="96"/>
      <c r="F686" s="124"/>
      <c r="G686" s="96"/>
      <c r="H686" s="96"/>
      <c r="I686" s="96"/>
      <c r="J686" s="96"/>
      <c r="K686" s="96"/>
      <c r="L686" s="96"/>
      <c r="M686" s="96"/>
      <c r="N686" s="96"/>
      <c r="O686" s="96"/>
      <c r="P686" s="96"/>
      <c r="Q686" s="96"/>
      <c r="R686" s="96"/>
      <c r="S686" s="96"/>
      <c r="T686" s="96"/>
      <c r="U686" s="96"/>
      <c r="V686" s="96"/>
      <c r="W686" s="96"/>
      <c r="X686" s="96"/>
      <c r="Y686" s="96"/>
      <c r="Z686" s="96"/>
      <c r="AA686" s="96"/>
      <c r="AB686" s="96"/>
      <c r="AC686" s="96"/>
      <c r="AD686" s="96"/>
      <c r="AE686" s="96"/>
      <c r="AF686" s="96"/>
      <c r="AG686" s="96"/>
      <c r="AH686" s="96"/>
      <c r="AI686" s="96"/>
      <c r="AJ686" s="96"/>
      <c r="AK686" s="96"/>
      <c r="AL686" s="96"/>
      <c r="AM686" s="262"/>
      <c r="AN686" s="96"/>
      <c r="AO686" s="264"/>
      <c r="AP686" s="96"/>
      <c r="AQ686" s="96"/>
      <c r="AR686" s="96"/>
      <c r="AS686" s="96"/>
      <c r="AT686" s="96"/>
      <c r="AU686" s="96"/>
      <c r="AV686" s="96"/>
      <c r="AW686" s="96"/>
      <c r="AX686" s="96"/>
      <c r="AY686" s="96"/>
      <c r="AZ686" s="96"/>
      <c r="BA686" s="96"/>
      <c r="BB686" s="96"/>
      <c r="BC686" s="96"/>
      <c r="BD686" s="96"/>
      <c r="BE686" s="96"/>
      <c r="BF686" s="96"/>
      <c r="BG686" s="96"/>
      <c r="BH686" s="96"/>
      <c r="BI686" s="96"/>
      <c r="BJ686" s="96"/>
      <c r="BK686" s="96"/>
      <c r="BL686" s="96"/>
      <c r="BM686" s="96"/>
      <c r="BN686" s="96"/>
      <c r="BO686" s="96"/>
      <c r="BP686" s="96"/>
      <c r="BQ686" s="96"/>
      <c r="BR686" s="96"/>
      <c r="BS686" s="96"/>
      <c r="BT686" s="96"/>
      <c r="BU686" s="96"/>
      <c r="BV686" s="96"/>
      <c r="BW686" s="96"/>
      <c r="BX686" s="96"/>
      <c r="BY686" s="96"/>
      <c r="BZ686" s="96"/>
      <c r="CA686" s="96"/>
      <c r="CB686" s="96"/>
      <c r="CC686" s="96"/>
      <c r="CD686" s="96"/>
      <c r="CE686" s="96"/>
      <c r="CF686" s="96"/>
    </row>
    <row r="687" spans="1:84" ht="13.2">
      <c r="A687" s="96"/>
      <c r="B687" s="96"/>
      <c r="C687" s="96"/>
      <c r="D687" s="96"/>
      <c r="E687" s="96"/>
      <c r="F687" s="124"/>
      <c r="G687" s="96"/>
      <c r="H687" s="96"/>
      <c r="I687" s="96"/>
      <c r="J687" s="96"/>
      <c r="K687" s="96"/>
      <c r="L687" s="96"/>
      <c r="M687" s="96"/>
      <c r="N687" s="96"/>
      <c r="O687" s="96"/>
      <c r="P687" s="96"/>
      <c r="Q687" s="96"/>
      <c r="R687" s="96"/>
      <c r="S687" s="96"/>
      <c r="T687" s="96"/>
      <c r="U687" s="96"/>
      <c r="V687" s="96"/>
      <c r="W687" s="96"/>
      <c r="X687" s="96"/>
      <c r="Y687" s="96"/>
      <c r="Z687" s="96"/>
      <c r="AA687" s="96"/>
      <c r="AB687" s="96"/>
      <c r="AC687" s="96"/>
      <c r="AD687" s="96"/>
      <c r="AE687" s="96"/>
      <c r="AF687" s="96"/>
      <c r="AG687" s="96"/>
      <c r="AH687" s="96"/>
      <c r="AI687" s="96"/>
      <c r="AJ687" s="96"/>
      <c r="AK687" s="96"/>
      <c r="AL687" s="96"/>
      <c r="AM687" s="262"/>
      <c r="AN687" s="96"/>
      <c r="AO687" s="264"/>
      <c r="AP687" s="96"/>
      <c r="AQ687" s="96"/>
      <c r="AR687" s="96"/>
      <c r="AS687" s="96"/>
      <c r="AT687" s="96"/>
      <c r="AU687" s="96"/>
      <c r="AV687" s="96"/>
      <c r="AW687" s="96"/>
      <c r="AX687" s="96"/>
      <c r="AY687" s="96"/>
      <c r="AZ687" s="96"/>
      <c r="BA687" s="96"/>
      <c r="BB687" s="96"/>
      <c r="BC687" s="96"/>
      <c r="BD687" s="96"/>
      <c r="BE687" s="96"/>
      <c r="BF687" s="96"/>
      <c r="BG687" s="96"/>
      <c r="BH687" s="96"/>
      <c r="BI687" s="96"/>
      <c r="BJ687" s="96"/>
      <c r="BK687" s="96"/>
      <c r="BL687" s="96"/>
      <c r="BM687" s="96"/>
      <c r="BN687" s="96"/>
      <c r="BO687" s="96"/>
      <c r="BP687" s="96"/>
      <c r="BQ687" s="96"/>
      <c r="BR687" s="96"/>
      <c r="BS687" s="96"/>
      <c r="BT687" s="96"/>
      <c r="BU687" s="96"/>
      <c r="BV687" s="96"/>
      <c r="BW687" s="96"/>
      <c r="BX687" s="96"/>
      <c r="BY687" s="96"/>
      <c r="BZ687" s="96"/>
      <c r="CA687" s="96"/>
      <c r="CB687" s="96"/>
      <c r="CC687" s="96"/>
      <c r="CD687" s="96"/>
      <c r="CE687" s="96"/>
      <c r="CF687" s="96"/>
    </row>
    <row r="688" spans="1:84" ht="13.2">
      <c r="A688" s="96"/>
      <c r="B688" s="96"/>
      <c r="C688" s="96"/>
      <c r="D688" s="96"/>
      <c r="E688" s="96"/>
      <c r="F688" s="124"/>
      <c r="G688" s="96"/>
      <c r="H688" s="96"/>
      <c r="I688" s="96"/>
      <c r="J688" s="96"/>
      <c r="K688" s="96"/>
      <c r="L688" s="96"/>
      <c r="M688" s="96"/>
      <c r="N688" s="96"/>
      <c r="O688" s="96"/>
      <c r="P688" s="96"/>
      <c r="Q688" s="96"/>
      <c r="R688" s="96"/>
      <c r="S688" s="96"/>
      <c r="T688" s="96"/>
      <c r="U688" s="96"/>
      <c r="V688" s="96"/>
      <c r="W688" s="96"/>
      <c r="X688" s="96"/>
      <c r="Y688" s="96"/>
      <c r="Z688" s="96"/>
      <c r="AA688" s="96"/>
      <c r="AB688" s="96"/>
      <c r="AC688" s="96"/>
      <c r="AD688" s="96"/>
      <c r="AE688" s="96"/>
      <c r="AF688" s="96"/>
      <c r="AG688" s="96"/>
      <c r="AH688" s="96"/>
      <c r="AI688" s="96"/>
      <c r="AJ688" s="96"/>
      <c r="AK688" s="96"/>
      <c r="AL688" s="96"/>
      <c r="AM688" s="262"/>
      <c r="AN688" s="96"/>
      <c r="AO688" s="264"/>
      <c r="AP688" s="96"/>
      <c r="AQ688" s="96"/>
      <c r="AR688" s="96"/>
      <c r="AS688" s="96"/>
      <c r="AT688" s="96"/>
      <c r="AU688" s="96"/>
      <c r="AV688" s="96"/>
      <c r="AW688" s="96"/>
      <c r="AX688" s="96"/>
      <c r="AY688" s="96"/>
      <c r="AZ688" s="96"/>
      <c r="BA688" s="96"/>
      <c r="BB688" s="96"/>
      <c r="BC688" s="96"/>
      <c r="BD688" s="96"/>
      <c r="BE688" s="96"/>
      <c r="BF688" s="96"/>
      <c r="BG688" s="96"/>
      <c r="BH688" s="96"/>
      <c r="BI688" s="96"/>
      <c r="BJ688" s="96"/>
      <c r="BK688" s="96"/>
      <c r="BL688" s="96"/>
      <c r="BM688" s="96"/>
      <c r="BN688" s="96"/>
      <c r="BO688" s="96"/>
      <c r="BP688" s="96"/>
      <c r="BQ688" s="96"/>
      <c r="BR688" s="96"/>
      <c r="BS688" s="96"/>
      <c r="BT688" s="96"/>
      <c r="BU688" s="96"/>
      <c r="BV688" s="96"/>
      <c r="BW688" s="96"/>
      <c r="BX688" s="96"/>
      <c r="BY688" s="96"/>
      <c r="BZ688" s="96"/>
      <c r="CA688" s="96"/>
      <c r="CB688" s="96"/>
      <c r="CC688" s="96"/>
      <c r="CD688" s="96"/>
      <c r="CE688" s="96"/>
      <c r="CF688" s="96"/>
    </row>
    <row r="689" spans="1:84" ht="13.2">
      <c r="A689" s="96"/>
      <c r="B689" s="96"/>
      <c r="C689" s="96"/>
      <c r="D689" s="96"/>
      <c r="E689" s="96"/>
      <c r="F689" s="124"/>
      <c r="G689" s="96"/>
      <c r="H689" s="96"/>
      <c r="I689" s="96"/>
      <c r="J689" s="96"/>
      <c r="K689" s="96"/>
      <c r="L689" s="96"/>
      <c r="M689" s="96"/>
      <c r="N689" s="96"/>
      <c r="O689" s="96"/>
      <c r="P689" s="96"/>
      <c r="Q689" s="96"/>
      <c r="R689" s="96"/>
      <c r="S689" s="96"/>
      <c r="T689" s="96"/>
      <c r="U689" s="96"/>
      <c r="V689" s="96"/>
      <c r="W689" s="96"/>
      <c r="X689" s="96"/>
      <c r="Y689" s="96"/>
      <c r="Z689" s="96"/>
      <c r="AA689" s="96"/>
      <c r="AB689" s="96"/>
      <c r="AC689" s="96"/>
      <c r="AD689" s="96"/>
      <c r="AE689" s="96"/>
      <c r="AF689" s="96"/>
      <c r="AG689" s="96"/>
      <c r="AH689" s="96"/>
      <c r="AI689" s="96"/>
      <c r="AJ689" s="96"/>
      <c r="AK689" s="96"/>
      <c r="AL689" s="96"/>
      <c r="AM689" s="262"/>
      <c r="AN689" s="96"/>
      <c r="AO689" s="264"/>
      <c r="AP689" s="96"/>
      <c r="AQ689" s="96"/>
      <c r="AR689" s="96"/>
      <c r="AS689" s="96"/>
      <c r="AT689" s="96"/>
      <c r="AU689" s="96"/>
      <c r="AV689" s="96"/>
      <c r="AW689" s="96"/>
      <c r="AX689" s="96"/>
      <c r="AY689" s="96"/>
      <c r="AZ689" s="96"/>
      <c r="BA689" s="96"/>
      <c r="BB689" s="96"/>
      <c r="BC689" s="96"/>
      <c r="BD689" s="96"/>
      <c r="BE689" s="96"/>
      <c r="BF689" s="96"/>
      <c r="BG689" s="96"/>
      <c r="BH689" s="96"/>
      <c r="BI689" s="96"/>
      <c r="BJ689" s="96"/>
      <c r="BK689" s="96"/>
      <c r="BL689" s="96"/>
      <c r="BM689" s="96"/>
      <c r="BN689" s="96"/>
      <c r="BO689" s="96"/>
      <c r="BP689" s="96"/>
      <c r="BQ689" s="96"/>
      <c r="BR689" s="96"/>
      <c r="BS689" s="96"/>
      <c r="BT689" s="96"/>
      <c r="BU689" s="96"/>
      <c r="BV689" s="96"/>
      <c r="BW689" s="96"/>
      <c r="BX689" s="96"/>
      <c r="BY689" s="96"/>
      <c r="BZ689" s="96"/>
      <c r="CA689" s="96"/>
      <c r="CB689" s="96"/>
      <c r="CC689" s="96"/>
      <c r="CD689" s="96"/>
      <c r="CE689" s="96"/>
      <c r="CF689" s="96"/>
    </row>
    <row r="690" spans="1:84" ht="13.2">
      <c r="A690" s="96"/>
      <c r="B690" s="96"/>
      <c r="C690" s="96"/>
      <c r="D690" s="96"/>
      <c r="E690" s="96"/>
      <c r="F690" s="124"/>
      <c r="G690" s="96"/>
      <c r="H690" s="96"/>
      <c r="I690" s="96"/>
      <c r="J690" s="96"/>
      <c r="K690" s="96"/>
      <c r="L690" s="96"/>
      <c r="M690" s="96"/>
      <c r="N690" s="96"/>
      <c r="O690" s="96"/>
      <c r="P690" s="96"/>
      <c r="Q690" s="96"/>
      <c r="R690" s="96"/>
      <c r="S690" s="96"/>
      <c r="T690" s="96"/>
      <c r="U690" s="96"/>
      <c r="V690" s="96"/>
      <c r="W690" s="96"/>
      <c r="X690" s="96"/>
      <c r="Y690" s="96"/>
      <c r="Z690" s="96"/>
      <c r="AA690" s="96"/>
      <c r="AB690" s="96"/>
      <c r="AC690" s="96"/>
      <c r="AD690" s="96"/>
      <c r="AE690" s="96"/>
      <c r="AF690" s="96"/>
      <c r="AG690" s="96"/>
      <c r="AH690" s="96"/>
      <c r="AI690" s="96"/>
      <c r="AJ690" s="96"/>
      <c r="AK690" s="96"/>
      <c r="AL690" s="96"/>
      <c r="AM690" s="262"/>
      <c r="AN690" s="96"/>
      <c r="AO690" s="264"/>
      <c r="AP690" s="96"/>
      <c r="AQ690" s="96"/>
      <c r="AR690" s="96"/>
      <c r="AS690" s="96"/>
      <c r="AT690" s="96"/>
      <c r="AU690" s="96"/>
      <c r="AV690" s="96"/>
      <c r="AW690" s="96"/>
      <c r="AX690" s="96"/>
      <c r="AY690" s="96"/>
      <c r="AZ690" s="96"/>
      <c r="BA690" s="96"/>
      <c r="BB690" s="96"/>
      <c r="BC690" s="96"/>
      <c r="BD690" s="96"/>
      <c r="BE690" s="96"/>
      <c r="BF690" s="96"/>
      <c r="BG690" s="96"/>
      <c r="BH690" s="96"/>
      <c r="BI690" s="96"/>
      <c r="BJ690" s="96"/>
      <c r="BK690" s="96"/>
      <c r="BL690" s="96"/>
      <c r="BM690" s="96"/>
      <c r="BN690" s="96"/>
      <c r="BO690" s="96"/>
      <c r="BP690" s="96"/>
      <c r="BQ690" s="96"/>
      <c r="BR690" s="96"/>
      <c r="BS690" s="96"/>
      <c r="BT690" s="96"/>
      <c r="BU690" s="96"/>
      <c r="BV690" s="96"/>
      <c r="BW690" s="96"/>
      <c r="BX690" s="96"/>
      <c r="BY690" s="96"/>
      <c r="BZ690" s="96"/>
      <c r="CA690" s="96"/>
      <c r="CB690" s="96"/>
      <c r="CC690" s="96"/>
      <c r="CD690" s="96"/>
      <c r="CE690" s="96"/>
      <c r="CF690" s="96"/>
    </row>
    <row r="691" spans="1:84" ht="13.2">
      <c r="A691" s="96"/>
      <c r="B691" s="96"/>
      <c r="C691" s="96"/>
      <c r="D691" s="96"/>
      <c r="E691" s="96"/>
      <c r="F691" s="124"/>
      <c r="G691" s="96"/>
      <c r="H691" s="96"/>
      <c r="I691" s="96"/>
      <c r="J691" s="96"/>
      <c r="K691" s="96"/>
      <c r="L691" s="96"/>
      <c r="M691" s="96"/>
      <c r="N691" s="96"/>
      <c r="O691" s="96"/>
      <c r="P691" s="96"/>
      <c r="Q691" s="96"/>
      <c r="R691" s="96"/>
      <c r="S691" s="96"/>
      <c r="T691" s="96"/>
      <c r="U691" s="96"/>
      <c r="V691" s="96"/>
      <c r="W691" s="96"/>
      <c r="X691" s="96"/>
      <c r="Y691" s="96"/>
      <c r="Z691" s="96"/>
      <c r="AA691" s="96"/>
      <c r="AB691" s="96"/>
      <c r="AC691" s="96"/>
      <c r="AD691" s="96"/>
      <c r="AE691" s="96"/>
      <c r="AF691" s="96"/>
      <c r="AG691" s="96"/>
      <c r="AH691" s="96"/>
      <c r="AI691" s="96"/>
      <c r="AJ691" s="96"/>
      <c r="AK691" s="96"/>
      <c r="AL691" s="96"/>
      <c r="AM691" s="262"/>
      <c r="AN691" s="96"/>
      <c r="AO691" s="264"/>
      <c r="AP691" s="96"/>
      <c r="AQ691" s="96"/>
      <c r="AR691" s="96"/>
      <c r="AS691" s="96"/>
      <c r="AT691" s="96"/>
      <c r="AU691" s="96"/>
      <c r="AV691" s="96"/>
      <c r="AW691" s="96"/>
      <c r="AX691" s="96"/>
      <c r="AY691" s="96"/>
      <c r="AZ691" s="96"/>
      <c r="BA691" s="96"/>
      <c r="BB691" s="96"/>
      <c r="BC691" s="96"/>
      <c r="BD691" s="96"/>
      <c r="BE691" s="96"/>
      <c r="BF691" s="96"/>
      <c r="BG691" s="96"/>
      <c r="BH691" s="96"/>
      <c r="BI691" s="96"/>
      <c r="BJ691" s="96"/>
      <c r="BK691" s="96"/>
      <c r="BL691" s="96"/>
      <c r="BM691" s="96"/>
      <c r="BN691" s="96"/>
      <c r="BO691" s="96"/>
      <c r="BP691" s="96"/>
      <c r="BQ691" s="96"/>
      <c r="BR691" s="96"/>
      <c r="BS691" s="96"/>
      <c r="BT691" s="96"/>
      <c r="BU691" s="96"/>
      <c r="BV691" s="96"/>
      <c r="BW691" s="96"/>
      <c r="BX691" s="96"/>
      <c r="BY691" s="96"/>
      <c r="BZ691" s="96"/>
      <c r="CA691" s="96"/>
      <c r="CB691" s="96"/>
      <c r="CC691" s="96"/>
      <c r="CD691" s="96"/>
      <c r="CE691" s="96"/>
      <c r="CF691" s="96"/>
    </row>
    <row r="692" spans="1:84" ht="13.2">
      <c r="A692" s="96"/>
      <c r="B692" s="96"/>
      <c r="C692" s="96"/>
      <c r="D692" s="96"/>
      <c r="E692" s="96"/>
      <c r="F692" s="124"/>
      <c r="G692" s="96"/>
      <c r="H692" s="96"/>
      <c r="I692" s="96"/>
      <c r="J692" s="96"/>
      <c r="K692" s="96"/>
      <c r="L692" s="96"/>
      <c r="M692" s="96"/>
      <c r="N692" s="96"/>
      <c r="O692" s="96"/>
      <c r="P692" s="96"/>
      <c r="Q692" s="96"/>
      <c r="R692" s="96"/>
      <c r="S692" s="96"/>
      <c r="T692" s="96"/>
      <c r="U692" s="96"/>
      <c r="V692" s="96"/>
      <c r="W692" s="96"/>
      <c r="X692" s="96"/>
      <c r="Y692" s="96"/>
      <c r="Z692" s="96"/>
      <c r="AA692" s="96"/>
      <c r="AB692" s="96"/>
      <c r="AC692" s="96"/>
      <c r="AD692" s="96"/>
      <c r="AE692" s="96"/>
      <c r="AF692" s="96"/>
      <c r="AG692" s="96"/>
      <c r="AH692" s="96"/>
      <c r="AI692" s="96"/>
      <c r="AJ692" s="96"/>
      <c r="AK692" s="96"/>
      <c r="AL692" s="96"/>
      <c r="AM692" s="262"/>
      <c r="AN692" s="96"/>
      <c r="AO692" s="264"/>
      <c r="AP692" s="96"/>
      <c r="AQ692" s="96"/>
      <c r="AR692" s="96"/>
      <c r="AS692" s="96"/>
      <c r="AT692" s="96"/>
      <c r="AU692" s="96"/>
      <c r="AV692" s="96"/>
      <c r="AW692" s="96"/>
      <c r="AX692" s="96"/>
      <c r="AY692" s="96"/>
      <c r="AZ692" s="96"/>
      <c r="BA692" s="96"/>
      <c r="BB692" s="96"/>
      <c r="BC692" s="96"/>
      <c r="BD692" s="96"/>
      <c r="BE692" s="96"/>
      <c r="BF692" s="96"/>
      <c r="BG692" s="96"/>
      <c r="BH692" s="96"/>
      <c r="BI692" s="96"/>
      <c r="BJ692" s="96"/>
      <c r="BK692" s="96"/>
      <c r="BL692" s="96"/>
      <c r="BM692" s="96"/>
      <c r="BN692" s="96"/>
      <c r="BO692" s="96"/>
      <c r="BP692" s="96"/>
      <c r="BQ692" s="96"/>
      <c r="BR692" s="96"/>
      <c r="BS692" s="96"/>
      <c r="BT692" s="96"/>
      <c r="BU692" s="96"/>
      <c r="BV692" s="96"/>
      <c r="BW692" s="96"/>
      <c r="BX692" s="96"/>
      <c r="BY692" s="96"/>
      <c r="BZ692" s="96"/>
      <c r="CA692" s="96"/>
      <c r="CB692" s="96"/>
      <c r="CC692" s="96"/>
      <c r="CD692" s="96"/>
      <c r="CE692" s="96"/>
      <c r="CF692" s="96"/>
    </row>
    <row r="693" spans="1:84" ht="13.2">
      <c r="A693" s="96"/>
      <c r="B693" s="96"/>
      <c r="C693" s="96"/>
      <c r="D693" s="96"/>
      <c r="E693" s="96"/>
      <c r="F693" s="124"/>
      <c r="G693" s="96"/>
      <c r="H693" s="96"/>
      <c r="I693" s="96"/>
      <c r="J693" s="96"/>
      <c r="K693" s="96"/>
      <c r="L693" s="96"/>
      <c r="M693" s="96"/>
      <c r="N693" s="96"/>
      <c r="O693" s="96"/>
      <c r="P693" s="96"/>
      <c r="Q693" s="96"/>
      <c r="R693" s="96"/>
      <c r="S693" s="96"/>
      <c r="T693" s="96"/>
      <c r="U693" s="96"/>
      <c r="V693" s="96"/>
      <c r="W693" s="96"/>
      <c r="X693" s="96"/>
      <c r="Y693" s="96"/>
      <c r="Z693" s="96"/>
      <c r="AA693" s="96"/>
      <c r="AB693" s="96"/>
      <c r="AC693" s="96"/>
      <c r="AD693" s="96"/>
      <c r="AE693" s="96"/>
      <c r="AF693" s="96"/>
      <c r="AG693" s="96"/>
      <c r="AH693" s="96"/>
      <c r="AI693" s="96"/>
      <c r="AJ693" s="96"/>
      <c r="AK693" s="96"/>
      <c r="AL693" s="96"/>
      <c r="AM693" s="262"/>
      <c r="AN693" s="96"/>
      <c r="AO693" s="264"/>
      <c r="AP693" s="96"/>
      <c r="AQ693" s="96"/>
      <c r="AR693" s="96"/>
      <c r="AS693" s="96"/>
      <c r="AT693" s="96"/>
      <c r="AU693" s="96"/>
      <c r="AV693" s="96"/>
      <c r="AW693" s="96"/>
      <c r="AX693" s="96"/>
      <c r="AY693" s="96"/>
      <c r="AZ693" s="96"/>
      <c r="BA693" s="96"/>
      <c r="BB693" s="96"/>
      <c r="BC693" s="96"/>
      <c r="BD693" s="96"/>
      <c r="BE693" s="96"/>
      <c r="BF693" s="96"/>
      <c r="BG693" s="96"/>
      <c r="BH693" s="96"/>
      <c r="BI693" s="96"/>
      <c r="BJ693" s="96"/>
      <c r="BK693" s="96"/>
      <c r="BL693" s="96"/>
      <c r="BM693" s="96"/>
      <c r="BN693" s="96"/>
      <c r="BO693" s="96"/>
      <c r="BP693" s="96"/>
      <c r="BQ693" s="96"/>
      <c r="BR693" s="96"/>
      <c r="BS693" s="96"/>
      <c r="BT693" s="96"/>
      <c r="BU693" s="96"/>
      <c r="BV693" s="96"/>
      <c r="BW693" s="96"/>
      <c r="BX693" s="96"/>
      <c r="BY693" s="96"/>
      <c r="BZ693" s="96"/>
      <c r="CA693" s="96"/>
      <c r="CB693" s="96"/>
      <c r="CC693" s="96"/>
      <c r="CD693" s="96"/>
      <c r="CE693" s="96"/>
      <c r="CF693" s="96"/>
    </row>
    <row r="694" spans="1:84" ht="13.2">
      <c r="A694" s="96"/>
      <c r="B694" s="96"/>
      <c r="C694" s="96"/>
      <c r="D694" s="96"/>
      <c r="E694" s="96"/>
      <c r="F694" s="124"/>
      <c r="G694" s="96"/>
      <c r="H694" s="96"/>
      <c r="I694" s="96"/>
      <c r="J694" s="96"/>
      <c r="K694" s="96"/>
      <c r="L694" s="96"/>
      <c r="M694" s="96"/>
      <c r="N694" s="96"/>
      <c r="O694" s="96"/>
      <c r="P694" s="96"/>
      <c r="Q694" s="96"/>
      <c r="R694" s="96"/>
      <c r="S694" s="96"/>
      <c r="T694" s="96"/>
      <c r="U694" s="96"/>
      <c r="V694" s="96"/>
      <c r="W694" s="96"/>
      <c r="X694" s="96"/>
      <c r="Y694" s="96"/>
      <c r="Z694" s="96"/>
      <c r="AA694" s="96"/>
      <c r="AB694" s="96"/>
      <c r="AC694" s="96"/>
      <c r="AD694" s="96"/>
      <c r="AE694" s="96"/>
      <c r="AF694" s="96"/>
      <c r="AG694" s="96"/>
      <c r="AH694" s="96"/>
      <c r="AI694" s="96"/>
      <c r="AJ694" s="96"/>
      <c r="AK694" s="96"/>
      <c r="AL694" s="96"/>
      <c r="AM694" s="262"/>
      <c r="AN694" s="96"/>
      <c r="AO694" s="264"/>
      <c r="AP694" s="96"/>
      <c r="AQ694" s="96"/>
      <c r="AR694" s="96"/>
      <c r="AS694" s="96"/>
      <c r="AT694" s="96"/>
      <c r="AU694" s="96"/>
      <c r="AV694" s="96"/>
      <c r="AW694" s="96"/>
      <c r="AX694" s="96"/>
      <c r="AY694" s="96"/>
      <c r="AZ694" s="96"/>
      <c r="BA694" s="96"/>
      <c r="BB694" s="96"/>
      <c r="BC694" s="96"/>
      <c r="BD694" s="96"/>
      <c r="BE694" s="96"/>
      <c r="BF694" s="96"/>
      <c r="BG694" s="96"/>
      <c r="BH694" s="96"/>
      <c r="BI694" s="96"/>
      <c r="BJ694" s="96"/>
      <c r="BK694" s="96"/>
      <c r="BL694" s="96"/>
      <c r="BM694" s="96"/>
      <c r="BN694" s="96"/>
      <c r="BO694" s="96"/>
      <c r="BP694" s="96"/>
      <c r="BQ694" s="96"/>
      <c r="BR694" s="96"/>
      <c r="BS694" s="96"/>
      <c r="BT694" s="96"/>
      <c r="BU694" s="96"/>
      <c r="BV694" s="96"/>
      <c r="BW694" s="96"/>
      <c r="BX694" s="96"/>
      <c r="BY694" s="96"/>
      <c r="BZ694" s="96"/>
      <c r="CA694" s="96"/>
      <c r="CB694" s="96"/>
      <c r="CC694" s="96"/>
      <c r="CD694" s="96"/>
      <c r="CE694" s="96"/>
      <c r="CF694" s="96"/>
    </row>
    <row r="695" spans="1:84" ht="13.2">
      <c r="A695" s="96"/>
      <c r="B695" s="96"/>
      <c r="C695" s="96"/>
      <c r="D695" s="96"/>
      <c r="E695" s="96"/>
      <c r="F695" s="124"/>
      <c r="G695" s="96"/>
      <c r="H695" s="96"/>
      <c r="I695" s="96"/>
      <c r="J695" s="96"/>
      <c r="K695" s="96"/>
      <c r="L695" s="96"/>
      <c r="M695" s="96"/>
      <c r="N695" s="96"/>
      <c r="O695" s="96"/>
      <c r="P695" s="96"/>
      <c r="Q695" s="96"/>
      <c r="R695" s="96"/>
      <c r="S695" s="96"/>
      <c r="T695" s="96"/>
      <c r="U695" s="96"/>
      <c r="V695" s="96"/>
      <c r="W695" s="96"/>
      <c r="X695" s="96"/>
      <c r="Y695" s="96"/>
      <c r="Z695" s="96"/>
      <c r="AA695" s="96"/>
      <c r="AB695" s="96"/>
      <c r="AC695" s="96"/>
      <c r="AD695" s="96"/>
      <c r="AE695" s="96"/>
      <c r="AF695" s="96"/>
      <c r="AG695" s="96"/>
      <c r="AH695" s="96"/>
      <c r="AI695" s="96"/>
      <c r="AJ695" s="96"/>
      <c r="AK695" s="96"/>
      <c r="AL695" s="96"/>
      <c r="AM695" s="262"/>
      <c r="AN695" s="96"/>
      <c r="AO695" s="264"/>
      <c r="AP695" s="96"/>
      <c r="AQ695" s="96"/>
      <c r="AR695" s="96"/>
      <c r="AS695" s="96"/>
      <c r="AT695" s="96"/>
      <c r="AU695" s="96"/>
      <c r="AV695" s="96"/>
      <c r="AW695" s="96"/>
      <c r="AX695" s="96"/>
      <c r="AY695" s="96"/>
      <c r="AZ695" s="96"/>
      <c r="BA695" s="96"/>
      <c r="BB695" s="96"/>
      <c r="BC695" s="96"/>
      <c r="BD695" s="96"/>
      <c r="BE695" s="96"/>
      <c r="BF695" s="96"/>
      <c r="BG695" s="96"/>
      <c r="BH695" s="96"/>
      <c r="BI695" s="96"/>
      <c r="BJ695" s="96"/>
      <c r="BK695" s="96"/>
      <c r="BL695" s="96"/>
      <c r="BM695" s="96"/>
      <c r="BN695" s="96"/>
      <c r="BO695" s="96"/>
      <c r="BP695" s="96"/>
      <c r="BQ695" s="96"/>
      <c r="BR695" s="96"/>
      <c r="BS695" s="96"/>
      <c r="BT695" s="96"/>
      <c r="BU695" s="96"/>
      <c r="BV695" s="96"/>
      <c r="BW695" s="96"/>
      <c r="BX695" s="96"/>
      <c r="BY695" s="96"/>
      <c r="BZ695" s="96"/>
      <c r="CA695" s="96"/>
      <c r="CB695" s="96"/>
      <c r="CC695" s="96"/>
      <c r="CD695" s="96"/>
      <c r="CE695" s="96"/>
      <c r="CF695" s="96"/>
    </row>
    <row r="696" spans="1:84" ht="13.2">
      <c r="A696" s="96"/>
      <c r="B696" s="96"/>
      <c r="C696" s="96"/>
      <c r="D696" s="96"/>
      <c r="E696" s="96"/>
      <c r="F696" s="124"/>
      <c r="G696" s="96"/>
      <c r="H696" s="96"/>
      <c r="I696" s="96"/>
      <c r="J696" s="96"/>
      <c r="K696" s="96"/>
      <c r="L696" s="96"/>
      <c r="M696" s="96"/>
      <c r="N696" s="96"/>
      <c r="O696" s="96"/>
      <c r="P696" s="96"/>
      <c r="Q696" s="96"/>
      <c r="R696" s="96"/>
      <c r="S696" s="96"/>
      <c r="T696" s="96"/>
      <c r="U696" s="96"/>
      <c r="V696" s="96"/>
      <c r="W696" s="96"/>
      <c r="X696" s="96"/>
      <c r="Y696" s="96"/>
      <c r="Z696" s="96"/>
      <c r="AA696" s="96"/>
      <c r="AB696" s="96"/>
      <c r="AC696" s="96"/>
      <c r="AD696" s="96"/>
      <c r="AE696" s="96"/>
      <c r="AF696" s="96"/>
      <c r="AG696" s="96"/>
      <c r="AH696" s="96"/>
      <c r="AI696" s="96"/>
      <c r="AJ696" s="96"/>
      <c r="AK696" s="96"/>
      <c r="AL696" s="96"/>
      <c r="AM696" s="262"/>
      <c r="AN696" s="96"/>
      <c r="AO696" s="264"/>
      <c r="AP696" s="96"/>
      <c r="AQ696" s="96"/>
      <c r="AR696" s="96"/>
      <c r="AS696" s="96"/>
      <c r="AT696" s="96"/>
      <c r="AU696" s="96"/>
      <c r="AV696" s="96"/>
      <c r="AW696" s="96"/>
      <c r="AX696" s="96"/>
      <c r="AY696" s="96"/>
      <c r="AZ696" s="96"/>
      <c r="BA696" s="96"/>
      <c r="BB696" s="96"/>
      <c r="BC696" s="96"/>
      <c r="BD696" s="96"/>
      <c r="BE696" s="96"/>
      <c r="BF696" s="96"/>
      <c r="BG696" s="96"/>
      <c r="BH696" s="96"/>
      <c r="BI696" s="96"/>
      <c r="BJ696" s="96"/>
      <c r="BK696" s="96"/>
      <c r="BL696" s="96"/>
      <c r="BM696" s="96"/>
      <c r="BN696" s="96"/>
      <c r="BO696" s="96"/>
      <c r="BP696" s="96"/>
      <c r="BQ696" s="96"/>
      <c r="BR696" s="96"/>
      <c r="BS696" s="96"/>
      <c r="BT696" s="96"/>
      <c r="BU696" s="96"/>
      <c r="BV696" s="96"/>
      <c r="BW696" s="96"/>
      <c r="BX696" s="96"/>
      <c r="BY696" s="96"/>
      <c r="BZ696" s="96"/>
      <c r="CA696" s="96"/>
      <c r="CB696" s="96"/>
      <c r="CC696" s="96"/>
      <c r="CD696" s="96"/>
      <c r="CE696" s="96"/>
      <c r="CF696" s="96"/>
    </row>
    <row r="697" spans="1:84" ht="13.2">
      <c r="A697" s="96"/>
      <c r="B697" s="96"/>
      <c r="C697" s="96"/>
      <c r="D697" s="96"/>
      <c r="E697" s="96"/>
      <c r="F697" s="124"/>
      <c r="G697" s="96"/>
      <c r="H697" s="96"/>
      <c r="I697" s="96"/>
      <c r="J697" s="96"/>
      <c r="K697" s="96"/>
      <c r="L697" s="96"/>
      <c r="M697" s="96"/>
      <c r="N697" s="96"/>
      <c r="O697" s="96"/>
      <c r="P697" s="96"/>
      <c r="Q697" s="96"/>
      <c r="R697" s="96"/>
      <c r="S697" s="96"/>
      <c r="T697" s="96"/>
      <c r="U697" s="96"/>
      <c r="V697" s="96"/>
      <c r="W697" s="96"/>
      <c r="X697" s="96"/>
      <c r="Y697" s="96"/>
      <c r="Z697" s="96"/>
      <c r="AA697" s="96"/>
      <c r="AB697" s="96"/>
      <c r="AC697" s="96"/>
      <c r="AD697" s="96"/>
      <c r="AE697" s="96"/>
      <c r="AF697" s="96"/>
      <c r="AG697" s="96"/>
      <c r="AH697" s="96"/>
      <c r="AI697" s="96"/>
      <c r="AJ697" s="96"/>
      <c r="AK697" s="96"/>
      <c r="AL697" s="96"/>
      <c r="AM697" s="262"/>
      <c r="AN697" s="96"/>
      <c r="AO697" s="264"/>
      <c r="AP697" s="96"/>
      <c r="AQ697" s="96"/>
      <c r="AR697" s="96"/>
      <c r="AS697" s="96"/>
      <c r="AT697" s="96"/>
      <c r="AU697" s="96"/>
      <c r="AV697" s="96"/>
      <c r="AW697" s="96"/>
      <c r="AX697" s="96"/>
      <c r="AY697" s="96"/>
      <c r="AZ697" s="96"/>
      <c r="BA697" s="96"/>
      <c r="BB697" s="96"/>
      <c r="BC697" s="96"/>
      <c r="BD697" s="96"/>
      <c r="BE697" s="96"/>
      <c r="BF697" s="96"/>
      <c r="BG697" s="96"/>
      <c r="BH697" s="96"/>
      <c r="BI697" s="96"/>
      <c r="BJ697" s="96"/>
      <c r="BK697" s="96"/>
      <c r="BL697" s="96"/>
      <c r="BM697" s="96"/>
      <c r="BN697" s="96"/>
      <c r="BO697" s="96"/>
      <c r="BP697" s="96"/>
      <c r="BQ697" s="96"/>
      <c r="BR697" s="96"/>
      <c r="BS697" s="96"/>
      <c r="BT697" s="96"/>
      <c r="BU697" s="96"/>
      <c r="BV697" s="96"/>
      <c r="BW697" s="96"/>
      <c r="BX697" s="96"/>
      <c r="BY697" s="96"/>
      <c r="BZ697" s="96"/>
      <c r="CA697" s="96"/>
      <c r="CB697" s="96"/>
      <c r="CC697" s="96"/>
      <c r="CD697" s="96"/>
      <c r="CE697" s="96"/>
      <c r="CF697" s="96"/>
    </row>
    <row r="698" spans="1:84" ht="13.2">
      <c r="A698" s="96"/>
      <c r="B698" s="96"/>
      <c r="C698" s="96"/>
      <c r="D698" s="96"/>
      <c r="E698" s="96"/>
      <c r="F698" s="124"/>
      <c r="G698" s="96"/>
      <c r="H698" s="96"/>
      <c r="I698" s="96"/>
      <c r="J698" s="96"/>
      <c r="K698" s="96"/>
      <c r="L698" s="96"/>
      <c r="M698" s="96"/>
      <c r="N698" s="96"/>
      <c r="O698" s="96"/>
      <c r="P698" s="96"/>
      <c r="Q698" s="96"/>
      <c r="R698" s="96"/>
      <c r="S698" s="96"/>
      <c r="T698" s="96"/>
      <c r="U698" s="96"/>
      <c r="V698" s="96"/>
      <c r="W698" s="96"/>
      <c r="X698" s="96"/>
      <c r="Y698" s="96"/>
      <c r="Z698" s="96"/>
      <c r="AA698" s="96"/>
      <c r="AB698" s="96"/>
      <c r="AC698" s="96"/>
      <c r="AD698" s="96"/>
      <c r="AE698" s="96"/>
      <c r="AF698" s="96"/>
      <c r="AG698" s="96"/>
      <c r="AH698" s="96"/>
      <c r="AI698" s="96"/>
      <c r="AJ698" s="96"/>
      <c r="AK698" s="96"/>
      <c r="AL698" s="96"/>
      <c r="AM698" s="262"/>
      <c r="AN698" s="96"/>
      <c r="AO698" s="264"/>
      <c r="AP698" s="96"/>
      <c r="AQ698" s="96"/>
      <c r="AR698" s="96"/>
      <c r="AS698" s="96"/>
      <c r="AT698" s="96"/>
      <c r="AU698" s="96"/>
      <c r="AV698" s="96"/>
      <c r="AW698" s="96"/>
      <c r="AX698" s="96"/>
      <c r="AY698" s="96"/>
      <c r="AZ698" s="96"/>
      <c r="BA698" s="96"/>
      <c r="BB698" s="96"/>
      <c r="BC698" s="96"/>
      <c r="BD698" s="96"/>
      <c r="BE698" s="96"/>
      <c r="BF698" s="96"/>
      <c r="BG698" s="96"/>
      <c r="BH698" s="96"/>
      <c r="BI698" s="96"/>
      <c r="BJ698" s="96"/>
      <c r="BK698" s="96"/>
      <c r="BL698" s="96"/>
      <c r="BM698" s="96"/>
      <c r="BN698" s="96"/>
      <c r="BO698" s="96"/>
      <c r="BP698" s="96"/>
      <c r="BQ698" s="96"/>
      <c r="BR698" s="96"/>
      <c r="BS698" s="96"/>
      <c r="BT698" s="96"/>
      <c r="BU698" s="96"/>
      <c r="BV698" s="96"/>
      <c r="BW698" s="96"/>
      <c r="BX698" s="96"/>
      <c r="BY698" s="96"/>
      <c r="BZ698" s="96"/>
      <c r="CA698" s="96"/>
      <c r="CB698" s="96"/>
      <c r="CC698" s="96"/>
      <c r="CD698" s="96"/>
      <c r="CE698" s="96"/>
      <c r="CF698" s="96"/>
    </row>
    <row r="699" spans="1:84" ht="13.2">
      <c r="A699" s="96"/>
      <c r="B699" s="96"/>
      <c r="C699" s="96"/>
      <c r="D699" s="96"/>
      <c r="E699" s="96"/>
      <c r="F699" s="124"/>
      <c r="G699" s="96"/>
      <c r="H699" s="96"/>
      <c r="I699" s="96"/>
      <c r="J699" s="96"/>
      <c r="K699" s="96"/>
      <c r="L699" s="96"/>
      <c r="M699" s="96"/>
      <c r="N699" s="96"/>
      <c r="O699" s="96"/>
      <c r="P699" s="96"/>
      <c r="Q699" s="96"/>
      <c r="R699" s="96"/>
      <c r="S699" s="96"/>
      <c r="T699" s="96"/>
      <c r="U699" s="96"/>
      <c r="V699" s="96"/>
      <c r="W699" s="96"/>
      <c r="X699" s="96"/>
      <c r="Y699" s="96"/>
      <c r="Z699" s="96"/>
      <c r="AA699" s="96"/>
      <c r="AB699" s="96"/>
      <c r="AC699" s="96"/>
      <c r="AD699" s="96"/>
      <c r="AE699" s="96"/>
      <c r="AF699" s="96"/>
      <c r="AG699" s="96"/>
      <c r="AH699" s="96"/>
      <c r="AI699" s="96"/>
      <c r="AJ699" s="96"/>
      <c r="AK699" s="96"/>
      <c r="AL699" s="96"/>
      <c r="AM699" s="262"/>
      <c r="AN699" s="96"/>
      <c r="AO699" s="264"/>
      <c r="AP699" s="96"/>
      <c r="AQ699" s="96"/>
      <c r="AR699" s="96"/>
      <c r="AS699" s="96"/>
      <c r="AT699" s="96"/>
      <c r="AU699" s="96"/>
      <c r="AV699" s="96"/>
      <c r="AW699" s="96"/>
      <c r="AX699" s="96"/>
      <c r="AY699" s="96"/>
      <c r="AZ699" s="96"/>
      <c r="BA699" s="96"/>
      <c r="BB699" s="96"/>
      <c r="BC699" s="96"/>
      <c r="BD699" s="96"/>
      <c r="BE699" s="96"/>
      <c r="BF699" s="96"/>
      <c r="BG699" s="96"/>
      <c r="BH699" s="96"/>
      <c r="BI699" s="96"/>
      <c r="BJ699" s="96"/>
      <c r="BK699" s="96"/>
      <c r="BL699" s="96"/>
      <c r="BM699" s="96"/>
      <c r="BN699" s="96"/>
      <c r="BO699" s="96"/>
      <c r="BP699" s="96"/>
      <c r="BQ699" s="96"/>
      <c r="BR699" s="96"/>
      <c r="BS699" s="96"/>
      <c r="BT699" s="96"/>
      <c r="BU699" s="96"/>
      <c r="BV699" s="96"/>
      <c r="BW699" s="96"/>
      <c r="BX699" s="96"/>
      <c r="BY699" s="96"/>
      <c r="BZ699" s="96"/>
      <c r="CA699" s="96"/>
      <c r="CB699" s="96"/>
      <c r="CC699" s="96"/>
      <c r="CD699" s="96"/>
      <c r="CE699" s="96"/>
      <c r="CF699" s="96"/>
    </row>
    <row r="700" spans="1:84" ht="13.2">
      <c r="A700" s="96"/>
      <c r="B700" s="96"/>
      <c r="C700" s="96"/>
      <c r="D700" s="96"/>
      <c r="E700" s="96"/>
      <c r="F700" s="124"/>
      <c r="G700" s="96"/>
      <c r="H700" s="96"/>
      <c r="I700" s="96"/>
      <c r="J700" s="96"/>
      <c r="K700" s="96"/>
      <c r="L700" s="96"/>
      <c r="M700" s="96"/>
      <c r="N700" s="96"/>
      <c r="O700" s="96"/>
      <c r="P700" s="96"/>
      <c r="Q700" s="96"/>
      <c r="R700" s="96"/>
      <c r="S700" s="96"/>
      <c r="T700" s="96"/>
      <c r="U700" s="96"/>
      <c r="V700" s="96"/>
      <c r="W700" s="96"/>
      <c r="X700" s="96"/>
      <c r="Y700" s="96"/>
      <c r="Z700" s="96"/>
      <c r="AA700" s="96"/>
      <c r="AB700" s="96"/>
      <c r="AC700" s="96"/>
      <c r="AD700" s="96"/>
      <c r="AE700" s="96"/>
      <c r="AF700" s="96"/>
      <c r="AG700" s="96"/>
      <c r="AH700" s="96"/>
      <c r="AI700" s="96"/>
      <c r="AJ700" s="96"/>
      <c r="AK700" s="96"/>
      <c r="AL700" s="96"/>
      <c r="AM700" s="262"/>
      <c r="AN700" s="96"/>
      <c r="AO700" s="264"/>
      <c r="AP700" s="96"/>
      <c r="AQ700" s="96"/>
      <c r="AR700" s="96"/>
      <c r="AS700" s="96"/>
      <c r="AT700" s="96"/>
      <c r="AU700" s="96"/>
      <c r="AV700" s="96"/>
      <c r="AW700" s="96"/>
      <c r="AX700" s="96"/>
      <c r="AY700" s="96"/>
      <c r="AZ700" s="96"/>
      <c r="BA700" s="96"/>
      <c r="BB700" s="96"/>
      <c r="BC700" s="96"/>
      <c r="BD700" s="96"/>
      <c r="BE700" s="96"/>
      <c r="BF700" s="96"/>
      <c r="BG700" s="96"/>
      <c r="BH700" s="96"/>
      <c r="BI700" s="96"/>
      <c r="BJ700" s="96"/>
      <c r="BK700" s="96"/>
      <c r="BL700" s="96"/>
      <c r="BM700" s="96"/>
      <c r="BN700" s="96"/>
      <c r="BO700" s="96"/>
      <c r="BP700" s="96"/>
      <c r="BQ700" s="96"/>
      <c r="BR700" s="96"/>
      <c r="BS700" s="96"/>
      <c r="BT700" s="96"/>
      <c r="BU700" s="96"/>
      <c r="BV700" s="96"/>
      <c r="BW700" s="96"/>
      <c r="BX700" s="96"/>
      <c r="BY700" s="96"/>
      <c r="BZ700" s="96"/>
      <c r="CA700" s="96"/>
      <c r="CB700" s="96"/>
      <c r="CC700" s="96"/>
      <c r="CD700" s="96"/>
      <c r="CE700" s="96"/>
      <c r="CF700" s="96"/>
    </row>
    <row r="701" spans="1:84" ht="13.2">
      <c r="A701" s="96"/>
      <c r="B701" s="96"/>
      <c r="C701" s="96"/>
      <c r="D701" s="96"/>
      <c r="E701" s="96"/>
      <c r="F701" s="124"/>
      <c r="G701" s="96"/>
      <c r="H701" s="96"/>
      <c r="I701" s="96"/>
      <c r="J701" s="96"/>
      <c r="K701" s="96"/>
      <c r="L701" s="96"/>
      <c r="M701" s="96"/>
      <c r="N701" s="96"/>
      <c r="O701" s="96"/>
      <c r="P701" s="96"/>
      <c r="Q701" s="96"/>
      <c r="R701" s="96"/>
      <c r="S701" s="96"/>
      <c r="T701" s="96"/>
      <c r="U701" s="96"/>
      <c r="V701" s="96"/>
      <c r="W701" s="96"/>
      <c r="X701" s="96"/>
      <c r="Y701" s="96"/>
      <c r="Z701" s="96"/>
      <c r="AA701" s="96"/>
      <c r="AB701" s="96"/>
      <c r="AC701" s="96"/>
      <c r="AD701" s="96"/>
      <c r="AE701" s="96"/>
      <c r="AF701" s="96"/>
      <c r="AG701" s="96"/>
      <c r="AH701" s="96"/>
      <c r="AI701" s="96"/>
      <c r="AJ701" s="96"/>
      <c r="AK701" s="96"/>
      <c r="AL701" s="96"/>
      <c r="AM701" s="262"/>
      <c r="AN701" s="96"/>
      <c r="AO701" s="264"/>
      <c r="AP701" s="96"/>
      <c r="AQ701" s="96"/>
      <c r="AR701" s="96"/>
      <c r="AS701" s="96"/>
      <c r="AT701" s="96"/>
      <c r="AU701" s="96"/>
      <c r="AV701" s="96"/>
      <c r="AW701" s="96"/>
      <c r="AX701" s="96"/>
      <c r="AY701" s="96"/>
      <c r="AZ701" s="96"/>
      <c r="BA701" s="96"/>
      <c r="BB701" s="96"/>
      <c r="BC701" s="96"/>
      <c r="BD701" s="96"/>
      <c r="BE701" s="96"/>
      <c r="BF701" s="96"/>
      <c r="BG701" s="96"/>
      <c r="BH701" s="96"/>
      <c r="BI701" s="96"/>
      <c r="BJ701" s="96"/>
      <c r="BK701" s="96"/>
      <c r="BL701" s="96"/>
      <c r="BM701" s="96"/>
      <c r="BN701" s="96"/>
      <c r="BO701" s="96"/>
      <c r="BP701" s="96"/>
      <c r="BQ701" s="96"/>
      <c r="BR701" s="96"/>
      <c r="BS701" s="96"/>
      <c r="BT701" s="96"/>
      <c r="BU701" s="96"/>
      <c r="BV701" s="96"/>
      <c r="BW701" s="96"/>
      <c r="BX701" s="96"/>
      <c r="BY701" s="96"/>
      <c r="BZ701" s="96"/>
      <c r="CA701" s="96"/>
      <c r="CB701" s="96"/>
      <c r="CC701" s="96"/>
      <c r="CD701" s="96"/>
      <c r="CE701" s="96"/>
      <c r="CF701" s="96"/>
    </row>
    <row r="702" spans="1:84" ht="13.2">
      <c r="A702" s="96"/>
      <c r="B702" s="96"/>
      <c r="C702" s="96"/>
      <c r="D702" s="96"/>
      <c r="E702" s="96"/>
      <c r="F702" s="124"/>
      <c r="G702" s="96"/>
      <c r="H702" s="96"/>
      <c r="I702" s="96"/>
      <c r="J702" s="96"/>
      <c r="K702" s="96"/>
      <c r="L702" s="96"/>
      <c r="M702" s="96"/>
      <c r="N702" s="96"/>
      <c r="O702" s="96"/>
      <c r="P702" s="96"/>
      <c r="Q702" s="96"/>
      <c r="R702" s="96"/>
      <c r="S702" s="96"/>
      <c r="T702" s="96"/>
      <c r="U702" s="96"/>
      <c r="V702" s="96"/>
      <c r="W702" s="96"/>
      <c r="X702" s="96"/>
      <c r="Y702" s="96"/>
      <c r="Z702" s="96"/>
      <c r="AA702" s="96"/>
      <c r="AB702" s="96"/>
      <c r="AC702" s="96"/>
      <c r="AD702" s="96"/>
      <c r="AE702" s="96"/>
      <c r="AF702" s="96"/>
      <c r="AG702" s="96"/>
      <c r="AH702" s="96"/>
      <c r="AI702" s="96"/>
      <c r="AJ702" s="96"/>
      <c r="AK702" s="96"/>
      <c r="AL702" s="96"/>
      <c r="AM702" s="262"/>
      <c r="AN702" s="96"/>
      <c r="AO702" s="264"/>
      <c r="AP702" s="96"/>
      <c r="AQ702" s="96"/>
      <c r="AR702" s="96"/>
      <c r="AS702" s="96"/>
      <c r="AT702" s="96"/>
      <c r="AU702" s="96"/>
      <c r="AV702" s="96"/>
      <c r="AW702" s="96"/>
      <c r="AX702" s="96"/>
      <c r="AY702" s="96"/>
      <c r="AZ702" s="96"/>
      <c r="BA702" s="96"/>
      <c r="BB702" s="96"/>
      <c r="BC702" s="96"/>
      <c r="BD702" s="96"/>
      <c r="BE702" s="96"/>
      <c r="BF702" s="96"/>
      <c r="BG702" s="96"/>
      <c r="BH702" s="96"/>
      <c r="BI702" s="96"/>
      <c r="BJ702" s="96"/>
      <c r="BK702" s="96"/>
      <c r="BL702" s="96"/>
      <c r="BM702" s="96"/>
      <c r="BN702" s="96"/>
      <c r="BO702" s="96"/>
      <c r="BP702" s="96"/>
      <c r="BQ702" s="96"/>
      <c r="BR702" s="96"/>
      <c r="BS702" s="96"/>
      <c r="BT702" s="96"/>
      <c r="BU702" s="96"/>
      <c r="BV702" s="96"/>
      <c r="BW702" s="96"/>
      <c r="BX702" s="96"/>
      <c r="BY702" s="96"/>
      <c r="BZ702" s="96"/>
      <c r="CA702" s="96"/>
      <c r="CB702" s="96"/>
      <c r="CC702" s="96"/>
      <c r="CD702" s="96"/>
      <c r="CE702" s="96"/>
      <c r="CF702" s="96"/>
    </row>
    <row r="703" spans="1:84" ht="13.2">
      <c r="A703" s="96"/>
      <c r="B703" s="96"/>
      <c r="C703" s="96"/>
      <c r="D703" s="96"/>
      <c r="E703" s="96"/>
      <c r="F703" s="124"/>
      <c r="G703" s="96"/>
      <c r="H703" s="96"/>
      <c r="I703" s="96"/>
      <c r="J703" s="96"/>
      <c r="K703" s="96"/>
      <c r="L703" s="96"/>
      <c r="M703" s="96"/>
      <c r="N703" s="96"/>
      <c r="O703" s="96"/>
      <c r="P703" s="96"/>
      <c r="Q703" s="96"/>
      <c r="R703" s="96"/>
      <c r="S703" s="96"/>
      <c r="T703" s="96"/>
      <c r="U703" s="96"/>
      <c r="V703" s="96"/>
      <c r="W703" s="96"/>
      <c r="X703" s="96"/>
      <c r="Y703" s="96"/>
      <c r="Z703" s="96"/>
      <c r="AA703" s="96"/>
      <c r="AB703" s="96"/>
      <c r="AC703" s="96"/>
      <c r="AD703" s="96"/>
      <c r="AE703" s="96"/>
      <c r="AF703" s="96"/>
      <c r="AG703" s="96"/>
      <c r="AH703" s="96"/>
      <c r="AI703" s="96"/>
      <c r="AJ703" s="96"/>
      <c r="AK703" s="96"/>
      <c r="AL703" s="96"/>
      <c r="AM703" s="262"/>
      <c r="AN703" s="96"/>
      <c r="AO703" s="264"/>
      <c r="AP703" s="96"/>
      <c r="AQ703" s="96"/>
      <c r="AR703" s="96"/>
      <c r="AS703" s="96"/>
      <c r="AT703" s="96"/>
      <c r="AU703" s="96"/>
      <c r="AV703" s="96"/>
      <c r="AW703" s="96"/>
      <c r="AX703" s="96"/>
      <c r="AY703" s="96"/>
      <c r="AZ703" s="96"/>
      <c r="BA703" s="96"/>
      <c r="BB703" s="96"/>
      <c r="BC703" s="96"/>
      <c r="BD703" s="96"/>
      <c r="BE703" s="96"/>
      <c r="BF703" s="96"/>
      <c r="BG703" s="96"/>
      <c r="BH703" s="96"/>
      <c r="BI703" s="96"/>
      <c r="BJ703" s="96"/>
      <c r="BK703" s="96"/>
      <c r="BL703" s="96"/>
      <c r="BM703" s="96"/>
      <c r="BN703" s="96"/>
      <c r="BO703" s="96"/>
      <c r="BP703" s="96"/>
      <c r="BQ703" s="96"/>
      <c r="BR703" s="96"/>
      <c r="BS703" s="96"/>
      <c r="BT703" s="96"/>
      <c r="BU703" s="96"/>
      <c r="BV703" s="96"/>
      <c r="BW703" s="96"/>
      <c r="BX703" s="96"/>
      <c r="BY703" s="96"/>
      <c r="BZ703" s="96"/>
      <c r="CA703" s="96"/>
      <c r="CB703" s="96"/>
      <c r="CC703" s="96"/>
      <c r="CD703" s="96"/>
      <c r="CE703" s="96"/>
      <c r="CF703" s="96"/>
    </row>
    <row r="704" spans="1:84" ht="13.2">
      <c r="A704" s="96"/>
      <c r="B704" s="96"/>
      <c r="C704" s="96"/>
      <c r="D704" s="96"/>
      <c r="E704" s="96"/>
      <c r="F704" s="124"/>
      <c r="G704" s="96"/>
      <c r="H704" s="96"/>
      <c r="I704" s="96"/>
      <c r="J704" s="96"/>
      <c r="K704" s="96"/>
      <c r="L704" s="96"/>
      <c r="M704" s="96"/>
      <c r="N704" s="96"/>
      <c r="O704" s="96"/>
      <c r="P704" s="96"/>
      <c r="Q704" s="96"/>
      <c r="R704" s="96"/>
      <c r="S704" s="96"/>
      <c r="T704" s="96"/>
      <c r="U704" s="96"/>
      <c r="V704" s="96"/>
      <c r="W704" s="96"/>
      <c r="X704" s="96"/>
      <c r="Y704" s="96"/>
      <c r="Z704" s="96"/>
      <c r="AA704" s="96"/>
      <c r="AB704" s="96"/>
      <c r="AC704" s="96"/>
      <c r="AD704" s="96"/>
      <c r="AE704" s="96"/>
      <c r="AF704" s="96"/>
      <c r="AG704" s="96"/>
      <c r="AH704" s="96"/>
      <c r="AI704" s="96"/>
      <c r="AJ704" s="96"/>
      <c r="AK704" s="96"/>
      <c r="AL704" s="96"/>
      <c r="AM704" s="262"/>
      <c r="AN704" s="96"/>
      <c r="AO704" s="264"/>
      <c r="AP704" s="96"/>
      <c r="AQ704" s="96"/>
      <c r="AR704" s="96"/>
      <c r="AS704" s="96"/>
      <c r="AT704" s="96"/>
      <c r="AU704" s="96"/>
      <c r="AV704" s="96"/>
      <c r="AW704" s="96"/>
      <c r="AX704" s="96"/>
      <c r="AY704" s="96"/>
      <c r="AZ704" s="96"/>
      <c r="BA704" s="96"/>
      <c r="BB704" s="96"/>
      <c r="BC704" s="96"/>
      <c r="BD704" s="96"/>
      <c r="BE704" s="96"/>
      <c r="BF704" s="96"/>
      <c r="BG704" s="96"/>
      <c r="BH704" s="96"/>
      <c r="BI704" s="96"/>
      <c r="BJ704" s="96"/>
      <c r="BK704" s="96"/>
      <c r="BL704" s="96"/>
      <c r="BM704" s="96"/>
      <c r="BN704" s="96"/>
      <c r="BO704" s="96"/>
      <c r="BP704" s="96"/>
      <c r="BQ704" s="96"/>
      <c r="BR704" s="96"/>
      <c r="BS704" s="96"/>
      <c r="BT704" s="96"/>
      <c r="BU704" s="96"/>
      <c r="BV704" s="96"/>
      <c r="BW704" s="96"/>
      <c r="BX704" s="96"/>
      <c r="BY704" s="96"/>
      <c r="BZ704" s="96"/>
      <c r="CA704" s="96"/>
      <c r="CB704" s="96"/>
      <c r="CC704" s="96"/>
      <c r="CD704" s="96"/>
      <c r="CE704" s="96"/>
      <c r="CF704" s="96"/>
    </row>
    <row r="705" spans="1:84" ht="13.2">
      <c r="A705" s="96"/>
      <c r="B705" s="96"/>
      <c r="C705" s="96"/>
      <c r="D705" s="96"/>
      <c r="E705" s="96"/>
      <c r="F705" s="124"/>
      <c r="G705" s="96"/>
      <c r="H705" s="96"/>
      <c r="I705" s="96"/>
      <c r="J705" s="96"/>
      <c r="K705" s="96"/>
      <c r="L705" s="96"/>
      <c r="M705" s="96"/>
      <c r="N705" s="96"/>
      <c r="O705" s="96"/>
      <c r="P705" s="96"/>
      <c r="Q705" s="96"/>
      <c r="R705" s="96"/>
      <c r="S705" s="96"/>
      <c r="T705" s="96"/>
      <c r="U705" s="96"/>
      <c r="V705" s="96"/>
      <c r="W705" s="96"/>
      <c r="X705" s="96"/>
      <c r="Y705" s="96"/>
      <c r="Z705" s="96"/>
      <c r="AA705" s="96"/>
      <c r="AB705" s="96"/>
      <c r="AC705" s="96"/>
      <c r="AD705" s="96"/>
      <c r="AE705" s="96"/>
      <c r="AF705" s="96"/>
      <c r="AG705" s="96"/>
      <c r="AH705" s="96"/>
      <c r="AI705" s="96"/>
      <c r="AJ705" s="96"/>
      <c r="AK705" s="96"/>
      <c r="AL705" s="96"/>
      <c r="AM705" s="262"/>
      <c r="AN705" s="96"/>
      <c r="AO705" s="264"/>
      <c r="AP705" s="96"/>
      <c r="AQ705" s="96"/>
      <c r="AR705" s="96"/>
      <c r="AS705" s="96"/>
      <c r="AT705" s="96"/>
      <c r="AU705" s="96"/>
      <c r="AV705" s="96"/>
      <c r="AW705" s="96"/>
      <c r="AX705" s="96"/>
      <c r="AY705" s="96"/>
      <c r="AZ705" s="96"/>
      <c r="BA705" s="96"/>
      <c r="BB705" s="96"/>
      <c r="BC705" s="96"/>
      <c r="BD705" s="96"/>
      <c r="BE705" s="96"/>
      <c r="BF705" s="96"/>
      <c r="BG705" s="96"/>
      <c r="BH705" s="96"/>
      <c r="BI705" s="96"/>
      <c r="BJ705" s="96"/>
      <c r="BK705" s="96"/>
      <c r="BL705" s="96"/>
      <c r="BM705" s="96"/>
      <c r="BN705" s="96"/>
      <c r="BO705" s="96"/>
      <c r="BP705" s="96"/>
      <c r="BQ705" s="96"/>
      <c r="BR705" s="96"/>
      <c r="BS705" s="96"/>
      <c r="BT705" s="96"/>
      <c r="BU705" s="96"/>
      <c r="BV705" s="96"/>
      <c r="BW705" s="96"/>
      <c r="BX705" s="96"/>
      <c r="BY705" s="96"/>
      <c r="BZ705" s="96"/>
      <c r="CA705" s="96"/>
      <c r="CB705" s="96"/>
      <c r="CC705" s="96"/>
      <c r="CD705" s="96"/>
      <c r="CE705" s="96"/>
      <c r="CF705" s="96"/>
    </row>
    <row r="706" spans="1:84" ht="13.2">
      <c r="A706" s="96"/>
      <c r="B706" s="96"/>
      <c r="C706" s="96"/>
      <c r="D706" s="96"/>
      <c r="E706" s="96"/>
      <c r="F706" s="124"/>
      <c r="G706" s="96"/>
      <c r="H706" s="96"/>
      <c r="I706" s="96"/>
      <c r="J706" s="96"/>
      <c r="K706" s="96"/>
      <c r="L706" s="96"/>
      <c r="M706" s="96"/>
      <c r="N706" s="96"/>
      <c r="O706" s="96"/>
      <c r="P706" s="96"/>
      <c r="Q706" s="96"/>
      <c r="R706" s="96"/>
      <c r="S706" s="96"/>
      <c r="T706" s="96"/>
      <c r="U706" s="96"/>
      <c r="V706" s="96"/>
      <c r="W706" s="96"/>
      <c r="X706" s="96"/>
      <c r="Y706" s="96"/>
      <c r="Z706" s="96"/>
      <c r="AA706" s="96"/>
      <c r="AB706" s="96"/>
      <c r="AC706" s="96"/>
      <c r="AD706" s="96"/>
      <c r="AE706" s="96"/>
      <c r="AF706" s="96"/>
      <c r="AG706" s="96"/>
      <c r="AH706" s="96"/>
      <c r="AI706" s="96"/>
      <c r="AJ706" s="96"/>
      <c r="AK706" s="96"/>
      <c r="AL706" s="96"/>
      <c r="AM706" s="262"/>
      <c r="AN706" s="96"/>
      <c r="AO706" s="264"/>
      <c r="AP706" s="96"/>
      <c r="AQ706" s="96"/>
      <c r="AR706" s="96"/>
      <c r="AS706" s="96"/>
      <c r="AT706" s="96"/>
      <c r="AU706" s="96"/>
      <c r="AV706" s="96"/>
      <c r="AW706" s="96"/>
      <c r="AX706" s="96"/>
      <c r="AY706" s="96"/>
      <c r="AZ706" s="96"/>
      <c r="BA706" s="96"/>
      <c r="BB706" s="96"/>
      <c r="BC706" s="96"/>
      <c r="BD706" s="96"/>
      <c r="BE706" s="96"/>
      <c r="BF706" s="96"/>
      <c r="BG706" s="96"/>
      <c r="BH706" s="96"/>
      <c r="BI706" s="96"/>
      <c r="BJ706" s="96"/>
      <c r="BK706" s="96"/>
      <c r="BL706" s="96"/>
      <c r="BM706" s="96"/>
      <c r="BN706" s="96"/>
      <c r="BO706" s="96"/>
      <c r="BP706" s="96"/>
      <c r="BQ706" s="96"/>
      <c r="BR706" s="96"/>
      <c r="BS706" s="96"/>
      <c r="BT706" s="96"/>
      <c r="BU706" s="96"/>
      <c r="BV706" s="96"/>
      <c r="BW706" s="96"/>
      <c r="BX706" s="96"/>
      <c r="BY706" s="96"/>
      <c r="BZ706" s="96"/>
      <c r="CA706" s="96"/>
      <c r="CB706" s="96"/>
      <c r="CC706" s="96"/>
      <c r="CD706" s="96"/>
      <c r="CE706" s="96"/>
      <c r="CF706" s="96"/>
    </row>
    <row r="707" spans="1:84" ht="13.2">
      <c r="A707" s="96"/>
      <c r="B707" s="96"/>
      <c r="C707" s="96"/>
      <c r="D707" s="96"/>
      <c r="E707" s="96"/>
      <c r="F707" s="124"/>
      <c r="G707" s="96"/>
      <c r="H707" s="96"/>
      <c r="I707" s="96"/>
      <c r="J707" s="96"/>
      <c r="K707" s="96"/>
      <c r="L707" s="96"/>
      <c r="M707" s="96"/>
      <c r="N707" s="96"/>
      <c r="O707" s="96"/>
      <c r="P707" s="96"/>
      <c r="Q707" s="96"/>
      <c r="R707" s="96"/>
      <c r="S707" s="96"/>
      <c r="T707" s="96"/>
      <c r="U707" s="96"/>
      <c r="V707" s="96"/>
      <c r="W707" s="96"/>
      <c r="X707" s="96"/>
      <c r="Y707" s="96"/>
      <c r="Z707" s="96"/>
      <c r="AA707" s="96"/>
      <c r="AB707" s="96"/>
      <c r="AC707" s="96"/>
      <c r="AD707" s="96"/>
      <c r="AE707" s="96"/>
      <c r="AF707" s="96"/>
      <c r="AG707" s="96"/>
      <c r="AH707" s="96"/>
      <c r="AI707" s="96"/>
      <c r="AJ707" s="96"/>
      <c r="AK707" s="96"/>
      <c r="AL707" s="96"/>
      <c r="AM707" s="262"/>
      <c r="AN707" s="96"/>
      <c r="AO707" s="264"/>
      <c r="AP707" s="96"/>
      <c r="AQ707" s="96"/>
      <c r="AR707" s="96"/>
      <c r="AS707" s="96"/>
      <c r="AT707" s="96"/>
      <c r="AU707" s="96"/>
      <c r="AV707" s="96"/>
      <c r="AW707" s="96"/>
      <c r="AX707" s="96"/>
      <c r="AY707" s="96"/>
      <c r="AZ707" s="96"/>
      <c r="BA707" s="96"/>
      <c r="BB707" s="96"/>
      <c r="BC707" s="96"/>
      <c r="BD707" s="96"/>
      <c r="BE707" s="96"/>
      <c r="BF707" s="96"/>
      <c r="BG707" s="96"/>
      <c r="BH707" s="96"/>
      <c r="BI707" s="96"/>
      <c r="BJ707" s="96"/>
      <c r="BK707" s="96"/>
      <c r="BL707" s="96"/>
      <c r="BM707" s="96"/>
      <c r="BN707" s="96"/>
      <c r="BO707" s="96"/>
      <c r="BP707" s="96"/>
      <c r="BQ707" s="96"/>
      <c r="BR707" s="96"/>
      <c r="BS707" s="96"/>
      <c r="BT707" s="96"/>
      <c r="BU707" s="96"/>
      <c r="BV707" s="96"/>
      <c r="BW707" s="96"/>
      <c r="BX707" s="96"/>
      <c r="BY707" s="96"/>
      <c r="BZ707" s="96"/>
      <c r="CA707" s="96"/>
      <c r="CB707" s="96"/>
      <c r="CC707" s="96"/>
      <c r="CD707" s="96"/>
      <c r="CE707" s="96"/>
      <c r="CF707" s="96"/>
    </row>
    <row r="708" spans="1:84" ht="13.2">
      <c r="A708" s="96"/>
      <c r="B708" s="96"/>
      <c r="C708" s="96"/>
      <c r="D708" s="96"/>
      <c r="E708" s="96"/>
      <c r="F708" s="124"/>
      <c r="G708" s="96"/>
      <c r="H708" s="96"/>
      <c r="I708" s="96"/>
      <c r="J708" s="96"/>
      <c r="K708" s="96"/>
      <c r="L708" s="96"/>
      <c r="M708" s="96"/>
      <c r="N708" s="96"/>
      <c r="O708" s="96"/>
      <c r="P708" s="96"/>
      <c r="Q708" s="96"/>
      <c r="R708" s="96"/>
      <c r="S708" s="96"/>
      <c r="T708" s="96"/>
      <c r="U708" s="96"/>
      <c r="V708" s="96"/>
      <c r="W708" s="96"/>
      <c r="X708" s="96"/>
      <c r="Y708" s="96"/>
      <c r="Z708" s="96"/>
      <c r="AA708" s="96"/>
      <c r="AB708" s="96"/>
      <c r="AC708" s="96"/>
      <c r="AD708" s="96"/>
      <c r="AE708" s="96"/>
      <c r="AF708" s="96"/>
      <c r="AG708" s="96"/>
      <c r="AH708" s="96"/>
      <c r="AI708" s="96"/>
      <c r="AJ708" s="96"/>
      <c r="AK708" s="96"/>
      <c r="AL708" s="96"/>
      <c r="AM708" s="262"/>
      <c r="AN708" s="96"/>
      <c r="AO708" s="264"/>
      <c r="AP708" s="96"/>
      <c r="AQ708" s="96"/>
      <c r="AR708" s="96"/>
      <c r="AS708" s="96"/>
      <c r="AT708" s="96"/>
      <c r="AU708" s="96"/>
      <c r="AV708" s="96"/>
      <c r="AW708" s="96"/>
      <c r="AX708" s="96"/>
      <c r="AY708" s="96"/>
      <c r="AZ708" s="96"/>
      <c r="BA708" s="96"/>
      <c r="BB708" s="96"/>
      <c r="BC708" s="96"/>
      <c r="BD708" s="96"/>
      <c r="BE708" s="96"/>
      <c r="BF708" s="96"/>
      <c r="BG708" s="96"/>
      <c r="BH708" s="96"/>
      <c r="BI708" s="96"/>
      <c r="BJ708" s="96"/>
      <c r="BK708" s="96"/>
      <c r="BL708" s="96"/>
      <c r="BM708" s="96"/>
      <c r="BN708" s="96"/>
      <c r="BO708" s="96"/>
      <c r="BP708" s="96"/>
      <c r="BQ708" s="96"/>
      <c r="BR708" s="96"/>
      <c r="BS708" s="96"/>
      <c r="BT708" s="96"/>
      <c r="BU708" s="96"/>
      <c r="BV708" s="96"/>
      <c r="BW708" s="96"/>
      <c r="BX708" s="96"/>
      <c r="BY708" s="96"/>
      <c r="BZ708" s="96"/>
      <c r="CA708" s="96"/>
      <c r="CB708" s="96"/>
      <c r="CC708" s="96"/>
      <c r="CD708" s="96"/>
      <c r="CE708" s="96"/>
      <c r="CF708" s="96"/>
    </row>
    <row r="709" spans="1:84" ht="13.2">
      <c r="A709" s="96"/>
      <c r="B709" s="96"/>
      <c r="C709" s="96"/>
      <c r="D709" s="96"/>
      <c r="E709" s="96"/>
      <c r="F709" s="124"/>
      <c r="G709" s="96"/>
      <c r="H709" s="96"/>
      <c r="I709" s="96"/>
      <c r="J709" s="96"/>
      <c r="K709" s="96"/>
      <c r="L709" s="96"/>
      <c r="M709" s="96"/>
      <c r="N709" s="96"/>
      <c r="O709" s="96"/>
      <c r="P709" s="96"/>
      <c r="Q709" s="96"/>
      <c r="R709" s="96"/>
      <c r="S709" s="96"/>
      <c r="T709" s="96"/>
      <c r="U709" s="96"/>
      <c r="V709" s="96"/>
      <c r="W709" s="96"/>
      <c r="X709" s="96"/>
      <c r="Y709" s="96"/>
      <c r="Z709" s="96"/>
      <c r="AA709" s="96"/>
      <c r="AB709" s="96"/>
      <c r="AC709" s="96"/>
      <c r="AD709" s="96"/>
      <c r="AE709" s="96"/>
      <c r="AF709" s="96"/>
      <c r="AG709" s="96"/>
      <c r="AH709" s="96"/>
      <c r="AI709" s="96"/>
      <c r="AJ709" s="96"/>
      <c r="AK709" s="96"/>
      <c r="AL709" s="96"/>
      <c r="AM709" s="262"/>
      <c r="AN709" s="96"/>
      <c r="AO709" s="264"/>
      <c r="AP709" s="96"/>
      <c r="AQ709" s="96"/>
      <c r="AR709" s="96"/>
      <c r="AS709" s="96"/>
      <c r="AT709" s="96"/>
      <c r="AU709" s="96"/>
      <c r="AV709" s="96"/>
      <c r="AW709" s="96"/>
      <c r="AX709" s="96"/>
      <c r="AY709" s="96"/>
      <c r="AZ709" s="96"/>
      <c r="BA709" s="96"/>
      <c r="BB709" s="96"/>
      <c r="BC709" s="96"/>
      <c r="BD709" s="96"/>
      <c r="BE709" s="96"/>
      <c r="BF709" s="96"/>
      <c r="BG709" s="96"/>
      <c r="BH709" s="96"/>
      <c r="BI709" s="96"/>
      <c r="BJ709" s="96"/>
      <c r="BK709" s="96"/>
      <c r="BL709" s="96"/>
      <c r="BM709" s="96"/>
      <c r="BN709" s="96"/>
      <c r="BO709" s="96"/>
      <c r="BP709" s="96"/>
      <c r="BQ709" s="96"/>
      <c r="BR709" s="96"/>
      <c r="BS709" s="96"/>
      <c r="BT709" s="96"/>
      <c r="BU709" s="96"/>
      <c r="BV709" s="96"/>
      <c r="BW709" s="96"/>
      <c r="BX709" s="96"/>
      <c r="BY709" s="96"/>
      <c r="BZ709" s="96"/>
      <c r="CA709" s="96"/>
      <c r="CB709" s="96"/>
      <c r="CC709" s="96"/>
      <c r="CD709" s="96"/>
      <c r="CE709" s="96"/>
      <c r="CF709" s="96"/>
    </row>
    <row r="710" spans="1:84" ht="13.2">
      <c r="A710" s="96"/>
      <c r="B710" s="96"/>
      <c r="C710" s="96"/>
      <c r="D710" s="96"/>
      <c r="E710" s="96"/>
      <c r="F710" s="124"/>
      <c r="G710" s="96"/>
      <c r="H710" s="96"/>
      <c r="I710" s="96"/>
      <c r="J710" s="96"/>
      <c r="K710" s="96"/>
      <c r="L710" s="96"/>
      <c r="M710" s="96"/>
      <c r="N710" s="96"/>
      <c r="O710" s="96"/>
      <c r="P710" s="96"/>
      <c r="Q710" s="96"/>
      <c r="R710" s="96"/>
      <c r="S710" s="96"/>
      <c r="T710" s="96"/>
      <c r="U710" s="96"/>
      <c r="V710" s="96"/>
      <c r="W710" s="96"/>
      <c r="X710" s="96"/>
      <c r="Y710" s="96"/>
      <c r="Z710" s="96"/>
      <c r="AA710" s="96"/>
      <c r="AB710" s="96"/>
      <c r="AC710" s="96"/>
      <c r="AD710" s="96"/>
      <c r="AE710" s="96"/>
      <c r="AF710" s="96"/>
      <c r="AG710" s="96"/>
      <c r="AH710" s="96"/>
      <c r="AI710" s="96"/>
      <c r="AJ710" s="96"/>
      <c r="AK710" s="96"/>
      <c r="AL710" s="96"/>
      <c r="AM710" s="262"/>
      <c r="AN710" s="96"/>
      <c r="AO710" s="264"/>
      <c r="AP710" s="96"/>
      <c r="AQ710" s="96"/>
      <c r="AR710" s="96"/>
      <c r="AS710" s="96"/>
      <c r="AT710" s="96"/>
      <c r="AU710" s="96"/>
      <c r="AV710" s="96"/>
      <c r="AW710" s="96"/>
      <c r="AX710" s="96"/>
      <c r="AY710" s="96"/>
      <c r="AZ710" s="96"/>
      <c r="BA710" s="96"/>
      <c r="BB710" s="96"/>
      <c r="BC710" s="96"/>
      <c r="BD710" s="96"/>
      <c r="BE710" s="96"/>
      <c r="BF710" s="96"/>
      <c r="BG710" s="96"/>
      <c r="BH710" s="96"/>
      <c r="BI710" s="96"/>
      <c r="BJ710" s="96"/>
      <c r="BK710" s="96"/>
      <c r="BL710" s="96"/>
      <c r="BM710" s="96"/>
      <c r="BN710" s="96"/>
      <c r="BO710" s="96"/>
      <c r="BP710" s="96"/>
      <c r="BQ710" s="96"/>
      <c r="BR710" s="96"/>
      <c r="BS710" s="96"/>
      <c r="BT710" s="96"/>
      <c r="BU710" s="96"/>
      <c r="BV710" s="96"/>
      <c r="BW710" s="96"/>
      <c r="BX710" s="96"/>
      <c r="BY710" s="96"/>
      <c r="BZ710" s="96"/>
      <c r="CA710" s="96"/>
      <c r="CB710" s="96"/>
      <c r="CC710" s="96"/>
      <c r="CD710" s="96"/>
      <c r="CE710" s="96"/>
      <c r="CF710" s="96"/>
    </row>
    <row r="711" spans="1:84" ht="13.2">
      <c r="A711" s="96"/>
      <c r="B711" s="96"/>
      <c r="C711" s="96"/>
      <c r="D711" s="96"/>
      <c r="E711" s="96"/>
      <c r="F711" s="124"/>
      <c r="G711" s="96"/>
      <c r="H711" s="96"/>
      <c r="I711" s="96"/>
      <c r="J711" s="96"/>
      <c r="K711" s="96"/>
      <c r="L711" s="96"/>
      <c r="M711" s="96"/>
      <c r="N711" s="96"/>
      <c r="O711" s="96"/>
      <c r="P711" s="96"/>
      <c r="Q711" s="96"/>
      <c r="R711" s="96"/>
      <c r="S711" s="96"/>
      <c r="T711" s="96"/>
      <c r="U711" s="96"/>
      <c r="V711" s="96"/>
      <c r="W711" s="96"/>
      <c r="X711" s="96"/>
      <c r="Y711" s="96"/>
      <c r="Z711" s="96"/>
      <c r="AA711" s="96"/>
      <c r="AB711" s="96"/>
      <c r="AC711" s="96"/>
      <c r="AD711" s="96"/>
      <c r="AE711" s="96"/>
      <c r="AF711" s="96"/>
      <c r="AG711" s="96"/>
      <c r="AH711" s="96"/>
      <c r="AI711" s="96"/>
      <c r="AJ711" s="96"/>
      <c r="AK711" s="96"/>
      <c r="AL711" s="96"/>
      <c r="AM711" s="262"/>
      <c r="AN711" s="96"/>
      <c r="AO711" s="264"/>
      <c r="AP711" s="96"/>
      <c r="AQ711" s="96"/>
      <c r="AR711" s="96"/>
      <c r="AS711" s="96"/>
      <c r="AT711" s="96"/>
      <c r="AU711" s="96"/>
      <c r="AV711" s="96"/>
      <c r="AW711" s="96"/>
      <c r="AX711" s="96"/>
      <c r="AY711" s="96"/>
      <c r="AZ711" s="96"/>
      <c r="BA711" s="96"/>
      <c r="BB711" s="96"/>
      <c r="BC711" s="96"/>
      <c r="BD711" s="96"/>
      <c r="BE711" s="96"/>
      <c r="BF711" s="96"/>
      <c r="BG711" s="96"/>
      <c r="BH711" s="96"/>
      <c r="BI711" s="96"/>
      <c r="BJ711" s="96"/>
      <c r="BK711" s="96"/>
      <c r="BL711" s="96"/>
      <c r="BM711" s="96"/>
      <c r="BN711" s="96"/>
      <c r="BO711" s="96"/>
      <c r="BP711" s="96"/>
      <c r="BQ711" s="96"/>
      <c r="BR711" s="96"/>
      <c r="BS711" s="96"/>
      <c r="BT711" s="96"/>
      <c r="BU711" s="96"/>
      <c r="BV711" s="96"/>
      <c r="BW711" s="96"/>
      <c r="BX711" s="96"/>
      <c r="BY711" s="96"/>
      <c r="BZ711" s="96"/>
      <c r="CA711" s="96"/>
      <c r="CB711" s="96"/>
      <c r="CC711" s="96"/>
      <c r="CD711" s="96"/>
      <c r="CE711" s="96"/>
      <c r="CF711" s="96"/>
    </row>
    <row r="712" spans="1:84" ht="13.2">
      <c r="A712" s="96"/>
      <c r="B712" s="96"/>
      <c r="C712" s="96"/>
      <c r="D712" s="96"/>
      <c r="E712" s="96"/>
      <c r="F712" s="124"/>
      <c r="G712" s="96"/>
      <c r="H712" s="96"/>
      <c r="I712" s="96"/>
      <c r="J712" s="96"/>
      <c r="K712" s="96"/>
      <c r="L712" s="96"/>
      <c r="M712" s="96"/>
      <c r="N712" s="96"/>
      <c r="O712" s="96"/>
      <c r="P712" s="96"/>
      <c r="Q712" s="96"/>
      <c r="R712" s="96"/>
      <c r="S712" s="96"/>
      <c r="T712" s="96"/>
      <c r="U712" s="96"/>
      <c r="V712" s="96"/>
      <c r="W712" s="96"/>
      <c r="X712" s="96"/>
      <c r="Y712" s="96"/>
      <c r="Z712" s="96"/>
      <c r="AA712" s="96"/>
      <c r="AB712" s="96"/>
      <c r="AC712" s="96"/>
      <c r="AD712" s="96"/>
      <c r="AE712" s="96"/>
      <c r="AF712" s="96"/>
      <c r="AG712" s="96"/>
      <c r="AH712" s="96"/>
      <c r="AI712" s="96"/>
      <c r="AJ712" s="96"/>
      <c r="AK712" s="96"/>
      <c r="AL712" s="96"/>
      <c r="AM712" s="262"/>
      <c r="AN712" s="96"/>
      <c r="AO712" s="264"/>
      <c r="AP712" s="96"/>
      <c r="AQ712" s="96"/>
      <c r="AR712" s="96"/>
      <c r="AS712" s="96"/>
      <c r="AT712" s="96"/>
      <c r="AU712" s="96"/>
      <c r="AV712" s="96"/>
      <c r="AW712" s="96"/>
      <c r="AX712" s="96"/>
      <c r="AY712" s="96"/>
      <c r="AZ712" s="96"/>
      <c r="BA712" s="96"/>
      <c r="BB712" s="96"/>
      <c r="BC712" s="96"/>
      <c r="BD712" s="96"/>
      <c r="BE712" s="96"/>
      <c r="BF712" s="96"/>
      <c r="BG712" s="96"/>
      <c r="BH712" s="96"/>
      <c r="BI712" s="96"/>
      <c r="BJ712" s="96"/>
      <c r="BK712" s="96"/>
      <c r="BL712" s="96"/>
      <c r="BM712" s="96"/>
      <c r="BN712" s="96"/>
      <c r="BO712" s="96"/>
      <c r="BP712" s="96"/>
      <c r="BQ712" s="96"/>
      <c r="BR712" s="96"/>
      <c r="BS712" s="96"/>
      <c r="BT712" s="96"/>
      <c r="BU712" s="96"/>
      <c r="BV712" s="96"/>
      <c r="BW712" s="96"/>
      <c r="BX712" s="96"/>
      <c r="BY712" s="96"/>
      <c r="BZ712" s="96"/>
      <c r="CA712" s="96"/>
      <c r="CB712" s="96"/>
      <c r="CC712" s="96"/>
      <c r="CD712" s="96"/>
      <c r="CE712" s="96"/>
      <c r="CF712" s="96"/>
    </row>
    <row r="713" spans="1:84" ht="13.2">
      <c r="A713" s="96"/>
      <c r="B713" s="96"/>
      <c r="C713" s="96"/>
      <c r="D713" s="96"/>
      <c r="E713" s="96"/>
      <c r="F713" s="124"/>
      <c r="G713" s="96"/>
      <c r="H713" s="96"/>
      <c r="I713" s="96"/>
      <c r="J713" s="96"/>
      <c r="K713" s="96"/>
      <c r="L713" s="96"/>
      <c r="M713" s="96"/>
      <c r="N713" s="96"/>
      <c r="O713" s="96"/>
      <c r="P713" s="96"/>
      <c r="Q713" s="96"/>
      <c r="R713" s="96"/>
      <c r="S713" s="96"/>
      <c r="T713" s="96"/>
      <c r="U713" s="96"/>
      <c r="V713" s="96"/>
      <c r="W713" s="96"/>
      <c r="X713" s="96"/>
      <c r="Y713" s="96"/>
      <c r="Z713" s="96"/>
      <c r="AA713" s="96"/>
      <c r="AB713" s="96"/>
      <c r="AC713" s="96"/>
      <c r="AD713" s="96"/>
      <c r="AE713" s="96"/>
      <c r="AF713" s="96"/>
      <c r="AG713" s="96"/>
      <c r="AH713" s="96"/>
      <c r="AI713" s="96"/>
      <c r="AJ713" s="96"/>
      <c r="AK713" s="96"/>
      <c r="AL713" s="96"/>
      <c r="AM713" s="262"/>
      <c r="AN713" s="96"/>
      <c r="AO713" s="264"/>
      <c r="AP713" s="96"/>
      <c r="AQ713" s="96"/>
      <c r="AR713" s="96"/>
      <c r="AS713" s="96"/>
      <c r="AT713" s="96"/>
      <c r="AU713" s="96"/>
      <c r="AV713" s="96"/>
      <c r="AW713" s="96"/>
      <c r="AX713" s="96"/>
      <c r="AY713" s="96"/>
      <c r="AZ713" s="96"/>
      <c r="BA713" s="96"/>
      <c r="BB713" s="96"/>
      <c r="BC713" s="96"/>
      <c r="BD713" s="96"/>
      <c r="BE713" s="96"/>
      <c r="BF713" s="96"/>
      <c r="BG713" s="96"/>
      <c r="BH713" s="96"/>
      <c r="BI713" s="96"/>
      <c r="BJ713" s="96"/>
      <c r="BK713" s="96"/>
      <c r="BL713" s="96"/>
      <c r="BM713" s="96"/>
      <c r="BN713" s="96"/>
      <c r="BO713" s="96"/>
      <c r="BP713" s="96"/>
      <c r="BQ713" s="96"/>
      <c r="BR713" s="96"/>
      <c r="BS713" s="96"/>
      <c r="BT713" s="96"/>
      <c r="BU713" s="96"/>
      <c r="BV713" s="96"/>
      <c r="BW713" s="96"/>
      <c r="BX713" s="96"/>
      <c r="BY713" s="96"/>
      <c r="BZ713" s="96"/>
      <c r="CA713" s="96"/>
      <c r="CB713" s="96"/>
      <c r="CC713" s="96"/>
      <c r="CD713" s="96"/>
      <c r="CE713" s="96"/>
      <c r="CF713" s="96"/>
    </row>
    <row r="714" spans="1:84" ht="13.2">
      <c r="A714" s="96"/>
      <c r="B714" s="96"/>
      <c r="C714" s="96"/>
      <c r="D714" s="96"/>
      <c r="E714" s="96"/>
      <c r="F714" s="124"/>
      <c r="G714" s="96"/>
      <c r="H714" s="96"/>
      <c r="I714" s="96"/>
      <c r="J714" s="96"/>
      <c r="K714" s="96"/>
      <c r="L714" s="96"/>
      <c r="M714" s="96"/>
      <c r="N714" s="96"/>
      <c r="O714" s="96"/>
      <c r="P714" s="96"/>
      <c r="Q714" s="96"/>
      <c r="R714" s="96"/>
      <c r="S714" s="96"/>
      <c r="T714" s="96"/>
      <c r="U714" s="96"/>
      <c r="V714" s="96"/>
      <c r="W714" s="96"/>
      <c r="X714" s="96"/>
      <c r="Y714" s="96"/>
      <c r="Z714" s="96"/>
      <c r="AA714" s="96"/>
      <c r="AB714" s="96"/>
      <c r="AC714" s="96"/>
      <c r="AD714" s="96"/>
      <c r="AE714" s="96"/>
      <c r="AF714" s="96"/>
      <c r="AG714" s="96"/>
      <c r="AH714" s="96"/>
      <c r="AI714" s="96"/>
      <c r="AJ714" s="96"/>
      <c r="AK714" s="96"/>
      <c r="AL714" s="96"/>
      <c r="AM714" s="262"/>
      <c r="AN714" s="96"/>
      <c r="AO714" s="264"/>
      <c r="AP714" s="96"/>
      <c r="AQ714" s="96"/>
      <c r="AR714" s="96"/>
      <c r="AS714" s="96"/>
      <c r="AT714" s="96"/>
      <c r="AU714" s="96"/>
      <c r="AV714" s="96"/>
      <c r="AW714" s="96"/>
      <c r="AX714" s="96"/>
      <c r="AY714" s="96"/>
      <c r="AZ714" s="96"/>
      <c r="BA714" s="96"/>
      <c r="BB714" s="96"/>
      <c r="BC714" s="96"/>
      <c r="BD714" s="96"/>
      <c r="BE714" s="96"/>
      <c r="BF714" s="96"/>
      <c r="BG714" s="96"/>
      <c r="BH714" s="96"/>
      <c r="BI714" s="96"/>
      <c r="BJ714" s="96"/>
      <c r="BK714" s="96"/>
      <c r="BL714" s="96"/>
      <c r="BM714" s="96"/>
      <c r="BN714" s="96"/>
      <c r="BO714" s="96"/>
      <c r="BP714" s="96"/>
      <c r="BQ714" s="96"/>
      <c r="BR714" s="96"/>
      <c r="BS714" s="96"/>
      <c r="BT714" s="96"/>
      <c r="BU714" s="96"/>
      <c r="BV714" s="96"/>
      <c r="BW714" s="96"/>
      <c r="BX714" s="96"/>
      <c r="BY714" s="96"/>
      <c r="BZ714" s="96"/>
      <c r="CA714" s="96"/>
      <c r="CB714" s="96"/>
      <c r="CC714" s="96"/>
      <c r="CD714" s="96"/>
      <c r="CE714" s="96"/>
      <c r="CF714" s="96"/>
    </row>
    <row r="715" spans="1:84" ht="13.2">
      <c r="A715" s="96"/>
      <c r="B715" s="96"/>
      <c r="C715" s="96"/>
      <c r="D715" s="96"/>
      <c r="E715" s="96"/>
      <c r="F715" s="124"/>
      <c r="G715" s="96"/>
      <c r="H715" s="96"/>
      <c r="I715" s="96"/>
      <c r="J715" s="96"/>
      <c r="K715" s="96"/>
      <c r="L715" s="96"/>
      <c r="M715" s="96"/>
      <c r="N715" s="96"/>
      <c r="O715" s="96"/>
      <c r="P715" s="96"/>
      <c r="Q715" s="96"/>
      <c r="R715" s="96"/>
      <c r="S715" s="96"/>
      <c r="T715" s="96"/>
      <c r="U715" s="96"/>
      <c r="V715" s="96"/>
      <c r="W715" s="96"/>
      <c r="X715" s="96"/>
      <c r="Y715" s="96"/>
      <c r="Z715" s="96"/>
      <c r="AA715" s="96"/>
      <c r="AB715" s="96"/>
      <c r="AC715" s="96"/>
      <c r="AD715" s="96"/>
      <c r="AE715" s="96"/>
      <c r="AF715" s="96"/>
      <c r="AG715" s="96"/>
      <c r="AH715" s="96"/>
      <c r="AI715" s="96"/>
      <c r="AJ715" s="96"/>
      <c r="AK715" s="96"/>
      <c r="AL715" s="96"/>
      <c r="AM715" s="262"/>
      <c r="AN715" s="96"/>
      <c r="AO715" s="264"/>
      <c r="AP715" s="96"/>
      <c r="AQ715" s="96"/>
      <c r="AR715" s="96"/>
      <c r="AS715" s="96"/>
      <c r="AT715" s="96"/>
      <c r="AU715" s="96"/>
      <c r="AV715" s="96"/>
      <c r="AW715" s="96"/>
      <c r="AX715" s="96"/>
      <c r="AY715" s="96"/>
      <c r="AZ715" s="96"/>
      <c r="BA715" s="96"/>
      <c r="BB715" s="96"/>
      <c r="BC715" s="96"/>
      <c r="BD715" s="96"/>
      <c r="BE715" s="96"/>
      <c r="BF715" s="96"/>
      <c r="BG715" s="96"/>
      <c r="BH715" s="96"/>
      <c r="BI715" s="96"/>
      <c r="BJ715" s="96"/>
      <c r="BK715" s="96"/>
      <c r="BL715" s="96"/>
      <c r="BM715" s="96"/>
      <c r="BN715" s="96"/>
      <c r="BO715" s="96"/>
      <c r="BP715" s="96"/>
      <c r="BQ715" s="96"/>
      <c r="BR715" s="96"/>
      <c r="BS715" s="96"/>
      <c r="BT715" s="96"/>
      <c r="BU715" s="96"/>
      <c r="BV715" s="96"/>
      <c r="BW715" s="96"/>
      <c r="BX715" s="96"/>
      <c r="BY715" s="96"/>
      <c r="BZ715" s="96"/>
      <c r="CA715" s="96"/>
      <c r="CB715" s="96"/>
      <c r="CC715" s="96"/>
      <c r="CD715" s="96"/>
      <c r="CE715" s="96"/>
      <c r="CF715" s="96"/>
    </row>
    <row r="716" spans="1:84" ht="13.2">
      <c r="A716" s="96"/>
      <c r="B716" s="96"/>
      <c r="C716" s="96"/>
      <c r="D716" s="96"/>
      <c r="E716" s="96"/>
      <c r="F716" s="124"/>
      <c r="G716" s="96"/>
      <c r="H716" s="96"/>
      <c r="I716" s="96"/>
      <c r="J716" s="96"/>
      <c r="K716" s="96"/>
      <c r="L716" s="96"/>
      <c r="M716" s="96"/>
      <c r="N716" s="96"/>
      <c r="O716" s="96"/>
      <c r="P716" s="96"/>
      <c r="Q716" s="96"/>
      <c r="R716" s="96"/>
      <c r="S716" s="96"/>
      <c r="T716" s="96"/>
      <c r="U716" s="96"/>
      <c r="V716" s="96"/>
      <c r="W716" s="96"/>
      <c r="X716" s="96"/>
      <c r="Y716" s="96"/>
      <c r="Z716" s="96"/>
      <c r="AA716" s="96"/>
      <c r="AB716" s="96"/>
      <c r="AC716" s="96"/>
      <c r="AD716" s="96"/>
      <c r="AE716" s="96"/>
      <c r="AF716" s="96"/>
      <c r="AG716" s="96"/>
      <c r="AH716" s="96"/>
      <c r="AI716" s="96"/>
      <c r="AJ716" s="96"/>
      <c r="AK716" s="96"/>
      <c r="AL716" s="96"/>
      <c r="AM716" s="262"/>
      <c r="AN716" s="96"/>
      <c r="AO716" s="264"/>
      <c r="AP716" s="96"/>
      <c r="AQ716" s="96"/>
      <c r="AR716" s="96"/>
      <c r="AS716" s="96"/>
      <c r="AT716" s="96"/>
      <c r="AU716" s="96"/>
      <c r="AV716" s="96"/>
      <c r="AW716" s="96"/>
      <c r="AX716" s="96"/>
      <c r="AY716" s="96"/>
      <c r="AZ716" s="96"/>
      <c r="BA716" s="96"/>
      <c r="BB716" s="96"/>
      <c r="BC716" s="96"/>
      <c r="BD716" s="96"/>
      <c r="BE716" s="96"/>
      <c r="BF716" s="96"/>
      <c r="BG716" s="96"/>
      <c r="BH716" s="96"/>
      <c r="BI716" s="96"/>
      <c r="BJ716" s="96"/>
      <c r="BK716" s="96"/>
      <c r="BL716" s="96"/>
      <c r="BM716" s="96"/>
      <c r="BN716" s="96"/>
      <c r="BO716" s="96"/>
      <c r="BP716" s="96"/>
      <c r="BQ716" s="96"/>
      <c r="BR716" s="96"/>
      <c r="BS716" s="96"/>
      <c r="BT716" s="96"/>
      <c r="BU716" s="96"/>
      <c r="BV716" s="96"/>
      <c r="BW716" s="96"/>
      <c r="BX716" s="96"/>
      <c r="BY716" s="96"/>
      <c r="BZ716" s="96"/>
      <c r="CA716" s="96"/>
      <c r="CB716" s="96"/>
      <c r="CC716" s="96"/>
      <c r="CD716" s="96"/>
      <c r="CE716" s="96"/>
      <c r="CF716" s="96"/>
    </row>
    <row r="717" spans="1:84" ht="13.2">
      <c r="A717" s="96"/>
      <c r="B717" s="96"/>
      <c r="C717" s="96"/>
      <c r="D717" s="96"/>
      <c r="E717" s="96"/>
      <c r="F717" s="124"/>
      <c r="G717" s="96"/>
      <c r="H717" s="96"/>
      <c r="I717" s="96"/>
      <c r="J717" s="96"/>
      <c r="K717" s="96"/>
      <c r="L717" s="96"/>
      <c r="M717" s="96"/>
      <c r="N717" s="96"/>
      <c r="O717" s="96"/>
      <c r="P717" s="96"/>
      <c r="Q717" s="96"/>
      <c r="R717" s="96"/>
      <c r="S717" s="96"/>
      <c r="T717" s="96"/>
      <c r="U717" s="96"/>
      <c r="V717" s="96"/>
      <c r="W717" s="96"/>
      <c r="X717" s="96"/>
      <c r="Y717" s="96"/>
      <c r="Z717" s="96"/>
      <c r="AA717" s="96"/>
      <c r="AB717" s="96"/>
      <c r="AC717" s="96"/>
      <c r="AD717" s="96"/>
      <c r="AE717" s="96"/>
      <c r="AF717" s="96"/>
      <c r="AG717" s="96"/>
      <c r="AH717" s="96"/>
      <c r="AI717" s="96"/>
      <c r="AJ717" s="96"/>
      <c r="AK717" s="96"/>
      <c r="AL717" s="96"/>
      <c r="AM717" s="262"/>
      <c r="AN717" s="96"/>
      <c r="AO717" s="264"/>
      <c r="AP717" s="96"/>
      <c r="AQ717" s="96"/>
      <c r="AR717" s="96"/>
      <c r="AS717" s="96"/>
      <c r="AT717" s="96"/>
      <c r="AU717" s="96"/>
      <c r="AV717" s="96"/>
      <c r="AW717" s="96"/>
      <c r="AX717" s="96"/>
      <c r="AY717" s="96"/>
      <c r="AZ717" s="96"/>
      <c r="BA717" s="96"/>
      <c r="BB717" s="96"/>
      <c r="BC717" s="96"/>
      <c r="BD717" s="96"/>
      <c r="BE717" s="96"/>
      <c r="BF717" s="96"/>
      <c r="BG717" s="96"/>
      <c r="BH717" s="96"/>
      <c r="BI717" s="96"/>
      <c r="BJ717" s="96"/>
      <c r="BK717" s="96"/>
      <c r="BL717" s="96"/>
      <c r="BM717" s="96"/>
      <c r="BN717" s="96"/>
      <c r="BO717" s="96"/>
      <c r="BP717" s="96"/>
      <c r="BQ717" s="96"/>
      <c r="BR717" s="96"/>
      <c r="BS717" s="96"/>
      <c r="BT717" s="96"/>
      <c r="BU717" s="96"/>
      <c r="BV717" s="96"/>
      <c r="BW717" s="96"/>
      <c r="BX717" s="96"/>
      <c r="BY717" s="96"/>
      <c r="BZ717" s="96"/>
      <c r="CA717" s="96"/>
      <c r="CB717" s="96"/>
      <c r="CC717" s="96"/>
      <c r="CD717" s="96"/>
      <c r="CE717" s="96"/>
      <c r="CF717" s="96"/>
    </row>
    <row r="718" spans="1:84" ht="13.2">
      <c r="A718" s="96"/>
      <c r="B718" s="96"/>
      <c r="C718" s="96"/>
      <c r="D718" s="96"/>
      <c r="E718" s="96"/>
      <c r="F718" s="124"/>
      <c r="G718" s="96"/>
      <c r="H718" s="96"/>
      <c r="I718" s="96"/>
      <c r="J718" s="96"/>
      <c r="K718" s="96"/>
      <c r="L718" s="96"/>
      <c r="M718" s="96"/>
      <c r="N718" s="96"/>
      <c r="O718" s="96"/>
      <c r="P718" s="96"/>
      <c r="Q718" s="96"/>
      <c r="R718" s="96"/>
      <c r="S718" s="96"/>
      <c r="T718" s="96"/>
      <c r="U718" s="96"/>
      <c r="V718" s="96"/>
      <c r="W718" s="96"/>
      <c r="X718" s="96"/>
      <c r="Y718" s="96"/>
      <c r="Z718" s="96"/>
      <c r="AA718" s="96"/>
      <c r="AB718" s="96"/>
      <c r="AC718" s="96"/>
      <c r="AD718" s="96"/>
      <c r="AE718" s="96"/>
      <c r="AF718" s="96"/>
      <c r="AG718" s="96"/>
      <c r="AH718" s="96"/>
      <c r="AI718" s="96"/>
      <c r="AJ718" s="96"/>
      <c r="AK718" s="96"/>
      <c r="AL718" s="96"/>
      <c r="AM718" s="262"/>
      <c r="AN718" s="96"/>
      <c r="AO718" s="264"/>
      <c r="AP718" s="96"/>
      <c r="AQ718" s="96"/>
      <c r="AR718" s="96"/>
      <c r="AS718" s="96"/>
      <c r="AT718" s="96"/>
      <c r="AU718" s="96"/>
      <c r="AV718" s="96"/>
      <c r="AW718" s="96"/>
      <c r="AX718" s="96"/>
      <c r="AY718" s="96"/>
      <c r="AZ718" s="96"/>
      <c r="BA718" s="96"/>
      <c r="BB718" s="96"/>
      <c r="BC718" s="96"/>
      <c r="BD718" s="96"/>
      <c r="BE718" s="96"/>
      <c r="BF718" s="96"/>
      <c r="BG718" s="96"/>
      <c r="BH718" s="96"/>
      <c r="BI718" s="96"/>
      <c r="BJ718" s="96"/>
      <c r="BK718" s="96"/>
      <c r="BL718" s="96"/>
      <c r="BM718" s="96"/>
      <c r="BN718" s="96"/>
      <c r="BO718" s="96"/>
      <c r="BP718" s="96"/>
      <c r="BQ718" s="96"/>
      <c r="BR718" s="96"/>
      <c r="BS718" s="96"/>
      <c r="BT718" s="96"/>
      <c r="BU718" s="96"/>
      <c r="BV718" s="96"/>
      <c r="BW718" s="96"/>
      <c r="BX718" s="96"/>
      <c r="BY718" s="96"/>
      <c r="BZ718" s="96"/>
      <c r="CA718" s="96"/>
      <c r="CB718" s="96"/>
      <c r="CC718" s="96"/>
      <c r="CD718" s="96"/>
      <c r="CE718" s="96"/>
      <c r="CF718" s="96"/>
    </row>
    <row r="719" spans="1:84" ht="13.2">
      <c r="A719" s="96"/>
      <c r="B719" s="96"/>
      <c r="C719" s="96"/>
      <c r="D719" s="96"/>
      <c r="E719" s="96"/>
      <c r="F719" s="124"/>
      <c r="G719" s="96"/>
      <c r="H719" s="96"/>
      <c r="I719" s="96"/>
      <c r="J719" s="96"/>
      <c r="K719" s="96"/>
      <c r="L719" s="96"/>
      <c r="M719" s="96"/>
      <c r="N719" s="96"/>
      <c r="O719" s="96"/>
      <c r="P719" s="96"/>
      <c r="Q719" s="96"/>
      <c r="R719" s="96"/>
      <c r="S719" s="96"/>
      <c r="T719" s="96"/>
      <c r="U719" s="96"/>
      <c r="V719" s="96"/>
      <c r="W719" s="96"/>
      <c r="X719" s="96"/>
      <c r="Y719" s="96"/>
      <c r="Z719" s="96"/>
      <c r="AA719" s="96"/>
      <c r="AB719" s="96"/>
      <c r="AC719" s="96"/>
      <c r="AD719" s="96"/>
      <c r="AE719" s="96"/>
      <c r="AF719" s="96"/>
      <c r="AG719" s="96"/>
      <c r="AH719" s="96"/>
      <c r="AI719" s="96"/>
      <c r="AJ719" s="96"/>
      <c r="AK719" s="96"/>
      <c r="AL719" s="96"/>
      <c r="AM719" s="262"/>
      <c r="AN719" s="96"/>
      <c r="AO719" s="264"/>
      <c r="AP719" s="96"/>
      <c r="AQ719" s="96"/>
      <c r="AR719" s="96"/>
      <c r="AS719" s="96"/>
      <c r="AT719" s="96"/>
      <c r="AU719" s="96"/>
      <c r="AV719" s="96"/>
      <c r="AW719" s="96"/>
      <c r="AX719" s="96"/>
      <c r="AY719" s="96"/>
      <c r="AZ719" s="96"/>
      <c r="BA719" s="96"/>
      <c r="BB719" s="96"/>
      <c r="BC719" s="96"/>
      <c r="BD719" s="96"/>
      <c r="BE719" s="96"/>
      <c r="BF719" s="96"/>
      <c r="BG719" s="96"/>
      <c r="BH719" s="96"/>
      <c r="BI719" s="96"/>
      <c r="BJ719" s="96"/>
      <c r="BK719" s="96"/>
      <c r="BL719" s="96"/>
      <c r="BM719" s="96"/>
      <c r="BN719" s="96"/>
      <c r="BO719" s="96"/>
      <c r="BP719" s="96"/>
      <c r="BQ719" s="96"/>
      <c r="BR719" s="96"/>
      <c r="BS719" s="96"/>
      <c r="BT719" s="96"/>
      <c r="BU719" s="96"/>
      <c r="BV719" s="96"/>
      <c r="BW719" s="96"/>
      <c r="BX719" s="96"/>
      <c r="BY719" s="96"/>
      <c r="BZ719" s="96"/>
      <c r="CA719" s="96"/>
      <c r="CB719" s="96"/>
      <c r="CC719" s="96"/>
      <c r="CD719" s="96"/>
      <c r="CE719" s="96"/>
      <c r="CF719" s="96"/>
    </row>
    <row r="720" spans="1:84" ht="13.2">
      <c r="A720" s="96"/>
      <c r="B720" s="96"/>
      <c r="C720" s="96"/>
      <c r="D720" s="96"/>
      <c r="E720" s="96"/>
      <c r="F720" s="124"/>
      <c r="G720" s="96"/>
      <c r="H720" s="96"/>
      <c r="I720" s="96"/>
      <c r="J720" s="96"/>
      <c r="K720" s="96"/>
      <c r="L720" s="96"/>
      <c r="M720" s="96"/>
      <c r="N720" s="96"/>
      <c r="O720" s="96"/>
      <c r="P720" s="96"/>
      <c r="Q720" s="96"/>
      <c r="R720" s="96"/>
      <c r="S720" s="96"/>
      <c r="T720" s="96"/>
      <c r="U720" s="96"/>
      <c r="V720" s="96"/>
      <c r="W720" s="96"/>
      <c r="X720" s="96"/>
      <c r="Y720" s="96"/>
      <c r="Z720" s="96"/>
      <c r="AA720" s="96"/>
      <c r="AB720" s="96"/>
      <c r="AC720" s="96"/>
      <c r="AD720" s="96"/>
      <c r="AE720" s="96"/>
      <c r="AF720" s="96"/>
      <c r="AG720" s="96"/>
      <c r="AH720" s="96"/>
      <c r="AI720" s="96"/>
      <c r="AJ720" s="96"/>
      <c r="AK720" s="96"/>
      <c r="AL720" s="96"/>
      <c r="AM720" s="262"/>
      <c r="AN720" s="96"/>
      <c r="AO720" s="264"/>
      <c r="AP720" s="96"/>
      <c r="AQ720" s="96"/>
      <c r="AR720" s="96"/>
      <c r="AS720" s="96"/>
      <c r="AT720" s="96"/>
      <c r="AU720" s="96"/>
      <c r="AV720" s="96"/>
      <c r="AW720" s="96"/>
      <c r="AX720" s="96"/>
      <c r="AY720" s="96"/>
      <c r="AZ720" s="96"/>
      <c r="BA720" s="96"/>
      <c r="BB720" s="96"/>
      <c r="BC720" s="96"/>
      <c r="BD720" s="96"/>
      <c r="BE720" s="96"/>
      <c r="BF720" s="96"/>
      <c r="BG720" s="96"/>
      <c r="BH720" s="96"/>
      <c r="BI720" s="96"/>
      <c r="BJ720" s="96"/>
      <c r="BK720" s="96"/>
      <c r="BL720" s="96"/>
      <c r="BM720" s="96"/>
      <c r="BN720" s="96"/>
      <c r="BO720" s="96"/>
      <c r="BP720" s="96"/>
      <c r="BQ720" s="96"/>
      <c r="BR720" s="96"/>
      <c r="BS720" s="96"/>
      <c r="BT720" s="96"/>
      <c r="BU720" s="96"/>
      <c r="BV720" s="96"/>
      <c r="BW720" s="96"/>
      <c r="BX720" s="96"/>
      <c r="BY720" s="96"/>
      <c r="BZ720" s="96"/>
      <c r="CA720" s="96"/>
      <c r="CB720" s="96"/>
      <c r="CC720" s="96"/>
      <c r="CD720" s="96"/>
      <c r="CE720" s="96"/>
      <c r="CF720" s="96"/>
    </row>
    <row r="721" spans="1:84" ht="13.2">
      <c r="A721" s="96"/>
      <c r="B721" s="96"/>
      <c r="C721" s="96"/>
      <c r="D721" s="96"/>
      <c r="E721" s="96"/>
      <c r="F721" s="124"/>
      <c r="G721" s="96"/>
      <c r="H721" s="96"/>
      <c r="I721" s="96"/>
      <c r="J721" s="96"/>
      <c r="K721" s="96"/>
      <c r="L721" s="96"/>
      <c r="M721" s="96"/>
      <c r="N721" s="96"/>
      <c r="O721" s="96"/>
      <c r="P721" s="96"/>
      <c r="Q721" s="96"/>
      <c r="R721" s="96"/>
      <c r="S721" s="96"/>
      <c r="T721" s="96"/>
      <c r="U721" s="96"/>
      <c r="V721" s="96"/>
      <c r="W721" s="96"/>
      <c r="X721" s="96"/>
      <c r="Y721" s="96"/>
      <c r="Z721" s="96"/>
      <c r="AA721" s="96"/>
      <c r="AB721" s="96"/>
      <c r="AC721" s="96"/>
      <c r="AD721" s="96"/>
      <c r="AE721" s="96"/>
      <c r="AF721" s="96"/>
      <c r="AG721" s="96"/>
      <c r="AH721" s="96"/>
      <c r="AI721" s="96"/>
      <c r="AJ721" s="96"/>
      <c r="AK721" s="96"/>
      <c r="AL721" s="96"/>
      <c r="AM721" s="262"/>
      <c r="AN721" s="96"/>
      <c r="AO721" s="264"/>
      <c r="AP721" s="96"/>
      <c r="AQ721" s="96"/>
      <c r="AR721" s="96"/>
      <c r="AS721" s="96"/>
      <c r="AT721" s="96"/>
      <c r="AU721" s="96"/>
      <c r="AV721" s="96"/>
      <c r="AW721" s="96"/>
      <c r="AX721" s="96"/>
      <c r="AY721" s="96"/>
      <c r="AZ721" s="96"/>
      <c r="BA721" s="96"/>
      <c r="BB721" s="96"/>
      <c r="BC721" s="96"/>
      <c r="BD721" s="96"/>
      <c r="BE721" s="96"/>
      <c r="BF721" s="96"/>
      <c r="BG721" s="96"/>
      <c r="BH721" s="96"/>
      <c r="BI721" s="96"/>
      <c r="BJ721" s="96"/>
      <c r="BK721" s="96"/>
      <c r="BL721" s="96"/>
      <c r="BM721" s="96"/>
      <c r="BN721" s="96"/>
      <c r="BO721" s="96"/>
      <c r="BP721" s="96"/>
      <c r="BQ721" s="96"/>
      <c r="BR721" s="96"/>
      <c r="BS721" s="96"/>
      <c r="BT721" s="96"/>
      <c r="BU721" s="96"/>
      <c r="BV721" s="96"/>
      <c r="BW721" s="96"/>
      <c r="BX721" s="96"/>
      <c r="BY721" s="96"/>
      <c r="BZ721" s="96"/>
      <c r="CA721" s="96"/>
      <c r="CB721" s="96"/>
      <c r="CC721" s="96"/>
      <c r="CD721" s="96"/>
      <c r="CE721" s="96"/>
      <c r="CF721" s="96"/>
    </row>
    <row r="722" spans="1:84" ht="13.2">
      <c r="A722" s="96"/>
      <c r="B722" s="96"/>
      <c r="C722" s="96"/>
      <c r="D722" s="96"/>
      <c r="E722" s="96"/>
      <c r="F722" s="124"/>
      <c r="G722" s="96"/>
      <c r="H722" s="96"/>
      <c r="I722" s="96"/>
      <c r="J722" s="96"/>
      <c r="K722" s="96"/>
      <c r="L722" s="96"/>
      <c r="M722" s="96"/>
      <c r="N722" s="96"/>
      <c r="O722" s="96"/>
      <c r="P722" s="96"/>
      <c r="Q722" s="96"/>
      <c r="R722" s="96"/>
      <c r="S722" s="96"/>
      <c r="T722" s="96"/>
      <c r="U722" s="96"/>
      <c r="V722" s="96"/>
      <c r="W722" s="96"/>
      <c r="X722" s="96"/>
      <c r="Y722" s="96"/>
      <c r="Z722" s="96"/>
      <c r="AA722" s="96"/>
      <c r="AB722" s="96"/>
      <c r="AC722" s="96"/>
      <c r="AD722" s="96"/>
      <c r="AE722" s="96"/>
      <c r="AF722" s="96"/>
      <c r="AG722" s="96"/>
      <c r="AH722" s="96"/>
      <c r="AI722" s="96"/>
      <c r="AJ722" s="96"/>
      <c r="AK722" s="96"/>
      <c r="AL722" s="96"/>
      <c r="AM722" s="262"/>
      <c r="AN722" s="96"/>
      <c r="AO722" s="264"/>
      <c r="AP722" s="96"/>
      <c r="AQ722" s="96"/>
      <c r="AR722" s="96"/>
      <c r="AS722" s="96"/>
      <c r="AT722" s="96"/>
      <c r="AU722" s="96"/>
      <c r="AV722" s="96"/>
      <c r="AW722" s="96"/>
      <c r="AX722" s="96"/>
      <c r="AY722" s="96"/>
      <c r="AZ722" s="96"/>
      <c r="BA722" s="96"/>
      <c r="BB722" s="96"/>
      <c r="BC722" s="96"/>
      <c r="BD722" s="96"/>
      <c r="BE722" s="96"/>
      <c r="BF722" s="96"/>
      <c r="BG722" s="96"/>
      <c r="BH722" s="96"/>
      <c r="BI722" s="96"/>
      <c r="BJ722" s="96"/>
      <c r="BK722" s="96"/>
      <c r="BL722" s="96"/>
      <c r="BM722" s="96"/>
      <c r="BN722" s="96"/>
      <c r="BO722" s="96"/>
      <c r="BP722" s="96"/>
      <c r="BQ722" s="96"/>
      <c r="BR722" s="96"/>
      <c r="BS722" s="96"/>
      <c r="BT722" s="96"/>
      <c r="BU722" s="96"/>
      <c r="BV722" s="96"/>
      <c r="BW722" s="96"/>
      <c r="BX722" s="96"/>
      <c r="BY722" s="96"/>
      <c r="BZ722" s="96"/>
      <c r="CA722" s="96"/>
      <c r="CB722" s="96"/>
      <c r="CC722" s="96"/>
      <c r="CD722" s="96"/>
      <c r="CE722" s="96"/>
      <c r="CF722" s="96"/>
    </row>
    <row r="723" spans="1:84" ht="13.2">
      <c r="A723" s="96"/>
      <c r="B723" s="96"/>
      <c r="C723" s="96"/>
      <c r="D723" s="96"/>
      <c r="E723" s="96"/>
      <c r="F723" s="124"/>
      <c r="G723" s="96"/>
      <c r="H723" s="96"/>
      <c r="I723" s="96"/>
      <c r="J723" s="96"/>
      <c r="K723" s="96"/>
      <c r="L723" s="96"/>
      <c r="M723" s="96"/>
      <c r="N723" s="96"/>
      <c r="O723" s="96"/>
      <c r="P723" s="96"/>
      <c r="Q723" s="96"/>
      <c r="R723" s="96"/>
      <c r="S723" s="96"/>
      <c r="T723" s="96"/>
      <c r="U723" s="96"/>
      <c r="V723" s="96"/>
      <c r="W723" s="96"/>
      <c r="X723" s="96"/>
      <c r="Y723" s="96"/>
      <c r="Z723" s="96"/>
      <c r="AA723" s="96"/>
      <c r="AB723" s="96"/>
      <c r="AC723" s="96"/>
      <c r="AD723" s="96"/>
      <c r="AE723" s="96"/>
      <c r="AF723" s="96"/>
      <c r="AG723" s="96"/>
      <c r="AH723" s="96"/>
      <c r="AI723" s="96"/>
      <c r="AJ723" s="96"/>
      <c r="AK723" s="96"/>
      <c r="AL723" s="96"/>
      <c r="AM723" s="262"/>
      <c r="AN723" s="96"/>
      <c r="AO723" s="264"/>
      <c r="AP723" s="96"/>
      <c r="AQ723" s="96"/>
      <c r="AR723" s="96"/>
      <c r="AS723" s="96"/>
      <c r="AT723" s="96"/>
      <c r="AU723" s="96"/>
      <c r="AV723" s="96"/>
      <c r="AW723" s="96"/>
      <c r="AX723" s="96"/>
      <c r="AY723" s="96"/>
      <c r="AZ723" s="96"/>
      <c r="BA723" s="96"/>
      <c r="BB723" s="96"/>
      <c r="BC723" s="96"/>
      <c r="BD723" s="96"/>
      <c r="BE723" s="96"/>
      <c r="BF723" s="96"/>
      <c r="BG723" s="96"/>
      <c r="BH723" s="96"/>
      <c r="BI723" s="96"/>
      <c r="BJ723" s="96"/>
      <c r="BK723" s="96"/>
      <c r="BL723" s="96"/>
      <c r="BM723" s="96"/>
      <c r="BN723" s="96"/>
      <c r="BO723" s="96"/>
      <c r="BP723" s="96"/>
      <c r="BQ723" s="96"/>
      <c r="BR723" s="96"/>
      <c r="BS723" s="96"/>
      <c r="BT723" s="96"/>
      <c r="BU723" s="96"/>
      <c r="BV723" s="96"/>
      <c r="BW723" s="96"/>
      <c r="BX723" s="96"/>
      <c r="BY723" s="96"/>
      <c r="BZ723" s="96"/>
      <c r="CA723" s="96"/>
      <c r="CB723" s="96"/>
      <c r="CC723" s="96"/>
      <c r="CD723" s="96"/>
      <c r="CE723" s="96"/>
      <c r="CF723" s="96"/>
    </row>
    <row r="724" spans="1:84" ht="13.2">
      <c r="A724" s="96"/>
      <c r="B724" s="96"/>
      <c r="C724" s="96"/>
      <c r="D724" s="96"/>
      <c r="E724" s="96"/>
      <c r="F724" s="124"/>
      <c r="G724" s="96"/>
      <c r="H724" s="96"/>
      <c r="I724" s="96"/>
      <c r="J724" s="96"/>
      <c r="K724" s="96"/>
      <c r="L724" s="96"/>
      <c r="M724" s="96"/>
      <c r="N724" s="96"/>
      <c r="O724" s="96"/>
      <c r="P724" s="96"/>
      <c r="Q724" s="96"/>
      <c r="R724" s="96"/>
      <c r="S724" s="96"/>
      <c r="T724" s="96"/>
      <c r="U724" s="96"/>
      <c r="V724" s="96"/>
      <c r="W724" s="96"/>
      <c r="X724" s="96"/>
      <c r="Y724" s="96"/>
      <c r="Z724" s="96"/>
      <c r="AA724" s="96"/>
      <c r="AB724" s="96"/>
      <c r="AC724" s="96"/>
      <c r="AD724" s="96"/>
      <c r="AE724" s="96"/>
      <c r="AF724" s="96"/>
      <c r="AG724" s="96"/>
      <c r="AH724" s="96"/>
      <c r="AI724" s="96"/>
      <c r="AJ724" s="96"/>
      <c r="AK724" s="96"/>
      <c r="AL724" s="96"/>
      <c r="AM724" s="262"/>
      <c r="AN724" s="96"/>
      <c r="AO724" s="264"/>
      <c r="AP724" s="96"/>
      <c r="AQ724" s="96"/>
      <c r="AR724" s="96"/>
      <c r="AS724" s="96"/>
      <c r="AT724" s="96"/>
      <c r="AU724" s="96"/>
      <c r="AV724" s="96"/>
      <c r="AW724" s="96"/>
      <c r="AX724" s="96"/>
      <c r="AY724" s="96"/>
      <c r="AZ724" s="96"/>
      <c r="BA724" s="96"/>
      <c r="BB724" s="96"/>
      <c r="BC724" s="96"/>
      <c r="BD724" s="96"/>
      <c r="BE724" s="96"/>
      <c r="BF724" s="96"/>
      <c r="BG724" s="96"/>
      <c r="BH724" s="96"/>
      <c r="BI724" s="96"/>
      <c r="BJ724" s="96"/>
      <c r="BK724" s="96"/>
      <c r="BL724" s="96"/>
      <c r="BM724" s="96"/>
      <c r="BN724" s="96"/>
      <c r="BO724" s="96"/>
      <c r="BP724" s="96"/>
      <c r="BQ724" s="96"/>
      <c r="BR724" s="96"/>
      <c r="BS724" s="96"/>
      <c r="BT724" s="96"/>
      <c r="BU724" s="96"/>
      <c r="BV724" s="96"/>
      <c r="BW724" s="96"/>
      <c r="BX724" s="96"/>
      <c r="BY724" s="96"/>
      <c r="BZ724" s="96"/>
      <c r="CA724" s="96"/>
      <c r="CB724" s="96"/>
      <c r="CC724" s="96"/>
      <c r="CD724" s="96"/>
      <c r="CE724" s="96"/>
      <c r="CF724" s="96"/>
    </row>
    <row r="725" spans="1:84" ht="13.2">
      <c r="A725" s="96"/>
      <c r="B725" s="96"/>
      <c r="C725" s="96"/>
      <c r="D725" s="96"/>
      <c r="E725" s="96"/>
      <c r="F725" s="124"/>
      <c r="G725" s="96"/>
      <c r="H725" s="96"/>
      <c r="I725" s="96"/>
      <c r="J725" s="96"/>
      <c r="K725" s="96"/>
      <c r="L725" s="96"/>
      <c r="M725" s="96"/>
      <c r="N725" s="96"/>
      <c r="O725" s="96"/>
      <c r="P725" s="96"/>
      <c r="Q725" s="96"/>
      <c r="R725" s="96"/>
      <c r="S725" s="96"/>
      <c r="T725" s="96"/>
      <c r="U725" s="96"/>
      <c r="V725" s="96"/>
      <c r="W725" s="96"/>
      <c r="X725" s="96"/>
      <c r="Y725" s="96"/>
      <c r="Z725" s="96"/>
      <c r="AA725" s="96"/>
      <c r="AB725" s="96"/>
      <c r="AC725" s="96"/>
      <c r="AD725" s="96"/>
      <c r="AE725" s="96"/>
      <c r="AF725" s="96"/>
      <c r="AG725" s="96"/>
      <c r="AH725" s="96"/>
      <c r="AI725" s="96"/>
      <c r="AJ725" s="96"/>
      <c r="AK725" s="96"/>
      <c r="AL725" s="96"/>
      <c r="AM725" s="262"/>
      <c r="AN725" s="96"/>
      <c r="AO725" s="264"/>
      <c r="AP725" s="96"/>
      <c r="AQ725" s="96"/>
      <c r="AR725" s="96"/>
      <c r="AS725" s="96"/>
      <c r="AT725" s="96"/>
      <c r="AU725" s="96"/>
      <c r="AV725" s="96"/>
      <c r="AW725" s="96"/>
      <c r="AX725" s="96"/>
      <c r="AY725" s="96"/>
      <c r="AZ725" s="96"/>
      <c r="BA725" s="96"/>
      <c r="BB725" s="96"/>
      <c r="BC725" s="96"/>
      <c r="BD725" s="96"/>
      <c r="BE725" s="96"/>
      <c r="BF725" s="96"/>
      <c r="BG725" s="96"/>
      <c r="BH725" s="96"/>
      <c r="BI725" s="96"/>
      <c r="BJ725" s="96"/>
      <c r="BK725" s="96"/>
      <c r="BL725" s="96"/>
      <c r="BM725" s="96"/>
      <c r="BN725" s="96"/>
      <c r="BO725" s="96"/>
      <c r="BP725" s="96"/>
      <c r="BQ725" s="96"/>
      <c r="BR725" s="96"/>
      <c r="BS725" s="96"/>
      <c r="BT725" s="96"/>
      <c r="BU725" s="96"/>
      <c r="BV725" s="96"/>
      <c r="BW725" s="96"/>
      <c r="BX725" s="96"/>
      <c r="BY725" s="96"/>
      <c r="BZ725" s="96"/>
      <c r="CA725" s="96"/>
      <c r="CB725" s="96"/>
      <c r="CC725" s="96"/>
      <c r="CD725" s="96"/>
      <c r="CE725" s="96"/>
      <c r="CF725" s="96"/>
    </row>
    <row r="726" spans="1:84" ht="13.2">
      <c r="A726" s="96"/>
      <c r="B726" s="96"/>
      <c r="C726" s="96"/>
      <c r="D726" s="96"/>
      <c r="E726" s="96"/>
      <c r="F726" s="124"/>
      <c r="G726" s="96"/>
      <c r="H726" s="96"/>
      <c r="I726" s="96"/>
      <c r="J726" s="96"/>
      <c r="K726" s="96"/>
      <c r="L726" s="96"/>
      <c r="M726" s="96"/>
      <c r="N726" s="96"/>
      <c r="O726" s="96"/>
      <c r="P726" s="96"/>
      <c r="Q726" s="96"/>
      <c r="R726" s="96"/>
      <c r="S726" s="96"/>
      <c r="T726" s="96"/>
      <c r="U726" s="96"/>
      <c r="V726" s="96"/>
      <c r="W726" s="96"/>
      <c r="X726" s="96"/>
      <c r="Y726" s="96"/>
      <c r="Z726" s="96"/>
      <c r="AA726" s="96"/>
      <c r="AB726" s="96"/>
      <c r="AC726" s="96"/>
      <c r="AD726" s="96"/>
      <c r="AE726" s="96"/>
      <c r="AF726" s="96"/>
      <c r="AG726" s="96"/>
      <c r="AH726" s="96"/>
      <c r="AI726" s="96"/>
      <c r="AJ726" s="96"/>
      <c r="AK726" s="96"/>
      <c r="AL726" s="96"/>
      <c r="AM726" s="262"/>
      <c r="AN726" s="96"/>
      <c r="AO726" s="264"/>
      <c r="AP726" s="96"/>
      <c r="AQ726" s="96"/>
      <c r="AR726" s="96"/>
      <c r="AS726" s="96"/>
      <c r="AT726" s="96"/>
      <c r="AU726" s="96"/>
      <c r="AV726" s="96"/>
      <c r="AW726" s="96"/>
      <c r="AX726" s="96"/>
      <c r="AY726" s="96"/>
      <c r="AZ726" s="96"/>
      <c r="BA726" s="96"/>
      <c r="BB726" s="96"/>
      <c r="BC726" s="96"/>
      <c r="BD726" s="96"/>
      <c r="BE726" s="96"/>
      <c r="BF726" s="96"/>
      <c r="BG726" s="96"/>
      <c r="BH726" s="96"/>
      <c r="BI726" s="96"/>
      <c r="BJ726" s="96"/>
      <c r="BK726" s="96"/>
      <c r="BL726" s="96"/>
      <c r="BM726" s="96"/>
      <c r="BN726" s="96"/>
      <c r="BO726" s="96"/>
      <c r="BP726" s="96"/>
      <c r="BQ726" s="96"/>
      <c r="BR726" s="96"/>
      <c r="BS726" s="96"/>
      <c r="BT726" s="96"/>
      <c r="BU726" s="96"/>
      <c r="BV726" s="96"/>
      <c r="BW726" s="96"/>
      <c r="BX726" s="96"/>
      <c r="BY726" s="96"/>
      <c r="BZ726" s="96"/>
      <c r="CA726" s="96"/>
      <c r="CB726" s="96"/>
      <c r="CC726" s="96"/>
      <c r="CD726" s="96"/>
      <c r="CE726" s="96"/>
      <c r="CF726" s="96"/>
    </row>
    <row r="727" spans="1:84" ht="13.2">
      <c r="A727" s="96"/>
      <c r="B727" s="96"/>
      <c r="C727" s="96"/>
      <c r="D727" s="96"/>
      <c r="E727" s="96"/>
      <c r="F727" s="124"/>
      <c r="G727" s="96"/>
      <c r="H727" s="96"/>
      <c r="I727" s="96"/>
      <c r="J727" s="96"/>
      <c r="K727" s="96"/>
      <c r="L727" s="96"/>
      <c r="M727" s="96"/>
      <c r="N727" s="96"/>
      <c r="O727" s="96"/>
      <c r="P727" s="96"/>
      <c r="Q727" s="96"/>
      <c r="R727" s="96"/>
      <c r="S727" s="96"/>
      <c r="T727" s="96"/>
      <c r="U727" s="96"/>
      <c r="V727" s="96"/>
      <c r="W727" s="96"/>
      <c r="X727" s="96"/>
      <c r="Y727" s="96"/>
      <c r="Z727" s="96"/>
      <c r="AA727" s="96"/>
      <c r="AB727" s="96"/>
      <c r="AC727" s="96"/>
      <c r="AD727" s="96"/>
      <c r="AE727" s="96"/>
      <c r="AF727" s="96"/>
      <c r="AG727" s="96"/>
      <c r="AH727" s="96"/>
      <c r="AI727" s="96"/>
      <c r="AJ727" s="96"/>
      <c r="AK727" s="96"/>
      <c r="AL727" s="96"/>
      <c r="AM727" s="262"/>
      <c r="AN727" s="96"/>
      <c r="AO727" s="264"/>
      <c r="AP727" s="96"/>
      <c r="AQ727" s="96"/>
      <c r="AR727" s="96"/>
      <c r="AS727" s="96"/>
      <c r="AT727" s="96"/>
      <c r="AU727" s="96"/>
      <c r="AV727" s="96"/>
      <c r="AW727" s="96"/>
      <c r="AX727" s="96"/>
      <c r="AY727" s="96"/>
      <c r="AZ727" s="96"/>
      <c r="BA727" s="96"/>
      <c r="BB727" s="96"/>
      <c r="BC727" s="96"/>
      <c r="BD727" s="96"/>
      <c r="BE727" s="96"/>
      <c r="BF727" s="96"/>
      <c r="BG727" s="96"/>
      <c r="BH727" s="96"/>
      <c r="BI727" s="96"/>
      <c r="BJ727" s="96"/>
      <c r="BK727" s="96"/>
      <c r="BL727" s="96"/>
      <c r="BM727" s="96"/>
      <c r="BN727" s="96"/>
      <c r="BO727" s="96"/>
      <c r="BP727" s="96"/>
      <c r="BQ727" s="96"/>
      <c r="BR727" s="96"/>
      <c r="BS727" s="96"/>
      <c r="BT727" s="96"/>
      <c r="BU727" s="96"/>
      <c r="BV727" s="96"/>
      <c r="BW727" s="96"/>
      <c r="BX727" s="96"/>
      <c r="BY727" s="96"/>
      <c r="BZ727" s="96"/>
      <c r="CA727" s="96"/>
      <c r="CB727" s="96"/>
      <c r="CC727" s="96"/>
      <c r="CD727" s="96"/>
      <c r="CE727" s="96"/>
      <c r="CF727" s="96"/>
    </row>
    <row r="728" spans="1:84" ht="13.2">
      <c r="A728" s="96"/>
      <c r="B728" s="96"/>
      <c r="C728" s="96"/>
      <c r="D728" s="96"/>
      <c r="E728" s="96"/>
      <c r="F728" s="124"/>
      <c r="G728" s="96"/>
      <c r="H728" s="96"/>
      <c r="I728" s="96"/>
      <c r="J728" s="96"/>
      <c r="K728" s="96"/>
      <c r="L728" s="96"/>
      <c r="M728" s="96"/>
      <c r="N728" s="96"/>
      <c r="O728" s="96"/>
      <c r="P728" s="96"/>
      <c r="Q728" s="96"/>
      <c r="R728" s="96"/>
      <c r="S728" s="96"/>
      <c r="T728" s="96"/>
      <c r="U728" s="96"/>
      <c r="V728" s="96"/>
      <c r="W728" s="96"/>
      <c r="X728" s="96"/>
      <c r="Y728" s="96"/>
      <c r="Z728" s="96"/>
      <c r="AA728" s="96"/>
      <c r="AB728" s="96"/>
      <c r="AC728" s="96"/>
      <c r="AD728" s="96"/>
      <c r="AE728" s="96"/>
      <c r="AF728" s="96"/>
      <c r="AG728" s="96"/>
      <c r="AH728" s="96"/>
      <c r="AI728" s="96"/>
      <c r="AJ728" s="96"/>
      <c r="AK728" s="96"/>
      <c r="AL728" s="96"/>
      <c r="AM728" s="262"/>
      <c r="AN728" s="96"/>
      <c r="AO728" s="264"/>
      <c r="AP728" s="96"/>
      <c r="AQ728" s="96"/>
      <c r="AR728" s="96"/>
      <c r="AS728" s="96"/>
      <c r="AT728" s="96"/>
      <c r="AU728" s="96"/>
      <c r="AV728" s="96"/>
      <c r="AW728" s="96"/>
      <c r="AX728" s="96"/>
      <c r="AY728" s="96"/>
      <c r="AZ728" s="96"/>
      <c r="BA728" s="96"/>
      <c r="BB728" s="96"/>
      <c r="BC728" s="96"/>
      <c r="BD728" s="96"/>
      <c r="BE728" s="96"/>
      <c r="BF728" s="96"/>
      <c r="BG728" s="96"/>
      <c r="BH728" s="96"/>
      <c r="BI728" s="96"/>
      <c r="BJ728" s="96"/>
      <c r="BK728" s="96"/>
      <c r="BL728" s="96"/>
      <c r="BM728" s="96"/>
      <c r="BN728" s="96"/>
      <c r="BO728" s="96"/>
      <c r="BP728" s="96"/>
      <c r="BQ728" s="96"/>
      <c r="BR728" s="96"/>
      <c r="BS728" s="96"/>
      <c r="BT728" s="96"/>
      <c r="BU728" s="96"/>
      <c r="BV728" s="96"/>
      <c r="BW728" s="96"/>
      <c r="BX728" s="96"/>
      <c r="BY728" s="96"/>
      <c r="BZ728" s="96"/>
      <c r="CA728" s="96"/>
      <c r="CB728" s="96"/>
      <c r="CC728" s="96"/>
      <c r="CD728" s="96"/>
      <c r="CE728" s="96"/>
      <c r="CF728" s="96"/>
    </row>
    <row r="729" spans="1:84" ht="13.2">
      <c r="A729" s="96"/>
      <c r="B729" s="96"/>
      <c r="C729" s="96"/>
      <c r="D729" s="96"/>
      <c r="E729" s="96"/>
      <c r="F729" s="124"/>
      <c r="G729" s="96"/>
      <c r="H729" s="96"/>
      <c r="I729" s="96"/>
      <c r="J729" s="96"/>
      <c r="K729" s="96"/>
      <c r="L729" s="96"/>
      <c r="M729" s="96"/>
      <c r="N729" s="96"/>
      <c r="O729" s="96"/>
      <c r="P729" s="96"/>
      <c r="Q729" s="96"/>
      <c r="R729" s="96"/>
      <c r="S729" s="96"/>
      <c r="T729" s="96"/>
      <c r="U729" s="96"/>
      <c r="V729" s="96"/>
      <c r="W729" s="96"/>
      <c r="X729" s="96"/>
      <c r="Y729" s="96"/>
      <c r="Z729" s="96"/>
      <c r="AA729" s="96"/>
      <c r="AB729" s="96"/>
      <c r="AC729" s="96"/>
      <c r="AD729" s="96"/>
      <c r="AE729" s="96"/>
      <c r="AF729" s="96"/>
      <c r="AG729" s="96"/>
      <c r="AH729" s="96"/>
      <c r="AI729" s="96"/>
      <c r="AJ729" s="96"/>
      <c r="AK729" s="96"/>
      <c r="AL729" s="96"/>
      <c r="AM729" s="262"/>
      <c r="AN729" s="96"/>
      <c r="AO729" s="264"/>
      <c r="AP729" s="96"/>
      <c r="AQ729" s="96"/>
      <c r="AR729" s="96"/>
      <c r="AS729" s="96"/>
      <c r="AT729" s="96"/>
      <c r="AU729" s="96"/>
      <c r="AV729" s="96"/>
      <c r="AW729" s="96"/>
      <c r="AX729" s="96"/>
      <c r="AY729" s="96"/>
      <c r="AZ729" s="96"/>
      <c r="BA729" s="96"/>
      <c r="BB729" s="96"/>
      <c r="BC729" s="96"/>
      <c r="BD729" s="96"/>
      <c r="BE729" s="96"/>
      <c r="BF729" s="96"/>
      <c r="BG729" s="96"/>
      <c r="BH729" s="96"/>
      <c r="BI729" s="96"/>
      <c r="BJ729" s="96"/>
      <c r="BK729" s="96"/>
      <c r="BL729" s="96"/>
      <c r="BM729" s="96"/>
      <c r="BN729" s="96"/>
      <c r="BO729" s="96"/>
      <c r="BP729" s="96"/>
      <c r="BQ729" s="96"/>
      <c r="BR729" s="96"/>
      <c r="BS729" s="96"/>
      <c r="BT729" s="96"/>
      <c r="BU729" s="96"/>
      <c r="BV729" s="96"/>
      <c r="BW729" s="96"/>
      <c r="BX729" s="96"/>
      <c r="BY729" s="96"/>
      <c r="BZ729" s="96"/>
      <c r="CA729" s="96"/>
      <c r="CB729" s="96"/>
      <c r="CC729" s="96"/>
      <c r="CD729" s="96"/>
      <c r="CE729" s="96"/>
      <c r="CF729" s="96"/>
    </row>
    <row r="730" spans="1:84" ht="13.2">
      <c r="A730" s="96"/>
      <c r="B730" s="96"/>
      <c r="C730" s="96"/>
      <c r="D730" s="96"/>
      <c r="E730" s="96"/>
      <c r="F730" s="124"/>
      <c r="G730" s="96"/>
      <c r="H730" s="96"/>
      <c r="I730" s="96"/>
      <c r="J730" s="96"/>
      <c r="K730" s="96"/>
      <c r="L730" s="96"/>
      <c r="M730" s="96"/>
      <c r="N730" s="96"/>
      <c r="O730" s="96"/>
      <c r="P730" s="96"/>
      <c r="Q730" s="96"/>
      <c r="R730" s="96"/>
      <c r="S730" s="96"/>
      <c r="T730" s="96"/>
      <c r="U730" s="96"/>
      <c r="V730" s="96"/>
      <c r="W730" s="96"/>
      <c r="X730" s="96"/>
      <c r="Y730" s="96"/>
      <c r="Z730" s="96"/>
      <c r="AA730" s="96"/>
      <c r="AB730" s="96"/>
      <c r="AC730" s="96"/>
      <c r="AD730" s="96"/>
      <c r="AE730" s="96"/>
      <c r="AF730" s="96"/>
      <c r="AG730" s="96"/>
      <c r="AH730" s="96"/>
      <c r="AI730" s="96"/>
      <c r="AJ730" s="96"/>
      <c r="AK730" s="96"/>
      <c r="AL730" s="96"/>
      <c r="AM730" s="262"/>
      <c r="AN730" s="96"/>
      <c r="AO730" s="264"/>
      <c r="AP730" s="96"/>
      <c r="AQ730" s="96"/>
      <c r="AR730" s="96"/>
      <c r="AS730" s="96"/>
      <c r="AT730" s="96"/>
      <c r="AU730" s="96"/>
      <c r="AV730" s="96"/>
      <c r="AW730" s="96"/>
      <c r="AX730" s="96"/>
      <c r="AY730" s="96"/>
      <c r="AZ730" s="96"/>
      <c r="BA730" s="96"/>
      <c r="BB730" s="96"/>
      <c r="BC730" s="96"/>
      <c r="BD730" s="96"/>
      <c r="BE730" s="96"/>
      <c r="BF730" s="96"/>
      <c r="BG730" s="96"/>
      <c r="BH730" s="96"/>
      <c r="BI730" s="96"/>
      <c r="BJ730" s="96"/>
      <c r="BK730" s="96"/>
      <c r="BL730" s="96"/>
      <c r="BM730" s="96"/>
      <c r="BN730" s="96"/>
      <c r="BO730" s="96"/>
      <c r="BP730" s="96"/>
      <c r="BQ730" s="96"/>
      <c r="BR730" s="96"/>
      <c r="BS730" s="96"/>
      <c r="BT730" s="96"/>
      <c r="BU730" s="96"/>
      <c r="BV730" s="96"/>
      <c r="BW730" s="96"/>
      <c r="BX730" s="96"/>
      <c r="BY730" s="96"/>
      <c r="BZ730" s="96"/>
      <c r="CA730" s="96"/>
      <c r="CB730" s="96"/>
      <c r="CC730" s="96"/>
      <c r="CD730" s="96"/>
      <c r="CE730" s="96"/>
      <c r="CF730" s="96"/>
    </row>
    <row r="731" spans="1:84" ht="13.2">
      <c r="A731" s="96"/>
      <c r="B731" s="96"/>
      <c r="C731" s="96"/>
      <c r="D731" s="96"/>
      <c r="E731" s="96"/>
      <c r="F731" s="124"/>
      <c r="G731" s="96"/>
      <c r="H731" s="96"/>
      <c r="I731" s="96"/>
      <c r="J731" s="96"/>
      <c r="K731" s="96"/>
      <c r="L731" s="96"/>
      <c r="M731" s="96"/>
      <c r="N731" s="96"/>
      <c r="O731" s="96"/>
      <c r="P731" s="96"/>
      <c r="Q731" s="96"/>
      <c r="R731" s="96"/>
      <c r="S731" s="96"/>
      <c r="T731" s="96"/>
      <c r="U731" s="96"/>
      <c r="V731" s="96"/>
      <c r="W731" s="96"/>
      <c r="X731" s="96"/>
      <c r="Y731" s="96"/>
      <c r="Z731" s="96"/>
      <c r="AA731" s="96"/>
      <c r="AB731" s="96"/>
      <c r="AC731" s="96"/>
      <c r="AD731" s="96"/>
      <c r="AE731" s="96"/>
      <c r="AF731" s="96"/>
      <c r="AG731" s="96"/>
      <c r="AH731" s="96"/>
      <c r="AI731" s="96"/>
      <c r="AJ731" s="96"/>
      <c r="AK731" s="96"/>
      <c r="AL731" s="96"/>
      <c r="AM731" s="262"/>
      <c r="AN731" s="96"/>
      <c r="AO731" s="264"/>
      <c r="AP731" s="96"/>
      <c r="AQ731" s="96"/>
      <c r="AR731" s="96"/>
      <c r="AS731" s="96"/>
      <c r="AT731" s="96"/>
      <c r="AU731" s="96"/>
      <c r="AV731" s="96"/>
      <c r="AW731" s="96"/>
      <c r="AX731" s="96"/>
      <c r="AY731" s="96"/>
      <c r="AZ731" s="96"/>
      <c r="BA731" s="96"/>
      <c r="BB731" s="96"/>
      <c r="BC731" s="96"/>
      <c r="BD731" s="96"/>
      <c r="BE731" s="96"/>
      <c r="BF731" s="96"/>
      <c r="BG731" s="96"/>
      <c r="BH731" s="96"/>
      <c r="BI731" s="96"/>
      <c r="BJ731" s="96"/>
      <c r="BK731" s="96"/>
      <c r="BL731" s="96"/>
      <c r="BM731" s="96"/>
      <c r="BN731" s="96"/>
      <c r="BO731" s="96"/>
      <c r="BP731" s="96"/>
      <c r="BQ731" s="96"/>
      <c r="BR731" s="96"/>
      <c r="BS731" s="96"/>
      <c r="BT731" s="96"/>
      <c r="BU731" s="96"/>
      <c r="BV731" s="96"/>
      <c r="BW731" s="96"/>
      <c r="BX731" s="96"/>
      <c r="BY731" s="96"/>
      <c r="BZ731" s="96"/>
      <c r="CA731" s="96"/>
      <c r="CB731" s="96"/>
      <c r="CC731" s="96"/>
      <c r="CD731" s="96"/>
      <c r="CE731" s="96"/>
      <c r="CF731" s="96"/>
    </row>
    <row r="732" spans="1:84" ht="13.2">
      <c r="A732" s="96"/>
      <c r="B732" s="96"/>
      <c r="C732" s="96"/>
      <c r="D732" s="96"/>
      <c r="E732" s="96"/>
      <c r="F732" s="124"/>
      <c r="G732" s="96"/>
      <c r="H732" s="96"/>
      <c r="I732" s="96"/>
      <c r="J732" s="96"/>
      <c r="K732" s="96"/>
      <c r="L732" s="96"/>
      <c r="M732" s="96"/>
      <c r="N732" s="96"/>
      <c r="O732" s="96"/>
      <c r="P732" s="96"/>
      <c r="Q732" s="96"/>
      <c r="R732" s="96"/>
      <c r="S732" s="96"/>
      <c r="T732" s="96"/>
      <c r="U732" s="96"/>
      <c r="V732" s="96"/>
      <c r="W732" s="96"/>
      <c r="X732" s="96"/>
      <c r="Y732" s="96"/>
      <c r="Z732" s="96"/>
      <c r="AA732" s="96"/>
      <c r="AB732" s="96"/>
      <c r="AC732" s="96"/>
      <c r="AD732" s="96"/>
      <c r="AE732" s="96"/>
      <c r="AF732" s="96"/>
      <c r="AG732" s="96"/>
      <c r="AH732" s="96"/>
      <c r="AI732" s="96"/>
      <c r="AJ732" s="96"/>
      <c r="AK732" s="96"/>
      <c r="AL732" s="96"/>
      <c r="AM732" s="262"/>
      <c r="AN732" s="96"/>
      <c r="AO732" s="264"/>
      <c r="AP732" s="96"/>
      <c r="AQ732" s="96"/>
      <c r="AR732" s="96"/>
      <c r="AS732" s="96"/>
      <c r="AT732" s="96"/>
      <c r="AU732" s="96"/>
      <c r="AV732" s="96"/>
      <c r="AW732" s="96"/>
      <c r="AX732" s="96"/>
      <c r="AY732" s="96"/>
      <c r="AZ732" s="96"/>
      <c r="BA732" s="96"/>
      <c r="BB732" s="96"/>
      <c r="BC732" s="96"/>
      <c r="BD732" s="96"/>
      <c r="BE732" s="96"/>
      <c r="BF732" s="96"/>
      <c r="BG732" s="96"/>
      <c r="BH732" s="96"/>
      <c r="BI732" s="96"/>
      <c r="BJ732" s="96"/>
      <c r="BK732" s="96"/>
      <c r="BL732" s="96"/>
      <c r="BM732" s="96"/>
      <c r="BN732" s="96"/>
      <c r="BO732" s="96"/>
      <c r="BP732" s="96"/>
      <c r="BQ732" s="96"/>
      <c r="BR732" s="96"/>
      <c r="BS732" s="96"/>
      <c r="BT732" s="96"/>
      <c r="BU732" s="96"/>
      <c r="BV732" s="96"/>
      <c r="BW732" s="96"/>
      <c r="BX732" s="96"/>
      <c r="BY732" s="96"/>
      <c r="BZ732" s="96"/>
      <c r="CA732" s="96"/>
      <c r="CB732" s="96"/>
      <c r="CC732" s="96"/>
      <c r="CD732" s="96"/>
      <c r="CE732" s="96"/>
      <c r="CF732" s="96"/>
    </row>
    <row r="733" spans="1:84" ht="13.2">
      <c r="A733" s="96"/>
      <c r="B733" s="96"/>
      <c r="C733" s="96"/>
      <c r="D733" s="96"/>
      <c r="E733" s="96"/>
      <c r="F733" s="124"/>
      <c r="G733" s="96"/>
      <c r="H733" s="96"/>
      <c r="I733" s="96"/>
      <c r="J733" s="96"/>
      <c r="K733" s="96"/>
      <c r="L733" s="96"/>
      <c r="M733" s="96"/>
      <c r="N733" s="96"/>
      <c r="O733" s="96"/>
      <c r="P733" s="96"/>
      <c r="Q733" s="96"/>
      <c r="R733" s="96"/>
      <c r="S733" s="96"/>
      <c r="T733" s="96"/>
      <c r="U733" s="96"/>
      <c r="V733" s="96"/>
      <c r="W733" s="96"/>
      <c r="X733" s="96"/>
      <c r="Y733" s="96"/>
      <c r="Z733" s="96"/>
      <c r="AA733" s="96"/>
      <c r="AB733" s="96"/>
      <c r="AC733" s="96"/>
      <c r="AD733" s="96"/>
      <c r="AE733" s="96"/>
      <c r="AF733" s="96"/>
      <c r="AG733" s="96"/>
      <c r="AH733" s="96"/>
      <c r="AI733" s="96"/>
      <c r="AJ733" s="96"/>
      <c r="AK733" s="96"/>
      <c r="AL733" s="96"/>
      <c r="AM733" s="262"/>
      <c r="AN733" s="96"/>
      <c r="AO733" s="264"/>
      <c r="AP733" s="96"/>
      <c r="AQ733" s="96"/>
      <c r="AR733" s="96"/>
      <c r="AS733" s="96"/>
      <c r="AT733" s="96"/>
      <c r="AU733" s="96"/>
      <c r="AV733" s="96"/>
      <c r="AW733" s="96"/>
      <c r="AX733" s="96"/>
      <c r="AY733" s="96"/>
      <c r="AZ733" s="96"/>
      <c r="BA733" s="96"/>
      <c r="BB733" s="96"/>
      <c r="BC733" s="96"/>
      <c r="BD733" s="96"/>
      <c r="BE733" s="96"/>
      <c r="BF733" s="96"/>
      <c r="BG733" s="96"/>
      <c r="BH733" s="96"/>
      <c r="BI733" s="96"/>
      <c r="BJ733" s="96"/>
      <c r="BK733" s="96"/>
      <c r="BL733" s="96"/>
      <c r="BM733" s="96"/>
      <c r="BN733" s="96"/>
      <c r="BO733" s="96"/>
      <c r="BP733" s="96"/>
      <c r="BQ733" s="96"/>
      <c r="BR733" s="96"/>
      <c r="BS733" s="96"/>
      <c r="BT733" s="96"/>
      <c r="BU733" s="96"/>
      <c r="BV733" s="96"/>
      <c r="BW733" s="96"/>
      <c r="BX733" s="96"/>
      <c r="BY733" s="96"/>
      <c r="BZ733" s="96"/>
      <c r="CA733" s="96"/>
      <c r="CB733" s="96"/>
      <c r="CC733" s="96"/>
      <c r="CD733" s="96"/>
      <c r="CE733" s="96"/>
      <c r="CF733" s="96"/>
    </row>
    <row r="734" spans="1:84" ht="13.2">
      <c r="A734" s="96"/>
      <c r="B734" s="96"/>
      <c r="C734" s="96"/>
      <c r="D734" s="96"/>
      <c r="E734" s="96"/>
      <c r="F734" s="124"/>
      <c r="G734" s="96"/>
      <c r="H734" s="96"/>
      <c r="I734" s="96"/>
      <c r="J734" s="96"/>
      <c r="K734" s="96"/>
      <c r="L734" s="96"/>
      <c r="M734" s="96"/>
      <c r="N734" s="96"/>
      <c r="O734" s="96"/>
      <c r="P734" s="96"/>
      <c r="Q734" s="96"/>
      <c r="R734" s="96"/>
      <c r="S734" s="96"/>
      <c r="T734" s="96"/>
      <c r="U734" s="96"/>
      <c r="V734" s="96"/>
      <c r="W734" s="96"/>
      <c r="X734" s="96"/>
      <c r="Y734" s="96"/>
      <c r="Z734" s="96"/>
      <c r="AA734" s="96"/>
      <c r="AB734" s="96"/>
      <c r="AC734" s="96"/>
      <c r="AD734" s="96"/>
      <c r="AE734" s="96"/>
      <c r="AF734" s="96"/>
      <c r="AG734" s="96"/>
      <c r="AH734" s="96"/>
      <c r="AI734" s="96"/>
      <c r="AJ734" s="96"/>
      <c r="AK734" s="96"/>
      <c r="AL734" s="96"/>
      <c r="AM734" s="262"/>
      <c r="AN734" s="96"/>
      <c r="AO734" s="264"/>
      <c r="AP734" s="96"/>
      <c r="AQ734" s="96"/>
      <c r="AR734" s="96"/>
      <c r="AS734" s="96"/>
      <c r="AT734" s="96"/>
      <c r="AU734" s="96"/>
      <c r="AV734" s="96"/>
      <c r="AW734" s="96"/>
      <c r="AX734" s="96"/>
      <c r="AY734" s="96"/>
      <c r="AZ734" s="96"/>
      <c r="BA734" s="96"/>
      <c r="BB734" s="96"/>
      <c r="BC734" s="96"/>
      <c r="BD734" s="96"/>
      <c r="BE734" s="96"/>
      <c r="BF734" s="96"/>
      <c r="BG734" s="96"/>
      <c r="BH734" s="96"/>
      <c r="BI734" s="96"/>
      <c r="BJ734" s="96"/>
      <c r="BK734" s="96"/>
      <c r="BL734" s="96"/>
      <c r="BM734" s="96"/>
      <c r="BN734" s="96"/>
      <c r="BO734" s="96"/>
      <c r="BP734" s="96"/>
      <c r="BQ734" s="96"/>
      <c r="BR734" s="96"/>
      <c r="BS734" s="96"/>
      <c r="BT734" s="96"/>
      <c r="BU734" s="96"/>
      <c r="BV734" s="96"/>
      <c r="BW734" s="96"/>
      <c r="BX734" s="96"/>
      <c r="BY734" s="96"/>
      <c r="BZ734" s="96"/>
      <c r="CA734" s="96"/>
      <c r="CB734" s="96"/>
      <c r="CC734" s="96"/>
      <c r="CD734" s="96"/>
      <c r="CE734" s="96"/>
      <c r="CF734" s="96"/>
    </row>
    <row r="735" spans="1:84" ht="13.2">
      <c r="A735" s="96"/>
      <c r="B735" s="96"/>
      <c r="C735" s="96"/>
      <c r="D735" s="96"/>
      <c r="E735" s="96"/>
      <c r="F735" s="124"/>
      <c r="G735" s="96"/>
      <c r="H735" s="96"/>
      <c r="I735" s="96"/>
      <c r="J735" s="96"/>
      <c r="K735" s="96"/>
      <c r="L735" s="96"/>
      <c r="M735" s="96"/>
      <c r="N735" s="96"/>
      <c r="O735" s="96"/>
      <c r="P735" s="96"/>
      <c r="Q735" s="96"/>
      <c r="R735" s="96"/>
      <c r="S735" s="96"/>
      <c r="T735" s="96"/>
      <c r="U735" s="96"/>
      <c r="V735" s="96"/>
      <c r="W735" s="96"/>
      <c r="X735" s="96"/>
      <c r="Y735" s="96"/>
      <c r="Z735" s="96"/>
      <c r="AA735" s="96"/>
      <c r="AB735" s="96"/>
      <c r="AC735" s="96"/>
      <c r="AD735" s="96"/>
      <c r="AE735" s="96"/>
      <c r="AF735" s="96"/>
      <c r="AG735" s="96"/>
      <c r="AH735" s="96"/>
      <c r="AI735" s="96"/>
      <c r="AJ735" s="96"/>
      <c r="AK735" s="96"/>
      <c r="AL735" s="96"/>
      <c r="AM735" s="262"/>
      <c r="AN735" s="96"/>
      <c r="AO735" s="264"/>
      <c r="AP735" s="96"/>
      <c r="AQ735" s="96"/>
      <c r="AR735" s="96"/>
      <c r="AS735" s="96"/>
      <c r="AT735" s="96"/>
      <c r="AU735" s="96"/>
      <c r="AV735" s="96"/>
      <c r="AW735" s="96"/>
      <c r="AX735" s="96"/>
      <c r="AY735" s="96"/>
      <c r="AZ735" s="96"/>
      <c r="BA735" s="96"/>
      <c r="BB735" s="96"/>
      <c r="BC735" s="96"/>
      <c r="BD735" s="96"/>
      <c r="BE735" s="96"/>
      <c r="BF735" s="96"/>
      <c r="BG735" s="96"/>
      <c r="BH735" s="96"/>
      <c r="BI735" s="96"/>
      <c r="BJ735" s="96"/>
      <c r="BK735" s="96"/>
      <c r="BL735" s="96"/>
      <c r="BM735" s="96"/>
      <c r="BN735" s="96"/>
      <c r="BO735" s="96"/>
      <c r="BP735" s="96"/>
      <c r="BQ735" s="96"/>
      <c r="BR735" s="96"/>
      <c r="BS735" s="96"/>
      <c r="BT735" s="96"/>
      <c r="BU735" s="96"/>
      <c r="BV735" s="96"/>
      <c r="BW735" s="96"/>
      <c r="BX735" s="96"/>
      <c r="BY735" s="96"/>
      <c r="BZ735" s="96"/>
      <c r="CA735" s="96"/>
      <c r="CB735" s="96"/>
      <c r="CC735" s="96"/>
      <c r="CD735" s="96"/>
      <c r="CE735" s="96"/>
      <c r="CF735" s="96"/>
    </row>
    <row r="736" spans="1:84" ht="13.2">
      <c r="A736" s="96"/>
      <c r="B736" s="96"/>
      <c r="C736" s="96"/>
      <c r="D736" s="96"/>
      <c r="E736" s="96"/>
      <c r="F736" s="124"/>
      <c r="G736" s="96"/>
      <c r="H736" s="96"/>
      <c r="I736" s="96"/>
      <c r="J736" s="96"/>
      <c r="K736" s="96"/>
      <c r="L736" s="96"/>
      <c r="M736" s="96"/>
      <c r="N736" s="96"/>
      <c r="O736" s="96"/>
      <c r="P736" s="96"/>
      <c r="Q736" s="96"/>
      <c r="R736" s="96"/>
      <c r="S736" s="96"/>
      <c r="T736" s="96"/>
      <c r="U736" s="96"/>
      <c r="V736" s="96"/>
      <c r="W736" s="96"/>
      <c r="X736" s="96"/>
      <c r="Y736" s="96"/>
      <c r="Z736" s="96"/>
      <c r="AA736" s="96"/>
      <c r="AB736" s="96"/>
      <c r="AC736" s="96"/>
      <c r="AD736" s="96"/>
      <c r="AE736" s="96"/>
      <c r="AF736" s="96"/>
      <c r="AG736" s="96"/>
      <c r="AH736" s="96"/>
      <c r="AI736" s="96"/>
      <c r="AJ736" s="96"/>
      <c r="AK736" s="96"/>
      <c r="AL736" s="96"/>
      <c r="AM736" s="262"/>
      <c r="AN736" s="96"/>
      <c r="AO736" s="264"/>
      <c r="AP736" s="96"/>
      <c r="AQ736" s="96"/>
      <c r="AR736" s="96"/>
      <c r="AS736" s="96"/>
      <c r="AT736" s="96"/>
      <c r="AU736" s="96"/>
      <c r="AV736" s="96"/>
      <c r="AW736" s="96"/>
      <c r="AX736" s="96"/>
      <c r="AY736" s="96"/>
      <c r="AZ736" s="96"/>
      <c r="BA736" s="96"/>
      <c r="BB736" s="96"/>
      <c r="BC736" s="96"/>
      <c r="BD736" s="96"/>
      <c r="BE736" s="96"/>
      <c r="BF736" s="96"/>
      <c r="BG736" s="96"/>
      <c r="BH736" s="96"/>
      <c r="BI736" s="96"/>
      <c r="BJ736" s="96"/>
      <c r="BK736" s="96"/>
      <c r="BL736" s="96"/>
      <c r="BM736" s="96"/>
      <c r="BN736" s="96"/>
      <c r="BO736" s="96"/>
      <c r="BP736" s="96"/>
      <c r="BQ736" s="96"/>
      <c r="BR736" s="96"/>
      <c r="BS736" s="96"/>
      <c r="BT736" s="96"/>
      <c r="BU736" s="96"/>
      <c r="BV736" s="96"/>
      <c r="BW736" s="96"/>
      <c r="BX736" s="96"/>
      <c r="BY736" s="96"/>
      <c r="BZ736" s="96"/>
      <c r="CA736" s="96"/>
      <c r="CB736" s="96"/>
      <c r="CC736" s="96"/>
      <c r="CD736" s="96"/>
      <c r="CE736" s="96"/>
      <c r="CF736" s="96"/>
    </row>
    <row r="737" spans="1:84" ht="13.2">
      <c r="A737" s="96"/>
      <c r="B737" s="96"/>
      <c r="C737" s="96"/>
      <c r="D737" s="96"/>
      <c r="E737" s="96"/>
      <c r="F737" s="124"/>
      <c r="G737" s="96"/>
      <c r="H737" s="96"/>
      <c r="I737" s="96"/>
      <c r="J737" s="96"/>
      <c r="K737" s="96"/>
      <c r="L737" s="96"/>
      <c r="M737" s="96"/>
      <c r="N737" s="96"/>
      <c r="O737" s="96"/>
      <c r="P737" s="96"/>
      <c r="Q737" s="96"/>
      <c r="R737" s="96"/>
      <c r="S737" s="96"/>
      <c r="T737" s="96"/>
      <c r="U737" s="96"/>
      <c r="V737" s="96"/>
      <c r="W737" s="96"/>
      <c r="X737" s="96"/>
      <c r="Y737" s="96"/>
      <c r="Z737" s="96"/>
      <c r="AA737" s="96"/>
      <c r="AB737" s="96"/>
      <c r="AC737" s="96"/>
      <c r="AD737" s="96"/>
      <c r="AE737" s="96"/>
      <c r="AF737" s="96"/>
      <c r="AG737" s="96"/>
      <c r="AH737" s="96"/>
      <c r="AI737" s="96"/>
      <c r="AJ737" s="96"/>
      <c r="AK737" s="96"/>
      <c r="AL737" s="96"/>
      <c r="AM737" s="262"/>
      <c r="AN737" s="96"/>
      <c r="AO737" s="264"/>
      <c r="AP737" s="96"/>
      <c r="AQ737" s="96"/>
      <c r="AR737" s="96"/>
      <c r="AS737" s="96"/>
      <c r="AT737" s="96"/>
      <c r="AU737" s="96"/>
      <c r="AV737" s="96"/>
      <c r="AW737" s="96"/>
      <c r="AX737" s="96"/>
      <c r="AY737" s="96"/>
      <c r="AZ737" s="96"/>
      <c r="BA737" s="96"/>
      <c r="BB737" s="96"/>
      <c r="BC737" s="96"/>
      <c r="BD737" s="96"/>
      <c r="BE737" s="96"/>
      <c r="BF737" s="96"/>
      <c r="BG737" s="96"/>
      <c r="BH737" s="96"/>
      <c r="BI737" s="96"/>
      <c r="BJ737" s="96"/>
      <c r="BK737" s="96"/>
      <c r="BL737" s="96"/>
      <c r="BM737" s="96"/>
      <c r="BN737" s="96"/>
      <c r="BO737" s="96"/>
      <c r="BP737" s="96"/>
      <c r="BQ737" s="96"/>
      <c r="BR737" s="96"/>
      <c r="BS737" s="96"/>
      <c r="BT737" s="96"/>
      <c r="BU737" s="96"/>
      <c r="BV737" s="96"/>
      <c r="BW737" s="96"/>
      <c r="BX737" s="96"/>
      <c r="BY737" s="96"/>
      <c r="BZ737" s="96"/>
      <c r="CA737" s="96"/>
      <c r="CB737" s="96"/>
      <c r="CC737" s="96"/>
      <c r="CD737" s="96"/>
      <c r="CE737" s="96"/>
      <c r="CF737" s="96"/>
    </row>
    <row r="738" spans="1:84" ht="13.2">
      <c r="A738" s="96"/>
      <c r="B738" s="96"/>
      <c r="C738" s="96"/>
      <c r="D738" s="96"/>
      <c r="E738" s="96"/>
      <c r="F738" s="124"/>
      <c r="G738" s="96"/>
      <c r="H738" s="96"/>
      <c r="I738" s="96"/>
      <c r="J738" s="96"/>
      <c r="K738" s="96"/>
      <c r="L738" s="96"/>
      <c r="M738" s="96"/>
      <c r="N738" s="96"/>
      <c r="O738" s="96"/>
      <c r="P738" s="96"/>
      <c r="Q738" s="96"/>
      <c r="R738" s="96"/>
      <c r="S738" s="96"/>
      <c r="T738" s="96"/>
      <c r="U738" s="96"/>
      <c r="V738" s="96"/>
      <c r="W738" s="96"/>
      <c r="X738" s="96"/>
      <c r="Y738" s="96"/>
      <c r="Z738" s="96"/>
      <c r="AA738" s="96"/>
      <c r="AB738" s="96"/>
      <c r="AC738" s="96"/>
      <c r="AD738" s="96"/>
      <c r="AE738" s="96"/>
      <c r="AF738" s="96"/>
      <c r="AG738" s="96"/>
      <c r="AH738" s="96"/>
      <c r="AI738" s="96"/>
      <c r="AJ738" s="96"/>
      <c r="AK738" s="96"/>
      <c r="AL738" s="96"/>
      <c r="AM738" s="262"/>
      <c r="AN738" s="96"/>
      <c r="AO738" s="264"/>
      <c r="AP738" s="96"/>
      <c r="AQ738" s="96"/>
      <c r="AR738" s="96"/>
      <c r="AS738" s="96"/>
      <c r="AT738" s="96"/>
      <c r="AU738" s="96"/>
      <c r="AV738" s="96"/>
      <c r="AW738" s="96"/>
      <c r="AX738" s="96"/>
      <c r="AY738" s="96"/>
      <c r="AZ738" s="96"/>
      <c r="BA738" s="96"/>
      <c r="BB738" s="96"/>
      <c r="BC738" s="96"/>
      <c r="BD738" s="96"/>
      <c r="BE738" s="96"/>
      <c r="BF738" s="96"/>
      <c r="BG738" s="96"/>
      <c r="BH738" s="96"/>
      <c r="BI738" s="96"/>
      <c r="BJ738" s="96"/>
      <c r="BK738" s="96"/>
      <c r="BL738" s="96"/>
      <c r="BM738" s="96"/>
      <c r="BN738" s="96"/>
      <c r="BO738" s="96"/>
      <c r="BP738" s="96"/>
      <c r="BQ738" s="96"/>
      <c r="BR738" s="96"/>
      <c r="BS738" s="96"/>
      <c r="BT738" s="96"/>
      <c r="BU738" s="96"/>
      <c r="BV738" s="96"/>
      <c r="BW738" s="96"/>
      <c r="BX738" s="96"/>
      <c r="BY738" s="96"/>
      <c r="BZ738" s="96"/>
      <c r="CA738" s="96"/>
      <c r="CB738" s="96"/>
      <c r="CC738" s="96"/>
      <c r="CD738" s="96"/>
      <c r="CE738" s="96"/>
      <c r="CF738" s="96"/>
    </row>
    <row r="739" spans="1:84" ht="13.2">
      <c r="A739" s="96"/>
      <c r="B739" s="96"/>
      <c r="C739" s="96"/>
      <c r="D739" s="96"/>
      <c r="E739" s="96"/>
      <c r="F739" s="124"/>
      <c r="G739" s="96"/>
      <c r="H739" s="96"/>
      <c r="I739" s="96"/>
      <c r="J739" s="96"/>
      <c r="K739" s="96"/>
      <c r="L739" s="96"/>
      <c r="M739" s="96"/>
      <c r="N739" s="96"/>
      <c r="O739" s="96"/>
      <c r="P739" s="96"/>
      <c r="Q739" s="96"/>
      <c r="R739" s="96"/>
      <c r="S739" s="96"/>
      <c r="T739" s="96"/>
      <c r="U739" s="96"/>
      <c r="V739" s="96"/>
      <c r="W739" s="96"/>
      <c r="X739" s="96"/>
      <c r="Y739" s="96"/>
      <c r="Z739" s="96"/>
      <c r="AA739" s="96"/>
      <c r="AB739" s="96"/>
      <c r="AC739" s="96"/>
      <c r="AD739" s="96"/>
      <c r="AE739" s="96"/>
      <c r="AF739" s="96"/>
      <c r="AG739" s="96"/>
      <c r="AH739" s="96"/>
      <c r="AI739" s="96"/>
      <c r="AJ739" s="96"/>
      <c r="AK739" s="96"/>
      <c r="AL739" s="96"/>
      <c r="AM739" s="262"/>
      <c r="AN739" s="96"/>
      <c r="AO739" s="264"/>
      <c r="AP739" s="96"/>
      <c r="AQ739" s="96"/>
      <c r="AR739" s="96"/>
      <c r="AS739" s="96"/>
      <c r="AT739" s="96"/>
      <c r="AU739" s="96"/>
      <c r="AV739" s="96"/>
      <c r="AW739" s="96"/>
      <c r="AX739" s="96"/>
      <c r="AY739" s="96"/>
      <c r="AZ739" s="96"/>
      <c r="BA739" s="96"/>
      <c r="BB739" s="96"/>
      <c r="BC739" s="96"/>
      <c r="BD739" s="96"/>
      <c r="BE739" s="96"/>
      <c r="BF739" s="96"/>
      <c r="BG739" s="96"/>
      <c r="BH739" s="96"/>
      <c r="BI739" s="96"/>
      <c r="BJ739" s="96"/>
      <c r="BK739" s="96"/>
      <c r="BL739" s="96"/>
      <c r="BM739" s="96"/>
      <c r="BN739" s="96"/>
      <c r="BO739" s="96"/>
      <c r="BP739" s="96"/>
      <c r="BQ739" s="96"/>
      <c r="BR739" s="96"/>
      <c r="BS739" s="96"/>
      <c r="BT739" s="96"/>
      <c r="BU739" s="96"/>
      <c r="BV739" s="96"/>
      <c r="BW739" s="96"/>
      <c r="BX739" s="96"/>
      <c r="BY739" s="96"/>
      <c r="BZ739" s="96"/>
      <c r="CA739" s="96"/>
      <c r="CB739" s="96"/>
      <c r="CC739" s="96"/>
      <c r="CD739" s="96"/>
      <c r="CE739" s="96"/>
      <c r="CF739" s="96"/>
    </row>
    <row r="740" spans="1:84" ht="13.2">
      <c r="A740" s="96"/>
      <c r="B740" s="96"/>
      <c r="C740" s="96"/>
      <c r="D740" s="96"/>
      <c r="E740" s="96"/>
      <c r="F740" s="124"/>
      <c r="G740" s="96"/>
      <c r="H740" s="96"/>
      <c r="I740" s="96"/>
      <c r="J740" s="96"/>
      <c r="K740" s="96"/>
      <c r="L740" s="96"/>
      <c r="M740" s="96"/>
      <c r="N740" s="96"/>
      <c r="O740" s="96"/>
      <c r="P740" s="96"/>
      <c r="Q740" s="96"/>
      <c r="R740" s="96"/>
      <c r="S740" s="96"/>
      <c r="T740" s="96"/>
      <c r="U740" s="96"/>
      <c r="V740" s="96"/>
      <c r="W740" s="96"/>
      <c r="X740" s="96"/>
      <c r="Y740" s="96"/>
      <c r="Z740" s="96"/>
      <c r="AA740" s="96"/>
      <c r="AB740" s="96"/>
      <c r="AC740" s="96"/>
      <c r="AD740" s="96"/>
      <c r="AE740" s="96"/>
      <c r="AF740" s="96"/>
      <c r="AG740" s="96"/>
      <c r="AH740" s="96"/>
      <c r="AI740" s="96"/>
      <c r="AJ740" s="96"/>
      <c r="AK740" s="96"/>
      <c r="AL740" s="96"/>
      <c r="AM740" s="262"/>
      <c r="AN740" s="96"/>
      <c r="AO740" s="264"/>
      <c r="AP740" s="96"/>
      <c r="AQ740" s="96"/>
      <c r="AR740" s="96"/>
      <c r="AS740" s="96"/>
      <c r="AT740" s="96"/>
      <c r="AU740" s="96"/>
      <c r="AV740" s="96"/>
      <c r="AW740" s="96"/>
      <c r="AX740" s="96"/>
      <c r="AY740" s="96"/>
      <c r="AZ740" s="96"/>
      <c r="BA740" s="96"/>
      <c r="BB740" s="96"/>
      <c r="BC740" s="96"/>
      <c r="BD740" s="96"/>
      <c r="BE740" s="96"/>
      <c r="BF740" s="96"/>
      <c r="BG740" s="96"/>
      <c r="BH740" s="96"/>
      <c r="BI740" s="96"/>
      <c r="BJ740" s="96"/>
      <c r="BK740" s="96"/>
      <c r="BL740" s="96"/>
      <c r="BM740" s="96"/>
      <c r="BN740" s="96"/>
      <c r="BO740" s="96"/>
      <c r="BP740" s="96"/>
      <c r="BQ740" s="96"/>
      <c r="BR740" s="96"/>
      <c r="BS740" s="96"/>
      <c r="BT740" s="96"/>
      <c r="BU740" s="96"/>
      <c r="BV740" s="96"/>
      <c r="BW740" s="96"/>
      <c r="BX740" s="96"/>
      <c r="BY740" s="96"/>
      <c r="BZ740" s="96"/>
      <c r="CA740" s="96"/>
      <c r="CB740" s="96"/>
      <c r="CC740" s="96"/>
      <c r="CD740" s="96"/>
      <c r="CE740" s="96"/>
      <c r="CF740" s="96"/>
    </row>
    <row r="741" spans="1:84" ht="13.2">
      <c r="A741" s="96"/>
      <c r="B741" s="96"/>
      <c r="C741" s="96"/>
      <c r="D741" s="96"/>
      <c r="E741" s="96"/>
      <c r="F741" s="124"/>
      <c r="G741" s="96"/>
      <c r="H741" s="96"/>
      <c r="I741" s="96"/>
      <c r="J741" s="96"/>
      <c r="K741" s="96"/>
      <c r="L741" s="96"/>
      <c r="M741" s="96"/>
      <c r="N741" s="96"/>
      <c r="O741" s="96"/>
      <c r="P741" s="96"/>
      <c r="Q741" s="96"/>
      <c r="R741" s="96"/>
      <c r="S741" s="96"/>
      <c r="T741" s="96"/>
      <c r="U741" s="96"/>
      <c r="V741" s="96"/>
      <c r="W741" s="96"/>
      <c r="X741" s="96"/>
      <c r="Y741" s="96"/>
      <c r="Z741" s="96"/>
      <c r="AA741" s="96"/>
      <c r="AB741" s="96"/>
      <c r="AC741" s="96"/>
      <c r="AD741" s="96"/>
      <c r="AE741" s="96"/>
      <c r="AF741" s="96"/>
      <c r="AG741" s="96"/>
      <c r="AH741" s="96"/>
      <c r="AI741" s="96"/>
      <c r="AJ741" s="96"/>
      <c r="AK741" s="96"/>
      <c r="AL741" s="96"/>
      <c r="AM741" s="262"/>
      <c r="AN741" s="96"/>
      <c r="AO741" s="264"/>
      <c r="AP741" s="96"/>
      <c r="AQ741" s="96"/>
      <c r="AR741" s="96"/>
      <c r="AS741" s="96"/>
      <c r="AT741" s="96"/>
      <c r="AU741" s="96"/>
      <c r="AV741" s="96"/>
      <c r="AW741" s="96"/>
      <c r="AX741" s="96"/>
      <c r="AY741" s="96"/>
      <c r="AZ741" s="96"/>
      <c r="BA741" s="96"/>
      <c r="BB741" s="96"/>
      <c r="BC741" s="96"/>
      <c r="BD741" s="96"/>
      <c r="BE741" s="96"/>
      <c r="BF741" s="96"/>
      <c r="BG741" s="96"/>
      <c r="BH741" s="96"/>
      <c r="BI741" s="96"/>
      <c r="BJ741" s="96"/>
      <c r="BK741" s="96"/>
      <c r="BL741" s="96"/>
      <c r="BM741" s="96"/>
      <c r="BN741" s="96"/>
      <c r="BO741" s="96"/>
      <c r="BP741" s="96"/>
      <c r="BQ741" s="96"/>
      <c r="BR741" s="96"/>
      <c r="BS741" s="96"/>
      <c r="BT741" s="96"/>
      <c r="BU741" s="96"/>
      <c r="BV741" s="96"/>
      <c r="BW741" s="96"/>
      <c r="BX741" s="96"/>
      <c r="BY741" s="96"/>
      <c r="BZ741" s="96"/>
      <c r="CA741" s="96"/>
      <c r="CB741" s="96"/>
      <c r="CC741" s="96"/>
      <c r="CD741" s="96"/>
      <c r="CE741" s="96"/>
      <c r="CF741" s="96"/>
    </row>
    <row r="742" spans="1:84" ht="13.2">
      <c r="A742" s="96"/>
      <c r="B742" s="96"/>
      <c r="C742" s="96"/>
      <c r="D742" s="96"/>
      <c r="E742" s="96"/>
      <c r="F742" s="124"/>
      <c r="G742" s="96"/>
      <c r="H742" s="96"/>
      <c r="I742" s="96"/>
      <c r="J742" s="96"/>
      <c r="K742" s="96"/>
      <c r="L742" s="96"/>
      <c r="M742" s="96"/>
      <c r="N742" s="96"/>
      <c r="O742" s="96"/>
      <c r="P742" s="96"/>
      <c r="Q742" s="96"/>
      <c r="R742" s="96"/>
      <c r="S742" s="96"/>
      <c r="T742" s="96"/>
      <c r="U742" s="96"/>
      <c r="V742" s="96"/>
      <c r="W742" s="96"/>
      <c r="X742" s="96"/>
      <c r="Y742" s="96"/>
      <c r="Z742" s="96"/>
      <c r="AA742" s="96"/>
      <c r="AB742" s="96"/>
      <c r="AC742" s="96"/>
      <c r="AD742" s="96"/>
      <c r="AE742" s="96"/>
      <c r="AF742" s="96"/>
      <c r="AG742" s="96"/>
      <c r="AH742" s="96"/>
      <c r="AI742" s="96"/>
      <c r="AJ742" s="96"/>
      <c r="AK742" s="96"/>
      <c r="AL742" s="96"/>
      <c r="AM742" s="262"/>
      <c r="AN742" s="96"/>
      <c r="AO742" s="264"/>
      <c r="AP742" s="96"/>
      <c r="AQ742" s="96"/>
      <c r="AR742" s="96"/>
      <c r="AS742" s="96"/>
      <c r="AT742" s="96"/>
      <c r="AU742" s="96"/>
      <c r="AV742" s="96"/>
      <c r="AW742" s="96"/>
      <c r="AX742" s="96"/>
      <c r="AY742" s="96"/>
      <c r="AZ742" s="96"/>
      <c r="BA742" s="96"/>
      <c r="BB742" s="96"/>
      <c r="BC742" s="96"/>
      <c r="BD742" s="96"/>
      <c r="BE742" s="96"/>
      <c r="BF742" s="96"/>
      <c r="BG742" s="96"/>
      <c r="BH742" s="96"/>
      <c r="BI742" s="96"/>
      <c r="BJ742" s="96"/>
      <c r="BK742" s="96"/>
      <c r="BL742" s="96"/>
      <c r="BM742" s="96"/>
      <c r="BN742" s="96"/>
      <c r="BO742" s="96"/>
      <c r="BP742" s="96"/>
      <c r="BQ742" s="96"/>
      <c r="BR742" s="96"/>
      <c r="BS742" s="96"/>
      <c r="BT742" s="96"/>
      <c r="BU742" s="96"/>
      <c r="BV742" s="96"/>
      <c r="BW742" s="96"/>
      <c r="BX742" s="96"/>
      <c r="BY742" s="96"/>
      <c r="BZ742" s="96"/>
      <c r="CA742" s="96"/>
      <c r="CB742" s="96"/>
      <c r="CC742" s="96"/>
      <c r="CD742" s="96"/>
      <c r="CE742" s="96"/>
      <c r="CF742" s="96"/>
    </row>
    <row r="743" spans="1:84" ht="13.2">
      <c r="A743" s="96"/>
      <c r="B743" s="96"/>
      <c r="C743" s="96"/>
      <c r="D743" s="96"/>
      <c r="E743" s="96"/>
      <c r="F743" s="124"/>
      <c r="G743" s="96"/>
      <c r="H743" s="96"/>
      <c r="I743" s="96"/>
      <c r="J743" s="96"/>
      <c r="K743" s="96"/>
      <c r="L743" s="96"/>
      <c r="M743" s="96"/>
      <c r="N743" s="96"/>
      <c r="O743" s="96"/>
      <c r="P743" s="96"/>
      <c r="Q743" s="96"/>
      <c r="R743" s="96"/>
      <c r="S743" s="96"/>
      <c r="T743" s="96"/>
      <c r="U743" s="96"/>
      <c r="V743" s="96"/>
      <c r="W743" s="96"/>
      <c r="X743" s="96"/>
      <c r="Y743" s="96"/>
      <c r="Z743" s="96"/>
      <c r="AA743" s="96"/>
      <c r="AB743" s="96"/>
      <c r="AC743" s="96"/>
      <c r="AD743" s="96"/>
      <c r="AE743" s="96"/>
      <c r="AF743" s="96"/>
      <c r="AG743" s="96"/>
      <c r="AH743" s="96"/>
      <c r="AI743" s="96"/>
      <c r="AJ743" s="96"/>
      <c r="AK743" s="96"/>
      <c r="AL743" s="96"/>
      <c r="AM743" s="262"/>
      <c r="AN743" s="96"/>
      <c r="AO743" s="264"/>
      <c r="AP743" s="96"/>
      <c r="AQ743" s="96"/>
      <c r="AR743" s="96"/>
      <c r="AS743" s="96"/>
      <c r="AT743" s="96"/>
      <c r="AU743" s="96"/>
      <c r="AV743" s="96"/>
      <c r="AW743" s="96"/>
      <c r="AX743" s="96"/>
      <c r="AY743" s="96"/>
      <c r="AZ743" s="96"/>
      <c r="BA743" s="96"/>
      <c r="BB743" s="96"/>
      <c r="BC743" s="96"/>
      <c r="BD743" s="96"/>
      <c r="BE743" s="96"/>
      <c r="BF743" s="96"/>
      <c r="BG743" s="96"/>
      <c r="BH743" s="96"/>
      <c r="BI743" s="96"/>
      <c r="BJ743" s="96"/>
      <c r="BK743" s="96"/>
      <c r="BL743" s="96"/>
      <c r="BM743" s="96"/>
      <c r="BN743" s="96"/>
      <c r="BO743" s="96"/>
      <c r="BP743" s="96"/>
      <c r="BQ743" s="96"/>
      <c r="BR743" s="96"/>
      <c r="BS743" s="96"/>
      <c r="BT743" s="96"/>
      <c r="BU743" s="96"/>
      <c r="BV743" s="96"/>
      <c r="BW743" s="96"/>
      <c r="BX743" s="96"/>
      <c r="BY743" s="96"/>
      <c r="BZ743" s="96"/>
      <c r="CA743" s="96"/>
      <c r="CB743" s="96"/>
      <c r="CC743" s="96"/>
      <c r="CD743" s="96"/>
      <c r="CE743" s="96"/>
      <c r="CF743" s="96"/>
    </row>
    <row r="744" spans="1:84" ht="13.2">
      <c r="A744" s="96"/>
      <c r="B744" s="96"/>
      <c r="C744" s="96"/>
      <c r="D744" s="96"/>
      <c r="E744" s="96"/>
      <c r="F744" s="124"/>
      <c r="G744" s="96"/>
      <c r="H744" s="96"/>
      <c r="I744" s="96"/>
      <c r="J744" s="96"/>
      <c r="K744" s="96"/>
      <c r="L744" s="96"/>
      <c r="M744" s="96"/>
      <c r="N744" s="96"/>
      <c r="O744" s="96"/>
      <c r="P744" s="96"/>
      <c r="Q744" s="96"/>
      <c r="R744" s="96"/>
      <c r="S744" s="96"/>
      <c r="T744" s="96"/>
      <c r="U744" s="96"/>
      <c r="V744" s="96"/>
      <c r="W744" s="96"/>
      <c r="X744" s="96"/>
      <c r="Y744" s="96"/>
      <c r="Z744" s="96"/>
      <c r="AA744" s="96"/>
      <c r="AB744" s="96"/>
      <c r="AC744" s="96"/>
      <c r="AD744" s="96"/>
      <c r="AE744" s="96"/>
      <c r="AF744" s="96"/>
      <c r="AG744" s="96"/>
      <c r="AH744" s="96"/>
      <c r="AI744" s="96"/>
      <c r="AJ744" s="96"/>
      <c r="AK744" s="96"/>
      <c r="AL744" s="96"/>
      <c r="AM744" s="262"/>
      <c r="AN744" s="96"/>
      <c r="AO744" s="264"/>
      <c r="AP744" s="96"/>
      <c r="AQ744" s="96"/>
      <c r="AR744" s="96"/>
      <c r="AS744" s="96"/>
      <c r="AT744" s="96"/>
      <c r="AU744" s="96"/>
      <c r="AV744" s="96"/>
      <c r="AW744" s="96"/>
      <c r="AX744" s="96"/>
      <c r="AY744" s="96"/>
      <c r="AZ744" s="96"/>
      <c r="BA744" s="96"/>
      <c r="BB744" s="96"/>
      <c r="BC744" s="96"/>
      <c r="BD744" s="96"/>
      <c r="BE744" s="96"/>
      <c r="BF744" s="96"/>
      <c r="BG744" s="96"/>
      <c r="BH744" s="96"/>
      <c r="BI744" s="96"/>
      <c r="BJ744" s="96"/>
      <c r="BK744" s="96"/>
      <c r="BL744" s="96"/>
      <c r="BM744" s="96"/>
      <c r="BN744" s="96"/>
      <c r="BO744" s="96"/>
      <c r="BP744" s="96"/>
      <c r="BQ744" s="96"/>
      <c r="BR744" s="96"/>
      <c r="BS744" s="96"/>
      <c r="BT744" s="96"/>
      <c r="BU744" s="96"/>
      <c r="BV744" s="96"/>
      <c r="BW744" s="96"/>
      <c r="BX744" s="96"/>
      <c r="BY744" s="96"/>
      <c r="BZ744" s="96"/>
      <c r="CA744" s="96"/>
      <c r="CB744" s="96"/>
      <c r="CC744" s="96"/>
      <c r="CD744" s="96"/>
      <c r="CE744" s="96"/>
      <c r="CF744" s="96"/>
    </row>
    <row r="745" spans="1:84" ht="13.2">
      <c r="A745" s="96"/>
      <c r="B745" s="96"/>
      <c r="C745" s="96"/>
      <c r="D745" s="96"/>
      <c r="E745" s="96"/>
      <c r="F745" s="124"/>
      <c r="G745" s="96"/>
      <c r="H745" s="96"/>
      <c r="I745" s="96"/>
      <c r="J745" s="96"/>
      <c r="K745" s="96"/>
      <c r="L745" s="96"/>
      <c r="M745" s="96"/>
      <c r="N745" s="96"/>
      <c r="O745" s="96"/>
      <c r="P745" s="96"/>
      <c r="Q745" s="96"/>
      <c r="R745" s="96"/>
      <c r="S745" s="96"/>
      <c r="T745" s="96"/>
      <c r="U745" s="96"/>
      <c r="V745" s="96"/>
      <c r="W745" s="96"/>
      <c r="X745" s="96"/>
      <c r="Y745" s="96"/>
      <c r="Z745" s="96"/>
      <c r="AA745" s="96"/>
      <c r="AB745" s="96"/>
      <c r="AC745" s="96"/>
      <c r="AD745" s="96"/>
      <c r="AE745" s="96"/>
      <c r="AF745" s="96"/>
      <c r="AG745" s="96"/>
      <c r="AH745" s="96"/>
      <c r="AI745" s="96"/>
      <c r="AJ745" s="96"/>
      <c r="AK745" s="96"/>
      <c r="AL745" s="96"/>
      <c r="AM745" s="262"/>
      <c r="AN745" s="96"/>
      <c r="AO745" s="264"/>
      <c r="AP745" s="96"/>
      <c r="AQ745" s="96"/>
      <c r="AR745" s="96"/>
      <c r="AS745" s="96"/>
      <c r="AT745" s="96"/>
      <c r="AU745" s="96"/>
      <c r="AV745" s="96"/>
      <c r="AW745" s="96"/>
      <c r="AX745" s="96"/>
      <c r="AY745" s="96"/>
      <c r="AZ745" s="96"/>
      <c r="BA745" s="96"/>
      <c r="BB745" s="96"/>
      <c r="BC745" s="96"/>
      <c r="BD745" s="96"/>
      <c r="BE745" s="96"/>
      <c r="BF745" s="96"/>
      <c r="BG745" s="96"/>
      <c r="BH745" s="96"/>
      <c r="BI745" s="96"/>
      <c r="BJ745" s="96"/>
      <c r="BK745" s="96"/>
      <c r="BL745" s="96"/>
      <c r="BM745" s="96"/>
      <c r="BN745" s="96"/>
      <c r="BO745" s="96"/>
      <c r="BP745" s="96"/>
      <c r="BQ745" s="96"/>
      <c r="BR745" s="96"/>
      <c r="BS745" s="96"/>
      <c r="BT745" s="96"/>
      <c r="BU745" s="96"/>
      <c r="BV745" s="96"/>
      <c r="BW745" s="96"/>
      <c r="BX745" s="96"/>
      <c r="BY745" s="96"/>
      <c r="BZ745" s="96"/>
      <c r="CA745" s="96"/>
      <c r="CB745" s="96"/>
      <c r="CC745" s="96"/>
      <c r="CD745" s="96"/>
      <c r="CE745" s="96"/>
      <c r="CF745" s="96"/>
    </row>
    <row r="746" spans="1:84" ht="13.2">
      <c r="A746" s="96"/>
      <c r="B746" s="96"/>
      <c r="C746" s="96"/>
      <c r="D746" s="96"/>
      <c r="E746" s="96"/>
      <c r="F746" s="124"/>
      <c r="G746" s="96"/>
      <c r="H746" s="96"/>
      <c r="I746" s="96"/>
      <c r="J746" s="96"/>
      <c r="K746" s="96"/>
      <c r="L746" s="96"/>
      <c r="M746" s="96"/>
      <c r="N746" s="96"/>
      <c r="O746" s="96"/>
      <c r="P746" s="96"/>
      <c r="Q746" s="96"/>
      <c r="R746" s="96"/>
      <c r="S746" s="96"/>
      <c r="T746" s="96"/>
      <c r="U746" s="96"/>
      <c r="V746" s="96"/>
      <c r="W746" s="96"/>
      <c r="X746" s="96"/>
      <c r="Y746" s="96"/>
      <c r="Z746" s="96"/>
      <c r="AA746" s="96"/>
      <c r="AB746" s="96"/>
      <c r="AC746" s="96"/>
      <c r="AD746" s="96"/>
      <c r="AE746" s="96"/>
      <c r="AF746" s="96"/>
      <c r="AG746" s="96"/>
      <c r="AH746" s="96"/>
      <c r="AI746" s="96"/>
      <c r="AJ746" s="96"/>
      <c r="AK746" s="96"/>
      <c r="AL746" s="96"/>
      <c r="AM746" s="262"/>
      <c r="AN746" s="96"/>
      <c r="AO746" s="264"/>
      <c r="AP746" s="96"/>
      <c r="AQ746" s="96"/>
      <c r="AR746" s="96"/>
      <c r="AS746" s="96"/>
      <c r="AT746" s="96"/>
      <c r="AU746" s="96"/>
      <c r="AV746" s="96"/>
      <c r="AW746" s="96"/>
      <c r="AX746" s="96"/>
      <c r="AY746" s="96"/>
      <c r="AZ746" s="96"/>
      <c r="BA746" s="96"/>
      <c r="BB746" s="96"/>
      <c r="BC746" s="96"/>
      <c r="BD746" s="96"/>
      <c r="BE746" s="96"/>
      <c r="BF746" s="96"/>
      <c r="BG746" s="96"/>
      <c r="BH746" s="96"/>
      <c r="BI746" s="96"/>
      <c r="BJ746" s="96"/>
      <c r="BK746" s="96"/>
      <c r="BL746" s="96"/>
      <c r="BM746" s="96"/>
      <c r="BN746" s="96"/>
      <c r="BO746" s="96"/>
      <c r="BP746" s="96"/>
      <c r="BQ746" s="96"/>
      <c r="BR746" s="96"/>
      <c r="BS746" s="96"/>
      <c r="BT746" s="96"/>
      <c r="BU746" s="96"/>
      <c r="BV746" s="96"/>
      <c r="BW746" s="96"/>
      <c r="BX746" s="96"/>
      <c r="BY746" s="96"/>
      <c r="BZ746" s="96"/>
      <c r="CA746" s="96"/>
      <c r="CB746" s="96"/>
      <c r="CC746" s="96"/>
      <c r="CD746" s="96"/>
      <c r="CE746" s="96"/>
      <c r="CF746" s="96"/>
    </row>
    <row r="747" spans="1:84" ht="13.2">
      <c r="A747" s="96"/>
      <c r="B747" s="96"/>
      <c r="C747" s="96"/>
      <c r="D747" s="96"/>
      <c r="E747" s="96"/>
      <c r="F747" s="124"/>
      <c r="G747" s="96"/>
      <c r="H747" s="96"/>
      <c r="I747" s="96"/>
      <c r="J747" s="96"/>
      <c r="K747" s="96"/>
      <c r="L747" s="96"/>
      <c r="M747" s="96"/>
      <c r="N747" s="96"/>
      <c r="O747" s="96"/>
      <c r="P747" s="96"/>
      <c r="Q747" s="96"/>
      <c r="R747" s="96"/>
      <c r="S747" s="96"/>
      <c r="T747" s="96"/>
      <c r="U747" s="96"/>
      <c r="V747" s="96"/>
      <c r="W747" s="96"/>
      <c r="X747" s="96"/>
      <c r="Y747" s="96"/>
      <c r="Z747" s="96"/>
      <c r="AA747" s="96"/>
      <c r="AB747" s="96"/>
      <c r="AC747" s="96"/>
      <c r="AD747" s="96"/>
      <c r="AE747" s="96"/>
      <c r="AF747" s="96"/>
      <c r="AG747" s="96"/>
      <c r="AH747" s="96"/>
      <c r="AI747" s="96"/>
      <c r="AJ747" s="96"/>
      <c r="AK747" s="96"/>
      <c r="AL747" s="96"/>
      <c r="AM747" s="262"/>
      <c r="AN747" s="96"/>
      <c r="AO747" s="264"/>
      <c r="AP747" s="96"/>
      <c r="AQ747" s="96"/>
      <c r="AR747" s="96"/>
      <c r="AS747" s="96"/>
      <c r="AT747" s="96"/>
      <c r="AU747" s="96"/>
      <c r="AV747" s="96"/>
      <c r="AW747" s="96"/>
      <c r="AX747" s="96"/>
      <c r="AY747" s="96"/>
      <c r="AZ747" s="96"/>
      <c r="BA747" s="96"/>
      <c r="BB747" s="96"/>
      <c r="BC747" s="96"/>
      <c r="BD747" s="96"/>
      <c r="BE747" s="96"/>
      <c r="BF747" s="96"/>
      <c r="BG747" s="96"/>
      <c r="BH747" s="96"/>
      <c r="BI747" s="96"/>
      <c r="BJ747" s="96"/>
      <c r="BK747" s="96"/>
      <c r="BL747" s="96"/>
      <c r="BM747" s="96"/>
      <c r="BN747" s="96"/>
      <c r="BO747" s="96"/>
      <c r="BP747" s="96"/>
      <c r="BQ747" s="96"/>
      <c r="BR747" s="96"/>
      <c r="BS747" s="96"/>
      <c r="BT747" s="96"/>
      <c r="BU747" s="96"/>
      <c r="BV747" s="96"/>
      <c r="BW747" s="96"/>
      <c r="BX747" s="96"/>
      <c r="BY747" s="96"/>
      <c r="BZ747" s="96"/>
      <c r="CA747" s="96"/>
      <c r="CB747" s="96"/>
      <c r="CC747" s="96"/>
      <c r="CD747" s="96"/>
      <c r="CE747" s="96"/>
      <c r="CF747" s="96"/>
    </row>
    <row r="748" spans="1:84" ht="13.2">
      <c r="A748" s="96"/>
      <c r="B748" s="96"/>
      <c r="C748" s="96"/>
      <c r="D748" s="96"/>
      <c r="E748" s="96"/>
      <c r="F748" s="124"/>
      <c r="G748" s="96"/>
      <c r="H748" s="96"/>
      <c r="I748" s="96"/>
      <c r="J748" s="96"/>
      <c r="K748" s="96"/>
      <c r="L748" s="96"/>
      <c r="M748" s="96"/>
      <c r="N748" s="96"/>
      <c r="O748" s="96"/>
      <c r="P748" s="96"/>
      <c r="Q748" s="96"/>
      <c r="R748" s="96"/>
      <c r="S748" s="96"/>
      <c r="T748" s="96"/>
      <c r="U748" s="96"/>
      <c r="V748" s="96"/>
      <c r="W748" s="96"/>
      <c r="X748" s="96"/>
      <c r="Y748" s="96"/>
      <c r="Z748" s="96"/>
      <c r="AA748" s="96"/>
      <c r="AB748" s="96"/>
      <c r="AC748" s="96"/>
      <c r="AD748" s="96"/>
      <c r="AE748" s="96"/>
      <c r="AF748" s="96"/>
      <c r="AG748" s="96"/>
      <c r="AH748" s="96"/>
      <c r="AI748" s="96"/>
      <c r="AJ748" s="96"/>
      <c r="AK748" s="96"/>
      <c r="AL748" s="96"/>
      <c r="AM748" s="262"/>
      <c r="AN748" s="96"/>
      <c r="AO748" s="264"/>
      <c r="AP748" s="96"/>
      <c r="AQ748" s="96"/>
      <c r="AR748" s="96"/>
      <c r="AS748" s="96"/>
      <c r="AT748" s="96"/>
      <c r="AU748" s="96"/>
      <c r="AV748" s="96"/>
      <c r="AW748" s="96"/>
      <c r="AX748" s="96"/>
      <c r="AY748" s="96"/>
      <c r="AZ748" s="96"/>
      <c r="BA748" s="96"/>
      <c r="BB748" s="96"/>
      <c r="BC748" s="96"/>
      <c r="BD748" s="96"/>
      <c r="BE748" s="96"/>
      <c r="BF748" s="96"/>
      <c r="BG748" s="96"/>
      <c r="BH748" s="96"/>
      <c r="BI748" s="96"/>
      <c r="BJ748" s="96"/>
      <c r="BK748" s="96"/>
      <c r="BL748" s="96"/>
      <c r="BM748" s="96"/>
      <c r="BN748" s="96"/>
      <c r="BO748" s="96"/>
      <c r="BP748" s="96"/>
      <c r="BQ748" s="96"/>
      <c r="BR748" s="96"/>
      <c r="BS748" s="96"/>
      <c r="BT748" s="96"/>
      <c r="BU748" s="96"/>
      <c r="BV748" s="96"/>
      <c r="BW748" s="96"/>
      <c r="BX748" s="96"/>
      <c r="BY748" s="96"/>
      <c r="BZ748" s="96"/>
      <c r="CA748" s="96"/>
      <c r="CB748" s="96"/>
      <c r="CC748" s="96"/>
      <c r="CD748" s="96"/>
      <c r="CE748" s="96"/>
      <c r="CF748" s="96"/>
    </row>
    <row r="749" spans="1:84" ht="13.2">
      <c r="A749" s="96"/>
      <c r="B749" s="96"/>
      <c r="C749" s="96"/>
      <c r="D749" s="96"/>
      <c r="E749" s="96"/>
      <c r="F749" s="124"/>
      <c r="G749" s="96"/>
      <c r="H749" s="96"/>
      <c r="I749" s="96"/>
      <c r="J749" s="96"/>
      <c r="K749" s="96"/>
      <c r="L749" s="96"/>
      <c r="M749" s="96"/>
      <c r="N749" s="96"/>
      <c r="O749" s="96"/>
      <c r="P749" s="96"/>
      <c r="Q749" s="96"/>
      <c r="R749" s="96"/>
      <c r="S749" s="96"/>
      <c r="T749" s="96"/>
      <c r="U749" s="96"/>
      <c r="V749" s="96"/>
      <c r="W749" s="96"/>
      <c r="X749" s="96"/>
      <c r="Y749" s="96"/>
      <c r="Z749" s="96"/>
      <c r="AA749" s="96"/>
      <c r="AB749" s="96"/>
      <c r="AC749" s="96"/>
      <c r="AD749" s="96"/>
      <c r="AE749" s="96"/>
      <c r="AF749" s="96"/>
      <c r="AG749" s="96"/>
      <c r="AH749" s="96"/>
      <c r="AI749" s="96"/>
      <c r="AJ749" s="96"/>
      <c r="AK749" s="96"/>
      <c r="AL749" s="96"/>
      <c r="AM749" s="262"/>
      <c r="AN749" s="96"/>
      <c r="AO749" s="264"/>
      <c r="AP749" s="96"/>
      <c r="AQ749" s="96"/>
      <c r="AR749" s="96"/>
      <c r="AS749" s="96"/>
      <c r="AT749" s="96"/>
      <c r="AU749" s="96"/>
      <c r="AV749" s="96"/>
      <c r="AW749" s="96"/>
      <c r="AX749" s="96"/>
      <c r="AY749" s="96"/>
      <c r="AZ749" s="96"/>
      <c r="BA749" s="96"/>
      <c r="BB749" s="96"/>
      <c r="BC749" s="96"/>
      <c r="BD749" s="96"/>
      <c r="BE749" s="96"/>
      <c r="BF749" s="96"/>
      <c r="BG749" s="96"/>
      <c r="BH749" s="96"/>
      <c r="BI749" s="96"/>
      <c r="BJ749" s="96"/>
      <c r="BK749" s="96"/>
      <c r="BL749" s="96"/>
      <c r="BM749" s="96"/>
      <c r="BN749" s="96"/>
      <c r="BO749" s="96"/>
      <c r="BP749" s="96"/>
      <c r="BQ749" s="96"/>
      <c r="BR749" s="96"/>
      <c r="BS749" s="96"/>
      <c r="BT749" s="96"/>
      <c r="BU749" s="96"/>
      <c r="BV749" s="96"/>
      <c r="BW749" s="96"/>
      <c r="BX749" s="96"/>
      <c r="BY749" s="96"/>
      <c r="BZ749" s="96"/>
      <c r="CA749" s="96"/>
      <c r="CB749" s="96"/>
      <c r="CC749" s="96"/>
      <c r="CD749" s="96"/>
      <c r="CE749" s="96"/>
      <c r="CF749" s="96"/>
    </row>
    <row r="750" spans="1:84" ht="13.2">
      <c r="A750" s="96"/>
      <c r="B750" s="96"/>
      <c r="C750" s="96"/>
      <c r="D750" s="96"/>
      <c r="E750" s="96"/>
      <c r="F750" s="124"/>
      <c r="G750" s="96"/>
      <c r="H750" s="96"/>
      <c r="I750" s="96"/>
      <c r="J750" s="96"/>
      <c r="K750" s="96"/>
      <c r="L750" s="96"/>
      <c r="M750" s="96"/>
      <c r="N750" s="96"/>
      <c r="O750" s="96"/>
      <c r="P750" s="96"/>
      <c r="Q750" s="96"/>
      <c r="R750" s="96"/>
      <c r="S750" s="96"/>
      <c r="T750" s="96"/>
      <c r="U750" s="96"/>
      <c r="V750" s="96"/>
      <c r="W750" s="96"/>
      <c r="X750" s="96"/>
      <c r="Y750" s="96"/>
      <c r="Z750" s="96"/>
      <c r="AA750" s="96"/>
      <c r="AB750" s="96"/>
      <c r="AC750" s="96"/>
      <c r="AD750" s="96"/>
      <c r="AE750" s="96"/>
      <c r="AF750" s="96"/>
      <c r="AG750" s="96"/>
      <c r="AH750" s="96"/>
      <c r="AI750" s="96"/>
      <c r="AJ750" s="96"/>
      <c r="AK750" s="96"/>
      <c r="AL750" s="96"/>
      <c r="AM750" s="262"/>
      <c r="AN750" s="96"/>
      <c r="AO750" s="264"/>
      <c r="AP750" s="96"/>
      <c r="AQ750" s="96"/>
      <c r="AR750" s="96"/>
      <c r="AS750" s="96"/>
      <c r="AT750" s="96"/>
      <c r="AU750" s="96"/>
      <c r="AV750" s="96"/>
      <c r="AW750" s="96"/>
      <c r="AX750" s="96"/>
      <c r="AY750" s="96"/>
      <c r="AZ750" s="96"/>
      <c r="BA750" s="96"/>
      <c r="BB750" s="96"/>
      <c r="BC750" s="96"/>
      <c r="BD750" s="96"/>
      <c r="BE750" s="96"/>
      <c r="BF750" s="96"/>
      <c r="BG750" s="96"/>
      <c r="BH750" s="96"/>
      <c r="BI750" s="96"/>
      <c r="BJ750" s="96"/>
      <c r="BK750" s="96"/>
      <c r="BL750" s="96"/>
      <c r="BM750" s="96"/>
      <c r="BN750" s="96"/>
      <c r="BO750" s="96"/>
      <c r="BP750" s="96"/>
      <c r="BQ750" s="96"/>
      <c r="BR750" s="96"/>
      <c r="BS750" s="96"/>
      <c r="BT750" s="96"/>
      <c r="BU750" s="96"/>
      <c r="BV750" s="96"/>
      <c r="BW750" s="96"/>
      <c r="BX750" s="96"/>
      <c r="BY750" s="96"/>
      <c r="BZ750" s="96"/>
      <c r="CA750" s="96"/>
      <c r="CB750" s="96"/>
      <c r="CC750" s="96"/>
      <c r="CD750" s="96"/>
      <c r="CE750" s="96"/>
      <c r="CF750" s="96"/>
    </row>
    <row r="751" spans="1:84" ht="13.2">
      <c r="A751" s="96"/>
      <c r="B751" s="96"/>
      <c r="C751" s="96"/>
      <c r="D751" s="96"/>
      <c r="E751" s="96"/>
      <c r="F751" s="124"/>
      <c r="G751" s="96"/>
      <c r="H751" s="96"/>
      <c r="I751" s="96"/>
      <c r="J751" s="96"/>
      <c r="K751" s="96"/>
      <c r="L751" s="96"/>
      <c r="M751" s="96"/>
      <c r="N751" s="96"/>
      <c r="O751" s="96"/>
      <c r="P751" s="96"/>
      <c r="Q751" s="96"/>
      <c r="R751" s="96"/>
      <c r="S751" s="96"/>
      <c r="T751" s="96"/>
      <c r="U751" s="96"/>
      <c r="V751" s="96"/>
      <c r="W751" s="96"/>
      <c r="X751" s="96"/>
      <c r="Y751" s="96"/>
      <c r="Z751" s="96"/>
      <c r="AA751" s="96"/>
      <c r="AB751" s="96"/>
      <c r="AC751" s="96"/>
      <c r="AD751" s="96"/>
      <c r="AE751" s="96"/>
      <c r="AF751" s="96"/>
      <c r="AG751" s="96"/>
      <c r="AH751" s="96"/>
      <c r="AI751" s="96"/>
      <c r="AJ751" s="96"/>
      <c r="AK751" s="96"/>
      <c r="AL751" s="96"/>
      <c r="AM751" s="262"/>
      <c r="AN751" s="96"/>
      <c r="AO751" s="264"/>
      <c r="AP751" s="96"/>
      <c r="AQ751" s="96"/>
      <c r="AR751" s="96"/>
      <c r="AS751" s="96"/>
      <c r="AT751" s="96"/>
      <c r="AU751" s="96"/>
      <c r="AV751" s="96"/>
      <c r="AW751" s="96"/>
      <c r="AX751" s="96"/>
      <c r="AY751" s="96"/>
      <c r="AZ751" s="96"/>
      <c r="BA751" s="96"/>
      <c r="BB751" s="96"/>
      <c r="BC751" s="96"/>
      <c r="BD751" s="96"/>
      <c r="BE751" s="96"/>
      <c r="BF751" s="96"/>
      <c r="BG751" s="96"/>
      <c r="BH751" s="96"/>
      <c r="BI751" s="96"/>
      <c r="BJ751" s="96"/>
      <c r="BK751" s="96"/>
      <c r="BL751" s="96"/>
      <c r="BM751" s="96"/>
      <c r="BN751" s="96"/>
      <c r="BO751" s="96"/>
      <c r="BP751" s="96"/>
      <c r="BQ751" s="96"/>
      <c r="BR751" s="96"/>
      <c r="BS751" s="96"/>
      <c r="BT751" s="96"/>
      <c r="BU751" s="96"/>
      <c r="BV751" s="96"/>
      <c r="BW751" s="96"/>
      <c r="BX751" s="96"/>
      <c r="BY751" s="96"/>
      <c r="BZ751" s="96"/>
      <c r="CA751" s="96"/>
      <c r="CB751" s="96"/>
      <c r="CC751" s="96"/>
      <c r="CD751" s="96"/>
      <c r="CE751" s="96"/>
      <c r="CF751" s="96"/>
    </row>
    <row r="752" spans="1:84" ht="13.2">
      <c r="A752" s="96"/>
      <c r="B752" s="96"/>
      <c r="C752" s="96"/>
      <c r="D752" s="96"/>
      <c r="E752" s="96"/>
      <c r="F752" s="124"/>
      <c r="G752" s="96"/>
      <c r="H752" s="96"/>
      <c r="I752" s="96"/>
      <c r="J752" s="96"/>
      <c r="K752" s="96"/>
      <c r="L752" s="96"/>
      <c r="M752" s="96"/>
      <c r="N752" s="96"/>
      <c r="O752" s="96"/>
      <c r="P752" s="96"/>
      <c r="Q752" s="96"/>
      <c r="R752" s="96"/>
      <c r="S752" s="96"/>
      <c r="T752" s="96"/>
      <c r="U752" s="96"/>
      <c r="V752" s="96"/>
      <c r="W752" s="96"/>
      <c r="X752" s="96"/>
      <c r="Y752" s="96"/>
      <c r="Z752" s="96"/>
      <c r="AA752" s="96"/>
      <c r="AB752" s="96"/>
      <c r="AC752" s="96"/>
      <c r="AD752" s="96"/>
      <c r="AE752" s="96"/>
      <c r="AF752" s="96"/>
      <c r="AG752" s="96"/>
      <c r="AH752" s="96"/>
      <c r="AI752" s="96"/>
      <c r="AJ752" s="96"/>
      <c r="AK752" s="96"/>
      <c r="AL752" s="96"/>
      <c r="AM752" s="262"/>
      <c r="AN752" s="96"/>
      <c r="AO752" s="264"/>
      <c r="AP752" s="96"/>
      <c r="AQ752" s="96"/>
      <c r="AR752" s="96"/>
      <c r="AS752" s="96"/>
      <c r="AT752" s="96"/>
      <c r="AU752" s="96"/>
      <c r="AV752" s="96"/>
      <c r="AW752" s="96"/>
      <c r="AX752" s="96"/>
      <c r="AY752" s="96"/>
      <c r="AZ752" s="96"/>
      <c r="BA752" s="96"/>
      <c r="BB752" s="96"/>
      <c r="BC752" s="96"/>
      <c r="BD752" s="96"/>
      <c r="BE752" s="96"/>
      <c r="BF752" s="96"/>
      <c r="BG752" s="96"/>
      <c r="BH752" s="96"/>
      <c r="BI752" s="96"/>
      <c r="BJ752" s="96"/>
      <c r="BK752" s="96"/>
      <c r="BL752" s="96"/>
      <c r="BM752" s="96"/>
      <c r="BN752" s="96"/>
      <c r="BO752" s="96"/>
      <c r="BP752" s="96"/>
      <c r="BQ752" s="96"/>
      <c r="BR752" s="96"/>
      <c r="BS752" s="96"/>
      <c r="BT752" s="96"/>
      <c r="BU752" s="96"/>
      <c r="BV752" s="96"/>
      <c r="BW752" s="96"/>
      <c r="BX752" s="96"/>
      <c r="BY752" s="96"/>
      <c r="BZ752" s="96"/>
      <c r="CA752" s="96"/>
      <c r="CB752" s="96"/>
      <c r="CC752" s="96"/>
      <c r="CD752" s="96"/>
      <c r="CE752" s="96"/>
      <c r="CF752" s="96"/>
    </row>
    <row r="753" spans="1:84" ht="13.2">
      <c r="A753" s="96"/>
      <c r="B753" s="96"/>
      <c r="C753" s="96"/>
      <c r="D753" s="96"/>
      <c r="E753" s="96"/>
      <c r="F753" s="124"/>
      <c r="G753" s="96"/>
      <c r="H753" s="96"/>
      <c r="I753" s="96"/>
      <c r="J753" s="96"/>
      <c r="K753" s="96"/>
      <c r="L753" s="96"/>
      <c r="M753" s="96"/>
      <c r="N753" s="96"/>
      <c r="O753" s="96"/>
      <c r="P753" s="96"/>
      <c r="Q753" s="96"/>
      <c r="R753" s="96"/>
      <c r="S753" s="96"/>
      <c r="T753" s="96"/>
      <c r="U753" s="96"/>
      <c r="V753" s="96"/>
      <c r="W753" s="96"/>
      <c r="X753" s="96"/>
      <c r="Y753" s="96"/>
      <c r="Z753" s="96"/>
      <c r="AA753" s="96"/>
      <c r="AB753" s="96"/>
      <c r="AC753" s="96"/>
      <c r="AD753" s="96"/>
      <c r="AE753" s="96"/>
      <c r="AF753" s="96"/>
      <c r="AG753" s="96"/>
      <c r="AH753" s="96"/>
      <c r="AI753" s="96"/>
      <c r="AJ753" s="96"/>
      <c r="AK753" s="96"/>
      <c r="AL753" s="96"/>
      <c r="AM753" s="262"/>
      <c r="AN753" s="96"/>
      <c r="AO753" s="264"/>
      <c r="AP753" s="96"/>
      <c r="AQ753" s="96"/>
      <c r="AR753" s="96"/>
      <c r="AS753" s="96"/>
      <c r="AT753" s="96"/>
      <c r="AU753" s="96"/>
      <c r="AV753" s="96"/>
      <c r="AW753" s="96"/>
      <c r="AX753" s="96"/>
      <c r="AY753" s="96"/>
      <c r="AZ753" s="96"/>
      <c r="BA753" s="96"/>
      <c r="BB753" s="96"/>
      <c r="BC753" s="96"/>
      <c r="BD753" s="96"/>
      <c r="BE753" s="96"/>
      <c r="BF753" s="96"/>
      <c r="BG753" s="96"/>
      <c r="BH753" s="96"/>
      <c r="BI753" s="96"/>
      <c r="BJ753" s="96"/>
      <c r="BK753" s="96"/>
      <c r="BL753" s="96"/>
      <c r="BM753" s="96"/>
      <c r="BN753" s="96"/>
      <c r="BO753" s="96"/>
      <c r="BP753" s="96"/>
      <c r="BQ753" s="96"/>
      <c r="BR753" s="96"/>
      <c r="BS753" s="96"/>
      <c r="BT753" s="96"/>
      <c r="BU753" s="96"/>
      <c r="BV753" s="96"/>
      <c r="BW753" s="96"/>
      <c r="BX753" s="96"/>
      <c r="BY753" s="96"/>
      <c r="BZ753" s="96"/>
      <c r="CA753" s="96"/>
      <c r="CB753" s="96"/>
      <c r="CC753" s="96"/>
      <c r="CD753" s="96"/>
      <c r="CE753" s="96"/>
      <c r="CF753" s="96"/>
    </row>
    <row r="754" spans="1:84" ht="13.2">
      <c r="A754" s="96"/>
      <c r="B754" s="96"/>
      <c r="C754" s="96"/>
      <c r="D754" s="96"/>
      <c r="E754" s="96"/>
      <c r="F754" s="124"/>
      <c r="G754" s="96"/>
      <c r="H754" s="96"/>
      <c r="I754" s="96"/>
      <c r="J754" s="96"/>
      <c r="K754" s="96"/>
      <c r="L754" s="96"/>
      <c r="M754" s="96"/>
      <c r="N754" s="96"/>
      <c r="O754" s="96"/>
      <c r="P754" s="96"/>
      <c r="Q754" s="96"/>
      <c r="R754" s="96"/>
      <c r="S754" s="96"/>
      <c r="T754" s="96"/>
      <c r="U754" s="96"/>
      <c r="V754" s="96"/>
      <c r="W754" s="96"/>
      <c r="X754" s="96"/>
      <c r="Y754" s="96"/>
      <c r="Z754" s="96"/>
      <c r="AA754" s="96"/>
      <c r="AB754" s="96"/>
      <c r="AC754" s="96"/>
      <c r="AD754" s="96"/>
      <c r="AE754" s="96"/>
      <c r="AF754" s="96"/>
      <c r="AG754" s="96"/>
      <c r="AH754" s="96"/>
      <c r="AI754" s="96"/>
      <c r="AJ754" s="96"/>
      <c r="AK754" s="96"/>
      <c r="AL754" s="96"/>
      <c r="AM754" s="262"/>
      <c r="AN754" s="96"/>
      <c r="AO754" s="264"/>
      <c r="AP754" s="96"/>
      <c r="AQ754" s="96"/>
      <c r="AR754" s="96"/>
      <c r="AS754" s="96"/>
      <c r="AT754" s="96"/>
      <c r="AU754" s="96"/>
      <c r="AV754" s="96"/>
      <c r="AW754" s="96"/>
      <c r="AX754" s="96"/>
      <c r="AY754" s="96"/>
      <c r="AZ754" s="96"/>
      <c r="BA754" s="96"/>
      <c r="BB754" s="96"/>
      <c r="BC754" s="96"/>
      <c r="BD754" s="96"/>
      <c r="BE754" s="96"/>
      <c r="BF754" s="96"/>
      <c r="BG754" s="96"/>
      <c r="BH754" s="96"/>
      <c r="BI754" s="96"/>
      <c r="BJ754" s="96"/>
      <c r="BK754" s="96"/>
      <c r="BL754" s="96"/>
      <c r="BM754" s="96"/>
      <c r="BN754" s="96"/>
      <c r="BO754" s="96"/>
      <c r="BP754" s="96"/>
      <c r="BQ754" s="96"/>
      <c r="BR754" s="96"/>
      <c r="BS754" s="96"/>
      <c r="BT754" s="96"/>
      <c r="BU754" s="96"/>
      <c r="BV754" s="96"/>
      <c r="BW754" s="96"/>
      <c r="BX754" s="96"/>
      <c r="BY754" s="96"/>
      <c r="BZ754" s="96"/>
      <c r="CA754" s="96"/>
      <c r="CB754" s="96"/>
      <c r="CC754" s="96"/>
      <c r="CD754" s="96"/>
      <c r="CE754" s="96"/>
      <c r="CF754" s="96"/>
    </row>
    <row r="755" spans="1:84" ht="13.2">
      <c r="A755" s="96"/>
      <c r="B755" s="96"/>
      <c r="C755" s="96"/>
      <c r="D755" s="96"/>
      <c r="E755" s="96"/>
      <c r="F755" s="124"/>
      <c r="G755" s="96"/>
      <c r="H755" s="96"/>
      <c r="I755" s="96"/>
      <c r="J755" s="96"/>
      <c r="K755" s="96"/>
      <c r="L755" s="96"/>
      <c r="M755" s="96"/>
      <c r="N755" s="96"/>
      <c r="O755" s="96"/>
      <c r="P755" s="96"/>
      <c r="Q755" s="96"/>
      <c r="R755" s="96"/>
      <c r="S755" s="96"/>
      <c r="T755" s="96"/>
      <c r="U755" s="96"/>
      <c r="V755" s="96"/>
      <c r="W755" s="96"/>
      <c r="X755" s="96"/>
      <c r="Y755" s="96"/>
      <c r="Z755" s="96"/>
      <c r="AA755" s="96"/>
      <c r="AB755" s="96"/>
      <c r="AC755" s="96"/>
      <c r="AD755" s="96"/>
      <c r="AE755" s="96"/>
      <c r="AF755" s="96"/>
      <c r="AG755" s="96"/>
      <c r="AH755" s="96"/>
      <c r="AI755" s="96"/>
      <c r="AJ755" s="96"/>
      <c r="AK755" s="96"/>
      <c r="AL755" s="96"/>
      <c r="AM755" s="262"/>
      <c r="AN755" s="96"/>
      <c r="AO755" s="264"/>
      <c r="AP755" s="96"/>
      <c r="AQ755" s="96"/>
      <c r="AR755" s="96"/>
      <c r="AS755" s="96"/>
      <c r="AT755" s="96"/>
      <c r="AU755" s="96"/>
      <c r="AV755" s="96"/>
      <c r="AW755" s="96"/>
      <c r="AX755" s="96"/>
      <c r="AY755" s="96"/>
      <c r="AZ755" s="96"/>
      <c r="BA755" s="96"/>
      <c r="BB755" s="96"/>
      <c r="BC755" s="96"/>
      <c r="BD755" s="96"/>
      <c r="BE755" s="96"/>
      <c r="BF755" s="96"/>
      <c r="BG755" s="96"/>
      <c r="BH755" s="96"/>
      <c r="BI755" s="96"/>
      <c r="BJ755" s="96"/>
      <c r="BK755" s="96"/>
      <c r="BL755" s="96"/>
      <c r="BM755" s="96"/>
      <c r="BN755" s="96"/>
      <c r="BO755" s="96"/>
      <c r="BP755" s="96"/>
      <c r="BQ755" s="96"/>
      <c r="BR755" s="96"/>
      <c r="BS755" s="96"/>
      <c r="BT755" s="96"/>
      <c r="BU755" s="96"/>
      <c r="BV755" s="96"/>
      <c r="BW755" s="96"/>
      <c r="BX755" s="96"/>
      <c r="BY755" s="96"/>
      <c r="BZ755" s="96"/>
      <c r="CA755" s="96"/>
      <c r="CB755" s="96"/>
      <c r="CC755" s="96"/>
      <c r="CD755" s="96"/>
      <c r="CE755" s="96"/>
      <c r="CF755" s="96"/>
    </row>
    <row r="756" spans="1:84" ht="13.2">
      <c r="A756" s="96"/>
      <c r="B756" s="96"/>
      <c r="C756" s="96"/>
      <c r="D756" s="96"/>
      <c r="E756" s="96"/>
      <c r="F756" s="124"/>
      <c r="G756" s="96"/>
      <c r="H756" s="96"/>
      <c r="I756" s="96"/>
      <c r="J756" s="96"/>
      <c r="K756" s="96"/>
      <c r="L756" s="96"/>
      <c r="M756" s="96"/>
      <c r="N756" s="96"/>
      <c r="O756" s="96"/>
      <c r="P756" s="96"/>
      <c r="Q756" s="96"/>
      <c r="R756" s="96"/>
      <c r="S756" s="96"/>
      <c r="T756" s="96"/>
      <c r="U756" s="96"/>
      <c r="V756" s="96"/>
      <c r="W756" s="96"/>
      <c r="X756" s="96"/>
      <c r="Y756" s="96"/>
      <c r="Z756" s="96"/>
      <c r="AA756" s="96"/>
      <c r="AB756" s="96"/>
      <c r="AC756" s="96"/>
      <c r="AD756" s="96"/>
      <c r="AE756" s="96"/>
      <c r="AF756" s="96"/>
      <c r="AG756" s="96"/>
      <c r="AH756" s="96"/>
      <c r="AI756" s="96"/>
      <c r="AJ756" s="96"/>
      <c r="AK756" s="96"/>
      <c r="AL756" s="96"/>
      <c r="AM756" s="262"/>
      <c r="AN756" s="96"/>
      <c r="AO756" s="264"/>
      <c r="AP756" s="96"/>
      <c r="AQ756" s="96"/>
      <c r="AR756" s="96"/>
      <c r="AS756" s="96"/>
      <c r="AT756" s="96"/>
      <c r="AU756" s="96"/>
      <c r="AV756" s="96"/>
      <c r="AW756" s="96"/>
      <c r="AX756" s="96"/>
      <c r="AY756" s="96"/>
      <c r="AZ756" s="96"/>
      <c r="BA756" s="96"/>
      <c r="BB756" s="96"/>
      <c r="BC756" s="96"/>
      <c r="BD756" s="96"/>
      <c r="BE756" s="96"/>
      <c r="BF756" s="96"/>
      <c r="BG756" s="96"/>
      <c r="BH756" s="96"/>
      <c r="BI756" s="96"/>
      <c r="BJ756" s="96"/>
      <c r="BK756" s="96"/>
      <c r="BL756" s="96"/>
      <c r="BM756" s="96"/>
      <c r="BN756" s="96"/>
      <c r="BO756" s="96"/>
      <c r="BP756" s="96"/>
      <c r="BQ756" s="96"/>
      <c r="BR756" s="96"/>
      <c r="BS756" s="96"/>
      <c r="BT756" s="96"/>
      <c r="BU756" s="96"/>
      <c r="BV756" s="96"/>
      <c r="BW756" s="96"/>
      <c r="BX756" s="96"/>
      <c r="BY756" s="96"/>
      <c r="BZ756" s="96"/>
      <c r="CA756" s="96"/>
      <c r="CB756" s="96"/>
      <c r="CC756" s="96"/>
      <c r="CD756" s="96"/>
      <c r="CE756" s="96"/>
      <c r="CF756" s="96"/>
    </row>
    <row r="757" spans="1:84" ht="13.2">
      <c r="A757" s="96"/>
      <c r="B757" s="96"/>
      <c r="C757" s="96"/>
      <c r="D757" s="96"/>
      <c r="E757" s="96"/>
      <c r="F757" s="124"/>
      <c r="G757" s="96"/>
      <c r="H757" s="96"/>
      <c r="I757" s="96"/>
      <c r="J757" s="96"/>
      <c r="K757" s="96"/>
      <c r="L757" s="96"/>
      <c r="M757" s="96"/>
      <c r="N757" s="96"/>
      <c r="O757" s="96"/>
      <c r="P757" s="96"/>
      <c r="Q757" s="96"/>
      <c r="R757" s="96"/>
      <c r="S757" s="96"/>
      <c r="T757" s="96"/>
      <c r="U757" s="96"/>
      <c r="V757" s="96"/>
      <c r="W757" s="96"/>
      <c r="X757" s="96"/>
      <c r="Y757" s="96"/>
      <c r="Z757" s="96"/>
      <c r="AA757" s="96"/>
      <c r="AB757" s="96"/>
      <c r="AC757" s="96"/>
      <c r="AD757" s="96"/>
      <c r="AE757" s="96"/>
      <c r="AF757" s="96"/>
      <c r="AG757" s="96"/>
      <c r="AH757" s="96"/>
      <c r="AI757" s="96"/>
      <c r="AJ757" s="96"/>
      <c r="AK757" s="96"/>
      <c r="AL757" s="96"/>
      <c r="AM757" s="262"/>
      <c r="AN757" s="96"/>
      <c r="AO757" s="264"/>
      <c r="AP757" s="96"/>
      <c r="AQ757" s="96"/>
      <c r="AR757" s="96"/>
      <c r="AS757" s="96"/>
      <c r="AT757" s="96"/>
      <c r="AU757" s="96"/>
      <c r="AV757" s="96"/>
      <c r="AW757" s="96"/>
      <c r="AX757" s="96"/>
      <c r="AY757" s="96"/>
      <c r="AZ757" s="96"/>
      <c r="BA757" s="96"/>
      <c r="BB757" s="96"/>
      <c r="BC757" s="96"/>
      <c r="BD757" s="96"/>
      <c r="BE757" s="96"/>
      <c r="BF757" s="96"/>
      <c r="BG757" s="96"/>
      <c r="BH757" s="96"/>
      <c r="BI757" s="96"/>
      <c r="BJ757" s="96"/>
      <c r="BK757" s="96"/>
      <c r="BL757" s="96"/>
      <c r="BM757" s="96"/>
      <c r="BN757" s="96"/>
      <c r="BO757" s="96"/>
      <c r="BP757" s="96"/>
      <c r="BQ757" s="96"/>
      <c r="BR757" s="96"/>
      <c r="BS757" s="96"/>
      <c r="BT757" s="96"/>
      <c r="BU757" s="96"/>
      <c r="BV757" s="96"/>
      <c r="BW757" s="96"/>
      <c r="BX757" s="96"/>
      <c r="BY757" s="96"/>
      <c r="BZ757" s="96"/>
      <c r="CA757" s="96"/>
      <c r="CB757" s="96"/>
      <c r="CC757" s="96"/>
      <c r="CD757" s="96"/>
      <c r="CE757" s="96"/>
      <c r="CF757" s="96"/>
    </row>
    <row r="758" spans="1:84" ht="13.2">
      <c r="A758" s="96"/>
      <c r="B758" s="96"/>
      <c r="C758" s="96"/>
      <c r="D758" s="96"/>
      <c r="E758" s="96"/>
      <c r="F758" s="124"/>
      <c r="G758" s="96"/>
      <c r="H758" s="96"/>
      <c r="I758" s="96"/>
      <c r="J758" s="96"/>
      <c r="K758" s="96"/>
      <c r="L758" s="96"/>
      <c r="M758" s="96"/>
      <c r="N758" s="96"/>
      <c r="O758" s="96"/>
      <c r="P758" s="96"/>
      <c r="Q758" s="96"/>
      <c r="R758" s="96"/>
      <c r="S758" s="96"/>
      <c r="T758" s="96"/>
      <c r="U758" s="96"/>
      <c r="V758" s="96"/>
      <c r="W758" s="96"/>
      <c r="X758" s="96"/>
      <c r="Y758" s="96"/>
      <c r="Z758" s="96"/>
      <c r="AA758" s="96"/>
      <c r="AB758" s="96"/>
      <c r="AC758" s="96"/>
      <c r="AD758" s="96"/>
      <c r="AE758" s="96"/>
      <c r="AF758" s="96"/>
      <c r="AG758" s="96"/>
      <c r="AH758" s="96"/>
      <c r="AI758" s="96"/>
      <c r="AJ758" s="96"/>
      <c r="AK758" s="96"/>
      <c r="AL758" s="96"/>
      <c r="AM758" s="262"/>
      <c r="AN758" s="96"/>
      <c r="AO758" s="264"/>
      <c r="AP758" s="96"/>
      <c r="AQ758" s="96"/>
      <c r="AR758" s="96"/>
      <c r="AS758" s="96"/>
      <c r="AT758" s="96"/>
      <c r="AU758" s="96"/>
      <c r="AV758" s="96"/>
      <c r="AW758" s="96"/>
      <c r="AX758" s="96"/>
      <c r="AY758" s="96"/>
      <c r="AZ758" s="96"/>
      <c r="BA758" s="96"/>
      <c r="BB758" s="96"/>
      <c r="BC758" s="96"/>
      <c r="BD758" s="96"/>
      <c r="BE758" s="96"/>
      <c r="BF758" s="96"/>
      <c r="BG758" s="96"/>
      <c r="BH758" s="96"/>
      <c r="BI758" s="96"/>
      <c r="BJ758" s="96"/>
      <c r="BK758" s="96"/>
      <c r="BL758" s="96"/>
      <c r="BM758" s="96"/>
      <c r="BN758" s="96"/>
      <c r="BO758" s="96"/>
      <c r="BP758" s="96"/>
      <c r="BQ758" s="96"/>
      <c r="BR758" s="96"/>
      <c r="BS758" s="96"/>
      <c r="BT758" s="96"/>
      <c r="BU758" s="96"/>
      <c r="BV758" s="96"/>
      <c r="BW758" s="96"/>
      <c r="BX758" s="96"/>
      <c r="BY758" s="96"/>
      <c r="BZ758" s="96"/>
      <c r="CA758" s="96"/>
      <c r="CB758" s="96"/>
      <c r="CC758" s="96"/>
      <c r="CD758" s="96"/>
      <c r="CE758" s="96"/>
      <c r="CF758" s="96"/>
    </row>
    <row r="759" spans="1:84" ht="13.2">
      <c r="A759" s="96"/>
      <c r="B759" s="96"/>
      <c r="C759" s="96"/>
      <c r="D759" s="96"/>
      <c r="E759" s="96"/>
      <c r="F759" s="124"/>
      <c r="G759" s="96"/>
      <c r="H759" s="96"/>
      <c r="I759" s="96"/>
      <c r="J759" s="96"/>
      <c r="K759" s="96"/>
      <c r="L759" s="96"/>
      <c r="M759" s="96"/>
      <c r="N759" s="96"/>
      <c r="O759" s="96"/>
      <c r="P759" s="96"/>
      <c r="Q759" s="96"/>
      <c r="R759" s="96"/>
      <c r="S759" s="96"/>
      <c r="T759" s="96"/>
      <c r="U759" s="96"/>
      <c r="V759" s="96"/>
      <c r="W759" s="96"/>
      <c r="X759" s="96"/>
      <c r="Y759" s="96"/>
      <c r="Z759" s="96"/>
      <c r="AA759" s="96"/>
      <c r="AB759" s="96"/>
      <c r="AC759" s="96"/>
      <c r="AD759" s="96"/>
      <c r="AE759" s="96"/>
      <c r="AF759" s="96"/>
      <c r="AG759" s="96"/>
      <c r="AH759" s="96"/>
      <c r="AI759" s="96"/>
      <c r="AJ759" s="96"/>
      <c r="AK759" s="96"/>
      <c r="AL759" s="96"/>
      <c r="AM759" s="262"/>
      <c r="AN759" s="96"/>
      <c r="AO759" s="264"/>
      <c r="AP759" s="96"/>
      <c r="AQ759" s="96"/>
      <c r="AR759" s="96"/>
      <c r="AS759" s="96"/>
      <c r="AT759" s="96"/>
      <c r="AU759" s="96"/>
      <c r="AV759" s="96"/>
      <c r="AW759" s="96"/>
      <c r="AX759" s="96"/>
      <c r="AY759" s="96"/>
      <c r="AZ759" s="96"/>
      <c r="BA759" s="96"/>
      <c r="BB759" s="96"/>
      <c r="BC759" s="96"/>
      <c r="BD759" s="96"/>
      <c r="BE759" s="96"/>
      <c r="BF759" s="96"/>
      <c r="BG759" s="96"/>
      <c r="BH759" s="96"/>
      <c r="BI759" s="96"/>
      <c r="BJ759" s="96"/>
      <c r="BK759" s="96"/>
      <c r="BL759" s="96"/>
      <c r="BM759" s="96"/>
      <c r="BN759" s="96"/>
      <c r="BO759" s="96"/>
      <c r="BP759" s="96"/>
      <c r="BQ759" s="96"/>
      <c r="BR759" s="96"/>
      <c r="BS759" s="96"/>
      <c r="BT759" s="96"/>
      <c r="BU759" s="96"/>
      <c r="BV759" s="96"/>
      <c r="BW759" s="96"/>
      <c r="BX759" s="96"/>
      <c r="BY759" s="96"/>
      <c r="BZ759" s="96"/>
      <c r="CA759" s="96"/>
      <c r="CB759" s="96"/>
      <c r="CC759" s="96"/>
      <c r="CD759" s="96"/>
      <c r="CE759" s="96"/>
      <c r="CF759" s="96"/>
    </row>
    <row r="760" spans="1:84" ht="13.2">
      <c r="A760" s="96"/>
      <c r="B760" s="96"/>
      <c r="C760" s="96"/>
      <c r="D760" s="96"/>
      <c r="E760" s="96"/>
      <c r="F760" s="124"/>
      <c r="G760" s="96"/>
      <c r="H760" s="96"/>
      <c r="I760" s="96"/>
      <c r="J760" s="96"/>
      <c r="K760" s="96"/>
      <c r="L760" s="96"/>
      <c r="M760" s="96"/>
      <c r="N760" s="96"/>
      <c r="O760" s="96"/>
      <c r="P760" s="96"/>
      <c r="Q760" s="96"/>
      <c r="R760" s="96"/>
      <c r="S760" s="96"/>
      <c r="T760" s="96"/>
      <c r="U760" s="96"/>
      <c r="V760" s="96"/>
      <c r="W760" s="96"/>
      <c r="X760" s="96"/>
      <c r="Y760" s="96"/>
      <c r="Z760" s="96"/>
      <c r="AA760" s="96"/>
      <c r="AB760" s="96"/>
      <c r="AC760" s="96"/>
      <c r="AD760" s="96"/>
      <c r="AE760" s="96"/>
      <c r="AF760" s="96"/>
      <c r="AG760" s="96"/>
      <c r="AH760" s="96"/>
      <c r="AI760" s="96"/>
      <c r="AJ760" s="96"/>
      <c r="AK760" s="96"/>
      <c r="AL760" s="96"/>
      <c r="AM760" s="262"/>
      <c r="AN760" s="96"/>
      <c r="AO760" s="264"/>
      <c r="AP760" s="96"/>
      <c r="AQ760" s="96"/>
      <c r="AR760" s="96"/>
      <c r="AS760" s="96"/>
      <c r="AT760" s="96"/>
      <c r="AU760" s="96"/>
      <c r="AV760" s="96"/>
      <c r="AW760" s="96"/>
      <c r="AX760" s="96"/>
      <c r="AY760" s="96"/>
      <c r="AZ760" s="96"/>
      <c r="BA760" s="96"/>
      <c r="BB760" s="96"/>
      <c r="BC760" s="96"/>
      <c r="BD760" s="96"/>
      <c r="BE760" s="96"/>
      <c r="BF760" s="96"/>
      <c r="BG760" s="96"/>
      <c r="BH760" s="96"/>
      <c r="BI760" s="96"/>
      <c r="BJ760" s="96"/>
      <c r="BK760" s="96"/>
      <c r="BL760" s="96"/>
      <c r="BM760" s="96"/>
      <c r="BN760" s="96"/>
      <c r="BO760" s="96"/>
      <c r="BP760" s="96"/>
      <c r="BQ760" s="96"/>
      <c r="BR760" s="96"/>
      <c r="BS760" s="96"/>
      <c r="BT760" s="96"/>
      <c r="BU760" s="96"/>
      <c r="BV760" s="96"/>
      <c r="BW760" s="96"/>
      <c r="BX760" s="96"/>
      <c r="BY760" s="96"/>
      <c r="BZ760" s="96"/>
      <c r="CA760" s="96"/>
      <c r="CB760" s="96"/>
      <c r="CC760" s="96"/>
      <c r="CD760" s="96"/>
      <c r="CE760" s="96"/>
      <c r="CF760" s="96"/>
    </row>
    <row r="761" spans="1:84" ht="13.2">
      <c r="A761" s="96"/>
      <c r="B761" s="96"/>
      <c r="C761" s="96"/>
      <c r="D761" s="96"/>
      <c r="E761" s="96"/>
      <c r="F761" s="124"/>
      <c r="G761" s="96"/>
      <c r="H761" s="96"/>
      <c r="I761" s="96"/>
      <c r="J761" s="96"/>
      <c r="K761" s="96"/>
      <c r="L761" s="96"/>
      <c r="M761" s="96"/>
      <c r="N761" s="96"/>
      <c r="O761" s="96"/>
      <c r="P761" s="96"/>
      <c r="Q761" s="96"/>
      <c r="R761" s="96"/>
      <c r="S761" s="96"/>
      <c r="T761" s="96"/>
      <c r="U761" s="96"/>
      <c r="V761" s="96"/>
      <c r="W761" s="96"/>
      <c r="X761" s="96"/>
      <c r="Y761" s="96"/>
      <c r="Z761" s="96"/>
      <c r="AA761" s="96"/>
      <c r="AB761" s="96"/>
      <c r="AC761" s="96"/>
      <c r="AD761" s="96"/>
      <c r="AE761" s="96"/>
      <c r="AF761" s="96"/>
      <c r="AG761" s="96"/>
      <c r="AH761" s="96"/>
      <c r="AI761" s="96"/>
      <c r="AJ761" s="96"/>
      <c r="AK761" s="96"/>
      <c r="AL761" s="96"/>
      <c r="AM761" s="262"/>
      <c r="AN761" s="96"/>
      <c r="AO761" s="264"/>
      <c r="AP761" s="96"/>
      <c r="AQ761" s="96"/>
      <c r="AR761" s="96"/>
      <c r="AS761" s="96"/>
      <c r="AT761" s="96"/>
      <c r="AU761" s="96"/>
      <c r="AV761" s="96"/>
      <c r="AW761" s="96"/>
      <c r="AX761" s="96"/>
      <c r="AY761" s="96"/>
      <c r="AZ761" s="96"/>
      <c r="BA761" s="96"/>
      <c r="BB761" s="96"/>
      <c r="BC761" s="96"/>
      <c r="BD761" s="96"/>
      <c r="BE761" s="96"/>
      <c r="BF761" s="96"/>
      <c r="BG761" s="96"/>
      <c r="BH761" s="96"/>
      <c r="BI761" s="96"/>
      <c r="BJ761" s="96"/>
      <c r="BK761" s="96"/>
      <c r="BL761" s="96"/>
      <c r="BM761" s="96"/>
      <c r="BN761" s="96"/>
      <c r="BO761" s="96"/>
      <c r="BP761" s="96"/>
      <c r="BQ761" s="96"/>
      <c r="BR761" s="96"/>
      <c r="BS761" s="96"/>
      <c r="BT761" s="96"/>
      <c r="BU761" s="96"/>
      <c r="BV761" s="96"/>
      <c r="BW761" s="96"/>
      <c r="BX761" s="96"/>
      <c r="BY761" s="96"/>
      <c r="BZ761" s="96"/>
      <c r="CA761" s="96"/>
      <c r="CB761" s="96"/>
      <c r="CC761" s="96"/>
      <c r="CD761" s="96"/>
      <c r="CE761" s="96"/>
      <c r="CF761" s="96"/>
    </row>
    <row r="762" spans="1:84" ht="13.2">
      <c r="A762" s="96"/>
      <c r="B762" s="96"/>
      <c r="C762" s="96"/>
      <c r="D762" s="96"/>
      <c r="E762" s="96"/>
      <c r="F762" s="124"/>
      <c r="G762" s="96"/>
      <c r="H762" s="96"/>
      <c r="I762" s="96"/>
      <c r="J762" s="96"/>
      <c r="K762" s="96"/>
      <c r="L762" s="96"/>
      <c r="M762" s="96"/>
      <c r="N762" s="96"/>
      <c r="O762" s="96"/>
      <c r="P762" s="96"/>
      <c r="Q762" s="96"/>
      <c r="R762" s="96"/>
      <c r="S762" s="96"/>
      <c r="T762" s="96"/>
      <c r="U762" s="96"/>
      <c r="V762" s="96"/>
      <c r="W762" s="96"/>
      <c r="X762" s="96"/>
      <c r="Y762" s="96"/>
      <c r="Z762" s="96"/>
      <c r="AA762" s="96"/>
      <c r="AB762" s="96"/>
      <c r="AC762" s="96"/>
      <c r="AD762" s="96"/>
      <c r="AE762" s="96"/>
      <c r="AF762" s="96"/>
      <c r="AG762" s="96"/>
      <c r="AH762" s="96"/>
      <c r="AI762" s="96"/>
      <c r="AJ762" s="96"/>
      <c r="AK762" s="96"/>
      <c r="AL762" s="96"/>
      <c r="AM762" s="262"/>
      <c r="AN762" s="96"/>
      <c r="AO762" s="264"/>
      <c r="AP762" s="96"/>
      <c r="AQ762" s="96"/>
      <c r="AR762" s="96"/>
      <c r="AS762" s="96"/>
      <c r="AT762" s="96"/>
      <c r="AU762" s="96"/>
      <c r="AV762" s="96"/>
      <c r="AW762" s="96"/>
      <c r="AX762" s="96"/>
      <c r="AY762" s="96"/>
      <c r="AZ762" s="96"/>
      <c r="BA762" s="96"/>
      <c r="BB762" s="96"/>
      <c r="BC762" s="96"/>
      <c r="BD762" s="96"/>
      <c r="BE762" s="96"/>
      <c r="BF762" s="96"/>
      <c r="BG762" s="96"/>
      <c r="BH762" s="96"/>
      <c r="BI762" s="96"/>
      <c r="BJ762" s="96"/>
      <c r="BK762" s="96"/>
      <c r="BL762" s="96"/>
      <c r="BM762" s="96"/>
      <c r="BN762" s="96"/>
      <c r="BO762" s="96"/>
      <c r="BP762" s="96"/>
      <c r="BQ762" s="96"/>
      <c r="BR762" s="96"/>
      <c r="BS762" s="96"/>
      <c r="BT762" s="96"/>
      <c r="BU762" s="96"/>
      <c r="BV762" s="96"/>
      <c r="BW762" s="96"/>
      <c r="BX762" s="96"/>
      <c r="BY762" s="96"/>
      <c r="BZ762" s="96"/>
      <c r="CA762" s="96"/>
      <c r="CB762" s="96"/>
      <c r="CC762" s="96"/>
      <c r="CD762" s="96"/>
      <c r="CE762" s="96"/>
      <c r="CF762" s="96"/>
    </row>
    <row r="763" spans="1:84" ht="13.2">
      <c r="A763" s="96"/>
      <c r="B763" s="96"/>
      <c r="C763" s="96"/>
      <c r="D763" s="96"/>
      <c r="E763" s="96"/>
      <c r="F763" s="124"/>
      <c r="G763" s="96"/>
      <c r="H763" s="96"/>
      <c r="I763" s="96"/>
      <c r="J763" s="96"/>
      <c r="K763" s="96"/>
      <c r="L763" s="96"/>
      <c r="M763" s="96"/>
      <c r="N763" s="96"/>
      <c r="O763" s="96"/>
      <c r="P763" s="96"/>
      <c r="Q763" s="96"/>
      <c r="R763" s="96"/>
      <c r="S763" s="96"/>
      <c r="T763" s="96"/>
      <c r="U763" s="96"/>
      <c r="V763" s="96"/>
      <c r="W763" s="96"/>
      <c r="X763" s="96"/>
      <c r="Y763" s="96"/>
      <c r="Z763" s="96"/>
      <c r="AA763" s="96"/>
      <c r="AB763" s="96"/>
      <c r="AC763" s="96"/>
      <c r="AD763" s="96"/>
      <c r="AE763" s="96"/>
      <c r="AF763" s="96"/>
      <c r="AG763" s="96"/>
      <c r="AH763" s="96"/>
      <c r="AI763" s="96"/>
      <c r="AJ763" s="96"/>
      <c r="AK763" s="96"/>
      <c r="AL763" s="96"/>
      <c r="AM763" s="262"/>
      <c r="AN763" s="96"/>
      <c r="AO763" s="264"/>
      <c r="AP763" s="96"/>
      <c r="AQ763" s="96"/>
      <c r="AR763" s="96"/>
      <c r="AS763" s="96"/>
      <c r="AT763" s="96"/>
      <c r="AU763" s="96"/>
      <c r="AV763" s="96"/>
      <c r="AW763" s="96"/>
      <c r="AX763" s="96"/>
      <c r="AY763" s="96"/>
      <c r="AZ763" s="96"/>
      <c r="BA763" s="96"/>
      <c r="BB763" s="96"/>
      <c r="BC763" s="96"/>
      <c r="BD763" s="96"/>
      <c r="BE763" s="96"/>
      <c r="BF763" s="96"/>
      <c r="BG763" s="96"/>
      <c r="BH763" s="96"/>
      <c r="BI763" s="96"/>
      <c r="BJ763" s="96"/>
      <c r="BK763" s="96"/>
      <c r="BL763" s="96"/>
      <c r="BM763" s="96"/>
      <c r="BN763" s="96"/>
      <c r="BO763" s="96"/>
      <c r="BP763" s="96"/>
      <c r="BQ763" s="96"/>
      <c r="BR763" s="96"/>
      <c r="BS763" s="96"/>
      <c r="BT763" s="96"/>
      <c r="BU763" s="96"/>
      <c r="BV763" s="96"/>
      <c r="BW763" s="96"/>
      <c r="BX763" s="96"/>
      <c r="BY763" s="96"/>
      <c r="BZ763" s="96"/>
      <c r="CA763" s="96"/>
      <c r="CB763" s="96"/>
      <c r="CC763" s="96"/>
      <c r="CD763" s="96"/>
      <c r="CE763" s="96"/>
      <c r="CF763" s="96"/>
    </row>
    <row r="764" spans="1:84" ht="13.2">
      <c r="A764" s="96"/>
      <c r="B764" s="96"/>
      <c r="C764" s="96"/>
      <c r="D764" s="96"/>
      <c r="E764" s="96"/>
      <c r="F764" s="124"/>
      <c r="G764" s="96"/>
      <c r="H764" s="96"/>
      <c r="I764" s="96"/>
      <c r="J764" s="96"/>
      <c r="K764" s="96"/>
      <c r="L764" s="96"/>
      <c r="M764" s="96"/>
      <c r="N764" s="96"/>
      <c r="O764" s="96"/>
      <c r="P764" s="96"/>
      <c r="Q764" s="96"/>
      <c r="R764" s="96"/>
      <c r="S764" s="96"/>
      <c r="T764" s="96"/>
      <c r="U764" s="96"/>
      <c r="V764" s="96"/>
      <c r="W764" s="96"/>
      <c r="X764" s="96"/>
      <c r="Y764" s="96"/>
      <c r="Z764" s="96"/>
      <c r="AA764" s="96"/>
      <c r="AB764" s="96"/>
      <c r="AC764" s="96"/>
      <c r="AD764" s="96"/>
      <c r="AE764" s="96"/>
      <c r="AF764" s="96"/>
      <c r="AG764" s="96"/>
      <c r="AH764" s="96"/>
      <c r="AI764" s="96"/>
      <c r="AJ764" s="96"/>
      <c r="AK764" s="96"/>
      <c r="AL764" s="96"/>
      <c r="AM764" s="262"/>
      <c r="AN764" s="96"/>
      <c r="AO764" s="264"/>
      <c r="AP764" s="96"/>
      <c r="AQ764" s="96"/>
      <c r="AR764" s="96"/>
      <c r="AS764" s="96"/>
      <c r="AT764" s="96"/>
      <c r="AU764" s="96"/>
      <c r="AV764" s="96"/>
      <c r="AW764" s="96"/>
      <c r="AX764" s="96"/>
      <c r="AY764" s="96"/>
      <c r="AZ764" s="96"/>
      <c r="BA764" s="96"/>
      <c r="BB764" s="96"/>
      <c r="BC764" s="96"/>
      <c r="BD764" s="96"/>
      <c r="BE764" s="96"/>
      <c r="BF764" s="96"/>
      <c r="BG764" s="96"/>
      <c r="BH764" s="96"/>
      <c r="BI764" s="96"/>
      <c r="BJ764" s="96"/>
      <c r="BK764" s="96"/>
      <c r="BL764" s="96"/>
      <c r="BM764" s="96"/>
      <c r="BN764" s="96"/>
      <c r="BO764" s="96"/>
      <c r="BP764" s="96"/>
      <c r="BQ764" s="96"/>
      <c r="BR764" s="96"/>
      <c r="BS764" s="96"/>
      <c r="BT764" s="96"/>
      <c r="BU764" s="96"/>
      <c r="BV764" s="96"/>
      <c r="BW764" s="96"/>
      <c r="BX764" s="96"/>
      <c r="BY764" s="96"/>
      <c r="BZ764" s="96"/>
      <c r="CA764" s="96"/>
      <c r="CB764" s="96"/>
      <c r="CC764" s="96"/>
      <c r="CD764" s="96"/>
      <c r="CE764" s="96"/>
      <c r="CF764" s="96"/>
    </row>
    <row r="765" spans="1:84" ht="13.2">
      <c r="A765" s="96"/>
      <c r="B765" s="96"/>
      <c r="C765" s="96"/>
      <c r="D765" s="96"/>
      <c r="E765" s="96"/>
      <c r="F765" s="124"/>
      <c r="G765" s="96"/>
      <c r="H765" s="96"/>
      <c r="I765" s="96"/>
      <c r="J765" s="96"/>
      <c r="K765" s="96"/>
      <c r="L765" s="96"/>
      <c r="M765" s="96"/>
      <c r="N765" s="96"/>
      <c r="O765" s="96"/>
      <c r="P765" s="96"/>
      <c r="Q765" s="96"/>
      <c r="R765" s="96"/>
      <c r="S765" s="96"/>
      <c r="T765" s="96"/>
      <c r="U765" s="96"/>
      <c r="V765" s="96"/>
      <c r="W765" s="96"/>
      <c r="X765" s="96"/>
      <c r="Y765" s="96"/>
      <c r="Z765" s="96"/>
      <c r="AA765" s="96"/>
      <c r="AB765" s="96"/>
      <c r="AC765" s="96"/>
      <c r="AD765" s="96"/>
      <c r="AE765" s="96"/>
      <c r="AF765" s="96"/>
      <c r="AG765" s="96"/>
      <c r="AH765" s="96"/>
      <c r="AI765" s="96"/>
      <c r="AJ765" s="96"/>
      <c r="AK765" s="96"/>
      <c r="AL765" s="96"/>
      <c r="AM765" s="262"/>
      <c r="AN765" s="96"/>
      <c r="AO765" s="264"/>
      <c r="AP765" s="96"/>
      <c r="AQ765" s="96"/>
      <c r="AR765" s="96"/>
      <c r="AS765" s="96"/>
      <c r="AT765" s="96"/>
      <c r="AU765" s="96"/>
      <c r="AV765" s="96"/>
      <c r="AW765" s="96"/>
      <c r="AX765" s="96"/>
      <c r="AY765" s="96"/>
      <c r="AZ765" s="96"/>
      <c r="BA765" s="96"/>
      <c r="BB765" s="96"/>
      <c r="BC765" s="96"/>
      <c r="BD765" s="96"/>
      <c r="BE765" s="96"/>
      <c r="BF765" s="96"/>
      <c r="BG765" s="96"/>
      <c r="BH765" s="96"/>
      <c r="BI765" s="96"/>
      <c r="BJ765" s="96"/>
      <c r="BK765" s="96"/>
      <c r="BL765" s="96"/>
      <c r="BM765" s="96"/>
      <c r="BN765" s="96"/>
      <c r="BO765" s="96"/>
      <c r="BP765" s="96"/>
      <c r="BQ765" s="96"/>
      <c r="BR765" s="96"/>
      <c r="BS765" s="96"/>
      <c r="BT765" s="96"/>
      <c r="BU765" s="96"/>
      <c r="BV765" s="96"/>
      <c r="BW765" s="96"/>
      <c r="BX765" s="96"/>
      <c r="BY765" s="96"/>
      <c r="BZ765" s="96"/>
      <c r="CA765" s="96"/>
      <c r="CB765" s="96"/>
      <c r="CC765" s="96"/>
      <c r="CD765" s="96"/>
      <c r="CE765" s="96"/>
      <c r="CF765" s="96"/>
    </row>
    <row r="766" spans="1:84" ht="13.2">
      <c r="A766" s="96"/>
      <c r="B766" s="96"/>
      <c r="C766" s="96"/>
      <c r="D766" s="96"/>
      <c r="E766" s="96"/>
      <c r="F766" s="124"/>
      <c r="G766" s="96"/>
      <c r="H766" s="96"/>
      <c r="I766" s="96"/>
      <c r="J766" s="96"/>
      <c r="K766" s="96"/>
      <c r="L766" s="96"/>
      <c r="M766" s="96"/>
      <c r="N766" s="96"/>
      <c r="O766" s="96"/>
      <c r="P766" s="96"/>
      <c r="Q766" s="96"/>
      <c r="R766" s="96"/>
      <c r="S766" s="96"/>
      <c r="T766" s="96"/>
      <c r="U766" s="96"/>
      <c r="V766" s="96"/>
      <c r="W766" s="96"/>
      <c r="X766" s="96"/>
      <c r="Y766" s="96"/>
      <c r="Z766" s="96"/>
      <c r="AA766" s="96"/>
      <c r="AB766" s="96"/>
      <c r="AC766" s="96"/>
      <c r="AD766" s="96"/>
      <c r="AE766" s="96"/>
      <c r="AF766" s="96"/>
      <c r="AG766" s="96"/>
      <c r="AH766" s="96"/>
      <c r="AI766" s="96"/>
      <c r="AJ766" s="96"/>
      <c r="AK766" s="96"/>
      <c r="AL766" s="96"/>
      <c r="AM766" s="262"/>
      <c r="AN766" s="96"/>
      <c r="AO766" s="264"/>
      <c r="AP766" s="96"/>
      <c r="AQ766" s="96"/>
      <c r="AR766" s="96"/>
      <c r="AS766" s="96"/>
      <c r="AT766" s="96"/>
      <c r="AU766" s="96"/>
      <c r="AV766" s="96"/>
      <c r="AW766" s="96"/>
      <c r="AX766" s="96"/>
      <c r="AY766" s="96"/>
      <c r="AZ766" s="96"/>
      <c r="BA766" s="96"/>
      <c r="BB766" s="96"/>
      <c r="BC766" s="96"/>
      <c r="BD766" s="96"/>
      <c r="BE766" s="96"/>
      <c r="BF766" s="96"/>
      <c r="BG766" s="96"/>
      <c r="BH766" s="96"/>
      <c r="BI766" s="96"/>
      <c r="BJ766" s="96"/>
      <c r="BK766" s="96"/>
      <c r="BL766" s="96"/>
      <c r="BM766" s="96"/>
      <c r="BN766" s="96"/>
      <c r="BO766" s="96"/>
      <c r="BP766" s="96"/>
      <c r="BQ766" s="96"/>
      <c r="BR766" s="96"/>
      <c r="BS766" s="96"/>
      <c r="BT766" s="96"/>
      <c r="BU766" s="96"/>
      <c r="BV766" s="96"/>
      <c r="BW766" s="96"/>
      <c r="BX766" s="96"/>
      <c r="BY766" s="96"/>
      <c r="BZ766" s="96"/>
      <c r="CA766" s="96"/>
      <c r="CB766" s="96"/>
      <c r="CC766" s="96"/>
      <c r="CD766" s="96"/>
      <c r="CE766" s="96"/>
      <c r="CF766" s="96"/>
    </row>
    <row r="767" spans="1:84" ht="13.2">
      <c r="A767" s="96"/>
      <c r="B767" s="96"/>
      <c r="C767" s="96"/>
      <c r="D767" s="96"/>
      <c r="E767" s="96"/>
      <c r="F767" s="124"/>
      <c r="G767" s="96"/>
      <c r="H767" s="96"/>
      <c r="I767" s="96"/>
      <c r="J767" s="96"/>
      <c r="K767" s="96"/>
      <c r="L767" s="96"/>
      <c r="M767" s="96"/>
      <c r="N767" s="96"/>
      <c r="O767" s="96"/>
      <c r="P767" s="96"/>
      <c r="Q767" s="96"/>
      <c r="R767" s="96"/>
      <c r="S767" s="96"/>
      <c r="T767" s="96"/>
      <c r="U767" s="96"/>
      <c r="V767" s="96"/>
      <c r="W767" s="96"/>
      <c r="X767" s="96"/>
      <c r="Y767" s="96"/>
      <c r="Z767" s="96"/>
      <c r="AA767" s="96"/>
      <c r="AB767" s="96"/>
      <c r="AC767" s="96"/>
      <c r="AD767" s="96"/>
      <c r="AE767" s="96"/>
      <c r="AF767" s="96"/>
      <c r="AG767" s="96"/>
      <c r="AH767" s="96"/>
      <c r="AI767" s="96"/>
      <c r="AJ767" s="96"/>
      <c r="AK767" s="96"/>
      <c r="AL767" s="96"/>
      <c r="AM767" s="262"/>
      <c r="AN767" s="96"/>
      <c r="AO767" s="264"/>
      <c r="AP767" s="96"/>
      <c r="AQ767" s="96"/>
      <c r="AR767" s="96"/>
      <c r="AS767" s="96"/>
      <c r="AT767" s="96"/>
      <c r="AU767" s="96"/>
      <c r="AV767" s="96"/>
      <c r="AW767" s="96"/>
      <c r="AX767" s="96"/>
      <c r="AY767" s="96"/>
      <c r="AZ767" s="96"/>
      <c r="BA767" s="96"/>
      <c r="BB767" s="96"/>
      <c r="BC767" s="96"/>
      <c r="BD767" s="96"/>
      <c r="BE767" s="96"/>
      <c r="BF767" s="96"/>
      <c r="BG767" s="96"/>
      <c r="BH767" s="96"/>
      <c r="BI767" s="96"/>
      <c r="BJ767" s="96"/>
      <c r="BK767" s="96"/>
      <c r="BL767" s="96"/>
      <c r="BM767" s="96"/>
      <c r="BN767" s="96"/>
      <c r="BO767" s="96"/>
      <c r="BP767" s="96"/>
      <c r="BQ767" s="96"/>
      <c r="BR767" s="96"/>
      <c r="BS767" s="96"/>
      <c r="BT767" s="96"/>
      <c r="BU767" s="96"/>
      <c r="BV767" s="96"/>
      <c r="BW767" s="96"/>
      <c r="BX767" s="96"/>
      <c r="BY767" s="96"/>
      <c r="BZ767" s="96"/>
      <c r="CA767" s="96"/>
      <c r="CB767" s="96"/>
      <c r="CC767" s="96"/>
      <c r="CD767" s="96"/>
      <c r="CE767" s="96"/>
      <c r="CF767" s="96"/>
    </row>
    <row r="768" spans="1:84" ht="13.2">
      <c r="A768" s="96"/>
      <c r="B768" s="96"/>
      <c r="C768" s="96"/>
      <c r="D768" s="96"/>
      <c r="E768" s="96"/>
      <c r="F768" s="124"/>
      <c r="G768" s="96"/>
      <c r="H768" s="96"/>
      <c r="I768" s="96"/>
      <c r="J768" s="96"/>
      <c r="K768" s="96"/>
      <c r="L768" s="96"/>
      <c r="M768" s="96"/>
      <c r="N768" s="96"/>
      <c r="O768" s="96"/>
      <c r="P768" s="96"/>
      <c r="Q768" s="96"/>
      <c r="R768" s="96"/>
      <c r="S768" s="96"/>
      <c r="T768" s="96"/>
      <c r="U768" s="96"/>
      <c r="V768" s="96"/>
      <c r="W768" s="96"/>
      <c r="X768" s="96"/>
      <c r="Y768" s="96"/>
      <c r="Z768" s="96"/>
      <c r="AA768" s="96"/>
      <c r="AB768" s="96"/>
      <c r="AC768" s="96"/>
      <c r="AD768" s="96"/>
      <c r="AE768" s="96"/>
      <c r="AF768" s="96"/>
      <c r="AG768" s="96"/>
      <c r="AH768" s="96"/>
      <c r="AI768" s="96"/>
      <c r="AJ768" s="96"/>
      <c r="AK768" s="96"/>
      <c r="AL768" s="96"/>
      <c r="AM768" s="262"/>
      <c r="AN768" s="96"/>
      <c r="AO768" s="264"/>
      <c r="AP768" s="96"/>
      <c r="AQ768" s="96"/>
      <c r="AR768" s="96"/>
      <c r="AS768" s="96"/>
      <c r="AT768" s="96"/>
      <c r="AU768" s="96"/>
      <c r="AV768" s="96"/>
      <c r="AW768" s="96"/>
      <c r="AX768" s="96"/>
      <c r="AY768" s="96"/>
      <c r="AZ768" s="96"/>
      <c r="BA768" s="96"/>
      <c r="BB768" s="96"/>
      <c r="BC768" s="96"/>
      <c r="BD768" s="96"/>
      <c r="BE768" s="96"/>
      <c r="BF768" s="96"/>
      <c r="BG768" s="96"/>
      <c r="BH768" s="96"/>
      <c r="BI768" s="96"/>
      <c r="BJ768" s="96"/>
      <c r="BK768" s="96"/>
      <c r="BL768" s="96"/>
      <c r="BM768" s="96"/>
      <c r="BN768" s="96"/>
      <c r="BO768" s="96"/>
      <c r="BP768" s="96"/>
      <c r="BQ768" s="96"/>
      <c r="BR768" s="96"/>
      <c r="BS768" s="96"/>
      <c r="BT768" s="96"/>
      <c r="BU768" s="96"/>
      <c r="BV768" s="96"/>
      <c r="BW768" s="96"/>
      <c r="BX768" s="96"/>
      <c r="BY768" s="96"/>
      <c r="BZ768" s="96"/>
      <c r="CA768" s="96"/>
      <c r="CB768" s="96"/>
      <c r="CC768" s="96"/>
      <c r="CD768" s="96"/>
      <c r="CE768" s="96"/>
      <c r="CF768" s="96"/>
    </row>
    <row r="769" spans="1:84" ht="13.2">
      <c r="A769" s="96"/>
      <c r="B769" s="96"/>
      <c r="C769" s="96"/>
      <c r="D769" s="96"/>
      <c r="E769" s="96"/>
      <c r="F769" s="124"/>
      <c r="G769" s="96"/>
      <c r="H769" s="96"/>
      <c r="I769" s="96"/>
      <c r="J769" s="96"/>
      <c r="K769" s="96"/>
      <c r="L769" s="96"/>
      <c r="M769" s="96"/>
      <c r="N769" s="96"/>
      <c r="O769" s="96"/>
      <c r="P769" s="96"/>
      <c r="Q769" s="96"/>
      <c r="R769" s="96"/>
      <c r="S769" s="96"/>
      <c r="T769" s="96"/>
      <c r="U769" s="96"/>
      <c r="V769" s="96"/>
      <c r="W769" s="96"/>
      <c r="X769" s="96"/>
      <c r="Y769" s="96"/>
      <c r="Z769" s="96"/>
      <c r="AA769" s="96"/>
      <c r="AB769" s="96"/>
      <c r="AC769" s="96"/>
      <c r="AD769" s="96"/>
      <c r="AE769" s="96"/>
      <c r="AF769" s="96"/>
      <c r="AG769" s="96"/>
      <c r="AH769" s="96"/>
      <c r="AI769" s="96"/>
      <c r="AJ769" s="96"/>
      <c r="AK769" s="96"/>
      <c r="AL769" s="96"/>
      <c r="AM769" s="262"/>
      <c r="AN769" s="96"/>
      <c r="AO769" s="264"/>
      <c r="AP769" s="96"/>
      <c r="AQ769" s="96"/>
      <c r="AR769" s="96"/>
      <c r="AS769" s="96"/>
      <c r="AT769" s="96"/>
      <c r="AU769" s="96"/>
      <c r="AV769" s="96"/>
      <c r="AW769" s="96"/>
      <c r="AX769" s="96"/>
      <c r="AY769" s="96"/>
      <c r="AZ769" s="96"/>
      <c r="BA769" s="96"/>
      <c r="BB769" s="96"/>
      <c r="BC769" s="96"/>
      <c r="BD769" s="96"/>
      <c r="BE769" s="96"/>
      <c r="BF769" s="96"/>
      <c r="BG769" s="96"/>
      <c r="BH769" s="96"/>
      <c r="BI769" s="96"/>
      <c r="BJ769" s="96"/>
      <c r="BK769" s="96"/>
      <c r="BL769" s="96"/>
      <c r="BM769" s="96"/>
      <c r="BN769" s="96"/>
      <c r="BO769" s="96"/>
      <c r="BP769" s="96"/>
      <c r="BQ769" s="96"/>
      <c r="BR769" s="96"/>
      <c r="BS769" s="96"/>
      <c r="BT769" s="96"/>
      <c r="BU769" s="96"/>
      <c r="BV769" s="96"/>
      <c r="BW769" s="96"/>
      <c r="BX769" s="96"/>
      <c r="BY769" s="96"/>
      <c r="BZ769" s="96"/>
      <c r="CA769" s="96"/>
      <c r="CB769" s="96"/>
      <c r="CC769" s="96"/>
      <c r="CD769" s="96"/>
      <c r="CE769" s="96"/>
      <c r="CF769" s="96"/>
    </row>
    <row r="770" spans="1:84" ht="13.2">
      <c r="A770" s="96"/>
      <c r="B770" s="96"/>
      <c r="C770" s="96"/>
      <c r="D770" s="96"/>
      <c r="E770" s="96"/>
      <c r="F770" s="124"/>
      <c r="G770" s="96"/>
      <c r="H770" s="96"/>
      <c r="I770" s="96"/>
      <c r="J770" s="96"/>
      <c r="K770" s="96"/>
      <c r="L770" s="96"/>
      <c r="M770" s="96"/>
      <c r="N770" s="96"/>
      <c r="O770" s="96"/>
      <c r="P770" s="96"/>
      <c r="Q770" s="96"/>
      <c r="R770" s="96"/>
      <c r="S770" s="96"/>
      <c r="T770" s="96"/>
      <c r="U770" s="96"/>
      <c r="V770" s="96"/>
      <c r="W770" s="96"/>
      <c r="X770" s="96"/>
      <c r="Y770" s="96"/>
      <c r="Z770" s="96"/>
      <c r="AA770" s="96"/>
      <c r="AB770" s="96"/>
      <c r="AC770" s="96"/>
      <c r="AD770" s="96"/>
      <c r="AE770" s="96"/>
      <c r="AF770" s="96"/>
      <c r="AG770" s="96"/>
      <c r="AH770" s="96"/>
      <c r="AI770" s="96"/>
      <c r="AJ770" s="96"/>
      <c r="AK770" s="96"/>
      <c r="AL770" s="96"/>
      <c r="AM770" s="262"/>
      <c r="AN770" s="96"/>
      <c r="AO770" s="264"/>
      <c r="AP770" s="96"/>
      <c r="AQ770" s="96"/>
      <c r="AR770" s="96"/>
      <c r="AS770" s="96"/>
      <c r="AT770" s="96"/>
      <c r="AU770" s="96"/>
      <c r="AV770" s="96"/>
      <c r="AW770" s="96"/>
      <c r="AX770" s="96"/>
      <c r="AY770" s="96"/>
      <c r="AZ770" s="96"/>
      <c r="BA770" s="96"/>
      <c r="BB770" s="96"/>
      <c r="BC770" s="96"/>
      <c r="BD770" s="96"/>
      <c r="BE770" s="96"/>
      <c r="BF770" s="96"/>
      <c r="BG770" s="96"/>
      <c r="BH770" s="96"/>
      <c r="BI770" s="96"/>
      <c r="BJ770" s="96"/>
      <c r="BK770" s="96"/>
      <c r="BL770" s="96"/>
      <c r="BM770" s="96"/>
      <c r="BN770" s="96"/>
      <c r="BO770" s="96"/>
      <c r="BP770" s="96"/>
      <c r="BQ770" s="96"/>
      <c r="BR770" s="96"/>
      <c r="BS770" s="96"/>
      <c r="BT770" s="96"/>
      <c r="BU770" s="96"/>
      <c r="BV770" s="96"/>
      <c r="BW770" s="96"/>
      <c r="BX770" s="96"/>
      <c r="BY770" s="96"/>
      <c r="BZ770" s="96"/>
      <c r="CA770" s="96"/>
      <c r="CB770" s="96"/>
      <c r="CC770" s="96"/>
      <c r="CD770" s="96"/>
      <c r="CE770" s="96"/>
      <c r="CF770" s="96"/>
    </row>
    <row r="771" spans="1:84" ht="13.2">
      <c r="A771" s="96"/>
      <c r="B771" s="96"/>
      <c r="C771" s="96"/>
      <c r="D771" s="96"/>
      <c r="E771" s="96"/>
      <c r="F771" s="124"/>
      <c r="G771" s="96"/>
      <c r="H771" s="96"/>
      <c r="I771" s="96"/>
      <c r="J771" s="96"/>
      <c r="K771" s="96"/>
      <c r="L771" s="96"/>
      <c r="M771" s="96"/>
      <c r="N771" s="96"/>
      <c r="O771" s="96"/>
      <c r="P771" s="96"/>
      <c r="Q771" s="96"/>
      <c r="R771" s="96"/>
      <c r="S771" s="96"/>
      <c r="T771" s="96"/>
      <c r="U771" s="96"/>
      <c r="V771" s="96"/>
      <c r="W771" s="96"/>
      <c r="X771" s="96"/>
      <c r="Y771" s="96"/>
      <c r="Z771" s="96"/>
      <c r="AA771" s="96"/>
      <c r="AB771" s="96"/>
      <c r="AC771" s="96"/>
      <c r="AD771" s="96"/>
      <c r="AE771" s="96"/>
      <c r="AF771" s="96"/>
      <c r="AG771" s="96"/>
      <c r="AH771" s="96"/>
      <c r="AI771" s="96"/>
      <c r="AJ771" s="96"/>
      <c r="AK771" s="96"/>
      <c r="AL771" s="96"/>
      <c r="AM771" s="262"/>
      <c r="AN771" s="96"/>
      <c r="AO771" s="264"/>
      <c r="AP771" s="96"/>
      <c r="AQ771" s="96"/>
      <c r="AR771" s="96"/>
      <c r="AS771" s="96"/>
      <c r="AT771" s="96"/>
      <c r="AU771" s="96"/>
      <c r="AV771" s="96"/>
      <c r="AW771" s="96"/>
      <c r="AX771" s="96"/>
      <c r="AY771" s="96"/>
      <c r="AZ771" s="96"/>
      <c r="BA771" s="96"/>
      <c r="BB771" s="96"/>
      <c r="BC771" s="96"/>
      <c r="BD771" s="96"/>
      <c r="BE771" s="96"/>
      <c r="BF771" s="96"/>
      <c r="BG771" s="96"/>
      <c r="BH771" s="96"/>
      <c r="BI771" s="96"/>
      <c r="BJ771" s="96"/>
      <c r="BK771" s="96"/>
      <c r="BL771" s="96"/>
      <c r="BM771" s="96"/>
      <c r="BN771" s="96"/>
      <c r="BO771" s="96"/>
      <c r="BP771" s="96"/>
      <c r="BQ771" s="96"/>
      <c r="BR771" s="96"/>
      <c r="BS771" s="96"/>
      <c r="BT771" s="96"/>
      <c r="BU771" s="96"/>
      <c r="BV771" s="96"/>
      <c r="BW771" s="96"/>
      <c r="BX771" s="96"/>
      <c r="BY771" s="96"/>
      <c r="BZ771" s="96"/>
      <c r="CA771" s="96"/>
      <c r="CB771" s="96"/>
      <c r="CC771" s="96"/>
      <c r="CD771" s="96"/>
      <c r="CE771" s="96"/>
      <c r="CF771" s="96"/>
    </row>
    <row r="772" spans="1:84" ht="13.2">
      <c r="A772" s="96"/>
      <c r="B772" s="96"/>
      <c r="C772" s="96"/>
      <c r="D772" s="96"/>
      <c r="E772" s="96"/>
      <c r="F772" s="124"/>
      <c r="G772" s="96"/>
      <c r="H772" s="96"/>
      <c r="I772" s="96"/>
      <c r="J772" s="96"/>
      <c r="K772" s="96"/>
      <c r="L772" s="96"/>
      <c r="M772" s="96"/>
      <c r="N772" s="96"/>
      <c r="O772" s="96"/>
      <c r="P772" s="96"/>
      <c r="Q772" s="96"/>
      <c r="R772" s="96"/>
      <c r="S772" s="96"/>
      <c r="T772" s="96"/>
      <c r="U772" s="96"/>
      <c r="V772" s="96"/>
      <c r="W772" s="96"/>
      <c r="X772" s="96"/>
      <c r="Y772" s="96"/>
      <c r="Z772" s="96"/>
      <c r="AA772" s="96"/>
      <c r="AB772" s="96"/>
      <c r="AC772" s="96"/>
      <c r="AD772" s="96"/>
      <c r="AE772" s="96"/>
      <c r="AF772" s="96"/>
      <c r="AG772" s="96"/>
      <c r="AH772" s="96"/>
      <c r="AI772" s="96"/>
      <c r="AJ772" s="96"/>
      <c r="AK772" s="96"/>
      <c r="AL772" s="96"/>
      <c r="AM772" s="262"/>
      <c r="AN772" s="96"/>
      <c r="AO772" s="264"/>
      <c r="AP772" s="96"/>
      <c r="AQ772" s="96"/>
      <c r="AR772" s="96"/>
      <c r="AS772" s="96"/>
      <c r="AT772" s="96"/>
      <c r="AU772" s="96"/>
      <c r="AV772" s="96"/>
      <c r="AW772" s="96"/>
      <c r="AX772" s="96"/>
      <c r="AY772" s="96"/>
      <c r="AZ772" s="96"/>
      <c r="BA772" s="96"/>
      <c r="BB772" s="96"/>
      <c r="BC772" s="96"/>
      <c r="BD772" s="96"/>
      <c r="BE772" s="96"/>
      <c r="BF772" s="96"/>
      <c r="BG772" s="96"/>
      <c r="BH772" s="96"/>
      <c r="BI772" s="96"/>
      <c r="BJ772" s="96"/>
      <c r="BK772" s="96"/>
      <c r="BL772" s="96"/>
      <c r="BM772" s="96"/>
      <c r="BN772" s="96"/>
      <c r="BO772" s="96"/>
      <c r="BP772" s="96"/>
      <c r="BQ772" s="96"/>
      <c r="BR772" s="96"/>
      <c r="BS772" s="96"/>
      <c r="BT772" s="96"/>
      <c r="BU772" s="96"/>
      <c r="BV772" s="96"/>
      <c r="BW772" s="96"/>
      <c r="BX772" s="96"/>
      <c r="BY772" s="96"/>
      <c r="BZ772" s="96"/>
      <c r="CA772" s="96"/>
      <c r="CB772" s="96"/>
      <c r="CC772" s="96"/>
      <c r="CD772" s="96"/>
      <c r="CE772" s="96"/>
      <c r="CF772" s="96"/>
    </row>
    <row r="773" spans="1:84" ht="13.2">
      <c r="A773" s="96"/>
      <c r="B773" s="96"/>
      <c r="C773" s="96"/>
      <c r="D773" s="96"/>
      <c r="E773" s="96"/>
      <c r="F773" s="124"/>
      <c r="G773" s="96"/>
      <c r="H773" s="96"/>
      <c r="I773" s="96"/>
      <c r="J773" s="96"/>
      <c r="K773" s="96"/>
      <c r="L773" s="96"/>
      <c r="M773" s="96"/>
      <c r="N773" s="96"/>
      <c r="O773" s="96"/>
      <c r="P773" s="96"/>
      <c r="Q773" s="96"/>
      <c r="R773" s="96"/>
      <c r="S773" s="96"/>
      <c r="T773" s="96"/>
      <c r="U773" s="96"/>
      <c r="V773" s="96"/>
      <c r="W773" s="96"/>
      <c r="X773" s="96"/>
      <c r="Y773" s="96"/>
      <c r="Z773" s="96"/>
      <c r="AA773" s="96"/>
      <c r="AB773" s="96"/>
      <c r="AC773" s="96"/>
      <c r="AD773" s="96"/>
      <c r="AE773" s="96"/>
      <c r="AF773" s="96"/>
      <c r="AG773" s="96"/>
      <c r="AH773" s="96"/>
      <c r="AI773" s="96"/>
      <c r="AJ773" s="96"/>
      <c r="AK773" s="96"/>
      <c r="AL773" s="96"/>
      <c r="AM773" s="262"/>
      <c r="AN773" s="96"/>
      <c r="AO773" s="264"/>
      <c r="AP773" s="96"/>
      <c r="AQ773" s="96"/>
      <c r="AR773" s="96"/>
      <c r="AS773" s="96"/>
      <c r="AT773" s="96"/>
      <c r="AU773" s="96"/>
      <c r="AV773" s="96"/>
      <c r="AW773" s="96"/>
      <c r="AX773" s="96"/>
      <c r="AY773" s="96"/>
      <c r="AZ773" s="96"/>
      <c r="BA773" s="96"/>
      <c r="BB773" s="96"/>
      <c r="BC773" s="96"/>
      <c r="BD773" s="96"/>
      <c r="BE773" s="96"/>
      <c r="BF773" s="96"/>
      <c r="BG773" s="96"/>
      <c r="BH773" s="96"/>
      <c r="BI773" s="96"/>
      <c r="BJ773" s="96"/>
      <c r="BK773" s="96"/>
      <c r="BL773" s="96"/>
      <c r="BM773" s="96"/>
      <c r="BN773" s="96"/>
      <c r="BO773" s="96"/>
      <c r="BP773" s="96"/>
      <c r="BQ773" s="96"/>
      <c r="BR773" s="96"/>
      <c r="BS773" s="96"/>
      <c r="BT773" s="96"/>
      <c r="BU773" s="96"/>
      <c r="BV773" s="96"/>
      <c r="BW773" s="96"/>
      <c r="BX773" s="96"/>
      <c r="BY773" s="96"/>
      <c r="BZ773" s="96"/>
      <c r="CA773" s="96"/>
      <c r="CB773" s="96"/>
      <c r="CC773" s="96"/>
      <c r="CD773" s="96"/>
      <c r="CE773" s="96"/>
      <c r="CF773" s="96"/>
    </row>
    <row r="774" spans="1:84" ht="13.2">
      <c r="A774" s="96"/>
      <c r="B774" s="96"/>
      <c r="C774" s="96"/>
      <c r="D774" s="96"/>
      <c r="E774" s="96"/>
      <c r="F774" s="124"/>
      <c r="G774" s="96"/>
      <c r="H774" s="96"/>
      <c r="I774" s="96"/>
      <c r="J774" s="96"/>
      <c r="K774" s="96"/>
      <c r="L774" s="96"/>
      <c r="M774" s="96"/>
      <c r="N774" s="96"/>
      <c r="O774" s="96"/>
      <c r="P774" s="96"/>
      <c r="Q774" s="96"/>
      <c r="R774" s="96"/>
      <c r="S774" s="96"/>
      <c r="T774" s="96"/>
      <c r="U774" s="96"/>
      <c r="V774" s="96"/>
      <c r="W774" s="96"/>
      <c r="X774" s="96"/>
      <c r="Y774" s="96"/>
      <c r="Z774" s="96"/>
      <c r="AA774" s="96"/>
      <c r="AB774" s="96"/>
      <c r="AC774" s="96"/>
      <c r="AD774" s="96"/>
      <c r="AE774" s="96"/>
      <c r="AF774" s="96"/>
      <c r="AG774" s="96"/>
      <c r="AH774" s="96"/>
      <c r="AI774" s="96"/>
      <c r="AJ774" s="96"/>
      <c r="AK774" s="96"/>
      <c r="AL774" s="96"/>
      <c r="AM774" s="262"/>
      <c r="AN774" s="96"/>
      <c r="AO774" s="264"/>
      <c r="AP774" s="96"/>
      <c r="AQ774" s="96"/>
      <c r="AR774" s="96"/>
      <c r="AS774" s="96"/>
      <c r="AT774" s="96"/>
      <c r="AU774" s="96"/>
      <c r="AV774" s="96"/>
      <c r="AW774" s="96"/>
      <c r="AX774" s="96"/>
      <c r="AY774" s="96"/>
      <c r="AZ774" s="96"/>
      <c r="BA774" s="96"/>
      <c r="BB774" s="96"/>
      <c r="BC774" s="96"/>
      <c r="BD774" s="96"/>
      <c r="BE774" s="96"/>
      <c r="BF774" s="96"/>
      <c r="BG774" s="96"/>
      <c r="BH774" s="96"/>
      <c r="BI774" s="96"/>
      <c r="BJ774" s="96"/>
      <c r="BK774" s="96"/>
      <c r="BL774" s="96"/>
      <c r="BM774" s="96"/>
      <c r="BN774" s="96"/>
      <c r="BO774" s="96"/>
      <c r="BP774" s="96"/>
      <c r="BQ774" s="96"/>
      <c r="BR774" s="96"/>
      <c r="BS774" s="96"/>
      <c r="BT774" s="96"/>
      <c r="BU774" s="96"/>
      <c r="BV774" s="96"/>
      <c r="BW774" s="96"/>
      <c r="BX774" s="96"/>
      <c r="BY774" s="96"/>
      <c r="BZ774" s="96"/>
      <c r="CA774" s="96"/>
      <c r="CB774" s="96"/>
      <c r="CC774" s="96"/>
      <c r="CD774" s="96"/>
      <c r="CE774" s="96"/>
      <c r="CF774" s="96"/>
    </row>
    <row r="775" spans="1:84" ht="13.2">
      <c r="A775" s="96"/>
      <c r="B775" s="96"/>
      <c r="C775" s="96"/>
      <c r="D775" s="96"/>
      <c r="E775" s="96"/>
      <c r="F775" s="124"/>
      <c r="G775" s="96"/>
      <c r="H775" s="96"/>
      <c r="I775" s="96"/>
      <c r="J775" s="96"/>
      <c r="K775" s="96"/>
      <c r="L775" s="96"/>
      <c r="M775" s="96"/>
      <c r="N775" s="96"/>
      <c r="O775" s="96"/>
      <c r="P775" s="96"/>
      <c r="Q775" s="96"/>
      <c r="R775" s="96"/>
      <c r="S775" s="96"/>
      <c r="T775" s="96"/>
      <c r="U775" s="96"/>
      <c r="V775" s="96"/>
      <c r="W775" s="96"/>
      <c r="X775" s="96"/>
      <c r="Y775" s="96"/>
      <c r="Z775" s="96"/>
      <c r="AA775" s="96"/>
      <c r="AB775" s="96"/>
      <c r="AC775" s="96"/>
      <c r="AD775" s="96"/>
      <c r="AE775" s="96"/>
      <c r="AF775" s="96"/>
      <c r="AG775" s="96"/>
      <c r="AH775" s="96"/>
      <c r="AI775" s="96"/>
      <c r="AJ775" s="96"/>
      <c r="AK775" s="96"/>
      <c r="AL775" s="96"/>
      <c r="AM775" s="262"/>
      <c r="AN775" s="96"/>
      <c r="AO775" s="264"/>
      <c r="AP775" s="96"/>
      <c r="AQ775" s="96"/>
      <c r="AR775" s="96"/>
      <c r="AS775" s="96"/>
      <c r="AT775" s="96"/>
      <c r="AU775" s="96"/>
      <c r="AV775" s="96"/>
      <c r="AW775" s="96"/>
      <c r="AX775" s="96"/>
      <c r="AY775" s="96"/>
      <c r="AZ775" s="96"/>
      <c r="BA775" s="96"/>
      <c r="BB775" s="96"/>
      <c r="BC775" s="96"/>
      <c r="BD775" s="96"/>
      <c r="BE775" s="96"/>
      <c r="BF775" s="96"/>
      <c r="BG775" s="96"/>
      <c r="BH775" s="96"/>
      <c r="BI775" s="96"/>
      <c r="BJ775" s="96"/>
      <c r="BK775" s="96"/>
      <c r="BL775" s="96"/>
      <c r="BM775" s="96"/>
      <c r="BN775" s="96"/>
      <c r="BO775" s="96"/>
      <c r="BP775" s="96"/>
      <c r="BQ775" s="96"/>
      <c r="BR775" s="96"/>
      <c r="BS775" s="96"/>
      <c r="BT775" s="96"/>
      <c r="BU775" s="96"/>
      <c r="BV775" s="96"/>
      <c r="BW775" s="96"/>
      <c r="BX775" s="96"/>
      <c r="BY775" s="96"/>
      <c r="BZ775" s="96"/>
      <c r="CA775" s="96"/>
      <c r="CB775" s="96"/>
      <c r="CC775" s="96"/>
      <c r="CD775" s="96"/>
      <c r="CE775" s="96"/>
      <c r="CF775" s="96"/>
    </row>
    <row r="776" spans="1:84" ht="13.2">
      <c r="A776" s="96"/>
      <c r="B776" s="96"/>
      <c r="C776" s="96"/>
      <c r="D776" s="96"/>
      <c r="E776" s="96"/>
      <c r="F776" s="124"/>
      <c r="G776" s="96"/>
      <c r="H776" s="96"/>
      <c r="I776" s="96"/>
      <c r="J776" s="96"/>
      <c r="K776" s="96"/>
      <c r="L776" s="96"/>
      <c r="M776" s="96"/>
      <c r="N776" s="96"/>
      <c r="O776" s="96"/>
      <c r="P776" s="96"/>
      <c r="Q776" s="96"/>
      <c r="R776" s="96"/>
      <c r="S776" s="96"/>
      <c r="T776" s="96"/>
      <c r="U776" s="96"/>
      <c r="V776" s="96"/>
      <c r="W776" s="96"/>
      <c r="X776" s="96"/>
      <c r="Y776" s="96"/>
      <c r="Z776" s="96"/>
      <c r="AA776" s="96"/>
      <c r="AB776" s="96"/>
      <c r="AC776" s="96"/>
      <c r="AD776" s="96"/>
      <c r="AE776" s="96"/>
      <c r="AF776" s="96"/>
      <c r="AG776" s="96"/>
      <c r="AH776" s="96"/>
      <c r="AI776" s="96"/>
      <c r="AJ776" s="96"/>
      <c r="AK776" s="96"/>
      <c r="AL776" s="96"/>
      <c r="AM776" s="262"/>
      <c r="AN776" s="96"/>
      <c r="AO776" s="264"/>
      <c r="AP776" s="96"/>
      <c r="AQ776" s="96"/>
      <c r="AR776" s="96"/>
      <c r="AS776" s="96"/>
      <c r="AT776" s="96"/>
      <c r="AU776" s="96"/>
      <c r="AV776" s="96"/>
      <c r="AW776" s="96"/>
      <c r="AX776" s="96"/>
      <c r="AY776" s="96"/>
      <c r="AZ776" s="96"/>
      <c r="BA776" s="96"/>
      <c r="BB776" s="96"/>
      <c r="BC776" s="96"/>
      <c r="BD776" s="96"/>
      <c r="BE776" s="96"/>
      <c r="BF776" s="96"/>
      <c r="BG776" s="96"/>
      <c r="BH776" s="96"/>
      <c r="BI776" s="96"/>
      <c r="BJ776" s="96"/>
      <c r="BK776" s="96"/>
      <c r="BL776" s="96"/>
      <c r="BM776" s="96"/>
      <c r="BN776" s="96"/>
      <c r="BO776" s="96"/>
      <c r="BP776" s="96"/>
      <c r="BQ776" s="96"/>
      <c r="BR776" s="96"/>
      <c r="BS776" s="96"/>
      <c r="BT776" s="96"/>
      <c r="BU776" s="96"/>
      <c r="BV776" s="96"/>
      <c r="BW776" s="96"/>
      <c r="BX776" s="96"/>
      <c r="BY776" s="96"/>
      <c r="BZ776" s="96"/>
      <c r="CA776" s="96"/>
      <c r="CB776" s="96"/>
      <c r="CC776" s="96"/>
      <c r="CD776" s="96"/>
      <c r="CE776" s="96"/>
      <c r="CF776" s="96"/>
    </row>
    <row r="777" spans="1:84" ht="13.2">
      <c r="A777" s="96"/>
      <c r="B777" s="96"/>
      <c r="C777" s="96"/>
      <c r="D777" s="96"/>
      <c r="E777" s="96"/>
      <c r="F777" s="124"/>
      <c r="G777" s="96"/>
      <c r="H777" s="96"/>
      <c r="I777" s="96"/>
      <c r="J777" s="96"/>
      <c r="K777" s="96"/>
      <c r="L777" s="96"/>
      <c r="M777" s="96"/>
      <c r="N777" s="96"/>
      <c r="O777" s="96"/>
      <c r="P777" s="96"/>
      <c r="Q777" s="96"/>
      <c r="R777" s="96"/>
      <c r="S777" s="96"/>
      <c r="T777" s="96"/>
      <c r="U777" s="96"/>
      <c r="V777" s="96"/>
      <c r="W777" s="96"/>
      <c r="X777" s="96"/>
      <c r="Y777" s="96"/>
      <c r="Z777" s="96"/>
      <c r="AA777" s="96"/>
      <c r="AB777" s="96"/>
      <c r="AC777" s="96"/>
      <c r="AD777" s="96"/>
      <c r="AE777" s="96"/>
      <c r="AF777" s="96"/>
      <c r="AG777" s="96"/>
      <c r="AH777" s="96"/>
      <c r="AI777" s="96"/>
      <c r="AJ777" s="96"/>
      <c r="AK777" s="96"/>
      <c r="AL777" s="96"/>
      <c r="AM777" s="262"/>
      <c r="AN777" s="96"/>
      <c r="AO777" s="264"/>
      <c r="AP777" s="96"/>
      <c r="AQ777" s="96"/>
      <c r="AR777" s="96"/>
      <c r="AS777" s="96"/>
      <c r="AT777" s="96"/>
      <c r="AU777" s="96"/>
      <c r="AV777" s="96"/>
      <c r="AW777" s="96"/>
      <c r="AX777" s="96"/>
      <c r="AY777" s="96"/>
      <c r="AZ777" s="96"/>
      <c r="BA777" s="96"/>
      <c r="BB777" s="96"/>
      <c r="BC777" s="96"/>
      <c r="BD777" s="96"/>
      <c r="BE777" s="96"/>
      <c r="BF777" s="96"/>
      <c r="BG777" s="96"/>
      <c r="BH777" s="96"/>
      <c r="BI777" s="96"/>
      <c r="BJ777" s="96"/>
      <c r="BK777" s="96"/>
      <c r="BL777" s="96"/>
      <c r="BM777" s="96"/>
      <c r="BN777" s="96"/>
      <c r="BO777" s="96"/>
      <c r="BP777" s="96"/>
      <c r="BQ777" s="96"/>
      <c r="BR777" s="96"/>
      <c r="BS777" s="96"/>
      <c r="BT777" s="96"/>
      <c r="BU777" s="96"/>
      <c r="BV777" s="96"/>
      <c r="BW777" s="96"/>
      <c r="BX777" s="96"/>
      <c r="BY777" s="96"/>
      <c r="BZ777" s="96"/>
      <c r="CA777" s="96"/>
      <c r="CB777" s="96"/>
      <c r="CC777" s="96"/>
      <c r="CD777" s="96"/>
      <c r="CE777" s="96"/>
      <c r="CF777" s="96"/>
    </row>
    <row r="778" spans="1:84" ht="13.2">
      <c r="A778" s="96"/>
      <c r="B778" s="96"/>
      <c r="C778" s="96"/>
      <c r="D778" s="96"/>
      <c r="E778" s="96"/>
      <c r="F778" s="124"/>
      <c r="G778" s="96"/>
      <c r="H778" s="96"/>
      <c r="I778" s="96"/>
      <c r="J778" s="96"/>
      <c r="K778" s="96"/>
      <c r="L778" s="96"/>
      <c r="M778" s="96"/>
      <c r="N778" s="96"/>
      <c r="O778" s="96"/>
      <c r="P778" s="96"/>
      <c r="Q778" s="96"/>
      <c r="R778" s="96"/>
      <c r="S778" s="96"/>
      <c r="T778" s="96"/>
      <c r="U778" s="96"/>
      <c r="V778" s="96"/>
      <c r="W778" s="96"/>
      <c r="X778" s="96"/>
      <c r="Y778" s="96"/>
      <c r="Z778" s="96"/>
      <c r="AA778" s="96"/>
      <c r="AB778" s="96"/>
      <c r="AC778" s="96"/>
      <c r="AD778" s="96"/>
      <c r="AE778" s="96"/>
      <c r="AF778" s="96"/>
      <c r="AG778" s="96"/>
      <c r="AH778" s="96"/>
      <c r="AI778" s="96"/>
      <c r="AJ778" s="96"/>
      <c r="AK778" s="96"/>
      <c r="AL778" s="96"/>
      <c r="AM778" s="262"/>
      <c r="AN778" s="96"/>
      <c r="AO778" s="264"/>
      <c r="AP778" s="96"/>
      <c r="AQ778" s="96"/>
      <c r="AR778" s="96"/>
      <c r="AS778" s="96"/>
      <c r="AT778" s="96"/>
      <c r="AU778" s="96"/>
      <c r="AV778" s="96"/>
      <c r="AW778" s="96"/>
      <c r="AX778" s="96"/>
      <c r="AY778" s="96"/>
      <c r="AZ778" s="96"/>
      <c r="BA778" s="96"/>
      <c r="BB778" s="96"/>
      <c r="BC778" s="96"/>
      <c r="BD778" s="96"/>
      <c r="BE778" s="96"/>
      <c r="BF778" s="96"/>
      <c r="BG778" s="96"/>
      <c r="BH778" s="96"/>
      <c r="BI778" s="96"/>
      <c r="BJ778" s="96"/>
      <c r="BK778" s="96"/>
      <c r="BL778" s="96"/>
      <c r="BM778" s="96"/>
      <c r="BN778" s="96"/>
      <c r="BO778" s="96"/>
      <c r="BP778" s="96"/>
      <c r="BQ778" s="96"/>
      <c r="BR778" s="96"/>
      <c r="BS778" s="96"/>
      <c r="BT778" s="96"/>
      <c r="BU778" s="96"/>
      <c r="BV778" s="96"/>
      <c r="BW778" s="96"/>
      <c r="BX778" s="96"/>
      <c r="BY778" s="96"/>
      <c r="BZ778" s="96"/>
      <c r="CA778" s="96"/>
      <c r="CB778" s="96"/>
      <c r="CC778" s="96"/>
      <c r="CD778" s="96"/>
      <c r="CE778" s="96"/>
      <c r="CF778" s="96"/>
    </row>
    <row r="779" spans="1:84" ht="13.2">
      <c r="A779" s="96"/>
      <c r="B779" s="96"/>
      <c r="C779" s="96"/>
      <c r="D779" s="96"/>
      <c r="E779" s="96"/>
      <c r="F779" s="124"/>
      <c r="G779" s="96"/>
      <c r="H779" s="96"/>
      <c r="I779" s="96"/>
      <c r="J779" s="96"/>
      <c r="K779" s="96"/>
      <c r="L779" s="96"/>
      <c r="M779" s="96"/>
      <c r="N779" s="96"/>
      <c r="O779" s="96"/>
      <c r="P779" s="96"/>
      <c r="Q779" s="96"/>
      <c r="R779" s="96"/>
      <c r="S779" s="96"/>
      <c r="T779" s="96"/>
      <c r="U779" s="96"/>
      <c r="V779" s="96"/>
      <c r="W779" s="96"/>
      <c r="X779" s="96"/>
      <c r="Y779" s="96"/>
      <c r="Z779" s="96"/>
      <c r="AA779" s="96"/>
      <c r="AB779" s="96"/>
      <c r="AC779" s="96"/>
      <c r="AD779" s="96"/>
      <c r="AE779" s="96"/>
      <c r="AF779" s="96"/>
      <c r="AG779" s="96"/>
      <c r="AH779" s="96"/>
      <c r="AI779" s="96"/>
      <c r="AJ779" s="96"/>
      <c r="AK779" s="96"/>
      <c r="AL779" s="96"/>
      <c r="AM779" s="262"/>
      <c r="AN779" s="96"/>
      <c r="AO779" s="264"/>
      <c r="AP779" s="96"/>
      <c r="AQ779" s="96"/>
      <c r="AR779" s="96"/>
      <c r="AS779" s="96"/>
      <c r="AT779" s="96"/>
      <c r="AU779" s="96"/>
      <c r="AV779" s="96"/>
      <c r="AW779" s="96"/>
      <c r="AX779" s="96"/>
      <c r="AY779" s="96"/>
      <c r="AZ779" s="96"/>
      <c r="BA779" s="96"/>
      <c r="BB779" s="96"/>
      <c r="BC779" s="96"/>
      <c r="BD779" s="96"/>
      <c r="BE779" s="96"/>
      <c r="BF779" s="96"/>
      <c r="BG779" s="96"/>
      <c r="BH779" s="96"/>
      <c r="BI779" s="96"/>
      <c r="BJ779" s="96"/>
      <c r="BK779" s="96"/>
      <c r="BL779" s="96"/>
      <c r="BM779" s="96"/>
      <c r="BN779" s="96"/>
      <c r="BO779" s="96"/>
      <c r="BP779" s="96"/>
      <c r="BQ779" s="96"/>
      <c r="BR779" s="96"/>
      <c r="BS779" s="96"/>
      <c r="BT779" s="96"/>
      <c r="BU779" s="96"/>
      <c r="BV779" s="96"/>
      <c r="BW779" s="96"/>
      <c r="BX779" s="96"/>
      <c r="BY779" s="96"/>
      <c r="BZ779" s="96"/>
      <c r="CA779" s="96"/>
      <c r="CB779" s="96"/>
      <c r="CC779" s="96"/>
      <c r="CD779" s="96"/>
      <c r="CE779" s="96"/>
      <c r="CF779" s="96"/>
    </row>
    <row r="780" spans="1:84" ht="13.2">
      <c r="A780" s="96"/>
      <c r="B780" s="96"/>
      <c r="C780" s="96"/>
      <c r="D780" s="96"/>
      <c r="E780" s="96"/>
      <c r="F780" s="124"/>
      <c r="G780" s="96"/>
      <c r="H780" s="96"/>
      <c r="I780" s="96"/>
      <c r="J780" s="96"/>
      <c r="K780" s="96"/>
      <c r="L780" s="96"/>
      <c r="M780" s="96"/>
      <c r="N780" s="96"/>
      <c r="O780" s="96"/>
      <c r="P780" s="96"/>
      <c r="Q780" s="96"/>
      <c r="R780" s="96"/>
      <c r="S780" s="96"/>
      <c r="T780" s="96"/>
      <c r="U780" s="96"/>
      <c r="V780" s="96"/>
      <c r="W780" s="96"/>
      <c r="X780" s="96"/>
      <c r="Y780" s="96"/>
      <c r="Z780" s="96"/>
      <c r="AA780" s="96"/>
      <c r="AB780" s="96"/>
      <c r="AC780" s="96"/>
      <c r="AD780" s="96"/>
      <c r="AE780" s="96"/>
      <c r="AF780" s="96"/>
      <c r="AG780" s="96"/>
      <c r="AH780" s="96"/>
      <c r="AI780" s="96"/>
      <c r="AJ780" s="96"/>
      <c r="AK780" s="96"/>
      <c r="AL780" s="96"/>
      <c r="AM780" s="262"/>
      <c r="AN780" s="96"/>
      <c r="AO780" s="264"/>
      <c r="AP780" s="96"/>
      <c r="AQ780" s="96"/>
      <c r="AR780" s="96"/>
      <c r="AS780" s="96"/>
      <c r="AT780" s="96"/>
      <c r="AU780" s="96"/>
      <c r="AV780" s="96"/>
      <c r="AW780" s="96"/>
      <c r="AX780" s="96"/>
      <c r="AY780" s="96"/>
      <c r="AZ780" s="96"/>
      <c r="BA780" s="96"/>
      <c r="BB780" s="96"/>
      <c r="BC780" s="96"/>
      <c r="BD780" s="96"/>
      <c r="BE780" s="96"/>
      <c r="BF780" s="96"/>
      <c r="BG780" s="96"/>
      <c r="BH780" s="96"/>
      <c r="BI780" s="96"/>
      <c r="BJ780" s="96"/>
      <c r="BK780" s="96"/>
      <c r="BL780" s="96"/>
      <c r="BM780" s="96"/>
      <c r="BN780" s="96"/>
      <c r="BO780" s="96"/>
      <c r="BP780" s="96"/>
      <c r="BQ780" s="96"/>
      <c r="BR780" s="96"/>
      <c r="BS780" s="96"/>
      <c r="BT780" s="96"/>
      <c r="BU780" s="96"/>
      <c r="BV780" s="96"/>
      <c r="BW780" s="96"/>
      <c r="BX780" s="96"/>
      <c r="BY780" s="96"/>
      <c r="BZ780" s="96"/>
      <c r="CA780" s="96"/>
      <c r="CB780" s="96"/>
      <c r="CC780" s="96"/>
      <c r="CD780" s="96"/>
      <c r="CE780" s="96"/>
      <c r="CF780" s="96"/>
    </row>
    <row r="781" spans="1:84" ht="13.2">
      <c r="A781" s="96"/>
      <c r="B781" s="96"/>
      <c r="C781" s="96"/>
      <c r="D781" s="96"/>
      <c r="E781" s="96"/>
      <c r="F781" s="124"/>
      <c r="G781" s="96"/>
      <c r="H781" s="96"/>
      <c r="I781" s="96"/>
      <c r="J781" s="96"/>
      <c r="K781" s="96"/>
      <c r="L781" s="96"/>
      <c r="M781" s="96"/>
      <c r="N781" s="96"/>
      <c r="O781" s="96"/>
      <c r="P781" s="96"/>
      <c r="Q781" s="96"/>
      <c r="R781" s="96"/>
      <c r="S781" s="96"/>
      <c r="T781" s="96"/>
      <c r="U781" s="96"/>
      <c r="V781" s="96"/>
      <c r="W781" s="96"/>
      <c r="X781" s="96"/>
      <c r="Y781" s="96"/>
      <c r="Z781" s="96"/>
      <c r="AA781" s="96"/>
      <c r="AB781" s="96"/>
      <c r="AC781" s="96"/>
      <c r="AD781" s="96"/>
      <c r="AE781" s="96"/>
      <c r="AF781" s="96"/>
      <c r="AG781" s="96"/>
      <c r="AH781" s="96"/>
      <c r="AI781" s="96"/>
      <c r="AJ781" s="96"/>
      <c r="AK781" s="96"/>
      <c r="AL781" s="96"/>
      <c r="AM781" s="262"/>
      <c r="AN781" s="96"/>
      <c r="AO781" s="264"/>
      <c r="AP781" s="96"/>
      <c r="AQ781" s="96"/>
      <c r="AR781" s="96"/>
      <c r="AS781" s="96"/>
      <c r="AT781" s="96"/>
      <c r="AU781" s="96"/>
      <c r="AV781" s="96"/>
      <c r="AW781" s="96"/>
      <c r="AX781" s="96"/>
      <c r="AY781" s="96"/>
      <c r="AZ781" s="96"/>
      <c r="BA781" s="96"/>
      <c r="BB781" s="96"/>
      <c r="BC781" s="96"/>
      <c r="BD781" s="96"/>
      <c r="BE781" s="96"/>
      <c r="BF781" s="96"/>
      <c r="BG781" s="96"/>
      <c r="BH781" s="96"/>
      <c r="BI781" s="96"/>
      <c r="BJ781" s="96"/>
      <c r="BK781" s="96"/>
      <c r="BL781" s="96"/>
      <c r="BM781" s="96"/>
      <c r="BN781" s="96"/>
      <c r="BO781" s="96"/>
      <c r="BP781" s="96"/>
      <c r="BQ781" s="96"/>
      <c r="BR781" s="96"/>
      <c r="BS781" s="96"/>
      <c r="BT781" s="96"/>
      <c r="BU781" s="96"/>
      <c r="BV781" s="96"/>
      <c r="BW781" s="96"/>
      <c r="BX781" s="96"/>
      <c r="BY781" s="96"/>
      <c r="BZ781" s="96"/>
      <c r="CA781" s="96"/>
      <c r="CB781" s="96"/>
      <c r="CC781" s="96"/>
      <c r="CD781" s="96"/>
      <c r="CE781" s="96"/>
      <c r="CF781" s="96"/>
    </row>
    <row r="782" spans="1:84" ht="13.2">
      <c r="A782" s="96"/>
      <c r="B782" s="96"/>
      <c r="C782" s="96"/>
      <c r="D782" s="96"/>
      <c r="E782" s="96"/>
      <c r="F782" s="124"/>
      <c r="G782" s="96"/>
      <c r="H782" s="96"/>
      <c r="I782" s="96"/>
      <c r="J782" s="96"/>
      <c r="K782" s="96"/>
      <c r="L782" s="96"/>
      <c r="M782" s="96"/>
      <c r="N782" s="96"/>
      <c r="O782" s="96"/>
      <c r="P782" s="96"/>
      <c r="Q782" s="96"/>
      <c r="R782" s="96"/>
      <c r="S782" s="96"/>
      <c r="T782" s="96"/>
      <c r="U782" s="96"/>
      <c r="V782" s="96"/>
      <c r="W782" s="96"/>
      <c r="X782" s="96"/>
      <c r="Y782" s="96"/>
      <c r="Z782" s="96"/>
      <c r="AA782" s="96"/>
      <c r="AB782" s="96"/>
      <c r="AC782" s="96"/>
      <c r="AD782" s="96"/>
      <c r="AE782" s="96"/>
      <c r="AF782" s="96"/>
      <c r="AG782" s="96"/>
      <c r="AH782" s="96"/>
      <c r="AI782" s="96"/>
      <c r="AJ782" s="96"/>
      <c r="AK782" s="96"/>
      <c r="AL782" s="96"/>
      <c r="AM782" s="262"/>
      <c r="AN782" s="96"/>
      <c r="AO782" s="264"/>
      <c r="AP782" s="96"/>
      <c r="AQ782" s="96"/>
      <c r="AR782" s="96"/>
      <c r="AS782" s="96"/>
      <c r="AT782" s="96"/>
      <c r="AU782" s="96"/>
      <c r="AV782" s="96"/>
      <c r="AW782" s="96"/>
      <c r="AX782" s="96"/>
      <c r="AY782" s="96"/>
      <c r="AZ782" s="96"/>
      <c r="BA782" s="96"/>
      <c r="BB782" s="96"/>
      <c r="BC782" s="96"/>
      <c r="BD782" s="96"/>
      <c r="BE782" s="96"/>
      <c r="BF782" s="96"/>
      <c r="BG782" s="96"/>
      <c r="BH782" s="96"/>
      <c r="BI782" s="96"/>
      <c r="BJ782" s="96"/>
      <c r="BK782" s="96"/>
      <c r="BL782" s="96"/>
      <c r="BM782" s="96"/>
      <c r="BN782" s="96"/>
      <c r="BO782" s="96"/>
      <c r="BP782" s="96"/>
      <c r="BQ782" s="96"/>
      <c r="BR782" s="96"/>
      <c r="BS782" s="96"/>
      <c r="BT782" s="96"/>
      <c r="BU782" s="96"/>
      <c r="BV782" s="96"/>
      <c r="BW782" s="96"/>
      <c r="BX782" s="96"/>
      <c r="BY782" s="96"/>
      <c r="BZ782" s="96"/>
      <c r="CA782" s="96"/>
      <c r="CB782" s="96"/>
      <c r="CC782" s="96"/>
      <c r="CD782" s="96"/>
      <c r="CE782" s="96"/>
      <c r="CF782" s="96"/>
    </row>
    <row r="783" spans="1:84" ht="13.2">
      <c r="A783" s="96"/>
      <c r="B783" s="96"/>
      <c r="C783" s="96"/>
      <c r="D783" s="96"/>
      <c r="E783" s="96"/>
      <c r="F783" s="124"/>
      <c r="G783" s="96"/>
      <c r="H783" s="96"/>
      <c r="I783" s="96"/>
      <c r="J783" s="96"/>
      <c r="K783" s="96"/>
      <c r="L783" s="96"/>
      <c r="M783" s="96"/>
      <c r="N783" s="96"/>
      <c r="O783" s="96"/>
      <c r="P783" s="96"/>
      <c r="Q783" s="96"/>
      <c r="R783" s="96"/>
      <c r="S783" s="96"/>
      <c r="T783" s="96"/>
      <c r="U783" s="96"/>
      <c r="V783" s="96"/>
      <c r="W783" s="96"/>
      <c r="X783" s="96"/>
      <c r="Y783" s="96"/>
      <c r="Z783" s="96"/>
      <c r="AA783" s="96"/>
      <c r="AB783" s="96"/>
      <c r="AC783" s="96"/>
      <c r="AD783" s="96"/>
      <c r="AE783" s="96"/>
      <c r="AF783" s="96"/>
      <c r="AG783" s="96"/>
      <c r="AH783" s="96"/>
      <c r="AI783" s="96"/>
      <c r="AJ783" s="96"/>
      <c r="AK783" s="96"/>
      <c r="AL783" s="96"/>
      <c r="AM783" s="262"/>
      <c r="AN783" s="96"/>
      <c r="AO783" s="264"/>
      <c r="AP783" s="96"/>
      <c r="AQ783" s="96"/>
      <c r="AR783" s="96"/>
      <c r="AS783" s="96"/>
      <c r="AT783" s="96"/>
      <c r="AU783" s="96"/>
      <c r="AV783" s="96"/>
      <c r="AW783" s="96"/>
      <c r="AX783" s="96"/>
      <c r="AY783" s="96"/>
      <c r="AZ783" s="96"/>
      <c r="BA783" s="96"/>
      <c r="BB783" s="96"/>
      <c r="BC783" s="96"/>
      <c r="BD783" s="96"/>
      <c r="BE783" s="96"/>
      <c r="BF783" s="96"/>
      <c r="BG783" s="96"/>
      <c r="BH783" s="96"/>
      <c r="BI783" s="96"/>
      <c r="BJ783" s="96"/>
      <c r="BK783" s="96"/>
      <c r="BL783" s="96"/>
      <c r="BM783" s="96"/>
      <c r="BN783" s="96"/>
      <c r="BO783" s="96"/>
      <c r="BP783" s="96"/>
      <c r="BQ783" s="96"/>
      <c r="BR783" s="96"/>
      <c r="BS783" s="96"/>
      <c r="BT783" s="96"/>
      <c r="BU783" s="96"/>
      <c r="BV783" s="96"/>
      <c r="BW783" s="96"/>
      <c r="BX783" s="96"/>
      <c r="BY783" s="96"/>
      <c r="BZ783" s="96"/>
      <c r="CA783" s="96"/>
      <c r="CB783" s="96"/>
      <c r="CC783" s="96"/>
      <c r="CD783" s="96"/>
      <c r="CE783" s="96"/>
      <c r="CF783" s="96"/>
    </row>
    <row r="784" spans="1:84" ht="13.2">
      <c r="A784" s="96"/>
      <c r="B784" s="96"/>
      <c r="C784" s="96"/>
      <c r="D784" s="96"/>
      <c r="E784" s="96"/>
      <c r="F784" s="124"/>
      <c r="G784" s="96"/>
      <c r="H784" s="96"/>
      <c r="I784" s="96"/>
      <c r="J784" s="96"/>
      <c r="K784" s="96"/>
      <c r="L784" s="96"/>
      <c r="M784" s="96"/>
      <c r="N784" s="96"/>
      <c r="O784" s="96"/>
      <c r="P784" s="96"/>
      <c r="Q784" s="96"/>
      <c r="R784" s="96"/>
      <c r="S784" s="96"/>
      <c r="T784" s="96"/>
      <c r="U784" s="96"/>
      <c r="V784" s="96"/>
      <c r="W784" s="96"/>
      <c r="X784" s="96"/>
      <c r="Y784" s="96"/>
      <c r="Z784" s="96"/>
      <c r="AA784" s="96"/>
      <c r="AB784" s="96"/>
      <c r="AC784" s="96"/>
      <c r="AD784" s="96"/>
      <c r="AE784" s="96"/>
      <c r="AF784" s="96"/>
      <c r="AG784" s="96"/>
      <c r="AH784" s="96"/>
      <c r="AI784" s="96"/>
      <c r="AJ784" s="96"/>
      <c r="AK784" s="96"/>
      <c r="AL784" s="96"/>
      <c r="AM784" s="262"/>
      <c r="AN784" s="96"/>
      <c r="AO784" s="264"/>
      <c r="AP784" s="96"/>
      <c r="AQ784" s="96"/>
      <c r="AR784" s="96"/>
      <c r="AS784" s="96"/>
      <c r="AT784" s="96"/>
      <c r="AU784" s="96"/>
      <c r="AV784" s="96"/>
      <c r="AW784" s="96"/>
      <c r="AX784" s="96"/>
      <c r="AY784" s="96"/>
      <c r="AZ784" s="96"/>
      <c r="BA784" s="96"/>
      <c r="BB784" s="96"/>
      <c r="BC784" s="96"/>
      <c r="BD784" s="96"/>
      <c r="BE784" s="96"/>
      <c r="BF784" s="96"/>
      <c r="BG784" s="96"/>
      <c r="BH784" s="96"/>
      <c r="BI784" s="96"/>
      <c r="BJ784" s="96"/>
      <c r="BK784" s="96"/>
      <c r="BL784" s="96"/>
      <c r="BM784" s="96"/>
      <c r="BN784" s="96"/>
      <c r="BO784" s="96"/>
      <c r="BP784" s="96"/>
      <c r="BQ784" s="96"/>
      <c r="BR784" s="96"/>
      <c r="BS784" s="96"/>
      <c r="BT784" s="96"/>
      <c r="BU784" s="96"/>
      <c r="BV784" s="96"/>
      <c r="BW784" s="96"/>
      <c r="BX784" s="96"/>
      <c r="BY784" s="96"/>
      <c r="BZ784" s="96"/>
      <c r="CA784" s="96"/>
      <c r="CB784" s="96"/>
      <c r="CC784" s="96"/>
      <c r="CD784" s="96"/>
      <c r="CE784" s="96"/>
      <c r="CF784" s="96"/>
    </row>
    <row r="785" spans="1:84" ht="13.2">
      <c r="A785" s="96"/>
      <c r="B785" s="96"/>
      <c r="C785" s="96"/>
      <c r="D785" s="96"/>
      <c r="E785" s="96"/>
      <c r="F785" s="124"/>
      <c r="G785" s="96"/>
      <c r="H785" s="96"/>
      <c r="I785" s="96"/>
      <c r="J785" s="96"/>
      <c r="K785" s="96"/>
      <c r="L785" s="96"/>
      <c r="M785" s="96"/>
      <c r="N785" s="96"/>
      <c r="O785" s="96"/>
      <c r="P785" s="96"/>
      <c r="Q785" s="96"/>
      <c r="R785" s="96"/>
      <c r="S785" s="96"/>
      <c r="T785" s="96"/>
      <c r="U785" s="96"/>
      <c r="V785" s="96"/>
      <c r="W785" s="96"/>
      <c r="X785" s="96"/>
      <c r="Y785" s="96"/>
      <c r="Z785" s="96"/>
      <c r="AA785" s="96"/>
      <c r="AB785" s="96"/>
      <c r="AC785" s="96"/>
      <c r="AD785" s="96"/>
      <c r="AE785" s="96"/>
      <c r="AF785" s="96"/>
      <c r="AG785" s="96"/>
      <c r="AH785" s="96"/>
      <c r="AI785" s="96"/>
      <c r="AJ785" s="96"/>
      <c r="AK785" s="96"/>
      <c r="AL785" s="96"/>
      <c r="AM785" s="262"/>
      <c r="AN785" s="96"/>
      <c r="AO785" s="264"/>
      <c r="AP785" s="96"/>
      <c r="AQ785" s="96"/>
      <c r="AR785" s="96"/>
      <c r="AS785" s="96"/>
      <c r="AT785" s="96"/>
      <c r="AU785" s="96"/>
      <c r="AV785" s="96"/>
      <c r="AW785" s="96"/>
      <c r="AX785" s="96"/>
      <c r="AY785" s="96"/>
      <c r="AZ785" s="96"/>
      <c r="BA785" s="96"/>
      <c r="BB785" s="96"/>
      <c r="BC785" s="96"/>
      <c r="BD785" s="96"/>
      <c r="BE785" s="96"/>
      <c r="BF785" s="96"/>
      <c r="BG785" s="96"/>
      <c r="BH785" s="96"/>
      <c r="BI785" s="96"/>
      <c r="BJ785" s="96"/>
      <c r="BK785" s="96"/>
      <c r="BL785" s="96"/>
      <c r="BM785" s="96"/>
      <c r="BN785" s="96"/>
      <c r="BO785" s="96"/>
      <c r="BP785" s="96"/>
      <c r="BQ785" s="96"/>
      <c r="BR785" s="96"/>
      <c r="BS785" s="96"/>
      <c r="BT785" s="96"/>
      <c r="BU785" s="96"/>
      <c r="BV785" s="96"/>
      <c r="BW785" s="96"/>
      <c r="BX785" s="96"/>
      <c r="BY785" s="96"/>
      <c r="BZ785" s="96"/>
      <c r="CA785" s="96"/>
      <c r="CB785" s="96"/>
      <c r="CC785" s="96"/>
      <c r="CD785" s="96"/>
      <c r="CE785" s="96"/>
      <c r="CF785" s="96"/>
    </row>
    <row r="786" spans="1:84" ht="13.2">
      <c r="A786" s="96"/>
      <c r="B786" s="96"/>
      <c r="C786" s="96"/>
      <c r="D786" s="96"/>
      <c r="E786" s="96"/>
      <c r="F786" s="124"/>
      <c r="G786" s="96"/>
      <c r="H786" s="96"/>
      <c r="I786" s="96"/>
      <c r="J786" s="96"/>
      <c r="K786" s="96"/>
      <c r="L786" s="96"/>
      <c r="M786" s="96"/>
      <c r="N786" s="96"/>
      <c r="O786" s="96"/>
      <c r="P786" s="96"/>
      <c r="Q786" s="96"/>
      <c r="R786" s="96"/>
      <c r="S786" s="96"/>
      <c r="T786" s="96"/>
      <c r="U786" s="96"/>
      <c r="V786" s="96"/>
      <c r="W786" s="96"/>
      <c r="X786" s="96"/>
      <c r="Y786" s="96"/>
      <c r="Z786" s="96"/>
      <c r="AA786" s="96"/>
      <c r="AB786" s="96"/>
      <c r="AC786" s="96"/>
      <c r="AD786" s="96"/>
      <c r="AE786" s="96"/>
      <c r="AF786" s="96"/>
      <c r="AG786" s="96"/>
      <c r="AH786" s="96"/>
      <c r="AI786" s="96"/>
      <c r="AJ786" s="96"/>
      <c r="AK786" s="96"/>
      <c r="AL786" s="96"/>
      <c r="AM786" s="262"/>
      <c r="AN786" s="96"/>
      <c r="AO786" s="264"/>
      <c r="AP786" s="96"/>
      <c r="AQ786" s="96"/>
      <c r="AR786" s="96"/>
      <c r="AS786" s="96"/>
      <c r="AT786" s="96"/>
      <c r="AU786" s="96"/>
      <c r="AV786" s="96"/>
      <c r="AW786" s="96"/>
      <c r="AX786" s="96"/>
      <c r="AY786" s="96"/>
      <c r="AZ786" s="96"/>
      <c r="BA786" s="96"/>
      <c r="BB786" s="96"/>
      <c r="BC786" s="96"/>
      <c r="BD786" s="96"/>
      <c r="BE786" s="96"/>
      <c r="BF786" s="96"/>
      <c r="BG786" s="96"/>
      <c r="BH786" s="96"/>
      <c r="BI786" s="96"/>
      <c r="BJ786" s="96"/>
      <c r="BK786" s="96"/>
      <c r="BL786" s="96"/>
      <c r="BM786" s="96"/>
      <c r="BN786" s="96"/>
      <c r="BO786" s="96"/>
      <c r="BP786" s="96"/>
      <c r="BQ786" s="96"/>
      <c r="BR786" s="96"/>
      <c r="BS786" s="96"/>
      <c r="BT786" s="96"/>
      <c r="BU786" s="96"/>
      <c r="BV786" s="96"/>
      <c r="BW786" s="96"/>
      <c r="BX786" s="96"/>
      <c r="BY786" s="96"/>
      <c r="BZ786" s="96"/>
      <c r="CA786" s="96"/>
      <c r="CB786" s="96"/>
      <c r="CC786" s="96"/>
      <c r="CD786" s="96"/>
      <c r="CE786" s="96"/>
      <c r="CF786" s="96"/>
    </row>
    <row r="787" spans="1:84" ht="13.2">
      <c r="A787" s="96"/>
      <c r="B787" s="96"/>
      <c r="C787" s="96"/>
      <c r="D787" s="96"/>
      <c r="E787" s="96"/>
      <c r="F787" s="124"/>
      <c r="G787" s="96"/>
      <c r="H787" s="96"/>
      <c r="I787" s="96"/>
      <c r="J787" s="96"/>
      <c r="K787" s="96"/>
      <c r="L787" s="96"/>
      <c r="M787" s="96"/>
      <c r="N787" s="96"/>
      <c r="O787" s="96"/>
      <c r="P787" s="96"/>
      <c r="Q787" s="96"/>
      <c r="R787" s="96"/>
      <c r="S787" s="96"/>
      <c r="T787" s="96"/>
      <c r="U787" s="96"/>
      <c r="V787" s="96"/>
      <c r="W787" s="96"/>
      <c r="X787" s="96"/>
      <c r="Y787" s="96"/>
      <c r="Z787" s="96"/>
      <c r="AA787" s="96"/>
      <c r="AB787" s="96"/>
      <c r="AC787" s="96"/>
      <c r="AD787" s="96"/>
      <c r="AE787" s="96"/>
      <c r="AF787" s="96"/>
      <c r="AG787" s="96"/>
      <c r="AH787" s="96"/>
      <c r="AI787" s="96"/>
      <c r="AJ787" s="96"/>
      <c r="AK787" s="96"/>
      <c r="AL787" s="96"/>
      <c r="AM787" s="262"/>
      <c r="AN787" s="96"/>
      <c r="AO787" s="264"/>
      <c r="AP787" s="96"/>
      <c r="AQ787" s="96"/>
      <c r="AR787" s="96"/>
      <c r="AS787" s="96"/>
      <c r="AT787" s="96"/>
      <c r="AU787" s="96"/>
      <c r="AV787" s="96"/>
      <c r="AW787" s="96"/>
      <c r="AX787" s="96"/>
      <c r="AY787" s="96"/>
      <c r="AZ787" s="96"/>
      <c r="BA787" s="96"/>
      <c r="BB787" s="96"/>
      <c r="BC787" s="96"/>
      <c r="BD787" s="96"/>
      <c r="BE787" s="96"/>
      <c r="BF787" s="96"/>
      <c r="BG787" s="96"/>
      <c r="BH787" s="96"/>
      <c r="BI787" s="96"/>
      <c r="BJ787" s="96"/>
      <c r="BK787" s="96"/>
      <c r="BL787" s="96"/>
      <c r="BM787" s="96"/>
      <c r="BN787" s="96"/>
      <c r="BO787" s="96"/>
      <c r="BP787" s="96"/>
      <c r="BQ787" s="96"/>
      <c r="BR787" s="96"/>
      <c r="BS787" s="96"/>
      <c r="BT787" s="96"/>
      <c r="BU787" s="96"/>
      <c r="BV787" s="96"/>
      <c r="BW787" s="96"/>
      <c r="BX787" s="96"/>
      <c r="BY787" s="96"/>
      <c r="BZ787" s="96"/>
      <c r="CA787" s="96"/>
      <c r="CB787" s="96"/>
      <c r="CC787" s="96"/>
      <c r="CD787" s="96"/>
      <c r="CE787" s="96"/>
      <c r="CF787" s="96"/>
    </row>
    <row r="788" spans="1:84" ht="13.2">
      <c r="A788" s="96"/>
      <c r="B788" s="96"/>
      <c r="C788" s="96"/>
      <c r="D788" s="96"/>
      <c r="E788" s="96"/>
      <c r="F788" s="124"/>
      <c r="G788" s="96"/>
      <c r="H788" s="96"/>
      <c r="I788" s="96"/>
      <c r="J788" s="96"/>
      <c r="K788" s="96"/>
      <c r="L788" s="96"/>
      <c r="M788" s="96"/>
      <c r="N788" s="96"/>
      <c r="O788" s="96"/>
      <c r="P788" s="96"/>
      <c r="Q788" s="96"/>
      <c r="R788" s="96"/>
      <c r="S788" s="96"/>
      <c r="T788" s="96"/>
      <c r="U788" s="96"/>
      <c r="V788" s="96"/>
      <c r="W788" s="96"/>
      <c r="X788" s="96"/>
      <c r="Y788" s="96"/>
      <c r="Z788" s="96"/>
      <c r="AA788" s="96"/>
      <c r="AB788" s="96"/>
      <c r="AC788" s="96"/>
      <c r="AD788" s="96"/>
      <c r="AE788" s="96"/>
      <c r="AF788" s="96"/>
      <c r="AG788" s="96"/>
      <c r="AH788" s="96"/>
      <c r="AI788" s="96"/>
      <c r="AJ788" s="96"/>
      <c r="AK788" s="96"/>
      <c r="AL788" s="96"/>
      <c r="AM788" s="262"/>
      <c r="AN788" s="96"/>
      <c r="AO788" s="264"/>
      <c r="AP788" s="96"/>
      <c r="AQ788" s="96"/>
      <c r="AR788" s="96"/>
      <c r="AS788" s="96"/>
      <c r="AT788" s="96"/>
      <c r="AU788" s="96"/>
      <c r="AV788" s="96"/>
      <c r="AW788" s="96"/>
      <c r="AX788" s="96"/>
      <c r="AY788" s="96"/>
      <c r="AZ788" s="96"/>
      <c r="BA788" s="96"/>
      <c r="BB788" s="96"/>
      <c r="BC788" s="96"/>
      <c r="BD788" s="96"/>
      <c r="BE788" s="96"/>
      <c r="BF788" s="96"/>
      <c r="BG788" s="96"/>
      <c r="BH788" s="96"/>
      <c r="BI788" s="96"/>
      <c r="BJ788" s="96"/>
      <c r="BK788" s="96"/>
      <c r="BL788" s="96"/>
      <c r="BM788" s="96"/>
      <c r="BN788" s="96"/>
      <c r="BO788" s="96"/>
      <c r="BP788" s="96"/>
      <c r="BQ788" s="96"/>
      <c r="BR788" s="96"/>
      <c r="BS788" s="96"/>
      <c r="BT788" s="96"/>
      <c r="BU788" s="96"/>
      <c r="BV788" s="96"/>
      <c r="BW788" s="96"/>
      <c r="BX788" s="96"/>
      <c r="BY788" s="96"/>
      <c r="BZ788" s="96"/>
      <c r="CA788" s="96"/>
      <c r="CB788" s="96"/>
      <c r="CC788" s="96"/>
      <c r="CD788" s="96"/>
      <c r="CE788" s="96"/>
      <c r="CF788" s="96"/>
    </row>
    <row r="789" spans="1:84" ht="13.2">
      <c r="A789" s="96"/>
      <c r="B789" s="96"/>
      <c r="C789" s="96"/>
      <c r="D789" s="96"/>
      <c r="E789" s="96"/>
      <c r="F789" s="124"/>
      <c r="G789" s="96"/>
      <c r="H789" s="96"/>
      <c r="I789" s="96"/>
      <c r="J789" s="96"/>
      <c r="K789" s="96"/>
      <c r="L789" s="96"/>
      <c r="M789" s="96"/>
      <c r="N789" s="96"/>
      <c r="O789" s="96"/>
      <c r="P789" s="96"/>
      <c r="Q789" s="96"/>
      <c r="R789" s="96"/>
      <c r="S789" s="96"/>
      <c r="T789" s="96"/>
      <c r="U789" s="96"/>
      <c r="V789" s="96"/>
      <c r="W789" s="96"/>
      <c r="X789" s="96"/>
      <c r="Y789" s="96"/>
      <c r="Z789" s="96"/>
      <c r="AA789" s="96"/>
      <c r="AB789" s="96"/>
      <c r="AC789" s="96"/>
      <c r="AD789" s="96"/>
      <c r="AE789" s="96"/>
      <c r="AF789" s="96"/>
      <c r="AG789" s="96"/>
      <c r="AH789" s="96"/>
      <c r="AI789" s="96"/>
      <c r="AJ789" s="96"/>
      <c r="AK789" s="96"/>
      <c r="AL789" s="96"/>
      <c r="AM789" s="262"/>
      <c r="AN789" s="96"/>
      <c r="AO789" s="264"/>
      <c r="AP789" s="96"/>
      <c r="AQ789" s="96"/>
      <c r="AR789" s="96"/>
      <c r="AS789" s="96"/>
      <c r="AT789" s="96"/>
      <c r="AU789" s="96"/>
      <c r="AV789" s="96"/>
      <c r="AW789" s="96"/>
      <c r="AX789" s="96"/>
      <c r="AY789" s="96"/>
      <c r="AZ789" s="96"/>
      <c r="BA789" s="96"/>
      <c r="BB789" s="96"/>
      <c r="BC789" s="96"/>
      <c r="BD789" s="96"/>
      <c r="BE789" s="96"/>
      <c r="BF789" s="96"/>
      <c r="BG789" s="96"/>
      <c r="BH789" s="96"/>
      <c r="BI789" s="96"/>
      <c r="BJ789" s="96"/>
      <c r="BK789" s="96"/>
      <c r="BL789" s="96"/>
      <c r="BM789" s="96"/>
      <c r="BN789" s="96"/>
      <c r="BO789" s="96"/>
      <c r="BP789" s="96"/>
      <c r="BQ789" s="96"/>
      <c r="BR789" s="96"/>
      <c r="BS789" s="96"/>
      <c r="BT789" s="96"/>
      <c r="BU789" s="96"/>
      <c r="BV789" s="96"/>
      <c r="BW789" s="96"/>
      <c r="BX789" s="96"/>
      <c r="BY789" s="96"/>
      <c r="BZ789" s="96"/>
      <c r="CA789" s="96"/>
      <c r="CB789" s="96"/>
      <c r="CC789" s="96"/>
      <c r="CD789" s="96"/>
      <c r="CE789" s="96"/>
      <c r="CF789" s="96"/>
    </row>
    <row r="790" spans="1:84" ht="13.2">
      <c r="A790" s="96"/>
      <c r="B790" s="96"/>
      <c r="C790" s="96"/>
      <c r="D790" s="96"/>
      <c r="E790" s="96"/>
      <c r="F790" s="124"/>
      <c r="G790" s="96"/>
      <c r="H790" s="96"/>
      <c r="I790" s="96"/>
      <c r="J790" s="96"/>
      <c r="K790" s="96"/>
      <c r="L790" s="96"/>
      <c r="M790" s="96"/>
      <c r="N790" s="96"/>
      <c r="O790" s="96"/>
      <c r="P790" s="96"/>
      <c r="Q790" s="96"/>
      <c r="R790" s="96"/>
      <c r="S790" s="96"/>
      <c r="T790" s="96"/>
      <c r="U790" s="96"/>
      <c r="V790" s="96"/>
      <c r="W790" s="96"/>
      <c r="X790" s="96"/>
      <c r="Y790" s="96"/>
      <c r="Z790" s="96"/>
      <c r="AA790" s="96"/>
      <c r="AB790" s="96"/>
      <c r="AC790" s="96"/>
      <c r="AD790" s="96"/>
      <c r="AE790" s="96"/>
      <c r="AF790" s="96"/>
      <c r="AG790" s="96"/>
      <c r="AH790" s="96"/>
      <c r="AI790" s="96"/>
      <c r="AJ790" s="96"/>
      <c r="AK790" s="96"/>
      <c r="AL790" s="96"/>
      <c r="AM790" s="262"/>
      <c r="AN790" s="96"/>
      <c r="AO790" s="264"/>
      <c r="AP790" s="96"/>
      <c r="AQ790" s="96"/>
      <c r="AR790" s="96"/>
      <c r="AS790" s="96"/>
      <c r="AT790" s="96"/>
      <c r="AU790" s="96"/>
      <c r="AV790" s="96"/>
      <c r="AW790" s="96"/>
      <c r="AX790" s="96"/>
      <c r="AY790" s="96"/>
      <c r="AZ790" s="96"/>
      <c r="BA790" s="96"/>
      <c r="BB790" s="96"/>
      <c r="BC790" s="96"/>
      <c r="BD790" s="96"/>
      <c r="BE790" s="96"/>
      <c r="BF790" s="96"/>
      <c r="BG790" s="96"/>
      <c r="BH790" s="96"/>
      <c r="BI790" s="96"/>
      <c r="BJ790" s="96"/>
      <c r="BK790" s="96"/>
      <c r="BL790" s="96"/>
      <c r="BM790" s="96"/>
      <c r="BN790" s="96"/>
      <c r="BO790" s="96"/>
      <c r="BP790" s="96"/>
      <c r="BQ790" s="96"/>
      <c r="BR790" s="96"/>
      <c r="BS790" s="96"/>
      <c r="BT790" s="96"/>
      <c r="BU790" s="96"/>
      <c r="BV790" s="96"/>
      <c r="BW790" s="96"/>
      <c r="BX790" s="96"/>
      <c r="BY790" s="96"/>
      <c r="BZ790" s="96"/>
      <c r="CA790" s="96"/>
      <c r="CB790" s="96"/>
      <c r="CC790" s="96"/>
      <c r="CD790" s="96"/>
      <c r="CE790" s="96"/>
      <c r="CF790" s="96"/>
    </row>
    <row r="791" spans="1:84" ht="13.2">
      <c r="A791" s="96"/>
      <c r="B791" s="96"/>
      <c r="C791" s="96"/>
      <c r="D791" s="96"/>
      <c r="E791" s="96"/>
      <c r="F791" s="124"/>
      <c r="G791" s="96"/>
      <c r="H791" s="96"/>
      <c r="I791" s="96"/>
      <c r="J791" s="96"/>
      <c r="K791" s="96"/>
      <c r="L791" s="96"/>
      <c r="M791" s="96"/>
      <c r="N791" s="96"/>
      <c r="O791" s="96"/>
      <c r="P791" s="96"/>
      <c r="Q791" s="96"/>
      <c r="R791" s="96"/>
      <c r="S791" s="96"/>
      <c r="T791" s="96"/>
      <c r="U791" s="96"/>
      <c r="V791" s="96"/>
      <c r="W791" s="96"/>
      <c r="X791" s="96"/>
      <c r="Y791" s="96"/>
      <c r="Z791" s="96"/>
      <c r="AA791" s="96"/>
      <c r="AB791" s="96"/>
      <c r="AC791" s="96"/>
      <c r="AD791" s="96"/>
      <c r="AE791" s="96"/>
      <c r="AF791" s="96"/>
      <c r="AG791" s="96"/>
      <c r="AH791" s="96"/>
      <c r="AI791" s="96"/>
      <c r="AJ791" s="96"/>
      <c r="AK791" s="96"/>
      <c r="AL791" s="96"/>
      <c r="AM791" s="262"/>
      <c r="AN791" s="96"/>
      <c r="AO791" s="264"/>
      <c r="AP791" s="96"/>
      <c r="AQ791" s="96"/>
      <c r="AR791" s="96"/>
      <c r="AS791" s="96"/>
      <c r="AT791" s="96"/>
      <c r="AU791" s="96"/>
      <c r="AV791" s="96"/>
      <c r="AW791" s="96"/>
      <c r="AX791" s="96"/>
      <c r="AY791" s="96"/>
      <c r="AZ791" s="96"/>
      <c r="BA791" s="96"/>
      <c r="BB791" s="96"/>
      <c r="BC791" s="96"/>
      <c r="BD791" s="96"/>
      <c r="BE791" s="96"/>
      <c r="BF791" s="96"/>
      <c r="BG791" s="96"/>
      <c r="BH791" s="96"/>
      <c r="BI791" s="96"/>
      <c r="BJ791" s="96"/>
      <c r="BK791" s="96"/>
      <c r="BL791" s="96"/>
      <c r="BM791" s="96"/>
      <c r="BN791" s="96"/>
      <c r="BO791" s="96"/>
      <c r="BP791" s="96"/>
      <c r="BQ791" s="96"/>
      <c r="BR791" s="96"/>
      <c r="BS791" s="96"/>
      <c r="BT791" s="96"/>
      <c r="BU791" s="96"/>
      <c r="BV791" s="96"/>
      <c r="BW791" s="96"/>
      <c r="BX791" s="96"/>
      <c r="BY791" s="96"/>
      <c r="BZ791" s="96"/>
      <c r="CA791" s="96"/>
      <c r="CB791" s="96"/>
      <c r="CC791" s="96"/>
      <c r="CD791" s="96"/>
      <c r="CE791" s="96"/>
      <c r="CF791" s="96"/>
    </row>
    <row r="792" spans="1:84" ht="13.2">
      <c r="A792" s="96"/>
      <c r="B792" s="96"/>
      <c r="C792" s="96"/>
      <c r="D792" s="96"/>
      <c r="E792" s="96"/>
      <c r="F792" s="124"/>
      <c r="G792" s="96"/>
      <c r="H792" s="96"/>
      <c r="I792" s="96"/>
      <c r="J792" s="96"/>
      <c r="K792" s="96"/>
      <c r="L792" s="96"/>
      <c r="M792" s="96"/>
      <c r="N792" s="96"/>
      <c r="O792" s="96"/>
      <c r="P792" s="96"/>
      <c r="Q792" s="96"/>
      <c r="R792" s="96"/>
      <c r="S792" s="96"/>
      <c r="T792" s="96"/>
      <c r="U792" s="96"/>
      <c r="V792" s="96"/>
      <c r="W792" s="96"/>
      <c r="X792" s="96"/>
      <c r="Y792" s="96"/>
      <c r="Z792" s="96"/>
      <c r="AA792" s="96"/>
      <c r="AB792" s="96"/>
      <c r="AC792" s="96"/>
      <c r="AD792" s="96"/>
      <c r="AE792" s="96"/>
      <c r="AF792" s="96"/>
      <c r="AG792" s="96"/>
      <c r="AH792" s="96"/>
      <c r="AI792" s="96"/>
      <c r="AJ792" s="96"/>
      <c r="AK792" s="96"/>
      <c r="AL792" s="96"/>
      <c r="AM792" s="262"/>
      <c r="AN792" s="96"/>
      <c r="AO792" s="264"/>
      <c r="AP792" s="96"/>
      <c r="AQ792" s="96"/>
      <c r="AR792" s="96"/>
      <c r="AS792" s="96"/>
      <c r="AT792" s="96"/>
      <c r="AU792" s="96"/>
      <c r="AV792" s="96"/>
      <c r="AW792" s="96"/>
      <c r="AX792" s="96"/>
      <c r="AY792" s="96"/>
      <c r="AZ792" s="96"/>
      <c r="BA792" s="96"/>
      <c r="BB792" s="96"/>
      <c r="BC792" s="96"/>
      <c r="BD792" s="96"/>
      <c r="BE792" s="96"/>
      <c r="BF792" s="96"/>
      <c r="BG792" s="96"/>
      <c r="BH792" s="96"/>
      <c r="BI792" s="96"/>
      <c r="BJ792" s="96"/>
      <c r="BK792" s="96"/>
      <c r="BL792" s="96"/>
      <c r="BM792" s="96"/>
      <c r="BN792" s="96"/>
      <c r="BO792" s="96"/>
      <c r="BP792" s="96"/>
      <c r="BQ792" s="96"/>
      <c r="BR792" s="96"/>
      <c r="BS792" s="96"/>
      <c r="BT792" s="96"/>
      <c r="BU792" s="96"/>
      <c r="BV792" s="96"/>
      <c r="BW792" s="96"/>
      <c r="BX792" s="96"/>
      <c r="BY792" s="96"/>
      <c r="BZ792" s="96"/>
      <c r="CA792" s="96"/>
      <c r="CB792" s="96"/>
      <c r="CC792" s="96"/>
      <c r="CD792" s="96"/>
      <c r="CE792" s="96"/>
      <c r="CF792" s="96"/>
    </row>
    <row r="793" spans="1:84" ht="13.2">
      <c r="A793" s="96"/>
      <c r="B793" s="96"/>
      <c r="C793" s="96"/>
      <c r="D793" s="96"/>
      <c r="E793" s="96"/>
      <c r="F793" s="124"/>
      <c r="G793" s="96"/>
      <c r="H793" s="96"/>
      <c r="I793" s="96"/>
      <c r="J793" s="96"/>
      <c r="K793" s="96"/>
      <c r="L793" s="96"/>
      <c r="M793" s="96"/>
      <c r="N793" s="96"/>
      <c r="O793" s="96"/>
      <c r="P793" s="96"/>
      <c r="Q793" s="96"/>
      <c r="R793" s="96"/>
      <c r="S793" s="96"/>
      <c r="T793" s="96"/>
      <c r="U793" s="96"/>
      <c r="V793" s="96"/>
      <c r="W793" s="96"/>
      <c r="X793" s="96"/>
      <c r="Y793" s="96"/>
      <c r="Z793" s="96"/>
      <c r="AA793" s="96"/>
      <c r="AB793" s="96"/>
      <c r="AC793" s="96"/>
      <c r="AD793" s="96"/>
      <c r="AE793" s="96"/>
      <c r="AF793" s="96"/>
      <c r="AG793" s="96"/>
      <c r="AH793" s="96"/>
      <c r="AI793" s="96"/>
      <c r="AJ793" s="96"/>
      <c r="AK793" s="96"/>
      <c r="AL793" s="96"/>
      <c r="AM793" s="262"/>
      <c r="AN793" s="96"/>
      <c r="AO793" s="264"/>
      <c r="AP793" s="96"/>
      <c r="AQ793" s="96"/>
      <c r="AR793" s="96"/>
      <c r="AS793" s="96"/>
      <c r="AT793" s="96"/>
      <c r="AU793" s="96"/>
      <c r="AV793" s="96"/>
      <c r="AW793" s="96"/>
      <c r="AX793" s="96"/>
      <c r="AY793" s="96"/>
      <c r="AZ793" s="96"/>
      <c r="BA793" s="96"/>
      <c r="BB793" s="96"/>
      <c r="BC793" s="96"/>
      <c r="BD793" s="96"/>
      <c r="BE793" s="96"/>
      <c r="BF793" s="96"/>
      <c r="BG793" s="96"/>
      <c r="BH793" s="96"/>
      <c r="BI793" s="96"/>
      <c r="BJ793" s="96"/>
      <c r="BK793" s="96"/>
      <c r="BL793" s="96"/>
      <c r="BM793" s="96"/>
      <c r="BN793" s="96"/>
      <c r="BO793" s="96"/>
      <c r="BP793" s="96"/>
      <c r="BQ793" s="96"/>
      <c r="BR793" s="96"/>
      <c r="BS793" s="96"/>
      <c r="BT793" s="96"/>
      <c r="BU793" s="96"/>
      <c r="BV793" s="96"/>
      <c r="BW793" s="96"/>
      <c r="BX793" s="96"/>
      <c r="BY793" s="96"/>
      <c r="BZ793" s="96"/>
      <c r="CA793" s="96"/>
      <c r="CB793" s="96"/>
      <c r="CC793" s="96"/>
      <c r="CD793" s="96"/>
      <c r="CE793" s="96"/>
      <c r="CF793" s="96"/>
    </row>
    <row r="794" spans="1:84" ht="13.2">
      <c r="A794" s="96"/>
      <c r="B794" s="96"/>
      <c r="C794" s="96"/>
      <c r="D794" s="96"/>
      <c r="E794" s="96"/>
      <c r="F794" s="124"/>
      <c r="G794" s="96"/>
      <c r="H794" s="96"/>
      <c r="I794" s="96"/>
      <c r="J794" s="96"/>
      <c r="K794" s="96"/>
      <c r="L794" s="96"/>
      <c r="M794" s="96"/>
      <c r="N794" s="96"/>
      <c r="O794" s="96"/>
      <c r="P794" s="96"/>
      <c r="Q794" s="96"/>
      <c r="R794" s="96"/>
      <c r="S794" s="96"/>
      <c r="T794" s="96"/>
      <c r="U794" s="96"/>
      <c r="V794" s="96"/>
      <c r="W794" s="96"/>
      <c r="X794" s="96"/>
      <c r="Y794" s="96"/>
      <c r="Z794" s="96"/>
      <c r="AA794" s="96"/>
      <c r="AB794" s="96"/>
      <c r="AC794" s="96"/>
      <c r="AD794" s="96"/>
      <c r="AE794" s="96"/>
      <c r="AF794" s="96"/>
      <c r="AG794" s="96"/>
      <c r="AH794" s="96"/>
      <c r="AI794" s="96"/>
      <c r="AJ794" s="96"/>
      <c r="AK794" s="96"/>
      <c r="AL794" s="96"/>
      <c r="AM794" s="262"/>
      <c r="AN794" s="96"/>
      <c r="AO794" s="264"/>
      <c r="AP794" s="96"/>
      <c r="AQ794" s="96"/>
      <c r="AR794" s="96"/>
      <c r="AS794" s="96"/>
      <c r="AT794" s="96"/>
      <c r="AU794" s="96"/>
      <c r="AV794" s="96"/>
      <c r="AW794" s="96"/>
      <c r="AX794" s="96"/>
      <c r="AY794" s="96"/>
      <c r="AZ794" s="96"/>
      <c r="BA794" s="96"/>
      <c r="BB794" s="96"/>
      <c r="BC794" s="96"/>
      <c r="BD794" s="96"/>
      <c r="BE794" s="96"/>
      <c r="BF794" s="96"/>
      <c r="BG794" s="96"/>
      <c r="BH794" s="96"/>
      <c r="BI794" s="96"/>
      <c r="BJ794" s="96"/>
      <c r="BK794" s="96"/>
      <c r="BL794" s="96"/>
      <c r="BM794" s="96"/>
      <c r="BN794" s="96"/>
      <c r="BO794" s="96"/>
      <c r="BP794" s="96"/>
      <c r="BQ794" s="96"/>
      <c r="BR794" s="96"/>
      <c r="BS794" s="96"/>
      <c r="BT794" s="96"/>
      <c r="BU794" s="96"/>
      <c r="BV794" s="96"/>
      <c r="BW794" s="96"/>
      <c r="BX794" s="96"/>
      <c r="BY794" s="96"/>
      <c r="BZ794" s="96"/>
      <c r="CA794" s="96"/>
      <c r="CB794" s="96"/>
      <c r="CC794" s="96"/>
      <c r="CD794" s="96"/>
      <c r="CE794" s="96"/>
      <c r="CF794" s="96"/>
    </row>
    <row r="795" spans="1:84" ht="13.2">
      <c r="A795" s="96"/>
      <c r="B795" s="96"/>
      <c r="C795" s="96"/>
      <c r="D795" s="96"/>
      <c r="E795" s="96"/>
      <c r="F795" s="124"/>
      <c r="G795" s="96"/>
      <c r="H795" s="96"/>
      <c r="I795" s="96"/>
      <c r="J795" s="96"/>
      <c r="K795" s="96"/>
      <c r="L795" s="96"/>
      <c r="M795" s="96"/>
      <c r="N795" s="96"/>
      <c r="O795" s="96"/>
      <c r="P795" s="96"/>
      <c r="Q795" s="96"/>
      <c r="R795" s="96"/>
      <c r="S795" s="96"/>
      <c r="T795" s="96"/>
      <c r="U795" s="96"/>
      <c r="V795" s="96"/>
      <c r="W795" s="96"/>
      <c r="X795" s="96"/>
      <c r="Y795" s="96"/>
      <c r="Z795" s="96"/>
      <c r="AA795" s="96"/>
      <c r="AB795" s="96"/>
      <c r="AC795" s="96"/>
      <c r="AD795" s="96"/>
      <c r="AE795" s="96"/>
      <c r="AF795" s="96"/>
      <c r="AG795" s="96"/>
      <c r="AH795" s="96"/>
      <c r="AI795" s="96"/>
      <c r="AJ795" s="96"/>
      <c r="AK795" s="96"/>
      <c r="AL795" s="96"/>
      <c r="AM795" s="262"/>
      <c r="AN795" s="96"/>
      <c r="AO795" s="264"/>
      <c r="AP795" s="96"/>
      <c r="AQ795" s="96"/>
      <c r="AR795" s="96"/>
      <c r="AS795" s="96"/>
      <c r="AT795" s="96"/>
      <c r="AU795" s="96"/>
      <c r="AV795" s="96"/>
      <c r="AW795" s="96"/>
      <c r="AX795" s="96"/>
      <c r="AY795" s="96"/>
      <c r="AZ795" s="96"/>
      <c r="BA795" s="96"/>
      <c r="BB795" s="96"/>
      <c r="BC795" s="96"/>
      <c r="BD795" s="96"/>
      <c r="BE795" s="96"/>
      <c r="BF795" s="96"/>
      <c r="BG795" s="96"/>
      <c r="BH795" s="96"/>
      <c r="BI795" s="96"/>
      <c r="BJ795" s="96"/>
      <c r="BK795" s="96"/>
      <c r="BL795" s="96"/>
      <c r="BM795" s="96"/>
      <c r="BN795" s="96"/>
      <c r="BO795" s="96"/>
      <c r="BP795" s="96"/>
      <c r="BQ795" s="96"/>
      <c r="BR795" s="96"/>
      <c r="BS795" s="96"/>
      <c r="BT795" s="96"/>
      <c r="BU795" s="96"/>
      <c r="BV795" s="96"/>
      <c r="BW795" s="96"/>
      <c r="BX795" s="96"/>
      <c r="BY795" s="96"/>
      <c r="BZ795" s="96"/>
      <c r="CA795" s="96"/>
      <c r="CB795" s="96"/>
      <c r="CC795" s="96"/>
      <c r="CD795" s="96"/>
      <c r="CE795" s="96"/>
      <c r="CF795" s="96"/>
    </row>
    <row r="796" spans="1:84" ht="13.2">
      <c r="A796" s="96"/>
      <c r="B796" s="96"/>
      <c r="C796" s="96"/>
      <c r="D796" s="96"/>
      <c r="E796" s="96"/>
      <c r="F796" s="124"/>
      <c r="G796" s="96"/>
      <c r="H796" s="96"/>
      <c r="I796" s="96"/>
      <c r="J796" s="96"/>
      <c r="K796" s="96"/>
      <c r="L796" s="96"/>
      <c r="M796" s="96"/>
      <c r="N796" s="96"/>
      <c r="O796" s="96"/>
      <c r="P796" s="96"/>
      <c r="Q796" s="96"/>
      <c r="R796" s="96"/>
      <c r="S796" s="96"/>
      <c r="T796" s="96"/>
      <c r="U796" s="96"/>
      <c r="V796" s="96"/>
      <c r="W796" s="96"/>
      <c r="X796" s="96"/>
      <c r="Y796" s="96"/>
      <c r="Z796" s="96"/>
      <c r="AA796" s="96"/>
      <c r="AB796" s="96"/>
      <c r="AC796" s="96"/>
      <c r="AD796" s="96"/>
      <c r="AE796" s="96"/>
      <c r="AF796" s="96"/>
      <c r="AG796" s="96"/>
      <c r="AH796" s="96"/>
      <c r="AI796" s="96"/>
      <c r="AJ796" s="96"/>
      <c r="AK796" s="96"/>
      <c r="AL796" s="96"/>
      <c r="AM796" s="262"/>
      <c r="AN796" s="96"/>
      <c r="AO796" s="264"/>
      <c r="AP796" s="96"/>
      <c r="AQ796" s="96"/>
      <c r="AR796" s="96"/>
      <c r="AS796" s="96"/>
      <c r="AT796" s="96"/>
      <c r="AU796" s="96"/>
      <c r="AV796" s="96"/>
      <c r="AW796" s="96"/>
      <c r="AX796" s="96"/>
      <c r="AY796" s="96"/>
      <c r="AZ796" s="96"/>
      <c r="BA796" s="96"/>
      <c r="BB796" s="96"/>
      <c r="BC796" s="96"/>
      <c r="BD796" s="96"/>
      <c r="BE796" s="96"/>
      <c r="BF796" s="96"/>
      <c r="BG796" s="96"/>
      <c r="BH796" s="96"/>
      <c r="BI796" s="96"/>
      <c r="BJ796" s="96"/>
      <c r="BK796" s="96"/>
      <c r="BL796" s="96"/>
      <c r="BM796" s="96"/>
      <c r="BN796" s="96"/>
      <c r="BO796" s="96"/>
      <c r="BP796" s="96"/>
      <c r="BQ796" s="96"/>
      <c r="BR796" s="96"/>
      <c r="BS796" s="96"/>
      <c r="BT796" s="96"/>
      <c r="BU796" s="96"/>
      <c r="BV796" s="96"/>
      <c r="BW796" s="96"/>
      <c r="BX796" s="96"/>
      <c r="BY796" s="96"/>
      <c r="BZ796" s="96"/>
      <c r="CA796" s="96"/>
      <c r="CB796" s="96"/>
      <c r="CC796" s="96"/>
      <c r="CD796" s="96"/>
      <c r="CE796" s="96"/>
      <c r="CF796" s="96"/>
    </row>
    <row r="797" spans="1:84" ht="13.2">
      <c r="A797" s="96"/>
      <c r="B797" s="96"/>
      <c r="C797" s="96"/>
      <c r="D797" s="96"/>
      <c r="E797" s="96"/>
      <c r="F797" s="124"/>
      <c r="G797" s="96"/>
      <c r="H797" s="96"/>
      <c r="I797" s="96"/>
      <c r="J797" s="96"/>
      <c r="K797" s="96"/>
      <c r="L797" s="96"/>
      <c r="M797" s="96"/>
      <c r="N797" s="96"/>
      <c r="O797" s="96"/>
      <c r="P797" s="96"/>
      <c r="Q797" s="96"/>
      <c r="R797" s="96"/>
      <c r="S797" s="96"/>
      <c r="T797" s="96"/>
      <c r="U797" s="96"/>
      <c r="V797" s="96"/>
      <c r="W797" s="96"/>
      <c r="X797" s="96"/>
      <c r="Y797" s="96"/>
      <c r="Z797" s="96"/>
      <c r="AA797" s="96"/>
      <c r="AB797" s="96"/>
      <c r="AC797" s="96"/>
      <c r="AD797" s="96"/>
      <c r="AE797" s="96"/>
      <c r="AF797" s="96"/>
      <c r="AG797" s="96"/>
      <c r="AH797" s="96"/>
      <c r="AI797" s="96"/>
      <c r="AJ797" s="96"/>
      <c r="AK797" s="96"/>
      <c r="AL797" s="96"/>
      <c r="AM797" s="262"/>
      <c r="AN797" s="96"/>
      <c r="AO797" s="264"/>
      <c r="AP797" s="96"/>
      <c r="AQ797" s="96"/>
      <c r="AR797" s="96"/>
      <c r="AS797" s="96"/>
      <c r="AT797" s="96"/>
      <c r="AU797" s="96"/>
      <c r="AV797" s="96"/>
      <c r="AW797" s="96"/>
      <c r="AX797" s="96"/>
      <c r="AY797" s="96"/>
      <c r="AZ797" s="96"/>
      <c r="BA797" s="96"/>
      <c r="BB797" s="96"/>
      <c r="BC797" s="96"/>
      <c r="BD797" s="96"/>
      <c r="BE797" s="96"/>
      <c r="BF797" s="96"/>
      <c r="BG797" s="96"/>
      <c r="BH797" s="96"/>
      <c r="BI797" s="96"/>
      <c r="BJ797" s="96"/>
      <c r="BK797" s="96"/>
      <c r="BL797" s="96"/>
      <c r="BM797" s="96"/>
      <c r="BN797" s="96"/>
      <c r="BO797" s="96"/>
      <c r="BP797" s="96"/>
      <c r="BQ797" s="96"/>
      <c r="BR797" s="96"/>
      <c r="BS797" s="96"/>
      <c r="BT797" s="96"/>
      <c r="BU797" s="96"/>
      <c r="BV797" s="96"/>
      <c r="BW797" s="96"/>
      <c r="BX797" s="96"/>
      <c r="BY797" s="96"/>
      <c r="BZ797" s="96"/>
      <c r="CA797" s="96"/>
      <c r="CB797" s="96"/>
      <c r="CC797" s="96"/>
      <c r="CD797" s="96"/>
      <c r="CE797" s="96"/>
      <c r="CF797" s="96"/>
    </row>
    <row r="798" spans="1:84" ht="13.2">
      <c r="A798" s="96"/>
      <c r="B798" s="96"/>
      <c r="C798" s="96"/>
      <c r="D798" s="96"/>
      <c r="E798" s="96"/>
      <c r="F798" s="124"/>
      <c r="G798" s="96"/>
      <c r="H798" s="96"/>
      <c r="I798" s="96"/>
      <c r="J798" s="96"/>
      <c r="K798" s="96"/>
      <c r="L798" s="96"/>
      <c r="M798" s="96"/>
      <c r="N798" s="96"/>
      <c r="O798" s="96"/>
      <c r="P798" s="96"/>
      <c r="Q798" s="96"/>
      <c r="R798" s="96"/>
      <c r="S798" s="96"/>
      <c r="T798" s="96"/>
      <c r="U798" s="96"/>
      <c r="V798" s="96"/>
      <c r="W798" s="96"/>
      <c r="X798" s="96"/>
      <c r="Y798" s="96"/>
      <c r="Z798" s="96"/>
      <c r="AA798" s="96"/>
      <c r="AB798" s="96"/>
      <c r="AC798" s="96"/>
      <c r="AD798" s="96"/>
      <c r="AE798" s="96"/>
      <c r="AF798" s="96"/>
      <c r="AG798" s="96"/>
      <c r="AH798" s="96"/>
      <c r="AI798" s="96"/>
      <c r="AJ798" s="96"/>
      <c r="AK798" s="96"/>
      <c r="AL798" s="96"/>
      <c r="AM798" s="262"/>
      <c r="AN798" s="96"/>
      <c r="AO798" s="264"/>
      <c r="AP798" s="96"/>
      <c r="AQ798" s="96"/>
      <c r="AR798" s="96"/>
      <c r="AS798" s="96"/>
      <c r="AT798" s="96"/>
      <c r="AU798" s="96"/>
      <c r="AV798" s="96"/>
      <c r="AW798" s="96"/>
      <c r="AX798" s="96"/>
      <c r="AY798" s="96"/>
      <c r="AZ798" s="96"/>
      <c r="BA798" s="96"/>
      <c r="BB798" s="96"/>
      <c r="BC798" s="96"/>
      <c r="BD798" s="96"/>
      <c r="BE798" s="96"/>
      <c r="BF798" s="96"/>
      <c r="BG798" s="96"/>
      <c r="BH798" s="96"/>
      <c r="BI798" s="96"/>
      <c r="BJ798" s="96"/>
      <c r="BK798" s="96"/>
      <c r="BL798" s="96"/>
      <c r="BM798" s="96"/>
      <c r="BN798" s="96"/>
      <c r="BO798" s="96"/>
      <c r="BP798" s="96"/>
      <c r="BQ798" s="96"/>
      <c r="BR798" s="96"/>
      <c r="BS798" s="96"/>
      <c r="BT798" s="96"/>
      <c r="BU798" s="96"/>
      <c r="BV798" s="96"/>
      <c r="BW798" s="96"/>
      <c r="BX798" s="96"/>
      <c r="BY798" s="96"/>
      <c r="BZ798" s="96"/>
      <c r="CA798" s="96"/>
      <c r="CB798" s="96"/>
      <c r="CC798" s="96"/>
      <c r="CD798" s="96"/>
      <c r="CE798" s="96"/>
      <c r="CF798" s="96"/>
    </row>
    <row r="799" spans="1:84" ht="13.2">
      <c r="A799" s="96"/>
      <c r="B799" s="96"/>
      <c r="C799" s="96"/>
      <c r="D799" s="96"/>
      <c r="E799" s="96"/>
      <c r="F799" s="124"/>
      <c r="G799" s="96"/>
      <c r="H799" s="96"/>
      <c r="I799" s="96"/>
      <c r="J799" s="96"/>
      <c r="K799" s="96"/>
      <c r="L799" s="96"/>
      <c r="M799" s="96"/>
      <c r="N799" s="96"/>
      <c r="O799" s="96"/>
      <c r="P799" s="96"/>
      <c r="Q799" s="96"/>
      <c r="R799" s="96"/>
      <c r="S799" s="96"/>
      <c r="T799" s="96"/>
      <c r="U799" s="96"/>
      <c r="V799" s="96"/>
      <c r="W799" s="96"/>
      <c r="X799" s="96"/>
      <c r="Y799" s="96"/>
      <c r="Z799" s="96"/>
      <c r="AA799" s="96"/>
      <c r="AB799" s="96"/>
      <c r="AC799" s="96"/>
      <c r="AD799" s="96"/>
      <c r="AE799" s="96"/>
      <c r="AF799" s="96"/>
      <c r="AG799" s="96"/>
      <c r="AH799" s="96"/>
      <c r="AI799" s="96"/>
      <c r="AJ799" s="96"/>
      <c r="AK799" s="96"/>
      <c r="AL799" s="96"/>
      <c r="AM799" s="262"/>
      <c r="AN799" s="96"/>
      <c r="AO799" s="264"/>
      <c r="AP799" s="96"/>
      <c r="AQ799" s="96"/>
      <c r="AR799" s="96"/>
      <c r="AS799" s="96"/>
      <c r="AT799" s="96"/>
      <c r="AU799" s="96"/>
      <c r="AV799" s="96"/>
      <c r="AW799" s="96"/>
      <c r="AX799" s="96"/>
      <c r="AY799" s="96"/>
      <c r="AZ799" s="96"/>
      <c r="BA799" s="96"/>
      <c r="BB799" s="96"/>
      <c r="BC799" s="96"/>
      <c r="BD799" s="96"/>
      <c r="BE799" s="96"/>
      <c r="BF799" s="96"/>
      <c r="BG799" s="96"/>
      <c r="BH799" s="96"/>
      <c r="BI799" s="96"/>
      <c r="BJ799" s="96"/>
      <c r="BK799" s="96"/>
      <c r="BL799" s="96"/>
      <c r="BM799" s="96"/>
      <c r="BN799" s="96"/>
      <c r="BO799" s="96"/>
      <c r="BP799" s="96"/>
      <c r="BQ799" s="96"/>
      <c r="BR799" s="96"/>
      <c r="BS799" s="96"/>
      <c r="BT799" s="96"/>
      <c r="BU799" s="96"/>
      <c r="BV799" s="96"/>
      <c r="BW799" s="96"/>
      <c r="BX799" s="96"/>
      <c r="BY799" s="96"/>
      <c r="BZ799" s="96"/>
      <c r="CA799" s="96"/>
      <c r="CB799" s="96"/>
      <c r="CC799" s="96"/>
      <c r="CD799" s="96"/>
      <c r="CE799" s="96"/>
      <c r="CF799" s="96"/>
    </row>
    <row r="800" spans="1:84" ht="13.2">
      <c r="A800" s="96"/>
      <c r="B800" s="96"/>
      <c r="C800" s="96"/>
      <c r="D800" s="96"/>
      <c r="E800" s="96"/>
      <c r="F800" s="124"/>
      <c r="G800" s="96"/>
      <c r="H800" s="96"/>
      <c r="I800" s="96"/>
      <c r="J800" s="96"/>
      <c r="K800" s="96"/>
      <c r="L800" s="96"/>
      <c r="M800" s="96"/>
      <c r="N800" s="96"/>
      <c r="O800" s="96"/>
      <c r="P800" s="96"/>
      <c r="Q800" s="96"/>
      <c r="R800" s="96"/>
      <c r="S800" s="96"/>
      <c r="T800" s="96"/>
      <c r="U800" s="96"/>
      <c r="V800" s="96"/>
      <c r="W800" s="96"/>
      <c r="X800" s="96"/>
      <c r="Y800" s="96"/>
      <c r="Z800" s="96"/>
      <c r="AA800" s="96"/>
      <c r="AB800" s="96"/>
      <c r="AC800" s="96"/>
      <c r="AD800" s="96"/>
      <c r="AE800" s="96"/>
      <c r="AF800" s="96"/>
      <c r="AG800" s="96"/>
      <c r="AH800" s="96"/>
      <c r="AI800" s="96"/>
      <c r="AJ800" s="96"/>
      <c r="AK800" s="96"/>
      <c r="AL800" s="96"/>
      <c r="AM800" s="262"/>
      <c r="AN800" s="96"/>
      <c r="AO800" s="264"/>
      <c r="AP800" s="96"/>
      <c r="AQ800" s="96"/>
      <c r="AR800" s="96"/>
      <c r="AS800" s="96"/>
      <c r="AT800" s="96"/>
      <c r="AU800" s="96"/>
      <c r="AV800" s="96"/>
      <c r="AW800" s="96"/>
      <c r="AX800" s="96"/>
      <c r="AY800" s="96"/>
      <c r="AZ800" s="96"/>
      <c r="BA800" s="96"/>
      <c r="BB800" s="96"/>
      <c r="BC800" s="96"/>
      <c r="BD800" s="96"/>
      <c r="BE800" s="96"/>
      <c r="BF800" s="96"/>
      <c r="BG800" s="96"/>
      <c r="BH800" s="96"/>
      <c r="BI800" s="96"/>
      <c r="BJ800" s="96"/>
      <c r="BK800" s="96"/>
      <c r="BL800" s="96"/>
      <c r="BM800" s="96"/>
      <c r="BN800" s="96"/>
      <c r="BO800" s="96"/>
      <c r="BP800" s="96"/>
      <c r="BQ800" s="96"/>
      <c r="BR800" s="96"/>
      <c r="BS800" s="96"/>
      <c r="BT800" s="96"/>
      <c r="BU800" s="96"/>
      <c r="BV800" s="96"/>
      <c r="BW800" s="96"/>
      <c r="BX800" s="96"/>
      <c r="BY800" s="96"/>
      <c r="BZ800" s="96"/>
      <c r="CA800" s="96"/>
      <c r="CB800" s="96"/>
      <c r="CC800" s="96"/>
      <c r="CD800" s="96"/>
      <c r="CE800" s="96"/>
      <c r="CF800" s="96"/>
    </row>
    <row r="801" spans="1:84" ht="13.2">
      <c r="A801" s="96"/>
      <c r="B801" s="96"/>
      <c r="C801" s="96"/>
      <c r="D801" s="96"/>
      <c r="E801" s="96"/>
      <c r="F801" s="124"/>
      <c r="G801" s="96"/>
      <c r="H801" s="96"/>
      <c r="I801" s="96"/>
      <c r="J801" s="96"/>
      <c r="K801" s="96"/>
      <c r="L801" s="96"/>
      <c r="M801" s="96"/>
      <c r="N801" s="96"/>
      <c r="O801" s="96"/>
      <c r="P801" s="96"/>
      <c r="Q801" s="96"/>
      <c r="R801" s="96"/>
      <c r="S801" s="96"/>
      <c r="T801" s="96"/>
      <c r="U801" s="96"/>
      <c r="V801" s="96"/>
      <c r="W801" s="96"/>
      <c r="X801" s="96"/>
      <c r="Y801" s="96"/>
      <c r="Z801" s="96"/>
      <c r="AA801" s="96"/>
      <c r="AB801" s="96"/>
      <c r="AC801" s="96"/>
      <c r="AD801" s="96"/>
      <c r="AE801" s="96"/>
      <c r="AF801" s="96"/>
      <c r="AG801" s="96"/>
      <c r="AH801" s="96"/>
      <c r="AI801" s="96"/>
      <c r="AJ801" s="96"/>
      <c r="AK801" s="96"/>
      <c r="AL801" s="96"/>
      <c r="AM801" s="262"/>
      <c r="AN801" s="96"/>
      <c r="AO801" s="264"/>
      <c r="AP801" s="96"/>
      <c r="AQ801" s="96"/>
      <c r="AR801" s="96"/>
      <c r="AS801" s="96"/>
      <c r="AT801" s="96"/>
      <c r="AU801" s="96"/>
      <c r="AV801" s="96"/>
      <c r="AW801" s="96"/>
      <c r="AX801" s="96"/>
      <c r="AY801" s="96"/>
      <c r="AZ801" s="96"/>
      <c r="BA801" s="96"/>
      <c r="BB801" s="96"/>
      <c r="BC801" s="96"/>
      <c r="BD801" s="96"/>
      <c r="BE801" s="96"/>
      <c r="BF801" s="96"/>
      <c r="BG801" s="96"/>
      <c r="BH801" s="96"/>
      <c r="BI801" s="96"/>
      <c r="BJ801" s="96"/>
      <c r="BK801" s="96"/>
      <c r="BL801" s="96"/>
      <c r="BM801" s="96"/>
      <c r="BN801" s="96"/>
      <c r="BO801" s="96"/>
      <c r="BP801" s="96"/>
      <c r="BQ801" s="96"/>
      <c r="BR801" s="96"/>
      <c r="BS801" s="96"/>
      <c r="BT801" s="96"/>
      <c r="BU801" s="96"/>
      <c r="BV801" s="96"/>
      <c r="BW801" s="96"/>
      <c r="BX801" s="96"/>
      <c r="BY801" s="96"/>
      <c r="BZ801" s="96"/>
      <c r="CA801" s="96"/>
      <c r="CB801" s="96"/>
      <c r="CC801" s="96"/>
      <c r="CD801" s="96"/>
      <c r="CE801" s="96"/>
      <c r="CF801" s="96"/>
    </row>
    <row r="802" spans="1:84" ht="13.2">
      <c r="A802" s="96"/>
      <c r="B802" s="96"/>
      <c r="C802" s="96"/>
      <c r="D802" s="96"/>
      <c r="E802" s="96"/>
      <c r="F802" s="124"/>
      <c r="G802" s="96"/>
      <c r="H802" s="96"/>
      <c r="I802" s="96"/>
      <c r="J802" s="96"/>
      <c r="K802" s="96"/>
      <c r="L802" s="96"/>
      <c r="M802" s="96"/>
      <c r="N802" s="96"/>
      <c r="O802" s="96"/>
      <c r="P802" s="96"/>
      <c r="Q802" s="96"/>
      <c r="R802" s="96"/>
      <c r="S802" s="96"/>
      <c r="T802" s="96"/>
      <c r="U802" s="96"/>
      <c r="V802" s="96"/>
      <c r="W802" s="96"/>
      <c r="X802" s="96"/>
      <c r="Y802" s="96"/>
      <c r="Z802" s="96"/>
      <c r="AA802" s="96"/>
      <c r="AB802" s="96"/>
      <c r="AC802" s="96"/>
      <c r="AD802" s="96"/>
      <c r="AE802" s="96"/>
      <c r="AF802" s="96"/>
      <c r="AG802" s="96"/>
      <c r="AH802" s="96"/>
      <c r="AI802" s="96"/>
      <c r="AJ802" s="96"/>
      <c r="AK802" s="96"/>
      <c r="AL802" s="96"/>
      <c r="AM802" s="262"/>
      <c r="AN802" s="96"/>
      <c r="AO802" s="264"/>
      <c r="AP802" s="96"/>
      <c r="AQ802" s="96"/>
      <c r="AR802" s="96"/>
      <c r="AS802" s="96"/>
      <c r="AT802" s="96"/>
      <c r="AU802" s="96"/>
      <c r="AV802" s="96"/>
      <c r="AW802" s="96"/>
      <c r="AX802" s="96"/>
      <c r="AY802" s="96"/>
      <c r="AZ802" s="96"/>
      <c r="BA802" s="96"/>
      <c r="BB802" s="96"/>
      <c r="BC802" s="96"/>
      <c r="BD802" s="96"/>
      <c r="BE802" s="96"/>
      <c r="BF802" s="96"/>
      <c r="BG802" s="96"/>
      <c r="BH802" s="96"/>
      <c r="BI802" s="96"/>
      <c r="BJ802" s="96"/>
      <c r="BK802" s="96"/>
      <c r="BL802" s="96"/>
      <c r="BM802" s="96"/>
      <c r="BN802" s="96"/>
      <c r="BO802" s="96"/>
      <c r="BP802" s="96"/>
      <c r="BQ802" s="96"/>
      <c r="BR802" s="96"/>
      <c r="BS802" s="96"/>
      <c r="BT802" s="96"/>
      <c r="BU802" s="96"/>
      <c r="BV802" s="96"/>
      <c r="BW802" s="96"/>
      <c r="BX802" s="96"/>
      <c r="BY802" s="96"/>
      <c r="BZ802" s="96"/>
      <c r="CA802" s="96"/>
      <c r="CB802" s="96"/>
      <c r="CC802" s="96"/>
      <c r="CD802" s="96"/>
      <c r="CE802" s="96"/>
      <c r="CF802" s="96"/>
    </row>
    <row r="803" spans="1:84" ht="13.2">
      <c r="A803" s="96"/>
      <c r="B803" s="96"/>
      <c r="C803" s="96"/>
      <c r="D803" s="96"/>
      <c r="E803" s="96"/>
      <c r="F803" s="124"/>
      <c r="G803" s="96"/>
      <c r="H803" s="96"/>
      <c r="I803" s="96"/>
      <c r="J803" s="96"/>
      <c r="K803" s="96"/>
      <c r="L803" s="96"/>
      <c r="M803" s="96"/>
      <c r="N803" s="96"/>
      <c r="O803" s="96"/>
      <c r="P803" s="96"/>
      <c r="Q803" s="96"/>
      <c r="R803" s="96"/>
      <c r="S803" s="96"/>
      <c r="T803" s="96"/>
      <c r="U803" s="96"/>
      <c r="V803" s="96"/>
      <c r="W803" s="96"/>
      <c r="X803" s="96"/>
      <c r="Y803" s="96"/>
      <c r="Z803" s="96"/>
      <c r="AA803" s="96"/>
      <c r="AB803" s="96"/>
      <c r="AC803" s="96"/>
      <c r="AD803" s="96"/>
      <c r="AE803" s="96"/>
      <c r="AF803" s="96"/>
      <c r="AG803" s="96"/>
      <c r="AH803" s="96"/>
      <c r="AI803" s="96"/>
      <c r="AJ803" s="96"/>
      <c r="AK803" s="96"/>
      <c r="AL803" s="96"/>
      <c r="AM803" s="262"/>
      <c r="AN803" s="96"/>
      <c r="AO803" s="264"/>
      <c r="AP803" s="96"/>
      <c r="AQ803" s="96"/>
      <c r="AR803" s="96"/>
      <c r="AS803" s="96"/>
      <c r="AT803" s="96"/>
      <c r="AU803" s="96"/>
      <c r="AV803" s="96"/>
      <c r="AW803" s="96"/>
      <c r="AX803" s="96"/>
      <c r="AY803" s="96"/>
      <c r="AZ803" s="96"/>
      <c r="BA803" s="96"/>
      <c r="BB803" s="96"/>
      <c r="BC803" s="96"/>
      <c r="BD803" s="96"/>
      <c r="BE803" s="96"/>
      <c r="BF803" s="96"/>
      <c r="BG803" s="96"/>
      <c r="BH803" s="96"/>
      <c r="BI803" s="96"/>
      <c r="BJ803" s="96"/>
      <c r="BK803" s="96"/>
      <c r="BL803" s="96"/>
      <c r="BM803" s="96"/>
      <c r="BN803" s="96"/>
      <c r="BO803" s="96"/>
      <c r="BP803" s="96"/>
      <c r="BQ803" s="96"/>
      <c r="BR803" s="96"/>
      <c r="BS803" s="96"/>
      <c r="BT803" s="96"/>
      <c r="BU803" s="96"/>
      <c r="BV803" s="96"/>
      <c r="BW803" s="96"/>
      <c r="BX803" s="96"/>
      <c r="BY803" s="96"/>
      <c r="BZ803" s="96"/>
      <c r="CA803" s="96"/>
      <c r="CB803" s="96"/>
      <c r="CC803" s="96"/>
      <c r="CD803" s="96"/>
      <c r="CE803" s="96"/>
      <c r="CF803" s="96"/>
    </row>
    <row r="804" spans="1:84" ht="13.2">
      <c r="A804" s="96"/>
      <c r="B804" s="96"/>
      <c r="C804" s="96"/>
      <c r="D804" s="96"/>
      <c r="E804" s="96"/>
      <c r="F804" s="124"/>
      <c r="G804" s="96"/>
      <c r="H804" s="96"/>
      <c r="I804" s="96"/>
      <c r="J804" s="96"/>
      <c r="K804" s="96"/>
      <c r="L804" s="96"/>
      <c r="M804" s="96"/>
      <c r="N804" s="96"/>
      <c r="O804" s="96"/>
      <c r="P804" s="96"/>
      <c r="Q804" s="96"/>
      <c r="R804" s="96"/>
      <c r="S804" s="96"/>
      <c r="T804" s="96"/>
      <c r="U804" s="96"/>
      <c r="V804" s="96"/>
      <c r="W804" s="96"/>
      <c r="X804" s="96"/>
      <c r="Y804" s="96"/>
      <c r="Z804" s="96"/>
      <c r="AA804" s="96"/>
      <c r="AB804" s="96"/>
      <c r="AC804" s="96"/>
      <c r="AD804" s="96"/>
      <c r="AE804" s="96"/>
      <c r="AF804" s="96"/>
      <c r="AG804" s="96"/>
      <c r="AH804" s="96"/>
      <c r="AI804" s="96"/>
      <c r="AJ804" s="96"/>
      <c r="AK804" s="96"/>
      <c r="AL804" s="96"/>
      <c r="AM804" s="262"/>
      <c r="AN804" s="96"/>
      <c r="AO804" s="264"/>
      <c r="AP804" s="96"/>
      <c r="AQ804" s="96"/>
      <c r="AR804" s="96"/>
      <c r="AS804" s="96"/>
      <c r="AT804" s="96"/>
      <c r="AU804" s="96"/>
      <c r="AV804" s="96"/>
      <c r="AW804" s="96"/>
      <c r="AX804" s="96"/>
      <c r="AY804" s="96"/>
      <c r="AZ804" s="96"/>
      <c r="BA804" s="96"/>
      <c r="BB804" s="96"/>
      <c r="BC804" s="96"/>
      <c r="BD804" s="96"/>
      <c r="BE804" s="96"/>
      <c r="BF804" s="96"/>
      <c r="BG804" s="96"/>
      <c r="BH804" s="96"/>
      <c r="BI804" s="96"/>
      <c r="BJ804" s="96"/>
      <c r="BK804" s="96"/>
      <c r="BL804" s="96"/>
      <c r="BM804" s="96"/>
      <c r="BN804" s="96"/>
      <c r="BO804" s="96"/>
      <c r="BP804" s="96"/>
      <c r="BQ804" s="96"/>
      <c r="BR804" s="96"/>
      <c r="BS804" s="96"/>
      <c r="BT804" s="96"/>
      <c r="BU804" s="96"/>
      <c r="BV804" s="96"/>
      <c r="BW804" s="96"/>
      <c r="BX804" s="96"/>
      <c r="BY804" s="96"/>
      <c r="BZ804" s="96"/>
      <c r="CA804" s="96"/>
      <c r="CB804" s="96"/>
      <c r="CC804" s="96"/>
      <c r="CD804" s="96"/>
      <c r="CE804" s="96"/>
      <c r="CF804" s="96"/>
    </row>
    <row r="805" spans="1:84" ht="13.2">
      <c r="A805" s="96"/>
      <c r="B805" s="96"/>
      <c r="C805" s="96"/>
      <c r="D805" s="96"/>
      <c r="E805" s="96"/>
      <c r="F805" s="124"/>
      <c r="G805" s="96"/>
      <c r="H805" s="96"/>
      <c r="I805" s="96"/>
      <c r="J805" s="96"/>
      <c r="K805" s="96"/>
      <c r="L805" s="96"/>
      <c r="M805" s="96"/>
      <c r="N805" s="96"/>
      <c r="O805" s="96"/>
      <c r="P805" s="96"/>
      <c r="Q805" s="96"/>
      <c r="R805" s="96"/>
      <c r="S805" s="96"/>
      <c r="T805" s="96"/>
      <c r="U805" s="96"/>
      <c r="V805" s="96"/>
      <c r="W805" s="96"/>
      <c r="X805" s="96"/>
      <c r="Y805" s="96"/>
      <c r="Z805" s="96"/>
      <c r="AA805" s="96"/>
      <c r="AB805" s="96"/>
      <c r="AC805" s="96"/>
      <c r="AD805" s="96"/>
      <c r="AE805" s="96"/>
      <c r="AF805" s="96"/>
      <c r="AG805" s="96"/>
      <c r="AH805" s="96"/>
      <c r="AI805" s="96"/>
      <c r="AJ805" s="96"/>
      <c r="AK805" s="96"/>
      <c r="AL805" s="96"/>
      <c r="AM805" s="262"/>
      <c r="AN805" s="96"/>
      <c r="AO805" s="264"/>
      <c r="AP805" s="96"/>
      <c r="AQ805" s="96"/>
      <c r="AR805" s="96"/>
      <c r="AS805" s="96"/>
      <c r="AT805" s="96"/>
      <c r="AU805" s="96"/>
      <c r="AV805" s="96"/>
      <c r="AW805" s="96"/>
      <c r="AX805" s="96"/>
      <c r="AY805" s="96"/>
      <c r="AZ805" s="96"/>
      <c r="BA805" s="96"/>
      <c r="BB805" s="96"/>
      <c r="BC805" s="96"/>
      <c r="BD805" s="96"/>
      <c r="BE805" s="96"/>
      <c r="BF805" s="96"/>
      <c r="BG805" s="96"/>
      <c r="BH805" s="96"/>
      <c r="BI805" s="96"/>
      <c r="BJ805" s="96"/>
      <c r="BK805" s="96"/>
      <c r="BL805" s="96"/>
      <c r="BM805" s="96"/>
      <c r="BN805" s="96"/>
      <c r="BO805" s="96"/>
      <c r="BP805" s="96"/>
      <c r="BQ805" s="96"/>
      <c r="BR805" s="96"/>
      <c r="BS805" s="96"/>
      <c r="BT805" s="96"/>
      <c r="BU805" s="96"/>
      <c r="BV805" s="96"/>
      <c r="BW805" s="96"/>
      <c r="BX805" s="96"/>
      <c r="BY805" s="96"/>
      <c r="BZ805" s="96"/>
      <c r="CA805" s="96"/>
      <c r="CB805" s="96"/>
      <c r="CC805" s="96"/>
      <c r="CD805" s="96"/>
      <c r="CE805" s="96"/>
      <c r="CF805" s="96"/>
    </row>
    <row r="806" spans="1:84" ht="13.2">
      <c r="A806" s="96"/>
      <c r="B806" s="96"/>
      <c r="C806" s="96"/>
      <c r="D806" s="96"/>
      <c r="E806" s="96"/>
      <c r="F806" s="124"/>
      <c r="G806" s="96"/>
      <c r="H806" s="96"/>
      <c r="I806" s="96"/>
      <c r="J806" s="96"/>
      <c r="K806" s="96"/>
      <c r="L806" s="96"/>
      <c r="M806" s="96"/>
      <c r="N806" s="96"/>
      <c r="O806" s="96"/>
      <c r="P806" s="96"/>
      <c r="Q806" s="96"/>
      <c r="R806" s="96"/>
      <c r="S806" s="96"/>
      <c r="T806" s="96"/>
      <c r="U806" s="96"/>
      <c r="V806" s="96"/>
      <c r="W806" s="96"/>
      <c r="X806" s="96"/>
      <c r="Y806" s="96"/>
      <c r="Z806" s="96"/>
      <c r="AA806" s="96"/>
      <c r="AB806" s="96"/>
      <c r="AC806" s="96"/>
      <c r="AD806" s="96"/>
      <c r="AE806" s="96"/>
      <c r="AF806" s="96"/>
      <c r="AG806" s="96"/>
      <c r="AH806" s="96"/>
      <c r="AI806" s="96"/>
      <c r="AJ806" s="96"/>
      <c r="AK806" s="96"/>
      <c r="AL806" s="96"/>
      <c r="AM806" s="262"/>
      <c r="AN806" s="96"/>
      <c r="AO806" s="264"/>
      <c r="AP806" s="96"/>
      <c r="AQ806" s="96"/>
      <c r="AR806" s="96"/>
      <c r="AS806" s="96"/>
      <c r="AT806" s="96"/>
      <c r="AU806" s="96"/>
      <c r="AV806" s="96"/>
      <c r="AW806" s="96"/>
      <c r="AX806" s="96"/>
      <c r="AY806" s="96"/>
      <c r="AZ806" s="96"/>
      <c r="BA806" s="96"/>
      <c r="BB806" s="96"/>
      <c r="BC806" s="96"/>
      <c r="BD806" s="96"/>
      <c r="BE806" s="96"/>
      <c r="BF806" s="96"/>
      <c r="BG806" s="96"/>
      <c r="BH806" s="96"/>
      <c r="BI806" s="96"/>
      <c r="BJ806" s="96"/>
      <c r="BK806" s="96"/>
      <c r="BL806" s="96"/>
      <c r="BM806" s="96"/>
      <c r="BN806" s="96"/>
      <c r="BO806" s="96"/>
      <c r="BP806" s="96"/>
      <c r="BQ806" s="96"/>
      <c r="BR806" s="96"/>
      <c r="BS806" s="96"/>
      <c r="BT806" s="96"/>
      <c r="BU806" s="96"/>
      <c r="BV806" s="96"/>
      <c r="BW806" s="96"/>
      <c r="BX806" s="96"/>
      <c r="BY806" s="96"/>
      <c r="BZ806" s="96"/>
      <c r="CA806" s="96"/>
      <c r="CB806" s="96"/>
      <c r="CC806" s="96"/>
      <c r="CD806" s="96"/>
      <c r="CE806" s="96"/>
      <c r="CF806" s="96"/>
    </row>
    <row r="807" spans="1:84" ht="13.2">
      <c r="A807" s="96"/>
      <c r="B807" s="96"/>
      <c r="C807" s="96"/>
      <c r="D807" s="96"/>
      <c r="E807" s="96"/>
      <c r="F807" s="124"/>
      <c r="G807" s="96"/>
      <c r="H807" s="96"/>
      <c r="I807" s="96"/>
      <c r="J807" s="96"/>
      <c r="K807" s="96"/>
      <c r="L807" s="96"/>
      <c r="M807" s="96"/>
      <c r="N807" s="96"/>
      <c r="O807" s="96"/>
      <c r="P807" s="96"/>
      <c r="Q807" s="96"/>
      <c r="R807" s="96"/>
      <c r="S807" s="96"/>
      <c r="T807" s="96"/>
      <c r="U807" s="96"/>
      <c r="V807" s="96"/>
      <c r="W807" s="96"/>
      <c r="X807" s="96"/>
      <c r="Y807" s="96"/>
      <c r="Z807" s="96"/>
      <c r="AA807" s="96"/>
      <c r="AB807" s="96"/>
      <c r="AC807" s="96"/>
      <c r="AD807" s="96"/>
      <c r="AE807" s="96"/>
      <c r="AF807" s="96"/>
      <c r="AG807" s="96"/>
      <c r="AH807" s="96"/>
      <c r="AI807" s="96"/>
      <c r="AJ807" s="96"/>
      <c r="AK807" s="96"/>
      <c r="AL807" s="96"/>
      <c r="AM807" s="262"/>
      <c r="AN807" s="96"/>
      <c r="AO807" s="264"/>
      <c r="AP807" s="96"/>
      <c r="AQ807" s="96"/>
      <c r="AR807" s="96"/>
      <c r="AS807" s="96"/>
      <c r="AT807" s="96"/>
      <c r="AU807" s="96"/>
      <c r="AV807" s="96"/>
      <c r="AW807" s="96"/>
      <c r="AX807" s="96"/>
      <c r="AY807" s="96"/>
      <c r="AZ807" s="96"/>
      <c r="BA807" s="96"/>
      <c r="BB807" s="96"/>
      <c r="BC807" s="96"/>
      <c r="BD807" s="96"/>
      <c r="BE807" s="96"/>
      <c r="BF807" s="96"/>
      <c r="BG807" s="96"/>
      <c r="BH807" s="96"/>
      <c r="BI807" s="96"/>
      <c r="BJ807" s="96"/>
      <c r="BK807" s="96"/>
      <c r="BL807" s="96"/>
      <c r="BM807" s="96"/>
      <c r="BN807" s="96"/>
      <c r="BO807" s="96"/>
      <c r="BP807" s="96"/>
      <c r="BQ807" s="96"/>
      <c r="BR807" s="96"/>
      <c r="BS807" s="96"/>
      <c r="BT807" s="96"/>
      <c r="BU807" s="96"/>
      <c r="BV807" s="96"/>
      <c r="BW807" s="96"/>
      <c r="BX807" s="96"/>
      <c r="BY807" s="96"/>
      <c r="BZ807" s="96"/>
      <c r="CA807" s="96"/>
      <c r="CB807" s="96"/>
      <c r="CC807" s="96"/>
      <c r="CD807" s="96"/>
      <c r="CE807" s="96"/>
      <c r="CF807" s="96"/>
    </row>
    <row r="808" spans="1:84" ht="13.2">
      <c r="A808" s="96"/>
      <c r="B808" s="96"/>
      <c r="C808" s="96"/>
      <c r="D808" s="96"/>
      <c r="E808" s="96"/>
      <c r="F808" s="124"/>
      <c r="G808" s="96"/>
      <c r="H808" s="96"/>
      <c r="I808" s="96"/>
      <c r="J808" s="96"/>
      <c r="K808" s="96"/>
      <c r="L808" s="96"/>
      <c r="M808" s="96"/>
      <c r="N808" s="96"/>
      <c r="O808" s="96"/>
      <c r="P808" s="96"/>
      <c r="Q808" s="96"/>
      <c r="R808" s="96"/>
      <c r="S808" s="96"/>
      <c r="T808" s="96"/>
      <c r="U808" s="96"/>
      <c r="V808" s="96"/>
      <c r="W808" s="96"/>
      <c r="X808" s="96"/>
      <c r="Y808" s="96"/>
      <c r="Z808" s="96"/>
      <c r="AA808" s="96"/>
      <c r="AB808" s="96"/>
      <c r="AC808" s="96"/>
      <c r="AD808" s="96"/>
      <c r="AE808" s="96"/>
      <c r="AF808" s="96"/>
      <c r="AG808" s="96"/>
      <c r="AH808" s="96"/>
      <c r="AI808" s="96"/>
      <c r="AJ808" s="96"/>
      <c r="AK808" s="96"/>
      <c r="AL808" s="96"/>
      <c r="AM808" s="262"/>
      <c r="AN808" s="96"/>
      <c r="AO808" s="264"/>
      <c r="AP808" s="96"/>
      <c r="AQ808" s="96"/>
      <c r="AR808" s="96"/>
      <c r="AS808" s="96"/>
      <c r="AT808" s="96"/>
      <c r="AU808" s="96"/>
      <c r="AV808" s="96"/>
      <c r="AW808" s="96"/>
      <c r="AX808" s="96"/>
      <c r="AY808" s="96"/>
      <c r="AZ808" s="96"/>
      <c r="BA808" s="96"/>
      <c r="BB808" s="96"/>
      <c r="BC808" s="96"/>
      <c r="BD808" s="96"/>
      <c r="BE808" s="96"/>
      <c r="BF808" s="96"/>
      <c r="BG808" s="96"/>
      <c r="BH808" s="96"/>
      <c r="BI808" s="96"/>
      <c r="BJ808" s="96"/>
      <c r="BK808" s="96"/>
      <c r="BL808" s="96"/>
      <c r="BM808" s="96"/>
      <c r="BN808" s="96"/>
      <c r="BO808" s="96"/>
      <c r="BP808" s="96"/>
      <c r="BQ808" s="96"/>
      <c r="BR808" s="96"/>
      <c r="BS808" s="96"/>
      <c r="BT808" s="96"/>
      <c r="BU808" s="96"/>
      <c r="BV808" s="96"/>
      <c r="BW808" s="96"/>
      <c r="BX808" s="96"/>
      <c r="BY808" s="96"/>
      <c r="BZ808" s="96"/>
      <c r="CA808" s="96"/>
      <c r="CB808" s="96"/>
      <c r="CC808" s="96"/>
      <c r="CD808" s="96"/>
      <c r="CE808" s="96"/>
      <c r="CF808" s="96"/>
    </row>
    <row r="809" spans="1:84" ht="13.2">
      <c r="A809" s="96"/>
      <c r="B809" s="96"/>
      <c r="C809" s="96"/>
      <c r="D809" s="96"/>
      <c r="E809" s="96"/>
      <c r="F809" s="124"/>
      <c r="G809" s="96"/>
      <c r="H809" s="96"/>
      <c r="I809" s="96"/>
      <c r="J809" s="96"/>
      <c r="K809" s="96"/>
      <c r="L809" s="96"/>
      <c r="M809" s="96"/>
      <c r="N809" s="96"/>
      <c r="O809" s="96"/>
      <c r="P809" s="96"/>
      <c r="Q809" s="96"/>
      <c r="R809" s="96"/>
      <c r="S809" s="96"/>
      <c r="T809" s="96"/>
      <c r="U809" s="96"/>
      <c r="V809" s="96"/>
      <c r="W809" s="96"/>
      <c r="X809" s="96"/>
      <c r="Y809" s="96"/>
      <c r="Z809" s="96"/>
      <c r="AA809" s="96"/>
      <c r="AB809" s="96"/>
      <c r="AC809" s="96"/>
      <c r="AD809" s="96"/>
      <c r="AE809" s="96"/>
      <c r="AF809" s="96"/>
      <c r="AG809" s="96"/>
      <c r="AH809" s="96"/>
      <c r="AI809" s="96"/>
      <c r="AJ809" s="96"/>
      <c r="AK809" s="96"/>
      <c r="AL809" s="96"/>
      <c r="AM809" s="262"/>
      <c r="AN809" s="96"/>
      <c r="AO809" s="264"/>
      <c r="AP809" s="96"/>
      <c r="AQ809" s="96"/>
      <c r="AR809" s="96"/>
      <c r="AS809" s="96"/>
      <c r="AT809" s="96"/>
      <c r="AU809" s="96"/>
      <c r="AV809" s="96"/>
      <c r="AW809" s="96"/>
      <c r="AX809" s="96"/>
      <c r="AY809" s="96"/>
      <c r="AZ809" s="96"/>
      <c r="BA809" s="96"/>
      <c r="BB809" s="96"/>
      <c r="BC809" s="96"/>
      <c r="BD809" s="96"/>
      <c r="BE809" s="96"/>
      <c r="BF809" s="96"/>
      <c r="BG809" s="96"/>
      <c r="BH809" s="96"/>
      <c r="BI809" s="96"/>
      <c r="BJ809" s="96"/>
      <c r="BK809" s="96"/>
      <c r="BL809" s="96"/>
      <c r="BM809" s="96"/>
      <c r="BN809" s="96"/>
      <c r="BO809" s="96"/>
      <c r="BP809" s="96"/>
      <c r="BQ809" s="96"/>
      <c r="BR809" s="96"/>
      <c r="BS809" s="96"/>
      <c r="BT809" s="96"/>
      <c r="BU809" s="96"/>
      <c r="BV809" s="96"/>
      <c r="BW809" s="96"/>
      <c r="BX809" s="96"/>
      <c r="BY809" s="96"/>
      <c r="BZ809" s="96"/>
      <c r="CA809" s="96"/>
      <c r="CB809" s="96"/>
      <c r="CC809" s="96"/>
      <c r="CD809" s="96"/>
      <c r="CE809" s="96"/>
      <c r="CF809" s="96"/>
    </row>
    <row r="810" spans="1:84" ht="13.2">
      <c r="A810" s="96"/>
      <c r="B810" s="96"/>
      <c r="C810" s="96"/>
      <c r="D810" s="96"/>
      <c r="E810" s="96"/>
      <c r="F810" s="124"/>
      <c r="G810" s="96"/>
      <c r="H810" s="96"/>
      <c r="I810" s="96"/>
      <c r="J810" s="96"/>
      <c r="K810" s="96"/>
      <c r="L810" s="96"/>
      <c r="M810" s="96"/>
      <c r="N810" s="96"/>
      <c r="O810" s="96"/>
      <c r="P810" s="96"/>
      <c r="Q810" s="96"/>
      <c r="R810" s="96"/>
      <c r="S810" s="96"/>
      <c r="T810" s="96"/>
      <c r="U810" s="96"/>
      <c r="V810" s="96"/>
      <c r="W810" s="96"/>
      <c r="X810" s="96"/>
      <c r="Y810" s="96"/>
      <c r="Z810" s="96"/>
      <c r="AA810" s="96"/>
      <c r="AB810" s="96"/>
      <c r="AC810" s="96"/>
      <c r="AD810" s="96"/>
      <c r="AE810" s="96"/>
      <c r="AF810" s="96"/>
      <c r="AG810" s="96"/>
      <c r="AH810" s="96"/>
      <c r="AI810" s="96"/>
      <c r="AJ810" s="96"/>
      <c r="AK810" s="96"/>
      <c r="AL810" s="96"/>
      <c r="AM810" s="262"/>
      <c r="AN810" s="96"/>
      <c r="AO810" s="264"/>
      <c r="AP810" s="96"/>
      <c r="AQ810" s="96"/>
      <c r="AR810" s="96"/>
      <c r="AS810" s="96"/>
      <c r="AT810" s="96"/>
      <c r="AU810" s="96"/>
      <c r="AV810" s="96"/>
      <c r="AW810" s="96"/>
      <c r="AX810" s="96"/>
      <c r="AY810" s="96"/>
      <c r="AZ810" s="96"/>
      <c r="BA810" s="96"/>
      <c r="BB810" s="96"/>
      <c r="BC810" s="96"/>
      <c r="BD810" s="96"/>
      <c r="BE810" s="96"/>
      <c r="BF810" s="96"/>
      <c r="BG810" s="96"/>
      <c r="BH810" s="96"/>
      <c r="BI810" s="96"/>
      <c r="BJ810" s="96"/>
      <c r="BK810" s="96"/>
      <c r="BL810" s="96"/>
      <c r="BM810" s="96"/>
      <c r="BN810" s="96"/>
      <c r="BO810" s="96"/>
      <c r="BP810" s="96"/>
      <c r="BQ810" s="96"/>
      <c r="BR810" s="96"/>
      <c r="BS810" s="96"/>
      <c r="BT810" s="96"/>
      <c r="BU810" s="96"/>
      <c r="BV810" s="96"/>
      <c r="BW810" s="96"/>
      <c r="BX810" s="96"/>
      <c r="BY810" s="96"/>
      <c r="BZ810" s="96"/>
      <c r="CA810" s="96"/>
      <c r="CB810" s="96"/>
      <c r="CC810" s="96"/>
      <c r="CD810" s="96"/>
      <c r="CE810" s="96"/>
      <c r="CF810" s="96"/>
    </row>
    <row r="811" spans="1:84" ht="13.2">
      <c r="A811" s="96"/>
      <c r="B811" s="96"/>
      <c r="C811" s="96"/>
      <c r="D811" s="96"/>
      <c r="E811" s="96"/>
      <c r="F811" s="124"/>
      <c r="G811" s="96"/>
      <c r="H811" s="96"/>
      <c r="I811" s="96"/>
      <c r="J811" s="96"/>
      <c r="K811" s="96"/>
      <c r="L811" s="96"/>
      <c r="M811" s="96"/>
      <c r="N811" s="96"/>
      <c r="O811" s="96"/>
      <c r="P811" s="96"/>
      <c r="Q811" s="96"/>
      <c r="R811" s="96"/>
      <c r="S811" s="96"/>
      <c r="T811" s="96"/>
      <c r="U811" s="96"/>
      <c r="V811" s="96"/>
      <c r="W811" s="96"/>
      <c r="X811" s="96"/>
      <c r="Y811" s="96"/>
      <c r="Z811" s="96"/>
      <c r="AA811" s="96"/>
      <c r="AB811" s="96"/>
      <c r="AC811" s="96"/>
      <c r="AD811" s="96"/>
      <c r="AE811" s="96"/>
      <c r="AF811" s="96"/>
      <c r="AG811" s="96"/>
      <c r="AH811" s="96"/>
      <c r="AI811" s="96"/>
      <c r="AJ811" s="96"/>
      <c r="AK811" s="96"/>
      <c r="AL811" s="96"/>
      <c r="AM811" s="262"/>
      <c r="AN811" s="96"/>
      <c r="AO811" s="264"/>
      <c r="AP811" s="96"/>
      <c r="AQ811" s="96"/>
      <c r="AR811" s="96"/>
      <c r="AS811" s="96"/>
      <c r="AT811" s="96"/>
      <c r="AU811" s="96"/>
      <c r="AV811" s="96"/>
      <c r="AW811" s="96"/>
      <c r="AX811" s="96"/>
      <c r="AY811" s="96"/>
      <c r="AZ811" s="96"/>
      <c r="BA811" s="96"/>
      <c r="BB811" s="96"/>
      <c r="BC811" s="96"/>
      <c r="BD811" s="96"/>
      <c r="BE811" s="96"/>
      <c r="BF811" s="96"/>
      <c r="BG811" s="96"/>
      <c r="BH811" s="96"/>
      <c r="BI811" s="96"/>
      <c r="BJ811" s="96"/>
      <c r="BK811" s="96"/>
      <c r="BL811" s="96"/>
      <c r="BM811" s="96"/>
      <c r="BN811" s="96"/>
      <c r="BO811" s="96"/>
      <c r="BP811" s="96"/>
      <c r="BQ811" s="96"/>
      <c r="BR811" s="96"/>
      <c r="BS811" s="96"/>
      <c r="BT811" s="96"/>
      <c r="BU811" s="96"/>
      <c r="BV811" s="96"/>
      <c r="BW811" s="96"/>
      <c r="BX811" s="96"/>
      <c r="BY811" s="96"/>
      <c r="BZ811" s="96"/>
      <c r="CA811" s="96"/>
      <c r="CB811" s="96"/>
      <c r="CC811" s="96"/>
      <c r="CD811" s="96"/>
      <c r="CE811" s="96"/>
      <c r="CF811" s="96"/>
    </row>
    <row r="812" spans="1:84" ht="13.2">
      <c r="A812" s="96"/>
      <c r="B812" s="96"/>
      <c r="C812" s="96"/>
      <c r="D812" s="96"/>
      <c r="E812" s="96"/>
      <c r="F812" s="124"/>
      <c r="G812" s="96"/>
      <c r="H812" s="96"/>
      <c r="I812" s="96"/>
      <c r="J812" s="96"/>
      <c r="K812" s="96"/>
      <c r="L812" s="96"/>
      <c r="M812" s="96"/>
      <c r="N812" s="96"/>
      <c r="O812" s="96"/>
      <c r="P812" s="96"/>
      <c r="Q812" s="96"/>
      <c r="R812" s="96"/>
      <c r="S812" s="96"/>
      <c r="T812" s="96"/>
      <c r="U812" s="96"/>
      <c r="V812" s="96"/>
      <c r="W812" s="96"/>
      <c r="X812" s="96"/>
      <c r="Y812" s="96"/>
      <c r="Z812" s="96"/>
      <c r="AA812" s="96"/>
      <c r="AB812" s="96"/>
      <c r="AC812" s="96"/>
      <c r="AD812" s="96"/>
      <c r="AE812" s="96"/>
      <c r="AF812" s="96"/>
      <c r="AG812" s="96"/>
      <c r="AH812" s="96"/>
      <c r="AI812" s="96"/>
      <c r="AJ812" s="96"/>
      <c r="AK812" s="96"/>
      <c r="AL812" s="96"/>
      <c r="AM812" s="262"/>
      <c r="AN812" s="96"/>
      <c r="AO812" s="264"/>
      <c r="AP812" s="96"/>
      <c r="AQ812" s="96"/>
      <c r="AR812" s="96"/>
      <c r="AS812" s="96"/>
      <c r="AT812" s="96"/>
      <c r="AU812" s="96"/>
      <c r="AV812" s="96"/>
      <c r="AW812" s="96"/>
      <c r="AX812" s="96"/>
      <c r="AY812" s="96"/>
      <c r="AZ812" s="96"/>
      <c r="BA812" s="96"/>
      <c r="BB812" s="96"/>
      <c r="BC812" s="96"/>
      <c r="BD812" s="96"/>
      <c r="BE812" s="96"/>
      <c r="BF812" s="96"/>
      <c r="BG812" s="96"/>
      <c r="BH812" s="96"/>
      <c r="BI812" s="96"/>
      <c r="BJ812" s="96"/>
      <c r="BK812" s="96"/>
      <c r="BL812" s="96"/>
      <c r="BM812" s="96"/>
      <c r="BN812" s="96"/>
      <c r="BO812" s="96"/>
      <c r="BP812" s="96"/>
      <c r="BQ812" s="96"/>
      <c r="BR812" s="96"/>
      <c r="BS812" s="96"/>
      <c r="BT812" s="96"/>
      <c r="BU812" s="96"/>
      <c r="BV812" s="96"/>
      <c r="BW812" s="96"/>
      <c r="BX812" s="96"/>
      <c r="BY812" s="96"/>
      <c r="BZ812" s="96"/>
      <c r="CA812" s="96"/>
      <c r="CB812" s="96"/>
      <c r="CC812" s="96"/>
      <c r="CD812" s="96"/>
      <c r="CE812" s="96"/>
      <c r="CF812" s="96"/>
    </row>
    <row r="813" spans="1:84" ht="13.2">
      <c r="A813" s="96"/>
      <c r="B813" s="96"/>
      <c r="C813" s="96"/>
      <c r="D813" s="96"/>
      <c r="E813" s="96"/>
      <c r="F813" s="124"/>
      <c r="G813" s="96"/>
      <c r="H813" s="96"/>
      <c r="I813" s="96"/>
      <c r="J813" s="96"/>
      <c r="K813" s="96"/>
      <c r="L813" s="96"/>
      <c r="M813" s="96"/>
      <c r="N813" s="96"/>
      <c r="O813" s="96"/>
      <c r="P813" s="96"/>
      <c r="Q813" s="96"/>
      <c r="R813" s="96"/>
      <c r="S813" s="96"/>
      <c r="T813" s="96"/>
      <c r="U813" s="96"/>
      <c r="V813" s="96"/>
      <c r="W813" s="96"/>
      <c r="X813" s="96"/>
      <c r="Y813" s="96"/>
      <c r="Z813" s="96"/>
      <c r="AA813" s="96"/>
      <c r="AB813" s="96"/>
      <c r="AC813" s="96"/>
      <c r="AD813" s="96"/>
      <c r="AE813" s="96"/>
      <c r="AF813" s="96"/>
      <c r="AG813" s="96"/>
      <c r="AH813" s="96"/>
      <c r="AI813" s="96"/>
      <c r="AJ813" s="96"/>
      <c r="AK813" s="96"/>
      <c r="AL813" s="96"/>
      <c r="AM813" s="262"/>
      <c r="AN813" s="96"/>
      <c r="AO813" s="264"/>
      <c r="AP813" s="96"/>
      <c r="AQ813" s="96"/>
      <c r="AR813" s="96"/>
      <c r="AS813" s="96"/>
      <c r="AT813" s="96"/>
      <c r="AU813" s="96"/>
      <c r="AV813" s="96"/>
      <c r="AW813" s="96"/>
      <c r="AX813" s="96"/>
      <c r="AY813" s="96"/>
      <c r="AZ813" s="96"/>
      <c r="BA813" s="96"/>
      <c r="BB813" s="96"/>
      <c r="BC813" s="96"/>
      <c r="BD813" s="96"/>
      <c r="BE813" s="96"/>
      <c r="BF813" s="96"/>
      <c r="BG813" s="96"/>
      <c r="BH813" s="96"/>
      <c r="BI813" s="96"/>
      <c r="BJ813" s="96"/>
      <c r="BK813" s="96"/>
      <c r="BL813" s="96"/>
      <c r="BM813" s="96"/>
      <c r="BN813" s="96"/>
      <c r="BO813" s="96"/>
      <c r="BP813" s="96"/>
      <c r="BQ813" s="96"/>
      <c r="BR813" s="96"/>
      <c r="BS813" s="96"/>
      <c r="BT813" s="96"/>
      <c r="BU813" s="96"/>
      <c r="BV813" s="96"/>
      <c r="BW813" s="96"/>
      <c r="BX813" s="96"/>
      <c r="BY813" s="96"/>
      <c r="BZ813" s="96"/>
      <c r="CA813" s="96"/>
      <c r="CB813" s="96"/>
      <c r="CC813" s="96"/>
      <c r="CD813" s="96"/>
      <c r="CE813" s="96"/>
      <c r="CF813" s="96"/>
    </row>
    <row r="814" spans="1:84" ht="13.2">
      <c r="A814" s="96"/>
      <c r="B814" s="96"/>
      <c r="C814" s="96"/>
      <c r="D814" s="96"/>
      <c r="E814" s="96"/>
      <c r="F814" s="124"/>
      <c r="G814" s="96"/>
      <c r="H814" s="96"/>
      <c r="I814" s="96"/>
      <c r="J814" s="96"/>
      <c r="K814" s="96"/>
      <c r="L814" s="96"/>
      <c r="M814" s="96"/>
      <c r="N814" s="96"/>
      <c r="O814" s="96"/>
      <c r="P814" s="96"/>
      <c r="Q814" s="96"/>
      <c r="R814" s="96"/>
      <c r="S814" s="96"/>
      <c r="T814" s="96"/>
      <c r="U814" s="96"/>
      <c r="V814" s="96"/>
      <c r="W814" s="96"/>
      <c r="X814" s="96"/>
      <c r="Y814" s="96"/>
      <c r="Z814" s="96"/>
      <c r="AA814" s="96"/>
      <c r="AB814" s="96"/>
      <c r="AC814" s="96"/>
      <c r="AD814" s="96"/>
      <c r="AE814" s="96"/>
      <c r="AF814" s="96"/>
      <c r="AG814" s="96"/>
      <c r="AH814" s="96"/>
      <c r="AI814" s="96"/>
      <c r="AJ814" s="96"/>
      <c r="AK814" s="96"/>
      <c r="AL814" s="96"/>
      <c r="AM814" s="262"/>
      <c r="AN814" s="96"/>
      <c r="AO814" s="264"/>
      <c r="AP814" s="96"/>
      <c r="AQ814" s="96"/>
      <c r="AR814" s="96"/>
      <c r="AS814" s="96"/>
      <c r="AT814" s="96"/>
      <c r="AU814" s="96"/>
      <c r="AV814" s="96"/>
      <c r="AW814" s="96"/>
      <c r="AX814" s="96"/>
      <c r="AY814" s="96"/>
      <c r="AZ814" s="96"/>
      <c r="BA814" s="96"/>
      <c r="BB814" s="96"/>
      <c r="BC814" s="96"/>
      <c r="BD814" s="96"/>
      <c r="BE814" s="96"/>
      <c r="BF814" s="96"/>
      <c r="BG814" s="96"/>
      <c r="BH814" s="96"/>
      <c r="BI814" s="96"/>
      <c r="BJ814" s="96"/>
      <c r="BK814" s="96"/>
      <c r="BL814" s="96"/>
      <c r="BM814" s="96"/>
      <c r="BN814" s="96"/>
      <c r="BO814" s="96"/>
      <c r="BP814" s="96"/>
      <c r="BQ814" s="96"/>
      <c r="BR814" s="96"/>
      <c r="BS814" s="96"/>
      <c r="BT814" s="96"/>
      <c r="BU814" s="96"/>
      <c r="BV814" s="96"/>
      <c r="BW814" s="96"/>
      <c r="BX814" s="96"/>
      <c r="BY814" s="96"/>
      <c r="BZ814" s="96"/>
      <c r="CA814" s="96"/>
      <c r="CB814" s="96"/>
      <c r="CC814" s="96"/>
      <c r="CD814" s="96"/>
      <c r="CE814" s="96"/>
      <c r="CF814" s="96"/>
    </row>
    <row r="815" spans="1:84" ht="13.2">
      <c r="A815" s="96"/>
      <c r="B815" s="96"/>
      <c r="C815" s="96"/>
      <c r="D815" s="96"/>
      <c r="E815" s="96"/>
      <c r="F815" s="124"/>
      <c r="G815" s="96"/>
      <c r="H815" s="96"/>
      <c r="I815" s="96"/>
      <c r="J815" s="96"/>
      <c r="K815" s="96"/>
      <c r="L815" s="96"/>
      <c r="M815" s="96"/>
      <c r="N815" s="96"/>
      <c r="O815" s="96"/>
      <c r="P815" s="96"/>
      <c r="Q815" s="96"/>
      <c r="R815" s="96"/>
      <c r="S815" s="96"/>
      <c r="T815" s="96"/>
      <c r="U815" s="96"/>
      <c r="V815" s="96"/>
      <c r="W815" s="96"/>
      <c r="X815" s="96"/>
      <c r="Y815" s="96"/>
      <c r="Z815" s="96"/>
      <c r="AA815" s="96"/>
      <c r="AB815" s="96"/>
      <c r="AC815" s="96"/>
      <c r="AD815" s="96"/>
      <c r="AE815" s="96"/>
      <c r="AF815" s="96"/>
      <c r="AG815" s="96"/>
      <c r="AH815" s="96"/>
      <c r="AI815" s="96"/>
      <c r="AJ815" s="96"/>
      <c r="AK815" s="96"/>
      <c r="AL815" s="96"/>
      <c r="AM815" s="262"/>
      <c r="AN815" s="96"/>
      <c r="AO815" s="264"/>
      <c r="AP815" s="96"/>
      <c r="AQ815" s="96"/>
      <c r="AR815" s="96"/>
      <c r="AS815" s="96"/>
      <c r="AT815" s="96"/>
      <c r="AU815" s="96"/>
      <c r="AV815" s="96"/>
      <c r="AW815" s="96"/>
      <c r="AX815" s="96"/>
      <c r="AY815" s="96"/>
      <c r="AZ815" s="96"/>
      <c r="BA815" s="96"/>
      <c r="BB815" s="96"/>
      <c r="BC815" s="96"/>
      <c r="BD815" s="96"/>
      <c r="BE815" s="96"/>
      <c r="BF815" s="96"/>
      <c r="BG815" s="96"/>
      <c r="BH815" s="96"/>
      <c r="BI815" s="96"/>
      <c r="BJ815" s="96"/>
      <c r="BK815" s="96"/>
      <c r="BL815" s="96"/>
      <c r="BM815" s="96"/>
      <c r="BN815" s="96"/>
      <c r="BO815" s="96"/>
      <c r="BP815" s="96"/>
      <c r="BQ815" s="96"/>
      <c r="BR815" s="96"/>
      <c r="BS815" s="96"/>
      <c r="BT815" s="96"/>
      <c r="BU815" s="96"/>
      <c r="BV815" s="96"/>
      <c r="BW815" s="96"/>
      <c r="BX815" s="96"/>
      <c r="BY815" s="96"/>
      <c r="BZ815" s="96"/>
      <c r="CA815" s="96"/>
      <c r="CB815" s="96"/>
      <c r="CC815" s="96"/>
      <c r="CD815" s="96"/>
      <c r="CE815" s="96"/>
      <c r="CF815" s="96"/>
    </row>
    <row r="816" spans="1:84" ht="13.2">
      <c r="A816" s="96"/>
      <c r="B816" s="96"/>
      <c r="C816" s="96"/>
      <c r="D816" s="96"/>
      <c r="E816" s="96"/>
      <c r="F816" s="124"/>
      <c r="G816" s="96"/>
      <c r="H816" s="96"/>
      <c r="I816" s="96"/>
      <c r="J816" s="96"/>
      <c r="K816" s="96"/>
      <c r="L816" s="96"/>
      <c r="M816" s="96"/>
      <c r="N816" s="96"/>
      <c r="O816" s="96"/>
      <c r="P816" s="96"/>
      <c r="Q816" s="96"/>
      <c r="R816" s="96"/>
      <c r="S816" s="96"/>
      <c r="T816" s="96"/>
      <c r="U816" s="96"/>
      <c r="V816" s="96"/>
      <c r="W816" s="96"/>
      <c r="X816" s="96"/>
      <c r="Y816" s="96"/>
      <c r="Z816" s="96"/>
      <c r="AA816" s="96"/>
      <c r="AB816" s="96"/>
      <c r="AC816" s="96"/>
      <c r="AD816" s="96"/>
      <c r="AE816" s="96"/>
      <c r="AF816" s="96"/>
      <c r="AG816" s="96"/>
      <c r="AH816" s="96"/>
      <c r="AI816" s="96"/>
      <c r="AJ816" s="96"/>
      <c r="AK816" s="96"/>
      <c r="AL816" s="96"/>
      <c r="AM816" s="262"/>
      <c r="AN816" s="96"/>
      <c r="AO816" s="264"/>
      <c r="AP816" s="96"/>
      <c r="AQ816" s="96"/>
      <c r="AR816" s="96"/>
      <c r="AS816" s="96"/>
      <c r="AT816" s="96"/>
      <c r="AU816" s="96"/>
      <c r="AV816" s="96"/>
      <c r="AW816" s="96"/>
      <c r="AX816" s="96"/>
      <c r="AY816" s="96"/>
      <c r="AZ816" s="96"/>
      <c r="BA816" s="96"/>
      <c r="BB816" s="96"/>
      <c r="BC816" s="96"/>
      <c r="BD816" s="96"/>
      <c r="BE816" s="96"/>
      <c r="BF816" s="96"/>
      <c r="BG816" s="96"/>
      <c r="BH816" s="96"/>
      <c r="BI816" s="96"/>
      <c r="BJ816" s="96"/>
      <c r="BK816" s="96"/>
      <c r="BL816" s="96"/>
      <c r="BM816" s="96"/>
      <c r="BN816" s="96"/>
      <c r="BO816" s="96"/>
      <c r="BP816" s="96"/>
      <c r="BQ816" s="96"/>
      <c r="BR816" s="96"/>
      <c r="BS816" s="96"/>
      <c r="BT816" s="96"/>
      <c r="BU816" s="96"/>
      <c r="BV816" s="96"/>
      <c r="BW816" s="96"/>
      <c r="BX816" s="96"/>
      <c r="BY816" s="96"/>
      <c r="BZ816" s="96"/>
      <c r="CA816" s="96"/>
      <c r="CB816" s="96"/>
      <c r="CC816" s="96"/>
      <c r="CD816" s="96"/>
      <c r="CE816" s="96"/>
      <c r="CF816" s="96"/>
    </row>
    <row r="817" spans="1:84" ht="13.2">
      <c r="A817" s="96"/>
      <c r="B817" s="96"/>
      <c r="C817" s="96"/>
      <c r="D817" s="96"/>
      <c r="E817" s="96"/>
      <c r="F817" s="124"/>
      <c r="G817" s="96"/>
      <c r="H817" s="96"/>
      <c r="I817" s="96"/>
      <c r="J817" s="96"/>
      <c r="K817" s="96"/>
      <c r="L817" s="96"/>
      <c r="M817" s="96"/>
      <c r="N817" s="96"/>
      <c r="O817" s="96"/>
      <c r="P817" s="96"/>
      <c r="Q817" s="96"/>
      <c r="R817" s="96"/>
      <c r="S817" s="96"/>
      <c r="T817" s="96"/>
      <c r="U817" s="96"/>
      <c r="V817" s="96"/>
      <c r="W817" s="96"/>
      <c r="X817" s="96"/>
      <c r="Y817" s="96"/>
      <c r="Z817" s="96"/>
      <c r="AA817" s="96"/>
      <c r="AB817" s="96"/>
      <c r="AC817" s="96"/>
      <c r="AD817" s="96"/>
      <c r="AE817" s="96"/>
      <c r="AF817" s="96"/>
      <c r="AG817" s="96"/>
      <c r="AH817" s="96"/>
      <c r="AI817" s="96"/>
      <c r="AJ817" s="96"/>
      <c r="AK817" s="96"/>
      <c r="AL817" s="96"/>
      <c r="AM817" s="262"/>
      <c r="AN817" s="96"/>
      <c r="AO817" s="264"/>
      <c r="AP817" s="96"/>
      <c r="AQ817" s="96"/>
      <c r="AR817" s="96"/>
      <c r="AS817" s="96"/>
      <c r="AT817" s="96"/>
      <c r="AU817" s="96"/>
      <c r="AV817" s="96"/>
      <c r="AW817" s="96"/>
      <c r="AX817" s="96"/>
      <c r="AY817" s="96"/>
      <c r="AZ817" s="96"/>
      <c r="BA817" s="96"/>
      <c r="BB817" s="96"/>
      <c r="BC817" s="96"/>
      <c r="BD817" s="96"/>
      <c r="BE817" s="96"/>
      <c r="BF817" s="96"/>
      <c r="BG817" s="96"/>
      <c r="BH817" s="96"/>
      <c r="BI817" s="96"/>
      <c r="BJ817" s="96"/>
      <c r="BK817" s="96"/>
      <c r="BL817" s="96"/>
      <c r="BM817" s="96"/>
      <c r="BN817" s="96"/>
      <c r="BO817" s="96"/>
      <c r="BP817" s="96"/>
      <c r="BQ817" s="96"/>
      <c r="BR817" s="96"/>
      <c r="BS817" s="96"/>
      <c r="BT817" s="96"/>
      <c r="BU817" s="96"/>
      <c r="BV817" s="96"/>
      <c r="BW817" s="96"/>
      <c r="BX817" s="96"/>
      <c r="BY817" s="96"/>
      <c r="BZ817" s="96"/>
      <c r="CA817" s="96"/>
      <c r="CB817" s="96"/>
      <c r="CC817" s="96"/>
      <c r="CD817" s="96"/>
      <c r="CE817" s="96"/>
      <c r="CF817" s="96"/>
    </row>
    <row r="818" spans="1:84" ht="13.2">
      <c r="A818" s="96"/>
      <c r="B818" s="96"/>
      <c r="C818" s="96"/>
      <c r="D818" s="96"/>
      <c r="E818" s="96"/>
      <c r="F818" s="124"/>
      <c r="G818" s="96"/>
      <c r="H818" s="96"/>
      <c r="I818" s="96"/>
      <c r="J818" s="96"/>
      <c r="K818" s="96"/>
      <c r="L818" s="96"/>
      <c r="M818" s="96"/>
      <c r="N818" s="96"/>
      <c r="O818" s="96"/>
      <c r="P818" s="96"/>
      <c r="Q818" s="96"/>
      <c r="R818" s="96"/>
      <c r="S818" s="96"/>
      <c r="T818" s="96"/>
      <c r="U818" s="96"/>
      <c r="V818" s="96"/>
      <c r="W818" s="96"/>
      <c r="X818" s="96"/>
      <c r="Y818" s="96"/>
      <c r="Z818" s="96"/>
      <c r="AA818" s="96"/>
      <c r="AB818" s="96"/>
      <c r="AC818" s="96"/>
      <c r="AD818" s="96"/>
      <c r="AE818" s="96"/>
      <c r="AF818" s="96"/>
      <c r="AG818" s="96"/>
      <c r="AH818" s="96"/>
      <c r="AI818" s="96"/>
      <c r="AJ818" s="96"/>
      <c r="AK818" s="96"/>
      <c r="AL818" s="96"/>
      <c r="AM818" s="262"/>
      <c r="AN818" s="96"/>
      <c r="AO818" s="264"/>
      <c r="AP818" s="96"/>
      <c r="AQ818" s="96"/>
      <c r="AR818" s="96"/>
      <c r="AS818" s="96"/>
      <c r="AT818" s="96"/>
      <c r="AU818" s="96"/>
      <c r="AV818" s="96"/>
      <c r="AW818" s="96"/>
      <c r="AX818" s="96"/>
      <c r="AY818" s="96"/>
      <c r="AZ818" s="96"/>
      <c r="BA818" s="96"/>
      <c r="BB818" s="96"/>
      <c r="BC818" s="96"/>
      <c r="BD818" s="96"/>
      <c r="BE818" s="96"/>
      <c r="BF818" s="96"/>
      <c r="BG818" s="96"/>
      <c r="BH818" s="96"/>
      <c r="BI818" s="96"/>
      <c r="BJ818" s="96"/>
      <c r="BK818" s="96"/>
      <c r="BL818" s="96"/>
      <c r="BM818" s="96"/>
      <c r="BN818" s="96"/>
      <c r="BO818" s="96"/>
      <c r="BP818" s="96"/>
      <c r="BQ818" s="96"/>
      <c r="BR818" s="96"/>
      <c r="BS818" s="96"/>
      <c r="BT818" s="96"/>
      <c r="BU818" s="96"/>
      <c r="BV818" s="96"/>
      <c r="BW818" s="96"/>
      <c r="BX818" s="96"/>
      <c r="BY818" s="96"/>
      <c r="BZ818" s="96"/>
      <c r="CA818" s="96"/>
      <c r="CB818" s="96"/>
      <c r="CC818" s="96"/>
      <c r="CD818" s="96"/>
      <c r="CE818" s="96"/>
      <c r="CF818" s="96"/>
    </row>
    <row r="819" spans="1:84" ht="13.2">
      <c r="A819" s="96"/>
      <c r="B819" s="96"/>
      <c r="C819" s="96"/>
      <c r="D819" s="96"/>
      <c r="E819" s="96"/>
      <c r="F819" s="124"/>
      <c r="G819" s="96"/>
      <c r="H819" s="96"/>
      <c r="I819" s="96"/>
      <c r="J819" s="96"/>
      <c r="K819" s="96"/>
      <c r="L819" s="96"/>
      <c r="M819" s="96"/>
      <c r="N819" s="96"/>
      <c r="O819" s="96"/>
      <c r="P819" s="96"/>
      <c r="Q819" s="96"/>
      <c r="R819" s="96"/>
      <c r="S819" s="96"/>
      <c r="T819" s="96"/>
      <c r="U819" s="96"/>
      <c r="V819" s="96"/>
      <c r="W819" s="96"/>
      <c r="X819" s="96"/>
      <c r="Y819" s="96"/>
      <c r="Z819" s="96"/>
      <c r="AA819" s="96"/>
      <c r="AB819" s="96"/>
      <c r="AC819" s="96"/>
      <c r="AD819" s="96"/>
      <c r="AE819" s="96"/>
      <c r="AF819" s="96"/>
      <c r="AG819" s="96"/>
      <c r="AH819" s="96"/>
      <c r="AI819" s="96"/>
      <c r="AJ819" s="96"/>
      <c r="AK819" s="96"/>
      <c r="AL819" s="96"/>
      <c r="AM819" s="262"/>
      <c r="AN819" s="96"/>
      <c r="AO819" s="264"/>
      <c r="AP819" s="96"/>
      <c r="AQ819" s="96"/>
      <c r="AR819" s="96"/>
      <c r="AS819" s="96"/>
      <c r="AT819" s="96"/>
      <c r="AU819" s="96"/>
      <c r="AV819" s="96"/>
      <c r="AW819" s="96"/>
      <c r="AX819" s="96"/>
      <c r="AY819" s="96"/>
      <c r="AZ819" s="96"/>
      <c r="BA819" s="96"/>
      <c r="BB819" s="96"/>
      <c r="BC819" s="96"/>
      <c r="BD819" s="96"/>
      <c r="BE819" s="96"/>
      <c r="BF819" s="96"/>
      <c r="BG819" s="96"/>
      <c r="BH819" s="96"/>
      <c r="BI819" s="96"/>
      <c r="BJ819" s="96"/>
      <c r="BK819" s="96"/>
      <c r="BL819" s="96"/>
      <c r="BM819" s="96"/>
      <c r="BN819" s="96"/>
      <c r="BO819" s="96"/>
      <c r="BP819" s="96"/>
      <c r="BQ819" s="96"/>
      <c r="BR819" s="96"/>
      <c r="BS819" s="96"/>
      <c r="BT819" s="96"/>
      <c r="BU819" s="96"/>
      <c r="BV819" s="96"/>
      <c r="BW819" s="96"/>
      <c r="BX819" s="96"/>
      <c r="BY819" s="96"/>
      <c r="BZ819" s="96"/>
      <c r="CA819" s="96"/>
      <c r="CB819" s="96"/>
      <c r="CC819" s="96"/>
      <c r="CD819" s="96"/>
      <c r="CE819" s="96"/>
      <c r="CF819" s="96"/>
    </row>
    <row r="820" spans="1:84" ht="13.2">
      <c r="A820" s="96"/>
      <c r="B820" s="96"/>
      <c r="C820" s="96"/>
      <c r="D820" s="96"/>
      <c r="E820" s="96"/>
      <c r="F820" s="124"/>
      <c r="G820" s="96"/>
      <c r="H820" s="96"/>
      <c r="I820" s="96"/>
      <c r="J820" s="96"/>
      <c r="K820" s="96"/>
      <c r="L820" s="96"/>
      <c r="M820" s="96"/>
      <c r="N820" s="96"/>
      <c r="O820" s="96"/>
      <c r="P820" s="96"/>
      <c r="Q820" s="96"/>
      <c r="R820" s="96"/>
      <c r="S820" s="96"/>
      <c r="T820" s="96"/>
      <c r="U820" s="96"/>
      <c r="V820" s="96"/>
      <c r="W820" s="96"/>
      <c r="X820" s="96"/>
      <c r="Y820" s="96"/>
      <c r="Z820" s="96"/>
      <c r="AA820" s="96"/>
      <c r="AB820" s="96"/>
      <c r="AC820" s="96"/>
      <c r="AD820" s="96"/>
      <c r="AE820" s="96"/>
      <c r="AF820" s="96"/>
      <c r="AG820" s="96"/>
      <c r="AH820" s="96"/>
      <c r="AI820" s="96"/>
      <c r="AJ820" s="96"/>
      <c r="AK820" s="96"/>
      <c r="AL820" s="96"/>
      <c r="AM820" s="262"/>
      <c r="AN820" s="96"/>
      <c r="AO820" s="264"/>
      <c r="AP820" s="96"/>
      <c r="AQ820" s="96"/>
      <c r="AR820" s="96"/>
      <c r="AS820" s="96"/>
      <c r="AT820" s="96"/>
      <c r="AU820" s="96"/>
      <c r="AV820" s="96"/>
      <c r="AW820" s="96"/>
      <c r="AX820" s="96"/>
      <c r="AY820" s="96"/>
      <c r="AZ820" s="96"/>
      <c r="BA820" s="96"/>
      <c r="BB820" s="96"/>
      <c r="BC820" s="96"/>
      <c r="BD820" s="96"/>
      <c r="BE820" s="96"/>
      <c r="BF820" s="96"/>
      <c r="BG820" s="96"/>
      <c r="BH820" s="96"/>
      <c r="BI820" s="96"/>
      <c r="BJ820" s="96"/>
      <c r="BK820" s="96"/>
      <c r="BL820" s="96"/>
      <c r="BM820" s="96"/>
      <c r="BN820" s="96"/>
      <c r="BO820" s="96"/>
      <c r="BP820" s="96"/>
      <c r="BQ820" s="96"/>
      <c r="BR820" s="96"/>
      <c r="BS820" s="96"/>
      <c r="BT820" s="96"/>
      <c r="BU820" s="96"/>
      <c r="BV820" s="96"/>
      <c r="BW820" s="96"/>
      <c r="BX820" s="96"/>
      <c r="BY820" s="96"/>
      <c r="BZ820" s="96"/>
      <c r="CA820" s="96"/>
      <c r="CB820" s="96"/>
      <c r="CC820" s="96"/>
      <c r="CD820" s="96"/>
      <c r="CE820" s="96"/>
      <c r="CF820" s="96"/>
    </row>
    <row r="821" spans="1:84" ht="13.2">
      <c r="A821" s="96"/>
      <c r="B821" s="96"/>
      <c r="C821" s="96"/>
      <c r="D821" s="96"/>
      <c r="E821" s="96"/>
      <c r="F821" s="124"/>
      <c r="G821" s="96"/>
      <c r="H821" s="96"/>
      <c r="I821" s="96"/>
      <c r="J821" s="96"/>
      <c r="K821" s="96"/>
      <c r="L821" s="96"/>
      <c r="M821" s="96"/>
      <c r="N821" s="96"/>
      <c r="O821" s="96"/>
      <c r="P821" s="96"/>
      <c r="Q821" s="96"/>
      <c r="R821" s="96"/>
      <c r="S821" s="96"/>
      <c r="T821" s="96"/>
      <c r="U821" s="96"/>
      <c r="V821" s="96"/>
      <c r="W821" s="96"/>
      <c r="X821" s="96"/>
      <c r="Y821" s="96"/>
      <c r="Z821" s="96"/>
      <c r="AA821" s="96"/>
      <c r="AB821" s="96"/>
      <c r="AC821" s="96"/>
      <c r="AD821" s="96"/>
      <c r="AE821" s="96"/>
      <c r="AF821" s="96"/>
      <c r="AG821" s="96"/>
      <c r="AH821" s="96"/>
      <c r="AI821" s="96"/>
      <c r="AJ821" s="96"/>
      <c r="AK821" s="96"/>
      <c r="AL821" s="96"/>
      <c r="AM821" s="262"/>
      <c r="AN821" s="96"/>
      <c r="AO821" s="264"/>
      <c r="AP821" s="96"/>
      <c r="AQ821" s="96"/>
      <c r="AR821" s="96"/>
      <c r="AS821" s="96"/>
      <c r="AT821" s="96"/>
      <c r="AU821" s="96"/>
      <c r="AV821" s="96"/>
      <c r="AW821" s="96"/>
      <c r="AX821" s="96"/>
      <c r="AY821" s="96"/>
      <c r="AZ821" s="96"/>
      <c r="BA821" s="96"/>
      <c r="BB821" s="96"/>
      <c r="BC821" s="96"/>
      <c r="BD821" s="96"/>
      <c r="BE821" s="96"/>
      <c r="BF821" s="96"/>
      <c r="BG821" s="96"/>
      <c r="BH821" s="96"/>
      <c r="BI821" s="96"/>
      <c r="BJ821" s="96"/>
      <c r="BK821" s="96"/>
      <c r="BL821" s="96"/>
      <c r="BM821" s="96"/>
      <c r="BN821" s="96"/>
      <c r="BO821" s="96"/>
      <c r="BP821" s="96"/>
      <c r="BQ821" s="96"/>
      <c r="BR821" s="96"/>
      <c r="BS821" s="96"/>
      <c r="BT821" s="96"/>
      <c r="BU821" s="96"/>
      <c r="BV821" s="96"/>
      <c r="BW821" s="96"/>
      <c r="BX821" s="96"/>
      <c r="BY821" s="96"/>
      <c r="BZ821" s="96"/>
      <c r="CA821" s="96"/>
      <c r="CB821" s="96"/>
      <c r="CC821" s="96"/>
      <c r="CD821" s="96"/>
      <c r="CE821" s="96"/>
      <c r="CF821" s="96"/>
    </row>
    <row r="822" spans="1:84" ht="13.2">
      <c r="A822" s="96"/>
      <c r="B822" s="96"/>
      <c r="C822" s="96"/>
      <c r="D822" s="96"/>
      <c r="E822" s="96"/>
      <c r="F822" s="124"/>
      <c r="G822" s="96"/>
      <c r="H822" s="96"/>
      <c r="I822" s="96"/>
      <c r="J822" s="96"/>
      <c r="K822" s="96"/>
      <c r="L822" s="96"/>
      <c r="M822" s="96"/>
      <c r="N822" s="96"/>
      <c r="O822" s="96"/>
      <c r="P822" s="96"/>
      <c r="Q822" s="96"/>
      <c r="R822" s="96"/>
      <c r="S822" s="96"/>
      <c r="T822" s="96"/>
      <c r="U822" s="96"/>
      <c r="V822" s="96"/>
      <c r="W822" s="96"/>
      <c r="X822" s="96"/>
      <c r="Y822" s="96"/>
      <c r="Z822" s="96"/>
      <c r="AA822" s="96"/>
      <c r="AB822" s="96"/>
      <c r="AC822" s="96"/>
      <c r="AD822" s="96"/>
      <c r="AE822" s="96"/>
      <c r="AF822" s="96"/>
      <c r="AG822" s="96"/>
      <c r="AH822" s="96"/>
      <c r="AI822" s="96"/>
      <c r="AJ822" s="96"/>
      <c r="AK822" s="96"/>
      <c r="AL822" s="96"/>
      <c r="AM822" s="262"/>
      <c r="AN822" s="96"/>
      <c r="AO822" s="264"/>
      <c r="AP822" s="96"/>
      <c r="AQ822" s="96"/>
      <c r="AR822" s="96"/>
      <c r="AS822" s="96"/>
      <c r="AT822" s="96"/>
      <c r="AU822" s="96"/>
      <c r="AV822" s="96"/>
      <c r="AW822" s="96"/>
      <c r="AX822" s="96"/>
      <c r="AY822" s="96"/>
      <c r="AZ822" s="96"/>
      <c r="BA822" s="96"/>
      <c r="BB822" s="96"/>
      <c r="BC822" s="96"/>
      <c r="BD822" s="96"/>
      <c r="BE822" s="96"/>
      <c r="BF822" s="96"/>
      <c r="BG822" s="96"/>
      <c r="BH822" s="96"/>
      <c r="BI822" s="96"/>
      <c r="BJ822" s="96"/>
      <c r="BK822" s="96"/>
      <c r="BL822" s="96"/>
      <c r="BM822" s="96"/>
      <c r="BN822" s="96"/>
      <c r="BO822" s="96"/>
      <c r="BP822" s="96"/>
      <c r="BQ822" s="96"/>
      <c r="BR822" s="96"/>
      <c r="BS822" s="96"/>
      <c r="BT822" s="96"/>
      <c r="BU822" s="96"/>
      <c r="BV822" s="96"/>
      <c r="BW822" s="96"/>
      <c r="BX822" s="96"/>
      <c r="BY822" s="96"/>
      <c r="BZ822" s="96"/>
      <c r="CA822" s="96"/>
      <c r="CB822" s="96"/>
      <c r="CC822" s="96"/>
      <c r="CD822" s="96"/>
      <c r="CE822" s="96"/>
      <c r="CF822" s="96"/>
    </row>
    <row r="823" spans="1:84" ht="13.2">
      <c r="A823" s="96"/>
      <c r="B823" s="96"/>
      <c r="C823" s="96"/>
      <c r="D823" s="96"/>
      <c r="E823" s="96"/>
      <c r="F823" s="124"/>
      <c r="G823" s="96"/>
      <c r="H823" s="96"/>
      <c r="I823" s="96"/>
      <c r="J823" s="96"/>
      <c r="K823" s="96"/>
      <c r="L823" s="96"/>
      <c r="M823" s="96"/>
      <c r="N823" s="96"/>
      <c r="O823" s="96"/>
      <c r="P823" s="96"/>
      <c r="Q823" s="96"/>
      <c r="R823" s="96"/>
      <c r="S823" s="96"/>
      <c r="T823" s="96"/>
      <c r="U823" s="96"/>
      <c r="V823" s="96"/>
      <c r="W823" s="96"/>
      <c r="X823" s="96"/>
      <c r="Y823" s="96"/>
      <c r="Z823" s="96"/>
      <c r="AA823" s="96"/>
      <c r="AB823" s="96"/>
      <c r="AC823" s="96"/>
      <c r="AD823" s="96"/>
      <c r="AE823" s="96"/>
      <c r="AF823" s="96"/>
      <c r="AG823" s="96"/>
      <c r="AH823" s="96"/>
      <c r="AI823" s="96"/>
      <c r="AJ823" s="96"/>
      <c r="AK823" s="96"/>
      <c r="AL823" s="96"/>
      <c r="AM823" s="262"/>
      <c r="AN823" s="96"/>
      <c r="AO823" s="264"/>
      <c r="AP823" s="96"/>
      <c r="AQ823" s="96"/>
      <c r="AR823" s="96"/>
      <c r="AS823" s="96"/>
      <c r="AT823" s="96"/>
      <c r="AU823" s="96"/>
      <c r="AV823" s="96"/>
      <c r="AW823" s="96"/>
      <c r="AX823" s="96"/>
      <c r="AY823" s="96"/>
      <c r="AZ823" s="96"/>
      <c r="BA823" s="96"/>
      <c r="BB823" s="96"/>
      <c r="BC823" s="96"/>
      <c r="BD823" s="96"/>
      <c r="BE823" s="96"/>
      <c r="BF823" s="96"/>
      <c r="BG823" s="96"/>
      <c r="BH823" s="96"/>
      <c r="BI823" s="96"/>
      <c r="BJ823" s="96"/>
      <c r="BK823" s="96"/>
      <c r="BL823" s="96"/>
      <c r="BM823" s="96"/>
      <c r="BN823" s="96"/>
      <c r="BO823" s="96"/>
      <c r="BP823" s="96"/>
      <c r="BQ823" s="96"/>
      <c r="BR823" s="96"/>
      <c r="BS823" s="96"/>
      <c r="BT823" s="96"/>
      <c r="BU823" s="96"/>
      <c r="BV823" s="96"/>
      <c r="BW823" s="96"/>
      <c r="BX823" s="96"/>
      <c r="BY823" s="96"/>
      <c r="BZ823" s="96"/>
      <c r="CA823" s="96"/>
      <c r="CB823" s="96"/>
      <c r="CC823" s="96"/>
      <c r="CD823" s="96"/>
      <c r="CE823" s="96"/>
      <c r="CF823" s="96"/>
    </row>
    <row r="824" spans="1:84" ht="13.2">
      <c r="A824" s="96"/>
      <c r="B824" s="96"/>
      <c r="C824" s="96"/>
      <c r="D824" s="96"/>
      <c r="E824" s="96"/>
      <c r="F824" s="124"/>
      <c r="G824" s="96"/>
      <c r="H824" s="96"/>
      <c r="I824" s="96"/>
      <c r="J824" s="96"/>
      <c r="K824" s="96"/>
      <c r="L824" s="96"/>
      <c r="M824" s="96"/>
      <c r="N824" s="96"/>
      <c r="O824" s="96"/>
      <c r="P824" s="96"/>
      <c r="Q824" s="96"/>
      <c r="R824" s="96"/>
      <c r="S824" s="96"/>
      <c r="T824" s="96"/>
      <c r="U824" s="96"/>
      <c r="V824" s="96"/>
      <c r="W824" s="96"/>
      <c r="X824" s="96"/>
      <c r="Y824" s="96"/>
      <c r="Z824" s="96"/>
      <c r="AA824" s="96"/>
      <c r="AB824" s="96"/>
      <c r="AC824" s="96"/>
      <c r="AD824" s="96"/>
      <c r="AE824" s="96"/>
      <c r="AF824" s="96"/>
      <c r="AG824" s="96"/>
      <c r="AH824" s="96"/>
      <c r="AI824" s="96"/>
      <c r="AJ824" s="96"/>
      <c r="AK824" s="96"/>
      <c r="AL824" s="96"/>
      <c r="AM824" s="262"/>
      <c r="AN824" s="96"/>
      <c r="AO824" s="264"/>
      <c r="AP824" s="96"/>
      <c r="AQ824" s="96"/>
      <c r="AR824" s="96"/>
      <c r="AS824" s="96"/>
      <c r="AT824" s="96"/>
      <c r="AU824" s="96"/>
      <c r="AV824" s="96"/>
      <c r="AW824" s="96"/>
      <c r="AX824" s="96"/>
      <c r="AY824" s="96"/>
      <c r="AZ824" s="96"/>
      <c r="BA824" s="96"/>
      <c r="BB824" s="96"/>
      <c r="BC824" s="96"/>
      <c r="BD824" s="96"/>
      <c r="BE824" s="96"/>
      <c r="BF824" s="96"/>
      <c r="BG824" s="96"/>
      <c r="BH824" s="96"/>
      <c r="BI824" s="96"/>
      <c r="BJ824" s="96"/>
      <c r="BK824" s="96"/>
      <c r="BL824" s="96"/>
      <c r="BM824" s="96"/>
      <c r="BN824" s="96"/>
      <c r="BO824" s="96"/>
      <c r="BP824" s="96"/>
      <c r="BQ824" s="96"/>
      <c r="BR824" s="96"/>
      <c r="BS824" s="96"/>
      <c r="BT824" s="96"/>
      <c r="BU824" s="96"/>
      <c r="BV824" s="96"/>
      <c r="BW824" s="96"/>
      <c r="BX824" s="96"/>
      <c r="BY824" s="96"/>
      <c r="BZ824" s="96"/>
      <c r="CA824" s="96"/>
      <c r="CB824" s="96"/>
      <c r="CC824" s="96"/>
      <c r="CD824" s="96"/>
      <c r="CE824" s="96"/>
      <c r="CF824" s="96"/>
    </row>
    <row r="825" spans="1:84" ht="13.2">
      <c r="A825" s="96"/>
      <c r="B825" s="96"/>
      <c r="C825" s="96"/>
      <c r="D825" s="96"/>
      <c r="E825" s="96"/>
      <c r="F825" s="124"/>
      <c r="G825" s="96"/>
      <c r="H825" s="96"/>
      <c r="I825" s="96"/>
      <c r="J825" s="96"/>
      <c r="K825" s="96"/>
      <c r="L825" s="96"/>
      <c r="M825" s="96"/>
      <c r="N825" s="96"/>
      <c r="O825" s="96"/>
      <c r="P825" s="96"/>
      <c r="Q825" s="96"/>
      <c r="R825" s="96"/>
      <c r="S825" s="96"/>
      <c r="T825" s="96"/>
      <c r="U825" s="96"/>
      <c r="V825" s="96"/>
      <c r="W825" s="96"/>
      <c r="X825" s="96"/>
      <c r="Y825" s="96"/>
      <c r="Z825" s="96"/>
      <c r="AA825" s="96"/>
      <c r="AB825" s="96"/>
      <c r="AC825" s="96"/>
      <c r="AD825" s="96"/>
      <c r="AE825" s="96"/>
      <c r="AF825" s="96"/>
      <c r="AG825" s="96"/>
      <c r="AH825" s="96"/>
      <c r="AI825" s="96"/>
      <c r="AJ825" s="96"/>
      <c r="AK825" s="96"/>
      <c r="AL825" s="96"/>
      <c r="AM825" s="262"/>
      <c r="AN825" s="96"/>
      <c r="AO825" s="264"/>
      <c r="AP825" s="96"/>
      <c r="AQ825" s="96"/>
      <c r="AR825" s="96"/>
      <c r="AS825" s="96"/>
      <c r="AT825" s="96"/>
      <c r="AU825" s="96"/>
      <c r="AV825" s="96"/>
      <c r="AW825" s="96"/>
      <c r="AX825" s="96"/>
      <c r="AY825" s="96"/>
      <c r="AZ825" s="96"/>
      <c r="BA825" s="96"/>
      <c r="BB825" s="96"/>
      <c r="BC825" s="96"/>
      <c r="BD825" s="96"/>
      <c r="BE825" s="96"/>
      <c r="BF825" s="96"/>
      <c r="BG825" s="96"/>
      <c r="BH825" s="96"/>
      <c r="BI825" s="96"/>
      <c r="BJ825" s="96"/>
      <c r="BK825" s="96"/>
      <c r="BL825" s="96"/>
      <c r="BM825" s="96"/>
      <c r="BN825" s="96"/>
      <c r="BO825" s="96"/>
      <c r="BP825" s="96"/>
      <c r="BQ825" s="96"/>
      <c r="BR825" s="96"/>
      <c r="BS825" s="96"/>
      <c r="BT825" s="96"/>
      <c r="BU825" s="96"/>
      <c r="BV825" s="96"/>
      <c r="BW825" s="96"/>
      <c r="BX825" s="96"/>
      <c r="BY825" s="96"/>
      <c r="BZ825" s="96"/>
      <c r="CA825" s="96"/>
      <c r="CB825" s="96"/>
      <c r="CC825" s="96"/>
      <c r="CD825" s="96"/>
      <c r="CE825" s="96"/>
      <c r="CF825" s="96"/>
    </row>
    <row r="826" spans="1:84" ht="13.2">
      <c r="A826" s="96"/>
      <c r="B826" s="96"/>
      <c r="C826" s="96"/>
      <c r="D826" s="96"/>
      <c r="E826" s="96"/>
      <c r="F826" s="124"/>
      <c r="G826" s="96"/>
      <c r="H826" s="96"/>
      <c r="I826" s="96"/>
      <c r="J826" s="96"/>
      <c r="K826" s="96"/>
      <c r="L826" s="96"/>
      <c r="M826" s="96"/>
      <c r="N826" s="96"/>
      <c r="O826" s="96"/>
      <c r="P826" s="96"/>
      <c r="Q826" s="96"/>
      <c r="R826" s="96"/>
      <c r="S826" s="96"/>
      <c r="T826" s="96"/>
      <c r="U826" s="96"/>
      <c r="V826" s="96"/>
      <c r="W826" s="96"/>
      <c r="X826" s="96"/>
      <c r="Y826" s="96"/>
      <c r="Z826" s="96"/>
      <c r="AA826" s="96"/>
      <c r="AB826" s="96"/>
      <c r="AC826" s="96"/>
      <c r="AD826" s="96"/>
      <c r="AE826" s="96"/>
      <c r="AF826" s="96"/>
      <c r="AG826" s="96"/>
      <c r="AH826" s="96"/>
      <c r="AI826" s="96"/>
      <c r="AJ826" s="96"/>
      <c r="AK826" s="96"/>
      <c r="AL826" s="96"/>
      <c r="AM826" s="262"/>
      <c r="AN826" s="96"/>
      <c r="AO826" s="264"/>
      <c r="AP826" s="96"/>
      <c r="AQ826" s="96"/>
      <c r="AR826" s="96"/>
      <c r="AS826" s="96"/>
      <c r="AT826" s="96"/>
      <c r="AU826" s="96"/>
      <c r="AV826" s="96"/>
      <c r="AW826" s="96"/>
      <c r="AX826" s="96"/>
      <c r="AY826" s="96"/>
      <c r="AZ826" s="96"/>
      <c r="BA826" s="96"/>
      <c r="BB826" s="96"/>
      <c r="BC826" s="96"/>
      <c r="BD826" s="96"/>
      <c r="BE826" s="96"/>
      <c r="BF826" s="96"/>
      <c r="BG826" s="96"/>
      <c r="BH826" s="96"/>
      <c r="BI826" s="96"/>
      <c r="BJ826" s="96"/>
      <c r="BK826" s="96"/>
      <c r="BL826" s="96"/>
      <c r="BM826" s="96"/>
      <c r="BN826" s="96"/>
      <c r="BO826" s="96"/>
      <c r="BP826" s="96"/>
      <c r="BQ826" s="96"/>
      <c r="BR826" s="96"/>
      <c r="BS826" s="96"/>
      <c r="BT826" s="96"/>
      <c r="BU826" s="96"/>
      <c r="BV826" s="96"/>
      <c r="BW826" s="96"/>
      <c r="BX826" s="96"/>
      <c r="BY826" s="96"/>
      <c r="BZ826" s="96"/>
      <c r="CA826" s="96"/>
      <c r="CB826" s="96"/>
      <c r="CC826" s="96"/>
      <c r="CD826" s="96"/>
      <c r="CE826" s="96"/>
      <c r="CF826" s="96"/>
    </row>
    <row r="827" spans="1:84" ht="13.2">
      <c r="A827" s="96"/>
      <c r="B827" s="96"/>
      <c r="C827" s="96"/>
      <c r="D827" s="96"/>
      <c r="E827" s="96"/>
      <c r="F827" s="124"/>
      <c r="G827" s="96"/>
      <c r="H827" s="96"/>
      <c r="I827" s="96"/>
      <c r="J827" s="96"/>
      <c r="K827" s="96"/>
      <c r="L827" s="96"/>
      <c r="M827" s="96"/>
      <c r="N827" s="96"/>
      <c r="O827" s="96"/>
      <c r="P827" s="96"/>
      <c r="Q827" s="96"/>
      <c r="R827" s="96"/>
      <c r="S827" s="96"/>
      <c r="T827" s="96"/>
      <c r="U827" s="96"/>
      <c r="V827" s="96"/>
      <c r="W827" s="96"/>
      <c r="X827" s="96"/>
      <c r="Y827" s="96"/>
      <c r="Z827" s="96"/>
      <c r="AA827" s="96"/>
      <c r="AB827" s="96"/>
      <c r="AC827" s="96"/>
      <c r="AD827" s="96"/>
      <c r="AE827" s="96"/>
      <c r="AF827" s="96"/>
      <c r="AG827" s="96"/>
      <c r="AH827" s="96"/>
      <c r="AI827" s="96"/>
      <c r="AJ827" s="96"/>
      <c r="AK827" s="96"/>
      <c r="AL827" s="96"/>
      <c r="AM827" s="262"/>
      <c r="AN827" s="96"/>
      <c r="AO827" s="264"/>
      <c r="AP827" s="96"/>
      <c r="AQ827" s="96"/>
      <c r="AR827" s="96"/>
      <c r="AS827" s="96"/>
      <c r="AT827" s="96"/>
      <c r="AU827" s="96"/>
      <c r="AV827" s="96"/>
      <c r="AW827" s="96"/>
      <c r="AX827" s="96"/>
      <c r="AY827" s="96"/>
      <c r="AZ827" s="96"/>
      <c r="BA827" s="96"/>
      <c r="BB827" s="96"/>
      <c r="BC827" s="96"/>
      <c r="BD827" s="96"/>
      <c r="BE827" s="96"/>
      <c r="BF827" s="96"/>
      <c r="BG827" s="96"/>
      <c r="BH827" s="96"/>
      <c r="BI827" s="96"/>
      <c r="BJ827" s="96"/>
      <c r="BK827" s="96"/>
      <c r="BL827" s="96"/>
      <c r="BM827" s="96"/>
      <c r="BN827" s="96"/>
      <c r="BO827" s="96"/>
      <c r="BP827" s="96"/>
      <c r="BQ827" s="96"/>
      <c r="BR827" s="96"/>
      <c r="BS827" s="96"/>
      <c r="BT827" s="96"/>
      <c r="BU827" s="96"/>
      <c r="BV827" s="96"/>
      <c r="BW827" s="96"/>
      <c r="BX827" s="96"/>
      <c r="BY827" s="96"/>
      <c r="BZ827" s="96"/>
      <c r="CA827" s="96"/>
      <c r="CB827" s="96"/>
      <c r="CC827" s="96"/>
      <c r="CD827" s="96"/>
      <c r="CE827" s="96"/>
      <c r="CF827" s="96"/>
    </row>
    <row r="828" spans="1:84" ht="13.2">
      <c r="A828" s="96"/>
      <c r="B828" s="96"/>
      <c r="C828" s="96"/>
      <c r="D828" s="96"/>
      <c r="E828" s="96"/>
      <c r="F828" s="124"/>
      <c r="G828" s="96"/>
      <c r="H828" s="96"/>
      <c r="I828" s="96"/>
      <c r="J828" s="96"/>
      <c r="K828" s="96"/>
      <c r="L828" s="96"/>
      <c r="M828" s="96"/>
      <c r="N828" s="96"/>
      <c r="O828" s="96"/>
      <c r="P828" s="96"/>
      <c r="Q828" s="96"/>
      <c r="R828" s="96"/>
      <c r="S828" s="96"/>
      <c r="T828" s="96"/>
      <c r="U828" s="96"/>
      <c r="V828" s="96"/>
      <c r="W828" s="96"/>
      <c r="X828" s="96"/>
      <c r="Y828" s="96"/>
      <c r="Z828" s="96"/>
      <c r="AA828" s="96"/>
      <c r="AB828" s="96"/>
      <c r="AC828" s="96"/>
      <c r="AD828" s="96"/>
      <c r="AE828" s="96"/>
      <c r="AF828" s="96"/>
      <c r="AG828" s="96"/>
      <c r="AH828" s="96"/>
      <c r="AI828" s="96"/>
      <c r="AJ828" s="96"/>
      <c r="AK828" s="96"/>
      <c r="AL828" s="96"/>
      <c r="AM828" s="262"/>
      <c r="AN828" s="96"/>
      <c r="AO828" s="264"/>
      <c r="AP828" s="96"/>
      <c r="AQ828" s="96"/>
      <c r="AR828" s="96"/>
      <c r="AS828" s="96"/>
      <c r="AT828" s="96"/>
      <c r="AU828" s="96"/>
      <c r="AV828" s="96"/>
      <c r="AW828" s="96"/>
      <c r="AX828" s="96"/>
      <c r="AY828" s="96"/>
      <c r="AZ828" s="96"/>
      <c r="BA828" s="96"/>
      <c r="BB828" s="96"/>
      <c r="BC828" s="96"/>
      <c r="BD828" s="96"/>
      <c r="BE828" s="96"/>
      <c r="BF828" s="96"/>
      <c r="BG828" s="96"/>
      <c r="BH828" s="96"/>
      <c r="BI828" s="96"/>
      <c r="BJ828" s="96"/>
      <c r="BK828" s="96"/>
      <c r="BL828" s="96"/>
      <c r="BM828" s="96"/>
      <c r="BN828" s="96"/>
      <c r="BO828" s="96"/>
      <c r="BP828" s="96"/>
      <c r="BQ828" s="96"/>
      <c r="BR828" s="96"/>
      <c r="BS828" s="96"/>
      <c r="BT828" s="96"/>
      <c r="BU828" s="96"/>
      <c r="BV828" s="96"/>
      <c r="BW828" s="96"/>
      <c r="BX828" s="96"/>
      <c r="BY828" s="96"/>
      <c r="BZ828" s="96"/>
      <c r="CA828" s="96"/>
      <c r="CB828" s="96"/>
      <c r="CC828" s="96"/>
      <c r="CD828" s="96"/>
      <c r="CE828" s="96"/>
      <c r="CF828" s="96"/>
    </row>
    <row r="829" spans="1:84" ht="13.2">
      <c r="A829" s="96"/>
      <c r="B829" s="96"/>
      <c r="C829" s="96"/>
      <c r="D829" s="96"/>
      <c r="E829" s="96"/>
      <c r="F829" s="124"/>
      <c r="G829" s="96"/>
      <c r="H829" s="96"/>
      <c r="I829" s="96"/>
      <c r="J829" s="96"/>
      <c r="K829" s="96"/>
      <c r="L829" s="96"/>
      <c r="M829" s="96"/>
      <c r="N829" s="96"/>
      <c r="O829" s="96"/>
      <c r="P829" s="96"/>
      <c r="Q829" s="96"/>
      <c r="R829" s="96"/>
      <c r="S829" s="96"/>
      <c r="T829" s="96"/>
      <c r="U829" s="96"/>
      <c r="V829" s="96"/>
      <c r="W829" s="96"/>
      <c r="X829" s="96"/>
      <c r="Y829" s="96"/>
      <c r="Z829" s="96"/>
      <c r="AA829" s="96"/>
      <c r="AB829" s="96"/>
      <c r="AC829" s="96"/>
      <c r="AD829" s="96"/>
      <c r="AE829" s="96"/>
      <c r="AF829" s="96"/>
      <c r="AG829" s="96"/>
      <c r="AH829" s="96"/>
      <c r="AI829" s="96"/>
      <c r="AJ829" s="96"/>
      <c r="AK829" s="96"/>
      <c r="AL829" s="96"/>
      <c r="AM829" s="262"/>
      <c r="AN829" s="96"/>
      <c r="AO829" s="264"/>
      <c r="AP829" s="96"/>
      <c r="AQ829" s="96"/>
      <c r="AR829" s="96"/>
      <c r="AS829" s="96"/>
      <c r="AT829" s="96"/>
      <c r="AU829" s="96"/>
      <c r="AV829" s="96"/>
      <c r="AW829" s="96"/>
      <c r="AX829" s="96"/>
      <c r="AY829" s="96"/>
      <c r="AZ829" s="96"/>
      <c r="BA829" s="96"/>
      <c r="BB829" s="96"/>
      <c r="BC829" s="96"/>
      <c r="BD829" s="96"/>
      <c r="BE829" s="96"/>
      <c r="BF829" s="96"/>
      <c r="BG829" s="96"/>
      <c r="BH829" s="96"/>
      <c r="BI829" s="96"/>
      <c r="BJ829" s="96"/>
      <c r="BK829" s="96"/>
      <c r="BL829" s="96"/>
      <c r="BM829" s="96"/>
      <c r="BN829" s="96"/>
      <c r="BO829" s="96"/>
      <c r="BP829" s="96"/>
      <c r="BQ829" s="96"/>
      <c r="BR829" s="96"/>
      <c r="BS829" s="96"/>
      <c r="BT829" s="96"/>
      <c r="BU829" s="96"/>
      <c r="BV829" s="96"/>
      <c r="BW829" s="96"/>
      <c r="BX829" s="96"/>
      <c r="BY829" s="96"/>
      <c r="BZ829" s="96"/>
      <c r="CA829" s="96"/>
      <c r="CB829" s="96"/>
      <c r="CC829" s="96"/>
      <c r="CD829" s="96"/>
      <c r="CE829" s="96"/>
      <c r="CF829" s="96"/>
    </row>
    <row r="830" spans="1:84" ht="13.2">
      <c r="A830" s="96"/>
      <c r="B830" s="96"/>
      <c r="C830" s="96"/>
      <c r="D830" s="96"/>
      <c r="E830" s="96"/>
      <c r="F830" s="124"/>
      <c r="G830" s="96"/>
      <c r="H830" s="96"/>
      <c r="I830" s="96"/>
      <c r="J830" s="96"/>
      <c r="K830" s="96"/>
      <c r="L830" s="96"/>
      <c r="M830" s="96"/>
      <c r="N830" s="96"/>
      <c r="O830" s="96"/>
      <c r="P830" s="96"/>
      <c r="Q830" s="96"/>
      <c r="R830" s="96"/>
      <c r="S830" s="96"/>
      <c r="T830" s="96"/>
      <c r="U830" s="96"/>
      <c r="V830" s="96"/>
      <c r="W830" s="96"/>
      <c r="X830" s="96"/>
      <c r="Y830" s="96"/>
      <c r="Z830" s="96"/>
      <c r="AA830" s="96"/>
      <c r="AB830" s="96"/>
      <c r="AC830" s="96"/>
      <c r="AD830" s="96"/>
      <c r="AE830" s="96"/>
      <c r="AF830" s="96"/>
      <c r="AG830" s="96"/>
      <c r="AH830" s="96"/>
      <c r="AI830" s="96"/>
      <c r="AJ830" s="96"/>
      <c r="AK830" s="96"/>
      <c r="AL830" s="96"/>
      <c r="AM830" s="262"/>
      <c r="AN830" s="96"/>
      <c r="AO830" s="264"/>
      <c r="AP830" s="96"/>
      <c r="AQ830" s="96"/>
      <c r="AR830" s="96"/>
      <c r="AS830" s="96"/>
      <c r="AT830" s="96"/>
      <c r="AU830" s="96"/>
      <c r="AV830" s="96"/>
      <c r="AW830" s="96"/>
      <c r="AX830" s="96"/>
      <c r="AY830" s="96"/>
      <c r="AZ830" s="96"/>
      <c r="BA830" s="96"/>
      <c r="BB830" s="96"/>
      <c r="BC830" s="96"/>
      <c r="BD830" s="96"/>
      <c r="BE830" s="96"/>
      <c r="BF830" s="96"/>
      <c r="BG830" s="96"/>
      <c r="BH830" s="96"/>
      <c r="BI830" s="96"/>
      <c r="BJ830" s="96"/>
      <c r="BK830" s="96"/>
      <c r="BL830" s="96"/>
      <c r="BM830" s="96"/>
      <c r="BN830" s="96"/>
      <c r="BO830" s="96"/>
      <c r="BP830" s="96"/>
      <c r="BQ830" s="96"/>
      <c r="BR830" s="96"/>
      <c r="BS830" s="96"/>
      <c r="BT830" s="96"/>
      <c r="BU830" s="96"/>
      <c r="BV830" s="96"/>
      <c r="BW830" s="96"/>
      <c r="BX830" s="96"/>
      <c r="BY830" s="96"/>
      <c r="BZ830" s="96"/>
      <c r="CA830" s="96"/>
      <c r="CB830" s="96"/>
      <c r="CC830" s="96"/>
      <c r="CD830" s="96"/>
      <c r="CE830" s="96"/>
      <c r="CF830" s="96"/>
    </row>
    <row r="831" spans="1:84" ht="13.2">
      <c r="A831" s="96"/>
      <c r="B831" s="96"/>
      <c r="C831" s="96"/>
      <c r="D831" s="96"/>
      <c r="E831" s="96"/>
      <c r="F831" s="124"/>
      <c r="G831" s="96"/>
      <c r="H831" s="96"/>
      <c r="I831" s="96"/>
      <c r="J831" s="96"/>
      <c r="K831" s="96"/>
      <c r="L831" s="96"/>
      <c r="M831" s="96"/>
      <c r="N831" s="96"/>
      <c r="O831" s="96"/>
      <c r="P831" s="96"/>
      <c r="Q831" s="96"/>
      <c r="R831" s="96"/>
      <c r="S831" s="96"/>
      <c r="T831" s="96"/>
      <c r="U831" s="96"/>
      <c r="V831" s="96"/>
      <c r="W831" s="96"/>
      <c r="X831" s="96"/>
      <c r="Y831" s="96"/>
      <c r="Z831" s="96"/>
      <c r="AA831" s="96"/>
      <c r="AB831" s="96"/>
      <c r="AC831" s="96"/>
      <c r="AD831" s="96"/>
      <c r="AE831" s="96"/>
      <c r="AF831" s="96"/>
      <c r="AG831" s="96"/>
      <c r="AH831" s="96"/>
      <c r="AI831" s="96"/>
      <c r="AJ831" s="96"/>
      <c r="AK831" s="96"/>
      <c r="AL831" s="96"/>
      <c r="AM831" s="262"/>
      <c r="AN831" s="96"/>
      <c r="AO831" s="264"/>
      <c r="AP831" s="96"/>
      <c r="AQ831" s="96"/>
      <c r="AR831" s="96"/>
      <c r="AS831" s="96"/>
      <c r="AT831" s="96"/>
      <c r="AU831" s="96"/>
      <c r="AV831" s="96"/>
      <c r="AW831" s="96"/>
      <c r="AX831" s="96"/>
      <c r="AY831" s="96"/>
      <c r="AZ831" s="96"/>
      <c r="BA831" s="96"/>
      <c r="BB831" s="96"/>
      <c r="BC831" s="96"/>
      <c r="BD831" s="96"/>
      <c r="BE831" s="96"/>
      <c r="BF831" s="96"/>
      <c r="BG831" s="96"/>
      <c r="BH831" s="96"/>
      <c r="BI831" s="96"/>
      <c r="BJ831" s="96"/>
      <c r="BK831" s="96"/>
      <c r="BL831" s="96"/>
      <c r="BM831" s="96"/>
      <c r="BN831" s="96"/>
      <c r="BO831" s="96"/>
      <c r="BP831" s="96"/>
      <c r="BQ831" s="96"/>
      <c r="BR831" s="96"/>
      <c r="BS831" s="96"/>
      <c r="BT831" s="96"/>
      <c r="BU831" s="96"/>
      <c r="BV831" s="96"/>
      <c r="BW831" s="96"/>
      <c r="BX831" s="96"/>
      <c r="BY831" s="96"/>
      <c r="BZ831" s="96"/>
      <c r="CA831" s="96"/>
      <c r="CB831" s="96"/>
      <c r="CC831" s="96"/>
      <c r="CD831" s="96"/>
      <c r="CE831" s="96"/>
      <c r="CF831" s="96"/>
    </row>
    <row r="832" spans="1:84" ht="13.2">
      <c r="A832" s="96"/>
      <c r="B832" s="96"/>
      <c r="C832" s="96"/>
      <c r="D832" s="96"/>
      <c r="E832" s="96"/>
      <c r="F832" s="124"/>
      <c r="G832" s="96"/>
      <c r="H832" s="96"/>
      <c r="I832" s="96"/>
      <c r="J832" s="96"/>
      <c r="K832" s="96"/>
      <c r="L832" s="96"/>
      <c r="M832" s="96"/>
      <c r="N832" s="96"/>
      <c r="O832" s="96"/>
      <c r="P832" s="96"/>
      <c r="Q832" s="96"/>
      <c r="R832" s="96"/>
      <c r="S832" s="96"/>
      <c r="T832" s="96"/>
      <c r="U832" s="96"/>
      <c r="V832" s="96"/>
      <c r="W832" s="96"/>
      <c r="X832" s="96"/>
      <c r="Y832" s="96"/>
      <c r="Z832" s="96"/>
      <c r="AA832" s="96"/>
      <c r="AB832" s="96"/>
      <c r="AC832" s="96"/>
      <c r="AD832" s="96"/>
      <c r="AE832" s="96"/>
      <c r="AF832" s="96"/>
      <c r="AG832" s="96"/>
      <c r="AH832" s="96"/>
      <c r="AI832" s="96"/>
      <c r="AJ832" s="96"/>
      <c r="AK832" s="96"/>
      <c r="AL832" s="96"/>
      <c r="AM832" s="262"/>
      <c r="AN832" s="96"/>
      <c r="AO832" s="264"/>
      <c r="AP832" s="96"/>
      <c r="AQ832" s="96"/>
      <c r="AR832" s="96"/>
      <c r="AS832" s="96"/>
      <c r="AT832" s="96"/>
      <c r="AU832" s="96"/>
      <c r="AV832" s="96"/>
      <c r="AW832" s="96"/>
      <c r="AX832" s="96"/>
      <c r="AY832" s="96"/>
      <c r="AZ832" s="96"/>
      <c r="BA832" s="96"/>
      <c r="BB832" s="96"/>
      <c r="BC832" s="96"/>
      <c r="BD832" s="96"/>
      <c r="BE832" s="96"/>
      <c r="BF832" s="96"/>
      <c r="BG832" s="96"/>
      <c r="BH832" s="96"/>
      <c r="BI832" s="96"/>
      <c r="BJ832" s="96"/>
      <c r="BK832" s="96"/>
      <c r="BL832" s="96"/>
      <c r="BM832" s="96"/>
      <c r="BN832" s="96"/>
      <c r="BO832" s="96"/>
      <c r="BP832" s="96"/>
      <c r="BQ832" s="96"/>
      <c r="BR832" s="96"/>
      <c r="BS832" s="96"/>
      <c r="BT832" s="96"/>
      <c r="BU832" s="96"/>
      <c r="BV832" s="96"/>
      <c r="BW832" s="96"/>
      <c r="BX832" s="96"/>
      <c r="BY832" s="96"/>
      <c r="BZ832" s="96"/>
      <c r="CA832" s="96"/>
      <c r="CB832" s="96"/>
      <c r="CC832" s="96"/>
      <c r="CD832" s="96"/>
      <c r="CE832" s="96"/>
      <c r="CF832" s="96"/>
    </row>
    <row r="833" spans="1:84" ht="13.2">
      <c r="A833" s="96"/>
      <c r="B833" s="96"/>
      <c r="C833" s="96"/>
      <c r="D833" s="96"/>
      <c r="E833" s="96"/>
      <c r="F833" s="124"/>
      <c r="G833" s="96"/>
      <c r="H833" s="96"/>
      <c r="I833" s="96"/>
      <c r="J833" s="96"/>
      <c r="K833" s="96"/>
      <c r="L833" s="96"/>
      <c r="M833" s="96"/>
      <c r="N833" s="96"/>
      <c r="O833" s="96"/>
      <c r="P833" s="96"/>
      <c r="Q833" s="96"/>
      <c r="R833" s="96"/>
      <c r="S833" s="96"/>
      <c r="T833" s="96"/>
      <c r="U833" s="96"/>
      <c r="V833" s="96"/>
      <c r="W833" s="96"/>
      <c r="X833" s="96"/>
      <c r="Y833" s="96"/>
      <c r="Z833" s="96"/>
      <c r="AA833" s="96"/>
      <c r="AB833" s="96"/>
      <c r="AC833" s="96"/>
      <c r="AD833" s="96"/>
      <c r="AE833" s="96"/>
      <c r="AF833" s="96"/>
      <c r="AG833" s="96"/>
      <c r="AH833" s="96"/>
      <c r="AI833" s="96"/>
      <c r="AJ833" s="96"/>
      <c r="AK833" s="96"/>
      <c r="AL833" s="96"/>
      <c r="AM833" s="262"/>
      <c r="AN833" s="96"/>
      <c r="AO833" s="264"/>
      <c r="AP833" s="96"/>
      <c r="AQ833" s="96"/>
      <c r="AR833" s="96"/>
      <c r="AS833" s="96"/>
      <c r="AT833" s="96"/>
      <c r="AU833" s="96"/>
      <c r="AV833" s="96"/>
      <c r="AW833" s="96"/>
      <c r="AX833" s="96"/>
      <c r="AY833" s="96"/>
      <c r="AZ833" s="96"/>
      <c r="BA833" s="96"/>
      <c r="BB833" s="96"/>
      <c r="BC833" s="96"/>
      <c r="BD833" s="96"/>
      <c r="BE833" s="96"/>
      <c r="BF833" s="96"/>
      <c r="BG833" s="96"/>
      <c r="BH833" s="96"/>
      <c r="BI833" s="96"/>
      <c r="BJ833" s="96"/>
      <c r="BK833" s="96"/>
      <c r="BL833" s="96"/>
      <c r="BM833" s="96"/>
      <c r="BN833" s="96"/>
      <c r="BO833" s="96"/>
      <c r="BP833" s="96"/>
      <c r="BQ833" s="96"/>
      <c r="BR833" s="96"/>
      <c r="BS833" s="96"/>
      <c r="BT833" s="96"/>
      <c r="BU833" s="96"/>
      <c r="BV833" s="96"/>
      <c r="BW833" s="96"/>
      <c r="BX833" s="96"/>
      <c r="BY833" s="96"/>
      <c r="BZ833" s="96"/>
      <c r="CA833" s="96"/>
      <c r="CB833" s="96"/>
      <c r="CC833" s="96"/>
      <c r="CD833" s="96"/>
      <c r="CE833" s="96"/>
      <c r="CF833" s="96"/>
    </row>
    <row r="834" spans="1:84" ht="13.2">
      <c r="A834" s="96"/>
      <c r="B834" s="96"/>
      <c r="C834" s="96"/>
      <c r="D834" s="96"/>
      <c r="E834" s="96"/>
      <c r="F834" s="124"/>
      <c r="G834" s="96"/>
      <c r="H834" s="96"/>
      <c r="I834" s="96"/>
      <c r="J834" s="96"/>
      <c r="K834" s="96"/>
      <c r="L834" s="96"/>
      <c r="M834" s="96"/>
      <c r="N834" s="96"/>
      <c r="O834" s="96"/>
      <c r="P834" s="96"/>
      <c r="Q834" s="96"/>
      <c r="R834" s="96"/>
      <c r="S834" s="96"/>
      <c r="T834" s="96"/>
      <c r="U834" s="96"/>
      <c r="V834" s="96"/>
      <c r="W834" s="96"/>
      <c r="X834" s="96"/>
      <c r="Y834" s="96"/>
      <c r="Z834" s="96"/>
      <c r="AA834" s="96"/>
      <c r="AB834" s="96"/>
      <c r="AC834" s="96"/>
      <c r="AD834" s="96"/>
      <c r="AE834" s="96"/>
      <c r="AF834" s="96"/>
      <c r="AG834" s="96"/>
      <c r="AH834" s="96"/>
      <c r="AI834" s="96"/>
      <c r="AJ834" s="96"/>
      <c r="AK834" s="96"/>
      <c r="AL834" s="96"/>
      <c r="AM834" s="262"/>
      <c r="AN834" s="96"/>
      <c r="AO834" s="264"/>
      <c r="AP834" s="96"/>
      <c r="AQ834" s="96"/>
      <c r="AR834" s="96"/>
      <c r="AS834" s="96"/>
      <c r="AT834" s="96"/>
      <c r="AU834" s="96"/>
      <c r="AV834" s="96"/>
      <c r="AW834" s="96"/>
      <c r="AX834" s="96"/>
      <c r="AY834" s="96"/>
      <c r="AZ834" s="96"/>
      <c r="BA834" s="96"/>
      <c r="BB834" s="96"/>
      <c r="BC834" s="96"/>
      <c r="BD834" s="96"/>
      <c r="BE834" s="96"/>
      <c r="BF834" s="96"/>
      <c r="BG834" s="96"/>
      <c r="BH834" s="96"/>
      <c r="BI834" s="96"/>
      <c r="BJ834" s="96"/>
      <c r="BK834" s="96"/>
      <c r="BL834" s="96"/>
      <c r="BM834" s="96"/>
      <c r="BN834" s="96"/>
      <c r="BO834" s="96"/>
      <c r="BP834" s="96"/>
      <c r="BQ834" s="96"/>
      <c r="BR834" s="96"/>
      <c r="BS834" s="96"/>
      <c r="BT834" s="96"/>
      <c r="BU834" s="96"/>
      <c r="BV834" s="96"/>
      <c r="BW834" s="96"/>
      <c r="BX834" s="96"/>
      <c r="BY834" s="96"/>
      <c r="BZ834" s="96"/>
      <c r="CA834" s="96"/>
      <c r="CB834" s="96"/>
      <c r="CC834" s="96"/>
      <c r="CD834" s="96"/>
      <c r="CE834" s="96"/>
      <c r="CF834" s="96"/>
    </row>
    <row r="835" spans="1:84" ht="13.2">
      <c r="A835" s="96"/>
      <c r="B835" s="96"/>
      <c r="C835" s="96"/>
      <c r="D835" s="96"/>
      <c r="E835" s="96"/>
      <c r="F835" s="124"/>
      <c r="G835" s="96"/>
      <c r="H835" s="96"/>
      <c r="I835" s="96"/>
      <c r="J835" s="96"/>
      <c r="K835" s="96"/>
      <c r="L835" s="96"/>
      <c r="M835" s="96"/>
      <c r="N835" s="96"/>
      <c r="O835" s="96"/>
      <c r="P835" s="96"/>
      <c r="Q835" s="96"/>
      <c r="R835" s="96"/>
      <c r="S835" s="96"/>
      <c r="T835" s="96"/>
      <c r="U835" s="96"/>
      <c r="V835" s="96"/>
      <c r="W835" s="96"/>
      <c r="X835" s="96"/>
      <c r="Y835" s="96"/>
      <c r="Z835" s="96"/>
      <c r="AA835" s="96"/>
      <c r="AB835" s="96"/>
      <c r="AC835" s="96"/>
      <c r="AD835" s="96"/>
      <c r="AE835" s="96"/>
      <c r="AF835" s="96"/>
      <c r="AG835" s="96"/>
      <c r="AH835" s="96"/>
      <c r="AI835" s="96"/>
      <c r="AJ835" s="96"/>
      <c r="AK835" s="96"/>
      <c r="AL835" s="96"/>
      <c r="AM835" s="262"/>
      <c r="AN835" s="96"/>
      <c r="AO835" s="264"/>
      <c r="AP835" s="96"/>
      <c r="AQ835" s="96"/>
      <c r="AR835" s="96"/>
      <c r="AS835" s="96"/>
      <c r="AT835" s="96"/>
      <c r="AU835" s="96"/>
      <c r="AV835" s="96"/>
      <c r="AW835" s="96"/>
      <c r="AX835" s="96"/>
      <c r="AY835" s="96"/>
      <c r="AZ835" s="96"/>
      <c r="BA835" s="96"/>
      <c r="BB835" s="96"/>
      <c r="BC835" s="96"/>
      <c r="BD835" s="96"/>
      <c r="BE835" s="96"/>
      <c r="BF835" s="96"/>
      <c r="BG835" s="96"/>
      <c r="BH835" s="96"/>
      <c r="BI835" s="96"/>
      <c r="BJ835" s="96"/>
      <c r="BK835" s="96"/>
      <c r="BL835" s="96"/>
      <c r="BM835" s="96"/>
      <c r="BN835" s="96"/>
      <c r="BO835" s="96"/>
      <c r="BP835" s="96"/>
      <c r="BQ835" s="96"/>
      <c r="BR835" s="96"/>
      <c r="BS835" s="96"/>
      <c r="BT835" s="96"/>
      <c r="BU835" s="96"/>
      <c r="BV835" s="96"/>
      <c r="BW835" s="96"/>
      <c r="BX835" s="96"/>
      <c r="BY835" s="96"/>
      <c r="BZ835" s="96"/>
      <c r="CA835" s="96"/>
      <c r="CB835" s="96"/>
      <c r="CC835" s="96"/>
      <c r="CD835" s="96"/>
      <c r="CE835" s="96"/>
      <c r="CF835" s="96"/>
    </row>
    <row r="836" spans="1:84" ht="13.2">
      <c r="A836" s="96"/>
      <c r="B836" s="96"/>
      <c r="C836" s="96"/>
      <c r="D836" s="96"/>
      <c r="E836" s="96"/>
      <c r="F836" s="124"/>
      <c r="G836" s="96"/>
      <c r="H836" s="96"/>
      <c r="I836" s="96"/>
      <c r="J836" s="96"/>
      <c r="K836" s="96"/>
      <c r="L836" s="96"/>
      <c r="M836" s="96"/>
      <c r="N836" s="96"/>
      <c r="O836" s="96"/>
      <c r="P836" s="96"/>
      <c r="Q836" s="96"/>
      <c r="R836" s="96"/>
      <c r="S836" s="96"/>
      <c r="T836" s="96"/>
      <c r="U836" s="96"/>
      <c r="V836" s="96"/>
      <c r="W836" s="96"/>
      <c r="X836" s="96"/>
      <c r="Y836" s="96"/>
      <c r="Z836" s="96"/>
      <c r="AA836" s="96"/>
      <c r="AB836" s="96"/>
      <c r="AC836" s="96"/>
      <c r="AD836" s="96"/>
      <c r="AE836" s="96"/>
      <c r="AF836" s="96"/>
      <c r="AG836" s="96"/>
      <c r="AH836" s="96"/>
      <c r="AI836" s="96"/>
      <c r="AJ836" s="96"/>
      <c r="AK836" s="96"/>
      <c r="AL836" s="96"/>
      <c r="AM836" s="262"/>
      <c r="AN836" s="96"/>
      <c r="AO836" s="264"/>
      <c r="AP836" s="96"/>
      <c r="AQ836" s="96"/>
      <c r="AR836" s="96"/>
      <c r="AS836" s="96"/>
      <c r="AT836" s="96"/>
      <c r="AU836" s="96"/>
      <c r="AV836" s="96"/>
      <c r="AW836" s="96"/>
      <c r="AX836" s="96"/>
      <c r="AY836" s="96"/>
      <c r="AZ836" s="96"/>
      <c r="BA836" s="96"/>
      <c r="BB836" s="96"/>
      <c r="BC836" s="96"/>
      <c r="BD836" s="96"/>
      <c r="BE836" s="96"/>
      <c r="BF836" s="96"/>
      <c r="BG836" s="96"/>
      <c r="BH836" s="96"/>
      <c r="BI836" s="96"/>
      <c r="BJ836" s="96"/>
      <c r="BK836" s="96"/>
      <c r="BL836" s="96"/>
      <c r="BM836" s="96"/>
      <c r="BN836" s="96"/>
      <c r="BO836" s="96"/>
      <c r="BP836" s="96"/>
      <c r="BQ836" s="96"/>
      <c r="BR836" s="96"/>
      <c r="BS836" s="96"/>
      <c r="BT836" s="96"/>
      <c r="BU836" s="96"/>
      <c r="BV836" s="96"/>
      <c r="BW836" s="96"/>
      <c r="BX836" s="96"/>
      <c r="BY836" s="96"/>
      <c r="BZ836" s="96"/>
      <c r="CA836" s="96"/>
      <c r="CB836" s="96"/>
      <c r="CC836" s="96"/>
      <c r="CD836" s="96"/>
      <c r="CE836" s="96"/>
      <c r="CF836" s="96"/>
    </row>
    <row r="837" spans="1:84" ht="13.2">
      <c r="A837" s="96"/>
      <c r="B837" s="96"/>
      <c r="C837" s="96"/>
      <c r="D837" s="96"/>
      <c r="E837" s="96"/>
      <c r="F837" s="124"/>
      <c r="G837" s="96"/>
      <c r="H837" s="96"/>
      <c r="I837" s="96"/>
      <c r="J837" s="96"/>
      <c r="K837" s="96"/>
      <c r="L837" s="96"/>
      <c r="M837" s="96"/>
      <c r="N837" s="96"/>
      <c r="O837" s="96"/>
      <c r="P837" s="96"/>
      <c r="Q837" s="96"/>
      <c r="R837" s="96"/>
      <c r="S837" s="96"/>
      <c r="T837" s="96"/>
      <c r="U837" s="96"/>
      <c r="V837" s="96"/>
      <c r="W837" s="96"/>
      <c r="X837" s="96"/>
      <c r="Y837" s="96"/>
      <c r="Z837" s="96"/>
      <c r="AA837" s="96"/>
      <c r="AB837" s="96"/>
      <c r="AC837" s="96"/>
      <c r="AD837" s="96"/>
      <c r="AE837" s="96"/>
      <c r="AF837" s="96"/>
      <c r="AG837" s="96"/>
      <c r="AH837" s="96"/>
      <c r="AI837" s="96"/>
      <c r="AJ837" s="96"/>
      <c r="AK837" s="96"/>
      <c r="AL837" s="96"/>
      <c r="AM837" s="262"/>
      <c r="AN837" s="96"/>
      <c r="AO837" s="264"/>
      <c r="AP837" s="96"/>
      <c r="AQ837" s="96"/>
      <c r="AR837" s="96"/>
      <c r="AS837" s="96"/>
      <c r="AT837" s="96"/>
      <c r="AU837" s="96"/>
      <c r="AV837" s="96"/>
      <c r="AW837" s="96"/>
      <c r="AX837" s="96"/>
      <c r="AY837" s="96"/>
      <c r="AZ837" s="96"/>
      <c r="BA837" s="96"/>
      <c r="BB837" s="96"/>
      <c r="BC837" s="96"/>
      <c r="BD837" s="96"/>
      <c r="BE837" s="96"/>
      <c r="BF837" s="96"/>
      <c r="BG837" s="96"/>
      <c r="BH837" s="96"/>
      <c r="BI837" s="96"/>
      <c r="BJ837" s="96"/>
      <c r="BK837" s="96"/>
      <c r="BL837" s="96"/>
      <c r="BM837" s="96"/>
      <c r="BN837" s="96"/>
      <c r="BO837" s="96"/>
      <c r="BP837" s="96"/>
      <c r="BQ837" s="96"/>
      <c r="BR837" s="96"/>
      <c r="BS837" s="96"/>
      <c r="BT837" s="96"/>
      <c r="BU837" s="96"/>
      <c r="BV837" s="96"/>
      <c r="BW837" s="96"/>
      <c r="BX837" s="96"/>
      <c r="BY837" s="96"/>
      <c r="BZ837" s="96"/>
      <c r="CA837" s="96"/>
      <c r="CB837" s="96"/>
      <c r="CC837" s="96"/>
      <c r="CD837" s="96"/>
      <c r="CE837" s="96"/>
      <c r="CF837" s="96"/>
    </row>
    <row r="838" spans="1:84" ht="13.2">
      <c r="A838" s="96"/>
      <c r="B838" s="96"/>
      <c r="C838" s="96"/>
      <c r="D838" s="96"/>
      <c r="E838" s="96"/>
      <c r="F838" s="124"/>
      <c r="G838" s="96"/>
      <c r="H838" s="96"/>
      <c r="I838" s="96"/>
      <c r="J838" s="96"/>
      <c r="K838" s="96"/>
      <c r="L838" s="96"/>
      <c r="M838" s="96"/>
      <c r="N838" s="96"/>
      <c r="O838" s="96"/>
      <c r="P838" s="96"/>
      <c r="Q838" s="96"/>
      <c r="R838" s="96"/>
      <c r="S838" s="96"/>
      <c r="T838" s="96"/>
      <c r="U838" s="96"/>
      <c r="V838" s="96"/>
      <c r="W838" s="96"/>
      <c r="X838" s="96"/>
      <c r="Y838" s="96"/>
      <c r="Z838" s="96"/>
      <c r="AA838" s="96"/>
      <c r="AB838" s="96"/>
      <c r="AC838" s="96"/>
      <c r="AD838" s="96"/>
      <c r="AE838" s="96"/>
      <c r="AF838" s="96"/>
      <c r="AG838" s="96"/>
      <c r="AH838" s="96"/>
      <c r="AI838" s="96"/>
      <c r="AJ838" s="96"/>
      <c r="AK838" s="96"/>
      <c r="AL838" s="96"/>
      <c r="AM838" s="262"/>
      <c r="AN838" s="96"/>
      <c r="AO838" s="264"/>
      <c r="AP838" s="96"/>
      <c r="AQ838" s="96"/>
      <c r="AR838" s="96"/>
      <c r="AS838" s="96"/>
      <c r="AT838" s="96"/>
      <c r="AU838" s="96"/>
      <c r="AV838" s="96"/>
      <c r="AW838" s="96"/>
      <c r="AX838" s="96"/>
      <c r="AY838" s="96"/>
      <c r="AZ838" s="96"/>
      <c r="BA838" s="96"/>
      <c r="BB838" s="96"/>
      <c r="BC838" s="96"/>
      <c r="BD838" s="96"/>
      <c r="BE838" s="96"/>
      <c r="BF838" s="96"/>
      <c r="BG838" s="96"/>
      <c r="BH838" s="96"/>
      <c r="BI838" s="96"/>
      <c r="BJ838" s="96"/>
      <c r="BK838" s="96"/>
      <c r="BL838" s="96"/>
      <c r="BM838" s="96"/>
      <c r="BN838" s="96"/>
      <c r="BO838" s="96"/>
      <c r="BP838" s="96"/>
      <c r="BQ838" s="96"/>
      <c r="BR838" s="96"/>
      <c r="BS838" s="96"/>
      <c r="BT838" s="96"/>
      <c r="BU838" s="96"/>
      <c r="BV838" s="96"/>
      <c r="BW838" s="96"/>
      <c r="BX838" s="96"/>
      <c r="BY838" s="96"/>
      <c r="BZ838" s="96"/>
      <c r="CA838" s="96"/>
      <c r="CB838" s="96"/>
      <c r="CC838" s="96"/>
      <c r="CD838" s="96"/>
      <c r="CE838" s="96"/>
      <c r="CF838" s="96"/>
    </row>
    <row r="839" spans="1:84" ht="13.2">
      <c r="A839" s="96"/>
      <c r="B839" s="96"/>
      <c r="C839" s="96"/>
      <c r="D839" s="96"/>
      <c r="E839" s="96"/>
      <c r="F839" s="124"/>
      <c r="G839" s="96"/>
      <c r="H839" s="96"/>
      <c r="I839" s="96"/>
      <c r="J839" s="96"/>
      <c r="K839" s="96"/>
      <c r="L839" s="96"/>
      <c r="M839" s="96"/>
      <c r="N839" s="96"/>
      <c r="O839" s="96"/>
      <c r="P839" s="96"/>
      <c r="Q839" s="96"/>
      <c r="R839" s="96"/>
      <c r="S839" s="96"/>
      <c r="T839" s="96"/>
      <c r="U839" s="96"/>
      <c r="V839" s="96"/>
      <c r="W839" s="96"/>
      <c r="X839" s="96"/>
      <c r="Y839" s="96"/>
      <c r="Z839" s="96"/>
      <c r="AA839" s="96"/>
      <c r="AB839" s="96"/>
      <c r="AC839" s="96"/>
      <c r="AD839" s="96"/>
      <c r="AE839" s="96"/>
      <c r="AF839" s="96"/>
      <c r="AG839" s="96"/>
      <c r="AH839" s="96"/>
      <c r="AI839" s="96"/>
      <c r="AJ839" s="96"/>
      <c r="AK839" s="96"/>
      <c r="AL839" s="96"/>
      <c r="AM839" s="262"/>
      <c r="AN839" s="96"/>
      <c r="AO839" s="264"/>
      <c r="AP839" s="96"/>
      <c r="AQ839" s="96"/>
      <c r="AR839" s="96"/>
      <c r="AS839" s="96"/>
      <c r="AT839" s="96"/>
      <c r="AU839" s="96"/>
      <c r="AV839" s="96"/>
      <c r="AW839" s="96"/>
      <c r="AX839" s="96"/>
      <c r="AY839" s="96"/>
      <c r="AZ839" s="96"/>
      <c r="BA839" s="96"/>
      <c r="BB839" s="96"/>
      <c r="BC839" s="96"/>
      <c r="BD839" s="96"/>
      <c r="BE839" s="96"/>
      <c r="BF839" s="96"/>
      <c r="BG839" s="96"/>
      <c r="BH839" s="96"/>
      <c r="BI839" s="96"/>
      <c r="BJ839" s="96"/>
      <c r="BK839" s="96"/>
      <c r="BL839" s="96"/>
      <c r="BM839" s="96"/>
      <c r="BN839" s="96"/>
      <c r="BO839" s="96"/>
      <c r="BP839" s="96"/>
      <c r="BQ839" s="96"/>
      <c r="BR839" s="96"/>
      <c r="BS839" s="96"/>
      <c r="BT839" s="96"/>
      <c r="BU839" s="96"/>
      <c r="BV839" s="96"/>
      <c r="BW839" s="96"/>
      <c r="BX839" s="96"/>
      <c r="BY839" s="96"/>
      <c r="BZ839" s="96"/>
      <c r="CA839" s="96"/>
      <c r="CB839" s="96"/>
      <c r="CC839" s="96"/>
      <c r="CD839" s="96"/>
      <c r="CE839" s="96"/>
      <c r="CF839" s="96"/>
    </row>
    <row r="840" spans="1:84" ht="13.2">
      <c r="A840" s="96"/>
      <c r="B840" s="96"/>
      <c r="C840" s="96"/>
      <c r="D840" s="96"/>
      <c r="E840" s="96"/>
      <c r="F840" s="124"/>
      <c r="G840" s="96"/>
      <c r="H840" s="96"/>
      <c r="I840" s="96"/>
      <c r="J840" s="96"/>
      <c r="K840" s="96"/>
      <c r="L840" s="96"/>
      <c r="M840" s="96"/>
      <c r="N840" s="96"/>
      <c r="O840" s="96"/>
      <c r="P840" s="96"/>
      <c r="Q840" s="96"/>
      <c r="R840" s="96"/>
      <c r="S840" s="96"/>
      <c r="T840" s="96"/>
      <c r="U840" s="96"/>
      <c r="V840" s="96"/>
      <c r="W840" s="96"/>
      <c r="X840" s="96"/>
      <c r="Y840" s="96"/>
      <c r="Z840" s="96"/>
      <c r="AA840" s="96"/>
      <c r="AB840" s="96"/>
      <c r="AC840" s="96"/>
      <c r="AD840" s="96"/>
      <c r="AE840" s="96"/>
      <c r="AF840" s="96"/>
      <c r="AG840" s="96"/>
      <c r="AH840" s="96"/>
      <c r="AI840" s="96"/>
      <c r="AJ840" s="96"/>
      <c r="AK840" s="96"/>
      <c r="AL840" s="96"/>
      <c r="AM840" s="262"/>
      <c r="AN840" s="96"/>
      <c r="AO840" s="264"/>
      <c r="AP840" s="96"/>
      <c r="AQ840" s="96"/>
      <c r="AR840" s="96"/>
      <c r="AS840" s="96"/>
      <c r="AT840" s="96"/>
      <c r="AU840" s="96"/>
      <c r="AV840" s="96"/>
      <c r="AW840" s="96"/>
      <c r="AX840" s="96"/>
      <c r="AY840" s="96"/>
      <c r="AZ840" s="96"/>
      <c r="BA840" s="96"/>
      <c r="BB840" s="96"/>
      <c r="BC840" s="96"/>
      <c r="BD840" s="96"/>
      <c r="BE840" s="96"/>
      <c r="BF840" s="96"/>
      <c r="BG840" s="96"/>
      <c r="BH840" s="96"/>
      <c r="BI840" s="96"/>
      <c r="BJ840" s="96"/>
      <c r="BK840" s="96"/>
      <c r="BL840" s="96"/>
      <c r="BM840" s="96"/>
      <c r="BN840" s="96"/>
      <c r="BO840" s="96"/>
      <c r="BP840" s="96"/>
      <c r="BQ840" s="96"/>
      <c r="BR840" s="96"/>
      <c r="BS840" s="96"/>
      <c r="BT840" s="96"/>
      <c r="BU840" s="96"/>
      <c r="BV840" s="96"/>
      <c r="BW840" s="96"/>
      <c r="BX840" s="96"/>
      <c r="BY840" s="96"/>
      <c r="BZ840" s="96"/>
      <c r="CA840" s="96"/>
      <c r="CB840" s="96"/>
      <c r="CC840" s="96"/>
      <c r="CD840" s="96"/>
      <c r="CE840" s="96"/>
      <c r="CF840" s="96"/>
    </row>
    <row r="841" spans="1:84" ht="13.2">
      <c r="A841" s="96"/>
      <c r="B841" s="96"/>
      <c r="C841" s="96"/>
      <c r="D841" s="96"/>
      <c r="E841" s="96"/>
      <c r="F841" s="124"/>
      <c r="G841" s="96"/>
      <c r="H841" s="96"/>
      <c r="I841" s="96"/>
      <c r="J841" s="96"/>
      <c r="K841" s="96"/>
      <c r="L841" s="96"/>
      <c r="M841" s="96"/>
      <c r="N841" s="96"/>
      <c r="O841" s="96"/>
      <c r="P841" s="96"/>
      <c r="Q841" s="96"/>
      <c r="R841" s="96"/>
      <c r="S841" s="96"/>
      <c r="T841" s="96"/>
      <c r="U841" s="96"/>
      <c r="V841" s="96"/>
      <c r="W841" s="96"/>
      <c r="X841" s="96"/>
      <c r="Y841" s="96"/>
      <c r="Z841" s="96"/>
      <c r="AA841" s="96"/>
      <c r="AB841" s="96"/>
      <c r="AC841" s="96"/>
      <c r="AD841" s="96"/>
      <c r="AE841" s="96"/>
      <c r="AF841" s="96"/>
      <c r="AG841" s="96"/>
      <c r="AH841" s="96"/>
      <c r="AI841" s="96"/>
      <c r="AJ841" s="96"/>
      <c r="AK841" s="96"/>
      <c r="AL841" s="96"/>
      <c r="AM841" s="262"/>
      <c r="AN841" s="96"/>
      <c r="AO841" s="264"/>
      <c r="AP841" s="96"/>
      <c r="AQ841" s="96"/>
      <c r="AR841" s="96"/>
      <c r="AS841" s="96"/>
      <c r="AT841" s="96"/>
      <c r="AU841" s="96"/>
      <c r="AV841" s="96"/>
      <c r="AW841" s="96"/>
      <c r="AX841" s="96"/>
      <c r="AY841" s="96"/>
      <c r="AZ841" s="96"/>
      <c r="BA841" s="96"/>
      <c r="BB841" s="96"/>
      <c r="BC841" s="96"/>
      <c r="BD841" s="96"/>
      <c r="BE841" s="96"/>
      <c r="BF841" s="96"/>
      <c r="BG841" s="96"/>
      <c r="BH841" s="96"/>
      <c r="BI841" s="96"/>
      <c r="BJ841" s="96"/>
      <c r="BK841" s="96"/>
      <c r="BL841" s="96"/>
      <c r="BM841" s="96"/>
      <c r="BN841" s="96"/>
      <c r="BO841" s="96"/>
      <c r="BP841" s="96"/>
      <c r="BQ841" s="96"/>
      <c r="BR841" s="96"/>
      <c r="BS841" s="96"/>
      <c r="BT841" s="96"/>
      <c r="BU841" s="96"/>
      <c r="BV841" s="96"/>
      <c r="BW841" s="96"/>
      <c r="BX841" s="96"/>
      <c r="BY841" s="96"/>
      <c r="BZ841" s="96"/>
      <c r="CA841" s="96"/>
      <c r="CB841" s="96"/>
      <c r="CC841" s="96"/>
      <c r="CD841" s="96"/>
      <c r="CE841" s="96"/>
      <c r="CF841" s="96"/>
    </row>
    <row r="842" spans="1:84" ht="13.2">
      <c r="A842" s="96"/>
      <c r="B842" s="96"/>
      <c r="C842" s="96"/>
      <c r="D842" s="96"/>
      <c r="E842" s="96"/>
      <c r="F842" s="124"/>
      <c r="G842" s="96"/>
      <c r="H842" s="96"/>
      <c r="I842" s="96"/>
      <c r="J842" s="96"/>
      <c r="K842" s="96"/>
      <c r="L842" s="96"/>
      <c r="M842" s="96"/>
      <c r="N842" s="96"/>
      <c r="O842" s="96"/>
      <c r="P842" s="96"/>
      <c r="Q842" s="96"/>
      <c r="R842" s="96"/>
      <c r="S842" s="96"/>
      <c r="T842" s="96"/>
      <c r="U842" s="96"/>
      <c r="V842" s="96"/>
      <c r="W842" s="96"/>
      <c r="X842" s="96"/>
      <c r="Y842" s="96"/>
      <c r="Z842" s="96"/>
      <c r="AA842" s="96"/>
      <c r="AB842" s="96"/>
      <c r="AC842" s="96"/>
      <c r="AD842" s="96"/>
      <c r="AE842" s="96"/>
      <c r="AF842" s="96"/>
      <c r="AG842" s="96"/>
      <c r="AH842" s="96"/>
      <c r="AI842" s="96"/>
      <c r="AJ842" s="96"/>
      <c r="AK842" s="96"/>
      <c r="AL842" s="96"/>
      <c r="AM842" s="262"/>
      <c r="AN842" s="96"/>
      <c r="AO842" s="264"/>
      <c r="AP842" s="96"/>
      <c r="AQ842" s="96"/>
      <c r="AR842" s="96"/>
      <c r="AS842" s="96"/>
      <c r="AT842" s="96"/>
      <c r="AU842" s="96"/>
      <c r="AV842" s="96"/>
      <c r="AW842" s="96"/>
      <c r="AX842" s="96"/>
      <c r="AY842" s="96"/>
      <c r="AZ842" s="96"/>
      <c r="BA842" s="96"/>
      <c r="BB842" s="96"/>
      <c r="BC842" s="96"/>
      <c r="BD842" s="96"/>
      <c r="BE842" s="96"/>
      <c r="BF842" s="96"/>
      <c r="BG842" s="96"/>
      <c r="BH842" s="96"/>
      <c r="BI842" s="96"/>
      <c r="BJ842" s="96"/>
      <c r="BK842" s="96"/>
      <c r="BL842" s="96"/>
      <c r="BM842" s="96"/>
      <c r="BN842" s="96"/>
      <c r="BO842" s="96"/>
      <c r="BP842" s="96"/>
      <c r="BQ842" s="96"/>
      <c r="BR842" s="96"/>
      <c r="BS842" s="96"/>
      <c r="BT842" s="96"/>
      <c r="BU842" s="96"/>
      <c r="BV842" s="96"/>
      <c r="BW842" s="96"/>
      <c r="BX842" s="96"/>
      <c r="BY842" s="96"/>
      <c r="BZ842" s="96"/>
      <c r="CA842" s="96"/>
      <c r="CB842" s="96"/>
      <c r="CC842" s="96"/>
      <c r="CD842" s="96"/>
      <c r="CE842" s="96"/>
      <c r="CF842" s="96"/>
    </row>
    <row r="843" spans="1:84" ht="13.2">
      <c r="A843" s="96"/>
      <c r="B843" s="96"/>
      <c r="C843" s="96"/>
      <c r="D843" s="96"/>
      <c r="E843" s="96"/>
      <c r="F843" s="124"/>
      <c r="G843" s="96"/>
      <c r="H843" s="96"/>
      <c r="I843" s="96"/>
      <c r="J843" s="96"/>
      <c r="K843" s="96"/>
      <c r="L843" s="96"/>
      <c r="M843" s="96"/>
      <c r="N843" s="96"/>
      <c r="O843" s="96"/>
      <c r="P843" s="96"/>
      <c r="Q843" s="96"/>
      <c r="R843" s="96"/>
      <c r="S843" s="96"/>
      <c r="T843" s="96"/>
      <c r="U843" s="96"/>
      <c r="V843" s="96"/>
      <c r="W843" s="96"/>
      <c r="X843" s="96"/>
      <c r="Y843" s="96"/>
      <c r="Z843" s="96"/>
      <c r="AA843" s="96"/>
      <c r="AB843" s="96"/>
      <c r="AC843" s="96"/>
      <c r="AD843" s="96"/>
      <c r="AE843" s="96"/>
      <c r="AF843" s="96"/>
      <c r="AG843" s="96"/>
      <c r="AH843" s="96"/>
      <c r="AI843" s="96"/>
      <c r="AJ843" s="96"/>
      <c r="AK843" s="96"/>
      <c r="AL843" s="96"/>
      <c r="AM843" s="262"/>
      <c r="AN843" s="96"/>
      <c r="AO843" s="264"/>
      <c r="AP843" s="96"/>
      <c r="AQ843" s="96"/>
      <c r="AR843" s="96"/>
      <c r="AS843" s="96"/>
      <c r="AT843" s="96"/>
      <c r="AU843" s="96"/>
      <c r="AV843" s="96"/>
      <c r="AW843" s="96"/>
      <c r="AX843" s="96"/>
      <c r="AY843" s="96"/>
      <c r="AZ843" s="96"/>
      <c r="BA843" s="96"/>
      <c r="BB843" s="96"/>
      <c r="BC843" s="96"/>
      <c r="BD843" s="96"/>
      <c r="BE843" s="96"/>
      <c r="BF843" s="96"/>
      <c r="BG843" s="96"/>
      <c r="BH843" s="96"/>
      <c r="BI843" s="96"/>
      <c r="BJ843" s="96"/>
      <c r="BK843" s="96"/>
      <c r="BL843" s="96"/>
      <c r="BM843" s="96"/>
      <c r="BN843" s="96"/>
      <c r="BO843" s="96"/>
      <c r="BP843" s="96"/>
      <c r="BQ843" s="96"/>
      <c r="BR843" s="96"/>
      <c r="BS843" s="96"/>
      <c r="BT843" s="96"/>
      <c r="BU843" s="96"/>
      <c r="BV843" s="96"/>
      <c r="BW843" s="96"/>
      <c r="BX843" s="96"/>
      <c r="BY843" s="96"/>
      <c r="BZ843" s="96"/>
      <c r="CA843" s="96"/>
      <c r="CB843" s="96"/>
      <c r="CC843" s="96"/>
      <c r="CD843" s="96"/>
      <c r="CE843" s="96"/>
      <c r="CF843" s="96"/>
    </row>
    <row r="844" spans="1:84" ht="13.2">
      <c r="A844" s="96"/>
      <c r="B844" s="96"/>
      <c r="C844" s="96"/>
      <c r="D844" s="96"/>
      <c r="E844" s="96"/>
      <c r="F844" s="124"/>
      <c r="G844" s="96"/>
      <c r="H844" s="96"/>
      <c r="I844" s="96"/>
      <c r="J844" s="96"/>
      <c r="K844" s="96"/>
      <c r="L844" s="96"/>
      <c r="M844" s="96"/>
      <c r="N844" s="96"/>
      <c r="O844" s="96"/>
      <c r="P844" s="96"/>
      <c r="Q844" s="96"/>
      <c r="R844" s="96"/>
      <c r="S844" s="96"/>
      <c r="T844" s="96"/>
      <c r="U844" s="96"/>
      <c r="V844" s="96"/>
      <c r="W844" s="96"/>
      <c r="X844" s="96"/>
      <c r="Y844" s="96"/>
      <c r="Z844" s="96"/>
      <c r="AA844" s="96"/>
      <c r="AB844" s="96"/>
      <c r="AC844" s="96"/>
      <c r="AD844" s="96"/>
      <c r="AE844" s="96"/>
      <c r="AF844" s="96"/>
      <c r="AG844" s="96"/>
      <c r="AH844" s="96"/>
      <c r="AI844" s="96"/>
      <c r="AJ844" s="96"/>
      <c r="AK844" s="96"/>
      <c r="AL844" s="96"/>
      <c r="AM844" s="262"/>
      <c r="AN844" s="96"/>
      <c r="AO844" s="264"/>
      <c r="AP844" s="96"/>
      <c r="AQ844" s="96"/>
      <c r="AR844" s="96"/>
      <c r="AS844" s="96"/>
      <c r="AT844" s="96"/>
      <c r="AU844" s="96"/>
      <c r="AV844" s="96"/>
      <c r="AW844" s="96"/>
      <c r="AX844" s="96"/>
      <c r="AY844" s="96"/>
      <c r="AZ844" s="96"/>
      <c r="BA844" s="96"/>
      <c r="BB844" s="96"/>
      <c r="BC844" s="96"/>
      <c r="BD844" s="96"/>
      <c r="BE844" s="96"/>
      <c r="BF844" s="96"/>
      <c r="BG844" s="96"/>
      <c r="BH844" s="96"/>
      <c r="BI844" s="96"/>
      <c r="BJ844" s="96"/>
      <c r="BK844" s="96"/>
      <c r="BL844" s="96"/>
      <c r="BM844" s="96"/>
      <c r="BN844" s="96"/>
      <c r="BO844" s="96"/>
      <c r="BP844" s="96"/>
      <c r="BQ844" s="96"/>
      <c r="BR844" s="96"/>
      <c r="BS844" s="96"/>
      <c r="BT844" s="96"/>
      <c r="BU844" s="96"/>
      <c r="BV844" s="96"/>
      <c r="BW844" s="96"/>
      <c r="BX844" s="96"/>
      <c r="BY844" s="96"/>
      <c r="BZ844" s="96"/>
      <c r="CA844" s="96"/>
      <c r="CB844" s="96"/>
      <c r="CC844" s="96"/>
      <c r="CD844" s="96"/>
      <c r="CE844" s="96"/>
      <c r="CF844" s="96"/>
    </row>
    <row r="845" spans="1:84" ht="13.2">
      <c r="A845" s="96"/>
      <c r="B845" s="96"/>
      <c r="C845" s="96"/>
      <c r="D845" s="96"/>
      <c r="E845" s="96"/>
      <c r="F845" s="124"/>
      <c r="G845" s="96"/>
      <c r="H845" s="96"/>
      <c r="I845" s="96"/>
      <c r="J845" s="96"/>
      <c r="K845" s="96"/>
      <c r="L845" s="96"/>
      <c r="M845" s="96"/>
      <c r="N845" s="96"/>
      <c r="O845" s="96"/>
      <c r="P845" s="96"/>
      <c r="Q845" s="96"/>
      <c r="R845" s="96"/>
      <c r="S845" s="96"/>
      <c r="T845" s="96"/>
      <c r="U845" s="96"/>
      <c r="V845" s="96"/>
      <c r="W845" s="96"/>
      <c r="X845" s="96"/>
      <c r="Y845" s="96"/>
      <c r="Z845" s="96"/>
      <c r="AA845" s="96"/>
      <c r="AB845" s="96"/>
      <c r="AC845" s="96"/>
      <c r="AD845" s="96"/>
      <c r="AE845" s="96"/>
      <c r="AF845" s="96"/>
      <c r="AG845" s="96"/>
      <c r="AH845" s="96"/>
      <c r="AI845" s="96"/>
      <c r="AJ845" s="96"/>
      <c r="AK845" s="96"/>
      <c r="AL845" s="96"/>
      <c r="AM845" s="262"/>
      <c r="AN845" s="96"/>
      <c r="AO845" s="264"/>
      <c r="AP845" s="96"/>
      <c r="AQ845" s="96"/>
      <c r="AR845" s="96"/>
      <c r="AS845" s="96"/>
      <c r="AT845" s="96"/>
      <c r="AU845" s="96"/>
      <c r="AV845" s="96"/>
      <c r="AW845" s="96"/>
      <c r="AX845" s="96"/>
      <c r="AY845" s="96"/>
      <c r="AZ845" s="96"/>
      <c r="BA845" s="96"/>
      <c r="BB845" s="96"/>
      <c r="BC845" s="96"/>
      <c r="BD845" s="96"/>
      <c r="BE845" s="96"/>
      <c r="BF845" s="96"/>
      <c r="BG845" s="96"/>
      <c r="BH845" s="96"/>
      <c r="BI845" s="96"/>
      <c r="BJ845" s="96"/>
      <c r="BK845" s="96"/>
      <c r="BL845" s="96"/>
      <c r="BM845" s="96"/>
      <c r="BN845" s="96"/>
      <c r="BO845" s="96"/>
      <c r="BP845" s="96"/>
      <c r="BQ845" s="96"/>
      <c r="BR845" s="96"/>
      <c r="BS845" s="96"/>
      <c r="BT845" s="96"/>
      <c r="BU845" s="96"/>
      <c r="BV845" s="96"/>
      <c r="BW845" s="96"/>
      <c r="BX845" s="96"/>
      <c r="BY845" s="96"/>
      <c r="BZ845" s="96"/>
      <c r="CA845" s="96"/>
      <c r="CB845" s="96"/>
      <c r="CC845" s="96"/>
      <c r="CD845" s="96"/>
      <c r="CE845" s="96"/>
      <c r="CF845" s="96"/>
    </row>
    <row r="846" spans="1:84" ht="13.2">
      <c r="A846" s="96"/>
      <c r="B846" s="96"/>
      <c r="C846" s="96"/>
      <c r="D846" s="96"/>
      <c r="E846" s="96"/>
      <c r="F846" s="124"/>
      <c r="G846" s="96"/>
      <c r="H846" s="96"/>
      <c r="I846" s="96"/>
      <c r="J846" s="96"/>
      <c r="K846" s="96"/>
      <c r="L846" s="96"/>
      <c r="M846" s="96"/>
      <c r="N846" s="96"/>
      <c r="O846" s="96"/>
      <c r="P846" s="96"/>
      <c r="Q846" s="96"/>
      <c r="R846" s="96"/>
      <c r="S846" s="96"/>
      <c r="T846" s="96"/>
      <c r="U846" s="96"/>
      <c r="V846" s="96"/>
      <c r="W846" s="96"/>
      <c r="X846" s="96"/>
      <c r="Y846" s="96"/>
      <c r="Z846" s="96"/>
      <c r="AA846" s="96"/>
      <c r="AB846" s="96"/>
      <c r="AC846" s="96"/>
      <c r="AD846" s="96"/>
      <c r="AE846" s="96"/>
      <c r="AF846" s="96"/>
      <c r="AG846" s="96"/>
      <c r="AH846" s="96"/>
      <c r="AI846" s="96"/>
      <c r="AJ846" s="96"/>
      <c r="AK846" s="96"/>
      <c r="AL846" s="96"/>
      <c r="AM846" s="262"/>
      <c r="AN846" s="96"/>
      <c r="AO846" s="264"/>
      <c r="AP846" s="96"/>
      <c r="AQ846" s="96"/>
      <c r="AR846" s="96"/>
      <c r="AS846" s="96"/>
      <c r="AT846" s="96"/>
      <c r="AU846" s="96"/>
      <c r="AV846" s="96"/>
      <c r="AW846" s="96"/>
      <c r="AX846" s="96"/>
      <c r="AY846" s="96"/>
      <c r="AZ846" s="96"/>
      <c r="BA846" s="96"/>
      <c r="BB846" s="96"/>
      <c r="BC846" s="96"/>
      <c r="BD846" s="96"/>
      <c r="BE846" s="96"/>
      <c r="BF846" s="96"/>
      <c r="BG846" s="96"/>
      <c r="BH846" s="96"/>
      <c r="BI846" s="96"/>
      <c r="BJ846" s="96"/>
      <c r="BK846" s="96"/>
      <c r="BL846" s="96"/>
      <c r="BM846" s="96"/>
      <c r="BN846" s="96"/>
      <c r="BO846" s="96"/>
      <c r="BP846" s="96"/>
      <c r="BQ846" s="96"/>
      <c r="BR846" s="96"/>
      <c r="BS846" s="96"/>
      <c r="BT846" s="96"/>
      <c r="BU846" s="96"/>
      <c r="BV846" s="96"/>
      <c r="BW846" s="96"/>
      <c r="BX846" s="96"/>
      <c r="BY846" s="96"/>
      <c r="BZ846" s="96"/>
      <c r="CA846" s="96"/>
      <c r="CB846" s="96"/>
      <c r="CC846" s="96"/>
      <c r="CD846" s="96"/>
      <c r="CE846" s="96"/>
      <c r="CF846" s="96"/>
    </row>
    <row r="847" spans="1:84" ht="13.2">
      <c r="A847" s="96"/>
      <c r="B847" s="96"/>
      <c r="C847" s="96"/>
      <c r="D847" s="96"/>
      <c r="E847" s="96"/>
      <c r="F847" s="124"/>
      <c r="G847" s="96"/>
      <c r="H847" s="96"/>
      <c r="I847" s="96"/>
      <c r="J847" s="96"/>
      <c r="K847" s="96"/>
      <c r="L847" s="96"/>
      <c r="M847" s="96"/>
      <c r="N847" s="96"/>
      <c r="O847" s="96"/>
      <c r="P847" s="96"/>
      <c r="Q847" s="96"/>
      <c r="R847" s="96"/>
      <c r="S847" s="96"/>
      <c r="T847" s="96"/>
      <c r="U847" s="96"/>
      <c r="V847" s="96"/>
      <c r="W847" s="96"/>
      <c r="X847" s="96"/>
      <c r="Y847" s="96"/>
      <c r="Z847" s="96"/>
      <c r="AA847" s="96"/>
      <c r="AB847" s="96"/>
      <c r="AC847" s="96"/>
      <c r="AD847" s="96"/>
      <c r="AE847" s="96"/>
      <c r="AF847" s="96"/>
      <c r="AG847" s="96"/>
      <c r="AH847" s="96"/>
      <c r="AI847" s="96"/>
      <c r="AJ847" s="96"/>
      <c r="AK847" s="96"/>
      <c r="AL847" s="96"/>
      <c r="AM847" s="262"/>
      <c r="AN847" s="96"/>
      <c r="AO847" s="264"/>
      <c r="AP847" s="96"/>
      <c r="AQ847" s="96"/>
      <c r="AR847" s="96"/>
      <c r="AS847" s="96"/>
      <c r="AT847" s="96"/>
      <c r="AU847" s="96"/>
      <c r="AV847" s="96"/>
      <c r="AW847" s="96"/>
      <c r="AX847" s="96"/>
      <c r="AY847" s="96"/>
      <c r="AZ847" s="96"/>
      <c r="BA847" s="96"/>
      <c r="BB847" s="96"/>
      <c r="BC847" s="96"/>
      <c r="BD847" s="96"/>
      <c r="BE847" s="96"/>
      <c r="BF847" s="96"/>
      <c r="BG847" s="96"/>
      <c r="BH847" s="96"/>
      <c r="BI847" s="96"/>
      <c r="BJ847" s="96"/>
      <c r="BK847" s="96"/>
      <c r="BL847" s="96"/>
      <c r="BM847" s="96"/>
      <c r="BN847" s="96"/>
      <c r="BO847" s="96"/>
      <c r="BP847" s="96"/>
      <c r="BQ847" s="96"/>
      <c r="BR847" s="96"/>
      <c r="BS847" s="96"/>
      <c r="BT847" s="96"/>
      <c r="BU847" s="96"/>
      <c r="BV847" s="96"/>
      <c r="BW847" s="96"/>
      <c r="BX847" s="96"/>
      <c r="BY847" s="96"/>
      <c r="BZ847" s="96"/>
      <c r="CA847" s="96"/>
      <c r="CB847" s="96"/>
      <c r="CC847" s="96"/>
      <c r="CD847" s="96"/>
      <c r="CE847" s="96"/>
      <c r="CF847" s="96"/>
    </row>
    <row r="848" spans="1:84" ht="13.2">
      <c r="A848" s="96"/>
      <c r="B848" s="96"/>
      <c r="C848" s="96"/>
      <c r="D848" s="96"/>
      <c r="E848" s="96"/>
      <c r="F848" s="124"/>
      <c r="G848" s="96"/>
      <c r="H848" s="96"/>
      <c r="I848" s="96"/>
      <c r="J848" s="96"/>
      <c r="K848" s="96"/>
      <c r="L848" s="96"/>
      <c r="M848" s="96"/>
      <c r="N848" s="96"/>
      <c r="O848" s="96"/>
      <c r="P848" s="96"/>
      <c r="Q848" s="96"/>
      <c r="R848" s="96"/>
      <c r="S848" s="96"/>
      <c r="T848" s="96"/>
      <c r="U848" s="96"/>
      <c r="V848" s="96"/>
      <c r="W848" s="96"/>
      <c r="X848" s="96"/>
      <c r="Y848" s="96"/>
      <c r="Z848" s="96"/>
      <c r="AA848" s="96"/>
      <c r="AB848" s="96"/>
      <c r="AC848" s="96"/>
      <c r="AD848" s="96"/>
      <c r="AE848" s="96"/>
      <c r="AF848" s="96"/>
      <c r="AG848" s="96"/>
      <c r="AH848" s="96"/>
      <c r="AI848" s="96"/>
      <c r="AJ848" s="96"/>
      <c r="AK848" s="96"/>
      <c r="AL848" s="96"/>
      <c r="AM848" s="262"/>
      <c r="AN848" s="96"/>
      <c r="AO848" s="264"/>
      <c r="AP848" s="96"/>
      <c r="AQ848" s="96"/>
      <c r="AR848" s="96"/>
      <c r="AS848" s="96"/>
      <c r="AT848" s="96"/>
      <c r="AU848" s="96"/>
      <c r="AV848" s="96"/>
      <c r="AW848" s="96"/>
      <c r="AX848" s="96"/>
      <c r="AY848" s="96"/>
      <c r="AZ848" s="96"/>
      <c r="BA848" s="96"/>
      <c r="BB848" s="96"/>
      <c r="BC848" s="96"/>
      <c r="BD848" s="96"/>
      <c r="BE848" s="96"/>
      <c r="BF848" s="96"/>
      <c r="BG848" s="96"/>
      <c r="BH848" s="96"/>
      <c r="BI848" s="96"/>
      <c r="BJ848" s="96"/>
      <c r="BK848" s="96"/>
      <c r="BL848" s="96"/>
      <c r="BM848" s="96"/>
      <c r="BN848" s="96"/>
      <c r="BO848" s="96"/>
      <c r="BP848" s="96"/>
      <c r="BQ848" s="96"/>
      <c r="BR848" s="96"/>
      <c r="BS848" s="96"/>
      <c r="BT848" s="96"/>
      <c r="BU848" s="96"/>
      <c r="BV848" s="96"/>
      <c r="BW848" s="96"/>
      <c r="BX848" s="96"/>
      <c r="BY848" s="96"/>
      <c r="BZ848" s="96"/>
      <c r="CA848" s="96"/>
      <c r="CB848" s="96"/>
      <c r="CC848" s="96"/>
      <c r="CD848" s="96"/>
      <c r="CE848" s="96"/>
      <c r="CF848" s="96"/>
    </row>
    <row r="849" spans="1:84" ht="13.2">
      <c r="A849" s="96"/>
      <c r="B849" s="96"/>
      <c r="C849" s="96"/>
      <c r="D849" s="96"/>
      <c r="E849" s="96"/>
      <c r="F849" s="124"/>
      <c r="G849" s="96"/>
      <c r="H849" s="96"/>
      <c r="I849" s="96"/>
      <c r="J849" s="96"/>
      <c r="K849" s="96"/>
      <c r="L849" s="96"/>
      <c r="M849" s="96"/>
      <c r="N849" s="96"/>
      <c r="O849" s="96"/>
      <c r="P849" s="96"/>
      <c r="Q849" s="96"/>
      <c r="R849" s="96"/>
      <c r="S849" s="96"/>
      <c r="T849" s="96"/>
      <c r="U849" s="96"/>
      <c r="V849" s="96"/>
      <c r="W849" s="96"/>
      <c r="X849" s="96"/>
      <c r="Y849" s="96"/>
      <c r="Z849" s="96"/>
      <c r="AA849" s="96"/>
      <c r="AB849" s="96"/>
      <c r="AC849" s="96"/>
      <c r="AD849" s="96"/>
      <c r="AE849" s="96"/>
      <c r="AF849" s="96"/>
      <c r="AG849" s="96"/>
      <c r="AH849" s="96"/>
      <c r="AI849" s="96"/>
      <c r="AJ849" s="96"/>
      <c r="AK849" s="96"/>
      <c r="AL849" s="96"/>
      <c r="AM849" s="262"/>
      <c r="AN849" s="96"/>
      <c r="AO849" s="264"/>
      <c r="AP849" s="96"/>
      <c r="AQ849" s="96"/>
      <c r="AR849" s="96"/>
      <c r="AS849" s="96"/>
      <c r="AT849" s="96"/>
      <c r="AU849" s="96"/>
      <c r="AV849" s="96"/>
      <c r="AW849" s="96"/>
      <c r="AX849" s="96"/>
      <c r="AY849" s="96"/>
      <c r="AZ849" s="96"/>
      <c r="BA849" s="96"/>
      <c r="BB849" s="96"/>
      <c r="BC849" s="96"/>
      <c r="BD849" s="96"/>
      <c r="BE849" s="96"/>
      <c r="BF849" s="96"/>
      <c r="BG849" s="96"/>
      <c r="BH849" s="96"/>
      <c r="BI849" s="96"/>
      <c r="BJ849" s="96"/>
      <c r="BK849" s="96"/>
      <c r="BL849" s="96"/>
      <c r="BM849" s="96"/>
      <c r="BN849" s="96"/>
      <c r="BO849" s="96"/>
      <c r="BP849" s="96"/>
      <c r="BQ849" s="96"/>
      <c r="BR849" s="96"/>
      <c r="BS849" s="96"/>
      <c r="BT849" s="96"/>
      <c r="BU849" s="96"/>
      <c r="BV849" s="96"/>
      <c r="BW849" s="96"/>
      <c r="BX849" s="96"/>
      <c r="BY849" s="96"/>
      <c r="BZ849" s="96"/>
      <c r="CA849" s="96"/>
      <c r="CB849" s="96"/>
      <c r="CC849" s="96"/>
      <c r="CD849" s="96"/>
      <c r="CE849" s="96"/>
      <c r="CF849" s="96"/>
    </row>
    <row r="850" spans="1:84" ht="13.2">
      <c r="A850" s="96"/>
      <c r="B850" s="96"/>
      <c r="C850" s="96"/>
      <c r="D850" s="96"/>
      <c r="E850" s="96"/>
      <c r="F850" s="124"/>
      <c r="G850" s="96"/>
      <c r="H850" s="96"/>
      <c r="I850" s="96"/>
      <c r="J850" s="96"/>
      <c r="K850" s="96"/>
      <c r="L850" s="96"/>
      <c r="M850" s="96"/>
      <c r="N850" s="96"/>
      <c r="O850" s="96"/>
      <c r="P850" s="96"/>
      <c r="Q850" s="96"/>
      <c r="R850" s="96"/>
      <c r="S850" s="96"/>
      <c r="T850" s="96"/>
      <c r="U850" s="96"/>
      <c r="V850" s="96"/>
      <c r="W850" s="96"/>
      <c r="X850" s="96"/>
      <c r="Y850" s="96"/>
      <c r="Z850" s="96"/>
      <c r="AA850" s="96"/>
      <c r="AB850" s="96"/>
      <c r="AC850" s="96"/>
      <c r="AD850" s="96"/>
      <c r="AE850" s="96"/>
      <c r="AF850" s="96"/>
      <c r="AG850" s="96"/>
      <c r="AH850" s="96"/>
      <c r="AI850" s="96"/>
      <c r="AJ850" s="96"/>
      <c r="AK850" s="96"/>
      <c r="AL850" s="96"/>
      <c r="AM850" s="262"/>
      <c r="AN850" s="96"/>
      <c r="AO850" s="264"/>
      <c r="AP850" s="96"/>
      <c r="AQ850" s="96"/>
      <c r="AR850" s="96"/>
      <c r="AS850" s="96"/>
      <c r="AT850" s="96"/>
      <c r="AU850" s="96"/>
      <c r="AV850" s="96"/>
      <c r="AW850" s="96"/>
      <c r="AX850" s="96"/>
      <c r="AY850" s="96"/>
      <c r="AZ850" s="96"/>
      <c r="BA850" s="96"/>
      <c r="BB850" s="96"/>
      <c r="BC850" s="96"/>
      <c r="BD850" s="96"/>
      <c r="BE850" s="96"/>
      <c r="BF850" s="96"/>
      <c r="BG850" s="96"/>
      <c r="BH850" s="96"/>
      <c r="BI850" s="96"/>
      <c r="BJ850" s="96"/>
      <c r="BK850" s="96"/>
      <c r="BL850" s="96"/>
      <c r="BM850" s="96"/>
      <c r="BN850" s="96"/>
      <c r="BO850" s="96"/>
      <c r="BP850" s="96"/>
      <c r="BQ850" s="96"/>
      <c r="BR850" s="96"/>
      <c r="BS850" s="96"/>
      <c r="BT850" s="96"/>
      <c r="BU850" s="96"/>
      <c r="BV850" s="96"/>
      <c r="BW850" s="96"/>
      <c r="BX850" s="96"/>
      <c r="BY850" s="96"/>
      <c r="BZ850" s="96"/>
      <c r="CA850" s="96"/>
      <c r="CB850" s="96"/>
      <c r="CC850" s="96"/>
      <c r="CD850" s="96"/>
      <c r="CE850" s="96"/>
      <c r="CF850" s="96"/>
    </row>
    <row r="851" spans="1:84" ht="13.2">
      <c r="A851" s="96"/>
      <c r="B851" s="96"/>
      <c r="C851" s="96"/>
      <c r="D851" s="96"/>
      <c r="E851" s="96"/>
      <c r="F851" s="124"/>
      <c r="G851" s="96"/>
      <c r="H851" s="96"/>
      <c r="I851" s="96"/>
      <c r="J851" s="96"/>
      <c r="K851" s="96"/>
      <c r="L851" s="96"/>
      <c r="M851" s="96"/>
      <c r="N851" s="96"/>
      <c r="O851" s="96"/>
      <c r="P851" s="96"/>
      <c r="Q851" s="96"/>
      <c r="R851" s="96"/>
      <c r="S851" s="96"/>
      <c r="T851" s="96"/>
      <c r="U851" s="96"/>
      <c r="V851" s="96"/>
      <c r="W851" s="96"/>
      <c r="X851" s="96"/>
      <c r="Y851" s="96"/>
      <c r="Z851" s="96"/>
      <c r="AA851" s="96"/>
      <c r="AB851" s="96"/>
      <c r="AC851" s="96"/>
      <c r="AD851" s="96"/>
      <c r="AE851" s="96"/>
      <c r="AF851" s="96"/>
      <c r="AG851" s="96"/>
      <c r="AH851" s="96"/>
      <c r="AI851" s="96"/>
      <c r="AJ851" s="96"/>
      <c r="AK851" s="96"/>
      <c r="AL851" s="96"/>
      <c r="AM851" s="262"/>
      <c r="AN851" s="96"/>
      <c r="AO851" s="264"/>
      <c r="AP851" s="96"/>
      <c r="AQ851" s="96"/>
      <c r="AR851" s="96"/>
      <c r="AS851" s="96"/>
      <c r="AT851" s="96"/>
      <c r="AU851" s="96"/>
      <c r="AV851" s="96"/>
      <c r="AW851" s="96"/>
      <c r="AX851" s="96"/>
      <c r="AY851" s="96"/>
      <c r="AZ851" s="96"/>
      <c r="BA851" s="96"/>
      <c r="BB851" s="96"/>
      <c r="BC851" s="96"/>
      <c r="BD851" s="96"/>
      <c r="BE851" s="96"/>
      <c r="BF851" s="96"/>
      <c r="BG851" s="96"/>
      <c r="BH851" s="96"/>
      <c r="BI851" s="96"/>
      <c r="BJ851" s="96"/>
      <c r="BK851" s="96"/>
      <c r="BL851" s="96"/>
      <c r="BM851" s="96"/>
      <c r="BN851" s="96"/>
      <c r="BO851" s="96"/>
      <c r="BP851" s="96"/>
      <c r="BQ851" s="96"/>
      <c r="BR851" s="96"/>
      <c r="BS851" s="96"/>
      <c r="BT851" s="96"/>
      <c r="BU851" s="96"/>
      <c r="BV851" s="96"/>
      <c r="BW851" s="96"/>
      <c r="BX851" s="96"/>
      <c r="BY851" s="96"/>
      <c r="BZ851" s="96"/>
      <c r="CA851" s="96"/>
      <c r="CB851" s="96"/>
      <c r="CC851" s="96"/>
      <c r="CD851" s="96"/>
      <c r="CE851" s="96"/>
      <c r="CF851" s="96"/>
    </row>
    <row r="852" spans="1:84" ht="13.2">
      <c r="A852" s="96"/>
      <c r="B852" s="96"/>
      <c r="C852" s="96"/>
      <c r="D852" s="96"/>
      <c r="E852" s="96"/>
      <c r="F852" s="124"/>
      <c r="G852" s="96"/>
      <c r="H852" s="96"/>
      <c r="I852" s="96"/>
      <c r="J852" s="96"/>
      <c r="K852" s="96"/>
      <c r="L852" s="96"/>
      <c r="M852" s="96"/>
      <c r="N852" s="96"/>
      <c r="O852" s="96"/>
      <c r="P852" s="96"/>
      <c r="Q852" s="96"/>
      <c r="R852" s="96"/>
      <c r="S852" s="96"/>
      <c r="T852" s="96"/>
      <c r="U852" s="96"/>
      <c r="V852" s="96"/>
      <c r="W852" s="96"/>
      <c r="X852" s="96"/>
      <c r="Y852" s="96"/>
      <c r="Z852" s="96"/>
      <c r="AA852" s="96"/>
      <c r="AB852" s="96"/>
      <c r="AC852" s="96"/>
      <c r="AD852" s="96"/>
      <c r="AE852" s="96"/>
      <c r="AF852" s="96"/>
      <c r="AG852" s="96"/>
      <c r="AH852" s="96"/>
      <c r="AI852" s="96"/>
      <c r="AJ852" s="96"/>
      <c r="AK852" s="96"/>
      <c r="AL852" s="96"/>
      <c r="AM852" s="262"/>
      <c r="AN852" s="96"/>
      <c r="AO852" s="264"/>
      <c r="AP852" s="96"/>
      <c r="AQ852" s="96"/>
      <c r="AR852" s="96"/>
      <c r="AS852" s="96"/>
      <c r="AT852" s="96"/>
      <c r="AU852" s="96"/>
      <c r="AV852" s="96"/>
      <c r="AW852" s="96"/>
      <c r="AX852" s="96"/>
      <c r="AY852" s="96"/>
      <c r="AZ852" s="96"/>
      <c r="BA852" s="96"/>
      <c r="BB852" s="96"/>
      <c r="BC852" s="96"/>
      <c r="BD852" s="96"/>
      <c r="BE852" s="96"/>
      <c r="BF852" s="96"/>
      <c r="BG852" s="96"/>
      <c r="BH852" s="96"/>
      <c r="BI852" s="96"/>
      <c r="BJ852" s="96"/>
      <c r="BK852" s="96"/>
      <c r="BL852" s="96"/>
      <c r="BM852" s="96"/>
      <c r="BN852" s="96"/>
      <c r="BO852" s="96"/>
      <c r="BP852" s="96"/>
      <c r="BQ852" s="96"/>
      <c r="BR852" s="96"/>
      <c r="BS852" s="96"/>
      <c r="BT852" s="96"/>
      <c r="BU852" s="96"/>
      <c r="BV852" s="96"/>
      <c r="BW852" s="96"/>
      <c r="BX852" s="96"/>
      <c r="BY852" s="96"/>
      <c r="BZ852" s="96"/>
      <c r="CA852" s="96"/>
      <c r="CB852" s="96"/>
      <c r="CC852" s="96"/>
      <c r="CD852" s="96"/>
      <c r="CE852" s="96"/>
      <c r="CF852" s="96"/>
    </row>
    <row r="853" spans="1:84" ht="13.2">
      <c r="A853" s="96"/>
      <c r="B853" s="96"/>
      <c r="C853" s="96"/>
      <c r="D853" s="96"/>
      <c r="E853" s="96"/>
      <c r="F853" s="124"/>
      <c r="G853" s="96"/>
      <c r="H853" s="96"/>
      <c r="I853" s="96"/>
      <c r="J853" s="96"/>
      <c r="K853" s="96"/>
      <c r="L853" s="96"/>
      <c r="M853" s="96"/>
      <c r="N853" s="96"/>
      <c r="O853" s="96"/>
      <c r="P853" s="96"/>
      <c r="Q853" s="96"/>
      <c r="R853" s="96"/>
      <c r="S853" s="96"/>
      <c r="T853" s="96"/>
      <c r="U853" s="96"/>
      <c r="V853" s="96"/>
      <c r="W853" s="96"/>
      <c r="X853" s="96"/>
      <c r="Y853" s="96"/>
      <c r="Z853" s="96"/>
      <c r="AA853" s="96"/>
      <c r="AB853" s="96"/>
      <c r="AC853" s="96"/>
      <c r="AD853" s="96"/>
      <c r="AE853" s="96"/>
      <c r="AF853" s="96"/>
      <c r="AG853" s="96"/>
      <c r="AH853" s="96"/>
      <c r="AI853" s="96"/>
      <c r="AJ853" s="96"/>
      <c r="AK853" s="96"/>
      <c r="AL853" s="96"/>
      <c r="AM853" s="262"/>
      <c r="AN853" s="96"/>
      <c r="AO853" s="264"/>
      <c r="AP853" s="96"/>
      <c r="AQ853" s="96"/>
      <c r="AR853" s="96"/>
      <c r="AS853" s="96"/>
      <c r="AT853" s="96"/>
      <c r="AU853" s="96"/>
      <c r="AV853" s="96"/>
      <c r="AW853" s="96"/>
      <c r="AX853" s="96"/>
      <c r="AY853" s="96"/>
      <c r="AZ853" s="96"/>
      <c r="BA853" s="96"/>
      <c r="BB853" s="96"/>
      <c r="BC853" s="96"/>
      <c r="BD853" s="96"/>
      <c r="BE853" s="96"/>
      <c r="BF853" s="96"/>
      <c r="BG853" s="96"/>
      <c r="BH853" s="96"/>
      <c r="BI853" s="96"/>
      <c r="BJ853" s="96"/>
      <c r="BK853" s="96"/>
      <c r="BL853" s="96"/>
      <c r="BM853" s="96"/>
      <c r="BN853" s="96"/>
      <c r="BO853" s="96"/>
      <c r="BP853" s="96"/>
      <c r="BQ853" s="96"/>
      <c r="BR853" s="96"/>
      <c r="BS853" s="96"/>
      <c r="BT853" s="96"/>
      <c r="BU853" s="96"/>
      <c r="BV853" s="96"/>
      <c r="BW853" s="96"/>
      <c r="BX853" s="96"/>
      <c r="BY853" s="96"/>
      <c r="BZ853" s="96"/>
      <c r="CA853" s="96"/>
      <c r="CB853" s="96"/>
      <c r="CC853" s="96"/>
      <c r="CD853" s="96"/>
      <c r="CE853" s="96"/>
      <c r="CF853" s="96"/>
    </row>
    <row r="854" spans="1:84" ht="13.2">
      <c r="A854" s="96"/>
      <c r="B854" s="96"/>
      <c r="C854" s="96"/>
      <c r="D854" s="96"/>
      <c r="E854" s="96"/>
      <c r="F854" s="124"/>
      <c r="G854" s="96"/>
      <c r="H854" s="96"/>
      <c r="I854" s="96"/>
      <c r="J854" s="96"/>
      <c r="K854" s="96"/>
      <c r="L854" s="96"/>
      <c r="M854" s="96"/>
      <c r="N854" s="96"/>
      <c r="O854" s="96"/>
      <c r="P854" s="96"/>
      <c r="Q854" s="96"/>
      <c r="R854" s="96"/>
      <c r="S854" s="96"/>
      <c r="T854" s="96"/>
      <c r="U854" s="96"/>
      <c r="V854" s="96"/>
      <c r="W854" s="96"/>
      <c r="X854" s="96"/>
      <c r="Y854" s="96"/>
      <c r="Z854" s="96"/>
      <c r="AA854" s="96"/>
      <c r="AB854" s="96"/>
      <c r="AC854" s="96"/>
      <c r="AD854" s="96"/>
      <c r="AE854" s="96"/>
      <c r="AF854" s="96"/>
      <c r="AG854" s="96"/>
      <c r="AH854" s="96"/>
      <c r="AI854" s="96"/>
      <c r="AJ854" s="96"/>
      <c r="AK854" s="96"/>
      <c r="AL854" s="96"/>
      <c r="AM854" s="262"/>
      <c r="AN854" s="96"/>
      <c r="AO854" s="264"/>
      <c r="AP854" s="96"/>
      <c r="AQ854" s="96"/>
      <c r="AR854" s="96"/>
      <c r="AS854" s="96"/>
      <c r="AT854" s="96"/>
      <c r="AU854" s="96"/>
      <c r="AV854" s="96"/>
      <c r="AW854" s="96"/>
      <c r="AX854" s="96"/>
      <c r="AY854" s="96"/>
      <c r="AZ854" s="96"/>
      <c r="BA854" s="96"/>
      <c r="BB854" s="96"/>
      <c r="BC854" s="96"/>
      <c r="BD854" s="96"/>
      <c r="BE854" s="96"/>
      <c r="BF854" s="96"/>
      <c r="BG854" s="96"/>
      <c r="BH854" s="96"/>
      <c r="BI854" s="96"/>
      <c r="BJ854" s="96"/>
      <c r="BK854" s="96"/>
      <c r="BL854" s="96"/>
      <c r="BM854" s="96"/>
      <c r="BN854" s="96"/>
      <c r="BO854" s="96"/>
      <c r="BP854" s="96"/>
      <c r="BQ854" s="96"/>
      <c r="BR854" s="96"/>
      <c r="BS854" s="96"/>
      <c r="BT854" s="96"/>
      <c r="BU854" s="96"/>
      <c r="BV854" s="96"/>
      <c r="BW854" s="96"/>
      <c r="BX854" s="96"/>
      <c r="BY854" s="96"/>
      <c r="BZ854" s="96"/>
      <c r="CA854" s="96"/>
      <c r="CB854" s="96"/>
      <c r="CC854" s="96"/>
      <c r="CD854" s="96"/>
      <c r="CE854" s="96"/>
      <c r="CF854" s="96"/>
    </row>
    <row r="855" spans="1:84" ht="13.2">
      <c r="A855" s="96"/>
      <c r="B855" s="96"/>
      <c r="C855" s="96"/>
      <c r="D855" s="96"/>
      <c r="E855" s="96"/>
      <c r="F855" s="124"/>
      <c r="G855" s="96"/>
      <c r="H855" s="96"/>
      <c r="I855" s="96"/>
      <c r="J855" s="96"/>
      <c r="K855" s="96"/>
      <c r="L855" s="96"/>
      <c r="M855" s="96"/>
      <c r="N855" s="96"/>
      <c r="O855" s="96"/>
      <c r="P855" s="96"/>
      <c r="Q855" s="96"/>
      <c r="R855" s="96"/>
      <c r="S855" s="96"/>
      <c r="T855" s="96"/>
      <c r="U855" s="96"/>
      <c r="V855" s="96"/>
      <c r="W855" s="96"/>
      <c r="X855" s="96"/>
      <c r="Y855" s="96"/>
      <c r="Z855" s="96"/>
      <c r="AA855" s="96"/>
      <c r="AB855" s="96"/>
      <c r="AC855" s="96"/>
      <c r="AD855" s="96"/>
      <c r="AE855" s="96"/>
      <c r="AF855" s="96"/>
      <c r="AG855" s="96"/>
      <c r="AH855" s="96"/>
      <c r="AI855" s="96"/>
      <c r="AJ855" s="96"/>
      <c r="AK855" s="96"/>
      <c r="AL855" s="96"/>
      <c r="AM855" s="262"/>
      <c r="AN855" s="96"/>
      <c r="AO855" s="264"/>
      <c r="AP855" s="96"/>
      <c r="AQ855" s="96"/>
      <c r="AR855" s="96"/>
      <c r="AS855" s="96"/>
      <c r="AT855" s="96"/>
      <c r="AU855" s="96"/>
      <c r="AV855" s="96"/>
      <c r="AW855" s="96"/>
      <c r="AX855" s="96"/>
      <c r="AY855" s="96"/>
      <c r="AZ855" s="96"/>
      <c r="BA855" s="96"/>
      <c r="BB855" s="96"/>
      <c r="BC855" s="96"/>
      <c r="BD855" s="96"/>
      <c r="BE855" s="96"/>
      <c r="BF855" s="96"/>
      <c r="BG855" s="96"/>
      <c r="BH855" s="96"/>
      <c r="BI855" s="96"/>
      <c r="BJ855" s="96"/>
      <c r="BK855" s="96"/>
      <c r="BL855" s="96"/>
      <c r="BM855" s="96"/>
      <c r="BN855" s="96"/>
      <c r="BO855" s="96"/>
      <c r="BP855" s="96"/>
      <c r="BQ855" s="96"/>
      <c r="BR855" s="96"/>
      <c r="BS855" s="96"/>
      <c r="BT855" s="96"/>
      <c r="BU855" s="96"/>
      <c r="BV855" s="96"/>
      <c r="BW855" s="96"/>
      <c r="BX855" s="96"/>
      <c r="BY855" s="96"/>
      <c r="BZ855" s="96"/>
      <c r="CA855" s="96"/>
      <c r="CB855" s="96"/>
      <c r="CC855" s="96"/>
      <c r="CD855" s="96"/>
      <c r="CE855" s="96"/>
      <c r="CF855" s="96"/>
    </row>
    <row r="856" spans="1:84" ht="13.2">
      <c r="A856" s="96"/>
      <c r="B856" s="96"/>
      <c r="C856" s="96"/>
      <c r="D856" s="96"/>
      <c r="E856" s="96"/>
      <c r="F856" s="124"/>
      <c r="G856" s="96"/>
      <c r="H856" s="96"/>
      <c r="I856" s="96"/>
      <c r="J856" s="96"/>
      <c r="K856" s="96"/>
      <c r="L856" s="96"/>
      <c r="M856" s="96"/>
      <c r="N856" s="96"/>
      <c r="O856" s="96"/>
      <c r="P856" s="96"/>
      <c r="Q856" s="96"/>
      <c r="R856" s="96"/>
      <c r="S856" s="96"/>
      <c r="T856" s="96"/>
      <c r="U856" s="96"/>
      <c r="V856" s="96"/>
      <c r="W856" s="96"/>
      <c r="X856" s="96"/>
      <c r="Y856" s="96"/>
      <c r="Z856" s="96"/>
      <c r="AA856" s="96"/>
      <c r="AB856" s="96"/>
      <c r="AC856" s="96"/>
      <c r="AD856" s="96"/>
      <c r="AE856" s="96"/>
      <c r="AF856" s="96"/>
      <c r="AG856" s="96"/>
      <c r="AH856" s="96"/>
      <c r="AI856" s="96"/>
      <c r="AJ856" s="96"/>
      <c r="AK856" s="96"/>
      <c r="AL856" s="96"/>
      <c r="AM856" s="262"/>
      <c r="AN856" s="96"/>
      <c r="AO856" s="264"/>
      <c r="AP856" s="96"/>
      <c r="AQ856" s="96"/>
      <c r="AR856" s="96"/>
      <c r="AS856" s="96"/>
      <c r="AT856" s="96"/>
      <c r="AU856" s="96"/>
      <c r="AV856" s="96"/>
      <c r="AW856" s="96"/>
      <c r="AX856" s="96"/>
      <c r="AY856" s="96"/>
      <c r="AZ856" s="96"/>
      <c r="BA856" s="96"/>
      <c r="BB856" s="96"/>
      <c r="BC856" s="96"/>
      <c r="BD856" s="96"/>
      <c r="BE856" s="96"/>
      <c r="BF856" s="96"/>
      <c r="BG856" s="96"/>
      <c r="BH856" s="96"/>
      <c r="BI856" s="96"/>
      <c r="BJ856" s="96"/>
      <c r="BK856" s="96"/>
      <c r="BL856" s="96"/>
      <c r="BM856" s="96"/>
      <c r="BN856" s="96"/>
      <c r="BO856" s="96"/>
      <c r="BP856" s="96"/>
      <c r="BQ856" s="96"/>
      <c r="BR856" s="96"/>
      <c r="BS856" s="96"/>
      <c r="BT856" s="96"/>
      <c r="BU856" s="96"/>
      <c r="BV856" s="96"/>
      <c r="BW856" s="96"/>
      <c r="BX856" s="96"/>
      <c r="BY856" s="96"/>
      <c r="BZ856" s="96"/>
      <c r="CA856" s="96"/>
      <c r="CB856" s="96"/>
      <c r="CC856" s="96"/>
      <c r="CD856" s="96"/>
      <c r="CE856" s="96"/>
      <c r="CF856" s="96"/>
    </row>
    <row r="857" spans="1:84" ht="13.2">
      <c r="A857" s="96"/>
      <c r="B857" s="96"/>
      <c r="C857" s="96"/>
      <c r="D857" s="96"/>
      <c r="E857" s="96"/>
      <c r="F857" s="124"/>
      <c r="G857" s="96"/>
      <c r="H857" s="96"/>
      <c r="I857" s="96"/>
      <c r="J857" s="96"/>
      <c r="K857" s="96"/>
      <c r="L857" s="96"/>
      <c r="M857" s="96"/>
      <c r="N857" s="96"/>
      <c r="O857" s="96"/>
      <c r="P857" s="96"/>
      <c r="Q857" s="96"/>
      <c r="R857" s="96"/>
      <c r="S857" s="96"/>
      <c r="T857" s="96"/>
      <c r="U857" s="96"/>
      <c r="V857" s="96"/>
      <c r="W857" s="96"/>
      <c r="X857" s="96"/>
      <c r="Y857" s="96"/>
      <c r="Z857" s="96"/>
      <c r="AA857" s="96"/>
      <c r="AB857" s="96"/>
      <c r="AC857" s="96"/>
      <c r="AD857" s="96"/>
      <c r="AE857" s="96"/>
      <c r="AF857" s="96"/>
      <c r="AG857" s="96"/>
      <c r="AH857" s="96"/>
      <c r="AI857" s="96"/>
      <c r="AJ857" s="96"/>
      <c r="AK857" s="96"/>
      <c r="AL857" s="96"/>
      <c r="AM857" s="262"/>
      <c r="AN857" s="96"/>
      <c r="AO857" s="264"/>
      <c r="AP857" s="96"/>
      <c r="AQ857" s="96"/>
      <c r="AR857" s="96"/>
      <c r="AS857" s="96"/>
      <c r="AT857" s="96"/>
      <c r="AU857" s="96"/>
      <c r="AV857" s="96"/>
      <c r="AW857" s="96"/>
      <c r="AX857" s="96"/>
      <c r="AY857" s="96"/>
      <c r="AZ857" s="96"/>
      <c r="BA857" s="96"/>
      <c r="BB857" s="96"/>
      <c r="BC857" s="96"/>
      <c r="BD857" s="96"/>
      <c r="BE857" s="96"/>
      <c r="BF857" s="96"/>
      <c r="BG857" s="96"/>
      <c r="BH857" s="96"/>
      <c r="BI857" s="96"/>
      <c r="BJ857" s="96"/>
      <c r="BK857" s="96"/>
      <c r="BL857" s="96"/>
      <c r="BM857" s="96"/>
      <c r="BN857" s="96"/>
      <c r="BO857" s="96"/>
      <c r="BP857" s="96"/>
      <c r="BQ857" s="96"/>
      <c r="BR857" s="96"/>
      <c r="BS857" s="96"/>
      <c r="BT857" s="96"/>
      <c r="BU857" s="96"/>
      <c r="BV857" s="96"/>
      <c r="BW857" s="96"/>
      <c r="BX857" s="96"/>
      <c r="BY857" s="96"/>
      <c r="BZ857" s="96"/>
      <c r="CA857" s="96"/>
      <c r="CB857" s="96"/>
      <c r="CC857" s="96"/>
      <c r="CD857" s="96"/>
      <c r="CE857" s="96"/>
      <c r="CF857" s="96"/>
    </row>
    <row r="858" spans="1:84" ht="13.2">
      <c r="A858" s="96"/>
      <c r="B858" s="96"/>
      <c r="C858" s="96"/>
      <c r="D858" s="96"/>
      <c r="E858" s="96"/>
      <c r="F858" s="124"/>
      <c r="G858" s="96"/>
      <c r="H858" s="96"/>
      <c r="I858" s="96"/>
      <c r="J858" s="96"/>
      <c r="K858" s="96"/>
      <c r="L858" s="96"/>
      <c r="M858" s="96"/>
      <c r="N858" s="96"/>
      <c r="O858" s="96"/>
      <c r="P858" s="96"/>
      <c r="Q858" s="96"/>
      <c r="R858" s="96"/>
      <c r="S858" s="96"/>
      <c r="T858" s="96"/>
      <c r="U858" s="96"/>
      <c r="V858" s="96"/>
      <c r="W858" s="96"/>
      <c r="X858" s="96"/>
      <c r="Y858" s="96"/>
      <c r="Z858" s="96"/>
      <c r="AA858" s="96"/>
      <c r="AB858" s="96"/>
      <c r="AC858" s="96"/>
      <c r="AD858" s="96"/>
      <c r="AE858" s="96"/>
      <c r="AF858" s="96"/>
      <c r="AG858" s="96"/>
      <c r="AH858" s="96"/>
      <c r="AI858" s="96"/>
      <c r="AJ858" s="96"/>
      <c r="AK858" s="96"/>
      <c r="AL858" s="96"/>
      <c r="AM858" s="262"/>
      <c r="AN858" s="96"/>
      <c r="AO858" s="264"/>
      <c r="AP858" s="96"/>
      <c r="AQ858" s="96"/>
      <c r="AR858" s="96"/>
      <c r="AS858" s="96"/>
      <c r="AT858" s="96"/>
      <c r="AU858" s="96"/>
      <c r="AV858" s="96"/>
      <c r="AW858" s="96"/>
      <c r="AX858" s="96"/>
      <c r="AY858" s="96"/>
      <c r="AZ858" s="96"/>
      <c r="BA858" s="96"/>
      <c r="BB858" s="96"/>
      <c r="BC858" s="96"/>
      <c r="BD858" s="96"/>
      <c r="BE858" s="96"/>
      <c r="BF858" s="96"/>
      <c r="BG858" s="96"/>
      <c r="BH858" s="96"/>
      <c r="BI858" s="96"/>
      <c r="BJ858" s="96"/>
      <c r="BK858" s="96"/>
      <c r="BL858" s="96"/>
      <c r="BM858" s="96"/>
      <c r="BN858" s="96"/>
      <c r="BO858" s="96"/>
      <c r="BP858" s="96"/>
      <c r="BQ858" s="96"/>
      <c r="BR858" s="96"/>
      <c r="BS858" s="96"/>
      <c r="BT858" s="96"/>
      <c r="BU858" s="96"/>
      <c r="BV858" s="96"/>
      <c r="BW858" s="96"/>
      <c r="BX858" s="96"/>
      <c r="BY858" s="96"/>
      <c r="BZ858" s="96"/>
      <c r="CA858" s="96"/>
      <c r="CB858" s="96"/>
      <c r="CC858" s="96"/>
      <c r="CD858" s="96"/>
      <c r="CE858" s="96"/>
      <c r="CF858" s="96"/>
    </row>
    <row r="859" spans="1:84" ht="13.2">
      <c r="A859" s="96"/>
      <c r="B859" s="96"/>
      <c r="C859" s="96"/>
      <c r="D859" s="96"/>
      <c r="E859" s="96"/>
      <c r="F859" s="124"/>
      <c r="G859" s="96"/>
      <c r="H859" s="96"/>
      <c r="I859" s="96"/>
      <c r="J859" s="96"/>
      <c r="K859" s="96"/>
      <c r="L859" s="96"/>
      <c r="M859" s="96"/>
      <c r="N859" s="96"/>
      <c r="O859" s="96"/>
      <c r="P859" s="96"/>
      <c r="Q859" s="96"/>
      <c r="R859" s="96"/>
      <c r="S859" s="96"/>
      <c r="T859" s="96"/>
      <c r="U859" s="96"/>
      <c r="V859" s="96"/>
      <c r="W859" s="96"/>
      <c r="X859" s="96"/>
      <c r="Y859" s="96"/>
      <c r="Z859" s="96"/>
      <c r="AA859" s="96"/>
      <c r="AB859" s="96"/>
      <c r="AC859" s="96"/>
      <c r="AD859" s="96"/>
      <c r="AE859" s="96"/>
      <c r="AF859" s="96"/>
      <c r="AG859" s="96"/>
      <c r="AH859" s="96"/>
      <c r="AI859" s="96"/>
      <c r="AJ859" s="96"/>
      <c r="AK859" s="96"/>
      <c r="AL859" s="96"/>
      <c r="AM859" s="262"/>
      <c r="AN859" s="96"/>
      <c r="AO859" s="264"/>
      <c r="AP859" s="96"/>
      <c r="AQ859" s="96"/>
      <c r="AR859" s="96"/>
      <c r="AS859" s="96"/>
      <c r="AT859" s="96"/>
      <c r="AU859" s="96"/>
      <c r="AV859" s="96"/>
      <c r="AW859" s="96"/>
      <c r="AX859" s="96"/>
      <c r="AY859" s="96"/>
      <c r="AZ859" s="96"/>
      <c r="BA859" s="96"/>
      <c r="BB859" s="96"/>
      <c r="BC859" s="96"/>
      <c r="BD859" s="96"/>
      <c r="BE859" s="96"/>
      <c r="BF859" s="96"/>
      <c r="BG859" s="96"/>
      <c r="BH859" s="96"/>
      <c r="BI859" s="96"/>
      <c r="BJ859" s="96"/>
      <c r="BK859" s="96"/>
      <c r="BL859" s="96"/>
      <c r="BM859" s="96"/>
      <c r="BN859" s="96"/>
      <c r="BO859" s="96"/>
      <c r="BP859" s="96"/>
      <c r="BQ859" s="96"/>
      <c r="BR859" s="96"/>
      <c r="BS859" s="96"/>
      <c r="BT859" s="96"/>
      <c r="BU859" s="96"/>
      <c r="BV859" s="96"/>
      <c r="BW859" s="96"/>
      <c r="BX859" s="96"/>
      <c r="BY859" s="96"/>
      <c r="BZ859" s="96"/>
      <c r="CA859" s="96"/>
      <c r="CB859" s="96"/>
      <c r="CC859" s="96"/>
      <c r="CD859" s="96"/>
      <c r="CE859" s="96"/>
      <c r="CF859" s="96"/>
    </row>
    <row r="860" spans="1:84" ht="13.2">
      <c r="A860" s="96"/>
      <c r="B860" s="96"/>
      <c r="C860" s="96"/>
      <c r="D860" s="96"/>
      <c r="E860" s="96"/>
      <c r="F860" s="124"/>
      <c r="G860" s="96"/>
      <c r="H860" s="96"/>
      <c r="I860" s="96"/>
      <c r="J860" s="96"/>
      <c r="K860" s="96"/>
      <c r="L860" s="96"/>
      <c r="M860" s="96"/>
      <c r="N860" s="96"/>
      <c r="O860" s="96"/>
      <c r="P860" s="96"/>
      <c r="Q860" s="96"/>
      <c r="R860" s="96"/>
      <c r="S860" s="96"/>
      <c r="T860" s="96"/>
      <c r="U860" s="96"/>
      <c r="V860" s="96"/>
      <c r="W860" s="96"/>
      <c r="X860" s="96"/>
      <c r="Y860" s="96"/>
      <c r="Z860" s="96"/>
      <c r="AA860" s="96"/>
      <c r="AB860" s="96"/>
      <c r="AC860" s="96"/>
      <c r="AD860" s="96"/>
      <c r="AE860" s="96"/>
      <c r="AF860" s="96"/>
      <c r="AG860" s="96"/>
      <c r="AH860" s="96"/>
      <c r="AI860" s="96"/>
      <c r="AJ860" s="96"/>
      <c r="AK860" s="96"/>
      <c r="AL860" s="96"/>
      <c r="AM860" s="262"/>
      <c r="AN860" s="96"/>
      <c r="AO860" s="264"/>
      <c r="AP860" s="96"/>
      <c r="AQ860" s="96"/>
      <c r="AR860" s="96"/>
      <c r="AS860" s="96"/>
      <c r="AT860" s="96"/>
      <c r="AU860" s="96"/>
      <c r="AV860" s="96"/>
      <c r="AW860" s="96"/>
      <c r="AX860" s="96"/>
      <c r="AY860" s="96"/>
      <c r="AZ860" s="96"/>
      <c r="BA860" s="96"/>
      <c r="BB860" s="96"/>
      <c r="BC860" s="96"/>
      <c r="BD860" s="96"/>
      <c r="BE860" s="96"/>
      <c r="BF860" s="96"/>
      <c r="BG860" s="96"/>
      <c r="BH860" s="96"/>
      <c r="BI860" s="96"/>
      <c r="BJ860" s="96"/>
      <c r="BK860" s="96"/>
      <c r="BL860" s="96"/>
      <c r="BM860" s="96"/>
      <c r="BN860" s="96"/>
      <c r="BO860" s="96"/>
      <c r="BP860" s="96"/>
      <c r="BQ860" s="96"/>
      <c r="BR860" s="96"/>
      <c r="BS860" s="96"/>
      <c r="BT860" s="96"/>
      <c r="BU860" s="96"/>
      <c r="BV860" s="96"/>
      <c r="BW860" s="96"/>
      <c r="BX860" s="96"/>
      <c r="BY860" s="96"/>
      <c r="BZ860" s="96"/>
      <c r="CA860" s="96"/>
      <c r="CB860" s="96"/>
      <c r="CC860" s="96"/>
      <c r="CD860" s="96"/>
      <c r="CE860" s="96"/>
      <c r="CF860" s="96"/>
    </row>
    <row r="861" spans="1:84" ht="13.2">
      <c r="A861" s="96"/>
      <c r="B861" s="96"/>
      <c r="C861" s="96"/>
      <c r="D861" s="96"/>
      <c r="E861" s="96"/>
      <c r="F861" s="124"/>
      <c r="G861" s="96"/>
      <c r="H861" s="96"/>
      <c r="I861" s="96"/>
      <c r="J861" s="96"/>
      <c r="K861" s="96"/>
      <c r="L861" s="96"/>
      <c r="M861" s="96"/>
      <c r="N861" s="96"/>
      <c r="O861" s="96"/>
      <c r="P861" s="96"/>
      <c r="Q861" s="96"/>
      <c r="R861" s="96"/>
      <c r="S861" s="96"/>
      <c r="T861" s="96"/>
      <c r="U861" s="96"/>
      <c r="V861" s="96"/>
      <c r="W861" s="96"/>
      <c r="X861" s="96"/>
      <c r="Y861" s="96"/>
      <c r="Z861" s="96"/>
      <c r="AA861" s="96"/>
      <c r="AB861" s="96"/>
      <c r="AC861" s="96"/>
      <c r="AD861" s="96"/>
      <c r="AE861" s="96"/>
      <c r="AF861" s="96"/>
      <c r="AG861" s="96"/>
      <c r="AH861" s="96"/>
      <c r="AI861" s="96"/>
      <c r="AJ861" s="96"/>
      <c r="AK861" s="96"/>
      <c r="AL861" s="96"/>
      <c r="AM861" s="262"/>
      <c r="AN861" s="96"/>
      <c r="AO861" s="264"/>
      <c r="AP861" s="96"/>
      <c r="AQ861" s="96"/>
      <c r="AR861" s="96"/>
      <c r="AS861" s="96"/>
      <c r="AT861" s="96"/>
      <c r="AU861" s="96"/>
      <c r="AV861" s="96"/>
      <c r="AW861" s="96"/>
      <c r="AX861" s="96"/>
      <c r="AY861" s="96"/>
      <c r="AZ861" s="96"/>
      <c r="BA861" s="96"/>
      <c r="BB861" s="96"/>
      <c r="BC861" s="96"/>
      <c r="BD861" s="96"/>
      <c r="BE861" s="96"/>
      <c r="BF861" s="96"/>
      <c r="BG861" s="96"/>
      <c r="BH861" s="96"/>
      <c r="BI861" s="96"/>
      <c r="BJ861" s="96"/>
      <c r="BK861" s="96"/>
      <c r="BL861" s="96"/>
      <c r="BM861" s="96"/>
      <c r="BN861" s="96"/>
      <c r="BO861" s="96"/>
      <c r="BP861" s="96"/>
      <c r="BQ861" s="96"/>
      <c r="BR861" s="96"/>
      <c r="BS861" s="96"/>
      <c r="BT861" s="96"/>
      <c r="BU861" s="96"/>
      <c r="BV861" s="96"/>
      <c r="BW861" s="96"/>
      <c r="BX861" s="96"/>
      <c r="BY861" s="96"/>
      <c r="BZ861" s="96"/>
      <c r="CA861" s="96"/>
      <c r="CB861" s="96"/>
      <c r="CC861" s="96"/>
      <c r="CD861" s="96"/>
      <c r="CE861" s="96"/>
      <c r="CF861" s="96"/>
    </row>
    <row r="862" spans="1:84" ht="13.2">
      <c r="A862" s="96"/>
      <c r="B862" s="96"/>
      <c r="C862" s="96"/>
      <c r="D862" s="96"/>
      <c r="E862" s="96"/>
      <c r="F862" s="124"/>
      <c r="G862" s="96"/>
      <c r="H862" s="96"/>
      <c r="I862" s="96"/>
      <c r="J862" s="96"/>
      <c r="K862" s="96"/>
      <c r="L862" s="96"/>
      <c r="M862" s="96"/>
      <c r="N862" s="96"/>
      <c r="O862" s="96"/>
      <c r="P862" s="96"/>
      <c r="Q862" s="96"/>
      <c r="R862" s="96"/>
      <c r="S862" s="96"/>
      <c r="T862" s="96"/>
      <c r="U862" s="96"/>
      <c r="V862" s="96"/>
      <c r="W862" s="96"/>
      <c r="X862" s="96"/>
      <c r="Y862" s="96"/>
      <c r="Z862" s="96"/>
      <c r="AA862" s="96"/>
      <c r="AB862" s="96"/>
      <c r="AC862" s="96"/>
      <c r="AD862" s="96"/>
      <c r="AE862" s="96"/>
      <c r="AF862" s="96"/>
      <c r="AG862" s="96"/>
      <c r="AH862" s="96"/>
      <c r="AI862" s="96"/>
      <c r="AJ862" s="96"/>
      <c r="AK862" s="96"/>
      <c r="AL862" s="96"/>
      <c r="AM862" s="262"/>
      <c r="AN862" s="96"/>
      <c r="AO862" s="264"/>
      <c r="AP862" s="96"/>
      <c r="AQ862" s="96"/>
      <c r="AR862" s="96"/>
      <c r="AS862" s="96"/>
      <c r="AT862" s="96"/>
      <c r="AU862" s="96"/>
      <c r="AV862" s="96"/>
      <c r="AW862" s="96"/>
      <c r="AX862" s="96"/>
      <c r="AY862" s="96"/>
      <c r="AZ862" s="96"/>
      <c r="BA862" s="96"/>
      <c r="BB862" s="96"/>
      <c r="BC862" s="96"/>
      <c r="BD862" s="96"/>
      <c r="BE862" s="96"/>
      <c r="BF862" s="96"/>
      <c r="BG862" s="96"/>
      <c r="BH862" s="96"/>
      <c r="BI862" s="96"/>
      <c r="BJ862" s="96"/>
      <c r="BK862" s="96"/>
      <c r="BL862" s="96"/>
      <c r="BM862" s="96"/>
      <c r="BN862" s="96"/>
      <c r="BO862" s="96"/>
      <c r="BP862" s="96"/>
      <c r="BQ862" s="96"/>
      <c r="BR862" s="96"/>
      <c r="BS862" s="96"/>
      <c r="BT862" s="96"/>
      <c r="BU862" s="96"/>
      <c r="BV862" s="96"/>
      <c r="BW862" s="96"/>
      <c r="BX862" s="96"/>
      <c r="BY862" s="96"/>
      <c r="BZ862" s="96"/>
      <c r="CA862" s="96"/>
      <c r="CB862" s="96"/>
      <c r="CC862" s="96"/>
      <c r="CD862" s="96"/>
      <c r="CE862" s="96"/>
      <c r="CF862" s="96"/>
    </row>
    <row r="863" spans="1:84" ht="13.2">
      <c r="A863" s="96"/>
      <c r="B863" s="96"/>
      <c r="C863" s="96"/>
      <c r="D863" s="96"/>
      <c r="E863" s="96"/>
      <c r="F863" s="124"/>
      <c r="G863" s="96"/>
      <c r="H863" s="96"/>
      <c r="I863" s="96"/>
      <c r="J863" s="96"/>
      <c r="K863" s="96"/>
      <c r="L863" s="96"/>
      <c r="M863" s="96"/>
      <c r="N863" s="96"/>
      <c r="O863" s="96"/>
      <c r="P863" s="96"/>
      <c r="Q863" s="96"/>
      <c r="R863" s="96"/>
      <c r="S863" s="96"/>
      <c r="T863" s="96"/>
      <c r="U863" s="96"/>
      <c r="V863" s="96"/>
      <c r="W863" s="96"/>
      <c r="X863" s="96"/>
      <c r="Y863" s="96"/>
      <c r="Z863" s="96"/>
      <c r="AA863" s="96"/>
      <c r="AB863" s="96"/>
      <c r="AC863" s="96"/>
      <c r="AD863" s="96"/>
      <c r="AE863" s="96"/>
      <c r="AF863" s="96"/>
      <c r="AG863" s="96"/>
      <c r="AH863" s="96"/>
      <c r="AI863" s="96"/>
      <c r="AJ863" s="96"/>
      <c r="AK863" s="96"/>
      <c r="AL863" s="96"/>
      <c r="AM863" s="262"/>
      <c r="AN863" s="96"/>
      <c r="AO863" s="264"/>
      <c r="AP863" s="96"/>
      <c r="AQ863" s="96"/>
      <c r="AR863" s="96"/>
      <c r="AS863" s="96"/>
      <c r="AT863" s="96"/>
      <c r="AU863" s="96"/>
      <c r="AV863" s="96"/>
      <c r="AW863" s="96"/>
      <c r="AX863" s="96"/>
      <c r="AY863" s="96"/>
      <c r="AZ863" s="96"/>
      <c r="BA863" s="96"/>
      <c r="BB863" s="96"/>
      <c r="BC863" s="96"/>
      <c r="BD863" s="96"/>
      <c r="BE863" s="96"/>
      <c r="BF863" s="96"/>
      <c r="BG863" s="96"/>
      <c r="BH863" s="96"/>
      <c r="BI863" s="96"/>
      <c r="BJ863" s="96"/>
      <c r="BK863" s="96"/>
      <c r="BL863" s="96"/>
      <c r="BM863" s="96"/>
      <c r="BN863" s="96"/>
      <c r="BO863" s="96"/>
      <c r="BP863" s="96"/>
      <c r="BQ863" s="96"/>
      <c r="BR863" s="96"/>
      <c r="BS863" s="96"/>
      <c r="BT863" s="96"/>
      <c r="BU863" s="96"/>
      <c r="BV863" s="96"/>
      <c r="BW863" s="96"/>
      <c r="BX863" s="96"/>
      <c r="BY863" s="96"/>
      <c r="BZ863" s="96"/>
      <c r="CA863" s="96"/>
      <c r="CB863" s="96"/>
      <c r="CC863" s="96"/>
      <c r="CD863" s="96"/>
      <c r="CE863" s="96"/>
      <c r="CF863" s="96"/>
    </row>
    <row r="864" spans="1:84" ht="13.2">
      <c r="A864" s="96"/>
      <c r="B864" s="96"/>
      <c r="C864" s="96"/>
      <c r="D864" s="96"/>
      <c r="E864" s="96"/>
      <c r="F864" s="124"/>
      <c r="G864" s="96"/>
      <c r="H864" s="96"/>
      <c r="I864" s="96"/>
      <c r="J864" s="96"/>
      <c r="K864" s="96"/>
      <c r="L864" s="96"/>
      <c r="M864" s="96"/>
      <c r="N864" s="96"/>
      <c r="O864" s="96"/>
      <c r="P864" s="96"/>
      <c r="Q864" s="96"/>
      <c r="R864" s="96"/>
      <c r="S864" s="96"/>
      <c r="T864" s="96"/>
      <c r="U864" s="96"/>
      <c r="V864" s="96"/>
      <c r="W864" s="96"/>
      <c r="X864" s="96"/>
      <c r="Y864" s="96"/>
      <c r="Z864" s="96"/>
      <c r="AA864" s="96"/>
      <c r="AB864" s="96"/>
      <c r="AC864" s="96"/>
      <c r="AD864" s="96"/>
      <c r="AE864" s="96"/>
      <c r="AF864" s="96"/>
      <c r="AG864" s="96"/>
      <c r="AH864" s="96"/>
      <c r="AI864" s="96"/>
      <c r="AJ864" s="96"/>
      <c r="AK864" s="96"/>
      <c r="AL864" s="96"/>
      <c r="AM864" s="262"/>
      <c r="AN864" s="96"/>
      <c r="AO864" s="264"/>
      <c r="AP864" s="96"/>
      <c r="AQ864" s="96"/>
      <c r="AR864" s="96"/>
      <c r="AS864" s="96"/>
      <c r="AT864" s="96"/>
      <c r="AU864" s="96"/>
      <c r="AV864" s="96"/>
      <c r="AW864" s="96"/>
      <c r="AX864" s="96"/>
      <c r="AY864" s="96"/>
      <c r="AZ864" s="96"/>
      <c r="BA864" s="96"/>
      <c r="BB864" s="96"/>
      <c r="BC864" s="96"/>
      <c r="BD864" s="96"/>
      <c r="BE864" s="96"/>
      <c r="BF864" s="96"/>
      <c r="BG864" s="96"/>
      <c r="BH864" s="96"/>
      <c r="BI864" s="96"/>
      <c r="BJ864" s="96"/>
      <c r="BK864" s="96"/>
      <c r="BL864" s="96"/>
      <c r="BM864" s="96"/>
      <c r="BN864" s="96"/>
      <c r="BO864" s="96"/>
      <c r="BP864" s="96"/>
      <c r="BQ864" s="96"/>
      <c r="BR864" s="96"/>
      <c r="BS864" s="96"/>
      <c r="BT864" s="96"/>
      <c r="BU864" s="96"/>
      <c r="BV864" s="96"/>
      <c r="BW864" s="96"/>
      <c r="BX864" s="96"/>
      <c r="BY864" s="96"/>
      <c r="BZ864" s="96"/>
      <c r="CA864" s="96"/>
      <c r="CB864" s="96"/>
      <c r="CC864" s="96"/>
      <c r="CD864" s="96"/>
      <c r="CE864" s="96"/>
      <c r="CF864" s="96"/>
    </row>
    <row r="865" spans="1:84" ht="13.2">
      <c r="A865" s="96"/>
      <c r="B865" s="96"/>
      <c r="C865" s="96"/>
      <c r="D865" s="96"/>
      <c r="E865" s="96"/>
      <c r="F865" s="124"/>
      <c r="G865" s="96"/>
      <c r="H865" s="96"/>
      <c r="I865" s="96"/>
      <c r="J865" s="96"/>
      <c r="K865" s="96"/>
      <c r="L865" s="96"/>
      <c r="M865" s="96"/>
      <c r="N865" s="96"/>
      <c r="O865" s="96"/>
      <c r="P865" s="96"/>
      <c r="Q865" s="96"/>
      <c r="R865" s="96"/>
      <c r="S865" s="96"/>
      <c r="T865" s="96"/>
      <c r="U865" s="96"/>
      <c r="V865" s="96"/>
      <c r="W865" s="96"/>
      <c r="X865" s="96"/>
      <c r="Y865" s="96"/>
      <c r="Z865" s="96"/>
      <c r="AA865" s="96"/>
      <c r="AB865" s="96"/>
      <c r="AC865" s="96"/>
      <c r="AD865" s="96"/>
      <c r="AE865" s="96"/>
      <c r="AF865" s="96"/>
      <c r="AG865" s="96"/>
      <c r="AH865" s="96"/>
      <c r="AI865" s="96"/>
      <c r="AJ865" s="96"/>
      <c r="AK865" s="96"/>
      <c r="AL865" s="96"/>
      <c r="AM865" s="262"/>
      <c r="AN865" s="96"/>
      <c r="AO865" s="264"/>
      <c r="AP865" s="96"/>
      <c r="AQ865" s="96"/>
      <c r="AR865" s="96"/>
      <c r="AS865" s="96"/>
      <c r="AT865" s="96"/>
      <c r="AU865" s="96"/>
      <c r="AV865" s="96"/>
      <c r="AW865" s="96"/>
      <c r="AX865" s="96"/>
      <c r="AY865" s="96"/>
      <c r="AZ865" s="96"/>
      <c r="BA865" s="96"/>
      <c r="BB865" s="96"/>
      <c r="BC865" s="96"/>
      <c r="BD865" s="96"/>
      <c r="BE865" s="96"/>
      <c r="BF865" s="96"/>
      <c r="BG865" s="96"/>
      <c r="BH865" s="96"/>
      <c r="BI865" s="96"/>
      <c r="BJ865" s="96"/>
      <c r="BK865" s="96"/>
      <c r="BL865" s="96"/>
      <c r="BM865" s="96"/>
      <c r="BN865" s="96"/>
      <c r="BO865" s="96"/>
      <c r="BP865" s="96"/>
      <c r="BQ865" s="96"/>
      <c r="BR865" s="96"/>
      <c r="BS865" s="96"/>
      <c r="BT865" s="96"/>
      <c r="BU865" s="96"/>
      <c r="BV865" s="96"/>
      <c r="BW865" s="96"/>
      <c r="BX865" s="96"/>
      <c r="BY865" s="96"/>
      <c r="BZ865" s="96"/>
      <c r="CA865" s="96"/>
      <c r="CB865" s="96"/>
      <c r="CC865" s="96"/>
      <c r="CD865" s="96"/>
      <c r="CE865" s="96"/>
      <c r="CF865" s="96"/>
    </row>
    <row r="866" spans="1:84" ht="13.2">
      <c r="A866" s="96"/>
      <c r="B866" s="96"/>
      <c r="C866" s="96"/>
      <c r="D866" s="96"/>
      <c r="E866" s="96"/>
      <c r="F866" s="124"/>
      <c r="G866" s="96"/>
      <c r="H866" s="96"/>
      <c r="I866" s="96"/>
      <c r="J866" s="96"/>
      <c r="K866" s="96"/>
      <c r="L866" s="96"/>
      <c r="M866" s="96"/>
      <c r="N866" s="96"/>
      <c r="O866" s="96"/>
      <c r="P866" s="96"/>
      <c r="Q866" s="96"/>
      <c r="R866" s="96"/>
      <c r="S866" s="96"/>
      <c r="T866" s="96"/>
      <c r="U866" s="96"/>
      <c r="V866" s="96"/>
      <c r="W866" s="96"/>
      <c r="X866" s="96"/>
      <c r="Y866" s="96"/>
      <c r="Z866" s="96"/>
      <c r="AA866" s="96"/>
      <c r="AB866" s="96"/>
      <c r="AC866" s="96"/>
      <c r="AD866" s="96"/>
      <c r="AE866" s="96"/>
      <c r="AF866" s="96"/>
      <c r="AG866" s="96"/>
      <c r="AH866" s="96"/>
      <c r="AI866" s="96"/>
      <c r="AJ866" s="96"/>
      <c r="AK866" s="96"/>
      <c r="AL866" s="96"/>
      <c r="AM866" s="262"/>
      <c r="AN866" s="96"/>
      <c r="AO866" s="264"/>
      <c r="AP866" s="96"/>
      <c r="AQ866" s="96"/>
      <c r="AR866" s="96"/>
      <c r="AS866" s="96"/>
      <c r="AT866" s="96"/>
      <c r="AU866" s="96"/>
      <c r="AV866" s="96"/>
      <c r="AW866" s="96"/>
      <c r="AX866" s="96"/>
      <c r="AY866" s="96"/>
      <c r="AZ866" s="96"/>
      <c r="BA866" s="96"/>
      <c r="BB866" s="96"/>
      <c r="BC866" s="96"/>
      <c r="BD866" s="96"/>
      <c r="BE866" s="96"/>
      <c r="BF866" s="96"/>
      <c r="BG866" s="96"/>
      <c r="BH866" s="96"/>
      <c r="BI866" s="96"/>
      <c r="BJ866" s="96"/>
      <c r="BK866" s="96"/>
      <c r="BL866" s="96"/>
      <c r="BM866" s="96"/>
      <c r="BN866" s="96"/>
      <c r="BO866" s="96"/>
      <c r="BP866" s="96"/>
      <c r="BQ866" s="96"/>
      <c r="BR866" s="96"/>
      <c r="BS866" s="96"/>
      <c r="BT866" s="96"/>
      <c r="BU866" s="96"/>
      <c r="BV866" s="96"/>
      <c r="BW866" s="96"/>
      <c r="BX866" s="96"/>
      <c r="BY866" s="96"/>
      <c r="BZ866" s="96"/>
      <c r="CA866" s="96"/>
      <c r="CB866" s="96"/>
      <c r="CC866" s="96"/>
      <c r="CD866" s="96"/>
      <c r="CE866" s="96"/>
      <c r="CF866" s="96"/>
    </row>
    <row r="867" spans="1:84" ht="13.2">
      <c r="A867" s="96"/>
      <c r="B867" s="96"/>
      <c r="C867" s="96"/>
      <c r="D867" s="96"/>
      <c r="E867" s="96"/>
      <c r="F867" s="124"/>
      <c r="G867" s="96"/>
      <c r="H867" s="96"/>
      <c r="I867" s="96"/>
      <c r="J867" s="96"/>
      <c r="K867" s="96"/>
      <c r="L867" s="96"/>
      <c r="M867" s="96"/>
      <c r="N867" s="96"/>
      <c r="O867" s="96"/>
      <c r="P867" s="96"/>
      <c r="Q867" s="96"/>
      <c r="R867" s="96"/>
      <c r="S867" s="96"/>
      <c r="T867" s="96"/>
      <c r="U867" s="96"/>
      <c r="V867" s="96"/>
      <c r="W867" s="96"/>
      <c r="X867" s="96"/>
      <c r="Y867" s="96"/>
      <c r="Z867" s="96"/>
      <c r="AA867" s="96"/>
      <c r="AB867" s="96"/>
      <c r="AC867" s="96"/>
      <c r="AD867" s="96"/>
      <c r="AE867" s="96"/>
      <c r="AF867" s="96"/>
      <c r="AG867" s="96"/>
      <c r="AH867" s="96"/>
      <c r="AI867" s="96"/>
      <c r="AJ867" s="96"/>
      <c r="AK867" s="96"/>
      <c r="AL867" s="96"/>
      <c r="AM867" s="262"/>
      <c r="AN867" s="96"/>
      <c r="AO867" s="264"/>
      <c r="AP867" s="96"/>
      <c r="AQ867" s="96"/>
      <c r="AR867" s="96"/>
      <c r="AS867" s="96"/>
      <c r="AT867" s="96"/>
      <c r="AU867" s="96"/>
      <c r="AV867" s="96"/>
      <c r="AW867" s="96"/>
      <c r="AX867" s="96"/>
      <c r="AY867" s="96"/>
      <c r="AZ867" s="96"/>
      <c r="BA867" s="96"/>
      <c r="BB867" s="96"/>
      <c r="BC867" s="96"/>
      <c r="BD867" s="96"/>
      <c r="BE867" s="96"/>
      <c r="BF867" s="96"/>
      <c r="BG867" s="96"/>
      <c r="BH867" s="96"/>
      <c r="BI867" s="96"/>
      <c r="BJ867" s="96"/>
      <c r="BK867" s="96"/>
      <c r="BL867" s="96"/>
      <c r="BM867" s="96"/>
      <c r="BN867" s="96"/>
      <c r="BO867" s="96"/>
      <c r="BP867" s="96"/>
      <c r="BQ867" s="96"/>
      <c r="BR867" s="96"/>
      <c r="BS867" s="96"/>
      <c r="BT867" s="96"/>
      <c r="BU867" s="96"/>
      <c r="BV867" s="96"/>
      <c r="BW867" s="96"/>
      <c r="BX867" s="96"/>
      <c r="BY867" s="96"/>
      <c r="BZ867" s="96"/>
      <c r="CA867" s="96"/>
      <c r="CB867" s="96"/>
      <c r="CC867" s="96"/>
      <c r="CD867" s="96"/>
      <c r="CE867" s="96"/>
      <c r="CF867" s="96"/>
    </row>
    <row r="868" spans="1:84" ht="13.2">
      <c r="A868" s="96"/>
      <c r="B868" s="96"/>
      <c r="C868" s="96"/>
      <c r="D868" s="96"/>
      <c r="E868" s="96"/>
      <c r="F868" s="124"/>
      <c r="G868" s="96"/>
      <c r="H868" s="96"/>
      <c r="I868" s="96"/>
      <c r="J868" s="96"/>
      <c r="K868" s="96"/>
      <c r="L868" s="96"/>
      <c r="M868" s="96"/>
      <c r="N868" s="96"/>
      <c r="O868" s="96"/>
      <c r="P868" s="96"/>
      <c r="Q868" s="96"/>
      <c r="R868" s="96"/>
      <c r="S868" s="96"/>
      <c r="T868" s="96"/>
      <c r="U868" s="96"/>
      <c r="V868" s="96"/>
      <c r="W868" s="96"/>
      <c r="X868" s="96"/>
      <c r="Y868" s="96"/>
      <c r="Z868" s="96"/>
      <c r="AA868" s="96"/>
      <c r="AB868" s="96"/>
      <c r="AC868" s="96"/>
      <c r="AD868" s="96"/>
      <c r="AE868" s="96"/>
      <c r="AF868" s="96"/>
      <c r="AG868" s="96"/>
      <c r="AH868" s="96"/>
      <c r="AI868" s="96"/>
      <c r="AJ868" s="96"/>
      <c r="AK868" s="96"/>
      <c r="AL868" s="96"/>
      <c r="AM868" s="262"/>
      <c r="AN868" s="96"/>
      <c r="AO868" s="264"/>
      <c r="AP868" s="96"/>
      <c r="AQ868" s="96"/>
      <c r="AR868" s="96"/>
      <c r="AS868" s="96"/>
      <c r="AT868" s="96"/>
      <c r="AU868" s="96"/>
      <c r="AV868" s="96"/>
      <c r="AW868" s="96"/>
      <c r="AX868" s="96"/>
      <c r="AY868" s="96"/>
      <c r="AZ868" s="96"/>
      <c r="BA868" s="96"/>
      <c r="BB868" s="96"/>
      <c r="BC868" s="96"/>
      <c r="BD868" s="96"/>
      <c r="BE868" s="96"/>
      <c r="BF868" s="96"/>
      <c r="BG868" s="96"/>
      <c r="BH868" s="96"/>
      <c r="BI868" s="96"/>
      <c r="BJ868" s="96"/>
      <c r="BK868" s="96"/>
      <c r="BL868" s="96"/>
      <c r="BM868" s="96"/>
      <c r="BN868" s="96"/>
      <c r="BO868" s="96"/>
      <c r="BP868" s="96"/>
      <c r="BQ868" s="96"/>
      <c r="BR868" s="96"/>
      <c r="BS868" s="96"/>
      <c r="BT868" s="96"/>
      <c r="BU868" s="96"/>
      <c r="BV868" s="96"/>
      <c r="BW868" s="96"/>
      <c r="BX868" s="96"/>
      <c r="BY868" s="96"/>
      <c r="BZ868" s="96"/>
      <c r="CA868" s="96"/>
      <c r="CB868" s="96"/>
      <c r="CC868" s="96"/>
      <c r="CD868" s="96"/>
      <c r="CE868" s="96"/>
      <c r="CF868" s="96"/>
    </row>
    <row r="869" spans="1:84" ht="13.2">
      <c r="A869" s="96"/>
      <c r="B869" s="96"/>
      <c r="C869" s="96"/>
      <c r="D869" s="96"/>
      <c r="E869" s="96"/>
      <c r="F869" s="124"/>
      <c r="G869" s="96"/>
      <c r="H869" s="96"/>
      <c r="I869" s="96"/>
      <c r="J869" s="96"/>
      <c r="K869" s="96"/>
      <c r="L869" s="96"/>
      <c r="M869" s="96"/>
      <c r="N869" s="96"/>
      <c r="O869" s="96"/>
      <c r="P869" s="96"/>
      <c r="Q869" s="96"/>
      <c r="R869" s="96"/>
      <c r="S869" s="96"/>
      <c r="T869" s="96"/>
      <c r="U869" s="96"/>
      <c r="V869" s="96"/>
      <c r="W869" s="96"/>
      <c r="X869" s="96"/>
      <c r="Y869" s="96"/>
      <c r="Z869" s="96"/>
      <c r="AA869" s="96"/>
      <c r="AB869" s="96"/>
      <c r="AC869" s="96"/>
      <c r="AD869" s="96"/>
      <c r="AE869" s="96"/>
      <c r="AF869" s="96"/>
      <c r="AG869" s="96"/>
      <c r="AH869" s="96"/>
      <c r="AI869" s="96"/>
      <c r="AJ869" s="96"/>
      <c r="AK869" s="96"/>
      <c r="AL869" s="96"/>
      <c r="AM869" s="262"/>
      <c r="AN869" s="96"/>
      <c r="AO869" s="264"/>
      <c r="AP869" s="96"/>
      <c r="AQ869" s="96"/>
      <c r="AR869" s="96"/>
      <c r="AS869" s="96"/>
      <c r="AT869" s="96"/>
      <c r="AU869" s="96"/>
      <c r="AV869" s="96"/>
      <c r="AW869" s="96"/>
      <c r="AX869" s="96"/>
      <c r="AY869" s="96"/>
      <c r="AZ869" s="96"/>
      <c r="BA869" s="96"/>
      <c r="BB869" s="96"/>
      <c r="BC869" s="96"/>
      <c r="BD869" s="96"/>
      <c r="BE869" s="96"/>
      <c r="BF869" s="96"/>
      <c r="BG869" s="96"/>
      <c r="BH869" s="96"/>
      <c r="BI869" s="96"/>
      <c r="BJ869" s="96"/>
      <c r="BK869" s="96"/>
      <c r="BL869" s="96"/>
      <c r="BM869" s="96"/>
      <c r="BN869" s="96"/>
      <c r="BO869" s="96"/>
      <c r="BP869" s="96"/>
      <c r="BQ869" s="96"/>
      <c r="BR869" s="96"/>
      <c r="BS869" s="96"/>
      <c r="BT869" s="96"/>
      <c r="BU869" s="96"/>
      <c r="BV869" s="96"/>
      <c r="BW869" s="96"/>
      <c r="BX869" s="96"/>
      <c r="BY869" s="96"/>
      <c r="BZ869" s="96"/>
      <c r="CA869" s="96"/>
      <c r="CB869" s="96"/>
      <c r="CC869" s="96"/>
      <c r="CD869" s="96"/>
      <c r="CE869" s="96"/>
      <c r="CF869" s="96"/>
    </row>
    <row r="870" spans="1:84" ht="13.2">
      <c r="A870" s="96"/>
      <c r="B870" s="96"/>
      <c r="C870" s="96"/>
      <c r="D870" s="96"/>
      <c r="E870" s="96"/>
      <c r="F870" s="124"/>
      <c r="G870" s="96"/>
      <c r="H870" s="96"/>
      <c r="I870" s="96"/>
      <c r="J870" s="96"/>
      <c r="K870" s="96"/>
      <c r="L870" s="96"/>
      <c r="M870" s="96"/>
      <c r="N870" s="96"/>
      <c r="O870" s="96"/>
      <c r="P870" s="96"/>
      <c r="Q870" s="96"/>
      <c r="R870" s="96"/>
      <c r="S870" s="96"/>
      <c r="T870" s="96"/>
      <c r="U870" s="96"/>
      <c r="V870" s="96"/>
      <c r="W870" s="96"/>
      <c r="X870" s="96"/>
      <c r="Y870" s="96"/>
      <c r="Z870" s="96"/>
      <c r="AA870" s="96"/>
      <c r="AB870" s="96"/>
      <c r="AC870" s="96"/>
      <c r="AD870" s="96"/>
      <c r="AE870" s="96"/>
      <c r="AF870" s="96"/>
      <c r="AG870" s="96"/>
      <c r="AH870" s="96"/>
      <c r="AI870" s="96"/>
      <c r="AJ870" s="96"/>
      <c r="AK870" s="96"/>
      <c r="AL870" s="96"/>
      <c r="AM870" s="262"/>
      <c r="AN870" s="96"/>
      <c r="AO870" s="264"/>
      <c r="AP870" s="96"/>
      <c r="AQ870" s="96"/>
      <c r="AR870" s="96"/>
      <c r="AS870" s="96"/>
      <c r="AT870" s="96"/>
      <c r="AU870" s="96"/>
      <c r="AV870" s="96"/>
      <c r="AW870" s="96"/>
      <c r="AX870" s="96"/>
      <c r="AY870" s="96"/>
      <c r="AZ870" s="96"/>
      <c r="BA870" s="96"/>
      <c r="BB870" s="96"/>
      <c r="BC870" s="96"/>
      <c r="BD870" s="96"/>
      <c r="BE870" s="96"/>
      <c r="BF870" s="96"/>
      <c r="BG870" s="96"/>
      <c r="BH870" s="96"/>
      <c r="BI870" s="96"/>
      <c r="BJ870" s="96"/>
      <c r="BK870" s="96"/>
      <c r="BL870" s="96"/>
      <c r="BM870" s="96"/>
      <c r="BN870" s="96"/>
      <c r="BO870" s="96"/>
      <c r="BP870" s="96"/>
      <c r="BQ870" s="96"/>
      <c r="BR870" s="96"/>
      <c r="BS870" s="96"/>
      <c r="BT870" s="96"/>
      <c r="BU870" s="96"/>
      <c r="BV870" s="96"/>
      <c r="BW870" s="96"/>
      <c r="BX870" s="96"/>
      <c r="BY870" s="96"/>
      <c r="BZ870" s="96"/>
      <c r="CA870" s="96"/>
      <c r="CB870" s="96"/>
      <c r="CC870" s="96"/>
      <c r="CD870" s="96"/>
      <c r="CE870" s="96"/>
      <c r="CF870" s="96"/>
    </row>
    <row r="871" spans="1:84" ht="13.2">
      <c r="A871" s="96"/>
      <c r="B871" s="96"/>
      <c r="C871" s="96"/>
      <c r="D871" s="96"/>
      <c r="E871" s="96"/>
      <c r="F871" s="124"/>
      <c r="G871" s="96"/>
      <c r="H871" s="96"/>
      <c r="I871" s="96"/>
      <c r="J871" s="96"/>
      <c r="K871" s="96"/>
      <c r="L871" s="96"/>
      <c r="M871" s="96"/>
      <c r="N871" s="96"/>
      <c r="O871" s="96"/>
      <c r="P871" s="96"/>
      <c r="Q871" s="96"/>
      <c r="R871" s="96"/>
      <c r="S871" s="96"/>
      <c r="T871" s="96"/>
      <c r="U871" s="96"/>
      <c r="V871" s="96"/>
      <c r="W871" s="96"/>
      <c r="X871" s="96"/>
      <c r="Y871" s="96"/>
      <c r="Z871" s="96"/>
      <c r="AA871" s="96"/>
      <c r="AB871" s="96"/>
      <c r="AC871" s="96"/>
      <c r="AD871" s="96"/>
      <c r="AE871" s="96"/>
      <c r="AF871" s="96"/>
      <c r="AG871" s="96"/>
      <c r="AH871" s="96"/>
      <c r="AI871" s="96"/>
      <c r="AJ871" s="96"/>
      <c r="AK871" s="96"/>
      <c r="AL871" s="96"/>
      <c r="AM871" s="262"/>
      <c r="AN871" s="96"/>
      <c r="AO871" s="264"/>
      <c r="AP871" s="96"/>
      <c r="AQ871" s="96"/>
      <c r="AR871" s="96"/>
      <c r="AS871" s="96"/>
      <c r="AT871" s="96"/>
      <c r="AU871" s="96"/>
      <c r="AV871" s="96"/>
      <c r="AW871" s="96"/>
      <c r="AX871" s="96"/>
      <c r="AY871" s="96"/>
      <c r="AZ871" s="96"/>
      <c r="BA871" s="96"/>
      <c r="BB871" s="96"/>
      <c r="BC871" s="96"/>
      <c r="BD871" s="96"/>
      <c r="BE871" s="96"/>
      <c r="BF871" s="96"/>
      <c r="BG871" s="96"/>
      <c r="BH871" s="96"/>
      <c r="BI871" s="96"/>
      <c r="BJ871" s="96"/>
      <c r="BK871" s="96"/>
      <c r="BL871" s="96"/>
      <c r="BM871" s="96"/>
      <c r="BN871" s="96"/>
      <c r="BO871" s="96"/>
      <c r="BP871" s="96"/>
      <c r="BQ871" s="96"/>
      <c r="BR871" s="96"/>
      <c r="BS871" s="96"/>
      <c r="BT871" s="96"/>
      <c r="BU871" s="96"/>
      <c r="BV871" s="96"/>
      <c r="BW871" s="96"/>
      <c r="BX871" s="96"/>
      <c r="BY871" s="96"/>
      <c r="BZ871" s="96"/>
      <c r="CA871" s="96"/>
      <c r="CB871" s="96"/>
      <c r="CC871" s="96"/>
      <c r="CD871" s="96"/>
      <c r="CE871" s="96"/>
      <c r="CF871" s="96"/>
    </row>
    <row r="872" spans="1:84" ht="13.2">
      <c r="A872" s="96"/>
      <c r="B872" s="96"/>
      <c r="C872" s="96"/>
      <c r="D872" s="96"/>
      <c r="E872" s="96"/>
      <c r="F872" s="124"/>
      <c r="G872" s="96"/>
      <c r="H872" s="96"/>
      <c r="I872" s="96"/>
      <c r="J872" s="96"/>
      <c r="K872" s="96"/>
      <c r="L872" s="96"/>
      <c r="M872" s="96"/>
      <c r="N872" s="96"/>
      <c r="O872" s="96"/>
      <c r="P872" s="96"/>
      <c r="Q872" s="96"/>
      <c r="R872" s="96"/>
      <c r="S872" s="96"/>
      <c r="T872" s="96"/>
      <c r="U872" s="96"/>
      <c r="V872" s="96"/>
      <c r="W872" s="96"/>
      <c r="X872" s="96"/>
      <c r="Y872" s="96"/>
      <c r="Z872" s="96"/>
      <c r="AA872" s="96"/>
      <c r="AB872" s="96"/>
      <c r="AC872" s="96"/>
      <c r="AD872" s="96"/>
      <c r="AE872" s="96"/>
      <c r="AF872" s="96"/>
      <c r="AG872" s="96"/>
      <c r="AH872" s="96"/>
      <c r="AI872" s="96"/>
      <c r="AJ872" s="96"/>
      <c r="AK872" s="96"/>
      <c r="AL872" s="96"/>
      <c r="AM872" s="262"/>
      <c r="AN872" s="96"/>
      <c r="AO872" s="264"/>
      <c r="AP872" s="96"/>
      <c r="AQ872" s="96"/>
      <c r="AR872" s="96"/>
      <c r="AS872" s="96"/>
      <c r="AT872" s="96"/>
      <c r="AU872" s="96"/>
      <c r="AV872" s="96"/>
      <c r="AW872" s="96"/>
      <c r="AX872" s="96"/>
      <c r="AY872" s="96"/>
      <c r="AZ872" s="96"/>
      <c r="BA872" s="96"/>
      <c r="BB872" s="96"/>
      <c r="BC872" s="96"/>
      <c r="BD872" s="96"/>
      <c r="BE872" s="96"/>
      <c r="BF872" s="96"/>
      <c r="BG872" s="96"/>
      <c r="BH872" s="96"/>
      <c r="BI872" s="96"/>
      <c r="BJ872" s="96"/>
      <c r="BK872" s="96"/>
      <c r="BL872" s="96"/>
      <c r="BM872" s="96"/>
      <c r="BN872" s="96"/>
      <c r="BO872" s="96"/>
      <c r="BP872" s="96"/>
      <c r="BQ872" s="96"/>
      <c r="BR872" s="96"/>
      <c r="BS872" s="96"/>
      <c r="BT872" s="96"/>
      <c r="BU872" s="96"/>
      <c r="BV872" s="96"/>
      <c r="BW872" s="96"/>
      <c r="BX872" s="96"/>
      <c r="BY872" s="96"/>
      <c r="BZ872" s="96"/>
      <c r="CA872" s="96"/>
      <c r="CB872" s="96"/>
      <c r="CC872" s="96"/>
      <c r="CD872" s="96"/>
      <c r="CE872" s="96"/>
      <c r="CF872" s="96"/>
    </row>
    <row r="873" spans="1:84" ht="13.2">
      <c r="A873" s="96"/>
      <c r="B873" s="96"/>
      <c r="C873" s="96"/>
      <c r="D873" s="96"/>
      <c r="E873" s="96"/>
      <c r="F873" s="124"/>
      <c r="G873" s="96"/>
      <c r="H873" s="96"/>
      <c r="I873" s="96"/>
      <c r="J873" s="96"/>
      <c r="K873" s="96"/>
      <c r="L873" s="96"/>
      <c r="M873" s="96"/>
      <c r="N873" s="96"/>
      <c r="O873" s="96"/>
      <c r="P873" s="96"/>
      <c r="Q873" s="96"/>
      <c r="R873" s="96"/>
      <c r="S873" s="96"/>
      <c r="T873" s="96"/>
      <c r="U873" s="96"/>
      <c r="V873" s="96"/>
      <c r="W873" s="96"/>
      <c r="X873" s="96"/>
      <c r="Y873" s="96"/>
      <c r="Z873" s="96"/>
      <c r="AA873" s="96"/>
      <c r="AB873" s="96"/>
      <c r="AC873" s="96"/>
      <c r="AD873" s="96"/>
      <c r="AE873" s="96"/>
      <c r="AF873" s="96"/>
      <c r="AG873" s="96"/>
      <c r="AH873" s="96"/>
      <c r="AI873" s="96"/>
      <c r="AJ873" s="96"/>
      <c r="AK873" s="96"/>
      <c r="AL873" s="96"/>
      <c r="AM873" s="262"/>
      <c r="AN873" s="96"/>
      <c r="AO873" s="264"/>
      <c r="AP873" s="96"/>
      <c r="AQ873" s="96"/>
      <c r="AR873" s="96"/>
      <c r="AS873" s="96"/>
      <c r="AT873" s="96"/>
      <c r="AU873" s="96"/>
      <c r="AV873" s="96"/>
      <c r="AW873" s="96"/>
      <c r="AX873" s="96"/>
      <c r="AY873" s="96"/>
      <c r="AZ873" s="96"/>
      <c r="BA873" s="96"/>
      <c r="BB873" s="96"/>
      <c r="BC873" s="96"/>
      <c r="BD873" s="96"/>
      <c r="BE873" s="96"/>
      <c r="BF873" s="96"/>
      <c r="BG873" s="96"/>
      <c r="BH873" s="96"/>
      <c r="BI873" s="96"/>
      <c r="BJ873" s="96"/>
      <c r="BK873" s="96"/>
      <c r="BL873" s="96"/>
      <c r="BM873" s="96"/>
      <c r="BN873" s="96"/>
      <c r="BO873" s="96"/>
      <c r="BP873" s="96"/>
      <c r="BQ873" s="96"/>
      <c r="BR873" s="96"/>
      <c r="BS873" s="96"/>
      <c r="BT873" s="96"/>
      <c r="BU873" s="96"/>
      <c r="BV873" s="96"/>
      <c r="BW873" s="96"/>
      <c r="BX873" s="96"/>
      <c r="BY873" s="96"/>
      <c r="BZ873" s="96"/>
      <c r="CA873" s="96"/>
      <c r="CB873" s="96"/>
      <c r="CC873" s="96"/>
      <c r="CD873" s="96"/>
      <c r="CE873" s="96"/>
      <c r="CF873" s="96"/>
    </row>
    <row r="874" spans="1:84" ht="13.2">
      <c r="A874" s="96"/>
      <c r="B874" s="96"/>
      <c r="C874" s="96"/>
      <c r="D874" s="96"/>
      <c r="E874" s="96"/>
      <c r="F874" s="124"/>
      <c r="G874" s="96"/>
      <c r="H874" s="96"/>
      <c r="I874" s="96"/>
      <c r="J874" s="96"/>
      <c r="K874" s="96"/>
      <c r="L874" s="96"/>
      <c r="M874" s="96"/>
      <c r="N874" s="96"/>
      <c r="O874" s="96"/>
      <c r="P874" s="96"/>
      <c r="Q874" s="96"/>
      <c r="R874" s="96"/>
      <c r="S874" s="96"/>
      <c r="T874" s="96"/>
      <c r="U874" s="96"/>
      <c r="V874" s="96"/>
      <c r="W874" s="96"/>
      <c r="X874" s="96"/>
      <c r="Y874" s="96"/>
      <c r="Z874" s="96"/>
      <c r="AA874" s="96"/>
      <c r="AB874" s="96"/>
      <c r="AC874" s="96"/>
      <c r="AD874" s="96"/>
      <c r="AE874" s="96"/>
      <c r="AF874" s="96"/>
      <c r="AG874" s="96"/>
      <c r="AH874" s="96"/>
      <c r="AI874" s="96"/>
      <c r="AJ874" s="96"/>
      <c r="AK874" s="96"/>
      <c r="AL874" s="96"/>
      <c r="AM874" s="262"/>
      <c r="AN874" s="96"/>
      <c r="AO874" s="264"/>
      <c r="AP874" s="96"/>
      <c r="AQ874" s="96"/>
      <c r="AR874" s="96"/>
      <c r="AS874" s="96"/>
      <c r="AT874" s="96"/>
      <c r="AU874" s="96"/>
      <c r="AV874" s="96"/>
      <c r="AW874" s="96"/>
      <c r="AX874" s="96"/>
      <c r="AY874" s="96"/>
      <c r="AZ874" s="96"/>
      <c r="BA874" s="96"/>
      <c r="BB874" s="96"/>
      <c r="BC874" s="96"/>
      <c r="BD874" s="96"/>
      <c r="BE874" s="96"/>
      <c r="BF874" s="96"/>
      <c r="BG874" s="96"/>
      <c r="BH874" s="96"/>
      <c r="BI874" s="96"/>
      <c r="BJ874" s="96"/>
      <c r="BK874" s="96"/>
      <c r="BL874" s="96"/>
      <c r="BM874" s="96"/>
      <c r="BN874" s="96"/>
      <c r="BO874" s="96"/>
      <c r="BP874" s="96"/>
      <c r="BQ874" s="96"/>
      <c r="BR874" s="96"/>
      <c r="BS874" s="96"/>
      <c r="BT874" s="96"/>
      <c r="BU874" s="96"/>
      <c r="BV874" s="96"/>
      <c r="BW874" s="96"/>
      <c r="BX874" s="96"/>
      <c r="BY874" s="96"/>
      <c r="BZ874" s="96"/>
      <c r="CA874" s="96"/>
      <c r="CB874" s="96"/>
      <c r="CC874" s="96"/>
      <c r="CD874" s="96"/>
      <c r="CE874" s="96"/>
      <c r="CF874" s="96"/>
    </row>
    <row r="875" spans="1:84" ht="13.2">
      <c r="A875" s="96"/>
      <c r="B875" s="96"/>
      <c r="C875" s="96"/>
      <c r="D875" s="96"/>
      <c r="E875" s="96"/>
      <c r="F875" s="124"/>
      <c r="G875" s="96"/>
      <c r="H875" s="96"/>
      <c r="I875" s="96"/>
      <c r="J875" s="96"/>
      <c r="K875" s="96"/>
      <c r="L875" s="96"/>
      <c r="M875" s="96"/>
      <c r="N875" s="96"/>
      <c r="O875" s="96"/>
      <c r="P875" s="96"/>
      <c r="Q875" s="96"/>
      <c r="R875" s="96"/>
      <c r="S875" s="96"/>
      <c r="T875" s="96"/>
      <c r="U875" s="96"/>
      <c r="V875" s="96"/>
      <c r="W875" s="96"/>
      <c r="X875" s="96"/>
      <c r="Y875" s="96"/>
      <c r="Z875" s="96"/>
      <c r="AA875" s="96"/>
      <c r="AB875" s="96"/>
      <c r="AC875" s="96"/>
      <c r="AD875" s="96"/>
      <c r="AE875" s="96"/>
      <c r="AF875" s="96"/>
      <c r="AG875" s="96"/>
      <c r="AH875" s="96"/>
      <c r="AI875" s="96"/>
      <c r="AJ875" s="96"/>
      <c r="AK875" s="96"/>
      <c r="AL875" s="96"/>
      <c r="AM875" s="262"/>
      <c r="AN875" s="96"/>
      <c r="AO875" s="264"/>
      <c r="AP875" s="96"/>
      <c r="AQ875" s="96"/>
      <c r="AR875" s="96"/>
      <c r="AS875" s="96"/>
      <c r="AT875" s="96"/>
      <c r="AU875" s="96"/>
      <c r="AV875" s="96"/>
      <c r="AW875" s="96"/>
      <c r="AX875" s="96"/>
      <c r="AY875" s="96"/>
      <c r="AZ875" s="96"/>
      <c r="BA875" s="96"/>
      <c r="BB875" s="96"/>
      <c r="BC875" s="96"/>
      <c r="BD875" s="96"/>
      <c r="BE875" s="96"/>
      <c r="BF875" s="96"/>
      <c r="BG875" s="96"/>
      <c r="BH875" s="96"/>
      <c r="BI875" s="96"/>
      <c r="BJ875" s="96"/>
      <c r="BK875" s="96"/>
      <c r="BL875" s="96"/>
      <c r="BM875" s="96"/>
      <c r="BN875" s="96"/>
      <c r="BO875" s="96"/>
      <c r="BP875" s="96"/>
      <c r="BQ875" s="96"/>
      <c r="BR875" s="96"/>
      <c r="BS875" s="96"/>
      <c r="BT875" s="96"/>
      <c r="BU875" s="96"/>
      <c r="BV875" s="96"/>
      <c r="BW875" s="96"/>
      <c r="BX875" s="96"/>
      <c r="BY875" s="96"/>
      <c r="BZ875" s="96"/>
      <c r="CA875" s="96"/>
      <c r="CB875" s="96"/>
      <c r="CC875" s="96"/>
      <c r="CD875" s="96"/>
      <c r="CE875" s="96"/>
      <c r="CF875" s="96"/>
    </row>
    <row r="876" spans="1:84" ht="13.2">
      <c r="A876" s="96"/>
      <c r="B876" s="96"/>
      <c r="C876" s="96"/>
      <c r="D876" s="96"/>
      <c r="E876" s="96"/>
      <c r="F876" s="124"/>
      <c r="G876" s="96"/>
      <c r="H876" s="96"/>
      <c r="I876" s="96"/>
      <c r="J876" s="96"/>
      <c r="K876" s="96"/>
      <c r="L876" s="96"/>
      <c r="M876" s="96"/>
      <c r="N876" s="96"/>
      <c r="O876" s="96"/>
      <c r="P876" s="96"/>
      <c r="Q876" s="96"/>
      <c r="R876" s="96"/>
      <c r="S876" s="96"/>
      <c r="T876" s="96"/>
      <c r="U876" s="96"/>
      <c r="V876" s="96"/>
      <c r="W876" s="96"/>
      <c r="X876" s="96"/>
      <c r="Y876" s="96"/>
      <c r="Z876" s="96"/>
      <c r="AA876" s="96"/>
      <c r="AB876" s="96"/>
      <c r="AC876" s="96"/>
      <c r="AD876" s="96"/>
      <c r="AE876" s="96"/>
      <c r="AF876" s="96"/>
      <c r="AG876" s="96"/>
      <c r="AH876" s="96"/>
      <c r="AI876" s="96"/>
      <c r="AJ876" s="96"/>
      <c r="AK876" s="96"/>
      <c r="AL876" s="96"/>
      <c r="AM876" s="262"/>
      <c r="AN876" s="96"/>
      <c r="AO876" s="264"/>
      <c r="AP876" s="96"/>
      <c r="AQ876" s="96"/>
      <c r="AR876" s="96"/>
      <c r="AS876" s="96"/>
      <c r="AT876" s="96"/>
      <c r="AU876" s="96"/>
      <c r="AV876" s="96"/>
      <c r="AW876" s="96"/>
      <c r="AX876" s="96"/>
      <c r="AY876" s="96"/>
      <c r="AZ876" s="96"/>
      <c r="BA876" s="96"/>
      <c r="BB876" s="96"/>
      <c r="BC876" s="96"/>
      <c r="BD876" s="96"/>
      <c r="BE876" s="96"/>
      <c r="BF876" s="96"/>
      <c r="BG876" s="96"/>
      <c r="BH876" s="96"/>
      <c r="BI876" s="96"/>
      <c r="BJ876" s="96"/>
      <c r="BK876" s="96"/>
      <c r="BL876" s="96"/>
      <c r="BM876" s="96"/>
      <c r="BN876" s="96"/>
      <c r="BO876" s="96"/>
      <c r="BP876" s="96"/>
      <c r="BQ876" s="96"/>
      <c r="BR876" s="96"/>
      <c r="BS876" s="96"/>
      <c r="BT876" s="96"/>
      <c r="BU876" s="96"/>
      <c r="BV876" s="96"/>
      <c r="BW876" s="96"/>
      <c r="BX876" s="96"/>
      <c r="BY876" s="96"/>
      <c r="BZ876" s="96"/>
      <c r="CA876" s="96"/>
      <c r="CB876" s="96"/>
      <c r="CC876" s="96"/>
      <c r="CD876" s="96"/>
      <c r="CE876" s="96"/>
      <c r="CF876" s="96"/>
    </row>
    <row r="877" spans="1:84" ht="13.2">
      <c r="A877" s="96"/>
      <c r="B877" s="96"/>
      <c r="C877" s="96"/>
      <c r="D877" s="96"/>
      <c r="E877" s="96"/>
      <c r="F877" s="124"/>
      <c r="G877" s="96"/>
      <c r="H877" s="96"/>
      <c r="I877" s="96"/>
      <c r="J877" s="96"/>
      <c r="K877" s="96"/>
      <c r="L877" s="96"/>
      <c r="M877" s="96"/>
      <c r="N877" s="96"/>
      <c r="O877" s="96"/>
      <c r="P877" s="96"/>
      <c r="Q877" s="96"/>
      <c r="R877" s="96"/>
      <c r="S877" s="96"/>
      <c r="T877" s="96"/>
      <c r="U877" s="96"/>
      <c r="V877" s="96"/>
      <c r="W877" s="96"/>
      <c r="X877" s="96"/>
      <c r="Y877" s="96"/>
      <c r="Z877" s="96"/>
      <c r="AA877" s="96"/>
      <c r="AB877" s="96"/>
      <c r="AC877" s="96"/>
      <c r="AD877" s="96"/>
      <c r="AE877" s="96"/>
      <c r="AF877" s="96"/>
      <c r="AG877" s="96"/>
      <c r="AH877" s="96"/>
      <c r="AI877" s="96"/>
      <c r="AJ877" s="96"/>
      <c r="AK877" s="96"/>
      <c r="AL877" s="96"/>
      <c r="AM877" s="262"/>
      <c r="AN877" s="96"/>
      <c r="AO877" s="264"/>
      <c r="AP877" s="96"/>
      <c r="AQ877" s="96"/>
      <c r="AR877" s="96"/>
      <c r="AS877" s="96"/>
      <c r="AT877" s="96"/>
      <c r="AU877" s="96"/>
      <c r="AV877" s="96"/>
      <c r="AW877" s="96"/>
      <c r="AX877" s="96"/>
      <c r="AY877" s="96"/>
      <c r="AZ877" s="96"/>
      <c r="BA877" s="96"/>
      <c r="BB877" s="96"/>
      <c r="BC877" s="96"/>
      <c r="BD877" s="96"/>
      <c r="BE877" s="96"/>
      <c r="BF877" s="96"/>
      <c r="BG877" s="96"/>
      <c r="BH877" s="96"/>
      <c r="BI877" s="96"/>
      <c r="BJ877" s="96"/>
      <c r="BK877" s="96"/>
      <c r="BL877" s="96"/>
      <c r="BM877" s="96"/>
      <c r="BN877" s="96"/>
      <c r="BO877" s="96"/>
      <c r="BP877" s="96"/>
      <c r="BQ877" s="96"/>
      <c r="BR877" s="96"/>
      <c r="BS877" s="96"/>
      <c r="BT877" s="96"/>
      <c r="BU877" s="96"/>
      <c r="BV877" s="96"/>
      <c r="BW877" s="96"/>
      <c r="BX877" s="96"/>
      <c r="BY877" s="96"/>
      <c r="BZ877" s="96"/>
      <c r="CA877" s="96"/>
      <c r="CB877" s="96"/>
      <c r="CC877" s="96"/>
      <c r="CD877" s="96"/>
      <c r="CE877" s="96"/>
      <c r="CF877" s="96"/>
    </row>
    <row r="878" spans="1:84" ht="13.2">
      <c r="A878" s="96"/>
      <c r="B878" s="96"/>
      <c r="C878" s="96"/>
      <c r="D878" s="96"/>
      <c r="E878" s="96"/>
      <c r="F878" s="124"/>
      <c r="G878" s="96"/>
      <c r="H878" s="96"/>
      <c r="I878" s="96"/>
      <c r="J878" s="96"/>
      <c r="K878" s="96"/>
      <c r="L878" s="96"/>
      <c r="M878" s="96"/>
      <c r="N878" s="96"/>
      <c r="O878" s="96"/>
      <c r="P878" s="96"/>
      <c r="Q878" s="96"/>
      <c r="R878" s="96"/>
      <c r="S878" s="96"/>
      <c r="T878" s="96"/>
      <c r="U878" s="96"/>
      <c r="V878" s="96"/>
      <c r="W878" s="96"/>
      <c r="X878" s="96"/>
      <c r="Y878" s="96"/>
      <c r="Z878" s="96"/>
      <c r="AA878" s="96"/>
      <c r="AB878" s="96"/>
      <c r="AC878" s="96"/>
      <c r="AD878" s="96"/>
      <c r="AE878" s="96"/>
      <c r="AF878" s="96"/>
      <c r="AG878" s="96"/>
      <c r="AH878" s="96"/>
      <c r="AI878" s="96"/>
      <c r="AJ878" s="96"/>
      <c r="AK878" s="96"/>
      <c r="AL878" s="96"/>
      <c r="AM878" s="262"/>
      <c r="AN878" s="96"/>
      <c r="AO878" s="264"/>
      <c r="AP878" s="96"/>
      <c r="AQ878" s="96"/>
      <c r="AR878" s="96"/>
      <c r="AS878" s="96"/>
      <c r="AT878" s="96"/>
      <c r="AU878" s="96"/>
      <c r="AV878" s="96"/>
      <c r="AW878" s="96"/>
      <c r="AX878" s="96"/>
      <c r="AY878" s="96"/>
      <c r="AZ878" s="96"/>
      <c r="BA878" s="96"/>
      <c r="BB878" s="96"/>
      <c r="BC878" s="96"/>
      <c r="BD878" s="96"/>
      <c r="BE878" s="96"/>
      <c r="BF878" s="96"/>
      <c r="BG878" s="96"/>
      <c r="BH878" s="96"/>
      <c r="BI878" s="96"/>
      <c r="BJ878" s="96"/>
      <c r="BK878" s="96"/>
      <c r="BL878" s="96"/>
      <c r="BM878" s="96"/>
      <c r="BN878" s="96"/>
      <c r="BO878" s="96"/>
      <c r="BP878" s="96"/>
      <c r="BQ878" s="96"/>
      <c r="BR878" s="96"/>
      <c r="BS878" s="96"/>
      <c r="BT878" s="96"/>
      <c r="BU878" s="96"/>
      <c r="BV878" s="96"/>
      <c r="BW878" s="96"/>
      <c r="BX878" s="96"/>
      <c r="BY878" s="96"/>
      <c r="BZ878" s="96"/>
      <c r="CA878" s="96"/>
      <c r="CB878" s="96"/>
      <c r="CC878" s="96"/>
      <c r="CD878" s="96"/>
      <c r="CE878" s="96"/>
      <c r="CF878" s="96"/>
    </row>
    <row r="879" spans="1:84" ht="13.2">
      <c r="A879" s="96"/>
      <c r="B879" s="96"/>
      <c r="C879" s="96"/>
      <c r="D879" s="96"/>
      <c r="E879" s="96"/>
      <c r="F879" s="124"/>
      <c r="G879" s="96"/>
      <c r="H879" s="96"/>
      <c r="I879" s="96"/>
      <c r="J879" s="96"/>
      <c r="K879" s="96"/>
      <c r="L879" s="96"/>
      <c r="M879" s="96"/>
      <c r="N879" s="96"/>
      <c r="O879" s="96"/>
      <c r="P879" s="96"/>
      <c r="Q879" s="96"/>
      <c r="R879" s="96"/>
      <c r="S879" s="96"/>
      <c r="T879" s="96"/>
      <c r="U879" s="96"/>
      <c r="V879" s="96"/>
      <c r="W879" s="96"/>
      <c r="X879" s="96"/>
      <c r="Y879" s="96"/>
      <c r="Z879" s="96"/>
      <c r="AA879" s="96"/>
      <c r="AB879" s="96"/>
      <c r="AC879" s="96"/>
      <c r="AD879" s="96"/>
      <c r="AE879" s="96"/>
      <c r="AF879" s="96"/>
      <c r="AG879" s="96"/>
      <c r="AH879" s="96"/>
      <c r="AI879" s="96"/>
      <c r="AJ879" s="96"/>
      <c r="AK879" s="96"/>
      <c r="AL879" s="96"/>
      <c r="AM879" s="262"/>
      <c r="AN879" s="96"/>
      <c r="AO879" s="264"/>
      <c r="AP879" s="96"/>
      <c r="AQ879" s="96"/>
      <c r="AR879" s="96"/>
      <c r="AS879" s="96"/>
      <c r="AT879" s="96"/>
      <c r="AU879" s="96"/>
      <c r="AV879" s="96"/>
      <c r="AW879" s="96"/>
      <c r="AX879" s="96"/>
      <c r="AY879" s="96"/>
      <c r="AZ879" s="96"/>
      <c r="BA879" s="96"/>
      <c r="BB879" s="96"/>
      <c r="BC879" s="96"/>
      <c r="BD879" s="96"/>
      <c r="BE879" s="96"/>
      <c r="BF879" s="96"/>
      <c r="BG879" s="96"/>
      <c r="BH879" s="96"/>
      <c r="BI879" s="96"/>
      <c r="BJ879" s="96"/>
      <c r="BK879" s="96"/>
      <c r="BL879" s="96"/>
      <c r="BM879" s="96"/>
      <c r="BN879" s="96"/>
      <c r="BO879" s="96"/>
      <c r="BP879" s="96"/>
      <c r="BQ879" s="96"/>
      <c r="BR879" s="96"/>
      <c r="BS879" s="96"/>
      <c r="BT879" s="96"/>
      <c r="BU879" s="96"/>
      <c r="BV879" s="96"/>
      <c r="BW879" s="96"/>
      <c r="BX879" s="96"/>
      <c r="BY879" s="96"/>
      <c r="BZ879" s="96"/>
      <c r="CA879" s="96"/>
      <c r="CB879" s="96"/>
      <c r="CC879" s="96"/>
      <c r="CD879" s="96"/>
      <c r="CE879" s="96"/>
      <c r="CF879" s="96"/>
    </row>
    <row r="880" spans="1:84" ht="13.2">
      <c r="A880" s="96"/>
      <c r="B880" s="96"/>
      <c r="C880" s="96"/>
      <c r="D880" s="96"/>
      <c r="E880" s="96"/>
      <c r="F880" s="124"/>
      <c r="G880" s="96"/>
      <c r="H880" s="96"/>
      <c r="I880" s="96"/>
      <c r="J880" s="96"/>
      <c r="K880" s="96"/>
      <c r="L880" s="96"/>
      <c r="M880" s="96"/>
      <c r="N880" s="96"/>
      <c r="O880" s="96"/>
      <c r="P880" s="96"/>
      <c r="Q880" s="96"/>
      <c r="R880" s="96"/>
      <c r="S880" s="96"/>
      <c r="T880" s="96"/>
      <c r="U880" s="96"/>
      <c r="V880" s="96"/>
      <c r="W880" s="96"/>
      <c r="X880" s="96"/>
      <c r="Y880" s="96"/>
      <c r="Z880" s="96"/>
      <c r="AA880" s="96"/>
      <c r="AB880" s="96"/>
      <c r="AC880" s="96"/>
      <c r="AD880" s="96"/>
      <c r="AE880" s="96"/>
      <c r="AF880" s="96"/>
      <c r="AG880" s="96"/>
      <c r="AH880" s="96"/>
      <c r="AI880" s="96"/>
      <c r="AJ880" s="96"/>
      <c r="AK880" s="96"/>
      <c r="AL880" s="96"/>
      <c r="AM880" s="262"/>
      <c r="AN880" s="96"/>
      <c r="AO880" s="264"/>
      <c r="AP880" s="96"/>
      <c r="AQ880" s="96"/>
      <c r="AR880" s="96"/>
      <c r="AS880" s="96"/>
      <c r="AT880" s="96"/>
      <c r="AU880" s="96"/>
      <c r="AV880" s="96"/>
      <c r="AW880" s="96"/>
      <c r="AX880" s="96"/>
      <c r="AY880" s="96"/>
      <c r="AZ880" s="96"/>
      <c r="BA880" s="96"/>
      <c r="BB880" s="96"/>
      <c r="BC880" s="96"/>
      <c r="BD880" s="96"/>
      <c r="BE880" s="96"/>
      <c r="BF880" s="96"/>
      <c r="BG880" s="96"/>
      <c r="BH880" s="96"/>
      <c r="BI880" s="96"/>
      <c r="BJ880" s="96"/>
      <c r="BK880" s="96"/>
      <c r="BL880" s="96"/>
      <c r="BM880" s="96"/>
      <c r="BN880" s="96"/>
      <c r="BO880" s="96"/>
      <c r="BP880" s="96"/>
      <c r="BQ880" s="96"/>
      <c r="BR880" s="96"/>
      <c r="BS880" s="96"/>
      <c r="BT880" s="96"/>
      <c r="BU880" s="96"/>
      <c r="BV880" s="96"/>
      <c r="BW880" s="96"/>
      <c r="BX880" s="96"/>
      <c r="BY880" s="96"/>
      <c r="BZ880" s="96"/>
      <c r="CA880" s="96"/>
      <c r="CB880" s="96"/>
      <c r="CC880" s="96"/>
      <c r="CD880" s="96"/>
      <c r="CE880" s="96"/>
      <c r="CF880" s="96"/>
    </row>
    <row r="881" spans="1:84" ht="13.2">
      <c r="A881" s="96"/>
      <c r="B881" s="96"/>
      <c r="C881" s="96"/>
      <c r="D881" s="96"/>
      <c r="E881" s="96"/>
      <c r="F881" s="124"/>
      <c r="G881" s="96"/>
      <c r="H881" s="96"/>
      <c r="I881" s="96"/>
      <c r="J881" s="96"/>
      <c r="K881" s="96"/>
      <c r="L881" s="96"/>
      <c r="M881" s="96"/>
      <c r="N881" s="96"/>
      <c r="O881" s="96"/>
      <c r="P881" s="96"/>
      <c r="Q881" s="96"/>
      <c r="R881" s="96"/>
      <c r="S881" s="96"/>
      <c r="T881" s="96"/>
      <c r="U881" s="96"/>
      <c r="V881" s="96"/>
      <c r="W881" s="96"/>
      <c r="X881" s="96"/>
      <c r="Y881" s="96"/>
      <c r="Z881" s="96"/>
      <c r="AA881" s="96"/>
      <c r="AB881" s="96"/>
      <c r="AC881" s="96"/>
      <c r="AD881" s="96"/>
      <c r="AE881" s="96"/>
      <c r="AF881" s="96"/>
      <c r="AG881" s="96"/>
      <c r="AH881" s="96"/>
      <c r="AI881" s="96"/>
      <c r="AJ881" s="96"/>
      <c r="AK881" s="96"/>
      <c r="AL881" s="96"/>
      <c r="AM881" s="262"/>
      <c r="AN881" s="96"/>
      <c r="AO881" s="264"/>
      <c r="AP881" s="96"/>
      <c r="AQ881" s="96"/>
      <c r="AR881" s="96"/>
      <c r="AS881" s="96"/>
      <c r="AT881" s="96"/>
      <c r="AU881" s="96"/>
      <c r="AV881" s="96"/>
      <c r="AW881" s="96"/>
      <c r="AX881" s="96"/>
      <c r="AY881" s="96"/>
      <c r="AZ881" s="96"/>
      <c r="BA881" s="96"/>
      <c r="BB881" s="96"/>
      <c r="BC881" s="96"/>
      <c r="BD881" s="96"/>
      <c r="BE881" s="96"/>
      <c r="BF881" s="96"/>
      <c r="BG881" s="96"/>
      <c r="BH881" s="96"/>
      <c r="BI881" s="96"/>
      <c r="BJ881" s="96"/>
      <c r="BK881" s="96"/>
      <c r="BL881" s="96"/>
      <c r="BM881" s="96"/>
      <c r="BN881" s="96"/>
      <c r="BO881" s="96"/>
      <c r="BP881" s="96"/>
      <c r="BQ881" s="96"/>
      <c r="BR881" s="96"/>
      <c r="BS881" s="96"/>
      <c r="BT881" s="96"/>
      <c r="BU881" s="96"/>
      <c r="BV881" s="96"/>
      <c r="BW881" s="96"/>
      <c r="BX881" s="96"/>
      <c r="BY881" s="96"/>
      <c r="BZ881" s="96"/>
      <c r="CA881" s="96"/>
      <c r="CB881" s="96"/>
      <c r="CC881" s="96"/>
      <c r="CD881" s="96"/>
      <c r="CE881" s="96"/>
      <c r="CF881" s="96"/>
    </row>
    <row r="882" spans="1:84" ht="13.2">
      <c r="A882" s="96"/>
      <c r="B882" s="96"/>
      <c r="C882" s="96"/>
      <c r="D882" s="96"/>
      <c r="E882" s="96"/>
      <c r="F882" s="124"/>
      <c r="G882" s="96"/>
      <c r="H882" s="96"/>
      <c r="I882" s="96"/>
      <c r="J882" s="96"/>
      <c r="K882" s="96"/>
      <c r="L882" s="96"/>
      <c r="M882" s="96"/>
      <c r="N882" s="96"/>
      <c r="O882" s="96"/>
      <c r="P882" s="96"/>
      <c r="Q882" s="96"/>
      <c r="R882" s="96"/>
      <c r="S882" s="96"/>
      <c r="T882" s="96"/>
      <c r="U882" s="96"/>
      <c r="V882" s="96"/>
      <c r="W882" s="96"/>
      <c r="X882" s="96"/>
      <c r="Y882" s="96"/>
      <c r="Z882" s="96"/>
      <c r="AA882" s="96"/>
      <c r="AB882" s="96"/>
      <c r="AC882" s="96"/>
      <c r="AD882" s="96"/>
      <c r="AE882" s="96"/>
      <c r="AF882" s="96"/>
      <c r="AG882" s="96"/>
      <c r="AH882" s="96"/>
      <c r="AI882" s="96"/>
      <c r="AJ882" s="96"/>
      <c r="AK882" s="96"/>
      <c r="AL882" s="96"/>
      <c r="AM882" s="262"/>
      <c r="AN882" s="96"/>
      <c r="AO882" s="264"/>
      <c r="AP882" s="96"/>
      <c r="AQ882" s="96"/>
      <c r="AR882" s="96"/>
      <c r="AS882" s="96"/>
      <c r="AT882" s="96"/>
      <c r="AU882" s="96"/>
      <c r="AV882" s="96"/>
      <c r="AW882" s="96"/>
      <c r="AX882" s="96"/>
      <c r="AY882" s="96"/>
      <c r="AZ882" s="96"/>
      <c r="BA882" s="96"/>
      <c r="BB882" s="96"/>
      <c r="BC882" s="96"/>
      <c r="BD882" s="96"/>
      <c r="BE882" s="96"/>
      <c r="BF882" s="96"/>
      <c r="BG882" s="96"/>
      <c r="BH882" s="96"/>
      <c r="BI882" s="96"/>
      <c r="BJ882" s="96"/>
      <c r="BK882" s="96"/>
      <c r="BL882" s="96"/>
      <c r="BM882" s="96"/>
      <c r="BN882" s="96"/>
      <c r="BO882" s="96"/>
      <c r="BP882" s="96"/>
      <c r="BQ882" s="96"/>
      <c r="BR882" s="96"/>
      <c r="BS882" s="96"/>
      <c r="BT882" s="96"/>
      <c r="BU882" s="96"/>
      <c r="BV882" s="96"/>
      <c r="BW882" s="96"/>
      <c r="BX882" s="96"/>
      <c r="BY882" s="96"/>
      <c r="BZ882" s="96"/>
      <c r="CA882" s="96"/>
      <c r="CB882" s="96"/>
      <c r="CC882" s="96"/>
      <c r="CD882" s="96"/>
      <c r="CE882" s="96"/>
      <c r="CF882" s="96"/>
    </row>
    <row r="883" spans="1:84" ht="13.2">
      <c r="A883" s="96"/>
      <c r="B883" s="96"/>
      <c r="C883" s="96"/>
      <c r="D883" s="96"/>
      <c r="E883" s="96"/>
      <c r="F883" s="124"/>
      <c r="G883" s="96"/>
      <c r="H883" s="96"/>
      <c r="I883" s="96"/>
      <c r="J883" s="96"/>
      <c r="K883" s="96"/>
      <c r="L883" s="96"/>
      <c r="M883" s="96"/>
      <c r="N883" s="96"/>
      <c r="O883" s="96"/>
      <c r="P883" s="96"/>
      <c r="Q883" s="96"/>
      <c r="R883" s="96"/>
      <c r="S883" s="96"/>
      <c r="T883" s="96"/>
      <c r="U883" s="96"/>
      <c r="V883" s="96"/>
      <c r="W883" s="96"/>
      <c r="X883" s="96"/>
      <c r="Y883" s="96"/>
      <c r="Z883" s="96"/>
      <c r="AA883" s="96"/>
      <c r="AB883" s="96"/>
      <c r="AC883" s="96"/>
      <c r="AD883" s="96"/>
      <c r="AE883" s="96"/>
      <c r="AF883" s="96"/>
      <c r="AG883" s="96"/>
      <c r="AH883" s="96"/>
      <c r="AI883" s="96"/>
      <c r="AJ883" s="96"/>
      <c r="AK883" s="96"/>
      <c r="AL883" s="96"/>
      <c r="AM883" s="262"/>
      <c r="AN883" s="96"/>
      <c r="AO883" s="264"/>
      <c r="AP883" s="96"/>
      <c r="AQ883" s="96"/>
      <c r="AR883" s="96"/>
      <c r="AS883" s="96"/>
      <c r="AT883" s="96"/>
      <c r="AU883" s="96"/>
      <c r="AV883" s="96"/>
      <c r="AW883" s="96"/>
      <c r="AX883" s="96"/>
      <c r="AY883" s="96"/>
      <c r="AZ883" s="96"/>
      <c r="BA883" s="96"/>
      <c r="BB883" s="96"/>
      <c r="BC883" s="96"/>
      <c r="BD883" s="96"/>
      <c r="BE883" s="96"/>
      <c r="BF883" s="96"/>
      <c r="BG883" s="96"/>
      <c r="BH883" s="96"/>
      <c r="BI883" s="96"/>
      <c r="BJ883" s="96"/>
      <c r="BK883" s="96"/>
      <c r="BL883" s="96"/>
      <c r="BM883" s="96"/>
      <c r="BN883" s="96"/>
      <c r="BO883" s="96"/>
      <c r="BP883" s="96"/>
      <c r="BQ883" s="96"/>
      <c r="BR883" s="96"/>
      <c r="BS883" s="96"/>
      <c r="BT883" s="96"/>
      <c r="BU883" s="96"/>
      <c r="BV883" s="96"/>
      <c r="BW883" s="96"/>
      <c r="BX883" s="96"/>
      <c r="BY883" s="96"/>
      <c r="BZ883" s="96"/>
      <c r="CA883" s="96"/>
      <c r="CB883" s="96"/>
      <c r="CC883" s="96"/>
      <c r="CD883" s="96"/>
      <c r="CE883" s="96"/>
      <c r="CF883" s="96"/>
    </row>
    <row r="884" spans="1:84" ht="13.2">
      <c r="A884" s="96"/>
      <c r="B884" s="96"/>
      <c r="C884" s="96"/>
      <c r="D884" s="96"/>
      <c r="E884" s="96"/>
      <c r="F884" s="124"/>
      <c r="G884" s="96"/>
      <c r="H884" s="96"/>
      <c r="I884" s="96"/>
      <c r="J884" s="96"/>
      <c r="K884" s="96"/>
      <c r="L884" s="96"/>
      <c r="M884" s="96"/>
      <c r="N884" s="96"/>
      <c r="O884" s="96"/>
      <c r="P884" s="96"/>
      <c r="Q884" s="96"/>
      <c r="R884" s="96"/>
      <c r="S884" s="96"/>
      <c r="T884" s="96"/>
      <c r="U884" s="96"/>
      <c r="V884" s="96"/>
      <c r="W884" s="96"/>
      <c r="X884" s="96"/>
      <c r="Y884" s="96"/>
      <c r="Z884" s="96"/>
      <c r="AA884" s="96"/>
      <c r="AB884" s="96"/>
      <c r="AC884" s="96"/>
      <c r="AD884" s="96"/>
      <c r="AE884" s="96"/>
      <c r="AF884" s="96"/>
      <c r="AG884" s="96"/>
      <c r="AH884" s="96"/>
      <c r="AI884" s="96"/>
      <c r="AJ884" s="96"/>
      <c r="AK884" s="96"/>
      <c r="AL884" s="96"/>
      <c r="AM884" s="262"/>
      <c r="AN884" s="96"/>
      <c r="AO884" s="264"/>
      <c r="AP884" s="96"/>
      <c r="AQ884" s="96"/>
      <c r="AR884" s="96"/>
      <c r="AS884" s="96"/>
      <c r="AT884" s="96"/>
      <c r="AU884" s="96"/>
      <c r="AV884" s="96"/>
      <c r="AW884" s="96"/>
      <c r="AX884" s="96"/>
      <c r="AY884" s="96"/>
      <c r="AZ884" s="96"/>
      <c r="BA884" s="96"/>
      <c r="BB884" s="96"/>
      <c r="BC884" s="96"/>
      <c r="BD884" s="96"/>
      <c r="BE884" s="96"/>
      <c r="BF884" s="96"/>
      <c r="BG884" s="96"/>
      <c r="BH884" s="96"/>
      <c r="BI884" s="96"/>
      <c r="BJ884" s="96"/>
      <c r="BK884" s="96"/>
      <c r="BL884" s="96"/>
      <c r="BM884" s="96"/>
      <c r="BN884" s="96"/>
      <c r="BO884" s="96"/>
      <c r="BP884" s="96"/>
      <c r="BQ884" s="96"/>
      <c r="BR884" s="96"/>
      <c r="BS884" s="96"/>
      <c r="BT884" s="96"/>
      <c r="BU884" s="96"/>
      <c r="BV884" s="96"/>
      <c r="BW884" s="96"/>
      <c r="BX884" s="96"/>
      <c r="BY884" s="96"/>
      <c r="BZ884" s="96"/>
      <c r="CA884" s="96"/>
      <c r="CB884" s="96"/>
      <c r="CC884" s="96"/>
      <c r="CD884" s="96"/>
      <c r="CE884" s="96"/>
      <c r="CF884" s="96"/>
    </row>
    <row r="885" spans="1:84" ht="13.2">
      <c r="A885" s="96"/>
      <c r="B885" s="96"/>
      <c r="C885" s="96"/>
      <c r="D885" s="96"/>
      <c r="E885" s="96"/>
      <c r="F885" s="124"/>
      <c r="G885" s="96"/>
      <c r="H885" s="96"/>
      <c r="I885" s="96"/>
      <c r="J885" s="96"/>
      <c r="K885" s="96"/>
      <c r="L885" s="96"/>
      <c r="M885" s="96"/>
      <c r="N885" s="96"/>
      <c r="O885" s="96"/>
      <c r="P885" s="96"/>
      <c r="Q885" s="96"/>
      <c r="R885" s="96"/>
      <c r="S885" s="96"/>
      <c r="T885" s="96"/>
      <c r="U885" s="96"/>
      <c r="V885" s="96"/>
      <c r="W885" s="96"/>
      <c r="X885" s="96"/>
      <c r="Y885" s="96"/>
      <c r="Z885" s="96"/>
      <c r="AA885" s="96"/>
      <c r="AB885" s="96"/>
      <c r="AC885" s="96"/>
      <c r="AD885" s="96"/>
      <c r="AE885" s="96"/>
      <c r="AF885" s="96"/>
      <c r="AG885" s="96"/>
      <c r="AH885" s="96"/>
      <c r="AI885" s="96"/>
      <c r="AJ885" s="96"/>
      <c r="AK885" s="96"/>
      <c r="AL885" s="96"/>
      <c r="AM885" s="262"/>
      <c r="AN885" s="96"/>
      <c r="AO885" s="264"/>
      <c r="AP885" s="96"/>
      <c r="AQ885" s="96"/>
      <c r="AR885" s="96"/>
      <c r="AS885" s="96"/>
      <c r="AT885" s="96"/>
      <c r="AU885" s="96"/>
      <c r="AV885" s="96"/>
      <c r="AW885" s="96"/>
      <c r="AX885" s="96"/>
      <c r="AY885" s="96"/>
      <c r="AZ885" s="96"/>
      <c r="BA885" s="96"/>
      <c r="BB885" s="96"/>
      <c r="BC885" s="96"/>
      <c r="BD885" s="96"/>
      <c r="BE885" s="96"/>
      <c r="BF885" s="96"/>
      <c r="BG885" s="96"/>
      <c r="BH885" s="96"/>
      <c r="BI885" s="96"/>
      <c r="BJ885" s="96"/>
      <c r="BK885" s="96"/>
      <c r="BL885" s="96"/>
      <c r="BM885" s="96"/>
      <c r="BN885" s="96"/>
      <c r="BO885" s="96"/>
      <c r="BP885" s="96"/>
      <c r="BQ885" s="96"/>
      <c r="BR885" s="96"/>
      <c r="BS885" s="96"/>
      <c r="BT885" s="96"/>
      <c r="BU885" s="96"/>
      <c r="BV885" s="96"/>
      <c r="BW885" s="96"/>
      <c r="BX885" s="96"/>
      <c r="BY885" s="96"/>
      <c r="BZ885" s="96"/>
      <c r="CA885" s="96"/>
      <c r="CB885" s="96"/>
      <c r="CC885" s="96"/>
      <c r="CD885" s="96"/>
      <c r="CE885" s="96"/>
      <c r="CF885" s="96"/>
    </row>
    <row r="886" spans="1:84" ht="13.2">
      <c r="A886" s="96"/>
      <c r="B886" s="96"/>
      <c r="C886" s="96"/>
      <c r="D886" s="96"/>
      <c r="E886" s="96"/>
      <c r="F886" s="124"/>
      <c r="G886" s="96"/>
      <c r="H886" s="96"/>
      <c r="I886" s="96"/>
      <c r="J886" s="96"/>
      <c r="K886" s="96"/>
      <c r="L886" s="96"/>
      <c r="M886" s="96"/>
      <c r="N886" s="96"/>
      <c r="O886" s="96"/>
      <c r="P886" s="96"/>
      <c r="Q886" s="96"/>
      <c r="R886" s="96"/>
      <c r="S886" s="96"/>
      <c r="T886" s="96"/>
      <c r="U886" s="96"/>
      <c r="V886" s="96"/>
      <c r="W886" s="96"/>
      <c r="X886" s="96"/>
      <c r="Y886" s="96"/>
      <c r="Z886" s="96"/>
      <c r="AA886" s="96"/>
      <c r="AB886" s="96"/>
      <c r="AC886" s="96"/>
      <c r="AD886" s="96"/>
      <c r="AE886" s="96"/>
      <c r="AF886" s="96"/>
      <c r="AG886" s="96"/>
      <c r="AH886" s="96"/>
      <c r="AI886" s="96"/>
      <c r="AJ886" s="96"/>
      <c r="AK886" s="96"/>
      <c r="AL886" s="96"/>
      <c r="AM886" s="262"/>
      <c r="AN886" s="96"/>
      <c r="AO886" s="264"/>
      <c r="AP886" s="96"/>
      <c r="AQ886" s="96"/>
      <c r="AR886" s="96"/>
      <c r="AS886" s="96"/>
      <c r="AT886" s="96"/>
      <c r="AU886" s="96"/>
      <c r="AV886" s="96"/>
      <c r="AW886" s="96"/>
      <c r="AX886" s="96"/>
      <c r="AY886" s="96"/>
      <c r="AZ886" s="96"/>
      <c r="BA886" s="96"/>
      <c r="BB886" s="96"/>
      <c r="BC886" s="96"/>
      <c r="BD886" s="96"/>
      <c r="BE886" s="96"/>
      <c r="BF886" s="96"/>
      <c r="BG886" s="96"/>
      <c r="BH886" s="96"/>
      <c r="BI886" s="96"/>
      <c r="BJ886" s="96"/>
      <c r="BK886" s="96"/>
      <c r="BL886" s="96"/>
      <c r="BM886" s="96"/>
      <c r="BN886" s="96"/>
      <c r="BO886" s="96"/>
      <c r="BP886" s="96"/>
      <c r="BQ886" s="96"/>
      <c r="BR886" s="96"/>
      <c r="BS886" s="96"/>
      <c r="BT886" s="96"/>
      <c r="BU886" s="96"/>
      <c r="BV886" s="96"/>
      <c r="BW886" s="96"/>
      <c r="BX886" s="96"/>
      <c r="BY886" s="96"/>
      <c r="BZ886" s="96"/>
      <c r="CA886" s="96"/>
      <c r="CB886" s="96"/>
      <c r="CC886" s="96"/>
      <c r="CD886" s="96"/>
      <c r="CE886" s="96"/>
      <c r="CF886" s="96"/>
    </row>
    <row r="887" spans="1:84" ht="13.2">
      <c r="A887" s="96"/>
      <c r="B887" s="96"/>
      <c r="C887" s="96"/>
      <c r="D887" s="96"/>
      <c r="E887" s="96"/>
      <c r="F887" s="124"/>
      <c r="G887" s="96"/>
      <c r="H887" s="96"/>
      <c r="I887" s="96"/>
      <c r="J887" s="96"/>
      <c r="K887" s="96"/>
      <c r="L887" s="96"/>
      <c r="M887" s="96"/>
      <c r="N887" s="96"/>
      <c r="O887" s="96"/>
      <c r="P887" s="96"/>
      <c r="Q887" s="96"/>
      <c r="R887" s="96"/>
      <c r="S887" s="96"/>
      <c r="T887" s="96"/>
      <c r="U887" s="96"/>
      <c r="V887" s="96"/>
      <c r="W887" s="96"/>
      <c r="X887" s="96"/>
      <c r="Y887" s="96"/>
      <c r="Z887" s="96"/>
      <c r="AA887" s="96"/>
      <c r="AB887" s="96"/>
      <c r="AC887" s="96"/>
      <c r="AD887" s="96"/>
      <c r="AE887" s="96"/>
      <c r="AF887" s="96"/>
      <c r="AG887" s="96"/>
      <c r="AH887" s="96"/>
      <c r="AI887" s="96"/>
      <c r="AJ887" s="96"/>
      <c r="AK887" s="96"/>
      <c r="AL887" s="96"/>
      <c r="AM887" s="262"/>
      <c r="AN887" s="96"/>
      <c r="AO887" s="264"/>
      <c r="AP887" s="96"/>
      <c r="AQ887" s="96"/>
      <c r="AR887" s="96"/>
      <c r="AS887" s="96"/>
      <c r="AT887" s="96"/>
      <c r="AU887" s="96"/>
      <c r="AV887" s="96"/>
      <c r="AW887" s="96"/>
      <c r="AX887" s="96"/>
      <c r="AY887" s="96"/>
      <c r="AZ887" s="96"/>
      <c r="BA887" s="96"/>
      <c r="BB887" s="96"/>
      <c r="BC887" s="96"/>
      <c r="BD887" s="96"/>
      <c r="BE887" s="96"/>
      <c r="BF887" s="96"/>
      <c r="BG887" s="96"/>
      <c r="BH887" s="96"/>
      <c r="BI887" s="96"/>
      <c r="BJ887" s="96"/>
      <c r="BK887" s="96"/>
      <c r="BL887" s="96"/>
      <c r="BM887" s="96"/>
      <c r="BN887" s="96"/>
      <c r="BO887" s="96"/>
      <c r="BP887" s="96"/>
      <c r="BQ887" s="96"/>
      <c r="BR887" s="96"/>
      <c r="BS887" s="96"/>
      <c r="BT887" s="96"/>
      <c r="BU887" s="96"/>
      <c r="BV887" s="96"/>
      <c r="BW887" s="96"/>
      <c r="BX887" s="96"/>
      <c r="BY887" s="96"/>
      <c r="BZ887" s="96"/>
      <c r="CA887" s="96"/>
      <c r="CB887" s="96"/>
      <c r="CC887" s="96"/>
      <c r="CD887" s="96"/>
      <c r="CE887" s="96"/>
      <c r="CF887" s="96"/>
    </row>
    <row r="888" spans="1:84" ht="13.2">
      <c r="A888" s="96"/>
      <c r="B888" s="96"/>
      <c r="C888" s="96"/>
      <c r="D888" s="96"/>
      <c r="E888" s="96"/>
      <c r="F888" s="124"/>
      <c r="G888" s="96"/>
      <c r="H888" s="96"/>
      <c r="I888" s="96"/>
      <c r="J888" s="96"/>
      <c r="K888" s="96"/>
      <c r="L888" s="96"/>
      <c r="M888" s="96"/>
      <c r="N888" s="96"/>
      <c r="O888" s="96"/>
      <c r="P888" s="96"/>
      <c r="Q888" s="96"/>
      <c r="R888" s="96"/>
      <c r="S888" s="96"/>
      <c r="T888" s="96"/>
      <c r="U888" s="96"/>
      <c r="V888" s="96"/>
      <c r="W888" s="96"/>
      <c r="X888" s="96"/>
      <c r="Y888" s="96"/>
      <c r="Z888" s="96"/>
      <c r="AA888" s="96"/>
      <c r="AB888" s="96"/>
      <c r="AC888" s="96"/>
      <c r="AD888" s="96"/>
      <c r="AE888" s="96"/>
      <c r="AF888" s="96"/>
      <c r="AG888" s="96"/>
      <c r="AH888" s="96"/>
      <c r="AI888" s="96"/>
      <c r="AJ888" s="96"/>
      <c r="AK888" s="96"/>
      <c r="AL888" s="96"/>
      <c r="AM888" s="262"/>
      <c r="AN888" s="96"/>
      <c r="AO888" s="264"/>
      <c r="AP888" s="96"/>
      <c r="AQ888" s="96"/>
      <c r="AR888" s="96"/>
      <c r="AS888" s="96"/>
      <c r="AT888" s="96"/>
      <c r="AU888" s="96"/>
      <c r="AV888" s="96"/>
      <c r="AW888" s="96"/>
      <c r="AX888" s="96"/>
      <c r="AY888" s="96"/>
      <c r="AZ888" s="96"/>
      <c r="BA888" s="96"/>
      <c r="BB888" s="96"/>
      <c r="BC888" s="96"/>
      <c r="BD888" s="96"/>
      <c r="BE888" s="96"/>
      <c r="BF888" s="96"/>
      <c r="BG888" s="96"/>
      <c r="BH888" s="96"/>
      <c r="BI888" s="96"/>
      <c r="BJ888" s="96"/>
      <c r="BK888" s="96"/>
      <c r="BL888" s="96"/>
      <c r="BM888" s="96"/>
      <c r="BN888" s="96"/>
      <c r="BO888" s="96"/>
      <c r="BP888" s="96"/>
      <c r="BQ888" s="96"/>
      <c r="BR888" s="96"/>
      <c r="BS888" s="96"/>
      <c r="BT888" s="96"/>
      <c r="BU888" s="96"/>
      <c r="BV888" s="96"/>
      <c r="BW888" s="96"/>
      <c r="BX888" s="96"/>
      <c r="BY888" s="96"/>
      <c r="BZ888" s="96"/>
      <c r="CA888" s="96"/>
      <c r="CB888" s="96"/>
      <c r="CC888" s="96"/>
      <c r="CD888" s="96"/>
      <c r="CE888" s="96"/>
      <c r="CF888" s="96"/>
    </row>
    <row r="889" spans="1:84" ht="13.2">
      <c r="A889" s="96"/>
      <c r="B889" s="96"/>
      <c r="C889" s="96"/>
      <c r="D889" s="96"/>
      <c r="E889" s="96"/>
      <c r="F889" s="124"/>
      <c r="G889" s="96"/>
      <c r="H889" s="96"/>
      <c r="I889" s="96"/>
      <c r="J889" s="96"/>
      <c r="K889" s="96"/>
      <c r="L889" s="96"/>
      <c r="M889" s="96"/>
      <c r="N889" s="96"/>
      <c r="O889" s="96"/>
      <c r="P889" s="96"/>
      <c r="Q889" s="96"/>
      <c r="R889" s="96"/>
      <c r="S889" s="96"/>
      <c r="T889" s="96"/>
      <c r="U889" s="96"/>
      <c r="V889" s="96"/>
      <c r="W889" s="96"/>
      <c r="X889" s="96"/>
      <c r="Y889" s="96"/>
      <c r="Z889" s="96"/>
      <c r="AA889" s="96"/>
      <c r="AB889" s="96"/>
      <c r="AC889" s="96"/>
      <c r="AD889" s="96"/>
      <c r="AE889" s="96"/>
      <c r="AF889" s="96"/>
      <c r="AG889" s="96"/>
      <c r="AH889" s="96"/>
      <c r="AI889" s="96"/>
      <c r="AJ889" s="96"/>
      <c r="AK889" s="96"/>
      <c r="AL889" s="96"/>
      <c r="AM889" s="262"/>
      <c r="AN889" s="96"/>
      <c r="AO889" s="264"/>
      <c r="AP889" s="96"/>
      <c r="AQ889" s="96"/>
      <c r="AR889" s="96"/>
      <c r="AS889" s="96"/>
      <c r="AT889" s="96"/>
      <c r="AU889" s="96"/>
      <c r="AV889" s="96"/>
      <c r="AW889" s="96"/>
      <c r="AX889" s="96"/>
      <c r="AY889" s="96"/>
      <c r="AZ889" s="96"/>
      <c r="BA889" s="96"/>
      <c r="BB889" s="96"/>
      <c r="BC889" s="96"/>
      <c r="BD889" s="96"/>
      <c r="BE889" s="96"/>
      <c r="BF889" s="96"/>
      <c r="BG889" s="96"/>
      <c r="BH889" s="96"/>
      <c r="BI889" s="96"/>
      <c r="BJ889" s="96"/>
      <c r="BK889" s="96"/>
      <c r="BL889" s="96"/>
      <c r="BM889" s="96"/>
      <c r="BN889" s="96"/>
      <c r="BO889" s="96"/>
      <c r="BP889" s="96"/>
      <c r="BQ889" s="96"/>
      <c r="BR889" s="96"/>
      <c r="BS889" s="96"/>
      <c r="BT889" s="96"/>
      <c r="BU889" s="96"/>
      <c r="BV889" s="96"/>
      <c r="BW889" s="96"/>
      <c r="BX889" s="96"/>
      <c r="BY889" s="96"/>
      <c r="BZ889" s="96"/>
      <c r="CA889" s="96"/>
      <c r="CB889" s="96"/>
      <c r="CC889" s="96"/>
      <c r="CD889" s="96"/>
      <c r="CE889" s="96"/>
      <c r="CF889" s="96"/>
    </row>
    <row r="890" spans="1:84" ht="13.2">
      <c r="A890" s="96"/>
      <c r="B890" s="96"/>
      <c r="C890" s="96"/>
      <c r="D890" s="96"/>
      <c r="E890" s="96"/>
      <c r="F890" s="124"/>
      <c r="G890" s="96"/>
      <c r="H890" s="96"/>
      <c r="I890" s="96"/>
      <c r="J890" s="96"/>
      <c r="K890" s="96"/>
      <c r="L890" s="96"/>
      <c r="M890" s="96"/>
      <c r="N890" s="96"/>
      <c r="O890" s="96"/>
      <c r="P890" s="96"/>
      <c r="Q890" s="96"/>
      <c r="R890" s="96"/>
      <c r="S890" s="96"/>
      <c r="T890" s="96"/>
      <c r="U890" s="96"/>
      <c r="V890" s="96"/>
      <c r="W890" s="96"/>
      <c r="X890" s="96"/>
      <c r="Y890" s="96"/>
      <c r="Z890" s="96"/>
      <c r="AA890" s="96"/>
      <c r="AB890" s="96"/>
      <c r="AC890" s="96"/>
      <c r="AD890" s="96"/>
      <c r="AE890" s="96"/>
      <c r="AF890" s="96"/>
      <c r="AG890" s="96"/>
      <c r="AH890" s="96"/>
      <c r="AI890" s="96"/>
      <c r="AJ890" s="96"/>
      <c r="AK890" s="96"/>
      <c r="AL890" s="96"/>
      <c r="AM890" s="262"/>
      <c r="AN890" s="96"/>
      <c r="AO890" s="264"/>
      <c r="AP890" s="96"/>
      <c r="AQ890" s="96"/>
      <c r="AR890" s="96"/>
      <c r="AS890" s="96"/>
      <c r="AT890" s="96"/>
      <c r="AU890" s="96"/>
      <c r="AV890" s="96"/>
      <c r="AW890" s="96"/>
      <c r="AX890" s="96"/>
      <c r="AY890" s="96"/>
      <c r="AZ890" s="96"/>
      <c r="BA890" s="96"/>
      <c r="BB890" s="96"/>
      <c r="BC890" s="96"/>
      <c r="BD890" s="96"/>
      <c r="BE890" s="96"/>
      <c r="BF890" s="96"/>
      <c r="BG890" s="96"/>
      <c r="BH890" s="96"/>
      <c r="BI890" s="96"/>
      <c r="BJ890" s="96"/>
      <c r="BK890" s="96"/>
      <c r="BL890" s="96"/>
      <c r="BM890" s="96"/>
      <c r="BN890" s="96"/>
      <c r="BO890" s="96"/>
      <c r="BP890" s="96"/>
      <c r="BQ890" s="96"/>
      <c r="BR890" s="96"/>
      <c r="BS890" s="96"/>
      <c r="BT890" s="96"/>
      <c r="BU890" s="96"/>
      <c r="BV890" s="96"/>
      <c r="BW890" s="96"/>
      <c r="BX890" s="96"/>
      <c r="BY890" s="96"/>
      <c r="BZ890" s="96"/>
      <c r="CA890" s="96"/>
      <c r="CB890" s="96"/>
      <c r="CC890" s="96"/>
      <c r="CD890" s="96"/>
      <c r="CE890" s="96"/>
      <c r="CF890" s="96"/>
    </row>
    <row r="891" spans="1:84" ht="13.2">
      <c r="A891" s="96"/>
      <c r="B891" s="96"/>
      <c r="C891" s="96"/>
      <c r="D891" s="96"/>
      <c r="E891" s="96"/>
      <c r="F891" s="124"/>
      <c r="G891" s="96"/>
      <c r="H891" s="96"/>
      <c r="I891" s="96"/>
      <c r="J891" s="96"/>
      <c r="K891" s="96"/>
      <c r="L891" s="96"/>
      <c r="M891" s="96"/>
      <c r="N891" s="96"/>
      <c r="O891" s="96"/>
      <c r="P891" s="96"/>
      <c r="Q891" s="96"/>
      <c r="R891" s="96"/>
      <c r="S891" s="96"/>
      <c r="T891" s="96"/>
      <c r="U891" s="96"/>
      <c r="V891" s="96"/>
      <c r="W891" s="96"/>
      <c r="X891" s="96"/>
      <c r="Y891" s="96"/>
      <c r="Z891" s="96"/>
      <c r="AA891" s="96"/>
      <c r="AB891" s="96"/>
      <c r="AC891" s="96"/>
      <c r="AD891" s="96"/>
      <c r="AE891" s="96"/>
      <c r="AF891" s="96"/>
      <c r="AG891" s="96"/>
      <c r="AH891" s="96"/>
      <c r="AI891" s="96"/>
      <c r="AJ891" s="96"/>
      <c r="AK891" s="96"/>
      <c r="AL891" s="96"/>
      <c r="AM891" s="262"/>
      <c r="AN891" s="96"/>
      <c r="AO891" s="264"/>
      <c r="AP891" s="96"/>
      <c r="AQ891" s="96"/>
      <c r="AR891" s="96"/>
      <c r="AS891" s="96"/>
      <c r="AT891" s="96"/>
      <c r="AU891" s="96"/>
      <c r="AV891" s="96"/>
      <c r="AW891" s="96"/>
      <c r="AX891" s="96"/>
      <c r="AY891" s="96"/>
      <c r="AZ891" s="96"/>
      <c r="BA891" s="96"/>
      <c r="BB891" s="96"/>
      <c r="BC891" s="96"/>
      <c r="BD891" s="96"/>
      <c r="BE891" s="96"/>
      <c r="BF891" s="96"/>
      <c r="BG891" s="96"/>
      <c r="BH891" s="96"/>
      <c r="BI891" s="96"/>
      <c r="BJ891" s="96"/>
      <c r="BK891" s="96"/>
      <c r="BL891" s="96"/>
      <c r="BM891" s="96"/>
      <c r="BN891" s="96"/>
      <c r="BO891" s="96"/>
      <c r="BP891" s="96"/>
      <c r="BQ891" s="96"/>
      <c r="BR891" s="96"/>
      <c r="BS891" s="96"/>
      <c r="BT891" s="96"/>
      <c r="BU891" s="96"/>
      <c r="BV891" s="96"/>
      <c r="BW891" s="96"/>
      <c r="BX891" s="96"/>
      <c r="BY891" s="96"/>
      <c r="BZ891" s="96"/>
      <c r="CA891" s="96"/>
      <c r="CB891" s="96"/>
      <c r="CC891" s="96"/>
      <c r="CD891" s="96"/>
      <c r="CE891" s="96"/>
      <c r="CF891" s="96"/>
    </row>
    <row r="892" spans="1:84" ht="13.2">
      <c r="A892" s="96"/>
      <c r="B892" s="96"/>
      <c r="C892" s="96"/>
      <c r="D892" s="96"/>
      <c r="E892" s="96"/>
      <c r="F892" s="124"/>
      <c r="G892" s="96"/>
      <c r="H892" s="96"/>
      <c r="I892" s="96"/>
      <c r="J892" s="96"/>
      <c r="K892" s="96"/>
      <c r="L892" s="96"/>
      <c r="M892" s="96"/>
      <c r="N892" s="96"/>
      <c r="O892" s="96"/>
      <c r="P892" s="96"/>
      <c r="Q892" s="96"/>
      <c r="R892" s="96"/>
      <c r="S892" s="96"/>
      <c r="T892" s="96"/>
      <c r="U892" s="96"/>
      <c r="V892" s="96"/>
      <c r="W892" s="96"/>
      <c r="X892" s="96"/>
      <c r="Y892" s="96"/>
      <c r="Z892" s="96"/>
      <c r="AA892" s="96"/>
      <c r="AB892" s="96"/>
      <c r="AC892" s="96"/>
      <c r="AD892" s="96"/>
      <c r="AE892" s="96"/>
      <c r="AF892" s="96"/>
      <c r="AG892" s="96"/>
      <c r="AH892" s="96"/>
      <c r="AI892" s="96"/>
      <c r="AJ892" s="96"/>
      <c r="AK892" s="96"/>
      <c r="AL892" s="96"/>
      <c r="AM892" s="262"/>
      <c r="AN892" s="96"/>
      <c r="AO892" s="264"/>
      <c r="AP892" s="96"/>
      <c r="AQ892" s="96"/>
      <c r="AR892" s="96"/>
      <c r="AS892" s="96"/>
      <c r="AT892" s="96"/>
      <c r="AU892" s="96"/>
      <c r="AV892" s="96"/>
      <c r="AW892" s="96"/>
      <c r="AX892" s="96"/>
      <c r="AY892" s="96"/>
      <c r="AZ892" s="96"/>
      <c r="BA892" s="96"/>
      <c r="BB892" s="96"/>
      <c r="BC892" s="96"/>
      <c r="BD892" s="96"/>
      <c r="BE892" s="96"/>
      <c r="BF892" s="96"/>
      <c r="BG892" s="96"/>
      <c r="BH892" s="96"/>
      <c r="BI892" s="96"/>
      <c r="BJ892" s="96"/>
      <c r="BK892" s="96"/>
      <c r="BL892" s="96"/>
      <c r="BM892" s="96"/>
      <c r="BN892" s="96"/>
      <c r="BO892" s="96"/>
      <c r="BP892" s="96"/>
      <c r="BQ892" s="96"/>
      <c r="BR892" s="96"/>
      <c r="BS892" s="96"/>
      <c r="BT892" s="96"/>
      <c r="BU892" s="96"/>
      <c r="BV892" s="96"/>
      <c r="BW892" s="96"/>
      <c r="BX892" s="96"/>
      <c r="BY892" s="96"/>
      <c r="BZ892" s="96"/>
      <c r="CA892" s="96"/>
      <c r="CB892" s="96"/>
      <c r="CC892" s="96"/>
      <c r="CD892" s="96"/>
      <c r="CE892" s="96"/>
      <c r="CF892" s="96"/>
    </row>
    <row r="893" spans="1:84" ht="13.2">
      <c r="A893" s="96"/>
      <c r="B893" s="96"/>
      <c r="C893" s="96"/>
      <c r="D893" s="96"/>
      <c r="E893" s="96"/>
      <c r="F893" s="124"/>
      <c r="G893" s="96"/>
      <c r="H893" s="96"/>
      <c r="I893" s="96"/>
      <c r="J893" s="96"/>
      <c r="K893" s="96"/>
      <c r="L893" s="96"/>
      <c r="M893" s="96"/>
      <c r="N893" s="96"/>
      <c r="O893" s="96"/>
      <c r="P893" s="96"/>
      <c r="Q893" s="96"/>
      <c r="R893" s="96"/>
      <c r="S893" s="96"/>
      <c r="T893" s="96"/>
      <c r="U893" s="96"/>
      <c r="V893" s="96"/>
      <c r="W893" s="96"/>
      <c r="X893" s="96"/>
      <c r="Y893" s="96"/>
      <c r="Z893" s="96"/>
      <c r="AA893" s="96"/>
      <c r="AB893" s="96"/>
      <c r="AC893" s="96"/>
      <c r="AD893" s="96"/>
      <c r="AE893" s="96"/>
      <c r="AF893" s="96"/>
      <c r="AG893" s="96"/>
      <c r="AH893" s="96"/>
      <c r="AI893" s="96"/>
      <c r="AJ893" s="96"/>
      <c r="AK893" s="96"/>
      <c r="AL893" s="96"/>
      <c r="AM893" s="262"/>
      <c r="AN893" s="96"/>
      <c r="AO893" s="264"/>
      <c r="AP893" s="96"/>
      <c r="AQ893" s="96"/>
      <c r="AR893" s="96"/>
      <c r="AS893" s="96"/>
      <c r="AT893" s="96"/>
      <c r="AU893" s="96"/>
      <c r="AV893" s="96"/>
      <c r="AW893" s="96"/>
      <c r="AX893" s="96"/>
      <c r="AY893" s="96"/>
      <c r="AZ893" s="96"/>
      <c r="BA893" s="96"/>
      <c r="BB893" s="96"/>
      <c r="BC893" s="96"/>
      <c r="BD893" s="96"/>
      <c r="BE893" s="96"/>
      <c r="BF893" s="96"/>
      <c r="BG893" s="96"/>
      <c r="BH893" s="96"/>
      <c r="BI893" s="96"/>
      <c r="BJ893" s="96"/>
      <c r="BK893" s="96"/>
      <c r="BL893" s="96"/>
      <c r="BM893" s="96"/>
      <c r="BN893" s="96"/>
      <c r="BO893" s="96"/>
      <c r="BP893" s="96"/>
      <c r="BQ893" s="96"/>
      <c r="BR893" s="96"/>
      <c r="BS893" s="96"/>
      <c r="BT893" s="96"/>
      <c r="BU893" s="96"/>
      <c r="BV893" s="96"/>
      <c r="BW893" s="96"/>
      <c r="BX893" s="96"/>
      <c r="BY893" s="96"/>
      <c r="BZ893" s="96"/>
      <c r="CA893" s="96"/>
      <c r="CB893" s="96"/>
      <c r="CC893" s="96"/>
      <c r="CD893" s="96"/>
      <c r="CE893" s="96"/>
      <c r="CF893" s="96"/>
    </row>
    <row r="894" spans="1:84" ht="13.2">
      <c r="A894" s="96"/>
      <c r="B894" s="96"/>
      <c r="C894" s="96"/>
      <c r="D894" s="96"/>
      <c r="E894" s="96"/>
      <c r="F894" s="124"/>
      <c r="G894" s="96"/>
      <c r="H894" s="96"/>
      <c r="I894" s="96"/>
      <c r="J894" s="96"/>
      <c r="K894" s="96"/>
      <c r="L894" s="96"/>
      <c r="M894" s="96"/>
      <c r="N894" s="96"/>
      <c r="O894" s="96"/>
      <c r="P894" s="96"/>
      <c r="Q894" s="96"/>
      <c r="R894" s="96"/>
      <c r="S894" s="96"/>
      <c r="T894" s="96"/>
      <c r="U894" s="96"/>
      <c r="V894" s="96"/>
      <c r="W894" s="96"/>
      <c r="X894" s="96"/>
      <c r="Y894" s="96"/>
      <c r="Z894" s="96"/>
      <c r="AA894" s="96"/>
      <c r="AB894" s="96"/>
      <c r="AC894" s="96"/>
      <c r="AD894" s="96"/>
      <c r="AE894" s="96"/>
      <c r="AF894" s="96"/>
      <c r="AG894" s="96"/>
      <c r="AH894" s="96"/>
      <c r="AI894" s="96"/>
      <c r="AJ894" s="96"/>
      <c r="AK894" s="96"/>
      <c r="AL894" s="96"/>
      <c r="AM894" s="262"/>
      <c r="AN894" s="96"/>
      <c r="AO894" s="264"/>
      <c r="AP894" s="96"/>
      <c r="AQ894" s="96"/>
      <c r="AR894" s="96"/>
      <c r="AS894" s="96"/>
      <c r="AT894" s="96"/>
      <c r="AU894" s="96"/>
      <c r="AV894" s="96"/>
      <c r="AW894" s="96"/>
      <c r="AX894" s="96"/>
      <c r="AY894" s="96"/>
      <c r="AZ894" s="96"/>
      <c r="BA894" s="96"/>
      <c r="BB894" s="96"/>
      <c r="BC894" s="96"/>
      <c r="BD894" s="96"/>
      <c r="BE894" s="96"/>
      <c r="BF894" s="96"/>
      <c r="BG894" s="96"/>
      <c r="BH894" s="96"/>
      <c r="BI894" s="96"/>
      <c r="BJ894" s="96"/>
      <c r="BK894" s="96"/>
      <c r="BL894" s="96"/>
      <c r="BM894" s="96"/>
      <c r="BN894" s="96"/>
      <c r="BO894" s="96"/>
      <c r="BP894" s="96"/>
      <c r="BQ894" s="96"/>
      <c r="BR894" s="96"/>
      <c r="BS894" s="96"/>
      <c r="BT894" s="96"/>
      <c r="BU894" s="96"/>
      <c r="BV894" s="96"/>
      <c r="BW894" s="96"/>
      <c r="BX894" s="96"/>
      <c r="BY894" s="96"/>
      <c r="BZ894" s="96"/>
      <c r="CA894" s="96"/>
      <c r="CB894" s="96"/>
      <c r="CC894" s="96"/>
      <c r="CD894" s="96"/>
      <c r="CE894" s="96"/>
      <c r="CF894" s="96"/>
    </row>
    <row r="895" spans="1:84" ht="13.2">
      <c r="A895" s="96"/>
      <c r="B895" s="96"/>
      <c r="C895" s="96"/>
      <c r="D895" s="96"/>
      <c r="E895" s="96"/>
      <c r="F895" s="124"/>
      <c r="G895" s="96"/>
      <c r="H895" s="96"/>
      <c r="I895" s="96"/>
      <c r="J895" s="96"/>
      <c r="K895" s="96"/>
      <c r="L895" s="96"/>
      <c r="M895" s="96"/>
      <c r="N895" s="96"/>
      <c r="O895" s="96"/>
      <c r="P895" s="96"/>
      <c r="Q895" s="96"/>
      <c r="R895" s="96"/>
      <c r="S895" s="96"/>
      <c r="T895" s="96"/>
      <c r="U895" s="96"/>
      <c r="V895" s="96"/>
      <c r="W895" s="96"/>
      <c r="X895" s="96"/>
      <c r="Y895" s="96"/>
      <c r="Z895" s="96"/>
      <c r="AA895" s="96"/>
      <c r="AB895" s="96"/>
      <c r="AC895" s="96"/>
      <c r="AD895" s="96"/>
      <c r="AE895" s="96"/>
      <c r="AF895" s="96"/>
      <c r="AG895" s="96"/>
      <c r="AH895" s="96"/>
      <c r="AI895" s="96"/>
      <c r="AJ895" s="96"/>
      <c r="AK895" s="96"/>
      <c r="AL895" s="96"/>
      <c r="AM895" s="262"/>
      <c r="AN895" s="96"/>
      <c r="AO895" s="264"/>
      <c r="AP895" s="96"/>
      <c r="AQ895" s="96"/>
      <c r="AR895" s="96"/>
      <c r="AS895" s="96"/>
      <c r="AT895" s="96"/>
      <c r="AU895" s="96"/>
      <c r="AV895" s="96"/>
      <c r="AW895" s="96"/>
      <c r="AX895" s="96"/>
      <c r="AY895" s="96"/>
      <c r="AZ895" s="96"/>
      <c r="BA895" s="96"/>
      <c r="BB895" s="96"/>
      <c r="BC895" s="96"/>
      <c r="BD895" s="96"/>
      <c r="BE895" s="96"/>
      <c r="BF895" s="96"/>
      <c r="BG895" s="96"/>
      <c r="BH895" s="96"/>
      <c r="BI895" s="96"/>
      <c r="BJ895" s="96"/>
      <c r="BK895" s="96"/>
      <c r="BL895" s="96"/>
      <c r="BM895" s="96"/>
      <c r="BN895" s="96"/>
      <c r="BO895" s="96"/>
      <c r="BP895" s="96"/>
      <c r="BQ895" s="96"/>
      <c r="BR895" s="96"/>
      <c r="BS895" s="96"/>
      <c r="BT895" s="96"/>
      <c r="BU895" s="96"/>
      <c r="BV895" s="96"/>
      <c r="BW895" s="96"/>
      <c r="BX895" s="96"/>
      <c r="BY895" s="96"/>
      <c r="BZ895" s="96"/>
      <c r="CA895" s="96"/>
      <c r="CB895" s="96"/>
      <c r="CC895" s="96"/>
      <c r="CD895" s="96"/>
      <c r="CE895" s="96"/>
      <c r="CF895" s="96"/>
    </row>
    <row r="896" spans="1:84" ht="13.2">
      <c r="A896" s="96"/>
      <c r="B896" s="96"/>
      <c r="C896" s="96"/>
      <c r="D896" s="96"/>
      <c r="E896" s="96"/>
      <c r="F896" s="124"/>
      <c r="G896" s="96"/>
      <c r="H896" s="96"/>
      <c r="I896" s="96"/>
      <c r="J896" s="96"/>
      <c r="K896" s="96"/>
      <c r="L896" s="96"/>
      <c r="M896" s="96"/>
      <c r="N896" s="96"/>
      <c r="O896" s="96"/>
      <c r="P896" s="96"/>
      <c r="Q896" s="96"/>
      <c r="R896" s="96"/>
      <c r="S896" s="96"/>
      <c r="T896" s="96"/>
      <c r="U896" s="96"/>
      <c r="V896" s="96"/>
      <c r="W896" s="96"/>
      <c r="X896" s="96"/>
      <c r="Y896" s="96"/>
      <c r="Z896" s="96"/>
      <c r="AA896" s="96"/>
      <c r="AB896" s="96"/>
      <c r="AC896" s="96"/>
      <c r="AD896" s="96"/>
      <c r="AE896" s="96"/>
      <c r="AF896" s="96"/>
      <c r="AG896" s="96"/>
      <c r="AH896" s="96"/>
      <c r="AI896" s="96"/>
      <c r="AJ896" s="96"/>
      <c r="AK896" s="96"/>
      <c r="AL896" s="96"/>
      <c r="AM896" s="262"/>
      <c r="AN896" s="96"/>
      <c r="AO896" s="264"/>
      <c r="AP896" s="96"/>
      <c r="AQ896" s="96"/>
      <c r="AR896" s="96"/>
      <c r="AS896" s="96"/>
      <c r="AT896" s="96"/>
      <c r="AU896" s="96"/>
      <c r="AV896" s="96"/>
      <c r="AW896" s="96"/>
      <c r="AX896" s="96"/>
      <c r="AY896" s="96"/>
      <c r="AZ896" s="96"/>
      <c r="BA896" s="96"/>
      <c r="BB896" s="96"/>
      <c r="BC896" s="96"/>
      <c r="BD896" s="96"/>
      <c r="BE896" s="96"/>
      <c r="BF896" s="96"/>
      <c r="BG896" s="96"/>
      <c r="BH896" s="96"/>
      <c r="BI896" s="96"/>
      <c r="BJ896" s="96"/>
      <c r="BK896" s="96"/>
      <c r="BL896" s="96"/>
      <c r="BM896" s="96"/>
      <c r="BN896" s="96"/>
      <c r="BO896" s="96"/>
      <c r="BP896" s="96"/>
      <c r="BQ896" s="96"/>
      <c r="BR896" s="96"/>
      <c r="BS896" s="96"/>
      <c r="BT896" s="96"/>
      <c r="BU896" s="96"/>
      <c r="BV896" s="96"/>
      <c r="BW896" s="96"/>
      <c r="BX896" s="96"/>
      <c r="BY896" s="96"/>
      <c r="BZ896" s="96"/>
      <c r="CA896" s="96"/>
      <c r="CB896" s="96"/>
      <c r="CC896" s="96"/>
      <c r="CD896" s="96"/>
      <c r="CE896" s="96"/>
      <c r="CF896" s="96"/>
    </row>
    <row r="897" spans="1:84" ht="13.2">
      <c r="A897" s="96"/>
      <c r="B897" s="96"/>
      <c r="C897" s="96"/>
      <c r="D897" s="96"/>
      <c r="E897" s="96"/>
      <c r="F897" s="124"/>
      <c r="G897" s="96"/>
      <c r="H897" s="96"/>
      <c r="I897" s="96"/>
      <c r="J897" s="96"/>
      <c r="K897" s="96"/>
      <c r="L897" s="96"/>
      <c r="M897" s="96"/>
      <c r="N897" s="96"/>
      <c r="O897" s="96"/>
      <c r="P897" s="96"/>
      <c r="Q897" s="96"/>
      <c r="R897" s="96"/>
      <c r="S897" s="96"/>
      <c r="T897" s="96"/>
      <c r="U897" s="96"/>
      <c r="V897" s="96"/>
      <c r="W897" s="96"/>
      <c r="X897" s="96"/>
      <c r="Y897" s="96"/>
      <c r="Z897" s="96"/>
      <c r="AA897" s="96"/>
      <c r="AB897" s="96"/>
      <c r="AC897" s="96"/>
      <c r="AD897" s="96"/>
      <c r="AE897" s="96"/>
      <c r="AF897" s="96"/>
      <c r="AG897" s="96"/>
      <c r="AH897" s="96"/>
      <c r="AI897" s="96"/>
      <c r="AJ897" s="96"/>
      <c r="AK897" s="96"/>
      <c r="AL897" s="96"/>
      <c r="AM897" s="262"/>
      <c r="AN897" s="96"/>
      <c r="AO897" s="264"/>
      <c r="AP897" s="96"/>
      <c r="AQ897" s="96"/>
      <c r="AR897" s="96"/>
      <c r="AS897" s="96"/>
      <c r="AT897" s="96"/>
      <c r="AU897" s="96"/>
      <c r="AV897" s="96"/>
      <c r="AW897" s="96"/>
      <c r="AX897" s="96"/>
      <c r="AY897" s="96"/>
      <c r="AZ897" s="96"/>
      <c r="BA897" s="96"/>
      <c r="BB897" s="96"/>
      <c r="BC897" s="96"/>
      <c r="BD897" s="96"/>
      <c r="BE897" s="96"/>
      <c r="BF897" s="96"/>
      <c r="BG897" s="96"/>
      <c r="BH897" s="96"/>
      <c r="BI897" s="96"/>
      <c r="BJ897" s="96"/>
      <c r="BK897" s="96"/>
      <c r="BL897" s="96"/>
      <c r="BM897" s="96"/>
      <c r="BN897" s="96"/>
      <c r="BO897" s="96"/>
      <c r="BP897" s="96"/>
      <c r="BQ897" s="96"/>
      <c r="BR897" s="96"/>
      <c r="BS897" s="96"/>
      <c r="BT897" s="96"/>
      <c r="BU897" s="96"/>
      <c r="BV897" s="96"/>
      <c r="BW897" s="96"/>
      <c r="BX897" s="96"/>
      <c r="BY897" s="96"/>
      <c r="BZ897" s="96"/>
      <c r="CA897" s="96"/>
      <c r="CB897" s="96"/>
      <c r="CC897" s="96"/>
      <c r="CD897" s="96"/>
      <c r="CE897" s="96"/>
      <c r="CF897" s="96"/>
    </row>
    <row r="898" spans="1:84" ht="13.2">
      <c r="A898" s="96"/>
      <c r="B898" s="96"/>
      <c r="C898" s="96"/>
      <c r="D898" s="96"/>
      <c r="E898" s="96"/>
      <c r="F898" s="124"/>
      <c r="G898" s="96"/>
      <c r="H898" s="96"/>
      <c r="I898" s="96"/>
      <c r="J898" s="96"/>
      <c r="K898" s="96"/>
      <c r="L898" s="96"/>
      <c r="M898" s="96"/>
      <c r="N898" s="96"/>
      <c r="O898" s="96"/>
      <c r="P898" s="96"/>
      <c r="Q898" s="96"/>
      <c r="R898" s="96"/>
      <c r="S898" s="96"/>
      <c r="T898" s="96"/>
      <c r="U898" s="96"/>
      <c r="V898" s="96"/>
      <c r="W898" s="96"/>
      <c r="X898" s="96"/>
      <c r="Y898" s="96"/>
      <c r="Z898" s="96"/>
      <c r="AA898" s="96"/>
      <c r="AB898" s="96"/>
      <c r="AC898" s="96"/>
      <c r="AD898" s="96"/>
      <c r="AE898" s="96"/>
      <c r="AF898" s="96"/>
      <c r="AG898" s="96"/>
      <c r="AH898" s="96"/>
      <c r="AI898" s="96"/>
      <c r="AJ898" s="96"/>
      <c r="AK898" s="96"/>
      <c r="AL898" s="96"/>
      <c r="AM898" s="262"/>
      <c r="AN898" s="96"/>
      <c r="AO898" s="264"/>
      <c r="AP898" s="96"/>
      <c r="AQ898" s="96"/>
      <c r="AR898" s="96"/>
      <c r="AS898" s="96"/>
      <c r="AT898" s="96"/>
      <c r="AU898" s="96"/>
      <c r="AV898" s="96"/>
      <c r="AW898" s="96"/>
      <c r="AX898" s="96"/>
      <c r="AY898" s="96"/>
      <c r="AZ898" s="96"/>
      <c r="BA898" s="96"/>
      <c r="BB898" s="96"/>
      <c r="BC898" s="96"/>
      <c r="BD898" s="96"/>
      <c r="BE898" s="96"/>
      <c r="BF898" s="96"/>
      <c r="BG898" s="96"/>
      <c r="BH898" s="96"/>
      <c r="BI898" s="96"/>
      <c r="BJ898" s="96"/>
      <c r="BK898" s="96"/>
      <c r="BL898" s="96"/>
      <c r="BM898" s="96"/>
      <c r="BN898" s="96"/>
      <c r="BO898" s="96"/>
      <c r="BP898" s="96"/>
      <c r="BQ898" s="96"/>
      <c r="BR898" s="96"/>
      <c r="BS898" s="96"/>
      <c r="BT898" s="96"/>
      <c r="BU898" s="96"/>
      <c r="BV898" s="96"/>
      <c r="BW898" s="96"/>
      <c r="BX898" s="96"/>
      <c r="BY898" s="96"/>
      <c r="BZ898" s="96"/>
      <c r="CA898" s="96"/>
      <c r="CB898" s="96"/>
      <c r="CC898" s="96"/>
      <c r="CD898" s="96"/>
      <c r="CE898" s="96"/>
      <c r="CF898" s="96"/>
    </row>
    <row r="899" spans="1:84" ht="13.2">
      <c r="A899" s="96"/>
      <c r="B899" s="96"/>
      <c r="C899" s="96"/>
      <c r="D899" s="96"/>
      <c r="E899" s="96"/>
      <c r="F899" s="124"/>
      <c r="G899" s="96"/>
      <c r="H899" s="96"/>
      <c r="I899" s="96"/>
      <c r="J899" s="96"/>
      <c r="K899" s="96"/>
      <c r="L899" s="96"/>
      <c r="M899" s="96"/>
      <c r="N899" s="96"/>
      <c r="O899" s="96"/>
      <c r="P899" s="96"/>
      <c r="Q899" s="96"/>
      <c r="R899" s="96"/>
      <c r="S899" s="96"/>
      <c r="T899" s="96"/>
      <c r="U899" s="96"/>
      <c r="V899" s="96"/>
      <c r="W899" s="96"/>
      <c r="X899" s="96"/>
      <c r="Y899" s="96"/>
      <c r="Z899" s="96"/>
      <c r="AA899" s="96"/>
      <c r="AB899" s="96"/>
      <c r="AC899" s="96"/>
      <c r="AD899" s="96"/>
      <c r="AE899" s="96"/>
      <c r="AF899" s="96"/>
      <c r="AG899" s="96"/>
      <c r="AH899" s="96"/>
      <c r="AI899" s="96"/>
      <c r="AJ899" s="96"/>
      <c r="AK899" s="96"/>
      <c r="AL899" s="96"/>
      <c r="AM899" s="262"/>
      <c r="AN899" s="96"/>
      <c r="AO899" s="264"/>
      <c r="AP899" s="96"/>
      <c r="AQ899" s="96"/>
      <c r="AR899" s="96"/>
      <c r="AS899" s="96"/>
      <c r="AT899" s="96"/>
      <c r="AU899" s="96"/>
      <c r="AV899" s="96"/>
      <c r="AW899" s="96"/>
      <c r="AX899" s="96"/>
      <c r="AY899" s="96"/>
      <c r="AZ899" s="96"/>
      <c r="BA899" s="96"/>
      <c r="BB899" s="96"/>
      <c r="BC899" s="96"/>
      <c r="BD899" s="96"/>
      <c r="BE899" s="96"/>
      <c r="BF899" s="96"/>
      <c r="BG899" s="96"/>
      <c r="BH899" s="96"/>
      <c r="BI899" s="96"/>
      <c r="BJ899" s="96"/>
      <c r="BK899" s="96"/>
      <c r="BL899" s="96"/>
      <c r="BM899" s="96"/>
      <c r="BN899" s="96"/>
      <c r="BO899" s="96"/>
      <c r="BP899" s="96"/>
      <c r="BQ899" s="96"/>
      <c r="BR899" s="96"/>
      <c r="BS899" s="96"/>
      <c r="BT899" s="96"/>
      <c r="BU899" s="96"/>
      <c r="BV899" s="96"/>
      <c r="BW899" s="96"/>
      <c r="BX899" s="96"/>
      <c r="BY899" s="96"/>
      <c r="BZ899" s="96"/>
      <c r="CA899" s="96"/>
      <c r="CB899" s="96"/>
      <c r="CC899" s="96"/>
      <c r="CD899" s="96"/>
      <c r="CE899" s="96"/>
      <c r="CF899" s="96"/>
    </row>
    <row r="900" spans="1:84" ht="13.2">
      <c r="A900" s="96"/>
      <c r="B900" s="96"/>
      <c r="C900" s="96"/>
      <c r="D900" s="96"/>
      <c r="E900" s="96"/>
      <c r="F900" s="124"/>
      <c r="G900" s="96"/>
      <c r="H900" s="96"/>
      <c r="I900" s="96"/>
      <c r="J900" s="96"/>
      <c r="K900" s="96"/>
      <c r="L900" s="96"/>
      <c r="M900" s="96"/>
      <c r="N900" s="96"/>
      <c r="O900" s="96"/>
      <c r="P900" s="96"/>
      <c r="Q900" s="96"/>
      <c r="R900" s="96"/>
      <c r="S900" s="96"/>
      <c r="T900" s="96"/>
      <c r="U900" s="96"/>
      <c r="V900" s="96"/>
      <c r="W900" s="96"/>
      <c r="X900" s="96"/>
      <c r="Y900" s="96"/>
      <c r="Z900" s="96"/>
      <c r="AA900" s="96"/>
      <c r="AB900" s="96"/>
      <c r="AC900" s="96"/>
      <c r="AD900" s="96"/>
      <c r="AE900" s="96"/>
      <c r="AF900" s="96"/>
      <c r="AG900" s="96"/>
      <c r="AH900" s="96"/>
      <c r="AI900" s="96"/>
      <c r="AJ900" s="96"/>
      <c r="AK900" s="96"/>
      <c r="AL900" s="96"/>
      <c r="AM900" s="262"/>
      <c r="AN900" s="96"/>
      <c r="AO900" s="264"/>
      <c r="AP900" s="96"/>
      <c r="AQ900" s="96"/>
      <c r="AR900" s="96"/>
      <c r="AS900" s="96"/>
      <c r="AT900" s="96"/>
      <c r="AU900" s="96"/>
      <c r="AV900" s="96"/>
      <c r="AW900" s="96"/>
      <c r="AX900" s="96"/>
      <c r="AY900" s="96"/>
      <c r="AZ900" s="96"/>
      <c r="BA900" s="96"/>
      <c r="BB900" s="96"/>
      <c r="BC900" s="96"/>
      <c r="BD900" s="96"/>
      <c r="BE900" s="96"/>
      <c r="BF900" s="96"/>
      <c r="BG900" s="96"/>
      <c r="BH900" s="96"/>
      <c r="BI900" s="96"/>
      <c r="BJ900" s="96"/>
      <c r="BK900" s="96"/>
      <c r="BL900" s="96"/>
      <c r="BM900" s="96"/>
      <c r="BN900" s="96"/>
      <c r="BO900" s="96"/>
      <c r="BP900" s="96"/>
      <c r="BQ900" s="96"/>
      <c r="BR900" s="96"/>
      <c r="BS900" s="96"/>
      <c r="BT900" s="96"/>
      <c r="BU900" s="96"/>
      <c r="BV900" s="96"/>
      <c r="BW900" s="96"/>
      <c r="BX900" s="96"/>
      <c r="BY900" s="96"/>
      <c r="BZ900" s="96"/>
      <c r="CA900" s="96"/>
      <c r="CB900" s="96"/>
      <c r="CC900" s="96"/>
      <c r="CD900" s="96"/>
      <c r="CE900" s="96"/>
      <c r="CF900" s="96"/>
    </row>
    <row r="901" spans="1:84" ht="13.2">
      <c r="A901" s="96"/>
      <c r="B901" s="96"/>
      <c r="C901" s="96"/>
      <c r="D901" s="96"/>
      <c r="E901" s="96"/>
      <c r="F901" s="124"/>
      <c r="G901" s="96"/>
      <c r="H901" s="96"/>
      <c r="I901" s="96"/>
      <c r="J901" s="96"/>
      <c r="K901" s="96"/>
      <c r="L901" s="96"/>
      <c r="M901" s="96"/>
      <c r="N901" s="96"/>
      <c r="O901" s="96"/>
      <c r="P901" s="96"/>
      <c r="Q901" s="96"/>
      <c r="R901" s="96"/>
      <c r="S901" s="96"/>
      <c r="T901" s="96"/>
      <c r="U901" s="96"/>
      <c r="V901" s="96"/>
      <c r="W901" s="96"/>
      <c r="X901" s="96"/>
      <c r="Y901" s="96"/>
      <c r="Z901" s="96"/>
      <c r="AA901" s="96"/>
      <c r="AB901" s="96"/>
      <c r="AC901" s="96"/>
      <c r="AD901" s="96"/>
      <c r="AE901" s="96"/>
      <c r="AF901" s="96"/>
      <c r="AG901" s="96"/>
      <c r="AH901" s="96"/>
      <c r="AI901" s="96"/>
      <c r="AJ901" s="96"/>
      <c r="AK901" s="96"/>
      <c r="AL901" s="96"/>
      <c r="AM901" s="262"/>
      <c r="AN901" s="96"/>
      <c r="AO901" s="264"/>
      <c r="AP901" s="96"/>
      <c r="AQ901" s="96"/>
      <c r="AR901" s="96"/>
      <c r="AS901" s="96"/>
      <c r="AT901" s="96"/>
      <c r="AU901" s="96"/>
      <c r="AV901" s="96"/>
      <c r="AW901" s="96"/>
      <c r="AX901" s="96"/>
      <c r="AY901" s="96"/>
      <c r="AZ901" s="96"/>
      <c r="BA901" s="96"/>
      <c r="BB901" s="96"/>
      <c r="BC901" s="96"/>
      <c r="BD901" s="96"/>
      <c r="BE901" s="96"/>
      <c r="BF901" s="96"/>
      <c r="BG901" s="96"/>
      <c r="BH901" s="96"/>
      <c r="BI901" s="96"/>
      <c r="BJ901" s="96"/>
      <c r="BK901" s="96"/>
      <c r="BL901" s="96"/>
      <c r="BM901" s="96"/>
      <c r="BN901" s="96"/>
      <c r="BO901" s="96"/>
      <c r="BP901" s="96"/>
      <c r="BQ901" s="96"/>
      <c r="BR901" s="96"/>
      <c r="BS901" s="96"/>
      <c r="BT901" s="96"/>
      <c r="BU901" s="96"/>
      <c r="BV901" s="96"/>
      <c r="BW901" s="96"/>
      <c r="BX901" s="96"/>
      <c r="BY901" s="96"/>
      <c r="BZ901" s="96"/>
      <c r="CA901" s="96"/>
      <c r="CB901" s="96"/>
      <c r="CC901" s="96"/>
      <c r="CD901" s="96"/>
      <c r="CE901" s="96"/>
      <c r="CF901" s="96"/>
    </row>
    <row r="902" spans="1:84" ht="13.2">
      <c r="A902" s="96"/>
      <c r="B902" s="96"/>
      <c r="C902" s="96"/>
      <c r="D902" s="96"/>
      <c r="E902" s="96"/>
      <c r="F902" s="124"/>
      <c r="G902" s="96"/>
      <c r="H902" s="96"/>
      <c r="I902" s="96"/>
      <c r="J902" s="96"/>
      <c r="K902" s="96"/>
      <c r="L902" s="96"/>
      <c r="M902" s="96"/>
      <c r="N902" s="96"/>
      <c r="O902" s="96"/>
      <c r="P902" s="96"/>
      <c r="Q902" s="96"/>
      <c r="R902" s="96"/>
      <c r="S902" s="96"/>
      <c r="T902" s="96"/>
      <c r="U902" s="96"/>
      <c r="V902" s="96"/>
      <c r="W902" s="96"/>
      <c r="X902" s="96"/>
      <c r="Y902" s="96"/>
      <c r="Z902" s="96"/>
      <c r="AA902" s="96"/>
      <c r="AB902" s="96"/>
      <c r="AC902" s="96"/>
      <c r="AD902" s="96"/>
      <c r="AE902" s="96"/>
      <c r="AF902" s="96"/>
      <c r="AG902" s="96"/>
      <c r="AH902" s="96"/>
      <c r="AI902" s="96"/>
      <c r="AJ902" s="96"/>
      <c r="AK902" s="96"/>
      <c r="AL902" s="96"/>
      <c r="AM902" s="262"/>
      <c r="AN902" s="96"/>
      <c r="AO902" s="264"/>
      <c r="AP902" s="96"/>
      <c r="AQ902" s="96"/>
      <c r="AR902" s="96"/>
      <c r="AS902" s="96"/>
      <c r="AT902" s="96"/>
      <c r="AU902" s="96"/>
      <c r="AV902" s="96"/>
      <c r="AW902" s="96"/>
      <c r="AX902" s="96"/>
      <c r="AY902" s="96"/>
      <c r="AZ902" s="96"/>
      <c r="BA902" s="96"/>
      <c r="BB902" s="96"/>
      <c r="BC902" s="96"/>
      <c r="BD902" s="96"/>
      <c r="BE902" s="96"/>
      <c r="BF902" s="96"/>
      <c r="BG902" s="96"/>
      <c r="BH902" s="96"/>
      <c r="BI902" s="96"/>
      <c r="BJ902" s="96"/>
      <c r="BK902" s="96"/>
      <c r="BL902" s="96"/>
      <c r="BM902" s="96"/>
      <c r="BN902" s="96"/>
      <c r="BO902" s="96"/>
      <c r="BP902" s="96"/>
      <c r="BQ902" s="96"/>
      <c r="BR902" s="96"/>
      <c r="BS902" s="96"/>
      <c r="BT902" s="96"/>
      <c r="BU902" s="96"/>
      <c r="BV902" s="96"/>
      <c r="BW902" s="96"/>
      <c r="BX902" s="96"/>
      <c r="BY902" s="96"/>
      <c r="BZ902" s="96"/>
      <c r="CA902" s="96"/>
      <c r="CB902" s="96"/>
      <c r="CC902" s="96"/>
      <c r="CD902" s="96"/>
      <c r="CE902" s="96"/>
      <c r="CF902" s="96"/>
    </row>
    <row r="903" spans="1:84" ht="13.2">
      <c r="A903" s="96"/>
      <c r="B903" s="96"/>
      <c r="C903" s="96"/>
      <c r="D903" s="96"/>
      <c r="E903" s="96"/>
      <c r="F903" s="124"/>
      <c r="G903" s="96"/>
      <c r="H903" s="96"/>
      <c r="I903" s="96"/>
      <c r="J903" s="96"/>
      <c r="K903" s="96"/>
      <c r="L903" s="96"/>
      <c r="M903" s="96"/>
      <c r="N903" s="96"/>
      <c r="O903" s="96"/>
      <c r="P903" s="96"/>
      <c r="Q903" s="96"/>
      <c r="R903" s="96"/>
      <c r="S903" s="96"/>
      <c r="T903" s="96"/>
      <c r="U903" s="96"/>
      <c r="V903" s="96"/>
      <c r="W903" s="96"/>
      <c r="X903" s="96"/>
      <c r="Y903" s="96"/>
      <c r="Z903" s="96"/>
      <c r="AA903" s="96"/>
      <c r="AB903" s="96"/>
      <c r="AC903" s="96"/>
      <c r="AD903" s="96"/>
      <c r="AE903" s="96"/>
      <c r="AF903" s="96"/>
      <c r="AG903" s="96"/>
      <c r="AH903" s="96"/>
      <c r="AI903" s="96"/>
      <c r="AJ903" s="96"/>
      <c r="AK903" s="96"/>
      <c r="AL903" s="96"/>
      <c r="AM903" s="262"/>
      <c r="AN903" s="96"/>
      <c r="AO903" s="264"/>
      <c r="AP903" s="96"/>
      <c r="AQ903" s="96"/>
      <c r="AR903" s="96"/>
      <c r="AS903" s="96"/>
      <c r="AT903" s="96"/>
      <c r="AU903" s="96"/>
      <c r="AV903" s="96"/>
      <c r="AW903" s="96"/>
      <c r="AX903" s="96"/>
      <c r="AY903" s="96"/>
      <c r="AZ903" s="96"/>
      <c r="BA903" s="96"/>
      <c r="BB903" s="96"/>
      <c r="BC903" s="96"/>
      <c r="BD903" s="96"/>
      <c r="BE903" s="96"/>
      <c r="BF903" s="96"/>
      <c r="BG903" s="96"/>
      <c r="BH903" s="96"/>
      <c r="BI903" s="96"/>
      <c r="BJ903" s="96"/>
      <c r="BK903" s="96"/>
      <c r="BL903" s="96"/>
      <c r="BM903" s="96"/>
      <c r="BN903" s="96"/>
      <c r="BO903" s="96"/>
      <c r="BP903" s="96"/>
      <c r="BQ903" s="96"/>
      <c r="BR903" s="96"/>
      <c r="BS903" s="96"/>
      <c r="BT903" s="96"/>
      <c r="BU903" s="96"/>
      <c r="BV903" s="96"/>
      <c r="BW903" s="96"/>
      <c r="BX903" s="96"/>
      <c r="BY903" s="96"/>
      <c r="BZ903" s="96"/>
      <c r="CA903" s="96"/>
      <c r="CB903" s="96"/>
      <c r="CC903" s="96"/>
      <c r="CD903" s="96"/>
      <c r="CE903" s="96"/>
      <c r="CF903" s="96"/>
    </row>
    <row r="904" spans="1:84" ht="13.2">
      <c r="A904" s="96"/>
      <c r="B904" s="96"/>
      <c r="C904" s="96"/>
      <c r="D904" s="96"/>
      <c r="E904" s="96"/>
      <c r="F904" s="124"/>
      <c r="G904" s="96"/>
      <c r="H904" s="96"/>
      <c r="I904" s="96"/>
      <c r="J904" s="96"/>
      <c r="K904" s="96"/>
      <c r="L904" s="96"/>
      <c r="M904" s="96"/>
      <c r="N904" s="96"/>
      <c r="O904" s="96"/>
      <c r="P904" s="96"/>
      <c r="Q904" s="96"/>
      <c r="R904" s="96"/>
      <c r="S904" s="96"/>
      <c r="T904" s="96"/>
      <c r="U904" s="96"/>
      <c r="V904" s="96"/>
      <c r="W904" s="96"/>
      <c r="X904" s="96"/>
      <c r="Y904" s="96"/>
      <c r="Z904" s="96"/>
      <c r="AA904" s="96"/>
      <c r="AB904" s="96"/>
      <c r="AC904" s="96"/>
      <c r="AD904" s="96"/>
      <c r="AE904" s="96"/>
      <c r="AF904" s="96"/>
      <c r="AG904" s="96"/>
      <c r="AH904" s="96"/>
      <c r="AI904" s="96"/>
      <c r="AJ904" s="96"/>
      <c r="AK904" s="96"/>
      <c r="AL904" s="96"/>
      <c r="AM904" s="262"/>
      <c r="AN904" s="96"/>
      <c r="AO904" s="264"/>
      <c r="AP904" s="96"/>
      <c r="AQ904" s="96"/>
      <c r="AR904" s="96"/>
      <c r="AS904" s="96"/>
      <c r="AT904" s="96"/>
      <c r="AU904" s="96"/>
      <c r="AV904" s="96"/>
      <c r="AW904" s="96"/>
      <c r="AX904" s="96"/>
      <c r="AY904" s="96"/>
      <c r="AZ904" s="96"/>
      <c r="BA904" s="96"/>
      <c r="BB904" s="96"/>
      <c r="BC904" s="96"/>
      <c r="BD904" s="96"/>
      <c r="BE904" s="96"/>
      <c r="BF904" s="96"/>
      <c r="BG904" s="96"/>
      <c r="BH904" s="96"/>
      <c r="BI904" s="96"/>
      <c r="BJ904" s="96"/>
      <c r="BK904" s="96"/>
      <c r="BL904" s="96"/>
      <c r="BM904" s="96"/>
      <c r="BN904" s="96"/>
      <c r="BO904" s="96"/>
      <c r="BP904" s="96"/>
      <c r="BQ904" s="96"/>
      <c r="BR904" s="96"/>
      <c r="BS904" s="96"/>
      <c r="BT904" s="96"/>
      <c r="BU904" s="96"/>
      <c r="BV904" s="96"/>
      <c r="BW904" s="96"/>
      <c r="BX904" s="96"/>
      <c r="BY904" s="96"/>
      <c r="BZ904" s="96"/>
      <c r="CA904" s="96"/>
      <c r="CB904" s="96"/>
      <c r="CC904" s="96"/>
      <c r="CD904" s="96"/>
      <c r="CE904" s="96"/>
      <c r="CF904" s="96"/>
    </row>
    <row r="905" spans="1:84" ht="13.2">
      <c r="A905" s="96"/>
      <c r="B905" s="96"/>
      <c r="C905" s="96"/>
      <c r="D905" s="96"/>
      <c r="E905" s="96"/>
      <c r="F905" s="124"/>
      <c r="G905" s="96"/>
      <c r="H905" s="96"/>
      <c r="I905" s="96"/>
      <c r="J905" s="96"/>
      <c r="K905" s="96"/>
      <c r="L905" s="96"/>
      <c r="M905" s="96"/>
      <c r="N905" s="96"/>
      <c r="O905" s="96"/>
      <c r="P905" s="96"/>
      <c r="Q905" s="96"/>
      <c r="R905" s="96"/>
      <c r="S905" s="96"/>
      <c r="T905" s="96"/>
      <c r="U905" s="96"/>
      <c r="V905" s="96"/>
      <c r="W905" s="96"/>
      <c r="X905" s="96"/>
      <c r="Y905" s="96"/>
      <c r="Z905" s="96"/>
      <c r="AA905" s="96"/>
      <c r="AB905" s="96"/>
      <c r="AC905" s="96"/>
      <c r="AD905" s="96"/>
      <c r="AE905" s="96"/>
      <c r="AF905" s="96"/>
      <c r="AG905" s="96"/>
      <c r="AH905" s="96"/>
      <c r="AI905" s="96"/>
      <c r="AJ905" s="96"/>
      <c r="AK905" s="96"/>
      <c r="AL905" s="96"/>
      <c r="AM905" s="262"/>
      <c r="AN905" s="96"/>
      <c r="AO905" s="264"/>
      <c r="AP905" s="96"/>
      <c r="AQ905" s="96"/>
      <c r="AR905" s="96"/>
      <c r="AS905" s="96"/>
      <c r="AT905" s="96"/>
      <c r="AU905" s="96"/>
      <c r="AV905" s="96"/>
      <c r="AW905" s="96"/>
      <c r="AX905" s="96"/>
      <c r="AY905" s="96"/>
      <c r="AZ905" s="96"/>
      <c r="BA905" s="96"/>
      <c r="BB905" s="96"/>
      <c r="BC905" s="96"/>
      <c r="BD905" s="96"/>
      <c r="BE905" s="96"/>
      <c r="BF905" s="96"/>
      <c r="BG905" s="96"/>
      <c r="BH905" s="96"/>
      <c r="BI905" s="96"/>
      <c r="BJ905" s="96"/>
      <c r="BK905" s="96"/>
      <c r="BL905" s="96"/>
      <c r="BM905" s="96"/>
      <c r="BN905" s="96"/>
      <c r="BO905" s="96"/>
      <c r="BP905" s="96"/>
      <c r="BQ905" s="96"/>
      <c r="BR905" s="96"/>
      <c r="BS905" s="96"/>
      <c r="BT905" s="96"/>
      <c r="BU905" s="96"/>
      <c r="BV905" s="96"/>
      <c r="BW905" s="96"/>
      <c r="BX905" s="96"/>
      <c r="BY905" s="96"/>
      <c r="BZ905" s="96"/>
      <c r="CA905" s="96"/>
      <c r="CB905" s="96"/>
      <c r="CC905" s="96"/>
      <c r="CD905" s="96"/>
      <c r="CE905" s="96"/>
      <c r="CF905" s="96"/>
    </row>
    <row r="906" spans="1:84" ht="13.2">
      <c r="A906" s="96"/>
      <c r="B906" s="96"/>
      <c r="C906" s="96"/>
      <c r="D906" s="96"/>
      <c r="E906" s="96"/>
      <c r="F906" s="124"/>
      <c r="G906" s="96"/>
      <c r="H906" s="96"/>
      <c r="I906" s="96"/>
      <c r="J906" s="96"/>
      <c r="K906" s="96"/>
      <c r="L906" s="96"/>
      <c r="M906" s="96"/>
      <c r="N906" s="96"/>
      <c r="O906" s="96"/>
      <c r="P906" s="96"/>
      <c r="Q906" s="96"/>
      <c r="R906" s="96"/>
      <c r="S906" s="96"/>
      <c r="T906" s="96"/>
      <c r="U906" s="96"/>
      <c r="V906" s="96"/>
      <c r="W906" s="96"/>
      <c r="X906" s="96"/>
      <c r="Y906" s="96"/>
      <c r="Z906" s="96"/>
      <c r="AA906" s="96"/>
      <c r="AB906" s="96"/>
      <c r="AC906" s="96"/>
      <c r="AD906" s="96"/>
      <c r="AE906" s="96"/>
      <c r="AF906" s="96"/>
      <c r="AG906" s="96"/>
      <c r="AH906" s="96"/>
      <c r="AI906" s="96"/>
      <c r="AJ906" s="96"/>
      <c r="AK906" s="96"/>
      <c r="AL906" s="96"/>
      <c r="AM906" s="262"/>
      <c r="AN906" s="96"/>
      <c r="AO906" s="264"/>
      <c r="AP906" s="96"/>
      <c r="AQ906" s="96"/>
      <c r="AR906" s="96"/>
      <c r="AS906" s="96"/>
      <c r="AT906" s="96"/>
      <c r="AU906" s="96"/>
      <c r="AV906" s="96"/>
      <c r="AW906" s="96"/>
      <c r="AX906" s="96"/>
      <c r="AY906" s="96"/>
      <c r="AZ906" s="96"/>
      <c r="BA906" s="96"/>
      <c r="BB906" s="96"/>
      <c r="BC906" s="96"/>
      <c r="BD906" s="96"/>
      <c r="BE906" s="96"/>
      <c r="BF906" s="96"/>
      <c r="BG906" s="96"/>
      <c r="BH906" s="96"/>
      <c r="BI906" s="96"/>
      <c r="BJ906" s="96"/>
      <c r="BK906" s="96"/>
      <c r="BL906" s="96"/>
      <c r="BM906" s="96"/>
      <c r="BN906" s="96"/>
      <c r="BO906" s="96"/>
      <c r="BP906" s="96"/>
      <c r="BQ906" s="96"/>
      <c r="BR906" s="96"/>
      <c r="BS906" s="96"/>
      <c r="BT906" s="96"/>
      <c r="BU906" s="96"/>
      <c r="BV906" s="96"/>
      <c r="BW906" s="96"/>
      <c r="BX906" s="96"/>
      <c r="BY906" s="96"/>
      <c r="BZ906" s="96"/>
      <c r="CA906" s="96"/>
      <c r="CB906" s="96"/>
      <c r="CC906" s="96"/>
      <c r="CD906" s="96"/>
      <c r="CE906" s="96"/>
      <c r="CF906" s="96"/>
    </row>
    <row r="907" spans="1:84" ht="13.2">
      <c r="A907" s="96"/>
      <c r="B907" s="96"/>
      <c r="C907" s="96"/>
      <c r="D907" s="96"/>
      <c r="E907" s="96"/>
      <c r="F907" s="124"/>
      <c r="G907" s="96"/>
      <c r="H907" s="96"/>
      <c r="I907" s="96"/>
      <c r="J907" s="96"/>
      <c r="K907" s="96"/>
      <c r="L907" s="96"/>
      <c r="M907" s="96"/>
      <c r="N907" s="96"/>
      <c r="O907" s="96"/>
      <c r="P907" s="96"/>
      <c r="Q907" s="96"/>
      <c r="R907" s="96"/>
      <c r="S907" s="96"/>
      <c r="T907" s="96"/>
      <c r="U907" s="96"/>
      <c r="V907" s="96"/>
      <c r="W907" s="96"/>
      <c r="X907" s="96"/>
      <c r="Y907" s="96"/>
      <c r="Z907" s="96"/>
      <c r="AA907" s="96"/>
      <c r="AB907" s="96"/>
      <c r="AC907" s="96"/>
      <c r="AD907" s="96"/>
      <c r="AE907" s="96"/>
      <c r="AF907" s="96"/>
      <c r="AG907" s="96"/>
      <c r="AH907" s="96"/>
      <c r="AI907" s="96"/>
      <c r="AJ907" s="96"/>
      <c r="AK907" s="96"/>
      <c r="AL907" s="96"/>
      <c r="AM907" s="262"/>
      <c r="AN907" s="96"/>
      <c r="AO907" s="264"/>
      <c r="AP907" s="96"/>
      <c r="AQ907" s="96"/>
      <c r="AR907" s="96"/>
      <c r="AS907" s="96"/>
      <c r="AT907" s="96"/>
      <c r="AU907" s="96"/>
      <c r="AV907" s="96"/>
      <c r="AW907" s="96"/>
      <c r="AX907" s="96"/>
      <c r="AY907" s="96"/>
      <c r="AZ907" s="96"/>
      <c r="BA907" s="96"/>
      <c r="BB907" s="96"/>
      <c r="BC907" s="96"/>
      <c r="BD907" s="96"/>
      <c r="BE907" s="96"/>
      <c r="BF907" s="96"/>
      <c r="BG907" s="96"/>
      <c r="BH907" s="96"/>
      <c r="BI907" s="96"/>
      <c r="BJ907" s="96"/>
      <c r="BK907" s="96"/>
      <c r="BL907" s="96"/>
      <c r="BM907" s="96"/>
      <c r="BN907" s="96"/>
      <c r="BO907" s="96"/>
      <c r="BP907" s="96"/>
      <c r="BQ907" s="96"/>
      <c r="BR907" s="96"/>
      <c r="BS907" s="96"/>
      <c r="BT907" s="96"/>
      <c r="BU907" s="96"/>
      <c r="BV907" s="96"/>
      <c r="BW907" s="96"/>
      <c r="BX907" s="96"/>
      <c r="BY907" s="96"/>
      <c r="BZ907" s="96"/>
      <c r="CA907" s="96"/>
      <c r="CB907" s="96"/>
      <c r="CC907" s="96"/>
      <c r="CD907" s="96"/>
      <c r="CE907" s="96"/>
      <c r="CF907" s="96"/>
    </row>
    <row r="908" spans="1:84" ht="13.2">
      <c r="A908" s="96"/>
      <c r="B908" s="96"/>
      <c r="C908" s="96"/>
      <c r="D908" s="96"/>
      <c r="E908" s="96"/>
      <c r="F908" s="124"/>
      <c r="G908" s="96"/>
      <c r="H908" s="96"/>
      <c r="I908" s="96"/>
      <c r="J908" s="96"/>
      <c r="K908" s="96"/>
      <c r="L908" s="96"/>
      <c r="M908" s="96"/>
      <c r="N908" s="96"/>
      <c r="O908" s="96"/>
      <c r="P908" s="96"/>
      <c r="Q908" s="96"/>
      <c r="R908" s="96"/>
      <c r="S908" s="96"/>
      <c r="T908" s="96"/>
      <c r="U908" s="96"/>
      <c r="V908" s="96"/>
      <c r="W908" s="96"/>
      <c r="X908" s="96"/>
      <c r="Y908" s="96"/>
      <c r="Z908" s="96"/>
      <c r="AA908" s="96"/>
      <c r="AB908" s="96"/>
      <c r="AC908" s="96"/>
      <c r="AD908" s="96"/>
      <c r="AE908" s="96"/>
      <c r="AF908" s="96"/>
      <c r="AG908" s="96"/>
      <c r="AH908" s="96"/>
      <c r="AI908" s="96"/>
      <c r="AJ908" s="96"/>
      <c r="AK908" s="96"/>
      <c r="AL908" s="96"/>
      <c r="AM908" s="262"/>
      <c r="AN908" s="96"/>
      <c r="AO908" s="264"/>
      <c r="AP908" s="96"/>
      <c r="AQ908" s="96"/>
      <c r="AR908" s="96"/>
      <c r="AS908" s="96"/>
      <c r="AT908" s="96"/>
      <c r="AU908" s="96"/>
      <c r="AV908" s="96"/>
      <c r="AW908" s="96"/>
      <c r="AX908" s="96"/>
      <c r="AY908" s="96"/>
      <c r="AZ908" s="96"/>
      <c r="BA908" s="96"/>
      <c r="BB908" s="96"/>
      <c r="BC908" s="96"/>
      <c r="BD908" s="96"/>
      <c r="BE908" s="96"/>
      <c r="BF908" s="96"/>
      <c r="BG908" s="96"/>
      <c r="BH908" s="96"/>
      <c r="BI908" s="96"/>
      <c r="BJ908" s="96"/>
      <c r="BK908" s="96"/>
      <c r="BL908" s="96"/>
      <c r="BM908" s="96"/>
      <c r="BN908" s="96"/>
      <c r="BO908" s="96"/>
      <c r="BP908" s="96"/>
      <c r="BQ908" s="96"/>
      <c r="BR908" s="96"/>
      <c r="BS908" s="96"/>
      <c r="BT908" s="96"/>
      <c r="BU908" s="96"/>
      <c r="BV908" s="96"/>
      <c r="BW908" s="96"/>
      <c r="BX908" s="96"/>
      <c r="BY908" s="96"/>
      <c r="BZ908" s="96"/>
      <c r="CA908" s="96"/>
      <c r="CB908" s="96"/>
      <c r="CC908" s="96"/>
      <c r="CD908" s="96"/>
      <c r="CE908" s="96"/>
      <c r="CF908" s="96"/>
    </row>
    <row r="909" spans="1:84" ht="13.2">
      <c r="A909" s="96"/>
      <c r="B909" s="96"/>
      <c r="C909" s="96"/>
      <c r="D909" s="96"/>
      <c r="E909" s="96"/>
      <c r="F909" s="124"/>
      <c r="G909" s="96"/>
      <c r="H909" s="96"/>
      <c r="I909" s="96"/>
      <c r="J909" s="96"/>
      <c r="K909" s="96"/>
      <c r="L909" s="96"/>
      <c r="M909" s="96"/>
      <c r="N909" s="96"/>
      <c r="O909" s="96"/>
      <c r="P909" s="96"/>
      <c r="Q909" s="96"/>
      <c r="R909" s="96"/>
      <c r="S909" s="96"/>
      <c r="T909" s="96"/>
      <c r="U909" s="96"/>
      <c r="V909" s="96"/>
      <c r="W909" s="96"/>
      <c r="X909" s="96"/>
      <c r="Y909" s="96"/>
      <c r="Z909" s="96"/>
      <c r="AA909" s="96"/>
      <c r="AB909" s="96"/>
      <c r="AC909" s="96"/>
      <c r="AD909" s="96"/>
      <c r="AE909" s="96"/>
      <c r="AF909" s="96"/>
      <c r="AG909" s="96"/>
      <c r="AH909" s="96"/>
      <c r="AI909" s="96"/>
      <c r="AJ909" s="96"/>
      <c r="AK909" s="96"/>
      <c r="AL909" s="96"/>
      <c r="AM909" s="262"/>
      <c r="AN909" s="96"/>
      <c r="AO909" s="264"/>
      <c r="AP909" s="96"/>
      <c r="AQ909" s="96"/>
      <c r="AR909" s="96"/>
      <c r="AS909" s="96"/>
      <c r="AT909" s="96"/>
      <c r="AU909" s="96"/>
      <c r="AV909" s="96"/>
      <c r="AW909" s="96"/>
      <c r="AX909" s="96"/>
      <c r="AY909" s="96"/>
      <c r="AZ909" s="96"/>
      <c r="BA909" s="96"/>
      <c r="BB909" s="96"/>
      <c r="BC909" s="96"/>
      <c r="BD909" s="96"/>
      <c r="BE909" s="96"/>
      <c r="BF909" s="96"/>
      <c r="BG909" s="96"/>
      <c r="BH909" s="96"/>
      <c r="BI909" s="96"/>
      <c r="BJ909" s="96"/>
      <c r="BK909" s="96"/>
      <c r="BL909" s="96"/>
      <c r="BM909" s="96"/>
      <c r="BN909" s="96"/>
      <c r="BO909" s="96"/>
      <c r="BP909" s="96"/>
      <c r="BQ909" s="96"/>
      <c r="BR909" s="96"/>
      <c r="BS909" s="96"/>
      <c r="BT909" s="96"/>
      <c r="BU909" s="96"/>
      <c r="BV909" s="96"/>
      <c r="BW909" s="96"/>
      <c r="BX909" s="96"/>
      <c r="BY909" s="96"/>
      <c r="BZ909" s="96"/>
      <c r="CA909" s="96"/>
      <c r="CB909" s="96"/>
      <c r="CC909" s="96"/>
      <c r="CD909" s="96"/>
      <c r="CE909" s="96"/>
      <c r="CF909" s="96"/>
    </row>
    <row r="910" spans="1:84" ht="13.2">
      <c r="A910" s="96"/>
      <c r="B910" s="96"/>
      <c r="C910" s="96"/>
      <c r="D910" s="96"/>
      <c r="E910" s="96"/>
      <c r="F910" s="124"/>
      <c r="G910" s="96"/>
      <c r="H910" s="96"/>
      <c r="I910" s="96"/>
      <c r="J910" s="96"/>
      <c r="K910" s="96"/>
      <c r="L910" s="96"/>
      <c r="M910" s="96"/>
      <c r="N910" s="96"/>
      <c r="O910" s="96"/>
      <c r="P910" s="96"/>
      <c r="Q910" s="96"/>
      <c r="R910" s="96"/>
      <c r="S910" s="96"/>
      <c r="T910" s="96"/>
      <c r="U910" s="96"/>
      <c r="V910" s="96"/>
      <c r="W910" s="96"/>
      <c r="X910" s="96"/>
      <c r="Y910" s="96"/>
      <c r="Z910" s="96"/>
      <c r="AA910" s="96"/>
      <c r="AB910" s="96"/>
      <c r="AC910" s="96"/>
      <c r="AD910" s="96"/>
      <c r="AE910" s="96"/>
      <c r="AF910" s="96"/>
      <c r="AG910" s="96"/>
      <c r="AH910" s="96"/>
      <c r="AI910" s="96"/>
      <c r="AJ910" s="96"/>
      <c r="AK910" s="96"/>
      <c r="AL910" s="96"/>
      <c r="AM910" s="262"/>
      <c r="AN910" s="96"/>
      <c r="AO910" s="264"/>
      <c r="AP910" s="96"/>
      <c r="AQ910" s="96"/>
      <c r="AR910" s="96"/>
      <c r="AS910" s="96"/>
      <c r="AT910" s="96"/>
      <c r="AU910" s="96"/>
      <c r="AV910" s="96"/>
      <c r="AW910" s="96"/>
      <c r="AX910" s="96"/>
      <c r="AY910" s="96"/>
      <c r="AZ910" s="96"/>
      <c r="BA910" s="96"/>
      <c r="BB910" s="96"/>
      <c r="BC910" s="96"/>
      <c r="BD910" s="96"/>
      <c r="BE910" s="96"/>
      <c r="BF910" s="96"/>
      <c r="BG910" s="96"/>
      <c r="BH910" s="96"/>
      <c r="BI910" s="96"/>
      <c r="BJ910" s="96"/>
      <c r="BK910" s="96"/>
      <c r="BL910" s="96"/>
      <c r="BM910" s="96"/>
      <c r="BN910" s="96"/>
      <c r="BO910" s="96"/>
      <c r="BP910" s="96"/>
      <c r="BQ910" s="96"/>
      <c r="BR910" s="96"/>
      <c r="BS910" s="96"/>
      <c r="BT910" s="96"/>
      <c r="BU910" s="96"/>
      <c r="BV910" s="96"/>
      <c r="BW910" s="96"/>
      <c r="BX910" s="96"/>
      <c r="BY910" s="96"/>
      <c r="BZ910" s="96"/>
      <c r="CA910" s="96"/>
      <c r="CB910" s="96"/>
      <c r="CC910" s="96"/>
      <c r="CD910" s="96"/>
      <c r="CE910" s="96"/>
      <c r="CF910" s="96"/>
    </row>
    <row r="911" spans="1:84" ht="13.2">
      <c r="A911" s="96"/>
      <c r="B911" s="96"/>
      <c r="C911" s="96"/>
      <c r="D911" s="96"/>
      <c r="E911" s="96"/>
      <c r="F911" s="124"/>
      <c r="G911" s="96"/>
      <c r="H911" s="96"/>
      <c r="I911" s="96"/>
      <c r="J911" s="96"/>
      <c r="K911" s="96"/>
      <c r="L911" s="96"/>
      <c r="M911" s="96"/>
      <c r="N911" s="96"/>
      <c r="O911" s="96"/>
      <c r="P911" s="96"/>
      <c r="Q911" s="96"/>
      <c r="R911" s="96"/>
      <c r="S911" s="96"/>
      <c r="T911" s="96"/>
      <c r="U911" s="96"/>
      <c r="V911" s="96"/>
      <c r="W911" s="96"/>
      <c r="X911" s="96"/>
      <c r="Y911" s="96"/>
      <c r="Z911" s="96"/>
      <c r="AA911" s="96"/>
      <c r="AB911" s="96"/>
      <c r="AC911" s="96"/>
      <c r="AD911" s="96"/>
      <c r="AE911" s="96"/>
      <c r="AF911" s="96"/>
      <c r="AG911" s="96"/>
      <c r="AH911" s="96"/>
      <c r="AI911" s="96"/>
      <c r="AJ911" s="96"/>
      <c r="AK911" s="96"/>
      <c r="AL911" s="96"/>
      <c r="AM911" s="262"/>
      <c r="AN911" s="96"/>
      <c r="AO911" s="264"/>
      <c r="AP911" s="96"/>
      <c r="AQ911" s="96"/>
      <c r="AR911" s="96"/>
      <c r="AS911" s="96"/>
      <c r="AT911" s="96"/>
      <c r="AU911" s="96"/>
      <c r="AV911" s="96"/>
      <c r="AW911" s="96"/>
      <c r="AX911" s="96"/>
      <c r="AY911" s="96"/>
      <c r="AZ911" s="96"/>
      <c r="BA911" s="96"/>
      <c r="BB911" s="96"/>
      <c r="BC911" s="96"/>
      <c r="BD911" s="96"/>
      <c r="BE911" s="96"/>
      <c r="BF911" s="96"/>
      <c r="BG911" s="96"/>
      <c r="BH911" s="96"/>
      <c r="BI911" s="96"/>
      <c r="BJ911" s="96"/>
      <c r="BK911" s="96"/>
      <c r="BL911" s="96"/>
      <c r="BM911" s="96"/>
      <c r="BN911" s="96"/>
      <c r="BO911" s="96"/>
      <c r="BP911" s="96"/>
      <c r="BQ911" s="96"/>
      <c r="BR911" s="96"/>
      <c r="BS911" s="96"/>
      <c r="BT911" s="96"/>
      <c r="BU911" s="96"/>
      <c r="BV911" s="96"/>
      <c r="BW911" s="96"/>
      <c r="BX911" s="96"/>
      <c r="BY911" s="96"/>
      <c r="BZ911" s="96"/>
      <c r="CA911" s="96"/>
      <c r="CB911" s="96"/>
      <c r="CC911" s="96"/>
      <c r="CD911" s="96"/>
      <c r="CE911" s="96"/>
      <c r="CF911" s="96"/>
    </row>
    <row r="912" spans="1:84" ht="13.2">
      <c r="A912" s="96"/>
      <c r="B912" s="96"/>
      <c r="C912" s="96"/>
      <c r="D912" s="96"/>
      <c r="E912" s="96"/>
      <c r="F912" s="124"/>
      <c r="G912" s="96"/>
      <c r="H912" s="96"/>
      <c r="I912" s="96"/>
      <c r="J912" s="96"/>
      <c r="K912" s="96"/>
      <c r="L912" s="96"/>
      <c r="M912" s="96"/>
      <c r="N912" s="96"/>
      <c r="O912" s="96"/>
      <c r="P912" s="96"/>
      <c r="Q912" s="96"/>
      <c r="R912" s="96"/>
      <c r="S912" s="96"/>
      <c r="T912" s="96"/>
      <c r="U912" s="96"/>
      <c r="V912" s="96"/>
      <c r="W912" s="96"/>
      <c r="X912" s="96"/>
      <c r="Y912" s="96"/>
      <c r="Z912" s="96"/>
      <c r="AA912" s="96"/>
      <c r="AB912" s="96"/>
      <c r="AC912" s="96"/>
      <c r="AD912" s="96"/>
      <c r="AE912" s="96"/>
      <c r="AF912" s="96"/>
      <c r="AG912" s="96"/>
      <c r="AH912" s="96"/>
      <c r="AI912" s="96"/>
      <c r="AJ912" s="96"/>
      <c r="AK912" s="96"/>
      <c r="AL912" s="96"/>
      <c r="AM912" s="262"/>
      <c r="AN912" s="96"/>
      <c r="AO912" s="264"/>
      <c r="AP912" s="96"/>
      <c r="AQ912" s="96"/>
      <c r="AR912" s="96"/>
      <c r="AS912" s="96"/>
      <c r="AT912" s="96"/>
      <c r="AU912" s="96"/>
      <c r="AV912" s="96"/>
      <c r="AW912" s="96"/>
      <c r="AX912" s="96"/>
      <c r="AY912" s="96"/>
      <c r="AZ912" s="96"/>
      <c r="BA912" s="96"/>
      <c r="BB912" s="96"/>
      <c r="BC912" s="96"/>
      <c r="BD912" s="96"/>
      <c r="BE912" s="96"/>
      <c r="BF912" s="96"/>
      <c r="BG912" s="96"/>
      <c r="BH912" s="96"/>
      <c r="BI912" s="96"/>
      <c r="BJ912" s="96"/>
      <c r="BK912" s="96"/>
      <c r="BL912" s="96"/>
      <c r="BM912" s="96"/>
      <c r="BN912" s="96"/>
      <c r="BO912" s="96"/>
      <c r="BP912" s="96"/>
      <c r="BQ912" s="96"/>
      <c r="BR912" s="96"/>
      <c r="BS912" s="96"/>
      <c r="BT912" s="96"/>
      <c r="BU912" s="96"/>
      <c r="BV912" s="96"/>
      <c r="BW912" s="96"/>
      <c r="BX912" s="96"/>
      <c r="BY912" s="96"/>
      <c r="BZ912" s="96"/>
      <c r="CA912" s="96"/>
      <c r="CB912" s="96"/>
      <c r="CC912" s="96"/>
      <c r="CD912" s="96"/>
      <c r="CE912" s="96"/>
      <c r="CF912" s="96"/>
    </row>
    <row r="913" spans="1:84" ht="13.2">
      <c r="A913" s="96"/>
      <c r="B913" s="96"/>
      <c r="C913" s="96"/>
      <c r="D913" s="96"/>
      <c r="E913" s="96"/>
      <c r="F913" s="124"/>
      <c r="G913" s="96"/>
      <c r="H913" s="96"/>
      <c r="I913" s="96"/>
      <c r="J913" s="96"/>
      <c r="K913" s="96"/>
      <c r="L913" s="96"/>
      <c r="M913" s="96"/>
      <c r="N913" s="96"/>
      <c r="O913" s="96"/>
      <c r="P913" s="96"/>
      <c r="Q913" s="96"/>
      <c r="R913" s="96"/>
      <c r="S913" s="96"/>
      <c r="T913" s="96"/>
      <c r="U913" s="96"/>
      <c r="V913" s="96"/>
      <c r="W913" s="96"/>
      <c r="X913" s="96"/>
      <c r="Y913" s="96"/>
      <c r="Z913" s="96"/>
      <c r="AA913" s="96"/>
      <c r="AB913" s="96"/>
      <c r="AC913" s="96"/>
      <c r="AD913" s="96"/>
      <c r="AE913" s="96"/>
      <c r="AF913" s="96"/>
      <c r="AG913" s="96"/>
      <c r="AH913" s="96"/>
      <c r="AI913" s="96"/>
      <c r="AJ913" s="96"/>
      <c r="AK913" s="96"/>
      <c r="AL913" s="96"/>
      <c r="AM913" s="262"/>
      <c r="AN913" s="96"/>
      <c r="AO913" s="264"/>
      <c r="AP913" s="96"/>
      <c r="AQ913" s="96"/>
      <c r="AR913" s="96"/>
      <c r="AS913" s="96"/>
      <c r="AT913" s="96"/>
      <c r="AU913" s="96"/>
      <c r="AV913" s="96"/>
      <c r="AW913" s="96"/>
      <c r="AX913" s="96"/>
      <c r="AY913" s="96"/>
      <c r="AZ913" s="96"/>
      <c r="BA913" s="96"/>
      <c r="BB913" s="96"/>
      <c r="BC913" s="96"/>
      <c r="BD913" s="96"/>
      <c r="BE913" s="96"/>
      <c r="BF913" s="96"/>
      <c r="BG913" s="96"/>
      <c r="BH913" s="96"/>
      <c r="BI913" s="96"/>
      <c r="BJ913" s="96"/>
      <c r="BK913" s="96"/>
      <c r="BL913" s="96"/>
      <c r="BM913" s="96"/>
      <c r="BN913" s="96"/>
      <c r="BO913" s="96"/>
      <c r="BP913" s="96"/>
      <c r="BQ913" s="96"/>
      <c r="BR913" s="96"/>
      <c r="BS913" s="96"/>
      <c r="BT913" s="96"/>
      <c r="BU913" s="96"/>
      <c r="BV913" s="96"/>
      <c r="BW913" s="96"/>
      <c r="BX913" s="96"/>
      <c r="BY913" s="96"/>
      <c r="BZ913" s="96"/>
      <c r="CA913" s="96"/>
      <c r="CB913" s="96"/>
      <c r="CC913" s="96"/>
      <c r="CD913" s="96"/>
      <c r="CE913" s="96"/>
      <c r="CF913" s="96"/>
    </row>
    <row r="914" spans="1:84" ht="13.2">
      <c r="A914" s="96"/>
      <c r="B914" s="96"/>
      <c r="C914" s="96"/>
      <c r="D914" s="96"/>
      <c r="E914" s="96"/>
      <c r="F914" s="124"/>
      <c r="G914" s="96"/>
      <c r="H914" s="96"/>
      <c r="I914" s="96"/>
      <c r="J914" s="96"/>
      <c r="K914" s="96"/>
      <c r="L914" s="96"/>
      <c r="M914" s="96"/>
      <c r="N914" s="96"/>
      <c r="O914" s="96"/>
      <c r="P914" s="96"/>
      <c r="Q914" s="96"/>
      <c r="R914" s="96"/>
      <c r="S914" s="96"/>
      <c r="T914" s="96"/>
      <c r="U914" s="96"/>
      <c r="V914" s="96"/>
      <c r="W914" s="96"/>
      <c r="X914" s="96"/>
      <c r="Y914" s="96"/>
      <c r="Z914" s="96"/>
      <c r="AA914" s="96"/>
      <c r="AB914" s="96"/>
      <c r="AC914" s="96"/>
      <c r="AD914" s="96"/>
      <c r="AE914" s="96"/>
      <c r="AF914" s="96"/>
      <c r="AG914" s="96"/>
      <c r="AH914" s="96"/>
      <c r="AI914" s="96"/>
      <c r="AJ914" s="96"/>
      <c r="AK914" s="96"/>
      <c r="AL914" s="96"/>
      <c r="AM914" s="262"/>
      <c r="AN914" s="96"/>
      <c r="AO914" s="264"/>
      <c r="AP914" s="96"/>
      <c r="AQ914" s="96"/>
      <c r="AR914" s="96"/>
      <c r="AS914" s="96"/>
      <c r="AT914" s="96"/>
      <c r="AU914" s="96"/>
      <c r="AV914" s="96"/>
      <c r="AW914" s="96"/>
      <c r="AX914" s="96"/>
      <c r="AY914" s="96"/>
      <c r="AZ914" s="96"/>
      <c r="BA914" s="96"/>
      <c r="BB914" s="96"/>
      <c r="BC914" s="96"/>
      <c r="BD914" s="96"/>
      <c r="BE914" s="96"/>
      <c r="BF914" s="96"/>
      <c r="BG914" s="96"/>
      <c r="BH914" s="96"/>
      <c r="BI914" s="96"/>
      <c r="BJ914" s="96"/>
      <c r="BK914" s="96"/>
      <c r="BL914" s="96"/>
      <c r="BM914" s="96"/>
      <c r="BN914" s="96"/>
      <c r="BO914" s="96"/>
      <c r="BP914" s="96"/>
      <c r="BQ914" s="96"/>
      <c r="BR914" s="96"/>
      <c r="BS914" s="96"/>
      <c r="BT914" s="96"/>
      <c r="BU914" s="96"/>
      <c r="BV914" s="96"/>
      <c r="BW914" s="96"/>
      <c r="BX914" s="96"/>
      <c r="BY914" s="96"/>
      <c r="BZ914" s="96"/>
      <c r="CA914" s="96"/>
      <c r="CB914" s="96"/>
      <c r="CC914" s="96"/>
      <c r="CD914" s="96"/>
      <c r="CE914" s="96"/>
      <c r="CF914" s="96"/>
    </row>
    <row r="915" spans="1:84" ht="13.2">
      <c r="A915" s="96"/>
      <c r="B915" s="96"/>
      <c r="C915" s="96"/>
      <c r="D915" s="96"/>
      <c r="E915" s="96"/>
      <c r="F915" s="124"/>
      <c r="G915" s="96"/>
      <c r="H915" s="96"/>
      <c r="I915" s="96"/>
      <c r="J915" s="96"/>
      <c r="K915" s="96"/>
      <c r="L915" s="96"/>
      <c r="M915" s="96"/>
      <c r="N915" s="96"/>
      <c r="O915" s="96"/>
      <c r="P915" s="96"/>
      <c r="Q915" s="96"/>
      <c r="R915" s="96"/>
      <c r="S915" s="96"/>
      <c r="T915" s="96"/>
      <c r="U915" s="96"/>
      <c r="V915" s="96"/>
      <c r="W915" s="96"/>
      <c r="X915" s="96"/>
      <c r="Y915" s="96"/>
      <c r="Z915" s="96"/>
      <c r="AA915" s="96"/>
      <c r="AB915" s="96"/>
      <c r="AC915" s="96"/>
      <c r="AD915" s="96"/>
      <c r="AE915" s="96"/>
      <c r="AF915" s="96"/>
      <c r="AG915" s="96"/>
      <c r="AH915" s="96"/>
      <c r="AI915" s="96"/>
      <c r="AJ915" s="96"/>
      <c r="AK915" s="96"/>
      <c r="AL915" s="96"/>
      <c r="AM915" s="262"/>
      <c r="AN915" s="96"/>
      <c r="AO915" s="264"/>
      <c r="AP915" s="96"/>
      <c r="AQ915" s="96"/>
      <c r="AR915" s="96"/>
      <c r="AS915" s="96"/>
      <c r="AT915" s="96"/>
      <c r="AU915" s="96"/>
      <c r="AV915" s="96"/>
      <c r="AW915" s="96"/>
      <c r="AX915" s="96"/>
      <c r="AY915" s="96"/>
      <c r="AZ915" s="96"/>
      <c r="BA915" s="96"/>
      <c r="BB915" s="96"/>
      <c r="BC915" s="96"/>
      <c r="BD915" s="96"/>
      <c r="BE915" s="96"/>
      <c r="BF915" s="96"/>
      <c r="BG915" s="96"/>
      <c r="BH915" s="96"/>
      <c r="BI915" s="96"/>
      <c r="BJ915" s="96"/>
      <c r="BK915" s="96"/>
      <c r="BL915" s="96"/>
      <c r="BM915" s="96"/>
      <c r="BN915" s="96"/>
      <c r="BO915" s="96"/>
      <c r="BP915" s="96"/>
      <c r="BQ915" s="96"/>
      <c r="BR915" s="96"/>
      <c r="BS915" s="96"/>
      <c r="BT915" s="96"/>
      <c r="BU915" s="96"/>
      <c r="BV915" s="96"/>
      <c r="BW915" s="96"/>
      <c r="BX915" s="96"/>
      <c r="BY915" s="96"/>
      <c r="BZ915" s="96"/>
      <c r="CA915" s="96"/>
      <c r="CB915" s="96"/>
      <c r="CC915" s="96"/>
      <c r="CD915" s="96"/>
      <c r="CE915" s="96"/>
      <c r="CF915" s="96"/>
    </row>
    <row r="916" spans="1:84" ht="13.2">
      <c r="A916" s="96"/>
      <c r="B916" s="96"/>
      <c r="C916" s="96"/>
      <c r="D916" s="96"/>
      <c r="E916" s="96"/>
      <c r="F916" s="124"/>
      <c r="G916" s="96"/>
      <c r="H916" s="96"/>
      <c r="I916" s="96"/>
      <c r="J916" s="96"/>
      <c r="K916" s="96"/>
      <c r="L916" s="96"/>
      <c r="M916" s="96"/>
      <c r="N916" s="96"/>
      <c r="O916" s="96"/>
      <c r="P916" s="96"/>
      <c r="Q916" s="96"/>
      <c r="R916" s="96"/>
      <c r="S916" s="96"/>
      <c r="T916" s="96"/>
      <c r="U916" s="96"/>
      <c r="V916" s="96"/>
      <c r="W916" s="96"/>
      <c r="X916" s="96"/>
      <c r="Y916" s="96"/>
      <c r="Z916" s="96"/>
      <c r="AA916" s="96"/>
      <c r="AB916" s="96"/>
      <c r="AC916" s="96"/>
      <c r="AD916" s="96"/>
      <c r="AE916" s="96"/>
      <c r="AF916" s="96"/>
      <c r="AG916" s="96"/>
      <c r="AH916" s="96"/>
      <c r="AI916" s="96"/>
      <c r="AJ916" s="96"/>
      <c r="AK916" s="96"/>
      <c r="AL916" s="96"/>
      <c r="AM916" s="262"/>
      <c r="AN916" s="96"/>
      <c r="AO916" s="264"/>
      <c r="AP916" s="96"/>
      <c r="AQ916" s="96"/>
      <c r="AR916" s="96"/>
      <c r="AS916" s="96"/>
      <c r="AT916" s="96"/>
      <c r="AU916" s="96"/>
      <c r="AV916" s="96"/>
      <c r="AW916" s="96"/>
      <c r="AX916" s="96"/>
      <c r="AY916" s="96"/>
      <c r="AZ916" s="96"/>
      <c r="BA916" s="96"/>
      <c r="BB916" s="96"/>
      <c r="BC916" s="96"/>
      <c r="BD916" s="96"/>
      <c r="BE916" s="96"/>
      <c r="BF916" s="96"/>
      <c r="BG916" s="96"/>
      <c r="BH916" s="96"/>
      <c r="BI916" s="96"/>
      <c r="BJ916" s="96"/>
      <c r="BK916" s="96"/>
      <c r="BL916" s="96"/>
      <c r="BM916" s="96"/>
      <c r="BN916" s="96"/>
      <c r="BO916" s="96"/>
      <c r="BP916" s="96"/>
      <c r="BQ916" s="96"/>
      <c r="BR916" s="96"/>
      <c r="BS916" s="96"/>
      <c r="BT916" s="96"/>
      <c r="BU916" s="96"/>
      <c r="BV916" s="96"/>
      <c r="BW916" s="96"/>
      <c r="BX916" s="96"/>
      <c r="BY916" s="96"/>
      <c r="BZ916" s="96"/>
      <c r="CA916" s="96"/>
      <c r="CB916" s="96"/>
      <c r="CC916" s="96"/>
      <c r="CD916" s="96"/>
      <c r="CE916" s="96"/>
      <c r="CF916" s="96"/>
    </row>
    <row r="917" spans="1:84" ht="13.2">
      <c r="A917" s="96"/>
      <c r="B917" s="96"/>
      <c r="C917" s="96"/>
      <c r="D917" s="96"/>
      <c r="E917" s="96"/>
      <c r="F917" s="124"/>
      <c r="G917" s="96"/>
      <c r="H917" s="96"/>
      <c r="I917" s="96"/>
      <c r="J917" s="96"/>
      <c r="K917" s="96"/>
      <c r="L917" s="96"/>
      <c r="M917" s="96"/>
      <c r="N917" s="96"/>
      <c r="O917" s="96"/>
      <c r="P917" s="96"/>
      <c r="Q917" s="96"/>
      <c r="R917" s="96"/>
      <c r="S917" s="96"/>
      <c r="T917" s="96"/>
      <c r="U917" s="96"/>
      <c r="V917" s="96"/>
      <c r="W917" s="96"/>
      <c r="X917" s="96"/>
      <c r="Y917" s="96"/>
      <c r="Z917" s="96"/>
      <c r="AA917" s="96"/>
      <c r="AB917" s="96"/>
      <c r="AC917" s="96"/>
      <c r="AD917" s="96"/>
      <c r="AE917" s="96"/>
      <c r="AF917" s="96"/>
      <c r="AG917" s="96"/>
      <c r="AH917" s="96"/>
      <c r="AI917" s="96"/>
      <c r="AJ917" s="96"/>
      <c r="AK917" s="96"/>
      <c r="AL917" s="96"/>
      <c r="AM917" s="262"/>
      <c r="AN917" s="96"/>
      <c r="AO917" s="264"/>
      <c r="AP917" s="96"/>
      <c r="AQ917" s="96"/>
      <c r="AR917" s="96"/>
      <c r="AS917" s="96"/>
      <c r="AT917" s="96"/>
      <c r="AU917" s="96"/>
      <c r="AV917" s="96"/>
      <c r="AW917" s="96"/>
      <c r="AX917" s="96"/>
      <c r="AY917" s="96"/>
      <c r="AZ917" s="96"/>
      <c r="BA917" s="96"/>
      <c r="BB917" s="96"/>
      <c r="BC917" s="96"/>
      <c r="BD917" s="96"/>
      <c r="BE917" s="96"/>
      <c r="BF917" s="96"/>
      <c r="BG917" s="96"/>
      <c r="BH917" s="96"/>
      <c r="BI917" s="96"/>
      <c r="BJ917" s="96"/>
      <c r="BK917" s="96"/>
      <c r="BL917" s="96"/>
      <c r="BM917" s="96"/>
      <c r="BN917" s="96"/>
      <c r="BO917" s="96"/>
      <c r="BP917" s="96"/>
      <c r="BQ917" s="96"/>
      <c r="BR917" s="96"/>
      <c r="BS917" s="96"/>
      <c r="BT917" s="96"/>
      <c r="BU917" s="96"/>
      <c r="BV917" s="96"/>
      <c r="BW917" s="96"/>
      <c r="BX917" s="96"/>
      <c r="BY917" s="96"/>
      <c r="BZ917" s="96"/>
      <c r="CA917" s="96"/>
      <c r="CB917" s="96"/>
      <c r="CC917" s="96"/>
      <c r="CD917" s="96"/>
      <c r="CE917" s="96"/>
      <c r="CF917" s="96"/>
    </row>
    <row r="918" spans="1:84" ht="13.2">
      <c r="A918" s="96"/>
      <c r="B918" s="96"/>
      <c r="C918" s="96"/>
      <c r="D918" s="96"/>
      <c r="E918" s="96"/>
      <c r="F918" s="124"/>
      <c r="G918" s="96"/>
      <c r="H918" s="96"/>
      <c r="I918" s="96"/>
      <c r="J918" s="96"/>
      <c r="K918" s="96"/>
      <c r="L918" s="96"/>
      <c r="M918" s="96"/>
      <c r="N918" s="96"/>
      <c r="O918" s="96"/>
      <c r="P918" s="96"/>
      <c r="Q918" s="96"/>
      <c r="R918" s="96"/>
      <c r="S918" s="96"/>
      <c r="T918" s="96"/>
      <c r="U918" s="96"/>
      <c r="V918" s="96"/>
      <c r="W918" s="96"/>
      <c r="X918" s="96"/>
      <c r="Y918" s="96"/>
      <c r="Z918" s="96"/>
      <c r="AA918" s="96"/>
      <c r="AB918" s="96"/>
      <c r="AC918" s="96"/>
      <c r="AD918" s="96"/>
      <c r="AE918" s="96"/>
      <c r="AF918" s="96"/>
      <c r="AG918" s="96"/>
      <c r="AH918" s="96"/>
      <c r="AI918" s="96"/>
      <c r="AJ918" s="96"/>
      <c r="AK918" s="96"/>
      <c r="AL918" s="96"/>
      <c r="AM918" s="262"/>
      <c r="AN918" s="96"/>
      <c r="AO918" s="264"/>
      <c r="AP918" s="96"/>
      <c r="AQ918" s="96"/>
      <c r="AR918" s="96"/>
      <c r="AS918" s="96"/>
      <c r="AT918" s="96"/>
      <c r="AU918" s="96"/>
      <c r="AV918" s="96"/>
      <c r="AW918" s="96"/>
      <c r="AX918" s="96"/>
      <c r="AY918" s="96"/>
      <c r="AZ918" s="96"/>
      <c r="BA918" s="96"/>
      <c r="BB918" s="96"/>
      <c r="BC918" s="96"/>
      <c r="BD918" s="96"/>
      <c r="BE918" s="96"/>
      <c r="BF918" s="96"/>
      <c r="BG918" s="96"/>
      <c r="BH918" s="96"/>
      <c r="BI918" s="96"/>
      <c r="BJ918" s="96"/>
      <c r="BK918" s="96"/>
      <c r="BL918" s="96"/>
      <c r="BM918" s="96"/>
      <c r="BN918" s="96"/>
      <c r="BO918" s="96"/>
      <c r="BP918" s="96"/>
      <c r="BQ918" s="96"/>
      <c r="BR918" s="96"/>
      <c r="BS918" s="96"/>
      <c r="BT918" s="96"/>
      <c r="BU918" s="96"/>
      <c r="BV918" s="96"/>
      <c r="BW918" s="96"/>
      <c r="BX918" s="96"/>
      <c r="BY918" s="96"/>
      <c r="BZ918" s="96"/>
      <c r="CA918" s="96"/>
      <c r="CB918" s="96"/>
      <c r="CC918" s="96"/>
      <c r="CD918" s="96"/>
      <c r="CE918" s="96"/>
      <c r="CF918" s="96"/>
    </row>
    <row r="919" spans="1:84" ht="13.2">
      <c r="A919" s="96"/>
      <c r="B919" s="96"/>
      <c r="C919" s="96"/>
      <c r="D919" s="96"/>
      <c r="E919" s="96"/>
      <c r="F919" s="124"/>
      <c r="G919" s="96"/>
      <c r="H919" s="96"/>
      <c r="I919" s="96"/>
      <c r="J919" s="96"/>
      <c r="K919" s="96"/>
      <c r="L919" s="96"/>
      <c r="M919" s="96"/>
      <c r="N919" s="96"/>
      <c r="O919" s="96"/>
      <c r="P919" s="96"/>
      <c r="Q919" s="96"/>
      <c r="R919" s="96"/>
      <c r="S919" s="96"/>
      <c r="T919" s="96"/>
      <c r="U919" s="96"/>
      <c r="V919" s="96"/>
      <c r="W919" s="96"/>
      <c r="X919" s="96"/>
      <c r="Y919" s="96"/>
      <c r="Z919" s="96"/>
      <c r="AA919" s="96"/>
      <c r="AB919" s="96"/>
      <c r="AC919" s="96"/>
      <c r="AD919" s="96"/>
      <c r="AE919" s="96"/>
      <c r="AF919" s="96"/>
      <c r="AG919" s="96"/>
      <c r="AH919" s="96"/>
      <c r="AI919" s="96"/>
      <c r="AJ919" s="96"/>
      <c r="AK919" s="96"/>
      <c r="AL919" s="96"/>
      <c r="AM919" s="262"/>
      <c r="AN919" s="96"/>
      <c r="AO919" s="264"/>
      <c r="AP919" s="96"/>
      <c r="AQ919" s="96"/>
      <c r="AR919" s="96"/>
      <c r="AS919" s="96"/>
      <c r="AT919" s="96"/>
      <c r="AU919" s="96"/>
      <c r="AV919" s="96"/>
      <c r="AW919" s="96"/>
      <c r="AX919" s="96"/>
      <c r="AY919" s="96"/>
      <c r="AZ919" s="96"/>
      <c r="BA919" s="96"/>
      <c r="BB919" s="96"/>
      <c r="BC919" s="96"/>
      <c r="BD919" s="96"/>
      <c r="BE919" s="96"/>
      <c r="BF919" s="96"/>
      <c r="BG919" s="96"/>
      <c r="BH919" s="96"/>
      <c r="BI919" s="96"/>
      <c r="BJ919" s="96"/>
      <c r="BK919" s="96"/>
      <c r="BL919" s="96"/>
      <c r="BM919" s="96"/>
      <c r="BN919" s="96"/>
      <c r="BO919" s="96"/>
      <c r="BP919" s="96"/>
      <c r="BQ919" s="96"/>
      <c r="BR919" s="96"/>
      <c r="BS919" s="96"/>
      <c r="BT919" s="96"/>
      <c r="BU919" s="96"/>
      <c r="BV919" s="96"/>
      <c r="BW919" s="96"/>
      <c r="BX919" s="96"/>
      <c r="BY919" s="96"/>
      <c r="BZ919" s="96"/>
      <c r="CA919" s="96"/>
      <c r="CB919" s="96"/>
      <c r="CC919" s="96"/>
      <c r="CD919" s="96"/>
      <c r="CE919" s="96"/>
      <c r="CF919" s="96"/>
    </row>
    <row r="920" spans="1:84" ht="13.2">
      <c r="A920" s="96"/>
      <c r="B920" s="96"/>
      <c r="C920" s="96"/>
      <c r="D920" s="96"/>
      <c r="E920" s="96"/>
      <c r="F920" s="124"/>
      <c r="G920" s="96"/>
      <c r="H920" s="96"/>
      <c r="I920" s="96"/>
      <c r="J920" s="96"/>
      <c r="K920" s="96"/>
      <c r="L920" s="96"/>
      <c r="M920" s="96"/>
      <c r="N920" s="96"/>
      <c r="O920" s="96"/>
      <c r="P920" s="96"/>
      <c r="Q920" s="96"/>
      <c r="R920" s="96"/>
      <c r="S920" s="96"/>
      <c r="T920" s="96"/>
      <c r="U920" s="96"/>
      <c r="V920" s="96"/>
      <c r="W920" s="96"/>
      <c r="X920" s="96"/>
      <c r="Y920" s="96"/>
      <c r="Z920" s="96"/>
      <c r="AA920" s="96"/>
      <c r="AB920" s="96"/>
      <c r="AC920" s="96"/>
      <c r="AD920" s="96"/>
      <c r="AE920" s="96"/>
      <c r="AF920" s="96"/>
      <c r="AG920" s="96"/>
      <c r="AH920" s="96"/>
      <c r="AI920" s="96"/>
      <c r="AJ920" s="96"/>
      <c r="AK920" s="96"/>
      <c r="AL920" s="96"/>
      <c r="AM920" s="262"/>
      <c r="AN920" s="96"/>
      <c r="AO920" s="264"/>
      <c r="AP920" s="96"/>
      <c r="AQ920" s="96"/>
      <c r="AR920" s="96"/>
      <c r="AS920" s="96"/>
      <c r="AT920" s="96"/>
      <c r="AU920" s="96"/>
      <c r="AV920" s="96"/>
      <c r="AW920" s="96"/>
      <c r="AX920" s="96"/>
      <c r="AY920" s="96"/>
      <c r="AZ920" s="96"/>
      <c r="BA920" s="96"/>
      <c r="BB920" s="96"/>
      <c r="BC920" s="96"/>
      <c r="BD920" s="96"/>
      <c r="BE920" s="96"/>
      <c r="BF920" s="96"/>
      <c r="BG920" s="96"/>
      <c r="BH920" s="96"/>
      <c r="BI920" s="96"/>
      <c r="BJ920" s="96"/>
      <c r="BK920" s="96"/>
      <c r="BL920" s="96"/>
      <c r="BM920" s="96"/>
      <c r="BN920" s="96"/>
      <c r="BO920" s="96"/>
      <c r="BP920" s="96"/>
      <c r="BQ920" s="96"/>
      <c r="BR920" s="96"/>
      <c r="BS920" s="96"/>
      <c r="BT920" s="96"/>
      <c r="BU920" s="96"/>
      <c r="BV920" s="96"/>
      <c r="BW920" s="96"/>
      <c r="BX920" s="96"/>
      <c r="BY920" s="96"/>
      <c r="BZ920" s="96"/>
      <c r="CA920" s="96"/>
      <c r="CB920" s="96"/>
      <c r="CC920" s="96"/>
      <c r="CD920" s="96"/>
      <c r="CE920" s="96"/>
      <c r="CF920" s="96"/>
    </row>
    <row r="921" spans="1:84" ht="13.2">
      <c r="A921" s="96"/>
      <c r="B921" s="96"/>
      <c r="C921" s="96"/>
      <c r="D921" s="96"/>
      <c r="E921" s="96"/>
      <c r="F921" s="124"/>
      <c r="G921" s="96"/>
      <c r="H921" s="96"/>
      <c r="I921" s="96"/>
      <c r="J921" s="96"/>
      <c r="K921" s="96"/>
      <c r="L921" s="96"/>
      <c r="M921" s="96"/>
      <c r="N921" s="96"/>
      <c r="O921" s="96"/>
      <c r="P921" s="96"/>
      <c r="Q921" s="96"/>
      <c r="R921" s="96"/>
      <c r="S921" s="96"/>
      <c r="T921" s="96"/>
      <c r="U921" s="96"/>
      <c r="V921" s="96"/>
      <c r="W921" s="96"/>
      <c r="X921" s="96"/>
      <c r="Y921" s="96"/>
      <c r="Z921" s="96"/>
      <c r="AA921" s="96"/>
      <c r="AB921" s="96"/>
      <c r="AC921" s="96"/>
      <c r="AD921" s="96"/>
      <c r="AE921" s="96"/>
      <c r="AF921" s="96"/>
      <c r="AG921" s="96"/>
      <c r="AH921" s="96"/>
      <c r="AI921" s="96"/>
      <c r="AJ921" s="96"/>
      <c r="AK921" s="96"/>
      <c r="AL921" s="96"/>
      <c r="AM921" s="262"/>
      <c r="AN921" s="96"/>
      <c r="AO921" s="264"/>
      <c r="AP921" s="96"/>
      <c r="AQ921" s="96"/>
      <c r="AR921" s="96"/>
      <c r="AS921" s="96"/>
      <c r="AT921" s="96"/>
      <c r="AU921" s="96"/>
      <c r="AV921" s="96"/>
      <c r="AW921" s="96"/>
      <c r="AX921" s="96"/>
      <c r="AY921" s="96"/>
      <c r="AZ921" s="96"/>
      <c r="BA921" s="96"/>
      <c r="BB921" s="96"/>
      <c r="BC921" s="96"/>
      <c r="BD921" s="96"/>
      <c r="BE921" s="96"/>
      <c r="BF921" s="96"/>
      <c r="BG921" s="96"/>
      <c r="BH921" s="96"/>
      <c r="BI921" s="96"/>
      <c r="BJ921" s="96"/>
      <c r="BK921" s="96"/>
      <c r="BL921" s="96"/>
      <c r="BM921" s="96"/>
      <c r="BN921" s="96"/>
      <c r="BO921" s="96"/>
      <c r="BP921" s="96"/>
      <c r="BQ921" s="96"/>
      <c r="BR921" s="96"/>
      <c r="BS921" s="96"/>
      <c r="BT921" s="96"/>
      <c r="BU921" s="96"/>
      <c r="BV921" s="96"/>
      <c r="BW921" s="96"/>
      <c r="BX921" s="96"/>
      <c r="BY921" s="96"/>
      <c r="BZ921" s="96"/>
      <c r="CA921" s="96"/>
      <c r="CB921" s="96"/>
      <c r="CC921" s="96"/>
      <c r="CD921" s="96"/>
      <c r="CE921" s="96"/>
      <c r="CF921" s="96"/>
    </row>
    <row r="922" spans="1:84" ht="13.2">
      <c r="A922" s="96"/>
      <c r="B922" s="96"/>
      <c r="C922" s="96"/>
      <c r="D922" s="96"/>
      <c r="E922" s="96"/>
      <c r="F922" s="124"/>
      <c r="G922" s="96"/>
      <c r="H922" s="96"/>
      <c r="I922" s="96"/>
      <c r="J922" s="96"/>
      <c r="K922" s="96"/>
      <c r="L922" s="96"/>
      <c r="M922" s="96"/>
      <c r="N922" s="96"/>
      <c r="O922" s="96"/>
      <c r="P922" s="96"/>
      <c r="Q922" s="96"/>
      <c r="R922" s="96"/>
      <c r="S922" s="96"/>
      <c r="T922" s="96"/>
      <c r="U922" s="96"/>
      <c r="V922" s="96"/>
      <c r="W922" s="96"/>
      <c r="X922" s="96"/>
      <c r="Y922" s="96"/>
      <c r="Z922" s="96"/>
      <c r="AA922" s="96"/>
      <c r="AB922" s="96"/>
      <c r="AC922" s="96"/>
      <c r="AD922" s="96"/>
      <c r="AE922" s="96"/>
      <c r="AF922" s="96"/>
      <c r="AG922" s="96"/>
      <c r="AH922" s="96"/>
      <c r="AI922" s="96"/>
      <c r="AJ922" s="96"/>
      <c r="AK922" s="96"/>
      <c r="AL922" s="96"/>
      <c r="AM922" s="262"/>
      <c r="AN922" s="96"/>
      <c r="AO922" s="264"/>
      <c r="AP922" s="96"/>
      <c r="AQ922" s="96"/>
      <c r="AR922" s="96"/>
      <c r="AS922" s="96"/>
      <c r="AT922" s="96"/>
      <c r="AU922" s="96"/>
      <c r="AV922" s="96"/>
      <c r="AW922" s="96"/>
      <c r="AX922" s="96"/>
      <c r="AY922" s="96"/>
      <c r="AZ922" s="96"/>
      <c r="BA922" s="96"/>
      <c r="BB922" s="96"/>
      <c r="BC922" s="96"/>
      <c r="BD922" s="96"/>
      <c r="BE922" s="96"/>
      <c r="BF922" s="96"/>
      <c r="BG922" s="96"/>
      <c r="BH922" s="96"/>
      <c r="BI922" s="96"/>
      <c r="BJ922" s="96"/>
      <c r="BK922" s="96"/>
      <c r="BL922" s="96"/>
      <c r="BM922" s="96"/>
      <c r="BN922" s="96"/>
      <c r="BO922" s="96"/>
      <c r="BP922" s="96"/>
      <c r="BQ922" s="96"/>
      <c r="BR922" s="96"/>
      <c r="BS922" s="96"/>
      <c r="BT922" s="96"/>
      <c r="BU922" s="96"/>
      <c r="BV922" s="96"/>
      <c r="BW922" s="96"/>
      <c r="BX922" s="96"/>
      <c r="BY922" s="96"/>
      <c r="BZ922" s="96"/>
      <c r="CA922" s="96"/>
      <c r="CB922" s="96"/>
      <c r="CC922" s="96"/>
      <c r="CD922" s="96"/>
      <c r="CE922" s="96"/>
      <c r="CF922" s="96"/>
    </row>
    <row r="923" spans="1:84" ht="13.2">
      <c r="A923" s="96"/>
      <c r="B923" s="96"/>
      <c r="C923" s="96"/>
      <c r="D923" s="96"/>
      <c r="E923" s="96"/>
      <c r="F923" s="124"/>
      <c r="G923" s="96"/>
      <c r="H923" s="96"/>
      <c r="I923" s="96"/>
      <c r="J923" s="96"/>
      <c r="K923" s="96"/>
      <c r="L923" s="96"/>
      <c r="M923" s="96"/>
      <c r="N923" s="96"/>
      <c r="O923" s="96"/>
      <c r="P923" s="96"/>
      <c r="Q923" s="96"/>
      <c r="R923" s="96"/>
      <c r="S923" s="96"/>
      <c r="T923" s="96"/>
      <c r="U923" s="96"/>
      <c r="V923" s="96"/>
      <c r="W923" s="96"/>
      <c r="X923" s="96"/>
      <c r="Y923" s="96"/>
      <c r="Z923" s="96"/>
      <c r="AA923" s="96"/>
      <c r="AB923" s="96"/>
      <c r="AC923" s="96"/>
      <c r="AD923" s="96"/>
      <c r="AE923" s="96"/>
      <c r="AF923" s="96"/>
      <c r="AG923" s="96"/>
      <c r="AH923" s="96"/>
      <c r="AI923" s="96"/>
      <c r="AJ923" s="96"/>
      <c r="AK923" s="96"/>
      <c r="AL923" s="96"/>
      <c r="AM923" s="262"/>
      <c r="AN923" s="96"/>
      <c r="AO923" s="264"/>
      <c r="AP923" s="96"/>
      <c r="AQ923" s="96"/>
      <c r="AR923" s="96"/>
      <c r="AS923" s="96"/>
      <c r="AT923" s="96"/>
      <c r="AU923" s="96"/>
      <c r="AV923" s="96"/>
      <c r="AW923" s="96"/>
      <c r="AX923" s="96"/>
      <c r="AY923" s="96"/>
      <c r="AZ923" s="96"/>
      <c r="BA923" s="96"/>
      <c r="BB923" s="96"/>
      <c r="BC923" s="96"/>
      <c r="BD923" s="96"/>
      <c r="BE923" s="96"/>
      <c r="BF923" s="96"/>
      <c r="BG923" s="96"/>
      <c r="BH923" s="96"/>
      <c r="BI923" s="96"/>
      <c r="BJ923" s="96"/>
      <c r="BK923" s="96"/>
      <c r="BL923" s="96"/>
      <c r="BM923" s="96"/>
      <c r="BN923" s="96"/>
      <c r="BO923" s="96"/>
      <c r="BP923" s="96"/>
      <c r="BQ923" s="96"/>
      <c r="BR923" s="96"/>
      <c r="BS923" s="96"/>
      <c r="BT923" s="96"/>
      <c r="BU923" s="96"/>
      <c r="BV923" s="96"/>
      <c r="BW923" s="96"/>
      <c r="BX923" s="96"/>
      <c r="BY923" s="96"/>
      <c r="BZ923" s="96"/>
      <c r="CA923" s="96"/>
      <c r="CB923" s="96"/>
      <c r="CC923" s="96"/>
      <c r="CD923" s="96"/>
      <c r="CE923" s="96"/>
      <c r="CF923" s="96"/>
    </row>
    <row r="924" spans="1:84" ht="13.2">
      <c r="A924" s="96"/>
      <c r="B924" s="96"/>
      <c r="C924" s="96"/>
      <c r="D924" s="96"/>
      <c r="E924" s="96"/>
      <c r="F924" s="124"/>
      <c r="G924" s="96"/>
      <c r="H924" s="96"/>
      <c r="I924" s="96"/>
      <c r="J924" s="96"/>
      <c r="K924" s="96"/>
      <c r="L924" s="96"/>
      <c r="M924" s="96"/>
      <c r="N924" s="96"/>
      <c r="O924" s="96"/>
      <c r="P924" s="96"/>
      <c r="Q924" s="96"/>
      <c r="R924" s="96"/>
      <c r="S924" s="96"/>
      <c r="T924" s="96"/>
      <c r="U924" s="96"/>
      <c r="V924" s="96"/>
      <c r="W924" s="96"/>
      <c r="X924" s="96"/>
      <c r="Y924" s="96"/>
      <c r="Z924" s="96"/>
      <c r="AA924" s="96"/>
      <c r="AB924" s="96"/>
      <c r="AC924" s="96"/>
      <c r="AD924" s="96"/>
      <c r="AE924" s="96"/>
      <c r="AF924" s="96"/>
      <c r="AG924" s="96"/>
      <c r="AH924" s="96"/>
      <c r="AI924" s="96"/>
      <c r="AJ924" s="96"/>
      <c r="AK924" s="96"/>
      <c r="AL924" s="96"/>
      <c r="AM924" s="262"/>
      <c r="AN924" s="96"/>
      <c r="AO924" s="264"/>
      <c r="AP924" s="96"/>
      <c r="AQ924" s="96"/>
      <c r="AR924" s="96"/>
      <c r="AS924" s="96"/>
      <c r="AT924" s="96"/>
      <c r="AU924" s="96"/>
      <c r="AV924" s="96"/>
      <c r="AW924" s="96"/>
      <c r="AX924" s="96"/>
      <c r="AY924" s="96"/>
      <c r="AZ924" s="96"/>
      <c r="BA924" s="96"/>
      <c r="BB924" s="96"/>
      <c r="BC924" s="96"/>
      <c r="BD924" s="96"/>
      <c r="BE924" s="96"/>
      <c r="BF924" s="96"/>
      <c r="BG924" s="96"/>
      <c r="BH924" s="96"/>
      <c r="BI924" s="96"/>
      <c r="BJ924" s="96"/>
      <c r="BK924" s="96"/>
      <c r="BL924" s="96"/>
      <c r="BM924" s="96"/>
      <c r="BN924" s="96"/>
      <c r="BO924" s="96"/>
      <c r="BP924" s="96"/>
      <c r="BQ924" s="96"/>
      <c r="BR924" s="96"/>
      <c r="BS924" s="96"/>
      <c r="BT924" s="96"/>
      <c r="BU924" s="96"/>
      <c r="BV924" s="96"/>
      <c r="BW924" s="96"/>
      <c r="BX924" s="96"/>
      <c r="BY924" s="96"/>
      <c r="BZ924" s="96"/>
      <c r="CA924" s="96"/>
      <c r="CB924" s="96"/>
      <c r="CC924" s="96"/>
      <c r="CD924" s="96"/>
      <c r="CE924" s="96"/>
      <c r="CF924" s="96"/>
    </row>
    <row r="925" spans="1:84" ht="13.2">
      <c r="A925" s="96"/>
      <c r="B925" s="96"/>
      <c r="C925" s="96"/>
      <c r="D925" s="96"/>
      <c r="E925" s="96"/>
      <c r="F925" s="124"/>
      <c r="G925" s="96"/>
      <c r="H925" s="96"/>
      <c r="I925" s="96"/>
      <c r="J925" s="96"/>
      <c r="K925" s="96"/>
      <c r="L925" s="96"/>
      <c r="M925" s="96"/>
      <c r="N925" s="96"/>
      <c r="O925" s="96"/>
      <c r="P925" s="96"/>
      <c r="Q925" s="96"/>
      <c r="R925" s="96"/>
      <c r="S925" s="96"/>
      <c r="T925" s="96"/>
      <c r="U925" s="96"/>
      <c r="V925" s="96"/>
      <c r="W925" s="96"/>
      <c r="X925" s="96"/>
      <c r="Y925" s="96"/>
      <c r="Z925" s="96"/>
      <c r="AA925" s="96"/>
      <c r="AB925" s="96"/>
      <c r="AC925" s="96"/>
      <c r="AD925" s="96"/>
      <c r="AE925" s="96"/>
      <c r="AF925" s="96"/>
      <c r="AG925" s="96"/>
      <c r="AH925" s="96"/>
      <c r="AI925" s="96"/>
      <c r="AJ925" s="96"/>
      <c r="AK925" s="96"/>
      <c r="AL925" s="96"/>
      <c r="AM925" s="262"/>
      <c r="AN925" s="96"/>
      <c r="AO925" s="264"/>
      <c r="AP925" s="96"/>
      <c r="AQ925" s="96"/>
      <c r="AR925" s="96"/>
      <c r="AS925" s="96"/>
      <c r="AT925" s="96"/>
      <c r="AU925" s="96"/>
      <c r="AV925" s="96"/>
      <c r="AW925" s="96"/>
      <c r="AX925" s="96"/>
      <c r="AY925" s="96"/>
      <c r="AZ925" s="96"/>
      <c r="BA925" s="96"/>
      <c r="BB925" s="96"/>
      <c r="BC925" s="96"/>
      <c r="BD925" s="96"/>
      <c r="BE925" s="96"/>
      <c r="BF925" s="96"/>
      <c r="BG925" s="96"/>
      <c r="BH925" s="96"/>
      <c r="BI925" s="96"/>
      <c r="BJ925" s="96"/>
      <c r="BK925" s="96"/>
      <c r="BL925" s="96"/>
      <c r="BM925" s="96"/>
      <c r="BN925" s="96"/>
      <c r="BO925" s="96"/>
      <c r="BP925" s="96"/>
      <c r="BQ925" s="96"/>
      <c r="BR925" s="96"/>
      <c r="BS925" s="96"/>
      <c r="BT925" s="96"/>
      <c r="BU925" s="96"/>
      <c r="BV925" s="96"/>
      <c r="BW925" s="96"/>
      <c r="BX925" s="96"/>
      <c r="BY925" s="96"/>
      <c r="BZ925" s="96"/>
      <c r="CA925" s="96"/>
      <c r="CB925" s="96"/>
      <c r="CC925" s="96"/>
      <c r="CD925" s="96"/>
      <c r="CE925" s="96"/>
      <c r="CF925" s="96"/>
    </row>
    <row r="926" spans="1:84" ht="13.2">
      <c r="A926" s="96"/>
      <c r="B926" s="96"/>
      <c r="C926" s="96"/>
      <c r="D926" s="96"/>
      <c r="E926" s="96"/>
      <c r="F926" s="124"/>
      <c r="G926" s="96"/>
      <c r="H926" s="96"/>
      <c r="I926" s="96"/>
      <c r="J926" s="96"/>
      <c r="K926" s="96"/>
      <c r="L926" s="96"/>
      <c r="M926" s="96"/>
      <c r="N926" s="96"/>
      <c r="O926" s="96"/>
      <c r="P926" s="96"/>
      <c r="Q926" s="96"/>
      <c r="R926" s="96"/>
      <c r="S926" s="96"/>
      <c r="T926" s="96"/>
      <c r="U926" s="96"/>
      <c r="V926" s="96"/>
      <c r="W926" s="96"/>
      <c r="X926" s="96"/>
      <c r="Y926" s="96"/>
      <c r="Z926" s="96"/>
      <c r="AA926" s="96"/>
      <c r="AB926" s="96"/>
      <c r="AC926" s="96"/>
      <c r="AD926" s="96"/>
      <c r="AE926" s="96"/>
      <c r="AF926" s="96"/>
      <c r="AG926" s="96"/>
      <c r="AH926" s="96"/>
      <c r="AI926" s="96"/>
      <c r="AJ926" s="96"/>
      <c r="AK926" s="96"/>
      <c r="AL926" s="96"/>
      <c r="AM926" s="262"/>
      <c r="AN926" s="96"/>
      <c r="AO926" s="264"/>
      <c r="AP926" s="96"/>
      <c r="AQ926" s="96"/>
      <c r="AR926" s="96"/>
      <c r="AS926" s="96"/>
      <c r="AT926" s="96"/>
      <c r="AU926" s="96"/>
      <c r="AV926" s="96"/>
      <c r="AW926" s="96"/>
      <c r="AX926" s="96"/>
      <c r="AY926" s="96"/>
      <c r="AZ926" s="96"/>
      <c r="BA926" s="96"/>
      <c r="BB926" s="96"/>
      <c r="BC926" s="96"/>
      <c r="BD926" s="96"/>
      <c r="BE926" s="96"/>
      <c r="BF926" s="96"/>
      <c r="BG926" s="96"/>
      <c r="BH926" s="96"/>
      <c r="BI926" s="96"/>
      <c r="BJ926" s="96"/>
      <c r="BK926" s="96"/>
      <c r="BL926" s="96"/>
      <c r="BM926" s="96"/>
      <c r="BN926" s="96"/>
      <c r="BO926" s="96"/>
      <c r="BP926" s="96"/>
      <c r="BQ926" s="96"/>
      <c r="BR926" s="96"/>
      <c r="BS926" s="96"/>
      <c r="BT926" s="96"/>
      <c r="BU926" s="96"/>
      <c r="BV926" s="96"/>
      <c r="BW926" s="96"/>
      <c r="BX926" s="96"/>
      <c r="BY926" s="96"/>
      <c r="BZ926" s="96"/>
      <c r="CA926" s="96"/>
      <c r="CB926" s="96"/>
      <c r="CC926" s="96"/>
      <c r="CD926" s="96"/>
      <c r="CE926" s="96"/>
      <c r="CF926" s="96"/>
    </row>
    <row r="927" spans="1:84" ht="13.2">
      <c r="A927" s="96"/>
      <c r="B927" s="96"/>
      <c r="C927" s="96"/>
      <c r="D927" s="96"/>
      <c r="E927" s="96"/>
      <c r="F927" s="124"/>
      <c r="G927" s="96"/>
      <c r="H927" s="96"/>
      <c r="I927" s="96"/>
      <c r="J927" s="96"/>
      <c r="K927" s="96"/>
      <c r="L927" s="96"/>
      <c r="M927" s="96"/>
      <c r="N927" s="96"/>
      <c r="O927" s="96"/>
      <c r="P927" s="96"/>
      <c r="Q927" s="96"/>
      <c r="R927" s="96"/>
      <c r="S927" s="96"/>
      <c r="T927" s="96"/>
      <c r="U927" s="96"/>
      <c r="V927" s="96"/>
      <c r="W927" s="96"/>
      <c r="X927" s="96"/>
      <c r="Y927" s="96"/>
      <c r="Z927" s="96"/>
      <c r="AA927" s="96"/>
      <c r="AB927" s="96"/>
      <c r="AC927" s="96"/>
      <c r="AD927" s="96"/>
      <c r="AE927" s="96"/>
      <c r="AF927" s="96"/>
      <c r="AG927" s="96"/>
      <c r="AH927" s="96"/>
      <c r="AI927" s="96"/>
      <c r="AJ927" s="96"/>
      <c r="AK927" s="96"/>
      <c r="AL927" s="96"/>
      <c r="AM927" s="262"/>
      <c r="AN927" s="96"/>
      <c r="AO927" s="264"/>
      <c r="AP927" s="96"/>
      <c r="AQ927" s="96"/>
      <c r="AR927" s="96"/>
      <c r="AS927" s="96"/>
      <c r="AT927" s="96"/>
      <c r="AU927" s="96"/>
      <c r="AV927" s="96"/>
      <c r="AW927" s="96"/>
      <c r="AX927" s="96"/>
      <c r="AY927" s="96"/>
      <c r="AZ927" s="96"/>
      <c r="BA927" s="96"/>
      <c r="BB927" s="96"/>
      <c r="BC927" s="96"/>
      <c r="BD927" s="96"/>
      <c r="BE927" s="96"/>
      <c r="BF927" s="96"/>
      <c r="BG927" s="96"/>
      <c r="BH927" s="96"/>
      <c r="BI927" s="96"/>
      <c r="BJ927" s="96"/>
      <c r="BK927" s="96"/>
      <c r="BL927" s="96"/>
      <c r="BM927" s="96"/>
      <c r="BN927" s="96"/>
      <c r="BO927" s="96"/>
      <c r="BP927" s="96"/>
      <c r="BQ927" s="96"/>
      <c r="BR927" s="96"/>
      <c r="BS927" s="96"/>
      <c r="BT927" s="96"/>
      <c r="BU927" s="96"/>
      <c r="BV927" s="96"/>
      <c r="BW927" s="96"/>
      <c r="BX927" s="96"/>
      <c r="BY927" s="96"/>
      <c r="BZ927" s="96"/>
      <c r="CA927" s="96"/>
      <c r="CB927" s="96"/>
      <c r="CC927" s="96"/>
      <c r="CD927" s="96"/>
      <c r="CE927" s="96"/>
      <c r="CF927" s="96"/>
    </row>
    <row r="928" spans="1:84" ht="13.2">
      <c r="A928" s="96"/>
      <c r="B928" s="96"/>
      <c r="C928" s="96"/>
      <c r="D928" s="96"/>
      <c r="E928" s="96"/>
      <c r="F928" s="124"/>
      <c r="G928" s="96"/>
      <c r="H928" s="96"/>
      <c r="I928" s="96"/>
      <c r="J928" s="96"/>
      <c r="K928" s="96"/>
      <c r="L928" s="96"/>
      <c r="M928" s="96"/>
      <c r="N928" s="96"/>
      <c r="O928" s="96"/>
      <c r="P928" s="96"/>
      <c r="Q928" s="96"/>
      <c r="R928" s="96"/>
      <c r="S928" s="96"/>
      <c r="T928" s="96"/>
      <c r="U928" s="96"/>
      <c r="V928" s="96"/>
      <c r="W928" s="96"/>
      <c r="X928" s="96"/>
      <c r="Y928" s="96"/>
      <c r="Z928" s="96"/>
      <c r="AA928" s="96"/>
      <c r="AB928" s="96"/>
      <c r="AC928" s="96"/>
      <c r="AD928" s="96"/>
      <c r="AE928" s="96"/>
      <c r="AF928" s="96"/>
      <c r="AG928" s="96"/>
      <c r="AH928" s="96"/>
      <c r="AI928" s="96"/>
      <c r="AJ928" s="96"/>
      <c r="AK928" s="96"/>
      <c r="AL928" s="96"/>
      <c r="AM928" s="262"/>
      <c r="AN928" s="96"/>
      <c r="AO928" s="264"/>
      <c r="AP928" s="96"/>
      <c r="AQ928" s="96"/>
      <c r="AR928" s="96"/>
      <c r="AS928" s="96"/>
      <c r="AT928" s="96"/>
      <c r="AU928" s="96"/>
      <c r="AV928" s="96"/>
      <c r="AW928" s="96"/>
      <c r="AX928" s="96"/>
      <c r="AY928" s="96"/>
      <c r="AZ928" s="96"/>
      <c r="BA928" s="96"/>
      <c r="BB928" s="96"/>
      <c r="BC928" s="96"/>
      <c r="BD928" s="96"/>
      <c r="BE928" s="96"/>
      <c r="BF928" s="96"/>
      <c r="BG928" s="96"/>
      <c r="BH928" s="96"/>
      <c r="BI928" s="96"/>
      <c r="BJ928" s="96"/>
      <c r="BK928" s="96"/>
      <c r="BL928" s="96"/>
      <c r="BM928" s="96"/>
      <c r="BN928" s="96"/>
      <c r="BO928" s="96"/>
      <c r="BP928" s="96"/>
      <c r="BQ928" s="96"/>
      <c r="BR928" s="96"/>
      <c r="BS928" s="96"/>
      <c r="BT928" s="96"/>
      <c r="BU928" s="96"/>
      <c r="BV928" s="96"/>
      <c r="BW928" s="96"/>
      <c r="BX928" s="96"/>
      <c r="BY928" s="96"/>
      <c r="BZ928" s="96"/>
      <c r="CA928" s="96"/>
      <c r="CB928" s="96"/>
      <c r="CC928" s="96"/>
      <c r="CD928" s="96"/>
      <c r="CE928" s="96"/>
      <c r="CF928" s="96"/>
    </row>
    <row r="929" spans="1:84" ht="13.2">
      <c r="A929" s="96"/>
      <c r="B929" s="96"/>
      <c r="C929" s="96"/>
      <c r="D929" s="96"/>
      <c r="E929" s="96"/>
      <c r="F929" s="124"/>
      <c r="G929" s="96"/>
      <c r="H929" s="96"/>
      <c r="I929" s="96"/>
      <c r="J929" s="96"/>
      <c r="K929" s="96"/>
      <c r="L929" s="96"/>
      <c r="M929" s="96"/>
      <c r="N929" s="96"/>
      <c r="O929" s="96"/>
      <c r="P929" s="96"/>
      <c r="Q929" s="96"/>
      <c r="R929" s="96"/>
      <c r="S929" s="96"/>
      <c r="T929" s="96"/>
      <c r="U929" s="96"/>
      <c r="V929" s="96"/>
      <c r="W929" s="96"/>
      <c r="X929" s="96"/>
      <c r="Y929" s="96"/>
      <c r="Z929" s="96"/>
      <c r="AA929" s="96"/>
      <c r="AB929" s="96"/>
      <c r="AC929" s="96"/>
      <c r="AD929" s="96"/>
      <c r="AE929" s="96"/>
      <c r="AF929" s="96"/>
      <c r="AG929" s="96"/>
      <c r="AH929" s="96"/>
      <c r="AI929" s="96"/>
      <c r="AJ929" s="96"/>
      <c r="AK929" s="96"/>
      <c r="AL929" s="96"/>
      <c r="AM929" s="262"/>
      <c r="AN929" s="96"/>
      <c r="AO929" s="264"/>
      <c r="AP929" s="96"/>
      <c r="AQ929" s="96"/>
      <c r="AR929" s="96"/>
      <c r="AS929" s="96"/>
      <c r="AT929" s="96"/>
      <c r="AU929" s="96"/>
      <c r="AV929" s="96"/>
      <c r="AW929" s="96"/>
      <c r="AX929" s="96"/>
      <c r="AY929" s="96"/>
      <c r="AZ929" s="96"/>
      <c r="BA929" s="96"/>
      <c r="BB929" s="96"/>
      <c r="BC929" s="96"/>
      <c r="BD929" s="96"/>
      <c r="BE929" s="96"/>
      <c r="BF929" s="96"/>
      <c r="BG929" s="96"/>
      <c r="BH929" s="96"/>
      <c r="BI929" s="96"/>
      <c r="BJ929" s="96"/>
      <c r="BK929" s="96"/>
      <c r="BL929" s="96"/>
      <c r="BM929" s="96"/>
      <c r="BN929" s="96"/>
      <c r="BO929" s="96"/>
      <c r="BP929" s="96"/>
      <c r="BQ929" s="96"/>
      <c r="BR929" s="96"/>
      <c r="BS929" s="96"/>
      <c r="BT929" s="96"/>
      <c r="BU929" s="96"/>
      <c r="BV929" s="96"/>
      <c r="BW929" s="96"/>
      <c r="BX929" s="96"/>
      <c r="BY929" s="96"/>
      <c r="BZ929" s="96"/>
      <c r="CA929" s="96"/>
      <c r="CB929" s="96"/>
      <c r="CC929" s="96"/>
      <c r="CD929" s="96"/>
      <c r="CE929" s="96"/>
      <c r="CF929" s="96"/>
    </row>
    <row r="930" spans="1:84" ht="13.2">
      <c r="A930" s="96"/>
      <c r="B930" s="96"/>
      <c r="C930" s="96"/>
      <c r="D930" s="96"/>
      <c r="E930" s="96"/>
      <c r="F930" s="124"/>
      <c r="G930" s="96"/>
      <c r="H930" s="96"/>
      <c r="I930" s="96"/>
      <c r="J930" s="96"/>
      <c r="K930" s="96"/>
      <c r="L930" s="96"/>
      <c r="M930" s="96"/>
      <c r="N930" s="96"/>
      <c r="O930" s="96"/>
      <c r="P930" s="96"/>
      <c r="Q930" s="96"/>
      <c r="R930" s="96"/>
      <c r="S930" s="96"/>
      <c r="T930" s="96"/>
      <c r="U930" s="96"/>
      <c r="V930" s="96"/>
      <c r="W930" s="96"/>
      <c r="X930" s="96"/>
      <c r="Y930" s="96"/>
      <c r="Z930" s="96"/>
      <c r="AA930" s="96"/>
      <c r="AB930" s="96"/>
      <c r="AC930" s="96"/>
      <c r="AD930" s="96"/>
      <c r="AE930" s="96"/>
      <c r="AF930" s="96"/>
      <c r="AG930" s="96"/>
      <c r="AH930" s="96"/>
      <c r="AI930" s="96"/>
      <c r="AJ930" s="96"/>
      <c r="AK930" s="96"/>
      <c r="AL930" s="96"/>
      <c r="AM930" s="262"/>
      <c r="AN930" s="96"/>
      <c r="AO930" s="264"/>
      <c r="AP930" s="96"/>
      <c r="AQ930" s="96"/>
      <c r="AR930" s="96"/>
      <c r="AS930" s="96"/>
      <c r="AT930" s="96"/>
      <c r="AU930" s="96"/>
      <c r="AV930" s="96"/>
      <c r="AW930" s="96"/>
      <c r="AX930" s="96"/>
      <c r="AY930" s="96"/>
      <c r="AZ930" s="96"/>
      <c r="BA930" s="96"/>
      <c r="BB930" s="96"/>
      <c r="BC930" s="96"/>
      <c r="BD930" s="96"/>
      <c r="BE930" s="96"/>
      <c r="BF930" s="96"/>
      <c r="BG930" s="96"/>
      <c r="BH930" s="96"/>
      <c r="BI930" s="96"/>
      <c r="BJ930" s="96"/>
      <c r="BK930" s="96"/>
      <c r="BL930" s="96"/>
      <c r="BM930" s="96"/>
      <c r="BN930" s="96"/>
      <c r="BO930" s="96"/>
      <c r="BP930" s="96"/>
      <c r="BQ930" s="96"/>
      <c r="BR930" s="96"/>
      <c r="BS930" s="96"/>
      <c r="BT930" s="96"/>
      <c r="BU930" s="96"/>
      <c r="BV930" s="96"/>
      <c r="BW930" s="96"/>
      <c r="BX930" s="96"/>
      <c r="BY930" s="96"/>
      <c r="BZ930" s="96"/>
      <c r="CA930" s="96"/>
      <c r="CB930" s="96"/>
      <c r="CC930" s="96"/>
      <c r="CD930" s="96"/>
      <c r="CE930" s="96"/>
      <c r="CF930" s="96"/>
    </row>
    <row r="931" spans="1:84" ht="13.2">
      <c r="A931" s="96"/>
      <c r="B931" s="96"/>
      <c r="C931" s="96"/>
      <c r="D931" s="96"/>
      <c r="E931" s="96"/>
      <c r="F931" s="124"/>
      <c r="G931" s="96"/>
      <c r="H931" s="96"/>
      <c r="I931" s="96"/>
      <c r="J931" s="96"/>
      <c r="K931" s="96"/>
      <c r="L931" s="96"/>
      <c r="M931" s="96"/>
      <c r="N931" s="96"/>
      <c r="O931" s="96"/>
      <c r="P931" s="96"/>
      <c r="Q931" s="96"/>
      <c r="R931" s="96"/>
      <c r="S931" s="96"/>
      <c r="T931" s="96"/>
      <c r="U931" s="96"/>
      <c r="V931" s="96"/>
      <c r="W931" s="96"/>
      <c r="X931" s="96"/>
      <c r="Y931" s="96"/>
      <c r="Z931" s="96"/>
      <c r="AA931" s="96"/>
      <c r="AB931" s="96"/>
      <c r="AC931" s="96"/>
      <c r="AD931" s="96"/>
      <c r="AE931" s="96"/>
      <c r="AF931" s="96"/>
      <c r="AG931" s="96"/>
      <c r="AH931" s="96"/>
      <c r="AI931" s="96"/>
      <c r="AJ931" s="96"/>
      <c r="AK931" s="96"/>
      <c r="AL931" s="96"/>
      <c r="AM931" s="262"/>
      <c r="AN931" s="96"/>
      <c r="AO931" s="264"/>
      <c r="AP931" s="96"/>
      <c r="AQ931" s="96"/>
      <c r="AR931" s="96"/>
      <c r="AS931" s="96"/>
      <c r="AT931" s="96"/>
      <c r="AU931" s="96"/>
      <c r="AV931" s="96"/>
      <c r="AW931" s="96"/>
      <c r="AX931" s="96"/>
      <c r="AY931" s="96"/>
      <c r="AZ931" s="96"/>
      <c r="BA931" s="96"/>
      <c r="BB931" s="96"/>
      <c r="BC931" s="96"/>
      <c r="BD931" s="96"/>
      <c r="BE931" s="96"/>
      <c r="BF931" s="96"/>
      <c r="BG931" s="96"/>
      <c r="BH931" s="96"/>
      <c r="BI931" s="96"/>
      <c r="BJ931" s="96"/>
      <c r="BK931" s="96"/>
      <c r="BL931" s="96"/>
      <c r="BM931" s="96"/>
      <c r="BN931" s="96"/>
      <c r="BO931" s="96"/>
      <c r="BP931" s="96"/>
      <c r="BQ931" s="96"/>
      <c r="BR931" s="96"/>
      <c r="BS931" s="96"/>
      <c r="BT931" s="96"/>
      <c r="BU931" s="96"/>
      <c r="BV931" s="96"/>
      <c r="BW931" s="96"/>
      <c r="BX931" s="96"/>
      <c r="BY931" s="96"/>
      <c r="BZ931" s="96"/>
      <c r="CA931" s="96"/>
      <c r="CB931" s="96"/>
      <c r="CC931" s="96"/>
      <c r="CD931" s="96"/>
      <c r="CE931" s="96"/>
      <c r="CF931" s="96"/>
    </row>
    <row r="932" spans="1:84" ht="13.2">
      <c r="A932" s="96"/>
      <c r="B932" s="96"/>
      <c r="C932" s="96"/>
      <c r="D932" s="96"/>
      <c r="E932" s="96"/>
      <c r="F932" s="124"/>
      <c r="G932" s="96"/>
      <c r="H932" s="96"/>
      <c r="I932" s="96"/>
      <c r="J932" s="96"/>
      <c r="K932" s="96"/>
      <c r="L932" s="96"/>
      <c r="M932" s="96"/>
      <c r="N932" s="96"/>
      <c r="O932" s="96"/>
      <c r="P932" s="96"/>
      <c r="Q932" s="96"/>
      <c r="R932" s="96"/>
      <c r="S932" s="96"/>
      <c r="T932" s="96"/>
      <c r="U932" s="96"/>
      <c r="V932" s="96"/>
      <c r="W932" s="96"/>
      <c r="X932" s="96"/>
      <c r="Y932" s="96"/>
      <c r="Z932" s="96"/>
      <c r="AA932" s="96"/>
      <c r="AB932" s="96"/>
      <c r="AC932" s="96"/>
      <c r="AD932" s="96"/>
      <c r="AE932" s="96"/>
      <c r="AF932" s="96"/>
      <c r="AG932" s="96"/>
      <c r="AH932" s="96"/>
      <c r="AI932" s="96"/>
      <c r="AJ932" s="96"/>
      <c r="AK932" s="96"/>
      <c r="AL932" s="96"/>
      <c r="AM932" s="262"/>
      <c r="AN932" s="96"/>
      <c r="AO932" s="264"/>
      <c r="AP932" s="96"/>
      <c r="AQ932" s="96"/>
      <c r="AR932" s="96"/>
      <c r="AS932" s="96"/>
      <c r="AT932" s="96"/>
      <c r="AU932" s="96"/>
      <c r="AV932" s="96"/>
      <c r="AW932" s="96"/>
      <c r="AX932" s="96"/>
      <c r="AY932" s="96"/>
      <c r="AZ932" s="96"/>
      <c r="BA932" s="96"/>
      <c r="BB932" s="96"/>
      <c r="BC932" s="96"/>
      <c r="BD932" s="96"/>
      <c r="BE932" s="96"/>
      <c r="BF932" s="96"/>
      <c r="BG932" s="96"/>
      <c r="BH932" s="96"/>
      <c r="BI932" s="96"/>
      <c r="BJ932" s="96"/>
      <c r="BK932" s="96"/>
      <c r="BL932" s="96"/>
      <c r="BM932" s="96"/>
      <c r="BN932" s="96"/>
      <c r="BO932" s="96"/>
      <c r="BP932" s="96"/>
      <c r="BQ932" s="96"/>
      <c r="BR932" s="96"/>
      <c r="BS932" s="96"/>
      <c r="BT932" s="96"/>
      <c r="BU932" s="96"/>
      <c r="BV932" s="96"/>
      <c r="BW932" s="96"/>
      <c r="BX932" s="96"/>
      <c r="BY932" s="96"/>
      <c r="BZ932" s="96"/>
      <c r="CA932" s="96"/>
      <c r="CB932" s="96"/>
      <c r="CC932" s="96"/>
      <c r="CD932" s="96"/>
      <c r="CE932" s="96"/>
      <c r="CF932" s="96"/>
    </row>
    <row r="933" spans="1:84" ht="13.2">
      <c r="A933" s="96"/>
      <c r="B933" s="96"/>
      <c r="C933" s="96"/>
      <c r="D933" s="96"/>
      <c r="E933" s="96"/>
      <c r="F933" s="124"/>
      <c r="G933" s="96"/>
      <c r="H933" s="96"/>
      <c r="I933" s="96"/>
      <c r="J933" s="96"/>
      <c r="K933" s="96"/>
      <c r="L933" s="96"/>
      <c r="M933" s="96"/>
      <c r="N933" s="96"/>
      <c r="O933" s="96"/>
      <c r="P933" s="96"/>
      <c r="Q933" s="96"/>
      <c r="R933" s="96"/>
      <c r="S933" s="96"/>
      <c r="T933" s="96"/>
      <c r="U933" s="96"/>
      <c r="V933" s="96"/>
      <c r="W933" s="96"/>
      <c r="X933" s="96"/>
      <c r="Y933" s="96"/>
      <c r="Z933" s="96"/>
      <c r="AA933" s="96"/>
      <c r="AB933" s="96"/>
      <c r="AC933" s="96"/>
      <c r="AD933" s="96"/>
      <c r="AE933" s="96"/>
      <c r="AF933" s="96"/>
      <c r="AG933" s="96"/>
      <c r="AH933" s="96"/>
      <c r="AI933" s="96"/>
      <c r="AJ933" s="96"/>
      <c r="AK933" s="96"/>
      <c r="AL933" s="96"/>
      <c r="AM933" s="262"/>
      <c r="AN933" s="96"/>
      <c r="AO933" s="264"/>
      <c r="AP933" s="96"/>
      <c r="AQ933" s="96"/>
      <c r="AR933" s="96"/>
      <c r="AS933" s="96"/>
      <c r="AT933" s="96"/>
      <c r="AU933" s="96"/>
      <c r="AV933" s="96"/>
      <c r="AW933" s="96"/>
      <c r="AX933" s="96"/>
      <c r="AY933" s="96"/>
      <c r="AZ933" s="96"/>
      <c r="BA933" s="96"/>
      <c r="BB933" s="96"/>
      <c r="BC933" s="96"/>
      <c r="BD933" s="96"/>
      <c r="BE933" s="96"/>
      <c r="BF933" s="96"/>
      <c r="BG933" s="96"/>
      <c r="BH933" s="96"/>
      <c r="BI933" s="96"/>
      <c r="BJ933" s="96"/>
      <c r="BK933" s="96"/>
      <c r="BL933" s="96"/>
      <c r="BM933" s="96"/>
      <c r="BN933" s="96"/>
      <c r="BO933" s="96"/>
      <c r="BP933" s="96"/>
      <c r="BQ933" s="96"/>
      <c r="BR933" s="96"/>
      <c r="BS933" s="96"/>
      <c r="BT933" s="96"/>
      <c r="BU933" s="96"/>
      <c r="BV933" s="96"/>
      <c r="BW933" s="96"/>
      <c r="BX933" s="96"/>
      <c r="BY933" s="96"/>
      <c r="BZ933" s="96"/>
      <c r="CA933" s="96"/>
      <c r="CB933" s="96"/>
      <c r="CC933" s="96"/>
      <c r="CD933" s="96"/>
      <c r="CE933" s="96"/>
      <c r="CF933" s="96"/>
    </row>
    <row r="934" spans="1:84" ht="13.2">
      <c r="A934" s="96"/>
      <c r="B934" s="96"/>
      <c r="C934" s="96"/>
      <c r="D934" s="96"/>
      <c r="E934" s="96"/>
      <c r="F934" s="124"/>
      <c r="G934" s="96"/>
      <c r="H934" s="96"/>
      <c r="I934" s="96"/>
      <c r="J934" s="96"/>
      <c r="K934" s="96"/>
      <c r="L934" s="96"/>
      <c r="M934" s="96"/>
      <c r="N934" s="96"/>
      <c r="O934" s="96"/>
      <c r="P934" s="96"/>
      <c r="Q934" s="96"/>
      <c r="R934" s="96"/>
      <c r="S934" s="96"/>
      <c r="T934" s="96"/>
      <c r="U934" s="96"/>
      <c r="V934" s="96"/>
      <c r="W934" s="96"/>
      <c r="X934" s="96"/>
      <c r="Y934" s="96"/>
      <c r="Z934" s="96"/>
      <c r="AA934" s="96"/>
      <c r="AB934" s="96"/>
      <c r="AC934" s="96"/>
      <c r="AD934" s="96"/>
      <c r="AE934" s="96"/>
      <c r="AF934" s="96"/>
      <c r="AG934" s="96"/>
      <c r="AH934" s="96"/>
      <c r="AI934" s="96"/>
      <c r="AJ934" s="96"/>
      <c r="AK934" s="96"/>
      <c r="AL934" s="96"/>
      <c r="AM934" s="262"/>
      <c r="AN934" s="96"/>
      <c r="AO934" s="264"/>
      <c r="AP934" s="96"/>
      <c r="AQ934" s="96"/>
      <c r="AR934" s="96"/>
      <c r="AS934" s="96"/>
      <c r="AT934" s="96"/>
      <c r="AU934" s="96"/>
      <c r="AV934" s="96"/>
      <c r="AW934" s="96"/>
      <c r="AX934" s="96"/>
      <c r="AY934" s="96"/>
      <c r="AZ934" s="96"/>
      <c r="BA934" s="96"/>
      <c r="BB934" s="96"/>
      <c r="BC934" s="96"/>
      <c r="BD934" s="96"/>
      <c r="BE934" s="96"/>
      <c r="BF934" s="96"/>
      <c r="BG934" s="96"/>
      <c r="BH934" s="96"/>
      <c r="BI934" s="96"/>
      <c r="BJ934" s="96"/>
      <c r="BK934" s="96"/>
      <c r="BL934" s="96"/>
      <c r="BM934" s="96"/>
      <c r="BN934" s="96"/>
      <c r="BO934" s="96"/>
      <c r="BP934" s="96"/>
      <c r="BQ934" s="96"/>
      <c r="BR934" s="96"/>
      <c r="BS934" s="96"/>
      <c r="BT934" s="96"/>
      <c r="BU934" s="96"/>
      <c r="BV934" s="96"/>
      <c r="BW934" s="96"/>
      <c r="BX934" s="96"/>
      <c r="BY934" s="96"/>
      <c r="BZ934" s="96"/>
      <c r="CA934" s="96"/>
      <c r="CB934" s="96"/>
      <c r="CC934" s="96"/>
      <c r="CD934" s="96"/>
      <c r="CE934" s="96"/>
      <c r="CF934" s="96"/>
    </row>
    <row r="935" spans="1:84" ht="13.2">
      <c r="A935" s="96"/>
      <c r="B935" s="96"/>
      <c r="C935" s="96"/>
      <c r="D935" s="96"/>
      <c r="E935" s="96"/>
      <c r="F935" s="124"/>
      <c r="G935" s="96"/>
      <c r="H935" s="96"/>
      <c r="I935" s="96"/>
      <c r="J935" s="96"/>
      <c r="K935" s="96"/>
      <c r="L935" s="96"/>
      <c r="M935" s="96"/>
      <c r="N935" s="96"/>
      <c r="O935" s="96"/>
      <c r="P935" s="96"/>
      <c r="Q935" s="96"/>
      <c r="R935" s="96"/>
      <c r="S935" s="96"/>
      <c r="T935" s="96"/>
      <c r="U935" s="96"/>
      <c r="V935" s="96"/>
      <c r="W935" s="96"/>
      <c r="X935" s="96"/>
      <c r="Y935" s="96"/>
      <c r="Z935" s="96"/>
      <c r="AA935" s="96"/>
      <c r="AB935" s="96"/>
      <c r="AC935" s="96"/>
      <c r="AD935" s="96"/>
      <c r="AE935" s="96"/>
      <c r="AF935" s="96"/>
      <c r="AG935" s="96"/>
      <c r="AH935" s="96"/>
      <c r="AI935" s="96"/>
      <c r="AJ935" s="96"/>
      <c r="AK935" s="96"/>
      <c r="AL935" s="96"/>
      <c r="AM935" s="262"/>
      <c r="AN935" s="96"/>
      <c r="AO935" s="264"/>
      <c r="AP935" s="96"/>
      <c r="AQ935" s="96"/>
      <c r="AR935" s="96"/>
      <c r="AS935" s="96"/>
      <c r="AT935" s="96"/>
      <c r="AU935" s="96"/>
      <c r="AV935" s="96"/>
      <c r="AW935" s="96"/>
      <c r="AX935" s="96"/>
      <c r="AY935" s="96"/>
      <c r="AZ935" s="96"/>
      <c r="BA935" s="96"/>
      <c r="BB935" s="96"/>
      <c r="BC935" s="96"/>
      <c r="BD935" s="96"/>
      <c r="BE935" s="96"/>
      <c r="BF935" s="96"/>
      <c r="BG935" s="96"/>
      <c r="BH935" s="96"/>
      <c r="BI935" s="96"/>
      <c r="BJ935" s="96"/>
      <c r="BK935" s="96"/>
      <c r="BL935" s="96"/>
      <c r="BM935" s="96"/>
      <c r="BN935" s="96"/>
      <c r="BO935" s="96"/>
      <c r="BP935" s="96"/>
      <c r="BQ935" s="96"/>
      <c r="BR935" s="96"/>
      <c r="BS935" s="96"/>
      <c r="BT935" s="96"/>
      <c r="BU935" s="96"/>
      <c r="BV935" s="96"/>
      <c r="BW935" s="96"/>
      <c r="BX935" s="96"/>
      <c r="BY935" s="96"/>
      <c r="BZ935" s="96"/>
      <c r="CA935" s="96"/>
      <c r="CB935" s="96"/>
      <c r="CC935" s="96"/>
      <c r="CD935" s="96"/>
      <c r="CE935" s="96"/>
      <c r="CF935" s="96"/>
    </row>
    <row r="936" spans="1:84" ht="13.2">
      <c r="A936" s="96"/>
      <c r="B936" s="96"/>
      <c r="C936" s="96"/>
      <c r="D936" s="96"/>
      <c r="E936" s="96"/>
      <c r="F936" s="124"/>
      <c r="G936" s="96"/>
      <c r="H936" s="96"/>
      <c r="I936" s="96"/>
      <c r="J936" s="96"/>
      <c r="K936" s="96"/>
      <c r="L936" s="96"/>
      <c r="M936" s="96"/>
      <c r="N936" s="96"/>
      <c r="O936" s="96"/>
      <c r="P936" s="96"/>
      <c r="Q936" s="96"/>
      <c r="R936" s="96"/>
      <c r="S936" s="96"/>
      <c r="T936" s="96"/>
      <c r="U936" s="96"/>
      <c r="V936" s="96"/>
      <c r="W936" s="96"/>
      <c r="X936" s="96"/>
      <c r="Y936" s="96"/>
      <c r="Z936" s="96"/>
      <c r="AA936" s="96"/>
      <c r="AB936" s="96"/>
      <c r="AC936" s="96"/>
      <c r="AD936" s="96"/>
      <c r="AE936" s="96"/>
      <c r="AF936" s="96"/>
      <c r="AG936" s="96"/>
      <c r="AH936" s="96"/>
      <c r="AI936" s="96"/>
      <c r="AJ936" s="96"/>
      <c r="AK936" s="96"/>
      <c r="AL936" s="96"/>
      <c r="AM936" s="262"/>
      <c r="AN936" s="96"/>
      <c r="AO936" s="264"/>
      <c r="AP936" s="96"/>
      <c r="AQ936" s="96"/>
      <c r="AR936" s="96"/>
      <c r="AS936" s="96"/>
      <c r="AT936" s="96"/>
      <c r="AU936" s="96"/>
      <c r="AV936" s="96"/>
      <c r="AW936" s="96"/>
      <c r="AX936" s="96"/>
      <c r="AY936" s="96"/>
      <c r="AZ936" s="96"/>
      <c r="BA936" s="96"/>
      <c r="BB936" s="96"/>
      <c r="BC936" s="96"/>
      <c r="BD936" s="96"/>
      <c r="BE936" s="96"/>
      <c r="BF936" s="96"/>
      <c r="BG936" s="96"/>
      <c r="BH936" s="96"/>
      <c r="BI936" s="96"/>
      <c r="BJ936" s="96"/>
      <c r="BK936" s="96"/>
      <c r="BL936" s="96"/>
      <c r="BM936" s="96"/>
      <c r="BN936" s="96"/>
      <c r="BO936" s="96"/>
      <c r="BP936" s="96"/>
      <c r="BQ936" s="96"/>
      <c r="BR936" s="96"/>
      <c r="BS936" s="96"/>
      <c r="BT936" s="96"/>
      <c r="BU936" s="96"/>
      <c r="BV936" s="96"/>
      <c r="BW936" s="96"/>
      <c r="BX936" s="96"/>
      <c r="BY936" s="96"/>
      <c r="BZ936" s="96"/>
      <c r="CA936" s="96"/>
      <c r="CB936" s="96"/>
      <c r="CC936" s="96"/>
      <c r="CD936" s="96"/>
      <c r="CE936" s="96"/>
      <c r="CF936" s="96"/>
    </row>
    <row r="937" spans="1:84" ht="13.2">
      <c r="A937" s="96"/>
      <c r="B937" s="96"/>
      <c r="C937" s="96"/>
      <c r="D937" s="96"/>
      <c r="E937" s="96"/>
      <c r="F937" s="124"/>
      <c r="G937" s="96"/>
      <c r="H937" s="96"/>
      <c r="I937" s="96"/>
      <c r="J937" s="96"/>
      <c r="K937" s="96"/>
      <c r="L937" s="96"/>
      <c r="M937" s="96"/>
      <c r="N937" s="96"/>
      <c r="O937" s="96"/>
      <c r="P937" s="96"/>
      <c r="Q937" s="96"/>
      <c r="R937" s="96"/>
      <c r="S937" s="96"/>
      <c r="T937" s="96"/>
      <c r="U937" s="96"/>
      <c r="V937" s="96"/>
      <c r="W937" s="96"/>
      <c r="X937" s="96"/>
      <c r="Y937" s="96"/>
      <c r="Z937" s="96"/>
      <c r="AA937" s="96"/>
      <c r="AB937" s="96"/>
      <c r="AC937" s="96"/>
      <c r="AD937" s="96"/>
      <c r="AE937" s="96"/>
      <c r="AF937" s="96"/>
      <c r="AG937" s="96"/>
      <c r="AH937" s="96"/>
      <c r="AI937" s="96"/>
      <c r="AJ937" s="96"/>
      <c r="AK937" s="96"/>
      <c r="AL937" s="96"/>
      <c r="AM937" s="262"/>
      <c r="AN937" s="96"/>
      <c r="AO937" s="264"/>
      <c r="AP937" s="96"/>
      <c r="AQ937" s="96"/>
      <c r="AR937" s="96"/>
      <c r="AS937" s="96"/>
      <c r="AT937" s="96"/>
      <c r="AU937" s="96"/>
      <c r="AV937" s="96"/>
      <c r="AW937" s="96"/>
      <c r="AX937" s="96"/>
      <c r="AY937" s="96"/>
      <c r="AZ937" s="96"/>
      <c r="BA937" s="96"/>
      <c r="BB937" s="96"/>
      <c r="BC937" s="96"/>
      <c r="BD937" s="96"/>
      <c r="BE937" s="96"/>
      <c r="BF937" s="96"/>
      <c r="BG937" s="96"/>
      <c r="BH937" s="96"/>
      <c r="BI937" s="96"/>
      <c r="BJ937" s="96"/>
      <c r="BK937" s="96"/>
      <c r="BL937" s="96"/>
      <c r="BM937" s="96"/>
      <c r="BN937" s="96"/>
      <c r="BO937" s="96"/>
      <c r="BP937" s="96"/>
      <c r="BQ937" s="96"/>
      <c r="BR937" s="96"/>
      <c r="BS937" s="96"/>
      <c r="BT937" s="96"/>
      <c r="BU937" s="96"/>
      <c r="BV937" s="96"/>
      <c r="BW937" s="96"/>
      <c r="BX937" s="96"/>
      <c r="BY937" s="96"/>
      <c r="BZ937" s="96"/>
      <c r="CA937" s="96"/>
      <c r="CB937" s="96"/>
      <c r="CC937" s="96"/>
      <c r="CD937" s="96"/>
      <c r="CE937" s="96"/>
      <c r="CF937" s="96"/>
    </row>
    <row r="938" spans="1:84" ht="13.2">
      <c r="A938" s="96"/>
      <c r="B938" s="96"/>
      <c r="C938" s="96"/>
      <c r="D938" s="96"/>
      <c r="E938" s="96"/>
      <c r="F938" s="124"/>
      <c r="G938" s="96"/>
      <c r="H938" s="96"/>
      <c r="I938" s="96"/>
      <c r="J938" s="96"/>
      <c r="K938" s="96"/>
      <c r="L938" s="96"/>
      <c r="M938" s="96"/>
      <c r="N938" s="96"/>
      <c r="O938" s="96"/>
      <c r="P938" s="96"/>
      <c r="Q938" s="96"/>
      <c r="R938" s="96"/>
      <c r="S938" s="96"/>
      <c r="T938" s="96"/>
      <c r="U938" s="96"/>
      <c r="V938" s="96"/>
      <c r="W938" s="96"/>
      <c r="X938" s="96"/>
      <c r="Y938" s="96"/>
      <c r="Z938" s="96"/>
      <c r="AA938" s="96"/>
      <c r="AB938" s="96"/>
      <c r="AC938" s="96"/>
      <c r="AD938" s="96"/>
      <c r="AE938" s="96"/>
      <c r="AF938" s="96"/>
      <c r="AG938" s="96"/>
      <c r="AH938" s="96"/>
      <c r="AI938" s="96"/>
      <c r="AJ938" s="96"/>
      <c r="AK938" s="96"/>
      <c r="AL938" s="96"/>
      <c r="AM938" s="262"/>
      <c r="AN938" s="96"/>
      <c r="AO938" s="264"/>
      <c r="AP938" s="96"/>
      <c r="AQ938" s="96"/>
      <c r="AR938" s="96"/>
      <c r="AS938" s="96"/>
      <c r="AT938" s="96"/>
      <c r="AU938" s="96"/>
      <c r="AV938" s="96"/>
      <c r="AW938" s="96"/>
      <c r="AX938" s="96"/>
      <c r="AY938" s="96"/>
      <c r="AZ938" s="96"/>
      <c r="BA938" s="96"/>
      <c r="BB938" s="96"/>
      <c r="BC938" s="96"/>
      <c r="BD938" s="96"/>
      <c r="BE938" s="96"/>
      <c r="BF938" s="96"/>
      <c r="BG938" s="96"/>
      <c r="BH938" s="96"/>
      <c r="BI938" s="96"/>
      <c r="BJ938" s="96"/>
      <c r="BK938" s="96"/>
      <c r="BL938" s="96"/>
      <c r="BM938" s="96"/>
      <c r="BN938" s="96"/>
      <c r="BO938" s="96"/>
      <c r="BP938" s="96"/>
      <c r="BQ938" s="96"/>
      <c r="BR938" s="96"/>
      <c r="BS938" s="96"/>
      <c r="BT938" s="96"/>
      <c r="BU938" s="96"/>
      <c r="BV938" s="96"/>
      <c r="BW938" s="96"/>
      <c r="BX938" s="96"/>
      <c r="BY938" s="96"/>
      <c r="BZ938" s="96"/>
      <c r="CA938" s="96"/>
      <c r="CB938" s="96"/>
      <c r="CC938" s="96"/>
      <c r="CD938" s="96"/>
      <c r="CE938" s="96"/>
      <c r="CF938" s="96"/>
    </row>
    <row r="939" spans="1:84" ht="13.2">
      <c r="A939" s="96"/>
      <c r="B939" s="96"/>
      <c r="C939" s="96"/>
      <c r="D939" s="96"/>
      <c r="E939" s="96"/>
      <c r="F939" s="124"/>
      <c r="G939" s="96"/>
      <c r="H939" s="96"/>
      <c r="I939" s="96"/>
      <c r="J939" s="96"/>
      <c r="K939" s="96"/>
      <c r="L939" s="96"/>
      <c r="M939" s="96"/>
      <c r="N939" s="96"/>
      <c r="O939" s="96"/>
      <c r="P939" s="96"/>
      <c r="Q939" s="96"/>
      <c r="R939" s="96"/>
      <c r="S939" s="96"/>
      <c r="T939" s="96"/>
      <c r="U939" s="96"/>
      <c r="V939" s="96"/>
      <c r="W939" s="96"/>
      <c r="X939" s="96"/>
      <c r="Y939" s="96"/>
      <c r="Z939" s="96"/>
      <c r="AA939" s="96"/>
      <c r="AB939" s="96"/>
      <c r="AC939" s="96"/>
      <c r="AD939" s="96"/>
      <c r="AE939" s="96"/>
      <c r="AF939" s="96"/>
      <c r="AG939" s="96"/>
      <c r="AH939" s="96"/>
      <c r="AI939" s="96"/>
      <c r="AJ939" s="96"/>
      <c r="AK939" s="96"/>
      <c r="AL939" s="96"/>
      <c r="AM939" s="262"/>
      <c r="AN939" s="96"/>
      <c r="AO939" s="264"/>
      <c r="AP939" s="96"/>
      <c r="AQ939" s="96"/>
      <c r="AR939" s="96"/>
      <c r="AS939" s="96"/>
      <c r="AT939" s="96"/>
      <c r="AU939" s="96"/>
      <c r="AV939" s="96"/>
      <c r="AW939" s="96"/>
      <c r="AX939" s="96"/>
      <c r="AY939" s="96"/>
      <c r="AZ939" s="96"/>
      <c r="BA939" s="96"/>
      <c r="BB939" s="96"/>
      <c r="BC939" s="96"/>
      <c r="BD939" s="96"/>
      <c r="BE939" s="96"/>
      <c r="BF939" s="96"/>
      <c r="BG939" s="96"/>
      <c r="BH939" s="96"/>
      <c r="BI939" s="96"/>
      <c r="BJ939" s="96"/>
      <c r="BK939" s="96"/>
      <c r="BL939" s="96"/>
      <c r="BM939" s="96"/>
      <c r="BN939" s="96"/>
      <c r="BO939" s="96"/>
      <c r="BP939" s="96"/>
      <c r="BQ939" s="96"/>
      <c r="BR939" s="96"/>
      <c r="BS939" s="96"/>
      <c r="BT939" s="96"/>
      <c r="BU939" s="96"/>
      <c r="BV939" s="96"/>
      <c r="BW939" s="96"/>
      <c r="BX939" s="96"/>
      <c r="BY939" s="96"/>
      <c r="BZ939" s="96"/>
      <c r="CA939" s="96"/>
      <c r="CB939" s="96"/>
      <c r="CC939" s="96"/>
      <c r="CD939" s="96"/>
      <c r="CE939" s="96"/>
      <c r="CF939" s="96"/>
    </row>
    <row r="940" spans="1:84" ht="13.2">
      <c r="A940" s="96"/>
      <c r="B940" s="96"/>
      <c r="C940" s="96"/>
      <c r="D940" s="96"/>
      <c r="E940" s="96"/>
      <c r="F940" s="124"/>
      <c r="G940" s="96"/>
      <c r="H940" s="96"/>
      <c r="I940" s="96"/>
      <c r="J940" s="96"/>
      <c r="K940" s="96"/>
      <c r="L940" s="96"/>
      <c r="M940" s="96"/>
      <c r="N940" s="96"/>
      <c r="O940" s="96"/>
      <c r="P940" s="96"/>
      <c r="Q940" s="96"/>
      <c r="R940" s="96"/>
      <c r="S940" s="96"/>
      <c r="T940" s="96"/>
      <c r="U940" s="96"/>
      <c r="V940" s="96"/>
      <c r="W940" s="96"/>
      <c r="X940" s="96"/>
      <c r="Y940" s="96"/>
      <c r="Z940" s="96"/>
      <c r="AA940" s="96"/>
      <c r="AB940" s="96"/>
      <c r="AC940" s="96"/>
      <c r="AD940" s="96"/>
      <c r="AE940" s="96"/>
      <c r="AF940" s="96"/>
      <c r="AG940" s="96"/>
      <c r="AH940" s="96"/>
      <c r="AI940" s="96"/>
      <c r="AJ940" s="96"/>
      <c r="AK940" s="96"/>
      <c r="AL940" s="96"/>
      <c r="AM940" s="262"/>
      <c r="AN940" s="96"/>
      <c r="AO940" s="264"/>
      <c r="AP940" s="96"/>
      <c r="AQ940" s="96"/>
      <c r="AR940" s="96"/>
      <c r="AS940" s="96"/>
      <c r="AT940" s="96"/>
      <c r="AU940" s="96"/>
      <c r="AV940" s="96"/>
      <c r="AW940" s="96"/>
      <c r="AX940" s="96"/>
      <c r="AY940" s="96"/>
      <c r="AZ940" s="96"/>
      <c r="BA940" s="96"/>
      <c r="BB940" s="96"/>
      <c r="BC940" s="96"/>
      <c r="BD940" s="96"/>
      <c r="BE940" s="96"/>
      <c r="BF940" s="96"/>
      <c r="BG940" s="96"/>
      <c r="BH940" s="96"/>
      <c r="BI940" s="96"/>
      <c r="BJ940" s="96"/>
      <c r="BK940" s="96"/>
      <c r="BL940" s="96"/>
      <c r="BM940" s="96"/>
      <c r="BN940" s="96"/>
      <c r="BO940" s="96"/>
      <c r="BP940" s="96"/>
      <c r="BQ940" s="96"/>
      <c r="BR940" s="96"/>
      <c r="BS940" s="96"/>
      <c r="BT940" s="96"/>
      <c r="BU940" s="96"/>
      <c r="BV940" s="96"/>
      <c r="BW940" s="96"/>
      <c r="BX940" s="96"/>
      <c r="BY940" s="96"/>
      <c r="BZ940" s="96"/>
      <c r="CA940" s="96"/>
      <c r="CB940" s="96"/>
      <c r="CC940" s="96"/>
      <c r="CD940" s="96"/>
      <c r="CE940" s="96"/>
      <c r="CF940" s="96"/>
    </row>
    <row r="941" spans="1:84" ht="13.2">
      <c r="A941" s="96"/>
      <c r="B941" s="96"/>
      <c r="C941" s="96"/>
      <c r="D941" s="96"/>
      <c r="E941" s="96"/>
      <c r="F941" s="124"/>
      <c r="G941" s="96"/>
      <c r="H941" s="96"/>
      <c r="I941" s="96"/>
      <c r="J941" s="96"/>
      <c r="K941" s="96"/>
      <c r="L941" s="96"/>
      <c r="M941" s="96"/>
      <c r="N941" s="96"/>
      <c r="O941" s="96"/>
      <c r="P941" s="96"/>
      <c r="Q941" s="96"/>
      <c r="R941" s="96"/>
      <c r="S941" s="96"/>
      <c r="T941" s="96"/>
      <c r="U941" s="96"/>
      <c r="V941" s="96"/>
      <c r="W941" s="96"/>
      <c r="X941" s="96"/>
      <c r="Y941" s="96"/>
      <c r="Z941" s="96"/>
      <c r="AA941" s="96"/>
      <c r="AB941" s="96"/>
      <c r="AC941" s="96"/>
      <c r="AD941" s="96"/>
      <c r="AE941" s="96"/>
      <c r="AF941" s="96"/>
      <c r="AG941" s="96"/>
      <c r="AH941" s="96"/>
      <c r="AI941" s="96"/>
      <c r="AJ941" s="96"/>
      <c r="AK941" s="96"/>
      <c r="AL941" s="96"/>
      <c r="AM941" s="262"/>
      <c r="AN941" s="96"/>
      <c r="AO941" s="264"/>
      <c r="AP941" s="96"/>
      <c r="AQ941" s="96"/>
      <c r="AR941" s="96"/>
      <c r="AS941" s="96"/>
      <c r="AT941" s="96"/>
      <c r="AU941" s="96"/>
      <c r="AV941" s="96"/>
      <c r="AW941" s="96"/>
      <c r="AX941" s="96"/>
      <c r="AY941" s="96"/>
      <c r="AZ941" s="96"/>
      <c r="BA941" s="96"/>
      <c r="BB941" s="96"/>
      <c r="BC941" s="96"/>
      <c r="BD941" s="96"/>
      <c r="BE941" s="96"/>
      <c r="BF941" s="96"/>
      <c r="BG941" s="96"/>
      <c r="BH941" s="96"/>
      <c r="BI941" s="96"/>
      <c r="BJ941" s="96"/>
      <c r="BK941" s="96"/>
      <c r="BL941" s="96"/>
      <c r="BM941" s="96"/>
      <c r="BN941" s="96"/>
      <c r="BO941" s="96"/>
      <c r="BP941" s="96"/>
      <c r="BQ941" s="96"/>
      <c r="BR941" s="96"/>
      <c r="BS941" s="96"/>
      <c r="BT941" s="96"/>
      <c r="BU941" s="96"/>
      <c r="BV941" s="96"/>
      <c r="BW941" s="96"/>
      <c r="BX941" s="96"/>
      <c r="BY941" s="96"/>
      <c r="BZ941" s="96"/>
      <c r="CA941" s="96"/>
      <c r="CB941" s="96"/>
      <c r="CC941" s="96"/>
      <c r="CD941" s="96"/>
      <c r="CE941" s="96"/>
      <c r="CF941" s="96"/>
    </row>
    <row r="942" spans="1:84" ht="13.2">
      <c r="A942" s="96"/>
      <c r="B942" s="96"/>
      <c r="C942" s="96"/>
      <c r="D942" s="96"/>
      <c r="E942" s="96"/>
      <c r="F942" s="124"/>
      <c r="G942" s="96"/>
      <c r="H942" s="96"/>
      <c r="I942" s="96"/>
      <c r="J942" s="96"/>
      <c r="K942" s="96"/>
      <c r="L942" s="96"/>
      <c r="M942" s="96"/>
      <c r="N942" s="96"/>
      <c r="O942" s="96"/>
      <c r="P942" s="96"/>
      <c r="Q942" s="96"/>
      <c r="R942" s="96"/>
      <c r="S942" s="96"/>
      <c r="T942" s="96"/>
      <c r="U942" s="96"/>
      <c r="V942" s="96"/>
      <c r="W942" s="96"/>
      <c r="X942" s="96"/>
      <c r="Y942" s="96"/>
      <c r="Z942" s="96"/>
      <c r="AA942" s="96"/>
      <c r="AB942" s="96"/>
      <c r="AC942" s="96"/>
      <c r="AD942" s="96"/>
      <c r="AE942" s="96"/>
      <c r="AF942" s="96"/>
      <c r="AG942" s="96"/>
      <c r="AH942" s="96"/>
      <c r="AI942" s="96"/>
      <c r="AJ942" s="96"/>
      <c r="AK942" s="96"/>
      <c r="AL942" s="96"/>
      <c r="AM942" s="262"/>
      <c r="AN942" s="96"/>
      <c r="AO942" s="264"/>
      <c r="AP942" s="96"/>
      <c r="AQ942" s="96"/>
      <c r="AR942" s="96"/>
      <c r="AS942" s="96"/>
      <c r="AT942" s="96"/>
      <c r="AU942" s="96"/>
      <c r="AV942" s="96"/>
      <c r="AW942" s="96"/>
      <c r="AX942" s="96"/>
      <c r="AY942" s="96"/>
      <c r="AZ942" s="96"/>
      <c r="BA942" s="96"/>
      <c r="BB942" s="96"/>
      <c r="BC942" s="96"/>
      <c r="BD942" s="96"/>
      <c r="BE942" s="96"/>
      <c r="BF942" s="96"/>
      <c r="BG942" s="96"/>
      <c r="BH942" s="96"/>
      <c r="BI942" s="96"/>
      <c r="BJ942" s="96"/>
      <c r="BK942" s="96"/>
      <c r="BL942" s="96"/>
      <c r="BM942" s="96"/>
      <c r="BN942" s="96"/>
      <c r="BO942" s="96"/>
      <c r="BP942" s="96"/>
      <c r="BQ942" s="96"/>
      <c r="BR942" s="96"/>
      <c r="BS942" s="96"/>
      <c r="BT942" s="96"/>
      <c r="BU942" s="96"/>
      <c r="BV942" s="96"/>
      <c r="BW942" s="96"/>
      <c r="BX942" s="96"/>
      <c r="BY942" s="96"/>
      <c r="BZ942" s="96"/>
      <c r="CA942" s="96"/>
      <c r="CB942" s="96"/>
      <c r="CC942" s="96"/>
      <c r="CD942" s="96"/>
      <c r="CE942" s="96"/>
      <c r="CF942" s="96"/>
    </row>
    <row r="943" spans="1:84" ht="13.2">
      <c r="A943" s="96"/>
      <c r="B943" s="96"/>
      <c r="C943" s="96"/>
      <c r="D943" s="96"/>
      <c r="E943" s="96"/>
      <c r="F943" s="124"/>
      <c r="G943" s="96"/>
      <c r="H943" s="96"/>
      <c r="I943" s="96"/>
      <c r="J943" s="96"/>
      <c r="K943" s="96"/>
      <c r="L943" s="96"/>
      <c r="M943" s="96"/>
      <c r="N943" s="96"/>
      <c r="O943" s="96"/>
      <c r="P943" s="96"/>
      <c r="Q943" s="96"/>
      <c r="R943" s="96"/>
      <c r="S943" s="96"/>
      <c r="T943" s="96"/>
      <c r="U943" s="96"/>
      <c r="V943" s="96"/>
      <c r="W943" s="96"/>
      <c r="X943" s="96"/>
      <c r="Y943" s="96"/>
      <c r="Z943" s="96"/>
      <c r="AA943" s="96"/>
      <c r="AB943" s="96"/>
      <c r="AC943" s="96"/>
      <c r="AD943" s="96"/>
      <c r="AE943" s="96"/>
      <c r="AF943" s="96"/>
      <c r="AG943" s="96"/>
      <c r="AH943" s="96"/>
      <c r="AI943" s="96"/>
      <c r="AJ943" s="96"/>
      <c r="AK943" s="96"/>
      <c r="AL943" s="96"/>
      <c r="AM943" s="262"/>
      <c r="AN943" s="96"/>
      <c r="AO943" s="264"/>
      <c r="AP943" s="96"/>
      <c r="AQ943" s="96"/>
      <c r="AR943" s="96"/>
      <c r="AS943" s="96"/>
      <c r="AT943" s="96"/>
      <c r="AU943" s="96"/>
      <c r="AV943" s="96"/>
      <c r="AW943" s="96"/>
      <c r="AX943" s="96"/>
      <c r="AY943" s="96"/>
      <c r="AZ943" s="96"/>
      <c r="BA943" s="96"/>
      <c r="BB943" s="96"/>
      <c r="BC943" s="96"/>
      <c r="BD943" s="96"/>
      <c r="BE943" s="96"/>
      <c r="BF943" s="96"/>
      <c r="BG943" s="96"/>
      <c r="BH943" s="96"/>
      <c r="BI943" s="96"/>
      <c r="BJ943" s="96"/>
      <c r="BK943" s="96"/>
      <c r="BL943" s="96"/>
      <c r="BM943" s="96"/>
      <c r="BN943" s="96"/>
      <c r="BO943" s="96"/>
      <c r="BP943" s="96"/>
      <c r="BQ943" s="96"/>
      <c r="BR943" s="96"/>
      <c r="BS943" s="96"/>
      <c r="BT943" s="96"/>
      <c r="BU943" s="96"/>
      <c r="BV943" s="96"/>
      <c r="BW943" s="96"/>
      <c r="BX943" s="96"/>
      <c r="BY943" s="96"/>
      <c r="BZ943" s="96"/>
      <c r="CA943" s="96"/>
      <c r="CB943" s="96"/>
      <c r="CC943" s="96"/>
      <c r="CD943" s="96"/>
      <c r="CE943" s="96"/>
      <c r="CF943" s="96"/>
    </row>
    <row r="944" spans="1:84" ht="13.2">
      <c r="A944" s="96"/>
      <c r="B944" s="96"/>
      <c r="C944" s="96"/>
      <c r="D944" s="96"/>
      <c r="E944" s="96"/>
      <c r="F944" s="124"/>
      <c r="G944" s="96"/>
      <c r="H944" s="96"/>
      <c r="I944" s="96"/>
      <c r="J944" s="96"/>
      <c r="K944" s="96"/>
      <c r="L944" s="96"/>
      <c r="M944" s="96"/>
      <c r="N944" s="96"/>
      <c r="O944" s="96"/>
      <c r="P944" s="96"/>
      <c r="Q944" s="96"/>
      <c r="R944" s="96"/>
      <c r="S944" s="96"/>
      <c r="T944" s="96"/>
      <c r="U944" s="96"/>
      <c r="V944" s="96"/>
      <c r="W944" s="96"/>
      <c r="X944" s="96"/>
      <c r="Y944" s="96"/>
      <c r="Z944" s="96"/>
      <c r="AA944" s="96"/>
      <c r="AB944" s="96"/>
      <c r="AC944" s="96"/>
      <c r="AD944" s="96"/>
      <c r="AE944" s="96"/>
      <c r="AF944" s="96"/>
      <c r="AG944" s="96"/>
      <c r="AH944" s="96"/>
      <c r="AI944" s="96"/>
      <c r="AJ944" s="96"/>
      <c r="AK944" s="96"/>
      <c r="AL944" s="96"/>
      <c r="AM944" s="262"/>
      <c r="AN944" s="96"/>
      <c r="AO944" s="264"/>
      <c r="AP944" s="96"/>
      <c r="AQ944" s="96"/>
      <c r="AR944" s="96"/>
      <c r="AS944" s="96"/>
      <c r="AT944" s="96"/>
      <c r="AU944" s="96"/>
      <c r="AV944" s="96"/>
      <c r="AW944" s="96"/>
      <c r="AX944" s="96"/>
      <c r="AY944" s="96"/>
      <c r="AZ944" s="96"/>
      <c r="BA944" s="96"/>
      <c r="BB944" s="96"/>
      <c r="BC944" s="96"/>
      <c r="BD944" s="96"/>
      <c r="BE944" s="96"/>
      <c r="BF944" s="96"/>
      <c r="BG944" s="96"/>
      <c r="BH944" s="96"/>
      <c r="BI944" s="96"/>
      <c r="BJ944" s="96"/>
      <c r="BK944" s="96"/>
      <c r="BL944" s="96"/>
      <c r="BM944" s="96"/>
      <c r="BN944" s="96"/>
      <c r="BO944" s="96"/>
      <c r="BP944" s="96"/>
      <c r="BQ944" s="96"/>
      <c r="BR944" s="96"/>
      <c r="BS944" s="96"/>
      <c r="BT944" s="96"/>
      <c r="BU944" s="96"/>
      <c r="BV944" s="96"/>
      <c r="BW944" s="96"/>
      <c r="BX944" s="96"/>
      <c r="BY944" s="96"/>
      <c r="BZ944" s="96"/>
      <c r="CA944" s="96"/>
      <c r="CB944" s="96"/>
      <c r="CC944" s="96"/>
      <c r="CD944" s="96"/>
      <c r="CE944" s="96"/>
      <c r="CF944" s="96"/>
    </row>
    <row r="945" spans="1:84" ht="13.2">
      <c r="A945" s="96"/>
      <c r="B945" s="96"/>
      <c r="C945" s="96"/>
      <c r="D945" s="96"/>
      <c r="E945" s="96"/>
      <c r="F945" s="124"/>
      <c r="G945" s="96"/>
      <c r="H945" s="96"/>
      <c r="I945" s="96"/>
      <c r="J945" s="96"/>
      <c r="K945" s="96"/>
      <c r="L945" s="96"/>
      <c r="M945" s="96"/>
      <c r="N945" s="96"/>
      <c r="O945" s="96"/>
      <c r="P945" s="96"/>
      <c r="Q945" s="96"/>
      <c r="R945" s="96"/>
      <c r="S945" s="96"/>
      <c r="T945" s="96"/>
      <c r="U945" s="96"/>
      <c r="V945" s="96"/>
      <c r="W945" s="96"/>
      <c r="X945" s="96"/>
      <c r="Y945" s="96"/>
      <c r="Z945" s="96"/>
      <c r="AA945" s="96"/>
      <c r="AB945" s="96"/>
      <c r="AC945" s="96"/>
      <c r="AD945" s="96"/>
      <c r="AE945" s="96"/>
      <c r="AF945" s="96"/>
      <c r="AG945" s="96"/>
      <c r="AH945" s="96"/>
      <c r="AI945" s="96"/>
      <c r="AJ945" s="96"/>
      <c r="AK945" s="96"/>
      <c r="AL945" s="96"/>
      <c r="AM945" s="262"/>
      <c r="AN945" s="96"/>
      <c r="AO945" s="264"/>
      <c r="AP945" s="96"/>
      <c r="AQ945" s="96"/>
      <c r="AR945" s="96"/>
      <c r="AS945" s="96"/>
      <c r="AT945" s="96"/>
      <c r="AU945" s="96"/>
      <c r="AV945" s="96"/>
      <c r="AW945" s="96"/>
      <c r="AX945" s="96"/>
      <c r="AY945" s="96"/>
      <c r="AZ945" s="96"/>
      <c r="BA945" s="96"/>
      <c r="BB945" s="96"/>
      <c r="BC945" s="96"/>
      <c r="BD945" s="96"/>
      <c r="BE945" s="96"/>
      <c r="BF945" s="96"/>
      <c r="BG945" s="96"/>
      <c r="BH945" s="96"/>
      <c r="BI945" s="96"/>
      <c r="BJ945" s="96"/>
      <c r="BK945" s="96"/>
      <c r="BL945" s="96"/>
      <c r="BM945" s="96"/>
      <c r="BN945" s="96"/>
      <c r="BO945" s="96"/>
      <c r="BP945" s="96"/>
      <c r="BQ945" s="96"/>
      <c r="BR945" s="96"/>
      <c r="BS945" s="96"/>
      <c r="BT945" s="96"/>
      <c r="BU945" s="96"/>
      <c r="BV945" s="96"/>
      <c r="BW945" s="96"/>
      <c r="BX945" s="96"/>
      <c r="BY945" s="96"/>
      <c r="BZ945" s="96"/>
      <c r="CA945" s="96"/>
      <c r="CB945" s="96"/>
      <c r="CC945" s="96"/>
      <c r="CD945" s="96"/>
      <c r="CE945" s="96"/>
      <c r="CF945" s="96"/>
    </row>
    <row r="946" spans="1:84" ht="13.2">
      <c r="A946" s="96"/>
      <c r="B946" s="96"/>
      <c r="C946" s="96"/>
      <c r="D946" s="96"/>
      <c r="E946" s="96"/>
      <c r="F946" s="124"/>
      <c r="G946" s="96"/>
      <c r="H946" s="96"/>
      <c r="I946" s="96"/>
      <c r="J946" s="96"/>
      <c r="K946" s="96"/>
      <c r="L946" s="96"/>
      <c r="M946" s="96"/>
      <c r="N946" s="96"/>
      <c r="O946" s="96"/>
      <c r="P946" s="96"/>
      <c r="Q946" s="96"/>
      <c r="R946" s="96"/>
      <c r="S946" s="96"/>
      <c r="T946" s="96"/>
      <c r="U946" s="96"/>
      <c r="V946" s="96"/>
      <c r="W946" s="96"/>
      <c r="X946" s="96"/>
      <c r="Y946" s="96"/>
      <c r="Z946" s="96"/>
      <c r="AA946" s="96"/>
      <c r="AB946" s="96"/>
      <c r="AC946" s="96"/>
      <c r="AD946" s="96"/>
      <c r="AE946" s="96"/>
      <c r="AF946" s="96"/>
      <c r="AG946" s="96"/>
      <c r="AH946" s="96"/>
      <c r="AI946" s="96"/>
      <c r="AJ946" s="96"/>
      <c r="AK946" s="96"/>
      <c r="AL946" s="96"/>
      <c r="AM946" s="262"/>
      <c r="AN946" s="96"/>
      <c r="AO946" s="264"/>
      <c r="AP946" s="96"/>
      <c r="AQ946" s="96"/>
      <c r="AR946" s="96"/>
      <c r="AS946" s="96"/>
      <c r="AT946" s="96"/>
      <c r="AU946" s="96"/>
      <c r="AV946" s="96"/>
      <c r="AW946" s="96"/>
      <c r="AX946" s="96"/>
      <c r="AY946" s="96"/>
      <c r="AZ946" s="96"/>
      <c r="BA946" s="96"/>
      <c r="BB946" s="96"/>
      <c r="BC946" s="96"/>
      <c r="BD946" s="96"/>
      <c r="BE946" s="96"/>
      <c r="BF946" s="96"/>
      <c r="BG946" s="96"/>
      <c r="BH946" s="96"/>
      <c r="BI946" s="96"/>
      <c r="BJ946" s="96"/>
      <c r="BK946" s="96"/>
      <c r="BL946" s="96"/>
      <c r="BM946" s="96"/>
      <c r="BN946" s="96"/>
      <c r="BO946" s="96"/>
      <c r="BP946" s="96"/>
      <c r="BQ946" s="96"/>
      <c r="BR946" s="96"/>
      <c r="BS946" s="96"/>
      <c r="BT946" s="96"/>
      <c r="BU946" s="96"/>
      <c r="BV946" s="96"/>
      <c r="BW946" s="96"/>
      <c r="BX946" s="96"/>
      <c r="BY946" s="96"/>
      <c r="BZ946" s="96"/>
      <c r="CA946" s="96"/>
      <c r="CB946" s="96"/>
      <c r="CC946" s="96"/>
      <c r="CD946" s="96"/>
      <c r="CE946" s="96"/>
      <c r="CF946" s="96"/>
    </row>
    <row r="947" spans="1:84" ht="13.2">
      <c r="A947" s="96"/>
      <c r="B947" s="96"/>
      <c r="C947" s="96"/>
      <c r="D947" s="96"/>
      <c r="E947" s="96"/>
      <c r="F947" s="124"/>
      <c r="G947" s="96"/>
      <c r="H947" s="96"/>
      <c r="I947" s="96"/>
      <c r="J947" s="96"/>
      <c r="K947" s="96"/>
      <c r="L947" s="96"/>
      <c r="M947" s="96"/>
      <c r="N947" s="96"/>
      <c r="O947" s="96"/>
      <c r="P947" s="96"/>
      <c r="Q947" s="96"/>
      <c r="R947" s="96"/>
      <c r="S947" s="96"/>
      <c r="T947" s="96"/>
      <c r="U947" s="96"/>
      <c r="V947" s="96"/>
      <c r="W947" s="96"/>
      <c r="X947" s="96"/>
      <c r="Y947" s="96"/>
      <c r="Z947" s="96"/>
      <c r="AA947" s="96"/>
      <c r="AB947" s="96"/>
      <c r="AC947" s="96"/>
      <c r="AD947" s="96"/>
      <c r="AE947" s="96"/>
      <c r="AF947" s="96"/>
      <c r="AG947" s="96"/>
      <c r="AH947" s="96"/>
      <c r="AI947" s="96"/>
      <c r="AJ947" s="96"/>
      <c r="AK947" s="96"/>
      <c r="AL947" s="96"/>
      <c r="AM947" s="262"/>
      <c r="AN947" s="96"/>
      <c r="AO947" s="264"/>
      <c r="AP947" s="96"/>
      <c r="AQ947" s="96"/>
      <c r="AR947" s="96"/>
      <c r="AS947" s="96"/>
      <c r="AT947" s="96"/>
      <c r="AU947" s="96"/>
      <c r="AV947" s="96"/>
      <c r="AW947" s="96"/>
      <c r="AX947" s="96"/>
      <c r="AY947" s="96"/>
      <c r="AZ947" s="96"/>
      <c r="BA947" s="96"/>
      <c r="BB947" s="96"/>
      <c r="BC947" s="96"/>
      <c r="BD947" s="96"/>
      <c r="BE947" s="96"/>
      <c r="BF947" s="96"/>
      <c r="BG947" s="96"/>
      <c r="BH947" s="96"/>
      <c r="BI947" s="96"/>
      <c r="BJ947" s="96"/>
      <c r="BK947" s="96"/>
      <c r="BL947" s="96"/>
      <c r="BM947" s="96"/>
      <c r="BN947" s="96"/>
      <c r="BO947" s="96"/>
      <c r="BP947" s="96"/>
      <c r="BQ947" s="96"/>
      <c r="BR947" s="96"/>
      <c r="BS947" s="96"/>
      <c r="BT947" s="96"/>
      <c r="BU947" s="96"/>
      <c r="BV947" s="96"/>
      <c r="BW947" s="96"/>
      <c r="BX947" s="96"/>
      <c r="BY947" s="96"/>
      <c r="BZ947" s="96"/>
      <c r="CA947" s="96"/>
      <c r="CB947" s="96"/>
      <c r="CC947" s="96"/>
      <c r="CD947" s="96"/>
      <c r="CE947" s="96"/>
      <c r="CF947" s="96"/>
    </row>
    <row r="948" spans="1:84" ht="13.2">
      <c r="A948" s="96"/>
      <c r="B948" s="96"/>
      <c r="C948" s="96"/>
      <c r="D948" s="96"/>
      <c r="E948" s="96"/>
      <c r="F948" s="124"/>
      <c r="G948" s="96"/>
      <c r="H948" s="96"/>
      <c r="I948" s="96"/>
      <c r="J948" s="96"/>
      <c r="K948" s="96"/>
      <c r="L948" s="96"/>
      <c r="M948" s="96"/>
      <c r="N948" s="96"/>
      <c r="O948" s="96"/>
      <c r="P948" s="96"/>
      <c r="Q948" s="96"/>
      <c r="R948" s="96"/>
      <c r="S948" s="96"/>
      <c r="T948" s="96"/>
      <c r="U948" s="96"/>
      <c r="V948" s="96"/>
      <c r="W948" s="96"/>
      <c r="X948" s="96"/>
      <c r="Y948" s="96"/>
      <c r="Z948" s="96"/>
      <c r="AA948" s="96"/>
      <c r="AB948" s="96"/>
      <c r="AC948" s="96"/>
      <c r="AD948" s="96"/>
      <c r="AE948" s="96"/>
      <c r="AF948" s="96"/>
      <c r="AG948" s="96"/>
      <c r="AH948" s="96"/>
      <c r="AI948" s="96"/>
      <c r="AJ948" s="96"/>
      <c r="AK948" s="96"/>
      <c r="AL948" s="96"/>
      <c r="AM948" s="262"/>
      <c r="AN948" s="96"/>
      <c r="AO948" s="264"/>
      <c r="AP948" s="96"/>
      <c r="AQ948" s="96"/>
      <c r="AR948" s="96"/>
      <c r="AS948" s="96"/>
      <c r="AT948" s="96"/>
      <c r="AU948" s="96"/>
      <c r="AV948" s="96"/>
      <c r="AW948" s="96"/>
      <c r="AX948" s="96"/>
      <c r="AY948" s="96"/>
      <c r="AZ948" s="96"/>
      <c r="BA948" s="96"/>
      <c r="BB948" s="96"/>
      <c r="BC948" s="96"/>
      <c r="BD948" s="96"/>
      <c r="BE948" s="96"/>
      <c r="BF948" s="96"/>
      <c r="BG948" s="96"/>
      <c r="BH948" s="96"/>
      <c r="BI948" s="96"/>
      <c r="BJ948" s="96"/>
      <c r="BK948" s="96"/>
      <c r="BL948" s="96"/>
      <c r="BM948" s="96"/>
      <c r="BN948" s="96"/>
      <c r="BO948" s="96"/>
      <c r="BP948" s="96"/>
      <c r="BQ948" s="96"/>
      <c r="BR948" s="96"/>
      <c r="BS948" s="96"/>
      <c r="BT948" s="96"/>
      <c r="BU948" s="96"/>
      <c r="BV948" s="96"/>
      <c r="BW948" s="96"/>
      <c r="BX948" s="96"/>
      <c r="BY948" s="96"/>
      <c r="BZ948" s="96"/>
      <c r="CA948" s="96"/>
      <c r="CB948" s="96"/>
      <c r="CC948" s="96"/>
      <c r="CD948" s="96"/>
      <c r="CE948" s="96"/>
      <c r="CF948" s="96"/>
    </row>
    <row r="949" spans="1:84" ht="13.2">
      <c r="A949" s="96"/>
      <c r="B949" s="96"/>
      <c r="C949" s="96"/>
      <c r="D949" s="96"/>
      <c r="E949" s="96"/>
      <c r="F949" s="124"/>
      <c r="G949" s="96"/>
      <c r="H949" s="96"/>
      <c r="I949" s="96"/>
      <c r="J949" s="96"/>
      <c r="K949" s="96"/>
      <c r="L949" s="96"/>
      <c r="M949" s="96"/>
      <c r="N949" s="96"/>
      <c r="O949" s="96"/>
      <c r="P949" s="96"/>
      <c r="Q949" s="96"/>
      <c r="R949" s="96"/>
      <c r="S949" s="96"/>
      <c r="T949" s="96"/>
      <c r="U949" s="96"/>
      <c r="V949" s="96"/>
      <c r="W949" s="96"/>
      <c r="X949" s="96"/>
      <c r="Y949" s="96"/>
      <c r="Z949" s="96"/>
      <c r="AA949" s="96"/>
      <c r="AB949" s="96"/>
      <c r="AC949" s="96"/>
      <c r="AD949" s="96"/>
      <c r="AE949" s="96"/>
      <c r="AF949" s="96"/>
      <c r="AG949" s="96"/>
      <c r="AH949" s="96"/>
      <c r="AI949" s="96"/>
      <c r="AJ949" s="96"/>
      <c r="AK949" s="96"/>
      <c r="AL949" s="96"/>
      <c r="AM949" s="262"/>
      <c r="AN949" s="96"/>
      <c r="AO949" s="264"/>
      <c r="AP949" s="96"/>
      <c r="AQ949" s="96"/>
      <c r="AR949" s="96"/>
      <c r="AS949" s="96"/>
      <c r="AT949" s="96"/>
      <c r="AU949" s="96"/>
      <c r="AV949" s="96"/>
      <c r="AW949" s="96"/>
      <c r="AX949" s="96"/>
      <c r="AY949" s="96"/>
      <c r="AZ949" s="96"/>
      <c r="BA949" s="96"/>
      <c r="BB949" s="96"/>
      <c r="BC949" s="96"/>
      <c r="BD949" s="96"/>
      <c r="BE949" s="96"/>
      <c r="BF949" s="96"/>
      <c r="BG949" s="96"/>
      <c r="BH949" s="96"/>
      <c r="BI949" s="96"/>
      <c r="BJ949" s="96"/>
      <c r="BK949" s="96"/>
      <c r="BL949" s="96"/>
      <c r="BM949" s="96"/>
      <c r="BN949" s="96"/>
      <c r="BO949" s="96"/>
      <c r="BP949" s="96"/>
      <c r="BQ949" s="96"/>
      <c r="BR949" s="96"/>
      <c r="BS949" s="96"/>
      <c r="BT949" s="96"/>
      <c r="BU949" s="96"/>
      <c r="BV949" s="96"/>
      <c r="BW949" s="96"/>
      <c r="BX949" s="96"/>
      <c r="BY949" s="96"/>
      <c r="BZ949" s="96"/>
      <c r="CA949" s="96"/>
      <c r="CB949" s="96"/>
      <c r="CC949" s="96"/>
      <c r="CD949" s="96"/>
      <c r="CE949" s="96"/>
      <c r="CF949" s="96"/>
    </row>
    <row r="950" spans="1:84" ht="13.2">
      <c r="A950" s="96"/>
      <c r="B950" s="96"/>
      <c r="C950" s="96"/>
      <c r="D950" s="96"/>
      <c r="E950" s="96"/>
      <c r="F950" s="124"/>
      <c r="G950" s="96"/>
      <c r="H950" s="96"/>
      <c r="I950" s="96"/>
      <c r="J950" s="96"/>
      <c r="K950" s="96"/>
      <c r="L950" s="96"/>
      <c r="M950" s="96"/>
      <c r="N950" s="96"/>
      <c r="O950" s="96"/>
      <c r="P950" s="96"/>
      <c r="Q950" s="96"/>
      <c r="R950" s="96"/>
      <c r="S950" s="96"/>
      <c r="T950" s="96"/>
      <c r="U950" s="96"/>
      <c r="V950" s="96"/>
      <c r="W950" s="96"/>
      <c r="X950" s="96"/>
      <c r="Y950" s="96"/>
      <c r="Z950" s="96"/>
      <c r="AA950" s="96"/>
      <c r="AB950" s="96"/>
      <c r="AC950" s="96"/>
      <c r="AD950" s="96"/>
      <c r="AE950" s="96"/>
      <c r="AF950" s="96"/>
      <c r="AG950" s="96"/>
      <c r="AH950" s="96"/>
      <c r="AI950" s="96"/>
      <c r="AJ950" s="96"/>
      <c r="AK950" s="96"/>
      <c r="AL950" s="96"/>
      <c r="AM950" s="262"/>
      <c r="AN950" s="96"/>
      <c r="AO950" s="264"/>
      <c r="AP950" s="96"/>
      <c r="AQ950" s="96"/>
      <c r="AR950" s="96"/>
      <c r="AS950" s="96"/>
      <c r="AT950" s="96"/>
      <c r="AU950" s="96"/>
      <c r="AV950" s="96"/>
      <c r="AW950" s="96"/>
      <c r="AX950" s="96"/>
      <c r="AY950" s="96"/>
      <c r="AZ950" s="96"/>
      <c r="BA950" s="96"/>
      <c r="BB950" s="96"/>
      <c r="BC950" s="96"/>
      <c r="BD950" s="96"/>
      <c r="BE950" s="96"/>
      <c r="BF950" s="96"/>
      <c r="BG950" s="96"/>
      <c r="BH950" s="96"/>
      <c r="BI950" s="96"/>
      <c r="BJ950" s="96"/>
      <c r="BK950" s="96"/>
      <c r="BL950" s="96"/>
      <c r="BM950" s="96"/>
      <c r="BN950" s="96"/>
      <c r="BO950" s="96"/>
      <c r="BP950" s="96"/>
      <c r="BQ950" s="96"/>
      <c r="BR950" s="96"/>
      <c r="BS950" s="96"/>
      <c r="BT950" s="96"/>
      <c r="BU950" s="96"/>
      <c r="BV950" s="96"/>
      <c r="BW950" s="96"/>
      <c r="BX950" s="96"/>
      <c r="BY950" s="96"/>
      <c r="BZ950" s="96"/>
      <c r="CA950" s="96"/>
      <c r="CB950" s="96"/>
      <c r="CC950" s="96"/>
      <c r="CD950" s="96"/>
      <c r="CE950" s="96"/>
      <c r="CF950" s="96"/>
    </row>
    <row r="951" spans="1:84" ht="13.2">
      <c r="A951" s="96"/>
      <c r="B951" s="96"/>
      <c r="C951" s="96"/>
      <c r="D951" s="96"/>
      <c r="E951" s="96"/>
      <c r="F951" s="124"/>
      <c r="G951" s="96"/>
      <c r="H951" s="96"/>
      <c r="I951" s="96"/>
      <c r="J951" s="96"/>
      <c r="K951" s="96"/>
      <c r="L951" s="96"/>
      <c r="M951" s="96"/>
      <c r="N951" s="96"/>
      <c r="O951" s="96"/>
      <c r="P951" s="96"/>
      <c r="Q951" s="96"/>
      <c r="R951" s="96"/>
      <c r="S951" s="96"/>
      <c r="T951" s="96"/>
      <c r="U951" s="96"/>
      <c r="V951" s="96"/>
      <c r="W951" s="96"/>
      <c r="X951" s="96"/>
      <c r="Y951" s="96"/>
      <c r="Z951" s="96"/>
      <c r="AA951" s="96"/>
      <c r="AB951" s="96"/>
      <c r="AC951" s="96"/>
      <c r="AD951" s="96"/>
      <c r="AE951" s="96"/>
      <c r="AF951" s="96"/>
      <c r="AG951" s="96"/>
      <c r="AH951" s="96"/>
      <c r="AI951" s="96"/>
      <c r="AJ951" s="96"/>
      <c r="AK951" s="96"/>
      <c r="AL951" s="96"/>
      <c r="AM951" s="262"/>
      <c r="AN951" s="96"/>
      <c r="AO951" s="264"/>
      <c r="AP951" s="96"/>
      <c r="AQ951" s="96"/>
      <c r="AR951" s="96"/>
      <c r="AS951" s="96"/>
      <c r="AT951" s="96"/>
      <c r="AU951" s="96"/>
      <c r="AV951" s="96"/>
      <c r="AW951" s="96"/>
      <c r="AX951" s="96"/>
      <c r="AY951" s="96"/>
      <c r="AZ951" s="96"/>
      <c r="BA951" s="96"/>
      <c r="BB951" s="96"/>
      <c r="BC951" s="96"/>
      <c r="BD951" s="96"/>
      <c r="BE951" s="96"/>
      <c r="BF951" s="96"/>
      <c r="BG951" s="96"/>
      <c r="BH951" s="96"/>
      <c r="BI951" s="96"/>
      <c r="BJ951" s="96"/>
      <c r="BK951" s="96"/>
      <c r="BL951" s="96"/>
      <c r="BM951" s="96"/>
      <c r="BN951" s="96"/>
      <c r="BO951" s="96"/>
      <c r="BP951" s="96"/>
      <c r="BQ951" s="96"/>
      <c r="BR951" s="96"/>
      <c r="BS951" s="96"/>
      <c r="BT951" s="96"/>
      <c r="BU951" s="96"/>
      <c r="BV951" s="96"/>
      <c r="BW951" s="96"/>
      <c r="BX951" s="96"/>
      <c r="BY951" s="96"/>
      <c r="BZ951" s="96"/>
      <c r="CA951" s="96"/>
      <c r="CB951" s="96"/>
      <c r="CC951" s="96"/>
      <c r="CD951" s="96"/>
      <c r="CE951" s="96"/>
      <c r="CF951" s="96"/>
    </row>
    <row r="952" spans="1:84" ht="13.2">
      <c r="A952" s="96"/>
      <c r="B952" s="96"/>
      <c r="C952" s="96"/>
      <c r="D952" s="96"/>
      <c r="E952" s="96"/>
      <c r="F952" s="124"/>
      <c r="G952" s="96"/>
      <c r="H952" s="96"/>
      <c r="I952" s="96"/>
      <c r="J952" s="96"/>
      <c r="K952" s="96"/>
      <c r="L952" s="96"/>
      <c r="M952" s="96"/>
      <c r="N952" s="96"/>
      <c r="O952" s="96"/>
      <c r="P952" s="96"/>
      <c r="Q952" s="96"/>
      <c r="R952" s="96"/>
      <c r="S952" s="96"/>
      <c r="T952" s="96"/>
      <c r="U952" s="96"/>
      <c r="V952" s="96"/>
      <c r="W952" s="96"/>
      <c r="X952" s="96"/>
      <c r="Y952" s="96"/>
      <c r="Z952" s="96"/>
      <c r="AA952" s="96"/>
      <c r="AB952" s="96"/>
      <c r="AC952" s="96"/>
      <c r="AD952" s="96"/>
      <c r="AE952" s="96"/>
      <c r="AF952" s="96"/>
      <c r="AG952" s="96"/>
      <c r="AH952" s="96"/>
      <c r="AI952" s="96"/>
      <c r="AJ952" s="96"/>
      <c r="AK952" s="96"/>
      <c r="AL952" s="96"/>
      <c r="AM952" s="262"/>
      <c r="AN952" s="96"/>
      <c r="AO952" s="264"/>
      <c r="AP952" s="96"/>
      <c r="AQ952" s="96"/>
      <c r="AR952" s="96"/>
      <c r="AS952" s="96"/>
      <c r="AT952" s="96"/>
      <c r="AU952" s="96"/>
      <c r="AV952" s="96"/>
      <c r="AW952" s="96"/>
      <c r="AX952" s="96"/>
      <c r="AY952" s="96"/>
      <c r="AZ952" s="96"/>
      <c r="BA952" s="96"/>
      <c r="BB952" s="96"/>
      <c r="BC952" s="96"/>
      <c r="BD952" s="96"/>
      <c r="BE952" s="96"/>
      <c r="BF952" s="96"/>
      <c r="BG952" s="96"/>
      <c r="BH952" s="96"/>
      <c r="BI952" s="96"/>
      <c r="BJ952" s="96"/>
      <c r="BK952" s="96"/>
      <c r="BL952" s="96"/>
      <c r="BM952" s="96"/>
      <c r="BN952" s="96"/>
      <c r="BO952" s="96"/>
      <c r="BP952" s="96"/>
      <c r="BQ952" s="96"/>
      <c r="BR952" s="96"/>
      <c r="BS952" s="96"/>
      <c r="BT952" s="96"/>
      <c r="BU952" s="96"/>
      <c r="BV952" s="96"/>
      <c r="BW952" s="96"/>
      <c r="BX952" s="96"/>
      <c r="BY952" s="96"/>
      <c r="BZ952" s="96"/>
      <c r="CA952" s="96"/>
      <c r="CB952" s="96"/>
      <c r="CC952" s="96"/>
      <c r="CD952" s="96"/>
      <c r="CE952" s="96"/>
      <c r="CF952" s="96"/>
    </row>
    <row r="953" spans="1:84" ht="13.2">
      <c r="A953" s="96"/>
      <c r="B953" s="96"/>
      <c r="C953" s="96"/>
      <c r="D953" s="96"/>
      <c r="E953" s="96"/>
      <c r="F953" s="124"/>
      <c r="G953" s="96"/>
      <c r="H953" s="96"/>
      <c r="I953" s="96"/>
      <c r="J953" s="96"/>
      <c r="K953" s="96"/>
      <c r="L953" s="96"/>
      <c r="M953" s="96"/>
      <c r="N953" s="96"/>
      <c r="O953" s="96"/>
      <c r="P953" s="96"/>
      <c r="Q953" s="96"/>
      <c r="R953" s="96"/>
      <c r="S953" s="96"/>
      <c r="T953" s="96"/>
      <c r="U953" s="96"/>
      <c r="V953" s="96"/>
      <c r="W953" s="96"/>
      <c r="X953" s="96"/>
      <c r="Y953" s="96"/>
      <c r="Z953" s="96"/>
      <c r="AA953" s="96"/>
      <c r="AB953" s="96"/>
      <c r="AC953" s="96"/>
      <c r="AD953" s="96"/>
      <c r="AE953" s="96"/>
      <c r="AF953" s="96"/>
      <c r="AG953" s="96"/>
      <c r="AH953" s="96"/>
      <c r="AI953" s="96"/>
      <c r="AJ953" s="96"/>
      <c r="AK953" s="96"/>
      <c r="AL953" s="96"/>
      <c r="AM953" s="262"/>
      <c r="AN953" s="96"/>
      <c r="AO953" s="264"/>
      <c r="AP953" s="96"/>
      <c r="AQ953" s="96"/>
      <c r="AR953" s="96"/>
      <c r="AS953" s="96"/>
      <c r="AT953" s="96"/>
      <c r="AU953" s="96"/>
      <c r="AV953" s="96"/>
      <c r="AW953" s="96"/>
      <c r="AX953" s="96"/>
      <c r="AY953" s="96"/>
      <c r="AZ953" s="96"/>
      <c r="BA953" s="96"/>
      <c r="BB953" s="96"/>
      <c r="BC953" s="96"/>
      <c r="BD953" s="96"/>
      <c r="BE953" s="96"/>
      <c r="BF953" s="96"/>
      <c r="BG953" s="96"/>
      <c r="BH953" s="96"/>
      <c r="BI953" s="96"/>
      <c r="BJ953" s="96"/>
      <c r="BK953" s="96"/>
      <c r="BL953" s="96"/>
      <c r="BM953" s="96"/>
      <c r="BN953" s="96"/>
      <c r="BO953" s="96"/>
      <c r="BP953" s="96"/>
      <c r="BQ953" s="96"/>
      <c r="BR953" s="96"/>
      <c r="BS953" s="96"/>
      <c r="BT953" s="96"/>
      <c r="BU953" s="96"/>
      <c r="BV953" s="96"/>
      <c r="BW953" s="96"/>
      <c r="BX953" s="96"/>
      <c r="BY953" s="96"/>
      <c r="BZ953" s="96"/>
      <c r="CA953" s="96"/>
      <c r="CB953" s="96"/>
      <c r="CC953" s="96"/>
      <c r="CD953" s="96"/>
      <c r="CE953" s="96"/>
      <c r="CF953" s="96"/>
    </row>
    <row r="954" spans="1:84" ht="13.2">
      <c r="A954" s="96"/>
      <c r="B954" s="96"/>
      <c r="C954" s="96"/>
      <c r="D954" s="96"/>
      <c r="E954" s="96"/>
      <c r="F954" s="124"/>
      <c r="G954" s="96"/>
      <c r="H954" s="96"/>
      <c r="I954" s="96"/>
      <c r="J954" s="96"/>
      <c r="K954" s="96"/>
      <c r="L954" s="96"/>
      <c r="M954" s="96"/>
      <c r="N954" s="96"/>
      <c r="O954" s="96"/>
      <c r="P954" s="96"/>
      <c r="Q954" s="96"/>
      <c r="R954" s="96"/>
      <c r="S954" s="96"/>
      <c r="T954" s="96"/>
      <c r="U954" s="96"/>
      <c r="V954" s="96"/>
      <c r="W954" s="96"/>
      <c r="X954" s="96"/>
      <c r="Y954" s="96"/>
      <c r="Z954" s="96"/>
      <c r="AA954" s="96"/>
      <c r="AB954" s="96"/>
      <c r="AC954" s="96"/>
      <c r="AD954" s="96"/>
      <c r="AE954" s="96"/>
      <c r="AF954" s="96"/>
      <c r="AG954" s="96"/>
      <c r="AH954" s="96"/>
      <c r="AI954" s="96"/>
      <c r="AJ954" s="96"/>
      <c r="AK954" s="96"/>
      <c r="AL954" s="96"/>
      <c r="AM954" s="262"/>
      <c r="AN954" s="96"/>
      <c r="AO954" s="264"/>
      <c r="AP954" s="96"/>
      <c r="AQ954" s="96"/>
      <c r="AR954" s="96"/>
      <c r="AS954" s="96"/>
      <c r="AT954" s="96"/>
      <c r="AU954" s="96"/>
      <c r="AV954" s="96"/>
      <c r="AW954" s="96"/>
      <c r="AX954" s="96"/>
      <c r="AY954" s="96"/>
      <c r="AZ954" s="96"/>
      <c r="BA954" s="96"/>
      <c r="BB954" s="96"/>
      <c r="BC954" s="96"/>
      <c r="BD954" s="96"/>
      <c r="BE954" s="96"/>
      <c r="BF954" s="96"/>
      <c r="BG954" s="96"/>
      <c r="BH954" s="96"/>
      <c r="BI954" s="96"/>
      <c r="BJ954" s="96"/>
      <c r="BK954" s="96"/>
      <c r="BL954" s="96"/>
      <c r="BM954" s="96"/>
      <c r="BN954" s="96"/>
      <c r="BO954" s="96"/>
      <c r="BP954" s="96"/>
      <c r="BQ954" s="96"/>
      <c r="BR954" s="96"/>
      <c r="BS954" s="96"/>
      <c r="BT954" s="96"/>
      <c r="BU954" s="96"/>
      <c r="BV954" s="96"/>
      <c r="BW954" s="96"/>
      <c r="BX954" s="96"/>
      <c r="BY954" s="96"/>
      <c r="BZ954" s="96"/>
      <c r="CA954" s="96"/>
      <c r="CB954" s="96"/>
      <c r="CC954" s="96"/>
      <c r="CD954" s="96"/>
      <c r="CE954" s="96"/>
      <c r="CF954" s="96"/>
    </row>
    <row r="955" spans="1:84" ht="13.2">
      <c r="A955" s="96"/>
      <c r="B955" s="96"/>
      <c r="C955" s="96"/>
      <c r="D955" s="96"/>
      <c r="E955" s="96"/>
      <c r="F955" s="124"/>
      <c r="G955" s="96"/>
      <c r="H955" s="96"/>
      <c r="I955" s="96"/>
      <c r="J955" s="96"/>
      <c r="K955" s="96"/>
      <c r="L955" s="96"/>
      <c r="M955" s="96"/>
      <c r="N955" s="96"/>
      <c r="O955" s="96"/>
      <c r="P955" s="96"/>
      <c r="Q955" s="96"/>
      <c r="R955" s="96"/>
      <c r="S955" s="96"/>
      <c r="T955" s="96"/>
      <c r="U955" s="96"/>
      <c r="V955" s="96"/>
      <c r="W955" s="96"/>
      <c r="X955" s="96"/>
      <c r="Y955" s="96"/>
      <c r="Z955" s="96"/>
      <c r="AA955" s="96"/>
      <c r="AB955" s="96"/>
      <c r="AC955" s="96"/>
      <c r="AD955" s="96"/>
      <c r="AE955" s="96"/>
      <c r="AF955" s="96"/>
      <c r="AG955" s="96"/>
      <c r="AH955" s="96"/>
      <c r="AI955" s="96"/>
      <c r="AJ955" s="96"/>
      <c r="AK955" s="96"/>
      <c r="AL955" s="96"/>
      <c r="AM955" s="262"/>
      <c r="AN955" s="96"/>
      <c r="AO955" s="264"/>
      <c r="AP955" s="96"/>
      <c r="AQ955" s="96"/>
      <c r="AR955" s="96"/>
      <c r="AS955" s="96"/>
      <c r="AT955" s="96"/>
      <c r="AU955" s="96"/>
      <c r="AV955" s="96"/>
      <c r="AW955" s="96"/>
      <c r="AX955" s="96"/>
      <c r="AY955" s="96"/>
      <c r="AZ955" s="96"/>
      <c r="BA955" s="96"/>
      <c r="BB955" s="96"/>
      <c r="BC955" s="96"/>
      <c r="BD955" s="96"/>
      <c r="BE955" s="96"/>
      <c r="BF955" s="96"/>
      <c r="BG955" s="96"/>
      <c r="BH955" s="96"/>
      <c r="BI955" s="96"/>
      <c r="BJ955" s="96"/>
      <c r="BK955" s="96"/>
      <c r="BL955" s="96"/>
      <c r="BM955" s="96"/>
      <c r="BN955" s="96"/>
      <c r="BO955" s="96"/>
      <c r="BP955" s="96"/>
      <c r="BQ955" s="96"/>
      <c r="BR955" s="96"/>
      <c r="BS955" s="96"/>
      <c r="BT955" s="96"/>
      <c r="BU955" s="96"/>
      <c r="BV955" s="96"/>
      <c r="BW955" s="96"/>
      <c r="BX955" s="96"/>
      <c r="BY955" s="96"/>
      <c r="BZ955" s="96"/>
      <c r="CA955" s="96"/>
      <c r="CB955" s="96"/>
      <c r="CC955" s="96"/>
      <c r="CD955" s="96"/>
      <c r="CE955" s="96"/>
      <c r="CF955" s="96"/>
    </row>
    <row r="956" spans="1:84" ht="13.2">
      <c r="A956" s="96"/>
      <c r="B956" s="96"/>
      <c r="C956" s="96"/>
      <c r="D956" s="96"/>
      <c r="E956" s="96"/>
      <c r="F956" s="124"/>
      <c r="G956" s="96"/>
      <c r="H956" s="96"/>
      <c r="I956" s="96"/>
      <c r="J956" s="96"/>
      <c r="K956" s="96"/>
      <c r="L956" s="96"/>
      <c r="M956" s="96"/>
      <c r="N956" s="96"/>
      <c r="O956" s="96"/>
      <c r="P956" s="96"/>
      <c r="Q956" s="96"/>
      <c r="R956" s="96"/>
      <c r="S956" s="96"/>
      <c r="T956" s="96"/>
      <c r="U956" s="96"/>
      <c r="V956" s="96"/>
      <c r="W956" s="96"/>
      <c r="X956" s="96"/>
      <c r="Y956" s="96"/>
      <c r="Z956" s="96"/>
      <c r="AA956" s="96"/>
      <c r="AB956" s="96"/>
      <c r="AC956" s="96"/>
      <c r="AD956" s="96"/>
      <c r="AE956" s="96"/>
      <c r="AF956" s="96"/>
      <c r="AG956" s="96"/>
      <c r="AH956" s="96"/>
      <c r="AI956" s="96"/>
      <c r="AJ956" s="96"/>
      <c r="AK956" s="96"/>
      <c r="AL956" s="96"/>
      <c r="AM956" s="262"/>
      <c r="AN956" s="96"/>
      <c r="AO956" s="264"/>
      <c r="AP956" s="96"/>
      <c r="AQ956" s="96"/>
      <c r="AR956" s="96"/>
      <c r="AS956" s="96"/>
      <c r="AT956" s="96"/>
      <c r="AU956" s="96"/>
      <c r="AV956" s="96"/>
      <c r="AW956" s="96"/>
      <c r="AX956" s="96"/>
      <c r="AY956" s="96"/>
      <c r="AZ956" s="96"/>
      <c r="BA956" s="96"/>
      <c r="BB956" s="96"/>
      <c r="BC956" s="96"/>
      <c r="BD956" s="96"/>
      <c r="BE956" s="96"/>
      <c r="BF956" s="96"/>
      <c r="BG956" s="96"/>
      <c r="BH956" s="96"/>
      <c r="BI956" s="96"/>
      <c r="BJ956" s="96"/>
      <c r="BK956" s="96"/>
      <c r="BL956" s="96"/>
      <c r="BM956" s="96"/>
      <c r="BN956" s="96"/>
      <c r="BO956" s="96"/>
      <c r="BP956" s="96"/>
      <c r="BQ956" s="96"/>
      <c r="BR956" s="96"/>
      <c r="BS956" s="96"/>
      <c r="BT956" s="96"/>
      <c r="BU956" s="96"/>
      <c r="BV956" s="96"/>
      <c r="BW956" s="96"/>
      <c r="BX956" s="96"/>
      <c r="BY956" s="96"/>
      <c r="BZ956" s="96"/>
      <c r="CA956" s="96"/>
      <c r="CB956" s="96"/>
      <c r="CC956" s="96"/>
      <c r="CD956" s="96"/>
      <c r="CE956" s="96"/>
      <c r="CF956" s="96"/>
    </row>
    <row r="957" spans="1:84" ht="13.2">
      <c r="A957" s="96"/>
      <c r="B957" s="96"/>
      <c r="C957" s="96"/>
      <c r="D957" s="96"/>
      <c r="E957" s="96"/>
      <c r="F957" s="124"/>
      <c r="G957" s="96"/>
      <c r="H957" s="96"/>
      <c r="I957" s="96"/>
      <c r="J957" s="96"/>
      <c r="K957" s="96"/>
      <c r="L957" s="96"/>
      <c r="M957" s="96"/>
      <c r="N957" s="96"/>
      <c r="O957" s="96"/>
      <c r="P957" s="96"/>
      <c r="Q957" s="96"/>
      <c r="R957" s="96"/>
      <c r="S957" s="96"/>
      <c r="T957" s="96"/>
      <c r="U957" s="96"/>
      <c r="V957" s="96"/>
      <c r="W957" s="96"/>
      <c r="X957" s="96"/>
      <c r="Y957" s="96"/>
      <c r="Z957" s="96"/>
      <c r="AA957" s="96"/>
      <c r="AB957" s="96"/>
      <c r="AC957" s="96"/>
      <c r="AD957" s="96"/>
      <c r="AE957" s="96"/>
      <c r="AF957" s="96"/>
      <c r="AG957" s="96"/>
      <c r="AH957" s="96"/>
      <c r="AI957" s="96"/>
      <c r="AJ957" s="96"/>
      <c r="AK957" s="96"/>
      <c r="AL957" s="96"/>
      <c r="AM957" s="262"/>
      <c r="AN957" s="96"/>
      <c r="AO957" s="264"/>
      <c r="AP957" s="96"/>
      <c r="AQ957" s="96"/>
      <c r="AR957" s="96"/>
      <c r="AS957" s="96"/>
      <c r="AT957" s="96"/>
      <c r="AU957" s="96"/>
      <c r="AV957" s="96"/>
      <c r="AW957" s="96"/>
      <c r="AX957" s="96"/>
      <c r="AY957" s="96"/>
      <c r="AZ957" s="96"/>
      <c r="BA957" s="96"/>
      <c r="BB957" s="96"/>
      <c r="BC957" s="96"/>
      <c r="BD957" s="96"/>
      <c r="BE957" s="96"/>
      <c r="BF957" s="96"/>
      <c r="BG957" s="96"/>
      <c r="BH957" s="96"/>
      <c r="BI957" s="96"/>
      <c r="BJ957" s="96"/>
      <c r="BK957" s="96"/>
      <c r="BL957" s="96"/>
      <c r="BM957" s="96"/>
      <c r="BN957" s="96"/>
      <c r="BO957" s="96"/>
      <c r="BP957" s="96"/>
      <c r="BQ957" s="96"/>
      <c r="BR957" s="96"/>
      <c r="BS957" s="96"/>
      <c r="BT957" s="96"/>
      <c r="BU957" s="96"/>
      <c r="BV957" s="96"/>
      <c r="BW957" s="96"/>
      <c r="BX957" s="96"/>
      <c r="BY957" s="96"/>
      <c r="BZ957" s="96"/>
      <c r="CA957" s="96"/>
      <c r="CB957" s="96"/>
      <c r="CC957" s="96"/>
      <c r="CD957" s="96"/>
      <c r="CE957" s="96"/>
      <c r="CF957" s="96"/>
    </row>
    <row r="958" spans="1:84" ht="13.2">
      <c r="A958" s="96"/>
      <c r="B958" s="96"/>
      <c r="C958" s="96"/>
      <c r="D958" s="96"/>
      <c r="E958" s="96"/>
      <c r="F958" s="124"/>
      <c r="G958" s="96"/>
      <c r="H958" s="96"/>
      <c r="I958" s="96"/>
      <c r="J958" s="96"/>
      <c r="K958" s="96"/>
      <c r="L958" s="96"/>
      <c r="M958" s="96"/>
      <c r="N958" s="96"/>
      <c r="O958" s="96"/>
      <c r="P958" s="96"/>
      <c r="Q958" s="96"/>
      <c r="R958" s="96"/>
      <c r="S958" s="96"/>
      <c r="T958" s="96"/>
      <c r="U958" s="96"/>
      <c r="V958" s="96"/>
      <c r="W958" s="96"/>
      <c r="X958" s="96"/>
      <c r="Y958" s="96"/>
      <c r="Z958" s="96"/>
      <c r="AA958" s="96"/>
      <c r="AB958" s="96"/>
      <c r="AC958" s="96"/>
      <c r="AD958" s="96"/>
      <c r="AE958" s="96"/>
      <c r="AF958" s="96"/>
      <c r="AG958" s="96"/>
      <c r="AH958" s="96"/>
      <c r="AI958" s="96"/>
      <c r="AJ958" s="96"/>
      <c r="AK958" s="96"/>
      <c r="AL958" s="96"/>
      <c r="AM958" s="262"/>
      <c r="AN958" s="96"/>
      <c r="AO958" s="264"/>
      <c r="AP958" s="96"/>
      <c r="AQ958" s="96"/>
      <c r="AR958" s="96"/>
      <c r="AS958" s="96"/>
      <c r="AT958" s="96"/>
      <c r="AU958" s="96"/>
      <c r="AV958" s="96"/>
      <c r="AW958" s="96"/>
      <c r="AX958" s="96"/>
      <c r="AY958" s="96"/>
      <c r="AZ958" s="96"/>
      <c r="BA958" s="96"/>
      <c r="BB958" s="96"/>
      <c r="BC958" s="96"/>
      <c r="BD958" s="96"/>
      <c r="BE958" s="96"/>
      <c r="BF958" s="96"/>
      <c r="BG958" s="96"/>
      <c r="BH958" s="96"/>
      <c r="BI958" s="96"/>
      <c r="BJ958" s="96"/>
      <c r="BK958" s="96"/>
      <c r="BL958" s="96"/>
      <c r="BM958" s="96"/>
      <c r="BN958" s="96"/>
      <c r="BO958" s="96"/>
      <c r="BP958" s="96"/>
      <c r="BQ958" s="96"/>
      <c r="BR958" s="96"/>
      <c r="BS958" s="96"/>
      <c r="BT958" s="96"/>
      <c r="BU958" s="96"/>
      <c r="BV958" s="96"/>
      <c r="BW958" s="96"/>
      <c r="BX958" s="96"/>
      <c r="BY958" s="96"/>
      <c r="BZ958" s="96"/>
      <c r="CA958" s="96"/>
      <c r="CB958" s="96"/>
      <c r="CC958" s="96"/>
      <c r="CD958" s="96"/>
      <c r="CE958" s="96"/>
      <c r="CF958" s="96"/>
    </row>
    <row r="959" spans="1:84" ht="13.2">
      <c r="A959" s="96"/>
      <c r="B959" s="96"/>
      <c r="C959" s="96"/>
      <c r="D959" s="96"/>
      <c r="E959" s="96"/>
      <c r="F959" s="124"/>
      <c r="G959" s="96"/>
      <c r="H959" s="96"/>
      <c r="I959" s="96"/>
      <c r="J959" s="96"/>
      <c r="K959" s="96"/>
      <c r="L959" s="96"/>
      <c r="M959" s="96"/>
      <c r="N959" s="96"/>
      <c r="O959" s="96"/>
      <c r="P959" s="96"/>
      <c r="Q959" s="96"/>
      <c r="R959" s="96"/>
      <c r="S959" s="96"/>
      <c r="T959" s="96"/>
      <c r="U959" s="96"/>
      <c r="V959" s="96"/>
      <c r="W959" s="96"/>
      <c r="X959" s="96"/>
      <c r="Y959" s="96"/>
      <c r="Z959" s="96"/>
      <c r="AA959" s="96"/>
      <c r="AB959" s="96"/>
      <c r="AC959" s="96"/>
      <c r="AD959" s="96"/>
      <c r="AE959" s="96"/>
      <c r="AF959" s="96"/>
      <c r="AG959" s="96"/>
      <c r="AH959" s="96"/>
      <c r="AI959" s="96"/>
      <c r="AJ959" s="96"/>
      <c r="AK959" s="96"/>
      <c r="AL959" s="96"/>
      <c r="AM959" s="262"/>
      <c r="AN959" s="96"/>
      <c r="AO959" s="264"/>
      <c r="AP959" s="96"/>
      <c r="AQ959" s="96"/>
      <c r="AR959" s="96"/>
      <c r="AS959" s="96"/>
      <c r="AT959" s="96"/>
      <c r="AU959" s="96"/>
      <c r="AV959" s="96"/>
      <c r="AW959" s="96"/>
      <c r="AX959" s="96"/>
      <c r="AY959" s="96"/>
      <c r="AZ959" s="96"/>
      <c r="BA959" s="96"/>
      <c r="BB959" s="96"/>
      <c r="BC959" s="96"/>
      <c r="BD959" s="96"/>
      <c r="BE959" s="96"/>
      <c r="BF959" s="96"/>
      <c r="BG959" s="96"/>
      <c r="BH959" s="96"/>
      <c r="BI959" s="96"/>
      <c r="BJ959" s="96"/>
      <c r="BK959" s="96"/>
      <c r="BL959" s="96"/>
      <c r="BM959" s="96"/>
      <c r="BN959" s="96"/>
      <c r="BO959" s="96"/>
      <c r="BP959" s="96"/>
      <c r="BQ959" s="96"/>
      <c r="BR959" s="96"/>
      <c r="BS959" s="96"/>
      <c r="BT959" s="96"/>
      <c r="BU959" s="96"/>
      <c r="BV959" s="96"/>
      <c r="BW959" s="96"/>
      <c r="BX959" s="96"/>
      <c r="BY959" s="96"/>
      <c r="BZ959" s="96"/>
      <c r="CA959" s="96"/>
      <c r="CB959" s="96"/>
      <c r="CC959" s="96"/>
      <c r="CD959" s="96"/>
      <c r="CE959" s="96"/>
      <c r="CF959" s="96"/>
    </row>
    <row r="960" spans="1:84" ht="13.2">
      <c r="A960" s="96"/>
      <c r="B960" s="96"/>
      <c r="C960" s="96"/>
      <c r="D960" s="96"/>
      <c r="E960" s="96"/>
      <c r="F960" s="124"/>
      <c r="G960" s="96"/>
      <c r="H960" s="96"/>
      <c r="I960" s="96"/>
      <c r="J960" s="96"/>
      <c r="K960" s="96"/>
      <c r="L960" s="96"/>
      <c r="M960" s="96"/>
      <c r="N960" s="96"/>
      <c r="O960" s="96"/>
      <c r="P960" s="96"/>
      <c r="Q960" s="96"/>
      <c r="R960" s="96"/>
      <c r="S960" s="96"/>
      <c r="T960" s="96"/>
      <c r="U960" s="96"/>
      <c r="V960" s="96"/>
      <c r="W960" s="96"/>
      <c r="X960" s="96"/>
      <c r="Y960" s="96"/>
      <c r="Z960" s="96"/>
      <c r="AA960" s="96"/>
      <c r="AB960" s="96"/>
      <c r="AC960" s="96"/>
      <c r="AD960" s="96"/>
      <c r="AE960" s="96"/>
      <c r="AF960" s="96"/>
      <c r="AG960" s="96"/>
      <c r="AH960" s="96"/>
      <c r="AI960" s="96"/>
      <c r="AJ960" s="96"/>
      <c r="AK960" s="96"/>
      <c r="AL960" s="96"/>
      <c r="AM960" s="262"/>
      <c r="AN960" s="96"/>
      <c r="AO960" s="264"/>
      <c r="AP960" s="96"/>
      <c r="AQ960" s="96"/>
      <c r="AR960" s="96"/>
      <c r="AS960" s="96"/>
      <c r="AT960" s="96"/>
      <c r="AU960" s="96"/>
      <c r="AV960" s="96"/>
      <c r="AW960" s="96"/>
      <c r="AX960" s="96"/>
      <c r="AY960" s="96"/>
      <c r="AZ960" s="96"/>
      <c r="BA960" s="96"/>
      <c r="BB960" s="96"/>
      <c r="BC960" s="96"/>
      <c r="BD960" s="96"/>
      <c r="BE960" s="96"/>
      <c r="BF960" s="96"/>
      <c r="BG960" s="96"/>
      <c r="BH960" s="96"/>
      <c r="BI960" s="96"/>
      <c r="BJ960" s="96"/>
      <c r="BK960" s="96"/>
      <c r="BL960" s="96"/>
      <c r="BM960" s="96"/>
      <c r="BN960" s="96"/>
      <c r="BO960" s="96"/>
      <c r="BP960" s="96"/>
      <c r="BQ960" s="96"/>
      <c r="BR960" s="96"/>
      <c r="BS960" s="96"/>
      <c r="BT960" s="96"/>
      <c r="BU960" s="96"/>
      <c r="BV960" s="96"/>
      <c r="BW960" s="96"/>
      <c r="BX960" s="96"/>
      <c r="BY960" s="96"/>
      <c r="BZ960" s="96"/>
      <c r="CA960" s="96"/>
      <c r="CB960" s="96"/>
      <c r="CC960" s="96"/>
      <c r="CD960" s="96"/>
      <c r="CE960" s="96"/>
      <c r="CF960" s="96"/>
    </row>
    <row r="961" spans="1:84" ht="13.2">
      <c r="A961" s="96"/>
      <c r="B961" s="96"/>
      <c r="C961" s="96"/>
      <c r="D961" s="96"/>
      <c r="E961" s="96"/>
      <c r="F961" s="124"/>
      <c r="G961" s="96"/>
      <c r="H961" s="96"/>
      <c r="I961" s="96"/>
      <c r="J961" s="96"/>
      <c r="K961" s="96"/>
      <c r="L961" s="96"/>
      <c r="M961" s="96"/>
      <c r="N961" s="96"/>
      <c r="O961" s="96"/>
      <c r="P961" s="96"/>
      <c r="Q961" s="96"/>
      <c r="R961" s="96"/>
      <c r="S961" s="96"/>
      <c r="T961" s="96"/>
      <c r="U961" s="96"/>
      <c r="V961" s="96"/>
      <c r="W961" s="96"/>
      <c r="X961" s="96"/>
      <c r="Y961" s="96"/>
      <c r="Z961" s="96"/>
      <c r="AA961" s="96"/>
      <c r="AB961" s="96"/>
      <c r="AC961" s="96"/>
      <c r="AD961" s="96"/>
      <c r="AE961" s="96"/>
      <c r="AF961" s="96"/>
      <c r="AG961" s="96"/>
      <c r="AH961" s="96"/>
      <c r="AI961" s="96"/>
      <c r="AJ961" s="96"/>
      <c r="AK961" s="96"/>
      <c r="AL961" s="96"/>
      <c r="AM961" s="262"/>
      <c r="AN961" s="96"/>
      <c r="AO961" s="264"/>
      <c r="AP961" s="96"/>
      <c r="AQ961" s="96"/>
      <c r="AR961" s="96"/>
      <c r="AS961" s="96"/>
      <c r="AT961" s="96"/>
      <c r="AU961" s="96"/>
      <c r="AV961" s="96"/>
      <c r="AW961" s="96"/>
      <c r="AX961" s="96"/>
      <c r="AY961" s="96"/>
      <c r="AZ961" s="96"/>
      <c r="BA961" s="96"/>
      <c r="BB961" s="96"/>
      <c r="BC961" s="96"/>
      <c r="BD961" s="96"/>
      <c r="BE961" s="96"/>
      <c r="BF961" s="96"/>
      <c r="BG961" s="96"/>
      <c r="BH961" s="96"/>
      <c r="BI961" s="96"/>
      <c r="BJ961" s="96"/>
      <c r="BK961" s="96"/>
      <c r="BL961" s="96"/>
      <c r="BM961" s="96"/>
      <c r="BN961" s="96"/>
      <c r="BO961" s="96"/>
      <c r="BP961" s="96"/>
      <c r="BQ961" s="96"/>
      <c r="BR961" s="96"/>
      <c r="BS961" s="96"/>
      <c r="BT961" s="96"/>
      <c r="BU961" s="96"/>
      <c r="BV961" s="96"/>
      <c r="BW961" s="96"/>
      <c r="BX961" s="96"/>
      <c r="BY961" s="96"/>
      <c r="BZ961" s="96"/>
      <c r="CA961" s="96"/>
      <c r="CB961" s="96"/>
      <c r="CC961" s="96"/>
      <c r="CD961" s="96"/>
      <c r="CE961" s="96"/>
      <c r="CF961" s="96"/>
    </row>
    <row r="962" spans="1:84" ht="13.2">
      <c r="A962" s="96"/>
      <c r="B962" s="96"/>
      <c r="C962" s="96"/>
      <c r="D962" s="96"/>
      <c r="E962" s="96"/>
      <c r="F962" s="124"/>
      <c r="G962" s="96"/>
      <c r="H962" s="96"/>
      <c r="I962" s="96"/>
      <c r="J962" s="96"/>
      <c r="K962" s="96"/>
      <c r="L962" s="96"/>
      <c r="M962" s="96"/>
      <c r="N962" s="96"/>
      <c r="O962" s="96"/>
      <c r="P962" s="96"/>
      <c r="Q962" s="96"/>
      <c r="R962" s="96"/>
      <c r="S962" s="96"/>
      <c r="T962" s="96"/>
      <c r="U962" s="96"/>
      <c r="V962" s="96"/>
      <c r="W962" s="96"/>
      <c r="X962" s="96"/>
      <c r="Y962" s="96"/>
      <c r="Z962" s="96"/>
      <c r="AA962" s="96"/>
      <c r="AB962" s="96"/>
      <c r="AC962" s="96"/>
      <c r="AD962" s="96"/>
      <c r="AE962" s="96"/>
      <c r="AF962" s="96"/>
      <c r="AG962" s="96"/>
      <c r="AH962" s="96"/>
      <c r="AI962" s="96"/>
      <c r="AJ962" s="96"/>
      <c r="AK962" s="96"/>
      <c r="AL962" s="96"/>
      <c r="AM962" s="262"/>
      <c r="AN962" s="96"/>
      <c r="AO962" s="264"/>
      <c r="AP962" s="96"/>
      <c r="AQ962" s="96"/>
      <c r="AR962" s="96"/>
      <c r="AS962" s="96"/>
      <c r="AT962" s="96"/>
      <c r="AU962" s="96"/>
      <c r="AV962" s="96"/>
      <c r="AW962" s="96"/>
      <c r="AX962" s="96"/>
      <c r="AY962" s="96"/>
      <c r="AZ962" s="96"/>
      <c r="BA962" s="96"/>
      <c r="BB962" s="96"/>
      <c r="BC962" s="96"/>
      <c r="BD962" s="96"/>
      <c r="BE962" s="96"/>
      <c r="BF962" s="96"/>
      <c r="BG962" s="96"/>
      <c r="BH962" s="96"/>
      <c r="BI962" s="96"/>
      <c r="BJ962" s="96"/>
      <c r="BK962" s="96"/>
      <c r="BL962" s="96"/>
      <c r="BM962" s="96"/>
      <c r="BN962" s="96"/>
      <c r="BO962" s="96"/>
      <c r="BP962" s="96"/>
      <c r="BQ962" s="96"/>
      <c r="BR962" s="96"/>
      <c r="BS962" s="96"/>
      <c r="BT962" s="96"/>
      <c r="BU962" s="96"/>
      <c r="BV962" s="96"/>
      <c r="BW962" s="96"/>
      <c r="BX962" s="96"/>
      <c r="BY962" s="96"/>
      <c r="BZ962" s="96"/>
      <c r="CA962" s="96"/>
      <c r="CB962" s="96"/>
      <c r="CC962" s="96"/>
      <c r="CD962" s="96"/>
      <c r="CE962" s="96"/>
      <c r="CF962" s="96"/>
    </row>
    <row r="963" spans="1:84" ht="13.2">
      <c r="A963" s="96"/>
      <c r="B963" s="96"/>
      <c r="C963" s="96"/>
      <c r="D963" s="96"/>
      <c r="E963" s="96"/>
      <c r="F963" s="124"/>
      <c r="G963" s="96"/>
      <c r="H963" s="96"/>
      <c r="I963" s="96"/>
      <c r="J963" s="96"/>
      <c r="K963" s="96"/>
      <c r="L963" s="96"/>
      <c r="M963" s="96"/>
      <c r="N963" s="96"/>
      <c r="O963" s="96"/>
      <c r="P963" s="96"/>
      <c r="Q963" s="96"/>
      <c r="R963" s="96"/>
      <c r="S963" s="96"/>
      <c r="T963" s="96"/>
      <c r="U963" s="96"/>
      <c r="V963" s="96"/>
      <c r="W963" s="96"/>
      <c r="X963" s="96"/>
      <c r="Y963" s="96"/>
      <c r="Z963" s="96"/>
      <c r="AA963" s="96"/>
      <c r="AB963" s="96"/>
      <c r="AC963" s="96"/>
      <c r="AD963" s="96"/>
      <c r="AE963" s="96"/>
      <c r="AF963" s="96"/>
      <c r="AG963" s="96"/>
      <c r="AH963" s="96"/>
      <c r="AI963" s="96"/>
      <c r="AJ963" s="96"/>
      <c r="AK963" s="96"/>
      <c r="AL963" s="96"/>
      <c r="AM963" s="262"/>
      <c r="AN963" s="96"/>
      <c r="AO963" s="264"/>
      <c r="AP963" s="96"/>
      <c r="AQ963" s="96"/>
      <c r="AR963" s="96"/>
      <c r="AS963" s="96"/>
      <c r="AT963" s="96"/>
      <c r="AU963" s="96"/>
      <c r="AV963" s="96"/>
      <c r="AW963" s="96"/>
      <c r="AX963" s="96"/>
      <c r="AY963" s="96"/>
      <c r="AZ963" s="96"/>
      <c r="BA963" s="96"/>
      <c r="BB963" s="96"/>
      <c r="BC963" s="96"/>
      <c r="BD963" s="96"/>
      <c r="BE963" s="96"/>
      <c r="BF963" s="96"/>
      <c r="BG963" s="96"/>
      <c r="BH963" s="96"/>
      <c r="BI963" s="96"/>
      <c r="BJ963" s="96"/>
      <c r="BK963" s="96"/>
      <c r="BL963" s="96"/>
      <c r="BM963" s="96"/>
      <c r="BN963" s="96"/>
      <c r="BO963" s="96"/>
      <c r="BP963" s="96"/>
      <c r="BQ963" s="96"/>
      <c r="BR963" s="96"/>
      <c r="BS963" s="96"/>
      <c r="BT963" s="96"/>
      <c r="BU963" s="96"/>
      <c r="BV963" s="96"/>
      <c r="BW963" s="96"/>
      <c r="BX963" s="96"/>
      <c r="BY963" s="96"/>
      <c r="BZ963" s="96"/>
      <c r="CA963" s="96"/>
      <c r="CB963" s="96"/>
      <c r="CC963" s="96"/>
      <c r="CD963" s="96"/>
      <c r="CE963" s="96"/>
      <c r="CF963" s="96"/>
    </row>
    <row r="964" spans="1:84" ht="13.2">
      <c r="A964" s="96"/>
      <c r="B964" s="96"/>
      <c r="C964" s="96"/>
      <c r="D964" s="96"/>
      <c r="E964" s="96"/>
      <c r="F964" s="124"/>
      <c r="G964" s="96"/>
      <c r="H964" s="96"/>
      <c r="I964" s="96"/>
      <c r="J964" s="96"/>
      <c r="K964" s="96"/>
      <c r="L964" s="96"/>
      <c r="M964" s="96"/>
      <c r="N964" s="96"/>
      <c r="O964" s="96"/>
      <c r="P964" s="96"/>
      <c r="Q964" s="96"/>
      <c r="R964" s="96"/>
      <c r="S964" s="96"/>
      <c r="T964" s="96"/>
      <c r="U964" s="96"/>
      <c r="V964" s="96"/>
      <c r="W964" s="96"/>
      <c r="X964" s="96"/>
      <c r="Y964" s="96"/>
      <c r="Z964" s="96"/>
      <c r="AA964" s="96"/>
      <c r="AB964" s="96"/>
      <c r="AC964" s="96"/>
      <c r="AD964" s="96"/>
      <c r="AE964" s="96"/>
      <c r="AF964" s="96"/>
      <c r="AG964" s="96"/>
      <c r="AH964" s="96"/>
      <c r="AI964" s="96"/>
      <c r="AJ964" s="96"/>
      <c r="AK964" s="96"/>
      <c r="AL964" s="96"/>
      <c r="AM964" s="262"/>
      <c r="AN964" s="96"/>
      <c r="AO964" s="264"/>
      <c r="AP964" s="96"/>
      <c r="AQ964" s="96"/>
      <c r="AR964" s="96"/>
      <c r="AS964" s="96"/>
      <c r="AT964" s="96"/>
      <c r="AU964" s="96"/>
      <c r="AV964" s="96"/>
      <c r="AW964" s="96"/>
      <c r="AX964" s="96"/>
      <c r="AY964" s="96"/>
      <c r="AZ964" s="96"/>
      <c r="BA964" s="96"/>
      <c r="BB964" s="96"/>
      <c r="BC964" s="96"/>
      <c r="BD964" s="96"/>
      <c r="BE964" s="96"/>
      <c r="BF964" s="96"/>
      <c r="BG964" s="96"/>
      <c r="BH964" s="96"/>
      <c r="BI964" s="96"/>
      <c r="BJ964" s="96"/>
      <c r="BK964" s="96"/>
      <c r="BL964" s="96"/>
      <c r="BM964" s="96"/>
      <c r="BN964" s="96"/>
      <c r="BO964" s="96"/>
      <c r="BP964" s="96"/>
      <c r="BQ964" s="96"/>
      <c r="BR964" s="96"/>
      <c r="BS964" s="96"/>
      <c r="BT964" s="96"/>
      <c r="BU964" s="96"/>
      <c r="BV964" s="96"/>
      <c r="BW964" s="96"/>
      <c r="BX964" s="96"/>
      <c r="BY964" s="96"/>
      <c r="BZ964" s="96"/>
      <c r="CA964" s="96"/>
      <c r="CB964" s="96"/>
      <c r="CC964" s="96"/>
      <c r="CD964" s="96"/>
      <c r="CE964" s="96"/>
      <c r="CF964" s="96"/>
    </row>
    <row r="965" spans="1:84" ht="13.2">
      <c r="A965" s="96"/>
      <c r="B965" s="96"/>
      <c r="C965" s="96"/>
      <c r="D965" s="96"/>
      <c r="E965" s="96"/>
      <c r="F965" s="124"/>
      <c r="G965" s="96"/>
      <c r="H965" s="96"/>
      <c r="I965" s="96"/>
      <c r="J965" s="96"/>
      <c r="K965" s="96"/>
      <c r="L965" s="96"/>
      <c r="M965" s="96"/>
      <c r="N965" s="96"/>
      <c r="O965" s="96"/>
      <c r="P965" s="96"/>
      <c r="Q965" s="96"/>
      <c r="R965" s="96"/>
      <c r="S965" s="96"/>
      <c r="T965" s="96"/>
      <c r="U965" s="96"/>
      <c r="V965" s="96"/>
      <c r="W965" s="96"/>
      <c r="X965" s="96"/>
      <c r="Y965" s="96"/>
      <c r="Z965" s="96"/>
      <c r="AA965" s="96"/>
      <c r="AB965" s="96"/>
      <c r="AC965" s="96"/>
      <c r="AD965" s="96"/>
      <c r="AE965" s="96"/>
      <c r="AF965" s="96"/>
      <c r="AG965" s="96"/>
      <c r="AH965" s="96"/>
      <c r="AI965" s="96"/>
      <c r="AJ965" s="96"/>
      <c r="AK965" s="96"/>
      <c r="AL965" s="96"/>
      <c r="AM965" s="262"/>
      <c r="AN965" s="96"/>
      <c r="AO965" s="264"/>
      <c r="AP965" s="96"/>
      <c r="AQ965" s="96"/>
      <c r="AR965" s="96"/>
      <c r="AS965" s="96"/>
      <c r="AT965" s="96"/>
      <c r="AU965" s="96"/>
      <c r="AV965" s="96"/>
      <c r="AW965" s="96"/>
      <c r="AX965" s="96"/>
      <c r="AY965" s="96"/>
      <c r="AZ965" s="96"/>
      <c r="BA965" s="96"/>
      <c r="BB965" s="96"/>
      <c r="BC965" s="96"/>
      <c r="BD965" s="96"/>
      <c r="BE965" s="96"/>
      <c r="BF965" s="96"/>
      <c r="BG965" s="96"/>
      <c r="BH965" s="96"/>
      <c r="BI965" s="96"/>
      <c r="BJ965" s="96"/>
      <c r="BK965" s="96"/>
      <c r="BL965" s="96"/>
      <c r="BM965" s="96"/>
      <c r="BN965" s="96"/>
      <c r="BO965" s="96"/>
      <c r="BP965" s="96"/>
      <c r="BQ965" s="96"/>
      <c r="BR965" s="96"/>
      <c r="BS965" s="96"/>
      <c r="BT965" s="96"/>
      <c r="BU965" s="96"/>
      <c r="BV965" s="96"/>
      <c r="BW965" s="96"/>
      <c r="BX965" s="96"/>
      <c r="BY965" s="96"/>
      <c r="BZ965" s="96"/>
      <c r="CA965" s="96"/>
      <c r="CB965" s="96"/>
      <c r="CC965" s="96"/>
      <c r="CD965" s="96"/>
      <c r="CE965" s="96"/>
      <c r="CF965" s="96"/>
    </row>
    <row r="966" spans="1:84" ht="13.2">
      <c r="A966" s="96"/>
      <c r="B966" s="96"/>
      <c r="C966" s="96"/>
      <c r="D966" s="96"/>
      <c r="E966" s="96"/>
      <c r="F966" s="124"/>
      <c r="G966" s="96"/>
      <c r="H966" s="96"/>
      <c r="I966" s="96"/>
      <c r="J966" s="96"/>
      <c r="K966" s="96"/>
      <c r="L966" s="96"/>
      <c r="M966" s="96"/>
      <c r="N966" s="96"/>
      <c r="O966" s="96"/>
      <c r="P966" s="96"/>
      <c r="Q966" s="96"/>
      <c r="R966" s="96"/>
      <c r="S966" s="96"/>
      <c r="T966" s="96"/>
      <c r="U966" s="96"/>
      <c r="V966" s="96"/>
      <c r="W966" s="96"/>
      <c r="X966" s="96"/>
      <c r="Y966" s="96"/>
      <c r="Z966" s="96"/>
      <c r="AA966" s="96"/>
      <c r="AB966" s="96"/>
      <c r="AC966" s="96"/>
      <c r="AD966" s="96"/>
      <c r="AE966" s="96"/>
      <c r="AF966" s="96"/>
      <c r="AG966" s="96"/>
      <c r="AH966" s="96"/>
      <c r="AI966" s="96"/>
      <c r="AJ966" s="96"/>
      <c r="AK966" s="96"/>
      <c r="AL966" s="96"/>
      <c r="AM966" s="262"/>
      <c r="AN966" s="96"/>
      <c r="AO966" s="264"/>
      <c r="AP966" s="96"/>
      <c r="AQ966" s="96"/>
      <c r="AR966" s="96"/>
      <c r="AS966" s="96"/>
      <c r="AT966" s="96"/>
      <c r="AU966" s="96"/>
      <c r="AV966" s="96"/>
      <c r="AW966" s="96"/>
      <c r="AX966" s="96"/>
      <c r="AY966" s="96"/>
      <c r="AZ966" s="96"/>
      <c r="BA966" s="96"/>
      <c r="BB966" s="96"/>
      <c r="BC966" s="96"/>
      <c r="BD966" s="96"/>
      <c r="BE966" s="96"/>
      <c r="BF966" s="96"/>
      <c r="BG966" s="96"/>
      <c r="BH966" s="96"/>
      <c r="BI966" s="96"/>
      <c r="BJ966" s="96"/>
      <c r="BK966" s="96"/>
      <c r="BL966" s="96"/>
      <c r="BM966" s="96"/>
      <c r="BN966" s="96"/>
      <c r="BO966" s="96"/>
      <c r="BP966" s="96"/>
      <c r="BQ966" s="96"/>
      <c r="BR966" s="96"/>
      <c r="BS966" s="96"/>
      <c r="BT966" s="96"/>
      <c r="BU966" s="96"/>
      <c r="BV966" s="96"/>
      <c r="BW966" s="96"/>
      <c r="BX966" s="96"/>
      <c r="BY966" s="96"/>
      <c r="BZ966" s="96"/>
      <c r="CA966" s="96"/>
      <c r="CB966" s="96"/>
      <c r="CC966" s="96"/>
      <c r="CD966" s="96"/>
      <c r="CE966" s="96"/>
      <c r="CF966" s="96"/>
    </row>
    <row r="967" spans="1:84" ht="13.2">
      <c r="A967" s="96"/>
      <c r="B967" s="96"/>
      <c r="C967" s="96"/>
      <c r="D967" s="96"/>
      <c r="E967" s="96"/>
      <c r="F967" s="124"/>
      <c r="G967" s="96"/>
      <c r="H967" s="96"/>
      <c r="I967" s="96"/>
      <c r="J967" s="96"/>
      <c r="K967" s="96"/>
      <c r="L967" s="96"/>
      <c r="M967" s="96"/>
      <c r="N967" s="96"/>
      <c r="O967" s="96"/>
      <c r="P967" s="96"/>
      <c r="Q967" s="96"/>
      <c r="R967" s="96"/>
      <c r="S967" s="96"/>
      <c r="T967" s="96"/>
      <c r="U967" s="96"/>
      <c r="V967" s="96"/>
      <c r="W967" s="96"/>
      <c r="X967" s="96"/>
      <c r="Y967" s="96"/>
      <c r="Z967" s="96"/>
      <c r="AA967" s="96"/>
      <c r="AB967" s="96"/>
      <c r="AC967" s="96"/>
      <c r="AD967" s="96"/>
      <c r="AE967" s="96"/>
      <c r="AF967" s="96"/>
      <c r="AG967" s="96"/>
      <c r="AH967" s="96"/>
      <c r="AI967" s="96"/>
      <c r="AJ967" s="96"/>
      <c r="AK967" s="96"/>
      <c r="AL967" s="96"/>
      <c r="AM967" s="262"/>
      <c r="AN967" s="96"/>
      <c r="AO967" s="264"/>
      <c r="AP967" s="96"/>
      <c r="AQ967" s="96"/>
      <c r="AR967" s="96"/>
      <c r="AS967" s="96"/>
      <c r="AT967" s="96"/>
      <c r="AU967" s="96"/>
      <c r="AV967" s="96"/>
      <c r="AW967" s="96"/>
      <c r="AX967" s="96"/>
      <c r="AY967" s="96"/>
      <c r="AZ967" s="96"/>
      <c r="BA967" s="96"/>
      <c r="BB967" s="96"/>
      <c r="BC967" s="96"/>
      <c r="BD967" s="96"/>
      <c r="BE967" s="96"/>
      <c r="BF967" s="96"/>
      <c r="BG967" s="96"/>
      <c r="BH967" s="96"/>
      <c r="BI967" s="96"/>
      <c r="BJ967" s="96"/>
      <c r="BK967" s="96"/>
      <c r="BL967" s="96"/>
      <c r="BM967" s="96"/>
      <c r="BN967" s="96"/>
      <c r="BO967" s="96"/>
      <c r="BP967" s="96"/>
      <c r="BQ967" s="96"/>
      <c r="BR967" s="96"/>
      <c r="BS967" s="96"/>
      <c r="BT967" s="96"/>
      <c r="BU967" s="96"/>
      <c r="BV967" s="96"/>
      <c r="BW967" s="96"/>
      <c r="BX967" s="96"/>
      <c r="BY967" s="96"/>
      <c r="BZ967" s="96"/>
      <c r="CA967" s="96"/>
      <c r="CB967" s="96"/>
      <c r="CC967" s="96"/>
      <c r="CD967" s="96"/>
      <c r="CE967" s="96"/>
      <c r="CF967" s="96"/>
    </row>
    <row r="968" spans="1:84" ht="13.2">
      <c r="A968" s="96"/>
      <c r="B968" s="96"/>
      <c r="C968" s="96"/>
      <c r="D968" s="96"/>
      <c r="E968" s="96"/>
      <c r="F968" s="124"/>
      <c r="G968" s="96"/>
      <c r="H968" s="96"/>
      <c r="I968" s="96"/>
      <c r="J968" s="96"/>
      <c r="K968" s="96"/>
      <c r="L968" s="96"/>
      <c r="M968" s="96"/>
      <c r="N968" s="96"/>
      <c r="O968" s="96"/>
      <c r="P968" s="96"/>
      <c r="Q968" s="96"/>
      <c r="R968" s="96"/>
      <c r="S968" s="96"/>
      <c r="T968" s="96"/>
      <c r="U968" s="96"/>
      <c r="V968" s="96"/>
      <c r="W968" s="96"/>
      <c r="X968" s="96"/>
      <c r="Y968" s="96"/>
      <c r="Z968" s="96"/>
      <c r="AA968" s="96"/>
      <c r="AB968" s="96"/>
      <c r="AC968" s="96"/>
      <c r="AD968" s="96"/>
      <c r="AE968" s="96"/>
      <c r="AF968" s="96"/>
      <c r="AG968" s="96"/>
      <c r="AH968" s="96"/>
      <c r="AI968" s="96"/>
      <c r="AJ968" s="96"/>
      <c r="AK968" s="96"/>
      <c r="AL968" s="96"/>
      <c r="AM968" s="262"/>
      <c r="AN968" s="96"/>
      <c r="AO968" s="264"/>
      <c r="AP968" s="96"/>
      <c r="AQ968" s="96"/>
      <c r="AR968" s="96"/>
      <c r="AS968" s="96"/>
      <c r="AT968" s="96"/>
      <c r="AU968" s="96"/>
      <c r="AV968" s="96"/>
      <c r="AW968" s="96"/>
      <c r="AX968" s="96"/>
      <c r="AY968" s="96"/>
      <c r="AZ968" s="96"/>
      <c r="BA968" s="96"/>
      <c r="BB968" s="96"/>
      <c r="BC968" s="96"/>
      <c r="BD968" s="96"/>
      <c r="BE968" s="96"/>
      <c r="BF968" s="96"/>
      <c r="BG968" s="96"/>
      <c r="BH968" s="96"/>
      <c r="BI968" s="96"/>
      <c r="BJ968" s="96"/>
      <c r="BK968" s="96"/>
      <c r="BL968" s="96"/>
      <c r="BM968" s="96"/>
      <c r="BN968" s="96"/>
      <c r="BO968" s="96"/>
      <c r="BP968" s="96"/>
      <c r="BQ968" s="96"/>
      <c r="BR968" s="96"/>
      <c r="BS968" s="96"/>
      <c r="BT968" s="96"/>
      <c r="BU968" s="96"/>
      <c r="BV968" s="96"/>
      <c r="BW968" s="96"/>
      <c r="BX968" s="96"/>
      <c r="BY968" s="96"/>
      <c r="BZ968" s="96"/>
      <c r="CA968" s="96"/>
      <c r="CB968" s="96"/>
      <c r="CC968" s="96"/>
      <c r="CD968" s="96"/>
      <c r="CE968" s="96"/>
      <c r="CF968" s="96"/>
    </row>
    <row r="969" spans="1:84" ht="13.2">
      <c r="A969" s="96"/>
      <c r="B969" s="96"/>
      <c r="C969" s="96"/>
      <c r="D969" s="96"/>
      <c r="E969" s="96"/>
      <c r="F969" s="124"/>
      <c r="G969" s="96"/>
      <c r="H969" s="96"/>
      <c r="I969" s="96"/>
      <c r="J969" s="96"/>
      <c r="K969" s="96"/>
      <c r="L969" s="96"/>
      <c r="M969" s="96"/>
      <c r="N969" s="96"/>
      <c r="O969" s="96"/>
      <c r="P969" s="96"/>
      <c r="Q969" s="96"/>
      <c r="R969" s="96"/>
      <c r="S969" s="96"/>
      <c r="T969" s="96"/>
      <c r="U969" s="96"/>
      <c r="V969" s="96"/>
      <c r="W969" s="96"/>
      <c r="X969" s="96"/>
      <c r="Y969" s="96"/>
      <c r="Z969" s="96"/>
      <c r="AA969" s="96"/>
      <c r="AB969" s="96"/>
      <c r="AC969" s="96"/>
      <c r="AD969" s="96"/>
      <c r="AE969" s="96"/>
      <c r="AF969" s="96"/>
      <c r="AG969" s="96"/>
      <c r="AH969" s="96"/>
      <c r="AI969" s="96"/>
      <c r="AJ969" s="96"/>
      <c r="AK969" s="96"/>
      <c r="AL969" s="96"/>
      <c r="AM969" s="262"/>
      <c r="AN969" s="96"/>
      <c r="AO969" s="264"/>
      <c r="AP969" s="96"/>
      <c r="AQ969" s="96"/>
      <c r="AR969" s="96"/>
      <c r="AS969" s="96"/>
      <c r="AT969" s="96"/>
      <c r="AU969" s="96"/>
      <c r="AV969" s="96"/>
      <c r="AW969" s="96"/>
      <c r="AX969" s="96"/>
      <c r="AY969" s="96"/>
      <c r="AZ969" s="96"/>
      <c r="BA969" s="96"/>
      <c r="BB969" s="96"/>
      <c r="BC969" s="96"/>
      <c r="BD969" s="96"/>
      <c r="BE969" s="96"/>
      <c r="BF969" s="96"/>
      <c r="BG969" s="96"/>
      <c r="BH969" s="96"/>
      <c r="BI969" s="96"/>
      <c r="BJ969" s="96"/>
      <c r="BK969" s="96"/>
      <c r="BL969" s="96"/>
      <c r="BM969" s="96"/>
      <c r="BN969" s="96"/>
      <c r="BO969" s="96"/>
      <c r="BP969" s="96"/>
      <c r="BQ969" s="96"/>
      <c r="BR969" s="96"/>
      <c r="BS969" s="96"/>
      <c r="BT969" s="96"/>
      <c r="BU969" s="96"/>
      <c r="BV969" s="96"/>
      <c r="BW969" s="96"/>
      <c r="BX969" s="96"/>
      <c r="BY969" s="96"/>
      <c r="BZ969" s="96"/>
      <c r="CA969" s="96"/>
      <c r="CB969" s="96"/>
      <c r="CC969" s="96"/>
      <c r="CD969" s="96"/>
      <c r="CE969" s="96"/>
      <c r="CF969" s="96"/>
    </row>
    <row r="970" spans="1:84" ht="13.2">
      <c r="A970" s="96"/>
      <c r="B970" s="96"/>
      <c r="C970" s="96"/>
      <c r="D970" s="96"/>
      <c r="E970" s="96"/>
      <c r="F970" s="124"/>
      <c r="G970" s="96"/>
      <c r="H970" s="96"/>
      <c r="I970" s="96"/>
      <c r="J970" s="96"/>
      <c r="K970" s="96"/>
      <c r="L970" s="96"/>
      <c r="M970" s="96"/>
      <c r="N970" s="96"/>
      <c r="O970" s="96"/>
      <c r="P970" s="96"/>
      <c r="Q970" s="96"/>
      <c r="R970" s="96"/>
      <c r="S970" s="96"/>
      <c r="T970" s="96"/>
      <c r="U970" s="96"/>
      <c r="V970" s="96"/>
      <c r="W970" s="96"/>
      <c r="X970" s="96"/>
      <c r="Y970" s="96"/>
      <c r="Z970" s="96"/>
      <c r="AA970" s="96"/>
      <c r="AB970" s="96"/>
      <c r="AC970" s="96"/>
      <c r="AD970" s="96"/>
      <c r="AE970" s="96"/>
      <c r="AF970" s="96"/>
      <c r="AG970" s="96"/>
      <c r="AH970" s="96"/>
      <c r="AI970" s="96"/>
      <c r="AJ970" s="96"/>
      <c r="AK970" s="96"/>
      <c r="AL970" s="96"/>
      <c r="AM970" s="262"/>
      <c r="AN970" s="96"/>
      <c r="AO970" s="264"/>
      <c r="AP970" s="96"/>
      <c r="AQ970" s="96"/>
      <c r="AR970" s="96"/>
      <c r="AS970" s="96"/>
      <c r="AT970" s="96"/>
      <c r="AU970" s="96"/>
      <c r="AV970" s="96"/>
      <c r="AW970" s="96"/>
      <c r="AX970" s="96"/>
      <c r="AY970" s="96"/>
      <c r="AZ970" s="96"/>
      <c r="BA970" s="96"/>
      <c r="BB970" s="96"/>
      <c r="BC970" s="96"/>
      <c r="BD970" s="96"/>
      <c r="BE970" s="96"/>
      <c r="BF970" s="96"/>
      <c r="BG970" s="96"/>
      <c r="BH970" s="96"/>
      <c r="BI970" s="96"/>
      <c r="BJ970" s="96"/>
      <c r="BK970" s="96"/>
      <c r="BL970" s="96"/>
      <c r="BM970" s="96"/>
      <c r="BN970" s="96"/>
      <c r="BO970" s="96"/>
      <c r="BP970" s="96"/>
      <c r="BQ970" s="96"/>
      <c r="BR970" s="96"/>
      <c r="BS970" s="96"/>
      <c r="BT970" s="96"/>
      <c r="BU970" s="96"/>
      <c r="BV970" s="96"/>
      <c r="BW970" s="96"/>
      <c r="BX970" s="96"/>
      <c r="BY970" s="96"/>
      <c r="BZ970" s="96"/>
      <c r="CA970" s="96"/>
      <c r="CB970" s="96"/>
      <c r="CC970" s="96"/>
      <c r="CD970" s="96"/>
      <c r="CE970" s="96"/>
      <c r="CF970" s="96"/>
    </row>
    <row r="971" spans="1:84" ht="13.2">
      <c r="A971" s="96"/>
      <c r="B971" s="96"/>
      <c r="C971" s="96"/>
      <c r="D971" s="96"/>
      <c r="E971" s="96"/>
      <c r="F971" s="124"/>
      <c r="G971" s="96"/>
      <c r="H971" s="96"/>
      <c r="I971" s="96"/>
      <c r="J971" s="96"/>
      <c r="K971" s="96"/>
      <c r="L971" s="96"/>
      <c r="M971" s="96"/>
      <c r="N971" s="96"/>
      <c r="O971" s="96"/>
      <c r="P971" s="96"/>
      <c r="Q971" s="96"/>
      <c r="R971" s="96"/>
      <c r="S971" s="96"/>
      <c r="T971" s="96"/>
      <c r="U971" s="96"/>
      <c r="V971" s="96"/>
      <c r="W971" s="96"/>
      <c r="X971" s="96"/>
      <c r="Y971" s="96"/>
      <c r="Z971" s="96"/>
      <c r="AA971" s="96"/>
      <c r="AB971" s="96"/>
      <c r="AC971" s="96"/>
      <c r="AD971" s="96"/>
      <c r="AE971" s="96"/>
      <c r="AF971" s="96"/>
      <c r="AG971" s="96"/>
      <c r="AH971" s="96"/>
      <c r="AI971" s="96"/>
      <c r="AJ971" s="96"/>
      <c r="AK971" s="96"/>
      <c r="AL971" s="96"/>
      <c r="AM971" s="262"/>
      <c r="AN971" s="96"/>
      <c r="AO971" s="264"/>
      <c r="AP971" s="96"/>
      <c r="AQ971" s="96"/>
      <c r="AR971" s="96"/>
      <c r="AS971" s="96"/>
      <c r="AT971" s="96"/>
      <c r="AU971" s="96"/>
      <c r="AV971" s="96"/>
      <c r="AW971" s="96"/>
      <c r="AX971" s="96"/>
      <c r="AY971" s="96"/>
      <c r="AZ971" s="96"/>
      <c r="BA971" s="96"/>
      <c r="BB971" s="96"/>
      <c r="BC971" s="96"/>
      <c r="BD971" s="96"/>
      <c r="BE971" s="96"/>
      <c r="BF971" s="96"/>
      <c r="BG971" s="96"/>
      <c r="BH971" s="96"/>
      <c r="BI971" s="96"/>
      <c r="BJ971" s="96"/>
      <c r="BK971" s="96"/>
      <c r="BL971" s="96"/>
      <c r="BM971" s="96"/>
      <c r="BN971" s="96"/>
      <c r="BO971" s="96"/>
      <c r="BP971" s="96"/>
      <c r="BQ971" s="96"/>
      <c r="BR971" s="96"/>
      <c r="BS971" s="96"/>
      <c r="BT971" s="96"/>
      <c r="BU971" s="96"/>
      <c r="BV971" s="96"/>
      <c r="BW971" s="96"/>
      <c r="BX971" s="96"/>
      <c r="BY971" s="96"/>
      <c r="BZ971" s="96"/>
      <c r="CA971" s="96"/>
      <c r="CB971" s="96"/>
      <c r="CC971" s="96"/>
      <c r="CD971" s="96"/>
      <c r="CE971" s="96"/>
      <c r="CF971" s="96"/>
    </row>
    <row r="972" spans="1:84" ht="13.2">
      <c r="A972" s="96"/>
      <c r="B972" s="96"/>
      <c r="C972" s="96"/>
      <c r="D972" s="96"/>
      <c r="E972" s="96"/>
      <c r="F972" s="124"/>
      <c r="G972" s="96"/>
      <c r="H972" s="96"/>
      <c r="I972" s="96"/>
      <c r="J972" s="96"/>
      <c r="K972" s="96"/>
      <c r="L972" s="96"/>
      <c r="M972" s="96"/>
      <c r="N972" s="96"/>
      <c r="O972" s="96"/>
      <c r="P972" s="96"/>
      <c r="Q972" s="96"/>
      <c r="R972" s="96"/>
      <c r="S972" s="96"/>
      <c r="T972" s="96"/>
      <c r="U972" s="96"/>
      <c r="V972" s="96"/>
      <c r="W972" s="96"/>
      <c r="X972" s="96"/>
      <c r="Y972" s="96"/>
      <c r="Z972" s="96"/>
      <c r="AA972" s="96"/>
      <c r="AB972" s="96"/>
      <c r="AC972" s="96"/>
      <c r="AD972" s="96"/>
      <c r="AE972" s="96"/>
      <c r="AF972" s="96"/>
      <c r="AG972" s="96"/>
      <c r="AH972" s="96"/>
      <c r="AI972" s="96"/>
      <c r="AJ972" s="96"/>
      <c r="AK972" s="96"/>
      <c r="AL972" s="96"/>
      <c r="AM972" s="262"/>
      <c r="AN972" s="96"/>
      <c r="AO972" s="264"/>
      <c r="AP972" s="96"/>
      <c r="AQ972" s="96"/>
      <c r="AR972" s="96"/>
      <c r="AS972" s="96"/>
      <c r="AT972" s="96"/>
      <c r="AU972" s="96"/>
      <c r="AV972" s="96"/>
      <c r="AW972" s="96"/>
      <c r="AX972" s="96"/>
      <c r="AY972" s="96"/>
      <c r="AZ972" s="96"/>
      <c r="BA972" s="96"/>
      <c r="BB972" s="96"/>
      <c r="BC972" s="96"/>
      <c r="BD972" s="96"/>
      <c r="BE972" s="96"/>
      <c r="BF972" s="96"/>
      <c r="BG972" s="96"/>
      <c r="BH972" s="96"/>
      <c r="BI972" s="96"/>
      <c r="BJ972" s="96"/>
      <c r="BK972" s="96"/>
      <c r="BL972" s="96"/>
      <c r="BM972" s="96"/>
      <c r="BN972" s="96"/>
      <c r="BO972" s="96"/>
      <c r="BP972" s="96"/>
      <c r="BQ972" s="96"/>
      <c r="BR972" s="96"/>
      <c r="BS972" s="96"/>
      <c r="BT972" s="96"/>
      <c r="BU972" s="96"/>
      <c r="BV972" s="96"/>
      <c r="BW972" s="96"/>
      <c r="BX972" s="96"/>
      <c r="BY972" s="96"/>
      <c r="BZ972" s="96"/>
      <c r="CA972" s="96"/>
      <c r="CB972" s="96"/>
      <c r="CC972" s="96"/>
      <c r="CD972" s="96"/>
      <c r="CE972" s="96"/>
      <c r="CF972" s="96"/>
    </row>
    <row r="973" spans="1:84" ht="13.2">
      <c r="A973" s="96"/>
      <c r="B973" s="96"/>
      <c r="C973" s="96"/>
      <c r="D973" s="96"/>
      <c r="E973" s="96"/>
      <c r="F973" s="124"/>
      <c r="G973" s="96"/>
      <c r="H973" s="96"/>
      <c r="I973" s="96"/>
      <c r="J973" s="96"/>
      <c r="K973" s="96"/>
      <c r="L973" s="96"/>
      <c r="M973" s="96"/>
      <c r="N973" s="96"/>
      <c r="O973" s="96"/>
      <c r="P973" s="96"/>
      <c r="Q973" s="96"/>
      <c r="R973" s="96"/>
      <c r="S973" s="96"/>
      <c r="T973" s="96"/>
      <c r="U973" s="96"/>
      <c r="V973" s="96"/>
      <c r="W973" s="96"/>
      <c r="X973" s="96"/>
      <c r="Y973" s="96"/>
      <c r="Z973" s="96"/>
      <c r="AA973" s="96"/>
      <c r="AB973" s="96"/>
      <c r="AC973" s="96"/>
      <c r="AD973" s="96"/>
      <c r="AE973" s="96"/>
      <c r="AF973" s="96"/>
      <c r="AG973" s="96"/>
      <c r="AH973" s="96"/>
      <c r="AI973" s="96"/>
      <c r="AJ973" s="96"/>
      <c r="AK973" s="96"/>
      <c r="AL973" s="96"/>
      <c r="AM973" s="262"/>
      <c r="AN973" s="96"/>
      <c r="AO973" s="264"/>
      <c r="AP973" s="96"/>
      <c r="AQ973" s="96"/>
      <c r="AR973" s="96"/>
      <c r="AS973" s="96"/>
      <c r="AT973" s="96"/>
      <c r="AU973" s="96"/>
      <c r="AV973" s="96"/>
      <c r="AW973" s="96"/>
      <c r="AX973" s="96"/>
      <c r="AY973" s="96"/>
      <c r="AZ973" s="96"/>
      <c r="BA973" s="96"/>
      <c r="BB973" s="96"/>
      <c r="BC973" s="96"/>
      <c r="BD973" s="96"/>
      <c r="BE973" s="96"/>
      <c r="BF973" s="96"/>
      <c r="BG973" s="96"/>
      <c r="BH973" s="96"/>
      <c r="BI973" s="96"/>
      <c r="BJ973" s="96"/>
      <c r="BK973" s="96"/>
      <c r="BL973" s="96"/>
      <c r="BM973" s="96"/>
      <c r="BN973" s="96"/>
      <c r="BO973" s="96"/>
      <c r="BP973" s="96"/>
      <c r="BQ973" s="96"/>
      <c r="BR973" s="96"/>
      <c r="BS973" s="96"/>
      <c r="BT973" s="96"/>
      <c r="BU973" s="96"/>
      <c r="BV973" s="96"/>
      <c r="BW973" s="96"/>
      <c r="BX973" s="96"/>
      <c r="BY973" s="96"/>
      <c r="BZ973" s="96"/>
      <c r="CA973" s="96"/>
      <c r="CB973" s="96"/>
      <c r="CC973" s="96"/>
      <c r="CD973" s="96"/>
      <c r="CE973" s="96"/>
      <c r="CF973" s="96"/>
    </row>
    <row r="974" spans="1:84" ht="13.2">
      <c r="A974" s="96"/>
      <c r="B974" s="96"/>
      <c r="C974" s="96"/>
      <c r="D974" s="96"/>
      <c r="E974" s="96"/>
      <c r="F974" s="124"/>
      <c r="G974" s="96"/>
      <c r="H974" s="96"/>
      <c r="I974" s="96"/>
      <c r="J974" s="96"/>
      <c r="K974" s="96"/>
      <c r="L974" s="96"/>
      <c r="M974" s="96"/>
      <c r="N974" s="96"/>
      <c r="O974" s="96"/>
      <c r="P974" s="96"/>
      <c r="Q974" s="96"/>
      <c r="R974" s="96"/>
      <c r="S974" s="96"/>
      <c r="T974" s="96"/>
      <c r="U974" s="96"/>
      <c r="V974" s="96"/>
      <c r="W974" s="96"/>
      <c r="X974" s="96"/>
      <c r="Y974" s="96"/>
      <c r="Z974" s="96"/>
      <c r="AA974" s="96"/>
      <c r="AB974" s="96"/>
      <c r="AC974" s="96"/>
      <c r="AD974" s="96"/>
      <c r="AE974" s="96"/>
      <c r="AF974" s="96"/>
      <c r="AG974" s="96"/>
      <c r="AH974" s="96"/>
      <c r="AI974" s="96"/>
      <c r="AJ974" s="96"/>
      <c r="AK974" s="96"/>
      <c r="AL974" s="96"/>
      <c r="AM974" s="262"/>
      <c r="AN974" s="96"/>
      <c r="AO974" s="264"/>
      <c r="AP974" s="96"/>
      <c r="AQ974" s="96"/>
      <c r="AR974" s="96"/>
      <c r="AS974" s="96"/>
      <c r="AT974" s="96"/>
      <c r="AU974" s="96"/>
      <c r="AV974" s="96"/>
      <c r="AW974" s="96"/>
      <c r="AX974" s="96"/>
      <c r="AY974" s="96"/>
      <c r="AZ974" s="96"/>
      <c r="BA974" s="96"/>
      <c r="BB974" s="96"/>
      <c r="BC974" s="96"/>
      <c r="BD974" s="96"/>
      <c r="BE974" s="96"/>
      <c r="BF974" s="96"/>
      <c r="BG974" s="96"/>
      <c r="BH974" s="96"/>
      <c r="BI974" s="96"/>
      <c r="BJ974" s="96"/>
      <c r="BK974" s="96"/>
      <c r="BL974" s="96"/>
      <c r="BM974" s="96"/>
      <c r="BN974" s="96"/>
      <c r="BO974" s="96"/>
      <c r="BP974" s="96"/>
      <c r="BQ974" s="96"/>
      <c r="BR974" s="96"/>
      <c r="BS974" s="96"/>
      <c r="BT974" s="96"/>
      <c r="BU974" s="96"/>
      <c r="BV974" s="96"/>
      <c r="BW974" s="96"/>
      <c r="BX974" s="96"/>
      <c r="BY974" s="96"/>
      <c r="BZ974" s="96"/>
      <c r="CA974" s="96"/>
      <c r="CB974" s="96"/>
      <c r="CC974" s="96"/>
      <c r="CD974" s="96"/>
      <c r="CE974" s="96"/>
      <c r="CF974" s="96"/>
    </row>
    <row r="975" spans="1:84" ht="13.2">
      <c r="A975" s="96"/>
      <c r="B975" s="96"/>
      <c r="C975" s="96"/>
      <c r="D975" s="96"/>
      <c r="E975" s="96"/>
      <c r="F975" s="124"/>
      <c r="G975" s="96"/>
      <c r="H975" s="96"/>
      <c r="I975" s="96"/>
      <c r="J975" s="96"/>
      <c r="K975" s="96"/>
      <c r="L975" s="96"/>
      <c r="M975" s="96"/>
      <c r="N975" s="96"/>
      <c r="O975" s="96"/>
      <c r="P975" s="96"/>
      <c r="Q975" s="96"/>
      <c r="R975" s="96"/>
      <c r="S975" s="96"/>
      <c r="T975" s="96"/>
      <c r="U975" s="96"/>
      <c r="V975" s="96"/>
      <c r="W975" s="96"/>
      <c r="X975" s="96"/>
      <c r="Y975" s="96"/>
      <c r="Z975" s="96"/>
      <c r="AA975" s="96"/>
      <c r="AB975" s="96"/>
      <c r="AC975" s="96"/>
      <c r="AD975" s="96"/>
      <c r="AE975" s="96"/>
      <c r="AF975" s="96"/>
      <c r="AG975" s="96"/>
      <c r="AH975" s="96"/>
      <c r="AI975" s="96"/>
      <c r="AJ975" s="96"/>
      <c r="AK975" s="96"/>
      <c r="AL975" s="96"/>
      <c r="AM975" s="262"/>
      <c r="AN975" s="96"/>
      <c r="AO975" s="264"/>
      <c r="AP975" s="96"/>
      <c r="AQ975" s="96"/>
      <c r="AR975" s="96"/>
      <c r="AS975" s="96"/>
      <c r="AT975" s="96"/>
      <c r="AU975" s="96"/>
      <c r="AV975" s="96"/>
      <c r="AW975" s="96"/>
      <c r="AX975" s="96"/>
      <c r="AY975" s="96"/>
      <c r="AZ975" s="96"/>
      <c r="BA975" s="96"/>
      <c r="BB975" s="96"/>
      <c r="BC975" s="96"/>
      <c r="BD975" s="96"/>
      <c r="BE975" s="96"/>
      <c r="BF975" s="96"/>
      <c r="BG975" s="96"/>
      <c r="BH975" s="96"/>
      <c r="BI975" s="96"/>
      <c r="BJ975" s="96"/>
      <c r="BK975" s="96"/>
      <c r="BL975" s="96"/>
      <c r="BM975" s="96"/>
      <c r="BN975" s="96"/>
      <c r="BO975" s="96"/>
      <c r="BP975" s="96"/>
      <c r="BQ975" s="96"/>
      <c r="BR975" s="96"/>
      <c r="BS975" s="96"/>
      <c r="BT975" s="96"/>
      <c r="BU975" s="96"/>
      <c r="BV975" s="96"/>
      <c r="BW975" s="96"/>
      <c r="BX975" s="96"/>
      <c r="BY975" s="96"/>
      <c r="BZ975" s="96"/>
      <c r="CA975" s="96"/>
      <c r="CB975" s="96"/>
      <c r="CC975" s="96"/>
      <c r="CD975" s="96"/>
      <c r="CE975" s="96"/>
      <c r="CF975" s="96"/>
    </row>
    <row r="976" spans="1:84" ht="13.2">
      <c r="A976" s="96"/>
      <c r="B976" s="96"/>
      <c r="C976" s="96"/>
      <c r="D976" s="96"/>
      <c r="E976" s="96"/>
      <c r="F976" s="124"/>
      <c r="G976" s="96"/>
      <c r="H976" s="96"/>
      <c r="I976" s="96"/>
      <c r="J976" s="96"/>
      <c r="K976" s="96"/>
      <c r="L976" s="96"/>
      <c r="M976" s="96"/>
      <c r="N976" s="96"/>
      <c r="O976" s="96"/>
      <c r="P976" s="96"/>
      <c r="Q976" s="96"/>
      <c r="R976" s="96"/>
      <c r="S976" s="96"/>
      <c r="T976" s="96"/>
      <c r="U976" s="96"/>
      <c r="V976" s="96"/>
      <c r="W976" s="96"/>
      <c r="X976" s="96"/>
      <c r="Y976" s="96"/>
      <c r="Z976" s="96"/>
      <c r="AA976" s="96"/>
      <c r="AB976" s="96"/>
      <c r="AC976" s="96"/>
      <c r="AD976" s="96"/>
      <c r="AE976" s="96"/>
      <c r="AF976" s="96"/>
      <c r="AG976" s="96"/>
      <c r="AH976" s="96"/>
      <c r="AI976" s="96"/>
      <c r="AJ976" s="96"/>
      <c r="AK976" s="96"/>
      <c r="AL976" s="96"/>
      <c r="AM976" s="262"/>
      <c r="AN976" s="96"/>
      <c r="AO976" s="264"/>
      <c r="AP976" s="96"/>
      <c r="AQ976" s="96"/>
      <c r="AR976" s="96"/>
      <c r="AS976" s="96"/>
      <c r="AT976" s="96"/>
      <c r="AU976" s="96"/>
      <c r="AV976" s="96"/>
      <c r="AW976" s="96"/>
      <c r="AX976" s="96"/>
      <c r="AY976" s="96"/>
      <c r="AZ976" s="96"/>
      <c r="BA976" s="96"/>
      <c r="BB976" s="96"/>
      <c r="BC976" s="96"/>
      <c r="BD976" s="96"/>
      <c r="BE976" s="96"/>
      <c r="BF976" s="96"/>
      <c r="BG976" s="96"/>
      <c r="BH976" s="96"/>
      <c r="BI976" s="96"/>
      <c r="BJ976" s="96"/>
      <c r="BK976" s="96"/>
      <c r="BL976" s="96"/>
      <c r="BM976" s="96"/>
      <c r="BN976" s="96"/>
      <c r="BO976" s="96"/>
      <c r="BP976" s="96"/>
      <c r="BQ976" s="96"/>
      <c r="BR976" s="96"/>
      <c r="BS976" s="96"/>
      <c r="BT976" s="96"/>
      <c r="BU976" s="96"/>
      <c r="BV976" s="96"/>
      <c r="BW976" s="96"/>
      <c r="BX976" s="96"/>
      <c r="BY976" s="96"/>
      <c r="BZ976" s="96"/>
      <c r="CA976" s="96"/>
      <c r="CB976" s="96"/>
      <c r="CC976" s="96"/>
      <c r="CD976" s="96"/>
      <c r="CE976" s="96"/>
      <c r="CF976" s="96"/>
    </row>
    <row r="977" spans="1:84" ht="13.2">
      <c r="A977" s="96"/>
      <c r="B977" s="96"/>
      <c r="C977" s="96"/>
      <c r="D977" s="96"/>
      <c r="E977" s="96"/>
      <c r="F977" s="124"/>
      <c r="G977" s="96"/>
      <c r="H977" s="96"/>
      <c r="I977" s="96"/>
      <c r="J977" s="96"/>
      <c r="K977" s="96"/>
      <c r="L977" s="96"/>
      <c r="M977" s="96"/>
      <c r="N977" s="96"/>
      <c r="O977" s="96"/>
      <c r="P977" s="96"/>
      <c r="Q977" s="96"/>
      <c r="R977" s="96"/>
      <c r="S977" s="96"/>
      <c r="T977" s="96"/>
      <c r="U977" s="96"/>
      <c r="V977" s="96"/>
      <c r="W977" s="96"/>
      <c r="X977" s="96"/>
      <c r="Y977" s="96"/>
      <c r="Z977" s="96"/>
      <c r="AA977" s="96"/>
      <c r="AB977" s="96"/>
      <c r="AC977" s="96"/>
      <c r="AD977" s="96"/>
      <c r="AE977" s="96"/>
      <c r="AF977" s="96"/>
      <c r="AG977" s="96"/>
      <c r="AH977" s="96"/>
      <c r="AI977" s="96"/>
      <c r="AJ977" s="96"/>
      <c r="AK977" s="96"/>
      <c r="AL977" s="96"/>
      <c r="AM977" s="262"/>
      <c r="AN977" s="96"/>
      <c r="AO977" s="264"/>
      <c r="AP977" s="96"/>
      <c r="AQ977" s="96"/>
      <c r="AR977" s="96"/>
      <c r="AS977" s="96"/>
      <c r="AT977" s="96"/>
      <c r="AU977" s="96"/>
      <c r="AV977" s="96"/>
      <c r="AW977" s="96"/>
      <c r="AX977" s="96"/>
      <c r="AY977" s="96"/>
      <c r="AZ977" s="96"/>
      <c r="BA977" s="96"/>
      <c r="BB977" s="96"/>
      <c r="BC977" s="96"/>
      <c r="BD977" s="96"/>
      <c r="BE977" s="96"/>
      <c r="BF977" s="96"/>
      <c r="BG977" s="96"/>
      <c r="BH977" s="96"/>
      <c r="BI977" s="96"/>
      <c r="BJ977" s="96"/>
      <c r="BK977" s="96"/>
      <c r="BL977" s="96"/>
      <c r="BM977" s="96"/>
      <c r="BN977" s="96"/>
      <c r="BO977" s="96"/>
      <c r="BP977" s="96"/>
      <c r="BQ977" s="96"/>
      <c r="BR977" s="96"/>
      <c r="BS977" s="96"/>
      <c r="BT977" s="96"/>
      <c r="BU977" s="96"/>
      <c r="BV977" s="96"/>
      <c r="BW977" s="96"/>
      <c r="BX977" s="96"/>
      <c r="BY977" s="96"/>
      <c r="BZ977" s="96"/>
      <c r="CA977" s="96"/>
      <c r="CB977" s="96"/>
      <c r="CC977" s="96"/>
      <c r="CD977" s="96"/>
      <c r="CE977" s="96"/>
      <c r="CF977" s="96"/>
    </row>
    <row r="978" spans="1:84" ht="13.2">
      <c r="A978" s="96"/>
      <c r="B978" s="96"/>
      <c r="C978" s="96"/>
      <c r="D978" s="96"/>
      <c r="E978" s="96"/>
      <c r="F978" s="124"/>
      <c r="G978" s="96"/>
      <c r="H978" s="96"/>
      <c r="I978" s="96"/>
      <c r="J978" s="96"/>
      <c r="K978" s="96"/>
      <c r="L978" s="96"/>
      <c r="M978" s="96"/>
      <c r="N978" s="96"/>
      <c r="O978" s="96"/>
      <c r="P978" s="96"/>
      <c r="Q978" s="96"/>
      <c r="R978" s="96"/>
      <c r="S978" s="96"/>
      <c r="T978" s="96"/>
      <c r="U978" s="96"/>
      <c r="V978" s="96"/>
      <c r="W978" s="96"/>
      <c r="X978" s="96"/>
      <c r="Y978" s="96"/>
      <c r="Z978" s="96"/>
      <c r="AA978" s="96"/>
      <c r="AB978" s="96"/>
      <c r="AC978" s="96"/>
      <c r="AD978" s="96"/>
      <c r="AE978" s="96"/>
      <c r="AF978" s="96"/>
      <c r="AG978" s="96"/>
      <c r="AH978" s="96"/>
      <c r="AI978" s="96"/>
      <c r="AJ978" s="96"/>
      <c r="AK978" s="96"/>
      <c r="AL978" s="96"/>
      <c r="AM978" s="262"/>
      <c r="AN978" s="96"/>
      <c r="AO978" s="264"/>
      <c r="AP978" s="96"/>
      <c r="AQ978" s="96"/>
      <c r="AR978" s="96"/>
      <c r="AS978" s="96"/>
      <c r="AT978" s="96"/>
      <c r="AU978" s="96"/>
      <c r="AV978" s="96"/>
      <c r="AW978" s="96"/>
      <c r="AX978" s="96"/>
      <c r="AY978" s="96"/>
      <c r="AZ978" s="96"/>
      <c r="BA978" s="96"/>
      <c r="BB978" s="96"/>
      <c r="BC978" s="96"/>
      <c r="BD978" s="96"/>
      <c r="BE978" s="96"/>
      <c r="BF978" s="96"/>
      <c r="BG978" s="96"/>
      <c r="BH978" s="96"/>
      <c r="BI978" s="96"/>
      <c r="BJ978" s="96"/>
      <c r="BK978" s="96"/>
      <c r="BL978" s="96"/>
      <c r="BM978" s="96"/>
      <c r="BN978" s="96"/>
      <c r="BO978" s="96"/>
      <c r="BP978" s="96"/>
      <c r="BQ978" s="96"/>
      <c r="BR978" s="96"/>
      <c r="BS978" s="96"/>
      <c r="BT978" s="96"/>
      <c r="BU978" s="96"/>
      <c r="BV978" s="96"/>
      <c r="BW978" s="96"/>
      <c r="BX978" s="96"/>
      <c r="BY978" s="96"/>
      <c r="BZ978" s="96"/>
      <c r="CA978" s="96"/>
      <c r="CB978" s="96"/>
      <c r="CC978" s="96"/>
      <c r="CD978" s="96"/>
      <c r="CE978" s="96"/>
      <c r="CF978" s="96"/>
    </row>
    <row r="979" spans="1:84" ht="13.2">
      <c r="A979" s="96"/>
      <c r="B979" s="96"/>
      <c r="C979" s="96"/>
      <c r="D979" s="96"/>
      <c r="E979" s="96"/>
      <c r="F979" s="124"/>
      <c r="G979" s="96"/>
      <c r="H979" s="96"/>
      <c r="I979" s="96"/>
      <c r="J979" s="96"/>
      <c r="K979" s="96"/>
      <c r="L979" s="96"/>
      <c r="M979" s="96"/>
      <c r="N979" s="96"/>
      <c r="O979" s="96"/>
      <c r="P979" s="96"/>
      <c r="Q979" s="96"/>
      <c r="R979" s="96"/>
      <c r="S979" s="96"/>
      <c r="T979" s="96"/>
      <c r="U979" s="96"/>
      <c r="V979" s="96"/>
      <c r="W979" s="96"/>
      <c r="X979" s="96"/>
      <c r="Y979" s="96"/>
      <c r="Z979" s="96"/>
      <c r="AA979" s="96"/>
      <c r="AB979" s="96"/>
      <c r="AC979" s="96"/>
      <c r="AD979" s="96"/>
      <c r="AE979" s="96"/>
      <c r="AF979" s="96"/>
      <c r="AG979" s="96"/>
      <c r="AH979" s="96"/>
      <c r="AI979" s="96"/>
      <c r="AJ979" s="96"/>
      <c r="AK979" s="96"/>
      <c r="AL979" s="96"/>
      <c r="AM979" s="262"/>
      <c r="AN979" s="96"/>
      <c r="AO979" s="264"/>
      <c r="AP979" s="96"/>
      <c r="AQ979" s="96"/>
      <c r="AR979" s="96"/>
      <c r="AS979" s="96"/>
      <c r="AT979" s="96"/>
      <c r="AU979" s="96"/>
      <c r="AV979" s="96"/>
      <c r="AW979" s="96"/>
      <c r="AX979" s="96"/>
      <c r="AY979" s="96"/>
      <c r="AZ979" s="96"/>
      <c r="BA979" s="96"/>
      <c r="BB979" s="96"/>
      <c r="BC979" s="96"/>
      <c r="BD979" s="96"/>
      <c r="BE979" s="96"/>
      <c r="BF979" s="96"/>
      <c r="BG979" s="96"/>
      <c r="BH979" s="96"/>
      <c r="BI979" s="96"/>
      <c r="BJ979" s="96"/>
      <c r="BK979" s="96"/>
      <c r="BL979" s="96"/>
      <c r="BM979" s="96"/>
      <c r="BN979" s="96"/>
      <c r="BO979" s="96"/>
      <c r="BP979" s="96"/>
      <c r="BQ979" s="96"/>
      <c r="BR979" s="96"/>
      <c r="BS979" s="96"/>
      <c r="BT979" s="96"/>
      <c r="BU979" s="96"/>
      <c r="BV979" s="96"/>
      <c r="BW979" s="96"/>
      <c r="BX979" s="96"/>
      <c r="BY979" s="96"/>
      <c r="BZ979" s="96"/>
      <c r="CA979" s="96"/>
      <c r="CB979" s="96"/>
      <c r="CC979" s="96"/>
      <c r="CD979" s="96"/>
      <c r="CE979" s="96"/>
      <c r="CF979" s="96"/>
    </row>
    <row r="980" spans="1:84" ht="13.2">
      <c r="A980" s="96"/>
      <c r="B980" s="96"/>
      <c r="C980" s="96"/>
      <c r="D980" s="96"/>
      <c r="E980" s="96"/>
      <c r="F980" s="124"/>
      <c r="G980" s="96"/>
      <c r="H980" s="96"/>
      <c r="I980" s="96"/>
      <c r="J980" s="96"/>
      <c r="K980" s="96"/>
      <c r="L980" s="96"/>
      <c r="M980" s="96"/>
      <c r="N980" s="96"/>
      <c r="O980" s="96"/>
      <c r="P980" s="96"/>
      <c r="Q980" s="96"/>
      <c r="R980" s="96"/>
      <c r="S980" s="96"/>
      <c r="T980" s="96"/>
      <c r="U980" s="96"/>
      <c r="V980" s="96"/>
      <c r="W980" s="96"/>
      <c r="X980" s="96"/>
      <c r="Y980" s="96"/>
      <c r="Z980" s="96"/>
      <c r="AA980" s="96"/>
      <c r="AB980" s="96"/>
      <c r="AC980" s="96"/>
      <c r="AD980" s="96"/>
      <c r="AE980" s="96"/>
      <c r="AF980" s="96"/>
      <c r="AG980" s="96"/>
      <c r="AH980" s="96"/>
      <c r="AI980" s="96"/>
      <c r="AJ980" s="96"/>
      <c r="AK980" s="96"/>
      <c r="AL980" s="96"/>
      <c r="AM980" s="262"/>
      <c r="AN980" s="96"/>
      <c r="AO980" s="264"/>
      <c r="AP980" s="96"/>
      <c r="AQ980" s="96"/>
      <c r="AR980" s="96"/>
      <c r="AS980" s="96"/>
      <c r="AT980" s="96"/>
      <c r="AU980" s="96"/>
      <c r="AV980" s="96"/>
      <c r="AW980" s="96"/>
      <c r="AX980" s="96"/>
      <c r="AY980" s="96"/>
      <c r="AZ980" s="96"/>
      <c r="BA980" s="96"/>
      <c r="BB980" s="96"/>
      <c r="BC980" s="96"/>
      <c r="BD980" s="96"/>
      <c r="BE980" s="96"/>
      <c r="BF980" s="96"/>
      <c r="BG980" s="96"/>
      <c r="BH980" s="96"/>
      <c r="BI980" s="96"/>
      <c r="BJ980" s="96"/>
      <c r="BK980" s="96"/>
      <c r="BL980" s="96"/>
      <c r="BM980" s="96"/>
      <c r="BN980" s="96"/>
      <c r="BO980" s="96"/>
      <c r="BP980" s="96"/>
      <c r="BQ980" s="96"/>
      <c r="BR980" s="96"/>
      <c r="BS980" s="96"/>
      <c r="BT980" s="96"/>
      <c r="BU980" s="96"/>
      <c r="BV980" s="96"/>
      <c r="BW980" s="96"/>
      <c r="BX980" s="96"/>
      <c r="BY980" s="96"/>
      <c r="BZ980" s="96"/>
      <c r="CA980" s="96"/>
      <c r="CB980" s="96"/>
      <c r="CC980" s="96"/>
      <c r="CD980" s="96"/>
      <c r="CE980" s="96"/>
      <c r="CF980" s="96"/>
    </row>
    <row r="981" spans="1:84" ht="13.2">
      <c r="A981" s="96"/>
      <c r="B981" s="96"/>
      <c r="C981" s="96"/>
      <c r="D981" s="96"/>
      <c r="E981" s="96"/>
      <c r="F981" s="124"/>
      <c r="G981" s="96"/>
      <c r="H981" s="96"/>
      <c r="I981" s="96"/>
      <c r="J981" s="96"/>
      <c r="K981" s="96"/>
      <c r="L981" s="96"/>
      <c r="M981" s="96"/>
      <c r="N981" s="96"/>
      <c r="O981" s="96"/>
      <c r="P981" s="96"/>
      <c r="Q981" s="96"/>
      <c r="R981" s="96"/>
      <c r="S981" s="96"/>
      <c r="T981" s="96"/>
      <c r="U981" s="96"/>
      <c r="V981" s="96"/>
      <c r="W981" s="96"/>
      <c r="X981" s="96"/>
      <c r="Y981" s="96"/>
      <c r="Z981" s="96"/>
      <c r="AA981" s="96"/>
      <c r="AB981" s="96"/>
      <c r="AC981" s="96"/>
      <c r="AD981" s="96"/>
      <c r="AE981" s="96"/>
      <c r="AF981" s="96"/>
      <c r="AG981" s="96"/>
      <c r="AH981" s="96"/>
      <c r="AI981" s="96"/>
      <c r="AJ981" s="96"/>
      <c r="AK981" s="96"/>
      <c r="AL981" s="96"/>
      <c r="AM981" s="262"/>
      <c r="AN981" s="96"/>
      <c r="AO981" s="264"/>
      <c r="AP981" s="96"/>
      <c r="AQ981" s="96"/>
      <c r="AR981" s="96"/>
      <c r="AS981" s="96"/>
      <c r="AT981" s="96"/>
      <c r="AU981" s="96"/>
      <c r="AV981" s="96"/>
      <c r="AW981" s="96"/>
      <c r="AX981" s="96"/>
      <c r="AY981" s="96"/>
      <c r="AZ981" s="96"/>
      <c r="BA981" s="96"/>
      <c r="BB981" s="96"/>
      <c r="BC981" s="96"/>
      <c r="BD981" s="96"/>
      <c r="BE981" s="96"/>
      <c r="BF981" s="96"/>
      <c r="BG981" s="96"/>
      <c r="BH981" s="96"/>
      <c r="BI981" s="96"/>
      <c r="BJ981" s="96"/>
      <c r="BK981" s="96"/>
      <c r="BL981" s="96"/>
      <c r="BM981" s="96"/>
      <c r="BN981" s="96"/>
      <c r="BO981" s="96"/>
      <c r="BP981" s="96"/>
      <c r="BQ981" s="96"/>
      <c r="BR981" s="96"/>
      <c r="BS981" s="96"/>
      <c r="BT981" s="96"/>
      <c r="BU981" s="96"/>
      <c r="BV981" s="96"/>
      <c r="BW981" s="96"/>
      <c r="BX981" s="96"/>
      <c r="BY981" s="96"/>
      <c r="BZ981" s="96"/>
      <c r="CA981" s="96"/>
      <c r="CB981" s="96"/>
      <c r="CC981" s="96"/>
      <c r="CD981" s="96"/>
      <c r="CE981" s="96"/>
      <c r="CF981" s="96"/>
    </row>
    <row r="982" spans="1:84" ht="13.2">
      <c r="A982" s="96"/>
      <c r="B982" s="96"/>
      <c r="C982" s="96"/>
      <c r="D982" s="96"/>
      <c r="E982" s="96"/>
      <c r="F982" s="124"/>
      <c r="G982" s="96"/>
      <c r="H982" s="96"/>
      <c r="I982" s="96"/>
      <c r="J982" s="96"/>
      <c r="K982" s="96"/>
      <c r="L982" s="96"/>
      <c r="M982" s="96"/>
      <c r="N982" s="96"/>
      <c r="O982" s="96"/>
      <c r="P982" s="96"/>
      <c r="Q982" s="96"/>
      <c r="R982" s="96"/>
      <c r="S982" s="96"/>
      <c r="T982" s="96"/>
      <c r="U982" s="96"/>
      <c r="V982" s="96"/>
      <c r="W982" s="96"/>
      <c r="X982" s="96"/>
      <c r="Y982" s="96"/>
      <c r="Z982" s="96"/>
      <c r="AA982" s="96"/>
      <c r="AB982" s="96"/>
      <c r="AC982" s="96"/>
      <c r="AD982" s="96"/>
      <c r="AE982" s="96"/>
      <c r="AF982" s="96"/>
      <c r="AG982" s="96"/>
      <c r="AH982" s="96"/>
      <c r="AI982" s="96"/>
      <c r="AJ982" s="96"/>
      <c r="AK982" s="96"/>
      <c r="AL982" s="96"/>
      <c r="AM982" s="262"/>
      <c r="AN982" s="96"/>
      <c r="AO982" s="264"/>
      <c r="AP982" s="96"/>
      <c r="AQ982" s="96"/>
      <c r="AR982" s="96"/>
      <c r="AS982" s="96"/>
      <c r="AT982" s="96"/>
      <c r="AU982" s="96"/>
      <c r="AV982" s="96"/>
      <c r="AW982" s="96"/>
      <c r="AX982" s="96"/>
      <c r="AY982" s="96"/>
      <c r="AZ982" s="96"/>
      <c r="BA982" s="96"/>
      <c r="BB982" s="96"/>
      <c r="BC982" s="96"/>
      <c r="BD982" s="96"/>
      <c r="BE982" s="96"/>
      <c r="BF982" s="96"/>
      <c r="BG982" s="96"/>
      <c r="BH982" s="96"/>
      <c r="BI982" s="96"/>
      <c r="BJ982" s="96"/>
      <c r="BK982" s="96"/>
      <c r="BL982" s="96"/>
      <c r="BM982" s="96"/>
      <c r="BN982" s="96"/>
      <c r="BO982" s="96"/>
      <c r="BP982" s="96"/>
      <c r="BQ982" s="96"/>
      <c r="BR982" s="96"/>
      <c r="BS982" s="96"/>
      <c r="BT982" s="96"/>
      <c r="BU982" s="96"/>
      <c r="BV982" s="96"/>
      <c r="BW982" s="96"/>
      <c r="BX982" s="96"/>
      <c r="BY982" s="96"/>
      <c r="BZ982" s="96"/>
      <c r="CA982" s="96"/>
      <c r="CB982" s="96"/>
      <c r="CC982" s="96"/>
      <c r="CD982" s="96"/>
      <c r="CE982" s="96"/>
      <c r="CF982" s="96"/>
    </row>
    <row r="983" spans="1:84" ht="13.2">
      <c r="A983" s="96"/>
      <c r="B983" s="96"/>
      <c r="C983" s="96"/>
      <c r="D983" s="96"/>
      <c r="E983" s="96"/>
      <c r="F983" s="124"/>
      <c r="G983" s="96"/>
      <c r="H983" s="96"/>
      <c r="I983" s="96"/>
      <c r="J983" s="96"/>
      <c r="K983" s="96"/>
      <c r="L983" s="96"/>
      <c r="M983" s="96"/>
      <c r="N983" s="96"/>
      <c r="O983" s="96"/>
      <c r="P983" s="96"/>
      <c r="Q983" s="96"/>
      <c r="R983" s="96"/>
      <c r="S983" s="96"/>
      <c r="T983" s="96"/>
      <c r="U983" s="96"/>
      <c r="V983" s="96"/>
      <c r="W983" s="96"/>
      <c r="X983" s="96"/>
      <c r="Y983" s="96"/>
      <c r="Z983" s="96"/>
      <c r="AA983" s="96"/>
      <c r="AB983" s="96"/>
      <c r="AC983" s="96"/>
      <c r="AD983" s="96"/>
      <c r="AE983" s="96"/>
      <c r="AF983" s="96"/>
      <c r="AG983" s="96"/>
      <c r="AH983" s="96"/>
      <c r="AI983" s="96"/>
      <c r="AJ983" s="96"/>
      <c r="AK983" s="96"/>
      <c r="AL983" s="96"/>
      <c r="AM983" s="262"/>
      <c r="AN983" s="96"/>
      <c r="AO983" s="264"/>
      <c r="AP983" s="96"/>
      <c r="AQ983" s="96"/>
      <c r="AR983" s="96"/>
      <c r="AS983" s="96"/>
      <c r="AT983" s="96"/>
      <c r="AU983" s="96"/>
      <c r="AV983" s="96"/>
      <c r="AW983" s="96"/>
      <c r="AX983" s="96"/>
      <c r="AY983" s="96"/>
      <c r="AZ983" s="96"/>
      <c r="BA983" s="96"/>
      <c r="BB983" s="96"/>
      <c r="BC983" s="96"/>
      <c r="BD983" s="96"/>
      <c r="BE983" s="96"/>
      <c r="BF983" s="96"/>
      <c r="BG983" s="96"/>
      <c r="BH983" s="96"/>
      <c r="BI983" s="96"/>
      <c r="BJ983" s="96"/>
      <c r="BK983" s="96"/>
      <c r="BL983" s="96"/>
      <c r="BM983" s="96"/>
      <c r="BN983" s="96"/>
      <c r="BO983" s="96"/>
      <c r="BP983" s="96"/>
      <c r="BQ983" s="96"/>
      <c r="BR983" s="96"/>
      <c r="BS983" s="96"/>
      <c r="BT983" s="96"/>
      <c r="BU983" s="96"/>
      <c r="BV983" s="96"/>
      <c r="BW983" s="96"/>
      <c r="BX983" s="96"/>
      <c r="BY983" s="96"/>
      <c r="BZ983" s="96"/>
      <c r="CA983" s="96"/>
      <c r="CB983" s="96"/>
      <c r="CC983" s="96"/>
      <c r="CD983" s="96"/>
      <c r="CE983" s="96"/>
      <c r="CF983" s="96"/>
    </row>
    <row r="984" spans="1:84" ht="13.2">
      <c r="A984" s="96"/>
      <c r="B984" s="96"/>
      <c r="C984" s="96"/>
      <c r="D984" s="96"/>
      <c r="E984" s="96"/>
      <c r="F984" s="124"/>
      <c r="G984" s="96"/>
      <c r="H984" s="96"/>
      <c r="I984" s="96"/>
      <c r="J984" s="96"/>
      <c r="K984" s="96"/>
      <c r="L984" s="96"/>
      <c r="M984" s="96"/>
      <c r="N984" s="96"/>
      <c r="O984" s="96"/>
      <c r="P984" s="96"/>
      <c r="Q984" s="96"/>
      <c r="R984" s="96"/>
      <c r="S984" s="96"/>
      <c r="T984" s="96"/>
      <c r="U984" s="96"/>
      <c r="V984" s="96"/>
      <c r="W984" s="96"/>
      <c r="X984" s="96"/>
      <c r="Y984" s="96"/>
      <c r="Z984" s="96"/>
      <c r="AA984" s="96"/>
      <c r="AB984" s="96"/>
      <c r="AC984" s="96"/>
      <c r="AD984" s="96"/>
      <c r="AE984" s="96"/>
      <c r="AF984" s="96"/>
      <c r="AG984" s="96"/>
      <c r="AH984" s="96"/>
      <c r="AI984" s="96"/>
      <c r="AJ984" s="96"/>
      <c r="AK984" s="96"/>
      <c r="AL984" s="96"/>
      <c r="AM984" s="262"/>
      <c r="AN984" s="96"/>
      <c r="AO984" s="264"/>
      <c r="AP984" s="96"/>
      <c r="AQ984" s="96"/>
      <c r="AR984" s="96"/>
      <c r="AS984" s="96"/>
      <c r="AT984" s="96"/>
      <c r="AU984" s="96"/>
      <c r="AV984" s="96"/>
      <c r="AW984" s="96"/>
      <c r="AX984" s="96"/>
      <c r="AY984" s="96"/>
      <c r="AZ984" s="96"/>
      <c r="BA984" s="96"/>
      <c r="BB984" s="96"/>
      <c r="BC984" s="96"/>
      <c r="BD984" s="96"/>
      <c r="BE984" s="96"/>
      <c r="BF984" s="96"/>
      <c r="BG984" s="96"/>
      <c r="BH984" s="96"/>
      <c r="BI984" s="96"/>
      <c r="BJ984" s="96"/>
      <c r="BK984" s="96"/>
      <c r="BL984" s="96"/>
      <c r="BM984" s="96"/>
      <c r="BN984" s="96"/>
      <c r="BO984" s="96"/>
      <c r="BP984" s="96"/>
      <c r="BQ984" s="96"/>
      <c r="BR984" s="96"/>
      <c r="BS984" s="96"/>
      <c r="BT984" s="96"/>
      <c r="BU984" s="96"/>
      <c r="BV984" s="96"/>
      <c r="BW984" s="96"/>
      <c r="BX984" s="96"/>
      <c r="BY984" s="96"/>
      <c r="BZ984" s="96"/>
      <c r="CA984" s="96"/>
      <c r="CB984" s="96"/>
      <c r="CC984" s="96"/>
      <c r="CD984" s="96"/>
      <c r="CE984" s="96"/>
      <c r="CF984" s="96"/>
    </row>
    <row r="985" spans="1:84" ht="13.2">
      <c r="A985" s="96"/>
      <c r="B985" s="96"/>
      <c r="C985" s="96"/>
      <c r="D985" s="96"/>
      <c r="E985" s="96"/>
      <c r="F985" s="124"/>
      <c r="G985" s="96"/>
      <c r="H985" s="96"/>
      <c r="I985" s="96"/>
      <c r="J985" s="96"/>
      <c r="K985" s="96"/>
      <c r="L985" s="96"/>
      <c r="M985" s="96"/>
      <c r="N985" s="96"/>
      <c r="O985" s="96"/>
      <c r="P985" s="96"/>
      <c r="Q985" s="96"/>
      <c r="R985" s="96"/>
      <c r="S985" s="96"/>
      <c r="T985" s="96"/>
      <c r="U985" s="96"/>
      <c r="V985" s="96"/>
      <c r="W985" s="96"/>
      <c r="X985" s="96"/>
      <c r="Y985" s="96"/>
      <c r="Z985" s="96"/>
      <c r="AA985" s="96"/>
      <c r="AB985" s="96"/>
      <c r="AC985" s="96"/>
      <c r="AD985" s="96"/>
      <c r="AE985" s="96"/>
      <c r="AF985" s="96"/>
      <c r="AG985" s="96"/>
      <c r="AH985" s="96"/>
      <c r="AI985" s="96"/>
      <c r="AJ985" s="96"/>
      <c r="AK985" s="96"/>
      <c r="AL985" s="96"/>
      <c r="AM985" s="262"/>
      <c r="AN985" s="96"/>
      <c r="AO985" s="264"/>
      <c r="AP985" s="96"/>
      <c r="AQ985" s="96"/>
      <c r="AR985" s="96"/>
      <c r="AS985" s="96"/>
      <c r="AT985" s="96"/>
      <c r="AU985" s="96"/>
      <c r="AV985" s="96"/>
      <c r="AW985" s="96"/>
      <c r="AX985" s="96"/>
      <c r="AY985" s="96"/>
      <c r="AZ985" s="96"/>
      <c r="BA985" s="96"/>
      <c r="BB985" s="96"/>
      <c r="BC985" s="96"/>
      <c r="BD985" s="96"/>
      <c r="BE985" s="96"/>
      <c r="BF985" s="96"/>
      <c r="BG985" s="96"/>
      <c r="BH985" s="96"/>
      <c r="BI985" s="96"/>
      <c r="BJ985" s="96"/>
      <c r="BK985" s="96"/>
      <c r="BL985" s="96"/>
      <c r="BM985" s="96"/>
      <c r="BN985" s="96"/>
      <c r="BO985" s="96"/>
      <c r="BP985" s="96"/>
      <c r="BQ985" s="96"/>
      <c r="BR985" s="96"/>
      <c r="BS985" s="96"/>
      <c r="BT985" s="96"/>
      <c r="BU985" s="96"/>
      <c r="BV985" s="96"/>
      <c r="BW985" s="96"/>
      <c r="BX985" s="96"/>
      <c r="BY985" s="96"/>
      <c r="BZ985" s="96"/>
      <c r="CA985" s="96"/>
      <c r="CB985" s="96"/>
      <c r="CC985" s="96"/>
      <c r="CD985" s="96"/>
      <c r="CE985" s="96"/>
      <c r="CF985" s="96"/>
    </row>
    <row r="986" spans="1:84" ht="13.2">
      <c r="A986" s="96"/>
      <c r="B986" s="96"/>
      <c r="C986" s="96"/>
      <c r="D986" s="96"/>
      <c r="E986" s="96"/>
      <c r="F986" s="124"/>
      <c r="G986" s="96"/>
      <c r="H986" s="96"/>
      <c r="I986" s="96"/>
      <c r="J986" s="96"/>
      <c r="K986" s="96"/>
      <c r="L986" s="96"/>
      <c r="M986" s="96"/>
      <c r="N986" s="96"/>
      <c r="O986" s="96"/>
      <c r="P986" s="96"/>
      <c r="Q986" s="96"/>
      <c r="R986" s="96"/>
      <c r="S986" s="96"/>
      <c r="T986" s="96"/>
      <c r="U986" s="96"/>
      <c r="V986" s="96"/>
      <c r="W986" s="96"/>
      <c r="X986" s="96"/>
      <c r="Y986" s="96"/>
      <c r="Z986" s="96"/>
      <c r="AA986" s="96"/>
      <c r="AB986" s="96"/>
      <c r="AC986" s="96"/>
      <c r="AD986" s="96"/>
      <c r="AE986" s="96"/>
      <c r="AF986" s="96"/>
      <c r="AG986" s="96"/>
      <c r="AH986" s="96"/>
      <c r="AI986" s="96"/>
      <c r="AJ986" s="96"/>
      <c r="AK986" s="96"/>
      <c r="AL986" s="96"/>
      <c r="AM986" s="262"/>
      <c r="AN986" s="96"/>
      <c r="AO986" s="264"/>
      <c r="AP986" s="96"/>
      <c r="AQ986" s="96"/>
      <c r="AR986" s="96"/>
      <c r="AS986" s="96"/>
      <c r="AT986" s="96"/>
      <c r="AU986" s="96"/>
      <c r="AV986" s="96"/>
      <c r="AW986" s="96"/>
      <c r="AX986" s="96"/>
      <c r="AY986" s="96"/>
      <c r="AZ986" s="96"/>
      <c r="BA986" s="96"/>
      <c r="BB986" s="96"/>
      <c r="BC986" s="96"/>
      <c r="BD986" s="96"/>
      <c r="BE986" s="96"/>
      <c r="BF986" s="96"/>
      <c r="BG986" s="96"/>
      <c r="BH986" s="96"/>
      <c r="BI986" s="96"/>
      <c r="BJ986" s="96"/>
      <c r="BK986" s="96"/>
      <c r="BL986" s="96"/>
      <c r="BM986" s="96"/>
      <c r="BN986" s="96"/>
      <c r="BO986" s="96"/>
      <c r="BP986" s="96"/>
      <c r="BQ986" s="96"/>
      <c r="BR986" s="96"/>
      <c r="BS986" s="96"/>
      <c r="BT986" s="96"/>
      <c r="BU986" s="96"/>
      <c r="BV986" s="96"/>
      <c r="BW986" s="96"/>
      <c r="BX986" s="96"/>
      <c r="BY986" s="96"/>
      <c r="BZ986" s="96"/>
      <c r="CA986" s="96"/>
      <c r="CB986" s="96"/>
      <c r="CC986" s="96"/>
      <c r="CD986" s="96"/>
      <c r="CE986" s="96"/>
      <c r="CF986" s="96"/>
    </row>
    <row r="987" spans="1:84" ht="13.2">
      <c r="A987" s="96"/>
      <c r="B987" s="96"/>
      <c r="C987" s="96"/>
      <c r="D987" s="96"/>
      <c r="E987" s="96"/>
      <c r="F987" s="124"/>
      <c r="G987" s="96"/>
      <c r="H987" s="96"/>
      <c r="I987" s="96"/>
      <c r="J987" s="96"/>
      <c r="K987" s="96"/>
      <c r="L987" s="96"/>
      <c r="M987" s="96"/>
      <c r="N987" s="96"/>
      <c r="O987" s="96"/>
      <c r="P987" s="96"/>
      <c r="Q987" s="96"/>
      <c r="R987" s="96"/>
      <c r="S987" s="96"/>
      <c r="T987" s="96"/>
      <c r="U987" s="96"/>
      <c r="V987" s="96"/>
      <c r="W987" s="96"/>
      <c r="X987" s="96"/>
      <c r="Y987" s="96"/>
      <c r="Z987" s="96"/>
      <c r="AA987" s="96"/>
      <c r="AB987" s="96"/>
      <c r="AC987" s="96"/>
      <c r="AD987" s="96"/>
      <c r="AE987" s="96"/>
      <c r="AF987" s="96"/>
      <c r="AG987" s="96"/>
      <c r="AH987" s="96"/>
      <c r="AI987" s="96"/>
      <c r="AJ987" s="96"/>
      <c r="AK987" s="96"/>
      <c r="AL987" s="96"/>
      <c r="AM987" s="262"/>
      <c r="AN987" s="96"/>
      <c r="AO987" s="264"/>
      <c r="AP987" s="96"/>
      <c r="AQ987" s="96"/>
      <c r="AR987" s="96"/>
      <c r="AS987" s="96"/>
      <c r="AT987" s="96"/>
      <c r="AU987" s="96"/>
      <c r="AV987" s="96"/>
      <c r="AW987" s="96"/>
      <c r="AX987" s="96"/>
      <c r="AY987" s="96"/>
      <c r="AZ987" s="96"/>
      <c r="BA987" s="96"/>
      <c r="BB987" s="96"/>
      <c r="BC987" s="96"/>
      <c r="BD987" s="96"/>
      <c r="BE987" s="96"/>
      <c r="BF987" s="96"/>
      <c r="BG987" s="96"/>
      <c r="BH987" s="96"/>
      <c r="BI987" s="96"/>
      <c r="BJ987" s="96"/>
      <c r="BK987" s="96"/>
      <c r="BL987" s="96"/>
      <c r="BM987" s="96"/>
      <c r="BN987" s="96"/>
      <c r="BO987" s="96"/>
      <c r="BP987" s="96"/>
      <c r="BQ987" s="96"/>
      <c r="BR987" s="96"/>
      <c r="BS987" s="96"/>
      <c r="BT987" s="96"/>
      <c r="BU987" s="96"/>
      <c r="BV987" s="96"/>
      <c r="BW987" s="96"/>
      <c r="BX987" s="96"/>
      <c r="BY987" s="96"/>
      <c r="BZ987" s="96"/>
      <c r="CA987" s="96"/>
      <c r="CB987" s="96"/>
      <c r="CC987" s="96"/>
      <c r="CD987" s="96"/>
      <c r="CE987" s="96"/>
      <c r="CF987" s="96"/>
    </row>
    <row r="988" spans="1:84" ht="13.2">
      <c r="A988" s="96"/>
      <c r="B988" s="96"/>
      <c r="C988" s="96"/>
      <c r="D988" s="96"/>
      <c r="E988" s="96"/>
      <c r="F988" s="124"/>
      <c r="G988" s="96"/>
      <c r="H988" s="96"/>
      <c r="I988" s="96"/>
      <c r="J988" s="96"/>
      <c r="K988" s="96"/>
      <c r="L988" s="96"/>
      <c r="M988" s="96"/>
      <c r="N988" s="96"/>
      <c r="O988" s="96"/>
      <c r="P988" s="96"/>
      <c r="Q988" s="96"/>
      <c r="R988" s="96"/>
      <c r="S988" s="96"/>
      <c r="T988" s="96"/>
      <c r="U988" s="96"/>
      <c r="V988" s="96"/>
      <c r="W988" s="96"/>
      <c r="X988" s="96"/>
      <c r="Y988" s="96"/>
      <c r="Z988" s="96"/>
      <c r="AA988" s="96"/>
      <c r="AB988" s="96"/>
      <c r="AC988" s="96"/>
      <c r="AD988" s="96"/>
      <c r="AE988" s="96"/>
      <c r="AF988" s="96"/>
      <c r="AG988" s="96"/>
      <c r="AH988" s="96"/>
      <c r="AI988" s="96"/>
      <c r="AJ988" s="96"/>
      <c r="AK988" s="96"/>
      <c r="AL988" s="96"/>
      <c r="AM988" s="262"/>
      <c r="AN988" s="96"/>
      <c r="AO988" s="264"/>
      <c r="AP988" s="96"/>
      <c r="AQ988" s="96"/>
      <c r="AR988" s="96"/>
      <c r="AS988" s="96"/>
      <c r="AT988" s="96"/>
      <c r="AU988" s="96"/>
      <c r="AV988" s="96"/>
      <c r="AW988" s="96"/>
      <c r="AX988" s="96"/>
      <c r="AY988" s="96"/>
      <c r="AZ988" s="96"/>
      <c r="BA988" s="96"/>
      <c r="BB988" s="96"/>
      <c r="BC988" s="96"/>
      <c r="BD988" s="96"/>
      <c r="BE988" s="96"/>
      <c r="BF988" s="96"/>
      <c r="BG988" s="96"/>
      <c r="BH988" s="96"/>
      <c r="BI988" s="96"/>
      <c r="BJ988" s="96"/>
      <c r="BK988" s="96"/>
      <c r="BL988" s="96"/>
      <c r="BM988" s="96"/>
      <c r="BN988" s="96"/>
      <c r="BO988" s="96"/>
      <c r="BP988" s="96"/>
      <c r="BQ988" s="96"/>
      <c r="BR988" s="96"/>
      <c r="BS988" s="96"/>
      <c r="BT988" s="96"/>
      <c r="BU988" s="96"/>
      <c r="BV988" s="96"/>
      <c r="BW988" s="96"/>
      <c r="BX988" s="96"/>
      <c r="BY988" s="96"/>
      <c r="BZ988" s="96"/>
      <c r="CA988" s="96"/>
      <c r="CB988" s="96"/>
      <c r="CC988" s="96"/>
      <c r="CD988" s="96"/>
      <c r="CE988" s="96"/>
      <c r="CF988" s="96"/>
    </row>
    <row r="989" spans="1:84" ht="13.2">
      <c r="A989" s="96"/>
      <c r="B989" s="96"/>
      <c r="C989" s="96"/>
      <c r="D989" s="96"/>
      <c r="E989" s="96"/>
      <c r="F989" s="124"/>
      <c r="G989" s="96"/>
      <c r="H989" s="96"/>
      <c r="I989" s="96"/>
      <c r="J989" s="96"/>
      <c r="K989" s="96"/>
      <c r="L989" s="96"/>
      <c r="M989" s="96"/>
      <c r="N989" s="96"/>
      <c r="O989" s="96"/>
      <c r="P989" s="96"/>
      <c r="Q989" s="96"/>
      <c r="R989" s="96"/>
      <c r="S989" s="96"/>
      <c r="T989" s="96"/>
      <c r="U989" s="96"/>
      <c r="V989" s="96"/>
      <c r="W989" s="96"/>
      <c r="X989" s="96"/>
      <c r="Y989" s="96"/>
      <c r="Z989" s="96"/>
      <c r="AA989" s="96"/>
      <c r="AB989" s="96"/>
      <c r="AC989" s="96"/>
      <c r="AD989" s="96"/>
      <c r="AE989" s="96"/>
      <c r="AF989" s="96"/>
      <c r="AG989" s="96"/>
      <c r="AH989" s="96"/>
      <c r="AI989" s="96"/>
      <c r="AJ989" s="96"/>
      <c r="AK989" s="96"/>
      <c r="AL989" s="96"/>
      <c r="AM989" s="262"/>
      <c r="AN989" s="96"/>
      <c r="AO989" s="264"/>
      <c r="AP989" s="96"/>
      <c r="AQ989" s="96"/>
      <c r="AR989" s="96"/>
      <c r="AS989" s="96"/>
      <c r="AT989" s="96"/>
      <c r="AU989" s="96"/>
      <c r="AV989" s="96"/>
      <c r="AW989" s="96"/>
      <c r="AX989" s="96"/>
      <c r="AY989" s="96"/>
      <c r="AZ989" s="96"/>
      <c r="BA989" s="96"/>
      <c r="BB989" s="96"/>
      <c r="BC989" s="96"/>
      <c r="BD989" s="96"/>
      <c r="BE989" s="96"/>
      <c r="BF989" s="96"/>
      <c r="BG989" s="96"/>
      <c r="BH989" s="96"/>
      <c r="BI989" s="96"/>
      <c r="BJ989" s="96"/>
      <c r="BK989" s="96"/>
      <c r="BL989" s="96"/>
      <c r="BM989" s="96"/>
      <c r="BN989" s="96"/>
      <c r="BO989" s="96"/>
      <c r="BP989" s="96"/>
      <c r="BQ989" s="96"/>
      <c r="BR989" s="96"/>
      <c r="BS989" s="96"/>
      <c r="BT989" s="96"/>
      <c r="BU989" s="96"/>
      <c r="BV989" s="96"/>
      <c r="BW989" s="96"/>
      <c r="BX989" s="96"/>
      <c r="BY989" s="96"/>
      <c r="BZ989" s="96"/>
      <c r="CA989" s="96"/>
      <c r="CB989" s="96"/>
      <c r="CC989" s="96"/>
      <c r="CD989" s="96"/>
      <c r="CE989" s="96"/>
      <c r="CF989" s="96"/>
    </row>
    <row r="990" spans="1:84" ht="13.2">
      <c r="A990" s="96"/>
      <c r="B990" s="96"/>
      <c r="C990" s="96"/>
      <c r="D990" s="96"/>
      <c r="E990" s="96"/>
      <c r="F990" s="124"/>
      <c r="G990" s="96"/>
      <c r="H990" s="96"/>
      <c r="I990" s="96"/>
      <c r="J990" s="96"/>
      <c r="K990" s="96"/>
      <c r="L990" s="96"/>
      <c r="M990" s="96"/>
      <c r="N990" s="96"/>
      <c r="O990" s="96"/>
      <c r="P990" s="96"/>
      <c r="Q990" s="96"/>
      <c r="R990" s="96"/>
      <c r="S990" s="96"/>
      <c r="T990" s="96"/>
      <c r="U990" s="96"/>
      <c r="V990" s="96"/>
      <c r="W990" s="96"/>
      <c r="X990" s="96"/>
      <c r="Y990" s="96"/>
      <c r="Z990" s="96"/>
      <c r="AA990" s="96"/>
      <c r="AB990" s="96"/>
      <c r="AC990" s="96"/>
      <c r="AD990" s="96"/>
      <c r="AE990" s="96"/>
      <c r="AF990" s="96"/>
      <c r="AG990" s="96"/>
      <c r="AH990" s="96"/>
      <c r="AI990" s="96"/>
      <c r="AJ990" s="96"/>
      <c r="AK990" s="96"/>
      <c r="AL990" s="96"/>
      <c r="AM990" s="262"/>
      <c r="AN990" s="96"/>
      <c r="AO990" s="264"/>
      <c r="AP990" s="96"/>
      <c r="AQ990" s="96"/>
      <c r="AR990" s="96"/>
      <c r="AS990" s="96"/>
      <c r="AT990" s="96"/>
      <c r="AU990" s="96"/>
      <c r="AV990" s="96"/>
      <c r="AW990" s="96"/>
      <c r="AX990" s="96"/>
      <c r="AY990" s="96"/>
      <c r="AZ990" s="96"/>
      <c r="BA990" s="96"/>
      <c r="BB990" s="96"/>
      <c r="BC990" s="96"/>
      <c r="BD990" s="96"/>
      <c r="BE990" s="96"/>
      <c r="BF990" s="96"/>
      <c r="BG990" s="96"/>
      <c r="BH990" s="96"/>
      <c r="BI990" s="96"/>
      <c r="BJ990" s="96"/>
      <c r="BK990" s="96"/>
      <c r="BL990" s="96"/>
      <c r="BM990" s="96"/>
      <c r="BN990" s="96"/>
      <c r="BO990" s="96"/>
      <c r="BP990" s="96"/>
      <c r="BQ990" s="96"/>
      <c r="BR990" s="96"/>
      <c r="BS990" s="96"/>
      <c r="BT990" s="96"/>
      <c r="BU990" s="96"/>
      <c r="BV990" s="96"/>
      <c r="BW990" s="96"/>
      <c r="BX990" s="96"/>
      <c r="BY990" s="96"/>
      <c r="BZ990" s="96"/>
      <c r="CA990" s="96"/>
      <c r="CB990" s="96"/>
      <c r="CC990" s="96"/>
      <c r="CD990" s="96"/>
      <c r="CE990" s="96"/>
      <c r="CF990" s="96"/>
    </row>
    <row r="991" spans="1:84" ht="13.2">
      <c r="A991" s="96"/>
      <c r="B991" s="96"/>
      <c r="C991" s="96"/>
      <c r="D991" s="96"/>
      <c r="E991" s="96"/>
      <c r="F991" s="124"/>
      <c r="G991" s="96"/>
      <c r="H991" s="96"/>
      <c r="I991" s="96"/>
      <c r="J991" s="96"/>
      <c r="K991" s="96"/>
      <c r="L991" s="96"/>
      <c r="M991" s="96"/>
      <c r="N991" s="96"/>
      <c r="O991" s="96"/>
      <c r="P991" s="96"/>
      <c r="Q991" s="96"/>
      <c r="R991" s="96"/>
      <c r="S991" s="96"/>
      <c r="T991" s="96"/>
      <c r="U991" s="96"/>
      <c r="V991" s="96"/>
      <c r="W991" s="96"/>
      <c r="X991" s="96"/>
      <c r="Y991" s="96"/>
      <c r="Z991" s="96"/>
      <c r="AA991" s="96"/>
      <c r="AB991" s="96"/>
      <c r="AC991" s="96"/>
      <c r="AD991" s="96"/>
      <c r="AE991" s="96"/>
      <c r="AF991" s="96"/>
      <c r="AG991" s="96"/>
      <c r="AH991" s="96"/>
      <c r="AI991" s="96"/>
      <c r="AJ991" s="96"/>
      <c r="AK991" s="96"/>
      <c r="AL991" s="96"/>
      <c r="AM991" s="262"/>
      <c r="AN991" s="96"/>
      <c r="AO991" s="264"/>
      <c r="AP991" s="96"/>
      <c r="AQ991" s="96"/>
      <c r="AR991" s="96"/>
      <c r="AS991" s="96"/>
      <c r="AT991" s="96"/>
      <c r="AU991" s="96"/>
      <c r="AV991" s="96"/>
      <c r="AW991" s="96"/>
      <c r="AX991" s="96"/>
      <c r="AY991" s="96"/>
      <c r="AZ991" s="96"/>
      <c r="BA991" s="96"/>
      <c r="BB991" s="96"/>
      <c r="BC991" s="96"/>
      <c r="BD991" s="96"/>
      <c r="BE991" s="96"/>
      <c r="BF991" s="96"/>
      <c r="BG991" s="96"/>
      <c r="BH991" s="96"/>
      <c r="BI991" s="96"/>
      <c r="BJ991" s="96"/>
      <c r="BK991" s="96"/>
      <c r="BL991" s="96"/>
      <c r="BM991" s="96"/>
      <c r="BN991" s="96"/>
      <c r="BO991" s="96"/>
      <c r="BP991" s="96"/>
      <c r="BQ991" s="96"/>
      <c r="BR991" s="96"/>
      <c r="BS991" s="96"/>
      <c r="BT991" s="96"/>
      <c r="BU991" s="96"/>
      <c r="BV991" s="96"/>
      <c r="BW991" s="96"/>
      <c r="BX991" s="96"/>
      <c r="BY991" s="96"/>
      <c r="BZ991" s="96"/>
      <c r="CA991" s="96"/>
      <c r="CB991" s="96"/>
      <c r="CC991" s="96"/>
      <c r="CD991" s="96"/>
      <c r="CE991" s="96"/>
      <c r="CF991" s="96"/>
    </row>
    <row r="992" spans="1:84" ht="13.2">
      <c r="A992" s="96"/>
      <c r="B992" s="96"/>
      <c r="C992" s="96"/>
      <c r="D992" s="96"/>
      <c r="E992" s="96"/>
      <c r="F992" s="124"/>
      <c r="G992" s="96"/>
      <c r="H992" s="96"/>
      <c r="I992" s="96"/>
      <c r="J992" s="96"/>
      <c r="K992" s="96"/>
      <c r="L992" s="96"/>
      <c r="M992" s="96"/>
      <c r="N992" s="96"/>
      <c r="O992" s="96"/>
      <c r="P992" s="96"/>
      <c r="Q992" s="96"/>
      <c r="R992" s="96"/>
      <c r="S992" s="96"/>
      <c r="T992" s="96"/>
      <c r="U992" s="96"/>
      <c r="V992" s="96"/>
      <c r="W992" s="96"/>
      <c r="X992" s="96"/>
      <c r="Y992" s="96"/>
      <c r="Z992" s="96"/>
      <c r="AA992" s="96"/>
      <c r="AB992" s="96"/>
      <c r="AC992" s="96"/>
      <c r="AD992" s="96"/>
      <c r="AE992" s="96"/>
      <c r="AF992" s="96"/>
      <c r="AG992" s="96"/>
      <c r="AH992" s="96"/>
      <c r="AI992" s="96"/>
      <c r="AJ992" s="96"/>
      <c r="AK992" s="96"/>
      <c r="AL992" s="96"/>
      <c r="AM992" s="262"/>
      <c r="AN992" s="96"/>
      <c r="AO992" s="264"/>
      <c r="AP992" s="96"/>
      <c r="AQ992" s="96"/>
      <c r="AR992" s="96"/>
      <c r="AS992" s="96"/>
      <c r="AT992" s="96"/>
      <c r="AU992" s="96"/>
      <c r="AV992" s="96"/>
      <c r="AW992" s="96"/>
      <c r="AX992" s="96"/>
      <c r="AY992" s="96"/>
      <c r="AZ992" s="96"/>
      <c r="BA992" s="96"/>
      <c r="BB992" s="96"/>
      <c r="BC992" s="96"/>
      <c r="BD992" s="96"/>
      <c r="BE992" s="96"/>
      <c r="BF992" s="96"/>
      <c r="BG992" s="96"/>
      <c r="BH992" s="96"/>
      <c r="BI992" s="96"/>
      <c r="BJ992" s="96"/>
      <c r="BK992" s="96"/>
      <c r="BL992" s="96"/>
      <c r="BM992" s="96"/>
      <c r="BN992" s="96"/>
      <c r="BO992" s="96"/>
      <c r="BP992" s="96"/>
      <c r="BQ992" s="96"/>
      <c r="BR992" s="96"/>
      <c r="BS992" s="96"/>
      <c r="BT992" s="96"/>
      <c r="BU992" s="96"/>
      <c r="BV992" s="96"/>
      <c r="BW992" s="96"/>
      <c r="BX992" s="96"/>
      <c r="BY992" s="96"/>
      <c r="BZ992" s="96"/>
      <c r="CA992" s="96"/>
      <c r="CB992" s="96"/>
      <c r="CC992" s="96"/>
      <c r="CD992" s="96"/>
      <c r="CE992" s="96"/>
      <c r="CF992" s="96"/>
    </row>
    <row r="993" spans="1:84" ht="13.2">
      <c r="A993" s="96"/>
      <c r="B993" s="96"/>
      <c r="C993" s="96"/>
      <c r="D993" s="96"/>
      <c r="E993" s="96"/>
      <c r="F993" s="124"/>
      <c r="G993" s="96"/>
      <c r="H993" s="96"/>
      <c r="I993" s="96"/>
      <c r="J993" s="96"/>
      <c r="K993" s="96"/>
      <c r="L993" s="96"/>
      <c r="M993" s="96"/>
      <c r="N993" s="96"/>
      <c r="O993" s="96"/>
      <c r="P993" s="96"/>
      <c r="Q993" s="96"/>
      <c r="R993" s="96"/>
      <c r="S993" s="96"/>
      <c r="T993" s="96"/>
      <c r="U993" s="96"/>
      <c r="V993" s="96"/>
      <c r="W993" s="96"/>
      <c r="X993" s="96"/>
      <c r="Y993" s="96"/>
      <c r="Z993" s="96"/>
      <c r="AA993" s="96"/>
      <c r="AB993" s="96"/>
      <c r="AC993" s="96"/>
      <c r="AD993" s="96"/>
      <c r="AE993" s="96"/>
      <c r="AF993" s="96"/>
      <c r="AG993" s="96"/>
      <c r="AH993" s="96"/>
      <c r="AI993" s="96"/>
      <c r="AJ993" s="96"/>
      <c r="AK993" s="96"/>
      <c r="AL993" s="96"/>
      <c r="AM993" s="262"/>
      <c r="AN993" s="96"/>
      <c r="AO993" s="264"/>
      <c r="AP993" s="96"/>
      <c r="AQ993" s="96"/>
      <c r="AR993" s="96"/>
      <c r="AS993" s="96"/>
      <c r="AT993" s="96"/>
      <c r="AU993" s="96"/>
      <c r="AV993" s="96"/>
      <c r="AW993" s="96"/>
      <c r="AX993" s="96"/>
      <c r="AY993" s="96"/>
      <c r="AZ993" s="96"/>
      <c r="BA993" s="96"/>
      <c r="BB993" s="96"/>
      <c r="BC993" s="96"/>
      <c r="BD993" s="96"/>
      <c r="BE993" s="96"/>
      <c r="BF993" s="96"/>
      <c r="BG993" s="96"/>
      <c r="BH993" s="96"/>
      <c r="BI993" s="96"/>
      <c r="BJ993" s="96"/>
      <c r="BK993" s="96"/>
      <c r="BL993" s="96"/>
      <c r="BM993" s="96"/>
      <c r="BN993" s="96"/>
      <c r="BO993" s="96"/>
      <c r="BP993" s="96"/>
      <c r="BQ993" s="96"/>
      <c r="BR993" s="96"/>
      <c r="BS993" s="96"/>
      <c r="BT993" s="96"/>
      <c r="BU993" s="96"/>
      <c r="BV993" s="96"/>
      <c r="BW993" s="96"/>
      <c r="BX993" s="96"/>
      <c r="BY993" s="96"/>
      <c r="BZ993" s="96"/>
      <c r="CA993" s="96"/>
      <c r="CB993" s="96"/>
      <c r="CC993" s="96"/>
      <c r="CD993" s="96"/>
      <c r="CE993" s="96"/>
      <c r="CF993" s="96"/>
    </row>
    <row r="994" spans="1:84" ht="13.2">
      <c r="A994" s="96"/>
      <c r="B994" s="96"/>
      <c r="C994" s="96"/>
      <c r="D994" s="96"/>
      <c r="E994" s="96"/>
      <c r="F994" s="124"/>
      <c r="G994" s="96"/>
      <c r="H994" s="96"/>
      <c r="I994" s="96"/>
      <c r="J994" s="96"/>
      <c r="K994" s="96"/>
      <c r="L994" s="96"/>
      <c r="M994" s="96"/>
      <c r="N994" s="96"/>
      <c r="O994" s="96"/>
      <c r="P994" s="96"/>
      <c r="Q994" s="96"/>
      <c r="R994" s="96"/>
      <c r="S994" s="96"/>
      <c r="T994" s="96"/>
      <c r="U994" s="96"/>
      <c r="V994" s="96"/>
      <c r="W994" s="96"/>
      <c r="X994" s="96"/>
      <c r="Y994" s="96"/>
      <c r="Z994" s="96"/>
      <c r="AA994" s="96"/>
      <c r="AB994" s="96"/>
      <c r="AC994" s="96"/>
      <c r="AD994" s="96"/>
      <c r="AE994" s="96"/>
      <c r="AF994" s="96"/>
      <c r="AG994" s="96"/>
      <c r="AH994" s="96"/>
      <c r="AI994" s="96"/>
      <c r="AJ994" s="96"/>
      <c r="AK994" s="96"/>
      <c r="AL994" s="96"/>
      <c r="AM994" s="262"/>
      <c r="AN994" s="96"/>
      <c r="AO994" s="264"/>
      <c r="AP994" s="96"/>
      <c r="AQ994" s="96"/>
      <c r="AR994" s="96"/>
      <c r="AS994" s="96"/>
      <c r="AT994" s="96"/>
      <c r="AU994" s="96"/>
      <c r="AV994" s="96"/>
      <c r="AW994" s="96"/>
      <c r="AX994" s="96"/>
      <c r="AY994" s="96"/>
      <c r="AZ994" s="96"/>
      <c r="BA994" s="96"/>
      <c r="BB994" s="96"/>
      <c r="BC994" s="96"/>
      <c r="BD994" s="96"/>
      <c r="BE994" s="96"/>
      <c r="BF994" s="96"/>
      <c r="BG994" s="96"/>
      <c r="BH994" s="96"/>
      <c r="BI994" s="96"/>
      <c r="BJ994" s="96"/>
      <c r="BK994" s="96"/>
      <c r="BL994" s="96"/>
      <c r="BM994" s="96"/>
      <c r="BN994" s="96"/>
      <c r="BO994" s="96"/>
      <c r="BP994" s="96"/>
      <c r="BQ994" s="96"/>
      <c r="BR994" s="96"/>
      <c r="BS994" s="96"/>
      <c r="BT994" s="96"/>
      <c r="BU994" s="96"/>
      <c r="BV994" s="96"/>
      <c r="BW994" s="96"/>
      <c r="BX994" s="96"/>
      <c r="BY994" s="96"/>
      <c r="BZ994" s="96"/>
      <c r="CA994" s="96"/>
      <c r="CB994" s="96"/>
      <c r="CC994" s="96"/>
      <c r="CD994" s="96"/>
      <c r="CE994" s="96"/>
      <c r="CF994" s="96"/>
    </row>
    <row r="995" spans="1:84" ht="13.2">
      <c r="A995" s="96"/>
      <c r="B995" s="96"/>
      <c r="C995" s="96"/>
      <c r="D995" s="96"/>
      <c r="E995" s="96"/>
      <c r="F995" s="124"/>
      <c r="G995" s="96"/>
      <c r="H995" s="96"/>
      <c r="I995" s="96"/>
      <c r="J995" s="96"/>
      <c r="K995" s="96"/>
      <c r="L995" s="96"/>
      <c r="M995" s="96"/>
      <c r="N995" s="96"/>
      <c r="O995" s="96"/>
      <c r="P995" s="96"/>
      <c r="Q995" s="96"/>
      <c r="R995" s="96"/>
      <c r="S995" s="96"/>
      <c r="T995" s="96"/>
      <c r="U995" s="96"/>
      <c r="V995" s="96"/>
      <c r="W995" s="96"/>
      <c r="X995" s="96"/>
      <c r="Y995" s="96"/>
      <c r="Z995" s="96"/>
      <c r="AA995" s="96"/>
      <c r="AB995" s="96"/>
      <c r="AC995" s="96"/>
      <c r="AD995" s="96"/>
      <c r="AE995" s="96"/>
      <c r="AF995" s="96"/>
      <c r="AG995" s="96"/>
      <c r="AH995" s="96"/>
      <c r="AI995" s="96"/>
      <c r="AJ995" s="96"/>
      <c r="AK995" s="96"/>
      <c r="AL995" s="96"/>
      <c r="AM995" s="262"/>
      <c r="AN995" s="96"/>
      <c r="AO995" s="264"/>
      <c r="AP995" s="96"/>
      <c r="AQ995" s="96"/>
      <c r="AR995" s="96"/>
      <c r="AS995" s="96"/>
      <c r="AT995" s="96"/>
      <c r="AU995" s="96"/>
      <c r="AV995" s="96"/>
      <c r="AW995" s="96"/>
      <c r="AX995" s="96"/>
      <c r="AY995" s="96"/>
      <c r="AZ995" s="96"/>
      <c r="BA995" s="96"/>
      <c r="BB995" s="96"/>
      <c r="BC995" s="96"/>
      <c r="BD995" s="96"/>
      <c r="BE995" s="96"/>
      <c r="BF995" s="96"/>
      <c r="BG995" s="96"/>
      <c r="BH995" s="96"/>
      <c r="BI995" s="96"/>
      <c r="BJ995" s="96"/>
      <c r="BK995" s="96"/>
      <c r="BL995" s="96"/>
      <c r="BM995" s="96"/>
      <c r="BN995" s="96"/>
      <c r="BO995" s="96"/>
      <c r="BP995" s="96"/>
      <c r="BQ995" s="96"/>
      <c r="BR995" s="96"/>
      <c r="BS995" s="96"/>
      <c r="BT995" s="96"/>
      <c r="BU995" s="96"/>
      <c r="BV995" s="96"/>
      <c r="BW995" s="96"/>
      <c r="BX995" s="96"/>
      <c r="BY995" s="96"/>
      <c r="BZ995" s="96"/>
      <c r="CA995" s="96"/>
      <c r="CB995" s="96"/>
      <c r="CC995" s="96"/>
      <c r="CD995" s="96"/>
      <c r="CE995" s="96"/>
      <c r="CF995" s="96"/>
    </row>
    <row r="996" spans="1:84" ht="13.2">
      <c r="A996" s="96"/>
      <c r="B996" s="96"/>
      <c r="C996" s="96"/>
      <c r="D996" s="96"/>
      <c r="E996" s="96"/>
      <c r="F996" s="124"/>
      <c r="G996" s="96"/>
      <c r="H996" s="96"/>
      <c r="I996" s="96"/>
      <c r="J996" s="96"/>
      <c r="K996" s="96"/>
      <c r="L996" s="96"/>
      <c r="M996" s="96"/>
      <c r="N996" s="96"/>
      <c r="O996" s="96"/>
      <c r="P996" s="96"/>
      <c r="Q996" s="96"/>
      <c r="R996" s="96"/>
      <c r="S996" s="96"/>
      <c r="T996" s="96"/>
      <c r="U996" s="96"/>
      <c r="V996" s="96"/>
      <c r="W996" s="96"/>
      <c r="X996" s="96"/>
      <c r="Y996" s="96"/>
      <c r="Z996" s="96"/>
      <c r="AA996" s="96"/>
      <c r="AB996" s="96"/>
      <c r="AC996" s="96"/>
      <c r="AD996" s="96"/>
      <c r="AE996" s="96"/>
      <c r="AF996" s="96"/>
      <c r="AG996" s="96"/>
      <c r="AH996" s="96"/>
      <c r="AI996" s="96"/>
      <c r="AJ996" s="96"/>
      <c r="AK996" s="96"/>
      <c r="AL996" s="96"/>
      <c r="AM996" s="262"/>
      <c r="AN996" s="96"/>
      <c r="AO996" s="264"/>
      <c r="AP996" s="96"/>
      <c r="AQ996" s="96"/>
      <c r="AR996" s="96"/>
      <c r="AS996" s="96"/>
      <c r="AT996" s="96"/>
      <c r="AU996" s="96"/>
      <c r="AV996" s="96"/>
      <c r="AW996" s="96"/>
      <c r="AX996" s="96"/>
      <c r="AY996" s="96"/>
      <c r="AZ996" s="96"/>
      <c r="BA996" s="96"/>
      <c r="BB996" s="96"/>
      <c r="BC996" s="96"/>
      <c r="BD996" s="96"/>
      <c r="BE996" s="96"/>
      <c r="BF996" s="96"/>
      <c r="BG996" s="96"/>
      <c r="BH996" s="96"/>
      <c r="BI996" s="96"/>
      <c r="BJ996" s="96"/>
      <c r="BK996" s="96"/>
      <c r="BL996" s="96"/>
      <c r="BM996" s="96"/>
      <c r="BN996" s="96"/>
      <c r="BO996" s="96"/>
      <c r="BP996" s="96"/>
      <c r="BQ996" s="96"/>
      <c r="BR996" s="96"/>
      <c r="BS996" s="96"/>
      <c r="BT996" s="96"/>
      <c r="BU996" s="96"/>
      <c r="BV996" s="96"/>
      <c r="BW996" s="96"/>
      <c r="BX996" s="96"/>
      <c r="BY996" s="96"/>
      <c r="BZ996" s="96"/>
      <c r="CA996" s="96"/>
      <c r="CB996" s="96"/>
      <c r="CC996" s="96"/>
      <c r="CD996" s="96"/>
      <c r="CE996" s="96"/>
      <c r="CF996" s="96"/>
    </row>
    <row r="997" spans="1:84" ht="13.2">
      <c r="F997" s="48"/>
    </row>
    <row r="998" spans="1:84" ht="13.2">
      <c r="F998" s="48"/>
    </row>
    <row r="999" spans="1:84" ht="13.2">
      <c r="F999" s="48"/>
    </row>
    <row r="1000" spans="1:84" ht="13.2">
      <c r="F1000" s="48"/>
    </row>
  </sheetData>
  <autoFilter ref="B1:BD472" xr:uid="{00000000-0009-0000-0000-00000B000000}"/>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F745"/>
  <sheetViews>
    <sheetView workbookViewId="0"/>
  </sheetViews>
  <sheetFormatPr defaultColWidth="12.6640625" defaultRowHeight="15.75" customHeight="1"/>
  <sheetData>
    <row r="1" spans="1:6" ht="15.75" customHeight="1">
      <c r="A1" s="60" t="s">
        <v>4847</v>
      </c>
      <c r="B1" s="60"/>
      <c r="C1" s="60" t="s">
        <v>4848</v>
      </c>
      <c r="D1" s="60"/>
      <c r="E1" s="60"/>
      <c r="F1" s="60"/>
    </row>
    <row r="2" spans="1:6" ht="15.75" customHeight="1">
      <c r="A2" s="60" t="s">
        <v>4849</v>
      </c>
      <c r="B2" s="60" t="s">
        <v>4850</v>
      </c>
      <c r="C2" s="60" t="s">
        <v>4851</v>
      </c>
      <c r="D2" s="60" t="s">
        <v>4852</v>
      </c>
      <c r="E2" s="60" t="s">
        <v>2685</v>
      </c>
      <c r="F2" s="60" t="s">
        <v>2485</v>
      </c>
    </row>
    <row r="3" spans="1:6" ht="15.75" customHeight="1">
      <c r="A3" s="60" t="s">
        <v>4853</v>
      </c>
      <c r="B3" s="60" t="s">
        <v>4854</v>
      </c>
      <c r="C3" s="303">
        <v>1</v>
      </c>
      <c r="D3" s="60"/>
      <c r="E3" s="60"/>
      <c r="F3" s="303">
        <v>1</v>
      </c>
    </row>
    <row r="4" spans="1:6" ht="15.75" customHeight="1">
      <c r="A4" s="60"/>
      <c r="B4" s="60" t="s">
        <v>4855</v>
      </c>
      <c r="C4" s="303">
        <v>2</v>
      </c>
      <c r="D4" s="60"/>
      <c r="E4" s="60"/>
      <c r="F4" s="303">
        <v>2</v>
      </c>
    </row>
    <row r="5" spans="1:6" ht="15.75" customHeight="1">
      <c r="A5" s="60"/>
      <c r="B5" s="60" t="s">
        <v>4856</v>
      </c>
      <c r="C5" s="303">
        <v>1</v>
      </c>
      <c r="D5" s="60"/>
      <c r="E5" s="60"/>
      <c r="F5" s="303">
        <v>1</v>
      </c>
    </row>
    <row r="6" spans="1:6" ht="15.75" customHeight="1">
      <c r="A6" s="60"/>
      <c r="B6" s="60" t="s">
        <v>4857</v>
      </c>
      <c r="C6" s="303">
        <v>2</v>
      </c>
      <c r="D6" s="60"/>
      <c r="E6" s="60"/>
      <c r="F6" s="303">
        <v>2</v>
      </c>
    </row>
    <row r="7" spans="1:6" ht="15.75" customHeight="1">
      <c r="A7" s="60"/>
      <c r="B7" s="60" t="s">
        <v>548</v>
      </c>
      <c r="C7" s="303">
        <v>1</v>
      </c>
      <c r="D7" s="60"/>
      <c r="E7" s="60"/>
      <c r="F7" s="303">
        <v>1</v>
      </c>
    </row>
    <row r="8" spans="1:6" ht="15.75" customHeight="1">
      <c r="A8" s="60"/>
      <c r="B8" s="60" t="s">
        <v>4858</v>
      </c>
      <c r="C8" s="303">
        <v>1</v>
      </c>
      <c r="D8" s="60"/>
      <c r="E8" s="60"/>
      <c r="F8" s="303">
        <v>1</v>
      </c>
    </row>
    <row r="9" spans="1:6" ht="15.75" customHeight="1">
      <c r="A9" s="60"/>
      <c r="B9" s="60" t="s">
        <v>4859</v>
      </c>
      <c r="C9" s="303">
        <v>1</v>
      </c>
      <c r="D9" s="60"/>
      <c r="E9" s="60"/>
      <c r="F9" s="303">
        <v>1</v>
      </c>
    </row>
    <row r="10" spans="1:6" ht="15.75" customHeight="1">
      <c r="A10" s="60"/>
      <c r="B10" s="60" t="s">
        <v>965</v>
      </c>
      <c r="C10" s="303">
        <v>1</v>
      </c>
      <c r="D10" s="60"/>
      <c r="E10" s="60"/>
      <c r="F10" s="303">
        <v>1</v>
      </c>
    </row>
    <row r="11" spans="1:6" ht="15.75" customHeight="1">
      <c r="A11" s="60"/>
      <c r="B11" s="60" t="s">
        <v>4860</v>
      </c>
      <c r="C11" s="303">
        <v>1</v>
      </c>
      <c r="D11" s="60"/>
      <c r="E11" s="60"/>
      <c r="F11" s="303">
        <v>1</v>
      </c>
    </row>
    <row r="12" spans="1:6" ht="15.75" customHeight="1">
      <c r="A12" s="60"/>
      <c r="B12" s="60" t="s">
        <v>821</v>
      </c>
      <c r="C12" s="303">
        <v>1</v>
      </c>
      <c r="D12" s="60"/>
      <c r="E12" s="60"/>
      <c r="F12" s="303">
        <v>1</v>
      </c>
    </row>
    <row r="13" spans="1:6" ht="15.75" customHeight="1">
      <c r="A13" s="60"/>
      <c r="B13" s="60" t="s">
        <v>4861</v>
      </c>
      <c r="C13" s="303">
        <v>1</v>
      </c>
      <c r="D13" s="60"/>
      <c r="E13" s="60"/>
      <c r="F13" s="303">
        <v>1</v>
      </c>
    </row>
    <row r="14" spans="1:6" ht="15.75" customHeight="1">
      <c r="A14" s="60"/>
      <c r="B14" s="60" t="s">
        <v>4862</v>
      </c>
      <c r="C14" s="303">
        <v>1</v>
      </c>
      <c r="D14" s="60"/>
      <c r="E14" s="60"/>
      <c r="F14" s="303">
        <v>1</v>
      </c>
    </row>
    <row r="15" spans="1:6" ht="15.75" customHeight="1">
      <c r="A15" s="60" t="s">
        <v>1976</v>
      </c>
      <c r="B15" s="60" t="s">
        <v>4863</v>
      </c>
      <c r="C15" s="303">
        <v>1</v>
      </c>
      <c r="D15" s="60"/>
      <c r="E15" s="60"/>
      <c r="F15" s="303">
        <v>1</v>
      </c>
    </row>
    <row r="16" spans="1:6" ht="15.75" customHeight="1">
      <c r="A16" s="60"/>
      <c r="B16" s="60" t="s">
        <v>1979</v>
      </c>
      <c r="C16" s="303">
        <v>1</v>
      </c>
      <c r="D16" s="60"/>
      <c r="E16" s="60"/>
      <c r="F16" s="303">
        <v>1</v>
      </c>
    </row>
    <row r="17" spans="1:6" ht="15.75" customHeight="1">
      <c r="A17" s="60"/>
      <c r="B17" s="60" t="s">
        <v>2036</v>
      </c>
      <c r="C17" s="303">
        <v>1</v>
      </c>
      <c r="D17" s="60"/>
      <c r="E17" s="60"/>
      <c r="F17" s="303">
        <v>1</v>
      </c>
    </row>
    <row r="18" spans="1:6" ht="15.75" customHeight="1">
      <c r="A18" s="60"/>
      <c r="B18" s="60" t="s">
        <v>4864</v>
      </c>
      <c r="C18" s="60"/>
      <c r="D18" s="303">
        <v>1</v>
      </c>
      <c r="E18" s="60"/>
      <c r="F18" s="303">
        <v>1</v>
      </c>
    </row>
    <row r="19" spans="1:6" ht="15.75" customHeight="1">
      <c r="A19" s="60"/>
      <c r="B19" s="60" t="s">
        <v>4865</v>
      </c>
      <c r="C19" s="60"/>
      <c r="D19" s="303">
        <v>1</v>
      </c>
      <c r="E19" s="60"/>
      <c r="F19" s="303">
        <v>1</v>
      </c>
    </row>
    <row r="20" spans="1:6" ht="15.75" customHeight="1">
      <c r="A20" s="60"/>
      <c r="B20" s="60" t="s">
        <v>2039</v>
      </c>
      <c r="C20" s="303">
        <v>1</v>
      </c>
      <c r="D20" s="60"/>
      <c r="E20" s="60"/>
      <c r="F20" s="303">
        <v>1</v>
      </c>
    </row>
    <row r="21" spans="1:6" ht="15.75" customHeight="1">
      <c r="A21" s="60"/>
      <c r="B21" s="60" t="s">
        <v>1986</v>
      </c>
      <c r="C21" s="303">
        <v>1</v>
      </c>
      <c r="D21" s="60"/>
      <c r="E21" s="60"/>
      <c r="F21" s="303">
        <v>1</v>
      </c>
    </row>
    <row r="22" spans="1:6" ht="15.75" customHeight="1">
      <c r="A22" s="60"/>
      <c r="B22" s="60" t="s">
        <v>241</v>
      </c>
      <c r="C22" s="60"/>
      <c r="D22" s="60"/>
      <c r="E22" s="303">
        <v>1</v>
      </c>
      <c r="F22" s="303">
        <v>1</v>
      </c>
    </row>
    <row r="23" spans="1:6" ht="15.75" customHeight="1">
      <c r="A23" s="60" t="s">
        <v>4866</v>
      </c>
      <c r="B23" s="60" t="s">
        <v>4867</v>
      </c>
      <c r="C23" s="60"/>
      <c r="D23" s="303">
        <v>1</v>
      </c>
      <c r="E23" s="60"/>
      <c r="F23" s="303">
        <v>1</v>
      </c>
    </row>
    <row r="24" spans="1:6" ht="15.75" customHeight="1">
      <c r="A24" s="60"/>
      <c r="B24" s="60" t="s">
        <v>4868</v>
      </c>
      <c r="C24" s="60"/>
      <c r="D24" s="303">
        <v>1</v>
      </c>
      <c r="E24" s="60"/>
      <c r="F24" s="303">
        <v>1</v>
      </c>
    </row>
    <row r="25" spans="1:6" ht="15.75" customHeight="1">
      <c r="A25" s="60"/>
      <c r="B25" s="60" t="s">
        <v>4869</v>
      </c>
      <c r="C25" s="60"/>
      <c r="D25" s="60"/>
      <c r="E25" s="303">
        <v>1</v>
      </c>
      <c r="F25" s="303">
        <v>1</v>
      </c>
    </row>
    <row r="26" spans="1:6" ht="15.75" customHeight="1">
      <c r="A26" s="60"/>
      <c r="B26" s="60" t="s">
        <v>3378</v>
      </c>
      <c r="C26" s="60"/>
      <c r="D26" s="303">
        <v>1</v>
      </c>
      <c r="E26" s="303">
        <v>2</v>
      </c>
      <c r="F26" s="303">
        <v>3</v>
      </c>
    </row>
    <row r="27" spans="1:6" ht="15.75" customHeight="1">
      <c r="A27" s="60"/>
      <c r="B27" s="60" t="s">
        <v>4870</v>
      </c>
      <c r="C27" s="60"/>
      <c r="D27" s="303">
        <v>1</v>
      </c>
      <c r="E27" s="60"/>
      <c r="F27" s="303">
        <v>1</v>
      </c>
    </row>
    <row r="28" spans="1:6" ht="14.4">
      <c r="A28" s="60"/>
      <c r="B28" s="60" t="s">
        <v>4871</v>
      </c>
      <c r="C28" s="303">
        <v>1</v>
      </c>
      <c r="D28" s="303">
        <v>1</v>
      </c>
      <c r="E28" s="60"/>
      <c r="F28" s="303">
        <v>2</v>
      </c>
    </row>
    <row r="29" spans="1:6" ht="14.4">
      <c r="A29" s="60"/>
      <c r="B29" s="60" t="s">
        <v>689</v>
      </c>
      <c r="C29" s="60"/>
      <c r="D29" s="303">
        <v>1</v>
      </c>
      <c r="E29" s="60"/>
      <c r="F29" s="303">
        <v>1</v>
      </c>
    </row>
    <row r="30" spans="1:6" ht="14.4">
      <c r="A30" s="60"/>
      <c r="B30" s="60" t="s">
        <v>4872</v>
      </c>
      <c r="C30" s="303">
        <v>1</v>
      </c>
      <c r="D30" s="60"/>
      <c r="E30" s="60"/>
      <c r="F30" s="303">
        <v>1</v>
      </c>
    </row>
    <row r="31" spans="1:6" ht="14.4">
      <c r="A31" s="60"/>
      <c r="B31" s="60" t="s">
        <v>4873</v>
      </c>
      <c r="C31" s="60"/>
      <c r="D31" s="60"/>
      <c r="E31" s="303">
        <v>1</v>
      </c>
      <c r="F31" s="303">
        <v>1</v>
      </c>
    </row>
    <row r="32" spans="1:6" ht="14.4">
      <c r="A32" s="60"/>
      <c r="B32" s="60" t="s">
        <v>4874</v>
      </c>
      <c r="C32" s="303">
        <v>1</v>
      </c>
      <c r="D32" s="303">
        <v>1</v>
      </c>
      <c r="E32" s="60"/>
      <c r="F32" s="303">
        <v>2</v>
      </c>
    </row>
    <row r="33" spans="1:6" ht="14.4">
      <c r="A33" s="60"/>
      <c r="B33" s="60" t="s">
        <v>4875</v>
      </c>
      <c r="C33" s="303">
        <v>3</v>
      </c>
      <c r="D33" s="60"/>
      <c r="E33" s="303">
        <v>2</v>
      </c>
      <c r="F33" s="303">
        <v>5</v>
      </c>
    </row>
    <row r="34" spans="1:6" ht="14.4">
      <c r="A34" s="60"/>
      <c r="B34" s="60" t="s">
        <v>87</v>
      </c>
      <c r="C34" s="60"/>
      <c r="D34" s="303">
        <v>1</v>
      </c>
      <c r="E34" s="60"/>
      <c r="F34" s="303">
        <v>1</v>
      </c>
    </row>
    <row r="35" spans="1:6" ht="14.4">
      <c r="A35" s="60"/>
      <c r="B35" s="60" t="s">
        <v>4876</v>
      </c>
      <c r="C35" s="60"/>
      <c r="D35" s="60"/>
      <c r="E35" s="303">
        <v>1</v>
      </c>
      <c r="F35" s="303">
        <v>1</v>
      </c>
    </row>
    <row r="36" spans="1:6" ht="14.4">
      <c r="A36" s="60"/>
      <c r="B36" s="60" t="s">
        <v>4877</v>
      </c>
      <c r="C36" s="303">
        <v>1</v>
      </c>
      <c r="D36" s="60"/>
      <c r="E36" s="60"/>
      <c r="F36" s="303">
        <v>1</v>
      </c>
    </row>
    <row r="37" spans="1:6" ht="14.4">
      <c r="A37" s="60"/>
      <c r="B37" s="60" t="s">
        <v>4878</v>
      </c>
      <c r="C37" s="60"/>
      <c r="D37" s="303">
        <v>2</v>
      </c>
      <c r="E37" s="303">
        <v>1</v>
      </c>
      <c r="F37" s="303">
        <v>3</v>
      </c>
    </row>
    <row r="38" spans="1:6" ht="14.4">
      <c r="A38" s="60"/>
      <c r="B38" s="60" t="s">
        <v>4879</v>
      </c>
      <c r="C38" s="60"/>
      <c r="D38" s="303">
        <v>1</v>
      </c>
      <c r="E38" s="60"/>
      <c r="F38" s="303">
        <v>1</v>
      </c>
    </row>
    <row r="39" spans="1:6" ht="14.4">
      <c r="A39" s="60"/>
      <c r="B39" s="60" t="s">
        <v>4880</v>
      </c>
      <c r="C39" s="303">
        <v>1</v>
      </c>
      <c r="D39" s="60"/>
      <c r="E39" s="60"/>
      <c r="F39" s="303">
        <v>1</v>
      </c>
    </row>
    <row r="40" spans="1:6" ht="14.4">
      <c r="A40" s="60"/>
      <c r="B40" s="60" t="s">
        <v>4881</v>
      </c>
      <c r="C40" s="60"/>
      <c r="D40" s="60"/>
      <c r="E40" s="303">
        <v>1</v>
      </c>
      <c r="F40" s="303">
        <v>1</v>
      </c>
    </row>
    <row r="41" spans="1:6" ht="14.4">
      <c r="A41" s="60"/>
      <c r="B41" s="60" t="s">
        <v>4882</v>
      </c>
      <c r="C41" s="60"/>
      <c r="D41" s="60"/>
      <c r="E41" s="303">
        <v>1</v>
      </c>
      <c r="F41" s="303">
        <v>1</v>
      </c>
    </row>
    <row r="42" spans="1:6" ht="14.4">
      <c r="A42" s="60"/>
      <c r="B42" s="60" t="s">
        <v>4883</v>
      </c>
      <c r="C42" s="60"/>
      <c r="D42" s="60"/>
      <c r="E42" s="303">
        <v>1</v>
      </c>
      <c r="F42" s="303">
        <v>1</v>
      </c>
    </row>
    <row r="43" spans="1:6" ht="14.4">
      <c r="A43" s="60"/>
      <c r="B43" s="60" t="s">
        <v>4884</v>
      </c>
      <c r="C43" s="303">
        <v>1</v>
      </c>
      <c r="D43" s="60"/>
      <c r="E43" s="60"/>
      <c r="F43" s="303">
        <v>1</v>
      </c>
    </row>
    <row r="44" spans="1:6" ht="14.4">
      <c r="A44" s="60"/>
      <c r="B44" s="60" t="s">
        <v>1596</v>
      </c>
      <c r="C44" s="60"/>
      <c r="D44" s="60"/>
      <c r="E44" s="303">
        <v>1</v>
      </c>
      <c r="F44" s="303">
        <v>1</v>
      </c>
    </row>
    <row r="45" spans="1:6" ht="14.4">
      <c r="A45" s="60"/>
      <c r="B45" s="60" t="s">
        <v>4885</v>
      </c>
      <c r="C45" s="60"/>
      <c r="D45" s="60"/>
      <c r="E45" s="303">
        <v>1</v>
      </c>
      <c r="F45" s="303">
        <v>1</v>
      </c>
    </row>
    <row r="46" spans="1:6" ht="14.4">
      <c r="A46" s="60"/>
      <c r="B46" s="60" t="s">
        <v>4886</v>
      </c>
      <c r="C46" s="60"/>
      <c r="D46" s="303">
        <v>1</v>
      </c>
      <c r="E46" s="60"/>
      <c r="F46" s="303">
        <v>1</v>
      </c>
    </row>
    <row r="47" spans="1:6" ht="14.4">
      <c r="A47" s="60" t="s">
        <v>4887</v>
      </c>
      <c r="B47" s="60" t="s">
        <v>885</v>
      </c>
      <c r="C47" s="303">
        <v>1</v>
      </c>
      <c r="D47" s="60"/>
      <c r="E47" s="60"/>
      <c r="F47" s="303">
        <v>1</v>
      </c>
    </row>
    <row r="48" spans="1:6" ht="14.4">
      <c r="A48" s="60"/>
      <c r="B48" s="60" t="s">
        <v>1963</v>
      </c>
      <c r="C48" s="60"/>
      <c r="D48" s="60"/>
      <c r="E48" s="303">
        <v>1</v>
      </c>
      <c r="F48" s="303">
        <v>1</v>
      </c>
    </row>
    <row r="49" spans="1:6" ht="14.4">
      <c r="A49" s="60"/>
      <c r="B49" s="60" t="s">
        <v>4888</v>
      </c>
      <c r="C49" s="303">
        <v>1</v>
      </c>
      <c r="D49" s="60"/>
      <c r="E49" s="60"/>
      <c r="F49" s="303">
        <v>1</v>
      </c>
    </row>
    <row r="50" spans="1:6" ht="14.4">
      <c r="A50" s="60"/>
      <c r="B50" s="60" t="s">
        <v>1950</v>
      </c>
      <c r="C50" s="303">
        <v>2</v>
      </c>
      <c r="D50" s="60"/>
      <c r="E50" s="60"/>
      <c r="F50" s="303">
        <v>2</v>
      </c>
    </row>
    <row r="51" spans="1:6" ht="14.4">
      <c r="A51" s="60"/>
      <c r="B51" s="60" t="s">
        <v>4889</v>
      </c>
      <c r="C51" s="60"/>
      <c r="D51" s="60"/>
      <c r="E51" s="303">
        <v>1</v>
      </c>
      <c r="F51" s="303">
        <v>1</v>
      </c>
    </row>
    <row r="52" spans="1:6" ht="14.4">
      <c r="A52" s="60"/>
      <c r="B52" s="60" t="s">
        <v>4890</v>
      </c>
      <c r="C52" s="303">
        <v>1</v>
      </c>
      <c r="D52" s="60"/>
      <c r="E52" s="60"/>
      <c r="F52" s="303">
        <v>1</v>
      </c>
    </row>
    <row r="53" spans="1:6" ht="14.4">
      <c r="A53" s="60"/>
      <c r="B53" s="60" t="s">
        <v>4891</v>
      </c>
      <c r="C53" s="303">
        <v>1</v>
      </c>
      <c r="D53" s="60"/>
      <c r="E53" s="303">
        <v>1</v>
      </c>
      <c r="F53" s="303">
        <v>2</v>
      </c>
    </row>
    <row r="54" spans="1:6" ht="14.4">
      <c r="A54" s="60"/>
      <c r="B54" s="60" t="s">
        <v>102</v>
      </c>
      <c r="C54" s="303">
        <v>1</v>
      </c>
      <c r="D54" s="60"/>
      <c r="E54" s="60"/>
      <c r="F54" s="303">
        <v>1</v>
      </c>
    </row>
    <row r="55" spans="1:6" ht="14.4">
      <c r="A55" s="60"/>
      <c r="B55" s="60" t="s">
        <v>4892</v>
      </c>
      <c r="C55" s="60"/>
      <c r="D55" s="60"/>
      <c r="E55" s="303">
        <v>1</v>
      </c>
      <c r="F55" s="303">
        <v>1</v>
      </c>
    </row>
    <row r="56" spans="1:6" ht="14.4">
      <c r="A56" s="60"/>
      <c r="B56" s="60" t="s">
        <v>1948</v>
      </c>
      <c r="C56" s="303">
        <v>1</v>
      </c>
      <c r="D56" s="60"/>
      <c r="E56" s="60"/>
      <c r="F56" s="303">
        <v>1</v>
      </c>
    </row>
    <row r="57" spans="1:6" ht="14.4">
      <c r="A57" s="60"/>
      <c r="B57" s="60" t="s">
        <v>4893</v>
      </c>
      <c r="C57" s="60"/>
      <c r="D57" s="303">
        <v>1</v>
      </c>
      <c r="E57" s="60"/>
      <c r="F57" s="303">
        <v>1</v>
      </c>
    </row>
    <row r="58" spans="1:6" ht="14.4">
      <c r="A58" s="60"/>
      <c r="B58" s="60" t="s">
        <v>569</v>
      </c>
      <c r="C58" s="303">
        <v>1</v>
      </c>
      <c r="D58" s="60"/>
      <c r="E58" s="60"/>
      <c r="F58" s="303">
        <v>1</v>
      </c>
    </row>
    <row r="59" spans="1:6" ht="14.4">
      <c r="A59" s="60"/>
      <c r="B59" s="60" t="s">
        <v>1972</v>
      </c>
      <c r="C59" s="303">
        <v>1</v>
      </c>
      <c r="D59" s="303">
        <v>1</v>
      </c>
      <c r="E59" s="60"/>
      <c r="F59" s="303">
        <v>2</v>
      </c>
    </row>
    <row r="60" spans="1:6" ht="14.4">
      <c r="A60" s="60"/>
      <c r="B60" s="60" t="s">
        <v>1938</v>
      </c>
      <c r="C60" s="303">
        <v>2</v>
      </c>
      <c r="D60" s="60"/>
      <c r="E60" s="60"/>
      <c r="F60" s="303">
        <v>2</v>
      </c>
    </row>
    <row r="61" spans="1:6" ht="14.4">
      <c r="A61" s="60"/>
      <c r="B61" s="60" t="s">
        <v>1945</v>
      </c>
      <c r="C61" s="303">
        <v>1</v>
      </c>
      <c r="D61" s="60"/>
      <c r="E61" s="60"/>
      <c r="F61" s="303">
        <v>1</v>
      </c>
    </row>
    <row r="62" spans="1:6" ht="14.4">
      <c r="A62" s="60"/>
      <c r="B62" s="60" t="s">
        <v>4894</v>
      </c>
      <c r="C62" s="60"/>
      <c r="D62" s="303">
        <v>1</v>
      </c>
      <c r="E62" s="60"/>
      <c r="F62" s="303">
        <v>1</v>
      </c>
    </row>
    <row r="63" spans="1:6" ht="14.4">
      <c r="A63" s="60"/>
      <c r="B63" s="60" t="s">
        <v>4895</v>
      </c>
      <c r="C63" s="60"/>
      <c r="D63" s="303">
        <v>1</v>
      </c>
      <c r="E63" s="60"/>
      <c r="F63" s="303">
        <v>1</v>
      </c>
    </row>
    <row r="64" spans="1:6" ht="14.4">
      <c r="A64" s="60"/>
      <c r="B64" s="60" t="s">
        <v>2050</v>
      </c>
      <c r="C64" s="303">
        <v>1</v>
      </c>
      <c r="D64" s="60"/>
      <c r="E64" s="60"/>
      <c r="F64" s="303">
        <v>1</v>
      </c>
    </row>
    <row r="65" spans="1:6" ht="14.4">
      <c r="A65" s="60"/>
      <c r="B65" s="60" t="s">
        <v>4896</v>
      </c>
      <c r="C65" s="303">
        <v>1</v>
      </c>
      <c r="D65" s="60"/>
      <c r="E65" s="60"/>
      <c r="F65" s="303">
        <v>1</v>
      </c>
    </row>
    <row r="66" spans="1:6" ht="14.4">
      <c r="A66" s="60"/>
      <c r="B66" s="60" t="s">
        <v>4897</v>
      </c>
      <c r="C66" s="60"/>
      <c r="D66" s="303">
        <v>1</v>
      </c>
      <c r="E66" s="60"/>
      <c r="F66" s="303">
        <v>1</v>
      </c>
    </row>
    <row r="67" spans="1:6" ht="14.4">
      <c r="A67" s="60"/>
      <c r="B67" s="60" t="s">
        <v>4898</v>
      </c>
      <c r="C67" s="303">
        <v>1</v>
      </c>
      <c r="D67" s="60"/>
      <c r="E67" s="303">
        <v>1</v>
      </c>
      <c r="F67" s="303">
        <v>2</v>
      </c>
    </row>
    <row r="68" spans="1:6" ht="14.4">
      <c r="A68" s="60"/>
      <c r="B68" s="60" t="s">
        <v>4899</v>
      </c>
      <c r="C68" s="303">
        <v>1</v>
      </c>
      <c r="D68" s="60"/>
      <c r="E68" s="303">
        <v>1</v>
      </c>
      <c r="F68" s="303">
        <v>2</v>
      </c>
    </row>
    <row r="69" spans="1:6" ht="14.4">
      <c r="A69" s="60"/>
      <c r="B69" s="60" t="s">
        <v>4900</v>
      </c>
      <c r="C69" s="303">
        <v>1</v>
      </c>
      <c r="D69" s="60"/>
      <c r="E69" s="60"/>
      <c r="F69" s="303">
        <v>1</v>
      </c>
    </row>
    <row r="70" spans="1:6" ht="14.4">
      <c r="A70" s="60"/>
      <c r="B70" s="60" t="s">
        <v>4901</v>
      </c>
      <c r="C70" s="60"/>
      <c r="D70" s="60"/>
      <c r="E70" s="303">
        <v>2</v>
      </c>
      <c r="F70" s="303">
        <v>2</v>
      </c>
    </row>
    <row r="71" spans="1:6" ht="14.4">
      <c r="A71" s="60"/>
      <c r="B71" s="60" t="s">
        <v>1960</v>
      </c>
      <c r="C71" s="60"/>
      <c r="D71" s="303">
        <v>1</v>
      </c>
      <c r="E71" s="303">
        <v>1</v>
      </c>
      <c r="F71" s="303">
        <v>2</v>
      </c>
    </row>
    <row r="72" spans="1:6" ht="14.4">
      <c r="A72" s="60" t="s">
        <v>1930</v>
      </c>
      <c r="B72" s="60" t="s">
        <v>4330</v>
      </c>
      <c r="C72" s="303">
        <v>1</v>
      </c>
      <c r="D72" s="60"/>
      <c r="E72" s="60"/>
      <c r="F72" s="303">
        <v>1</v>
      </c>
    </row>
    <row r="73" spans="1:6" ht="14.4">
      <c r="A73" s="60"/>
      <c r="B73" s="60" t="s">
        <v>4902</v>
      </c>
      <c r="C73" s="60"/>
      <c r="D73" s="303">
        <v>2</v>
      </c>
      <c r="E73" s="60"/>
      <c r="F73" s="303">
        <v>2</v>
      </c>
    </row>
    <row r="74" spans="1:6" ht="14.4">
      <c r="A74" s="60"/>
      <c r="B74" s="60" t="s">
        <v>4903</v>
      </c>
      <c r="C74" s="60"/>
      <c r="D74" s="303">
        <v>2</v>
      </c>
      <c r="E74" s="303">
        <v>1</v>
      </c>
      <c r="F74" s="303">
        <v>3</v>
      </c>
    </row>
    <row r="75" spans="1:6" ht="14.4">
      <c r="A75" s="60"/>
      <c r="B75" s="60" t="s">
        <v>4904</v>
      </c>
      <c r="C75" s="303">
        <v>1</v>
      </c>
      <c r="D75" s="60"/>
      <c r="E75" s="60"/>
      <c r="F75" s="303">
        <v>1</v>
      </c>
    </row>
    <row r="76" spans="1:6" ht="14.4">
      <c r="A76" s="60"/>
      <c r="B76" s="60" t="s">
        <v>4905</v>
      </c>
      <c r="C76" s="60"/>
      <c r="D76" s="60"/>
      <c r="E76" s="303">
        <v>1</v>
      </c>
      <c r="F76" s="303">
        <v>1</v>
      </c>
    </row>
    <row r="77" spans="1:6" ht="14.4">
      <c r="A77" s="60"/>
      <c r="B77" s="60" t="s">
        <v>4906</v>
      </c>
      <c r="C77" s="60"/>
      <c r="D77" s="60"/>
      <c r="E77" s="303">
        <v>2</v>
      </c>
      <c r="F77" s="303">
        <v>2</v>
      </c>
    </row>
    <row r="78" spans="1:6" ht="14.4">
      <c r="A78" s="60"/>
      <c r="B78" s="60" t="s">
        <v>4907</v>
      </c>
      <c r="C78" s="303">
        <v>1</v>
      </c>
      <c r="D78" s="60"/>
      <c r="E78" s="60"/>
      <c r="F78" s="303">
        <v>1</v>
      </c>
    </row>
    <row r="79" spans="1:6" ht="14.4">
      <c r="A79" s="60"/>
      <c r="B79" s="60" t="s">
        <v>4908</v>
      </c>
      <c r="C79" s="60"/>
      <c r="D79" s="60"/>
      <c r="E79" s="303">
        <v>3</v>
      </c>
      <c r="F79" s="303">
        <v>3</v>
      </c>
    </row>
    <row r="80" spans="1:6" ht="14.4">
      <c r="A80" s="60"/>
      <c r="B80" s="60" t="s">
        <v>4909</v>
      </c>
      <c r="C80" s="303">
        <v>1</v>
      </c>
      <c r="D80" s="60"/>
      <c r="E80" s="60"/>
      <c r="F80" s="303">
        <v>1</v>
      </c>
    </row>
    <row r="81" spans="1:6" ht="14.4">
      <c r="A81" s="60"/>
      <c r="B81" s="60" t="s">
        <v>4910</v>
      </c>
      <c r="C81" s="303">
        <v>1</v>
      </c>
      <c r="D81" s="60"/>
      <c r="E81" s="60"/>
      <c r="F81" s="303">
        <v>1</v>
      </c>
    </row>
    <row r="82" spans="1:6" ht="14.4">
      <c r="A82" s="60"/>
      <c r="B82" s="60" t="s">
        <v>4911</v>
      </c>
      <c r="C82" s="303">
        <v>2</v>
      </c>
      <c r="D82" s="60"/>
      <c r="E82" s="303">
        <v>2</v>
      </c>
      <c r="F82" s="303">
        <v>4</v>
      </c>
    </row>
    <row r="83" spans="1:6" ht="14.4">
      <c r="A83" s="60"/>
      <c r="B83" s="60" t="s">
        <v>4912</v>
      </c>
      <c r="C83" s="60"/>
      <c r="D83" s="60"/>
      <c r="E83" s="303">
        <v>1</v>
      </c>
      <c r="F83" s="303">
        <v>1</v>
      </c>
    </row>
    <row r="84" spans="1:6" ht="14.4">
      <c r="A84" s="60"/>
      <c r="B84" s="60" t="s">
        <v>4913</v>
      </c>
      <c r="C84" s="60"/>
      <c r="D84" s="303">
        <v>1</v>
      </c>
      <c r="E84" s="60"/>
      <c r="F84" s="303">
        <v>1</v>
      </c>
    </row>
    <row r="85" spans="1:6" ht="14.4">
      <c r="A85" s="60" t="s">
        <v>4914</v>
      </c>
      <c r="B85" s="60" t="s">
        <v>4915</v>
      </c>
      <c r="C85" s="303">
        <v>2</v>
      </c>
      <c r="D85" s="60"/>
      <c r="E85" s="60"/>
      <c r="F85" s="303">
        <v>2</v>
      </c>
    </row>
    <row r="86" spans="1:6" ht="14.4">
      <c r="A86" s="60" t="s">
        <v>4916</v>
      </c>
      <c r="B86" s="60" t="s">
        <v>4917</v>
      </c>
      <c r="C86" s="60"/>
      <c r="D86" s="60"/>
      <c r="E86" s="303">
        <v>2</v>
      </c>
      <c r="F86" s="303">
        <v>2</v>
      </c>
    </row>
    <row r="87" spans="1:6" ht="14.4">
      <c r="A87" s="60"/>
      <c r="B87" s="60" t="s">
        <v>4918</v>
      </c>
      <c r="C87" s="303">
        <v>1</v>
      </c>
      <c r="D87" s="60"/>
      <c r="E87" s="60"/>
      <c r="F87" s="303">
        <v>1</v>
      </c>
    </row>
    <row r="88" spans="1:6" ht="14.4">
      <c r="A88" s="60"/>
      <c r="B88" s="60" t="s">
        <v>4919</v>
      </c>
      <c r="C88" s="303">
        <v>1</v>
      </c>
      <c r="D88" s="60"/>
      <c r="E88" s="60"/>
      <c r="F88" s="303">
        <v>1</v>
      </c>
    </row>
    <row r="89" spans="1:6" ht="14.4">
      <c r="A89" s="60"/>
      <c r="B89" s="60" t="s">
        <v>4920</v>
      </c>
      <c r="C89" s="303">
        <v>1</v>
      </c>
      <c r="D89" s="60"/>
      <c r="E89" s="60"/>
      <c r="F89" s="303">
        <v>1</v>
      </c>
    </row>
    <row r="90" spans="1:6" ht="14.4">
      <c r="A90" s="60"/>
      <c r="B90" s="60" t="s">
        <v>4921</v>
      </c>
      <c r="C90" s="303">
        <v>1</v>
      </c>
      <c r="D90" s="60"/>
      <c r="E90" s="303">
        <v>1</v>
      </c>
      <c r="F90" s="303">
        <v>2</v>
      </c>
    </row>
    <row r="91" spans="1:6" ht="14.4">
      <c r="A91" s="60"/>
      <c r="B91" s="60" t="s">
        <v>4922</v>
      </c>
      <c r="C91" s="60"/>
      <c r="D91" s="60"/>
      <c r="E91" s="303">
        <v>1</v>
      </c>
      <c r="F91" s="303">
        <v>1</v>
      </c>
    </row>
    <row r="92" spans="1:6" ht="14.4">
      <c r="A92" s="60"/>
      <c r="B92" s="60" t="s">
        <v>4923</v>
      </c>
      <c r="C92" s="303">
        <v>1</v>
      </c>
      <c r="D92" s="60"/>
      <c r="E92" s="60"/>
      <c r="F92" s="303">
        <v>1</v>
      </c>
    </row>
    <row r="93" spans="1:6" ht="14.4">
      <c r="A93" s="60"/>
      <c r="B93" s="60" t="s">
        <v>4924</v>
      </c>
      <c r="C93" s="303">
        <v>1</v>
      </c>
      <c r="D93" s="60"/>
      <c r="E93" s="60"/>
      <c r="F93" s="303">
        <v>1</v>
      </c>
    </row>
    <row r="94" spans="1:6" ht="14.4">
      <c r="A94" s="60"/>
      <c r="B94" s="60" t="s">
        <v>4925</v>
      </c>
      <c r="C94" s="303">
        <v>1</v>
      </c>
      <c r="D94" s="60"/>
      <c r="E94" s="60"/>
      <c r="F94" s="303">
        <v>1</v>
      </c>
    </row>
    <row r="95" spans="1:6" ht="14.4">
      <c r="A95" s="60" t="s">
        <v>4926</v>
      </c>
      <c r="B95" s="60" t="s">
        <v>3913</v>
      </c>
      <c r="C95" s="303">
        <v>1</v>
      </c>
      <c r="D95" s="60"/>
      <c r="E95" s="60"/>
      <c r="F95" s="303">
        <v>1</v>
      </c>
    </row>
    <row r="96" spans="1:6" ht="14.4">
      <c r="A96" s="60"/>
      <c r="B96" s="60" t="s">
        <v>4927</v>
      </c>
      <c r="C96" s="303">
        <v>1</v>
      </c>
      <c r="D96" s="60"/>
      <c r="E96" s="303">
        <v>1</v>
      </c>
      <c r="F96" s="303">
        <v>2</v>
      </c>
    </row>
    <row r="97" spans="1:6" ht="14.4">
      <c r="A97" s="60"/>
      <c r="B97" s="60" t="s">
        <v>2011</v>
      </c>
      <c r="C97" s="303">
        <v>1</v>
      </c>
      <c r="D97" s="60"/>
      <c r="E97" s="60"/>
      <c r="F97" s="303">
        <v>1</v>
      </c>
    </row>
    <row r="98" spans="1:6" ht="14.4">
      <c r="A98" s="60"/>
      <c r="B98" s="60" t="s">
        <v>2018</v>
      </c>
      <c r="C98" s="60"/>
      <c r="D98" s="303">
        <v>2</v>
      </c>
      <c r="E98" s="60"/>
      <c r="F98" s="303">
        <v>2</v>
      </c>
    </row>
    <row r="99" spans="1:6" ht="14.4">
      <c r="A99" s="60"/>
      <c r="B99" s="60" t="s">
        <v>4785</v>
      </c>
      <c r="C99" s="303">
        <v>1</v>
      </c>
      <c r="D99" s="60"/>
      <c r="E99" s="60"/>
      <c r="F99" s="303">
        <v>1</v>
      </c>
    </row>
    <row r="100" spans="1:6" ht="14.4">
      <c r="A100" s="60"/>
      <c r="B100" s="60" t="s">
        <v>4928</v>
      </c>
      <c r="C100" s="303">
        <v>1</v>
      </c>
      <c r="D100" s="60"/>
      <c r="E100" s="60"/>
      <c r="F100" s="303">
        <v>1</v>
      </c>
    </row>
    <row r="101" spans="1:6" ht="14.4">
      <c r="A101" s="60"/>
      <c r="B101" s="60" t="s">
        <v>4929</v>
      </c>
      <c r="C101" s="303">
        <v>1</v>
      </c>
      <c r="D101" s="60"/>
      <c r="E101" s="60"/>
      <c r="F101" s="303">
        <v>1</v>
      </c>
    </row>
    <row r="102" spans="1:6" ht="14.4">
      <c r="A102" s="60"/>
      <c r="B102" s="60" t="s">
        <v>4930</v>
      </c>
      <c r="C102" s="303">
        <v>1</v>
      </c>
      <c r="D102" s="60"/>
      <c r="E102" s="60"/>
      <c r="F102" s="303">
        <v>1</v>
      </c>
    </row>
    <row r="103" spans="1:6" ht="14.4">
      <c r="A103" s="60"/>
      <c r="B103" s="60" t="s">
        <v>4931</v>
      </c>
      <c r="C103" s="303">
        <v>1</v>
      </c>
      <c r="D103" s="60"/>
      <c r="E103" s="303">
        <v>1</v>
      </c>
      <c r="F103" s="303">
        <v>2</v>
      </c>
    </row>
    <row r="104" spans="1:6" ht="14.4">
      <c r="A104" s="60"/>
      <c r="B104" s="60" t="s">
        <v>1992</v>
      </c>
      <c r="C104" s="60"/>
      <c r="D104" s="60"/>
      <c r="E104" s="303">
        <v>1</v>
      </c>
      <c r="F104" s="303">
        <v>1</v>
      </c>
    </row>
    <row r="105" spans="1:6" ht="14.4">
      <c r="A105" s="60"/>
      <c r="B105" s="60" t="s">
        <v>4932</v>
      </c>
      <c r="C105" s="303">
        <v>1</v>
      </c>
      <c r="D105" s="60"/>
      <c r="E105" s="60"/>
      <c r="F105" s="303">
        <v>1</v>
      </c>
    </row>
    <row r="106" spans="1:6" ht="14.4">
      <c r="A106" s="60"/>
      <c r="B106" s="60" t="s">
        <v>4933</v>
      </c>
      <c r="C106" s="60"/>
      <c r="D106" s="303">
        <v>1</v>
      </c>
      <c r="E106" s="60"/>
      <c r="F106" s="303">
        <v>1</v>
      </c>
    </row>
    <row r="107" spans="1:6" ht="14.4">
      <c r="A107" s="60"/>
      <c r="B107" s="60" t="s">
        <v>4934</v>
      </c>
      <c r="C107" s="60"/>
      <c r="D107" s="60"/>
      <c r="E107" s="303">
        <v>1</v>
      </c>
      <c r="F107" s="303">
        <v>1</v>
      </c>
    </row>
    <row r="108" spans="1:6" ht="14.4">
      <c r="A108" s="60"/>
      <c r="B108" s="60" t="s">
        <v>775</v>
      </c>
      <c r="C108" s="303">
        <v>1</v>
      </c>
      <c r="D108" s="60"/>
      <c r="E108" s="60"/>
      <c r="F108" s="303">
        <v>1</v>
      </c>
    </row>
    <row r="109" spans="1:6" ht="14.4">
      <c r="A109" s="60"/>
      <c r="B109" s="60" t="s">
        <v>2005</v>
      </c>
      <c r="C109" s="60"/>
      <c r="D109" s="60"/>
      <c r="E109" s="303">
        <v>1</v>
      </c>
      <c r="F109" s="303">
        <v>1</v>
      </c>
    </row>
    <row r="110" spans="1:6" ht="14.4">
      <c r="A110" s="60"/>
      <c r="B110" s="60" t="s">
        <v>4935</v>
      </c>
      <c r="C110" s="60"/>
      <c r="D110" s="60"/>
      <c r="E110" s="303">
        <v>1</v>
      </c>
      <c r="F110" s="303">
        <v>1</v>
      </c>
    </row>
    <row r="111" spans="1:6" ht="14.4">
      <c r="A111" s="60"/>
      <c r="B111" s="60" t="s">
        <v>4936</v>
      </c>
      <c r="C111" s="60"/>
      <c r="D111" s="303">
        <v>1</v>
      </c>
      <c r="E111" s="60"/>
      <c r="F111" s="303">
        <v>1</v>
      </c>
    </row>
    <row r="112" spans="1:6" ht="14.4">
      <c r="A112" s="60"/>
      <c r="B112" s="60" t="s">
        <v>78</v>
      </c>
      <c r="C112" s="303">
        <v>1</v>
      </c>
      <c r="D112" s="60"/>
      <c r="E112" s="60"/>
      <c r="F112" s="303">
        <v>1</v>
      </c>
    </row>
    <row r="113" spans="1:6" ht="14.4">
      <c r="A113" s="60"/>
      <c r="B113" s="60" t="s">
        <v>4937</v>
      </c>
      <c r="C113" s="303">
        <v>1</v>
      </c>
      <c r="D113" s="60"/>
      <c r="E113" s="60"/>
      <c r="F113" s="303">
        <v>1</v>
      </c>
    </row>
    <row r="114" spans="1:6" ht="14.4">
      <c r="A114" s="60"/>
      <c r="B114" s="60" t="s">
        <v>4938</v>
      </c>
      <c r="C114" s="60"/>
      <c r="D114" s="303">
        <v>1</v>
      </c>
      <c r="E114" s="303">
        <v>1</v>
      </c>
      <c r="F114" s="303">
        <v>2</v>
      </c>
    </row>
    <row r="115" spans="1:6" ht="14.4">
      <c r="A115" s="60"/>
      <c r="B115" s="60" t="s">
        <v>4939</v>
      </c>
      <c r="C115" s="303">
        <v>1</v>
      </c>
      <c r="D115" s="60"/>
      <c r="E115" s="60"/>
      <c r="F115" s="303">
        <v>1</v>
      </c>
    </row>
    <row r="116" spans="1:6" ht="14.4">
      <c r="A116" s="60" t="s">
        <v>4940</v>
      </c>
      <c r="B116" s="60" t="s">
        <v>4941</v>
      </c>
      <c r="C116" s="303">
        <v>1</v>
      </c>
      <c r="D116" s="60"/>
      <c r="E116" s="60"/>
      <c r="F116" s="303">
        <v>1</v>
      </c>
    </row>
    <row r="117" spans="1:6" ht="14.4">
      <c r="A117" s="60"/>
      <c r="B117" s="60" t="s">
        <v>4942</v>
      </c>
      <c r="C117" s="303">
        <v>1</v>
      </c>
      <c r="D117" s="60"/>
      <c r="E117" s="60"/>
      <c r="F117" s="303">
        <v>1</v>
      </c>
    </row>
    <row r="118" spans="1:6" ht="14.4">
      <c r="A118" s="60"/>
      <c r="B118" s="60" t="s">
        <v>4943</v>
      </c>
      <c r="C118" s="60"/>
      <c r="D118" s="303">
        <v>1</v>
      </c>
      <c r="E118" s="60"/>
      <c r="F118" s="303">
        <v>1</v>
      </c>
    </row>
    <row r="119" spans="1:6" ht="14.4">
      <c r="A119" s="60"/>
      <c r="B119" s="60" t="s">
        <v>1197</v>
      </c>
      <c r="C119" s="60"/>
      <c r="D119" s="60"/>
      <c r="E119" s="303">
        <v>1</v>
      </c>
      <c r="F119" s="303">
        <v>1</v>
      </c>
    </row>
    <row r="120" spans="1:6" ht="14.4">
      <c r="A120" s="60"/>
      <c r="B120" s="60" t="s">
        <v>4944</v>
      </c>
      <c r="C120" s="60"/>
      <c r="D120" s="303">
        <v>1</v>
      </c>
      <c r="E120" s="60"/>
      <c r="F120" s="303">
        <v>1</v>
      </c>
    </row>
    <row r="121" spans="1:6" ht="14.4">
      <c r="A121" s="60" t="s">
        <v>4945</v>
      </c>
      <c r="B121" s="60" t="s">
        <v>4946</v>
      </c>
      <c r="C121" s="60"/>
      <c r="D121" s="303">
        <v>1</v>
      </c>
      <c r="E121" s="60"/>
      <c r="F121" s="303">
        <v>1</v>
      </c>
    </row>
    <row r="122" spans="1:6" ht="14.4">
      <c r="A122" s="60"/>
      <c r="B122" s="60" t="s">
        <v>1544</v>
      </c>
      <c r="C122" s="303">
        <v>1</v>
      </c>
      <c r="D122" s="60"/>
      <c r="E122" s="60"/>
      <c r="F122" s="303">
        <v>1</v>
      </c>
    </row>
    <row r="123" spans="1:6" ht="14.4">
      <c r="A123" s="60"/>
      <c r="B123" s="60" t="s">
        <v>4947</v>
      </c>
      <c r="C123" s="303">
        <v>1</v>
      </c>
      <c r="D123" s="60"/>
      <c r="E123" s="60"/>
      <c r="F123" s="303">
        <v>1</v>
      </c>
    </row>
    <row r="124" spans="1:6" ht="14.4">
      <c r="A124" s="60"/>
      <c r="B124" s="60" t="s">
        <v>600</v>
      </c>
      <c r="C124" s="60"/>
      <c r="D124" s="303">
        <v>1</v>
      </c>
      <c r="E124" s="60"/>
      <c r="F124" s="303">
        <v>1</v>
      </c>
    </row>
    <row r="125" spans="1:6" ht="14.4">
      <c r="A125" s="60"/>
      <c r="B125" s="60" t="s">
        <v>3380</v>
      </c>
      <c r="C125" s="60"/>
      <c r="D125" s="60"/>
      <c r="E125" s="303">
        <v>1</v>
      </c>
      <c r="F125" s="303">
        <v>1</v>
      </c>
    </row>
    <row r="126" spans="1:6" ht="14.4">
      <c r="A126" s="60"/>
      <c r="B126" s="60" t="s">
        <v>4948</v>
      </c>
      <c r="C126" s="303">
        <v>1</v>
      </c>
      <c r="D126" s="303">
        <v>1</v>
      </c>
      <c r="E126" s="303">
        <v>1</v>
      </c>
      <c r="F126" s="303">
        <v>3</v>
      </c>
    </row>
    <row r="127" spans="1:6" ht="14.4">
      <c r="A127" s="60"/>
      <c r="B127" s="60" t="s">
        <v>1466</v>
      </c>
      <c r="C127" s="60"/>
      <c r="D127" s="60"/>
      <c r="E127" s="303">
        <v>1</v>
      </c>
      <c r="F127" s="303">
        <v>1</v>
      </c>
    </row>
    <row r="128" spans="1:6" ht="14.4">
      <c r="A128" s="60"/>
      <c r="B128" s="60" t="s">
        <v>2385</v>
      </c>
      <c r="C128" s="60"/>
      <c r="D128" s="60"/>
      <c r="E128" s="303">
        <v>1</v>
      </c>
      <c r="F128" s="303">
        <v>1</v>
      </c>
    </row>
    <row r="129" spans="1:6" ht="14.4">
      <c r="A129" s="60"/>
      <c r="B129" s="60" t="s">
        <v>4949</v>
      </c>
      <c r="C129" s="303">
        <v>1</v>
      </c>
      <c r="D129" s="60"/>
      <c r="E129" s="60"/>
      <c r="F129" s="303">
        <v>1</v>
      </c>
    </row>
    <row r="130" spans="1:6" ht="14.4">
      <c r="A130" s="60"/>
      <c r="B130" s="60" t="s">
        <v>4950</v>
      </c>
      <c r="C130" s="60"/>
      <c r="D130" s="303">
        <v>1</v>
      </c>
      <c r="E130" s="60"/>
      <c r="F130" s="303">
        <v>1</v>
      </c>
    </row>
    <row r="131" spans="1:6" ht="14.4">
      <c r="A131" s="60"/>
      <c r="B131" s="60" t="s">
        <v>982</v>
      </c>
      <c r="C131" s="303">
        <v>1</v>
      </c>
      <c r="D131" s="303">
        <v>2</v>
      </c>
      <c r="E131" s="60"/>
      <c r="F131" s="303">
        <v>3</v>
      </c>
    </row>
    <row r="132" spans="1:6" ht="14.4">
      <c r="A132" s="60"/>
      <c r="B132" s="60" t="s">
        <v>4951</v>
      </c>
      <c r="C132" s="303">
        <v>1</v>
      </c>
      <c r="D132" s="60"/>
      <c r="E132" s="60"/>
      <c r="F132" s="303">
        <v>1</v>
      </c>
    </row>
    <row r="133" spans="1:6" ht="14.4">
      <c r="A133" s="60"/>
      <c r="B133" s="60" t="s">
        <v>2429</v>
      </c>
      <c r="C133" s="303">
        <v>1</v>
      </c>
      <c r="D133" s="60"/>
      <c r="E133" s="60"/>
      <c r="F133" s="303">
        <v>1</v>
      </c>
    </row>
    <row r="134" spans="1:6" ht="14.4">
      <c r="A134" s="60"/>
      <c r="B134" s="60" t="s">
        <v>4952</v>
      </c>
      <c r="C134" s="60"/>
      <c r="D134" s="303">
        <v>1</v>
      </c>
      <c r="E134" s="303">
        <v>1</v>
      </c>
      <c r="F134" s="303">
        <v>2</v>
      </c>
    </row>
    <row r="135" spans="1:6" ht="14.4">
      <c r="A135" s="60"/>
      <c r="B135" s="60" t="s">
        <v>4953</v>
      </c>
      <c r="C135" s="303">
        <v>1</v>
      </c>
      <c r="D135" s="60"/>
      <c r="E135" s="60"/>
      <c r="F135" s="303">
        <v>1</v>
      </c>
    </row>
    <row r="136" spans="1:6" ht="14.4">
      <c r="A136" s="60"/>
      <c r="B136" s="60" t="s">
        <v>1267</v>
      </c>
      <c r="C136" s="60"/>
      <c r="D136" s="60"/>
      <c r="E136" s="303">
        <v>1</v>
      </c>
      <c r="F136" s="303">
        <v>1</v>
      </c>
    </row>
    <row r="137" spans="1:6" ht="14.4">
      <c r="A137" s="60"/>
      <c r="B137" s="60" t="s">
        <v>4954</v>
      </c>
      <c r="C137" s="303">
        <v>1</v>
      </c>
      <c r="D137" s="60"/>
      <c r="E137" s="60"/>
      <c r="F137" s="303">
        <v>1</v>
      </c>
    </row>
    <row r="138" spans="1:6" ht="14.4">
      <c r="A138" s="60"/>
      <c r="B138" s="60" t="s">
        <v>4955</v>
      </c>
      <c r="C138" s="60"/>
      <c r="D138" s="60"/>
      <c r="E138" s="303">
        <v>1</v>
      </c>
      <c r="F138" s="303">
        <v>1</v>
      </c>
    </row>
    <row r="139" spans="1:6" ht="14.4">
      <c r="A139" s="60"/>
      <c r="B139" s="60" t="s">
        <v>2302</v>
      </c>
      <c r="C139" s="303">
        <v>2</v>
      </c>
      <c r="D139" s="60"/>
      <c r="E139" s="60"/>
      <c r="F139" s="303">
        <v>2</v>
      </c>
    </row>
    <row r="140" spans="1:6" ht="14.4">
      <c r="A140" s="60"/>
      <c r="B140" s="60" t="s">
        <v>613</v>
      </c>
      <c r="C140" s="60"/>
      <c r="D140" s="303">
        <v>2</v>
      </c>
      <c r="E140" s="60"/>
      <c r="F140" s="303">
        <v>2</v>
      </c>
    </row>
    <row r="141" spans="1:6" ht="14.4">
      <c r="A141" s="60"/>
      <c r="B141" s="60" t="s">
        <v>4956</v>
      </c>
      <c r="C141" s="303">
        <v>1</v>
      </c>
      <c r="D141" s="60"/>
      <c r="E141" s="60"/>
      <c r="F141" s="303">
        <v>1</v>
      </c>
    </row>
    <row r="142" spans="1:6" ht="14.4">
      <c r="A142" s="60"/>
      <c r="B142" s="60" t="s">
        <v>4957</v>
      </c>
      <c r="C142" s="60"/>
      <c r="D142" s="303">
        <v>1</v>
      </c>
      <c r="E142" s="303">
        <v>1</v>
      </c>
      <c r="F142" s="303">
        <v>2</v>
      </c>
    </row>
    <row r="143" spans="1:6" ht="14.4">
      <c r="A143" s="60"/>
      <c r="B143" s="60" t="s">
        <v>2208</v>
      </c>
      <c r="C143" s="60"/>
      <c r="D143" s="303">
        <v>1</v>
      </c>
      <c r="E143" s="60"/>
      <c r="F143" s="303">
        <v>1</v>
      </c>
    </row>
    <row r="144" spans="1:6" ht="14.4">
      <c r="A144" s="60"/>
      <c r="B144" s="60" t="s">
        <v>4958</v>
      </c>
      <c r="C144" s="303">
        <v>2</v>
      </c>
      <c r="D144" s="60"/>
      <c r="E144" s="60"/>
      <c r="F144" s="303">
        <v>2</v>
      </c>
    </row>
    <row r="145" spans="1:6" ht="14.4">
      <c r="A145" s="60"/>
      <c r="B145" s="60" t="s">
        <v>295</v>
      </c>
      <c r="C145" s="303">
        <v>1</v>
      </c>
      <c r="D145" s="303">
        <v>1</v>
      </c>
      <c r="E145" s="60"/>
      <c r="F145" s="303">
        <v>2</v>
      </c>
    </row>
    <row r="146" spans="1:6" ht="14.4">
      <c r="A146" s="60"/>
      <c r="B146" s="60" t="s">
        <v>360</v>
      </c>
      <c r="C146" s="303">
        <v>1</v>
      </c>
      <c r="D146" s="60"/>
      <c r="E146" s="60"/>
      <c r="F146" s="303">
        <v>1</v>
      </c>
    </row>
    <row r="147" spans="1:6" ht="14.4">
      <c r="A147" s="60"/>
      <c r="B147" s="60" t="s">
        <v>4959</v>
      </c>
      <c r="C147" s="303">
        <v>1</v>
      </c>
      <c r="D147" s="60"/>
      <c r="E147" s="303">
        <v>1</v>
      </c>
      <c r="F147" s="303">
        <v>2</v>
      </c>
    </row>
    <row r="148" spans="1:6" ht="14.4">
      <c r="A148" s="60"/>
      <c r="B148" s="60" t="s">
        <v>706</v>
      </c>
      <c r="C148" s="60"/>
      <c r="D148" s="303">
        <v>1</v>
      </c>
      <c r="E148" s="303">
        <v>1</v>
      </c>
      <c r="F148" s="303">
        <v>2</v>
      </c>
    </row>
    <row r="149" spans="1:6" ht="14.4">
      <c r="A149" s="60"/>
      <c r="B149" s="60" t="s">
        <v>811</v>
      </c>
      <c r="C149" s="60"/>
      <c r="D149" s="60"/>
      <c r="E149" s="303">
        <v>1</v>
      </c>
      <c r="F149" s="303">
        <v>1</v>
      </c>
    </row>
    <row r="150" spans="1:6" ht="14.4">
      <c r="A150" s="60"/>
      <c r="B150" s="60" t="s">
        <v>4960</v>
      </c>
      <c r="C150" s="60"/>
      <c r="D150" s="303">
        <v>2</v>
      </c>
      <c r="E150" s="60"/>
      <c r="F150" s="303">
        <v>2</v>
      </c>
    </row>
    <row r="151" spans="1:6" ht="14.4">
      <c r="A151" s="60"/>
      <c r="B151" s="60" t="s">
        <v>4961</v>
      </c>
      <c r="C151" s="60"/>
      <c r="D151" s="60"/>
      <c r="E151" s="303">
        <v>1</v>
      </c>
      <c r="F151" s="303">
        <v>1</v>
      </c>
    </row>
    <row r="152" spans="1:6" ht="14.4">
      <c r="A152" s="60"/>
      <c r="B152" s="60" t="s">
        <v>1310</v>
      </c>
      <c r="C152" s="60"/>
      <c r="D152" s="303">
        <v>1</v>
      </c>
      <c r="E152" s="60"/>
      <c r="F152" s="303">
        <v>1</v>
      </c>
    </row>
    <row r="153" spans="1:6" ht="14.4">
      <c r="A153" s="60"/>
      <c r="B153" s="60" t="s">
        <v>776</v>
      </c>
      <c r="C153" s="303">
        <v>3</v>
      </c>
      <c r="D153" s="60"/>
      <c r="E153" s="60"/>
      <c r="F153" s="303">
        <v>3</v>
      </c>
    </row>
    <row r="154" spans="1:6" ht="14.4">
      <c r="A154" s="60"/>
      <c r="B154" s="60" t="s">
        <v>4962</v>
      </c>
      <c r="C154" s="303">
        <v>1</v>
      </c>
      <c r="D154" s="60"/>
      <c r="E154" s="60"/>
      <c r="F154" s="303">
        <v>1</v>
      </c>
    </row>
    <row r="155" spans="1:6" ht="14.4">
      <c r="A155" s="60"/>
      <c r="B155" s="60" t="s">
        <v>299</v>
      </c>
      <c r="C155" s="60"/>
      <c r="D155" s="60"/>
      <c r="E155" s="303">
        <v>2</v>
      </c>
      <c r="F155" s="303">
        <v>2</v>
      </c>
    </row>
    <row r="156" spans="1:6" ht="14.4">
      <c r="A156" s="60"/>
      <c r="B156" s="60" t="s">
        <v>471</v>
      </c>
      <c r="C156" s="60"/>
      <c r="D156" s="303">
        <v>2</v>
      </c>
      <c r="E156" s="303">
        <v>1</v>
      </c>
      <c r="F156" s="303">
        <v>3</v>
      </c>
    </row>
    <row r="157" spans="1:6" ht="14.4">
      <c r="A157" s="60"/>
      <c r="B157" s="60" t="s">
        <v>4963</v>
      </c>
      <c r="C157" s="60"/>
      <c r="D157" s="60"/>
      <c r="E157" s="303">
        <v>1</v>
      </c>
      <c r="F157" s="303">
        <v>1</v>
      </c>
    </row>
    <row r="158" spans="1:6" ht="14.4">
      <c r="A158" s="60"/>
      <c r="B158" s="60" t="s">
        <v>560</v>
      </c>
      <c r="C158" s="60"/>
      <c r="D158" s="303">
        <v>1</v>
      </c>
      <c r="E158" s="60"/>
      <c r="F158" s="303">
        <v>1</v>
      </c>
    </row>
    <row r="159" spans="1:6" ht="14.4">
      <c r="A159" s="60"/>
      <c r="B159" s="60" t="s">
        <v>241</v>
      </c>
      <c r="C159" s="60"/>
      <c r="D159" s="60"/>
      <c r="E159" s="303">
        <v>1</v>
      </c>
      <c r="F159" s="303">
        <v>1</v>
      </c>
    </row>
    <row r="160" spans="1:6" ht="14.4">
      <c r="A160" s="60"/>
      <c r="B160" s="60" t="s">
        <v>4964</v>
      </c>
      <c r="C160" s="60"/>
      <c r="D160" s="303">
        <v>1</v>
      </c>
      <c r="E160" s="60"/>
      <c r="F160" s="303">
        <v>1</v>
      </c>
    </row>
    <row r="161" spans="1:6" ht="14.4">
      <c r="A161" s="60"/>
      <c r="B161" s="60" t="s">
        <v>4965</v>
      </c>
      <c r="C161" s="303">
        <v>1</v>
      </c>
      <c r="D161" s="60"/>
      <c r="E161" s="303">
        <v>1</v>
      </c>
      <c r="F161" s="303">
        <v>2</v>
      </c>
    </row>
    <row r="162" spans="1:6" ht="14.4">
      <c r="A162" s="60" t="s">
        <v>4966</v>
      </c>
      <c r="B162" s="60" t="s">
        <v>4967</v>
      </c>
      <c r="C162" s="303">
        <v>1</v>
      </c>
      <c r="D162" s="60"/>
      <c r="E162" s="60"/>
      <c r="F162" s="303">
        <v>1</v>
      </c>
    </row>
    <row r="163" spans="1:6" ht="14.4">
      <c r="A163" s="60"/>
      <c r="B163" s="60" t="s">
        <v>4968</v>
      </c>
      <c r="C163" s="303">
        <v>1</v>
      </c>
      <c r="D163" s="60"/>
      <c r="E163" s="60"/>
      <c r="F163" s="303">
        <v>1</v>
      </c>
    </row>
    <row r="164" spans="1:6" ht="14.4">
      <c r="A164" s="60"/>
      <c r="B164" s="60" t="s">
        <v>4969</v>
      </c>
      <c r="C164" s="60"/>
      <c r="D164" s="60"/>
      <c r="E164" s="303">
        <v>1</v>
      </c>
      <c r="F164" s="303">
        <v>1</v>
      </c>
    </row>
    <row r="165" spans="1:6" ht="14.4">
      <c r="A165" s="60"/>
      <c r="B165" s="60" t="s">
        <v>4970</v>
      </c>
      <c r="C165" s="60"/>
      <c r="D165" s="303">
        <v>1</v>
      </c>
      <c r="E165" s="60"/>
      <c r="F165" s="303">
        <v>1</v>
      </c>
    </row>
    <row r="166" spans="1:6" ht="14.4">
      <c r="A166" s="60"/>
      <c r="B166" s="60" t="s">
        <v>1614</v>
      </c>
      <c r="C166" s="303">
        <v>1</v>
      </c>
      <c r="D166" s="60"/>
      <c r="E166" s="60"/>
      <c r="F166" s="303">
        <v>1</v>
      </c>
    </row>
    <row r="167" spans="1:6" ht="14.4">
      <c r="A167" s="60"/>
      <c r="B167" s="60" t="s">
        <v>4432</v>
      </c>
      <c r="C167" s="303">
        <v>1</v>
      </c>
      <c r="D167" s="60"/>
      <c r="E167" s="60"/>
      <c r="F167" s="303">
        <v>1</v>
      </c>
    </row>
    <row r="168" spans="1:6" ht="14.4">
      <c r="A168" s="60" t="s">
        <v>4971</v>
      </c>
      <c r="B168" s="60" t="s">
        <v>4972</v>
      </c>
      <c r="C168" s="303">
        <v>1</v>
      </c>
      <c r="D168" s="60"/>
      <c r="E168" s="60"/>
      <c r="F168" s="303">
        <v>1</v>
      </c>
    </row>
    <row r="169" spans="1:6" ht="14.4">
      <c r="A169" s="60"/>
      <c r="B169" s="60" t="s">
        <v>4973</v>
      </c>
      <c r="C169" s="303">
        <v>1</v>
      </c>
      <c r="D169" s="60"/>
      <c r="E169" s="303">
        <v>1</v>
      </c>
      <c r="F169" s="303">
        <v>2</v>
      </c>
    </row>
    <row r="170" spans="1:6" ht="14.4">
      <c r="A170" s="60"/>
      <c r="B170" s="60" t="s">
        <v>4974</v>
      </c>
      <c r="C170" s="303">
        <v>1</v>
      </c>
      <c r="D170" s="60"/>
      <c r="E170" s="60"/>
      <c r="F170" s="303">
        <v>1</v>
      </c>
    </row>
    <row r="171" spans="1:6" ht="14.4">
      <c r="A171" s="60"/>
      <c r="B171" s="60" t="s">
        <v>4975</v>
      </c>
      <c r="C171" s="303">
        <v>1</v>
      </c>
      <c r="D171" s="60"/>
      <c r="E171" s="60"/>
      <c r="F171" s="303">
        <v>1</v>
      </c>
    </row>
    <row r="172" spans="1:6" ht="14.4">
      <c r="A172" s="60"/>
      <c r="B172" s="60" t="s">
        <v>4976</v>
      </c>
      <c r="C172" s="60"/>
      <c r="D172" s="303">
        <v>1</v>
      </c>
      <c r="E172" s="60"/>
      <c r="F172" s="303">
        <v>1</v>
      </c>
    </row>
    <row r="173" spans="1:6" ht="14.4">
      <c r="A173" s="60"/>
      <c r="B173" s="60" t="s">
        <v>4977</v>
      </c>
      <c r="C173" s="303">
        <v>1</v>
      </c>
      <c r="D173" s="60"/>
      <c r="E173" s="60"/>
      <c r="F173" s="303">
        <v>1</v>
      </c>
    </row>
    <row r="174" spans="1:6" ht="14.4">
      <c r="A174" s="60" t="s">
        <v>4978</v>
      </c>
      <c r="B174" s="60" t="s">
        <v>4979</v>
      </c>
      <c r="C174" s="60"/>
      <c r="D174" s="303">
        <v>1</v>
      </c>
      <c r="E174" s="60"/>
      <c r="F174" s="303">
        <v>1</v>
      </c>
    </row>
    <row r="175" spans="1:6" ht="14.4">
      <c r="A175" s="60"/>
      <c r="B175" s="60" t="s">
        <v>4980</v>
      </c>
      <c r="C175" s="303">
        <v>2</v>
      </c>
      <c r="D175" s="60"/>
      <c r="E175" s="303">
        <v>1</v>
      </c>
      <c r="F175" s="303">
        <v>3</v>
      </c>
    </row>
    <row r="176" spans="1:6" ht="14.4">
      <c r="A176" s="60"/>
      <c r="B176" s="60" t="s">
        <v>4981</v>
      </c>
      <c r="C176" s="60"/>
      <c r="D176" s="60"/>
      <c r="E176" s="303">
        <v>1</v>
      </c>
      <c r="F176" s="303">
        <v>1</v>
      </c>
    </row>
    <row r="177" spans="1:6" ht="14.4">
      <c r="A177" s="60"/>
      <c r="B177" s="60" t="s">
        <v>1020</v>
      </c>
      <c r="C177" s="303">
        <v>1</v>
      </c>
      <c r="D177" s="60"/>
      <c r="E177" s="60"/>
      <c r="F177" s="303">
        <v>1</v>
      </c>
    </row>
    <row r="178" spans="1:6" ht="14.4">
      <c r="A178" s="60"/>
      <c r="B178" s="60" t="s">
        <v>4982</v>
      </c>
      <c r="C178" s="60"/>
      <c r="D178" s="60"/>
      <c r="E178" s="303">
        <v>1</v>
      </c>
      <c r="F178" s="303">
        <v>1</v>
      </c>
    </row>
    <row r="179" spans="1:6" ht="14.4">
      <c r="A179" s="60"/>
      <c r="B179" s="60" t="s">
        <v>1901</v>
      </c>
      <c r="C179" s="303">
        <v>1</v>
      </c>
      <c r="D179" s="60"/>
      <c r="E179" s="303">
        <v>1</v>
      </c>
      <c r="F179" s="303">
        <v>2</v>
      </c>
    </row>
    <row r="180" spans="1:6" ht="14.4">
      <c r="A180" s="60"/>
      <c r="B180" s="60" t="s">
        <v>1596</v>
      </c>
      <c r="C180" s="303">
        <v>1</v>
      </c>
      <c r="D180" s="60"/>
      <c r="E180" s="303">
        <v>1</v>
      </c>
      <c r="F180" s="303">
        <v>2</v>
      </c>
    </row>
    <row r="181" spans="1:6" ht="14.4">
      <c r="A181" s="60"/>
      <c r="B181" s="60" t="s">
        <v>1889</v>
      </c>
      <c r="C181" s="60"/>
      <c r="D181" s="303">
        <v>1</v>
      </c>
      <c r="E181" s="303">
        <v>1</v>
      </c>
      <c r="F181" s="303">
        <v>2</v>
      </c>
    </row>
    <row r="182" spans="1:6" ht="14.4">
      <c r="A182" s="60"/>
      <c r="B182" s="60" t="s">
        <v>4983</v>
      </c>
      <c r="C182" s="303">
        <v>1</v>
      </c>
      <c r="D182" s="60"/>
      <c r="E182" s="60"/>
      <c r="F182" s="303">
        <v>1</v>
      </c>
    </row>
    <row r="183" spans="1:6" ht="14.4">
      <c r="A183" s="60"/>
      <c r="B183" s="60" t="s">
        <v>4984</v>
      </c>
      <c r="C183" s="60"/>
      <c r="D183" s="60"/>
      <c r="E183" s="303">
        <v>1</v>
      </c>
      <c r="F183" s="303">
        <v>1</v>
      </c>
    </row>
    <row r="184" spans="1:6" ht="14.4">
      <c r="A184" s="60" t="s">
        <v>4985</v>
      </c>
      <c r="B184" s="60" t="s">
        <v>4986</v>
      </c>
      <c r="C184" s="60"/>
      <c r="D184" s="60"/>
      <c r="E184" s="303">
        <v>1</v>
      </c>
      <c r="F184" s="303">
        <v>1</v>
      </c>
    </row>
    <row r="185" spans="1:6" ht="14.4">
      <c r="A185" s="60"/>
      <c r="B185" s="60" t="s">
        <v>4987</v>
      </c>
      <c r="C185" s="60"/>
      <c r="D185" s="60"/>
      <c r="E185" s="303">
        <v>1</v>
      </c>
      <c r="F185" s="303">
        <v>1</v>
      </c>
    </row>
    <row r="186" spans="1:6" ht="14.4">
      <c r="A186" s="60"/>
      <c r="B186" s="60" t="s">
        <v>4988</v>
      </c>
      <c r="C186" s="60"/>
      <c r="D186" s="60"/>
      <c r="E186" s="303">
        <v>1</v>
      </c>
      <c r="F186" s="303">
        <v>1</v>
      </c>
    </row>
    <row r="187" spans="1:6" ht="14.4">
      <c r="A187" s="60"/>
      <c r="B187" s="60" t="s">
        <v>4989</v>
      </c>
      <c r="C187" s="60"/>
      <c r="D187" s="303">
        <v>1</v>
      </c>
      <c r="E187" s="303">
        <v>1</v>
      </c>
      <c r="F187" s="303">
        <v>2</v>
      </c>
    </row>
    <row r="188" spans="1:6" ht="14.4">
      <c r="A188" s="60"/>
      <c r="B188" s="60" t="s">
        <v>4990</v>
      </c>
      <c r="C188" s="60"/>
      <c r="D188" s="303">
        <v>1</v>
      </c>
      <c r="E188" s="60"/>
      <c r="F188" s="303">
        <v>1</v>
      </c>
    </row>
    <row r="189" spans="1:6" ht="14.4">
      <c r="A189" s="60"/>
      <c r="B189" s="60" t="s">
        <v>4991</v>
      </c>
      <c r="C189" s="60"/>
      <c r="D189" s="303">
        <v>1</v>
      </c>
      <c r="E189" s="303">
        <v>1</v>
      </c>
      <c r="F189" s="303">
        <v>2</v>
      </c>
    </row>
    <row r="190" spans="1:6" ht="14.4">
      <c r="A190" s="60"/>
      <c r="B190" s="60" t="s">
        <v>4992</v>
      </c>
      <c r="C190" s="60"/>
      <c r="D190" s="303">
        <v>1</v>
      </c>
      <c r="E190" s="60"/>
      <c r="F190" s="303">
        <v>1</v>
      </c>
    </row>
    <row r="191" spans="1:6" ht="14.4">
      <c r="A191" s="60"/>
      <c r="B191" s="60" t="s">
        <v>1881</v>
      </c>
      <c r="C191" s="60"/>
      <c r="D191" s="60"/>
      <c r="E191" s="303">
        <v>1</v>
      </c>
      <c r="F191" s="303">
        <v>1</v>
      </c>
    </row>
    <row r="192" spans="1:6" ht="14.4">
      <c r="A192" s="60"/>
      <c r="B192" s="60" t="s">
        <v>4993</v>
      </c>
      <c r="C192" s="303">
        <v>1</v>
      </c>
      <c r="D192" s="60"/>
      <c r="E192" s="60"/>
      <c r="F192" s="303">
        <v>1</v>
      </c>
    </row>
    <row r="193" spans="1:6" ht="14.4">
      <c r="A193" s="60" t="s">
        <v>4994</v>
      </c>
      <c r="B193" s="60" t="s">
        <v>4995</v>
      </c>
      <c r="C193" s="60"/>
      <c r="D193" s="60"/>
      <c r="E193" s="303">
        <v>1</v>
      </c>
      <c r="F193" s="303">
        <v>1</v>
      </c>
    </row>
    <row r="194" spans="1:6" ht="14.4">
      <c r="A194" s="60"/>
      <c r="B194" s="60" t="s">
        <v>4996</v>
      </c>
      <c r="C194" s="303">
        <v>1</v>
      </c>
      <c r="D194" s="60"/>
      <c r="E194" s="60"/>
      <c r="F194" s="303">
        <v>1</v>
      </c>
    </row>
    <row r="195" spans="1:6" ht="14.4">
      <c r="A195" s="60"/>
      <c r="B195" s="60" t="s">
        <v>4997</v>
      </c>
      <c r="C195" s="60"/>
      <c r="D195" s="303">
        <v>1</v>
      </c>
      <c r="E195" s="303">
        <v>1</v>
      </c>
      <c r="F195" s="303">
        <v>2</v>
      </c>
    </row>
    <row r="196" spans="1:6" ht="14.4">
      <c r="A196" s="60"/>
      <c r="B196" s="60" t="s">
        <v>2334</v>
      </c>
      <c r="C196" s="60"/>
      <c r="D196" s="303">
        <v>1</v>
      </c>
      <c r="E196" s="60"/>
      <c r="F196" s="303">
        <v>1</v>
      </c>
    </row>
    <row r="197" spans="1:6" ht="14.4">
      <c r="A197" s="60"/>
      <c r="B197" s="60" t="s">
        <v>4915</v>
      </c>
      <c r="C197" s="303">
        <v>2</v>
      </c>
      <c r="D197" s="60"/>
      <c r="E197" s="303">
        <v>1</v>
      </c>
      <c r="F197" s="303">
        <v>3</v>
      </c>
    </row>
    <row r="198" spans="1:6" ht="14.4">
      <c r="A198" s="60" t="s">
        <v>504</v>
      </c>
      <c r="B198" s="60" t="s">
        <v>4998</v>
      </c>
      <c r="C198" s="303">
        <v>1</v>
      </c>
      <c r="D198" s="60"/>
      <c r="E198" s="60"/>
      <c r="F198" s="303">
        <v>1</v>
      </c>
    </row>
    <row r="199" spans="1:6" ht="14.4">
      <c r="A199" s="60"/>
      <c r="B199" s="60" t="s">
        <v>1264</v>
      </c>
      <c r="C199" s="60"/>
      <c r="D199" s="60"/>
      <c r="E199" s="303">
        <v>1</v>
      </c>
      <c r="F199" s="303">
        <v>1</v>
      </c>
    </row>
    <row r="200" spans="1:6" ht="14.4">
      <c r="A200" s="60"/>
      <c r="B200" s="60" t="s">
        <v>4999</v>
      </c>
      <c r="C200" s="303">
        <v>1</v>
      </c>
      <c r="D200" s="60"/>
      <c r="E200" s="60"/>
      <c r="F200" s="303">
        <v>1</v>
      </c>
    </row>
    <row r="201" spans="1:6" ht="14.4">
      <c r="A201" s="60"/>
      <c r="B201" s="60" t="s">
        <v>3922</v>
      </c>
      <c r="C201" s="303">
        <v>1</v>
      </c>
      <c r="D201" s="60"/>
      <c r="E201" s="60"/>
      <c r="F201" s="303">
        <v>1</v>
      </c>
    </row>
    <row r="202" spans="1:6" ht="14.4">
      <c r="A202" s="60"/>
      <c r="B202" s="60" t="s">
        <v>5000</v>
      </c>
      <c r="C202" s="303">
        <v>1</v>
      </c>
      <c r="D202" s="60"/>
      <c r="E202" s="60"/>
      <c r="F202" s="303">
        <v>1</v>
      </c>
    </row>
    <row r="203" spans="1:6" ht="14.4">
      <c r="A203" s="60"/>
      <c r="B203" s="60" t="s">
        <v>5001</v>
      </c>
      <c r="C203" s="303">
        <v>1</v>
      </c>
      <c r="D203" s="60"/>
      <c r="E203" s="60"/>
      <c r="F203" s="303">
        <v>1</v>
      </c>
    </row>
    <row r="204" spans="1:6" ht="14.4">
      <c r="A204" s="60"/>
      <c r="B204" s="60" t="s">
        <v>5002</v>
      </c>
      <c r="C204" s="303">
        <v>1</v>
      </c>
      <c r="D204" s="60"/>
      <c r="E204" s="60"/>
      <c r="F204" s="303">
        <v>1</v>
      </c>
    </row>
    <row r="205" spans="1:6" ht="14.4">
      <c r="A205" s="60"/>
      <c r="B205" s="60" t="s">
        <v>5003</v>
      </c>
      <c r="C205" s="303">
        <v>1</v>
      </c>
      <c r="D205" s="60"/>
      <c r="E205" s="303">
        <v>1</v>
      </c>
      <c r="F205" s="303">
        <v>2</v>
      </c>
    </row>
    <row r="206" spans="1:6" ht="14.4">
      <c r="A206" s="60"/>
      <c r="B206" s="60" t="s">
        <v>1399</v>
      </c>
      <c r="C206" s="60"/>
      <c r="D206" s="303">
        <v>1</v>
      </c>
      <c r="E206" s="60"/>
      <c r="F206" s="303">
        <v>1</v>
      </c>
    </row>
    <row r="207" spans="1:6" ht="14.4">
      <c r="A207" s="60"/>
      <c r="B207" s="60" t="s">
        <v>5004</v>
      </c>
      <c r="C207" s="303">
        <v>1</v>
      </c>
      <c r="D207" s="60"/>
      <c r="E207" s="60"/>
      <c r="F207" s="303">
        <v>1</v>
      </c>
    </row>
    <row r="208" spans="1:6" ht="14.4">
      <c r="A208" s="60"/>
      <c r="B208" s="60" t="s">
        <v>5005</v>
      </c>
      <c r="C208" s="303">
        <v>1</v>
      </c>
      <c r="D208" s="60"/>
      <c r="E208" s="60"/>
      <c r="F208" s="303">
        <v>1</v>
      </c>
    </row>
    <row r="209" spans="1:6" ht="14.4">
      <c r="A209" s="60"/>
      <c r="B209" s="60" t="s">
        <v>5006</v>
      </c>
      <c r="C209" s="303">
        <v>1</v>
      </c>
      <c r="D209" s="303">
        <v>1</v>
      </c>
      <c r="E209" s="60"/>
      <c r="F209" s="303">
        <v>2</v>
      </c>
    </row>
    <row r="210" spans="1:6" ht="14.4">
      <c r="A210" s="60"/>
      <c r="B210" s="60" t="s">
        <v>5007</v>
      </c>
      <c r="C210" s="303">
        <v>2</v>
      </c>
      <c r="D210" s="60"/>
      <c r="E210" s="60"/>
      <c r="F210" s="303">
        <v>2</v>
      </c>
    </row>
    <row r="211" spans="1:6" ht="14.4">
      <c r="A211" s="60" t="s">
        <v>5008</v>
      </c>
      <c r="B211" s="60" t="s">
        <v>5009</v>
      </c>
      <c r="C211" s="303">
        <v>1</v>
      </c>
      <c r="D211" s="60"/>
      <c r="E211" s="60"/>
      <c r="F211" s="303">
        <v>1</v>
      </c>
    </row>
    <row r="212" spans="1:6" ht="14.4">
      <c r="A212" s="60"/>
      <c r="B212" s="60" t="s">
        <v>40</v>
      </c>
      <c r="C212" s="303">
        <v>1</v>
      </c>
      <c r="D212" s="60"/>
      <c r="E212" s="60"/>
      <c r="F212" s="303">
        <v>1</v>
      </c>
    </row>
    <row r="213" spans="1:6" ht="14.4">
      <c r="A213" s="60"/>
      <c r="B213" s="60" t="s">
        <v>1434</v>
      </c>
      <c r="C213" s="303">
        <v>1</v>
      </c>
      <c r="D213" s="60"/>
      <c r="E213" s="60"/>
      <c r="F213" s="303">
        <v>1</v>
      </c>
    </row>
    <row r="214" spans="1:6" ht="14.4">
      <c r="A214" s="60"/>
      <c r="B214" s="60" t="s">
        <v>5010</v>
      </c>
      <c r="C214" s="60"/>
      <c r="D214" s="60"/>
      <c r="E214" s="303">
        <v>1</v>
      </c>
      <c r="F214" s="303">
        <v>1</v>
      </c>
    </row>
    <row r="215" spans="1:6" ht="14.4">
      <c r="A215" s="60"/>
      <c r="B215" s="60" t="s">
        <v>5011</v>
      </c>
      <c r="C215" s="303">
        <v>1</v>
      </c>
      <c r="D215" s="60"/>
      <c r="E215" s="303">
        <v>1</v>
      </c>
      <c r="F215" s="303">
        <v>2</v>
      </c>
    </row>
    <row r="216" spans="1:6" ht="14.4">
      <c r="A216" s="60"/>
      <c r="B216" s="60" t="s">
        <v>5012</v>
      </c>
      <c r="C216" s="303">
        <v>1</v>
      </c>
      <c r="D216" s="60"/>
      <c r="E216" s="60"/>
      <c r="F216" s="303">
        <v>1</v>
      </c>
    </row>
    <row r="217" spans="1:6" ht="14.4">
      <c r="A217" s="60"/>
      <c r="B217" s="60" t="s">
        <v>1242</v>
      </c>
      <c r="C217" s="303">
        <v>1</v>
      </c>
      <c r="D217" s="60"/>
      <c r="E217" s="60"/>
      <c r="F217" s="303">
        <v>1</v>
      </c>
    </row>
    <row r="218" spans="1:6" ht="14.4">
      <c r="A218" s="60" t="s">
        <v>5013</v>
      </c>
      <c r="B218" s="60" t="s">
        <v>3799</v>
      </c>
      <c r="C218" s="303">
        <v>1</v>
      </c>
      <c r="D218" s="60"/>
      <c r="E218" s="60"/>
      <c r="F218" s="303">
        <v>1</v>
      </c>
    </row>
    <row r="219" spans="1:6" ht="14.4">
      <c r="A219" s="60"/>
      <c r="B219" s="60" t="s">
        <v>5014</v>
      </c>
      <c r="C219" s="60"/>
      <c r="D219" s="60"/>
      <c r="E219" s="303">
        <v>1</v>
      </c>
      <c r="F219" s="303">
        <v>1</v>
      </c>
    </row>
    <row r="220" spans="1:6" ht="14.4">
      <c r="A220" s="60"/>
      <c r="B220" s="60" t="s">
        <v>180</v>
      </c>
      <c r="C220" s="60"/>
      <c r="D220" s="303">
        <v>1</v>
      </c>
      <c r="E220" s="60"/>
      <c r="F220" s="303">
        <v>1</v>
      </c>
    </row>
    <row r="221" spans="1:6" ht="14.4">
      <c r="A221" s="60"/>
      <c r="B221" s="60" t="s">
        <v>2243</v>
      </c>
      <c r="C221" s="303">
        <v>1</v>
      </c>
      <c r="D221" s="60"/>
      <c r="E221" s="60"/>
      <c r="F221" s="303">
        <v>1</v>
      </c>
    </row>
    <row r="222" spans="1:6" ht="14.4">
      <c r="A222" s="60"/>
      <c r="B222" s="60" t="s">
        <v>5015</v>
      </c>
      <c r="C222" s="303">
        <v>1</v>
      </c>
      <c r="D222" s="60"/>
      <c r="E222" s="60"/>
      <c r="F222" s="303">
        <v>1</v>
      </c>
    </row>
    <row r="223" spans="1:6" ht="14.4">
      <c r="A223" s="60"/>
      <c r="B223" s="60" t="s">
        <v>5016</v>
      </c>
      <c r="C223" s="60"/>
      <c r="D223" s="60"/>
      <c r="E223" s="303">
        <v>1</v>
      </c>
      <c r="F223" s="303">
        <v>1</v>
      </c>
    </row>
    <row r="224" spans="1:6" ht="14.4">
      <c r="A224" s="60"/>
      <c r="B224" s="60" t="s">
        <v>5017</v>
      </c>
      <c r="C224" s="60"/>
      <c r="D224" s="303">
        <v>1</v>
      </c>
      <c r="E224" s="60"/>
      <c r="F224" s="303">
        <v>1</v>
      </c>
    </row>
    <row r="225" spans="1:6" ht="14.4">
      <c r="A225" s="60"/>
      <c r="B225" s="60" t="s">
        <v>1418</v>
      </c>
      <c r="C225" s="303">
        <v>1</v>
      </c>
      <c r="D225" s="60"/>
      <c r="E225" s="60"/>
      <c r="F225" s="303">
        <v>1</v>
      </c>
    </row>
    <row r="226" spans="1:6" ht="14.4">
      <c r="A226" s="60"/>
      <c r="B226" s="60" t="s">
        <v>4554</v>
      </c>
      <c r="C226" s="60"/>
      <c r="D226" s="303">
        <v>1</v>
      </c>
      <c r="E226" s="60"/>
      <c r="F226" s="303">
        <v>1</v>
      </c>
    </row>
    <row r="227" spans="1:6" ht="14.4">
      <c r="A227" s="60"/>
      <c r="B227" s="60" t="s">
        <v>5018</v>
      </c>
      <c r="C227" s="60"/>
      <c r="D227" s="60"/>
      <c r="E227" s="303">
        <v>1</v>
      </c>
      <c r="F227" s="303">
        <v>1</v>
      </c>
    </row>
    <row r="228" spans="1:6" ht="14.4">
      <c r="A228" s="60"/>
      <c r="B228" s="60" t="s">
        <v>5019</v>
      </c>
      <c r="C228" s="303">
        <v>1</v>
      </c>
      <c r="D228" s="60"/>
      <c r="E228" s="60"/>
      <c r="F228" s="303">
        <v>1</v>
      </c>
    </row>
    <row r="229" spans="1:6" ht="14.4">
      <c r="A229" s="60"/>
      <c r="B229" s="60" t="s">
        <v>4915</v>
      </c>
      <c r="C229" s="60"/>
      <c r="D229" s="60"/>
      <c r="E229" s="303">
        <v>1</v>
      </c>
      <c r="F229" s="303">
        <v>1</v>
      </c>
    </row>
    <row r="230" spans="1:6" ht="14.4">
      <c r="A230" s="60" t="s">
        <v>5020</v>
      </c>
      <c r="B230" s="60" t="s">
        <v>5021</v>
      </c>
      <c r="C230" s="60"/>
      <c r="D230" s="60"/>
      <c r="E230" s="303">
        <v>1</v>
      </c>
      <c r="F230" s="303">
        <v>1</v>
      </c>
    </row>
    <row r="231" spans="1:6" ht="14.4">
      <c r="A231" s="60"/>
      <c r="B231" s="60" t="s">
        <v>2180</v>
      </c>
      <c r="C231" s="60"/>
      <c r="D231" s="60"/>
      <c r="E231" s="303">
        <v>1</v>
      </c>
      <c r="F231" s="303">
        <v>1</v>
      </c>
    </row>
    <row r="232" spans="1:6" ht="14.4">
      <c r="A232" s="60"/>
      <c r="B232" s="60" t="s">
        <v>2114</v>
      </c>
      <c r="C232" s="60"/>
      <c r="D232" s="303">
        <v>1</v>
      </c>
      <c r="E232" s="60"/>
      <c r="F232" s="303">
        <v>1</v>
      </c>
    </row>
    <row r="233" spans="1:6" ht="14.4">
      <c r="A233" s="60"/>
      <c r="B233" s="60" t="s">
        <v>5022</v>
      </c>
      <c r="C233" s="303">
        <v>1</v>
      </c>
      <c r="D233" s="60"/>
      <c r="E233" s="303">
        <v>1</v>
      </c>
      <c r="F233" s="303">
        <v>2</v>
      </c>
    </row>
    <row r="234" spans="1:6" ht="14.4">
      <c r="A234" s="60"/>
      <c r="B234" s="60" t="s">
        <v>5023</v>
      </c>
      <c r="C234" s="60"/>
      <c r="D234" s="303">
        <v>1</v>
      </c>
      <c r="E234" s="60"/>
      <c r="F234" s="303">
        <v>1</v>
      </c>
    </row>
    <row r="235" spans="1:6" ht="14.4">
      <c r="A235" s="60"/>
      <c r="B235" s="60" t="s">
        <v>2480</v>
      </c>
      <c r="C235" s="303">
        <v>2</v>
      </c>
      <c r="D235" s="60"/>
      <c r="E235" s="60"/>
      <c r="F235" s="303">
        <v>2</v>
      </c>
    </row>
    <row r="236" spans="1:6" ht="14.4">
      <c r="A236" s="60"/>
      <c r="B236" s="60" t="s">
        <v>5024</v>
      </c>
      <c r="C236" s="60"/>
      <c r="D236" s="60"/>
      <c r="E236" s="303">
        <v>1</v>
      </c>
      <c r="F236" s="303">
        <v>1</v>
      </c>
    </row>
    <row r="237" spans="1:6" ht="14.4">
      <c r="A237" s="60"/>
      <c r="B237" s="60" t="s">
        <v>2211</v>
      </c>
      <c r="C237" s="60"/>
      <c r="D237" s="60"/>
      <c r="E237" s="303">
        <v>2</v>
      </c>
      <c r="F237" s="303">
        <v>2</v>
      </c>
    </row>
    <row r="238" spans="1:6" ht="14.4">
      <c r="A238" s="60"/>
      <c r="B238" s="60" t="s">
        <v>5025</v>
      </c>
      <c r="C238" s="60"/>
      <c r="D238" s="60"/>
      <c r="E238" s="303">
        <v>1</v>
      </c>
      <c r="F238" s="303">
        <v>1</v>
      </c>
    </row>
    <row r="239" spans="1:6" ht="14.4">
      <c r="A239" s="60"/>
      <c r="B239" s="60" t="s">
        <v>5026</v>
      </c>
      <c r="C239" s="60"/>
      <c r="D239" s="60"/>
      <c r="E239" s="303">
        <v>1</v>
      </c>
      <c r="F239" s="303">
        <v>1</v>
      </c>
    </row>
    <row r="240" spans="1:6" ht="14.4">
      <c r="A240" s="60"/>
      <c r="B240" s="60" t="s">
        <v>4962</v>
      </c>
      <c r="C240" s="60"/>
      <c r="D240" s="60"/>
      <c r="E240" s="303">
        <v>1</v>
      </c>
      <c r="F240" s="303">
        <v>1</v>
      </c>
    </row>
    <row r="241" spans="1:6" ht="14.4">
      <c r="A241" s="60"/>
      <c r="B241" s="60" t="s">
        <v>1851</v>
      </c>
      <c r="C241" s="303">
        <v>1</v>
      </c>
      <c r="D241" s="303">
        <v>1</v>
      </c>
      <c r="E241" s="303">
        <v>2</v>
      </c>
      <c r="F241" s="303">
        <v>4</v>
      </c>
    </row>
    <row r="242" spans="1:6" ht="14.4">
      <c r="A242" s="60"/>
      <c r="B242" s="60" t="s">
        <v>5027</v>
      </c>
      <c r="C242" s="60"/>
      <c r="D242" s="303">
        <v>1</v>
      </c>
      <c r="E242" s="60"/>
      <c r="F242" s="303">
        <v>1</v>
      </c>
    </row>
    <row r="243" spans="1:6" ht="14.4">
      <c r="A243" s="60"/>
      <c r="B243" s="60" t="s">
        <v>3552</v>
      </c>
      <c r="C243" s="60"/>
      <c r="D243" s="303">
        <v>1</v>
      </c>
      <c r="E243" s="60"/>
      <c r="F243" s="303">
        <v>1</v>
      </c>
    </row>
    <row r="244" spans="1:6" ht="14.4">
      <c r="A244" s="60"/>
      <c r="B244" s="60" t="s">
        <v>4742</v>
      </c>
      <c r="C244" s="60"/>
      <c r="D244" s="60"/>
      <c r="E244" s="303">
        <v>1</v>
      </c>
      <c r="F244" s="303">
        <v>1</v>
      </c>
    </row>
    <row r="245" spans="1:6" ht="14.4">
      <c r="A245" s="60"/>
      <c r="B245" s="60" t="s">
        <v>5028</v>
      </c>
      <c r="C245" s="303">
        <v>2</v>
      </c>
      <c r="D245" s="60"/>
      <c r="E245" s="303">
        <v>1</v>
      </c>
      <c r="F245" s="303">
        <v>3</v>
      </c>
    </row>
    <row r="246" spans="1:6" ht="14.4">
      <c r="A246" s="60"/>
      <c r="B246" s="60" t="s">
        <v>5029</v>
      </c>
      <c r="C246" s="60"/>
      <c r="D246" s="60"/>
      <c r="E246" s="303">
        <v>1</v>
      </c>
      <c r="F246" s="303">
        <v>1</v>
      </c>
    </row>
    <row r="247" spans="1:6" ht="14.4">
      <c r="A247" s="60" t="s">
        <v>5030</v>
      </c>
      <c r="B247" s="60" t="s">
        <v>2126</v>
      </c>
      <c r="C247" s="60"/>
      <c r="D247" s="60"/>
      <c r="E247" s="303">
        <v>2</v>
      </c>
      <c r="F247" s="303">
        <v>2</v>
      </c>
    </row>
    <row r="248" spans="1:6" ht="14.4">
      <c r="A248" s="60"/>
      <c r="B248" s="60" t="s">
        <v>1854</v>
      </c>
      <c r="C248" s="303">
        <v>1</v>
      </c>
      <c r="D248" s="60"/>
      <c r="E248" s="303">
        <v>1</v>
      </c>
      <c r="F248" s="303">
        <v>2</v>
      </c>
    </row>
    <row r="249" spans="1:6" ht="14.4">
      <c r="A249" s="60"/>
      <c r="B249" s="60" t="s">
        <v>5031</v>
      </c>
      <c r="C249" s="303">
        <v>1</v>
      </c>
      <c r="D249" s="60"/>
      <c r="E249" s="60"/>
      <c r="F249" s="303">
        <v>1</v>
      </c>
    </row>
    <row r="250" spans="1:6" ht="14.4">
      <c r="A250" s="60"/>
      <c r="B250" s="60" t="s">
        <v>1860</v>
      </c>
      <c r="C250" s="60"/>
      <c r="D250" s="60"/>
      <c r="E250" s="303">
        <v>2</v>
      </c>
      <c r="F250" s="303">
        <v>2</v>
      </c>
    </row>
    <row r="251" spans="1:6" ht="14.4">
      <c r="A251" s="60"/>
      <c r="B251" s="60" t="s">
        <v>5032</v>
      </c>
      <c r="C251" s="60"/>
      <c r="D251" s="60"/>
      <c r="E251" s="303">
        <v>1</v>
      </c>
      <c r="F251" s="303">
        <v>1</v>
      </c>
    </row>
    <row r="252" spans="1:6" ht="14.4">
      <c r="A252" s="60"/>
      <c r="B252" s="60" t="s">
        <v>5033</v>
      </c>
      <c r="C252" s="60"/>
      <c r="D252" s="60"/>
      <c r="E252" s="303">
        <v>2</v>
      </c>
      <c r="F252" s="303">
        <v>2</v>
      </c>
    </row>
    <row r="253" spans="1:6" ht="14.4">
      <c r="A253" s="60"/>
      <c r="B253" s="60" t="s">
        <v>5034</v>
      </c>
      <c r="C253" s="303">
        <v>1</v>
      </c>
      <c r="D253" s="60"/>
      <c r="E253" s="60"/>
      <c r="F253" s="303">
        <v>1</v>
      </c>
    </row>
    <row r="254" spans="1:6" ht="14.4">
      <c r="A254" s="60"/>
      <c r="B254" s="60" t="s">
        <v>5035</v>
      </c>
      <c r="C254" s="303">
        <v>1</v>
      </c>
      <c r="D254" s="60"/>
      <c r="E254" s="303">
        <v>1</v>
      </c>
      <c r="F254" s="303">
        <v>2</v>
      </c>
    </row>
    <row r="255" spans="1:6" ht="14.4">
      <c r="A255" s="60"/>
      <c r="B255" s="60" t="s">
        <v>5036</v>
      </c>
      <c r="C255" s="60"/>
      <c r="D255" s="60"/>
      <c r="E255" s="303">
        <v>1</v>
      </c>
      <c r="F255" s="303">
        <v>1</v>
      </c>
    </row>
    <row r="256" spans="1:6" ht="14.4">
      <c r="A256" s="60"/>
      <c r="B256" s="60" t="s">
        <v>4874</v>
      </c>
      <c r="C256" s="60"/>
      <c r="D256" s="303">
        <v>1</v>
      </c>
      <c r="E256" s="60"/>
      <c r="F256" s="303">
        <v>1</v>
      </c>
    </row>
    <row r="257" spans="1:6" ht="14.4">
      <c r="A257" s="60"/>
      <c r="B257" s="60" t="s">
        <v>5037</v>
      </c>
      <c r="C257" s="60"/>
      <c r="D257" s="303">
        <v>1</v>
      </c>
      <c r="E257" s="60"/>
      <c r="F257" s="303">
        <v>1</v>
      </c>
    </row>
    <row r="258" spans="1:6" ht="14.4">
      <c r="A258" s="60"/>
      <c r="B258" s="60" t="s">
        <v>1907</v>
      </c>
      <c r="C258" s="60"/>
      <c r="D258" s="60"/>
      <c r="E258" s="303">
        <v>2</v>
      </c>
      <c r="F258" s="303">
        <v>2</v>
      </c>
    </row>
    <row r="259" spans="1:6" ht="14.4">
      <c r="A259" s="60"/>
      <c r="B259" s="60" t="s">
        <v>5038</v>
      </c>
      <c r="C259" s="303">
        <v>1</v>
      </c>
      <c r="D259" s="60"/>
      <c r="E259" s="60"/>
      <c r="F259" s="303">
        <v>1</v>
      </c>
    </row>
    <row r="260" spans="1:6" ht="14.4">
      <c r="A260" s="60"/>
      <c r="B260" s="60" t="s">
        <v>1305</v>
      </c>
      <c r="C260" s="60"/>
      <c r="D260" s="303">
        <v>1</v>
      </c>
      <c r="E260" s="60"/>
      <c r="F260" s="303">
        <v>1</v>
      </c>
    </row>
    <row r="261" spans="1:6" ht="14.4">
      <c r="A261" s="60"/>
      <c r="B261" s="60" t="s">
        <v>5039</v>
      </c>
      <c r="C261" s="60"/>
      <c r="D261" s="303">
        <v>1</v>
      </c>
      <c r="E261" s="303">
        <v>1</v>
      </c>
      <c r="F261" s="303">
        <v>2</v>
      </c>
    </row>
    <row r="262" spans="1:6" ht="14.4">
      <c r="A262" s="60"/>
      <c r="B262" s="60" t="s">
        <v>5040</v>
      </c>
      <c r="C262" s="303">
        <v>1</v>
      </c>
      <c r="D262" s="60"/>
      <c r="E262" s="60"/>
      <c r="F262" s="303">
        <v>1</v>
      </c>
    </row>
    <row r="263" spans="1:6" ht="14.4">
      <c r="A263" s="60"/>
      <c r="B263" s="60" t="s">
        <v>5041</v>
      </c>
      <c r="C263" s="303">
        <v>2</v>
      </c>
      <c r="D263" s="60"/>
      <c r="E263" s="303">
        <v>1</v>
      </c>
      <c r="F263" s="303">
        <v>3</v>
      </c>
    </row>
    <row r="264" spans="1:6" ht="14.4">
      <c r="A264" s="60"/>
      <c r="B264" s="60" t="s">
        <v>965</v>
      </c>
      <c r="C264" s="303">
        <v>1</v>
      </c>
      <c r="D264" s="60"/>
      <c r="E264" s="60"/>
      <c r="F264" s="303">
        <v>1</v>
      </c>
    </row>
    <row r="265" spans="1:6" ht="14.4">
      <c r="A265" s="60"/>
      <c r="B265" s="60" t="s">
        <v>5042</v>
      </c>
      <c r="C265" s="303">
        <v>1</v>
      </c>
      <c r="D265" s="60"/>
      <c r="E265" s="60"/>
      <c r="F265" s="303">
        <v>1</v>
      </c>
    </row>
    <row r="266" spans="1:6" ht="14.4">
      <c r="A266" s="60"/>
      <c r="B266" s="60" t="s">
        <v>1915</v>
      </c>
      <c r="C266" s="60"/>
      <c r="D266" s="303">
        <v>1</v>
      </c>
      <c r="E266" s="60"/>
      <c r="F266" s="303">
        <v>1</v>
      </c>
    </row>
    <row r="267" spans="1:6" ht="14.4">
      <c r="A267" s="60"/>
      <c r="B267" s="60" t="s">
        <v>1866</v>
      </c>
      <c r="C267" s="303">
        <v>3</v>
      </c>
      <c r="D267" s="60"/>
      <c r="E267" s="60"/>
      <c r="F267" s="303">
        <v>3</v>
      </c>
    </row>
    <row r="268" spans="1:6" ht="14.4">
      <c r="A268" s="60"/>
      <c r="B268" s="60" t="s">
        <v>1118</v>
      </c>
      <c r="C268" s="303">
        <v>1</v>
      </c>
      <c r="D268" s="60"/>
      <c r="E268" s="303">
        <v>1</v>
      </c>
      <c r="F268" s="303">
        <v>2</v>
      </c>
    </row>
    <row r="269" spans="1:6" ht="14.4">
      <c r="A269" s="60"/>
      <c r="B269" s="60" t="s">
        <v>1053</v>
      </c>
      <c r="C269" s="60"/>
      <c r="D269" s="60"/>
      <c r="E269" s="303">
        <v>1</v>
      </c>
      <c r="F269" s="303">
        <v>1</v>
      </c>
    </row>
    <row r="270" spans="1:6" ht="14.4">
      <c r="A270" s="60" t="s">
        <v>5043</v>
      </c>
      <c r="B270" s="60" t="s">
        <v>5044</v>
      </c>
      <c r="C270" s="303">
        <v>1</v>
      </c>
      <c r="D270" s="60"/>
      <c r="E270" s="60"/>
      <c r="F270" s="303">
        <v>1</v>
      </c>
    </row>
    <row r="271" spans="1:6" ht="14.4">
      <c r="A271" s="60"/>
      <c r="B271" s="60" t="s">
        <v>5045</v>
      </c>
      <c r="C271" s="303">
        <v>1</v>
      </c>
      <c r="D271" s="60"/>
      <c r="E271" s="60"/>
      <c r="F271" s="303">
        <v>1</v>
      </c>
    </row>
    <row r="272" spans="1:6" ht="14.4">
      <c r="A272" s="60"/>
      <c r="B272" s="60" t="s">
        <v>2395</v>
      </c>
      <c r="C272" s="303">
        <v>1</v>
      </c>
      <c r="D272" s="303">
        <v>1</v>
      </c>
      <c r="E272" s="60"/>
      <c r="F272" s="303">
        <v>2</v>
      </c>
    </row>
    <row r="273" spans="1:6" ht="14.4">
      <c r="A273" s="60"/>
      <c r="B273" s="60" t="s">
        <v>5046</v>
      </c>
      <c r="C273" s="303">
        <v>1</v>
      </c>
      <c r="D273" s="60"/>
      <c r="E273" s="60"/>
      <c r="F273" s="303">
        <v>1</v>
      </c>
    </row>
    <row r="274" spans="1:6" ht="14.4">
      <c r="A274" s="60"/>
      <c r="B274" s="60" t="s">
        <v>5047</v>
      </c>
      <c r="C274" s="303">
        <v>1</v>
      </c>
      <c r="D274" s="60"/>
      <c r="E274" s="60"/>
      <c r="F274" s="303">
        <v>1</v>
      </c>
    </row>
    <row r="275" spans="1:6" ht="14.4">
      <c r="A275" s="60"/>
      <c r="B275" s="60" t="s">
        <v>5048</v>
      </c>
      <c r="C275" s="60"/>
      <c r="D275" s="60"/>
      <c r="E275" s="303">
        <v>1</v>
      </c>
      <c r="F275" s="303">
        <v>1</v>
      </c>
    </row>
    <row r="276" spans="1:6" ht="14.4">
      <c r="A276" s="60"/>
      <c r="B276" s="60" t="s">
        <v>1921</v>
      </c>
      <c r="C276" s="60"/>
      <c r="D276" s="60"/>
      <c r="E276" s="303">
        <v>1</v>
      </c>
      <c r="F276" s="303">
        <v>1</v>
      </c>
    </row>
    <row r="277" spans="1:6" ht="14.4">
      <c r="A277" s="60"/>
      <c r="B277" s="60" t="s">
        <v>2114</v>
      </c>
      <c r="C277" s="60"/>
      <c r="D277" s="60"/>
      <c r="E277" s="303">
        <v>1</v>
      </c>
      <c r="F277" s="303">
        <v>1</v>
      </c>
    </row>
    <row r="278" spans="1:6" ht="14.4">
      <c r="A278" s="60"/>
      <c r="B278" s="60" t="s">
        <v>1814</v>
      </c>
      <c r="C278" s="60"/>
      <c r="D278" s="60"/>
      <c r="E278" s="303">
        <v>1</v>
      </c>
      <c r="F278" s="303">
        <v>1</v>
      </c>
    </row>
    <row r="279" spans="1:6" ht="14.4">
      <c r="A279" s="60"/>
      <c r="B279" s="60" t="s">
        <v>5049</v>
      </c>
      <c r="C279" s="60"/>
      <c r="D279" s="60"/>
      <c r="E279" s="303">
        <v>1</v>
      </c>
      <c r="F279" s="303">
        <v>1</v>
      </c>
    </row>
    <row r="280" spans="1:6" ht="14.4">
      <c r="A280" s="60"/>
      <c r="B280" s="60" t="s">
        <v>746</v>
      </c>
      <c r="C280" s="60"/>
      <c r="D280" s="60"/>
      <c r="E280" s="303">
        <v>1</v>
      </c>
      <c r="F280" s="303">
        <v>1</v>
      </c>
    </row>
    <row r="281" spans="1:6" ht="14.4">
      <c r="A281" s="60"/>
      <c r="B281" s="60" t="s">
        <v>1924</v>
      </c>
      <c r="C281" s="60"/>
      <c r="D281" s="60"/>
      <c r="E281" s="303">
        <v>1</v>
      </c>
      <c r="F281" s="303">
        <v>1</v>
      </c>
    </row>
    <row r="282" spans="1:6" ht="14.4">
      <c r="A282" s="60"/>
      <c r="B282" s="60" t="s">
        <v>1872</v>
      </c>
      <c r="C282" s="60"/>
      <c r="D282" s="303">
        <v>1</v>
      </c>
      <c r="E282" s="60"/>
      <c r="F282" s="303">
        <v>1</v>
      </c>
    </row>
    <row r="283" spans="1:6" ht="14.4">
      <c r="A283" s="60"/>
      <c r="B283" s="60" t="s">
        <v>1623</v>
      </c>
      <c r="C283" s="60"/>
      <c r="D283" s="60"/>
      <c r="E283" s="303">
        <v>1</v>
      </c>
      <c r="F283" s="303">
        <v>1</v>
      </c>
    </row>
    <row r="284" spans="1:6" ht="14.4">
      <c r="A284" s="60"/>
      <c r="B284" s="60" t="s">
        <v>5050</v>
      </c>
      <c r="C284" s="60"/>
      <c r="D284" s="60"/>
      <c r="E284" s="303">
        <v>1</v>
      </c>
      <c r="F284" s="303">
        <v>1</v>
      </c>
    </row>
    <row r="285" spans="1:6" ht="14.4">
      <c r="A285" s="60" t="s">
        <v>5051</v>
      </c>
      <c r="B285" s="60" t="s">
        <v>5052</v>
      </c>
      <c r="C285" s="60"/>
      <c r="D285" s="60"/>
      <c r="E285" s="303">
        <v>1</v>
      </c>
      <c r="F285" s="303">
        <v>1</v>
      </c>
    </row>
    <row r="286" spans="1:6" ht="14.4">
      <c r="A286" s="60"/>
      <c r="B286" s="60" t="s">
        <v>5053</v>
      </c>
      <c r="C286" s="60"/>
      <c r="D286" s="60"/>
      <c r="E286" s="303">
        <v>1</v>
      </c>
      <c r="F286" s="303">
        <v>1</v>
      </c>
    </row>
    <row r="287" spans="1:6" ht="14.4">
      <c r="A287" s="60"/>
      <c r="B287" s="60" t="s">
        <v>5054</v>
      </c>
      <c r="C287" s="60"/>
      <c r="D287" s="60"/>
      <c r="E287" s="303">
        <v>1</v>
      </c>
      <c r="F287" s="303">
        <v>1</v>
      </c>
    </row>
    <row r="288" spans="1:6" ht="14.4">
      <c r="A288" s="60"/>
      <c r="B288" s="60" t="s">
        <v>1807</v>
      </c>
      <c r="C288" s="303">
        <v>1</v>
      </c>
      <c r="D288" s="60"/>
      <c r="E288" s="60"/>
      <c r="F288" s="303">
        <v>1</v>
      </c>
    </row>
    <row r="289" spans="1:6" ht="14.4">
      <c r="A289" s="60"/>
      <c r="B289" s="60" t="s">
        <v>5055</v>
      </c>
      <c r="C289" s="60"/>
      <c r="D289" s="60"/>
      <c r="E289" s="303">
        <v>1</v>
      </c>
      <c r="F289" s="303">
        <v>1</v>
      </c>
    </row>
    <row r="290" spans="1:6" ht="14.4">
      <c r="A290" s="60"/>
      <c r="B290" s="60" t="s">
        <v>2390</v>
      </c>
      <c r="C290" s="60"/>
      <c r="D290" s="303">
        <v>1</v>
      </c>
      <c r="E290" s="303">
        <v>1</v>
      </c>
      <c r="F290" s="303">
        <v>2</v>
      </c>
    </row>
    <row r="291" spans="1:6" ht="14.4">
      <c r="A291" s="60"/>
      <c r="B291" s="60" t="s">
        <v>5056</v>
      </c>
      <c r="C291" s="303">
        <v>1</v>
      </c>
      <c r="D291" s="60"/>
      <c r="E291" s="60"/>
      <c r="F291" s="303">
        <v>1</v>
      </c>
    </row>
    <row r="292" spans="1:6" ht="14.4">
      <c r="A292" s="60"/>
      <c r="B292" s="60" t="s">
        <v>1809</v>
      </c>
      <c r="C292" s="60"/>
      <c r="D292" s="303">
        <v>1</v>
      </c>
      <c r="E292" s="60"/>
      <c r="F292" s="303">
        <v>1</v>
      </c>
    </row>
    <row r="293" spans="1:6" ht="14.4">
      <c r="A293" s="60"/>
      <c r="B293" s="60" t="s">
        <v>5057</v>
      </c>
      <c r="C293" s="303">
        <v>1</v>
      </c>
      <c r="D293" s="60"/>
      <c r="E293" s="60"/>
      <c r="F293" s="303">
        <v>1</v>
      </c>
    </row>
    <row r="294" spans="1:6" ht="14.4">
      <c r="A294" s="60"/>
      <c r="B294" s="60" t="s">
        <v>3714</v>
      </c>
      <c r="C294" s="60"/>
      <c r="D294" s="303">
        <v>1</v>
      </c>
      <c r="E294" s="60"/>
      <c r="F294" s="303">
        <v>1</v>
      </c>
    </row>
    <row r="295" spans="1:6" ht="14.4">
      <c r="A295" s="60"/>
      <c r="B295" s="60" t="s">
        <v>4600</v>
      </c>
      <c r="C295" s="60"/>
      <c r="D295" s="303">
        <v>1</v>
      </c>
      <c r="E295" s="60"/>
      <c r="F295" s="303">
        <v>1</v>
      </c>
    </row>
    <row r="296" spans="1:6" ht="14.4">
      <c r="A296" s="60"/>
      <c r="B296" s="60" t="s">
        <v>1804</v>
      </c>
      <c r="C296" s="303">
        <v>1</v>
      </c>
      <c r="D296" s="303">
        <v>1</v>
      </c>
      <c r="E296" s="60"/>
      <c r="F296" s="303">
        <v>2</v>
      </c>
    </row>
    <row r="297" spans="1:6" ht="14.4">
      <c r="A297" s="60"/>
      <c r="B297" s="60" t="s">
        <v>5058</v>
      </c>
      <c r="C297" s="60"/>
      <c r="D297" s="303">
        <v>1</v>
      </c>
      <c r="E297" s="303">
        <v>1</v>
      </c>
      <c r="F297" s="303">
        <v>2</v>
      </c>
    </row>
    <row r="298" spans="1:6" ht="14.4">
      <c r="A298" s="60"/>
      <c r="B298" s="60" t="s">
        <v>449</v>
      </c>
      <c r="C298" s="60"/>
      <c r="D298" s="303">
        <v>1</v>
      </c>
      <c r="E298" s="60"/>
      <c r="F298" s="303">
        <v>1</v>
      </c>
    </row>
    <row r="299" spans="1:6" ht="14.4">
      <c r="A299" s="60"/>
      <c r="B299" s="60" t="s">
        <v>5059</v>
      </c>
      <c r="C299" s="60"/>
      <c r="D299" s="303">
        <v>1</v>
      </c>
      <c r="E299" s="303">
        <v>2</v>
      </c>
      <c r="F299" s="303">
        <v>3</v>
      </c>
    </row>
    <row r="300" spans="1:6" ht="14.4">
      <c r="A300" s="60"/>
      <c r="B300" s="60" t="s">
        <v>1912</v>
      </c>
      <c r="C300" s="60"/>
      <c r="D300" s="60"/>
      <c r="E300" s="303">
        <v>1</v>
      </c>
      <c r="F300" s="303">
        <v>1</v>
      </c>
    </row>
    <row r="301" spans="1:6" ht="14.4">
      <c r="A301" s="60"/>
      <c r="B301" s="60" t="s">
        <v>5060</v>
      </c>
      <c r="C301" s="60"/>
      <c r="D301" s="60"/>
      <c r="E301" s="303">
        <v>2</v>
      </c>
      <c r="F301" s="303">
        <v>2</v>
      </c>
    </row>
    <row r="302" spans="1:6" ht="14.4">
      <c r="A302" s="60"/>
      <c r="B302" s="60" t="s">
        <v>1797</v>
      </c>
      <c r="C302" s="60"/>
      <c r="D302" s="303">
        <v>2</v>
      </c>
      <c r="E302" s="60"/>
      <c r="F302" s="303">
        <v>2</v>
      </c>
    </row>
    <row r="303" spans="1:6" ht="14.4">
      <c r="A303" s="60"/>
      <c r="B303" s="60" t="s">
        <v>2235</v>
      </c>
      <c r="C303" s="60"/>
      <c r="D303" s="303">
        <v>2</v>
      </c>
      <c r="E303" s="60"/>
      <c r="F303" s="303">
        <v>2</v>
      </c>
    </row>
    <row r="304" spans="1:6" ht="14.4">
      <c r="A304" s="60"/>
      <c r="B304" s="60" t="s">
        <v>1824</v>
      </c>
      <c r="C304" s="303">
        <v>1</v>
      </c>
      <c r="D304" s="60"/>
      <c r="E304" s="60"/>
      <c r="F304" s="303">
        <v>1</v>
      </c>
    </row>
    <row r="305" spans="1:6" ht="14.4">
      <c r="A305" s="60"/>
      <c r="B305" s="60" t="s">
        <v>5061</v>
      </c>
      <c r="C305" s="60"/>
      <c r="D305" s="60"/>
      <c r="E305" s="303">
        <v>1</v>
      </c>
      <c r="F305" s="303">
        <v>1</v>
      </c>
    </row>
    <row r="306" spans="1:6" ht="14.4">
      <c r="A306" s="60"/>
      <c r="B306" s="60" t="s">
        <v>5062</v>
      </c>
      <c r="C306" s="60"/>
      <c r="D306" s="60"/>
      <c r="E306" s="303">
        <v>1</v>
      </c>
      <c r="F306" s="303">
        <v>1</v>
      </c>
    </row>
    <row r="307" spans="1:6" ht="14.4">
      <c r="A307" s="60"/>
      <c r="B307" s="60" t="s">
        <v>5063</v>
      </c>
      <c r="C307" s="60"/>
      <c r="D307" s="60"/>
      <c r="E307" s="303">
        <v>1</v>
      </c>
      <c r="F307" s="303">
        <v>1</v>
      </c>
    </row>
    <row r="308" spans="1:6" ht="14.4">
      <c r="A308" s="60"/>
      <c r="B308" s="60" t="s">
        <v>3699</v>
      </c>
      <c r="C308" s="60"/>
      <c r="D308" s="60"/>
      <c r="E308" s="303">
        <v>1</v>
      </c>
      <c r="F308" s="303">
        <v>1</v>
      </c>
    </row>
    <row r="309" spans="1:6" ht="14.4">
      <c r="A309" s="60"/>
      <c r="B309" s="60" t="s">
        <v>5064</v>
      </c>
      <c r="C309" s="303">
        <v>1</v>
      </c>
      <c r="D309" s="60"/>
      <c r="E309" s="60"/>
      <c r="F309" s="303">
        <v>1</v>
      </c>
    </row>
    <row r="310" spans="1:6" ht="14.4">
      <c r="A310" s="60"/>
      <c r="B310" s="60" t="s">
        <v>5065</v>
      </c>
      <c r="C310" s="60"/>
      <c r="D310" s="303">
        <v>1</v>
      </c>
      <c r="E310" s="60"/>
      <c r="F310" s="303">
        <v>1</v>
      </c>
    </row>
    <row r="311" spans="1:6" ht="14.4">
      <c r="A311" s="60"/>
      <c r="B311" s="60" t="s">
        <v>4915</v>
      </c>
      <c r="C311" s="303">
        <v>4</v>
      </c>
      <c r="D311" s="60"/>
      <c r="E311" s="303">
        <v>1</v>
      </c>
      <c r="F311" s="303">
        <v>5</v>
      </c>
    </row>
    <row r="312" spans="1:6" ht="14.4">
      <c r="A312" s="60" t="s">
        <v>5066</v>
      </c>
      <c r="B312" s="60" t="s">
        <v>2058</v>
      </c>
      <c r="C312" s="303">
        <v>1</v>
      </c>
      <c r="D312" s="60"/>
      <c r="E312" s="303">
        <v>1</v>
      </c>
      <c r="F312" s="303">
        <v>2</v>
      </c>
    </row>
    <row r="313" spans="1:6" ht="14.4">
      <c r="A313" s="60"/>
      <c r="B313" s="60" t="s">
        <v>5067</v>
      </c>
      <c r="C313" s="303">
        <v>1</v>
      </c>
      <c r="D313" s="60"/>
      <c r="E313" s="303">
        <v>1</v>
      </c>
      <c r="F313" s="303">
        <v>2</v>
      </c>
    </row>
    <row r="314" spans="1:6" ht="14.4">
      <c r="A314" s="60"/>
      <c r="B314" s="60" t="s">
        <v>2102</v>
      </c>
      <c r="C314" s="303">
        <v>2</v>
      </c>
      <c r="D314" s="60"/>
      <c r="E314" s="60"/>
      <c r="F314" s="303">
        <v>2</v>
      </c>
    </row>
    <row r="315" spans="1:6" ht="14.4">
      <c r="A315" s="60"/>
      <c r="B315" s="60" t="s">
        <v>2055</v>
      </c>
      <c r="C315" s="60"/>
      <c r="D315" s="303">
        <v>2</v>
      </c>
      <c r="E315" s="60"/>
      <c r="F315" s="303">
        <v>2</v>
      </c>
    </row>
    <row r="316" spans="1:6" ht="14.4">
      <c r="A316" s="60"/>
      <c r="B316" s="60" t="s">
        <v>5068</v>
      </c>
      <c r="C316" s="60"/>
      <c r="D316" s="60"/>
      <c r="E316" s="303">
        <v>1</v>
      </c>
      <c r="F316" s="303">
        <v>1</v>
      </c>
    </row>
    <row r="317" spans="1:6" ht="14.4">
      <c r="A317" s="60"/>
      <c r="B317" s="60" t="s">
        <v>5069</v>
      </c>
      <c r="C317" s="303">
        <v>1</v>
      </c>
      <c r="D317" s="60"/>
      <c r="E317" s="60"/>
      <c r="F317" s="303">
        <v>1</v>
      </c>
    </row>
    <row r="318" spans="1:6" ht="14.4">
      <c r="A318" s="60"/>
      <c r="B318" s="60" t="s">
        <v>2096</v>
      </c>
      <c r="C318" s="303">
        <v>1</v>
      </c>
      <c r="D318" s="60"/>
      <c r="E318" s="60"/>
      <c r="F318" s="303">
        <v>1</v>
      </c>
    </row>
    <row r="319" spans="1:6" ht="14.4">
      <c r="A319" s="60"/>
      <c r="B319" s="60" t="s">
        <v>5070</v>
      </c>
      <c r="C319" s="303">
        <v>1</v>
      </c>
      <c r="D319" s="303">
        <v>1</v>
      </c>
      <c r="E319" s="60"/>
      <c r="F319" s="303">
        <v>2</v>
      </c>
    </row>
    <row r="320" spans="1:6" ht="14.4">
      <c r="A320" s="60"/>
      <c r="B320" s="60" t="s">
        <v>5071</v>
      </c>
      <c r="C320" s="303">
        <v>1</v>
      </c>
      <c r="D320" s="60"/>
      <c r="E320" s="60"/>
      <c r="F320" s="303">
        <v>1</v>
      </c>
    </row>
    <row r="321" spans="1:6" ht="14.4">
      <c r="A321" s="60"/>
      <c r="B321" s="60" t="s">
        <v>2083</v>
      </c>
      <c r="C321" s="60"/>
      <c r="D321" s="60"/>
      <c r="E321" s="303">
        <v>2</v>
      </c>
      <c r="F321" s="303">
        <v>2</v>
      </c>
    </row>
    <row r="322" spans="1:6" ht="14.4">
      <c r="A322" s="60"/>
      <c r="B322" s="60" t="s">
        <v>1305</v>
      </c>
      <c r="C322" s="60"/>
      <c r="D322" s="303">
        <v>1</v>
      </c>
      <c r="E322" s="60"/>
      <c r="F322" s="303">
        <v>1</v>
      </c>
    </row>
    <row r="323" spans="1:6" ht="14.4">
      <c r="A323" s="60"/>
      <c r="B323" s="60" t="s">
        <v>5072</v>
      </c>
      <c r="C323" s="303">
        <v>1</v>
      </c>
      <c r="D323" s="60"/>
      <c r="E323" s="303">
        <v>1</v>
      </c>
      <c r="F323" s="303">
        <v>2</v>
      </c>
    </row>
    <row r="324" spans="1:6" ht="14.4">
      <c r="A324" s="60"/>
      <c r="B324" s="60" t="s">
        <v>5073</v>
      </c>
      <c r="C324" s="303">
        <v>1</v>
      </c>
      <c r="D324" s="60"/>
      <c r="E324" s="60"/>
      <c r="F324" s="303">
        <v>1</v>
      </c>
    </row>
    <row r="325" spans="1:6" ht="14.4">
      <c r="A325" s="60"/>
      <c r="B325" s="60" t="s">
        <v>5074</v>
      </c>
      <c r="C325" s="303">
        <v>1</v>
      </c>
      <c r="D325" s="60"/>
      <c r="E325" s="60"/>
      <c r="F325" s="303">
        <v>1</v>
      </c>
    </row>
    <row r="326" spans="1:6" ht="14.4">
      <c r="A326" s="60"/>
      <c r="B326" s="60" t="s">
        <v>2076</v>
      </c>
      <c r="C326" s="60"/>
      <c r="D326" s="60"/>
      <c r="E326" s="303">
        <v>1</v>
      </c>
      <c r="F326" s="303">
        <v>1</v>
      </c>
    </row>
    <row r="327" spans="1:6" ht="14.4">
      <c r="A327" s="60"/>
      <c r="B327" s="60" t="s">
        <v>433</v>
      </c>
      <c r="C327" s="60"/>
      <c r="D327" s="60"/>
      <c r="E327" s="303">
        <v>1</v>
      </c>
      <c r="F327" s="303">
        <v>1</v>
      </c>
    </row>
    <row r="328" spans="1:6" ht="14.4">
      <c r="A328" s="60"/>
      <c r="B328" s="60" t="s">
        <v>2099</v>
      </c>
      <c r="C328" s="60"/>
      <c r="D328" s="303">
        <v>2</v>
      </c>
      <c r="E328" s="60"/>
      <c r="F328" s="303">
        <v>2</v>
      </c>
    </row>
    <row r="329" spans="1:6" ht="14.4">
      <c r="A329" s="60"/>
      <c r="B329" s="60" t="s">
        <v>5075</v>
      </c>
      <c r="C329" s="303">
        <v>1</v>
      </c>
      <c r="D329" s="60"/>
      <c r="E329" s="60"/>
      <c r="F329" s="303">
        <v>1</v>
      </c>
    </row>
    <row r="330" spans="1:6" ht="14.4">
      <c r="A330" s="60"/>
      <c r="B330" s="60" t="s">
        <v>844</v>
      </c>
      <c r="C330" s="303">
        <v>1</v>
      </c>
      <c r="D330" s="60"/>
      <c r="E330" s="60"/>
      <c r="F330" s="303">
        <v>1</v>
      </c>
    </row>
    <row r="331" spans="1:6" ht="14.4">
      <c r="A331" s="60"/>
      <c r="B331" s="60" t="s">
        <v>4770</v>
      </c>
      <c r="C331" s="60"/>
      <c r="D331" s="303">
        <v>1</v>
      </c>
      <c r="E331" s="60"/>
      <c r="F331" s="303">
        <v>1</v>
      </c>
    </row>
    <row r="332" spans="1:6" ht="14.4">
      <c r="A332" s="60"/>
      <c r="B332" s="60" t="s">
        <v>5076</v>
      </c>
      <c r="C332" s="303">
        <v>1</v>
      </c>
      <c r="D332" s="60"/>
      <c r="E332" s="60"/>
      <c r="F332" s="303">
        <v>1</v>
      </c>
    </row>
    <row r="333" spans="1:6" ht="14.4">
      <c r="A333" s="60"/>
      <c r="B333" s="60" t="s">
        <v>2079</v>
      </c>
      <c r="C333" s="60"/>
      <c r="D333" s="303">
        <v>2</v>
      </c>
      <c r="E333" s="303">
        <v>1</v>
      </c>
      <c r="F333" s="303">
        <v>3</v>
      </c>
    </row>
    <row r="334" spans="1:6" ht="14.4">
      <c r="A334" s="60" t="s">
        <v>5077</v>
      </c>
      <c r="B334" s="60" t="s">
        <v>5078</v>
      </c>
      <c r="C334" s="303">
        <v>1</v>
      </c>
      <c r="D334" s="60"/>
      <c r="E334" s="303">
        <v>2</v>
      </c>
      <c r="F334" s="303">
        <v>3</v>
      </c>
    </row>
    <row r="335" spans="1:6" ht="14.4">
      <c r="A335" s="60"/>
      <c r="B335" s="60" t="s">
        <v>5079</v>
      </c>
      <c r="C335" s="303">
        <v>1</v>
      </c>
      <c r="D335" s="60"/>
      <c r="E335" s="60"/>
      <c r="F335" s="303">
        <v>1</v>
      </c>
    </row>
    <row r="336" spans="1:6" ht="14.4">
      <c r="A336" s="60"/>
      <c r="B336" s="60" t="s">
        <v>501</v>
      </c>
      <c r="C336" s="303">
        <v>1</v>
      </c>
      <c r="D336" s="60"/>
      <c r="E336" s="60"/>
      <c r="F336" s="303">
        <v>1</v>
      </c>
    </row>
    <row r="337" spans="1:6" ht="14.4">
      <c r="A337" s="60"/>
      <c r="B337" s="60" t="s">
        <v>2389</v>
      </c>
      <c r="C337" s="303">
        <v>1</v>
      </c>
      <c r="D337" s="60"/>
      <c r="E337" s="60"/>
      <c r="F337" s="303">
        <v>1</v>
      </c>
    </row>
    <row r="338" spans="1:6" ht="14.4">
      <c r="A338" s="60"/>
      <c r="B338" s="60" t="s">
        <v>5080</v>
      </c>
      <c r="C338" s="303">
        <v>1</v>
      </c>
      <c r="D338" s="60"/>
      <c r="E338" s="60"/>
      <c r="F338" s="303">
        <v>1</v>
      </c>
    </row>
    <row r="339" spans="1:6" ht="14.4">
      <c r="A339" s="60"/>
      <c r="B339" s="60" t="s">
        <v>5081</v>
      </c>
      <c r="C339" s="60"/>
      <c r="D339" s="60"/>
      <c r="E339" s="303">
        <v>1</v>
      </c>
      <c r="F339" s="303">
        <v>1</v>
      </c>
    </row>
    <row r="340" spans="1:6" ht="14.4">
      <c r="A340" s="60"/>
      <c r="B340" s="60" t="s">
        <v>5082</v>
      </c>
      <c r="C340" s="303">
        <v>1</v>
      </c>
      <c r="D340" s="60"/>
      <c r="E340" s="60"/>
      <c r="F340" s="303">
        <v>1</v>
      </c>
    </row>
    <row r="341" spans="1:6" ht="14.4">
      <c r="A341" s="60"/>
      <c r="B341" s="60" t="s">
        <v>5083</v>
      </c>
      <c r="C341" s="60"/>
      <c r="D341" s="60"/>
      <c r="E341" s="303">
        <v>1</v>
      </c>
      <c r="F341" s="303">
        <v>1</v>
      </c>
    </row>
    <row r="342" spans="1:6" ht="14.4">
      <c r="A342" s="60"/>
      <c r="B342" s="60" t="s">
        <v>560</v>
      </c>
      <c r="C342" s="60"/>
      <c r="D342" s="60"/>
      <c r="E342" s="303">
        <v>1</v>
      </c>
      <c r="F342" s="303">
        <v>1</v>
      </c>
    </row>
    <row r="343" spans="1:6" ht="14.4">
      <c r="A343" s="60" t="s">
        <v>5084</v>
      </c>
      <c r="B343" s="60" t="s">
        <v>5085</v>
      </c>
      <c r="C343" s="60"/>
      <c r="D343" s="60"/>
      <c r="E343" s="303">
        <v>1</v>
      </c>
      <c r="F343" s="303">
        <v>1</v>
      </c>
    </row>
    <row r="344" spans="1:6" ht="14.4">
      <c r="A344" s="60"/>
      <c r="B344" s="60" t="s">
        <v>5086</v>
      </c>
      <c r="C344" s="303">
        <v>1</v>
      </c>
      <c r="D344" s="60"/>
      <c r="E344" s="60"/>
      <c r="F344" s="303">
        <v>1</v>
      </c>
    </row>
    <row r="345" spans="1:6" ht="14.4">
      <c r="A345" s="60"/>
      <c r="B345" s="60" t="s">
        <v>5087</v>
      </c>
      <c r="C345" s="60"/>
      <c r="D345" s="60"/>
      <c r="E345" s="303">
        <v>1</v>
      </c>
      <c r="F345" s="303">
        <v>1</v>
      </c>
    </row>
    <row r="346" spans="1:6" ht="14.4">
      <c r="A346" s="60"/>
      <c r="B346" s="60" t="s">
        <v>102</v>
      </c>
      <c r="C346" s="60"/>
      <c r="D346" s="60"/>
      <c r="E346" s="303">
        <v>1</v>
      </c>
      <c r="F346" s="303">
        <v>1</v>
      </c>
    </row>
    <row r="347" spans="1:6" ht="14.4">
      <c r="A347" s="60"/>
      <c r="B347" s="60" t="s">
        <v>5088</v>
      </c>
      <c r="C347" s="60"/>
      <c r="D347" s="303">
        <v>1</v>
      </c>
      <c r="E347" s="303">
        <v>1</v>
      </c>
      <c r="F347" s="303">
        <v>2</v>
      </c>
    </row>
    <row r="348" spans="1:6" ht="14.4">
      <c r="A348" s="60"/>
      <c r="B348" s="60" t="s">
        <v>5089</v>
      </c>
      <c r="C348" s="60"/>
      <c r="D348" s="60"/>
      <c r="E348" s="303">
        <v>1</v>
      </c>
      <c r="F348" s="303">
        <v>1</v>
      </c>
    </row>
    <row r="349" spans="1:6" ht="14.4">
      <c r="A349" s="60"/>
      <c r="B349" s="60" t="s">
        <v>5090</v>
      </c>
      <c r="C349" s="60"/>
      <c r="D349" s="303">
        <v>1</v>
      </c>
      <c r="E349" s="303">
        <v>2</v>
      </c>
      <c r="F349" s="303">
        <v>3</v>
      </c>
    </row>
    <row r="350" spans="1:6" ht="14.4">
      <c r="A350" s="60"/>
      <c r="B350" s="60" t="s">
        <v>5091</v>
      </c>
      <c r="C350" s="303">
        <v>1</v>
      </c>
      <c r="D350" s="60"/>
      <c r="E350" s="303">
        <v>1</v>
      </c>
      <c r="F350" s="303">
        <v>2</v>
      </c>
    </row>
    <row r="351" spans="1:6" ht="14.4">
      <c r="A351" s="60"/>
      <c r="B351" s="60" t="s">
        <v>5092</v>
      </c>
      <c r="C351" s="60"/>
      <c r="D351" s="303">
        <v>1</v>
      </c>
      <c r="E351" s="60"/>
      <c r="F351" s="303">
        <v>1</v>
      </c>
    </row>
    <row r="352" spans="1:6" ht="14.4">
      <c r="A352" s="60"/>
      <c r="B352" s="60" t="s">
        <v>5093</v>
      </c>
      <c r="C352" s="60"/>
      <c r="D352" s="60"/>
      <c r="E352" s="303">
        <v>1</v>
      </c>
      <c r="F352" s="303">
        <v>1</v>
      </c>
    </row>
    <row r="353" spans="1:6" ht="14.4">
      <c r="A353" s="60" t="s">
        <v>5094</v>
      </c>
      <c r="B353" s="60" t="s">
        <v>5095</v>
      </c>
      <c r="C353" s="60"/>
      <c r="D353" s="60"/>
      <c r="E353" s="303">
        <v>2</v>
      </c>
      <c r="F353" s="303">
        <v>2</v>
      </c>
    </row>
    <row r="354" spans="1:6" ht="14.4">
      <c r="A354" s="60"/>
      <c r="B354" s="60" t="s">
        <v>5096</v>
      </c>
      <c r="C354" s="60"/>
      <c r="D354" s="60"/>
      <c r="E354" s="303">
        <v>1</v>
      </c>
      <c r="F354" s="303">
        <v>1</v>
      </c>
    </row>
    <row r="355" spans="1:6" ht="14.4">
      <c r="A355" s="60"/>
      <c r="B355" s="60" t="s">
        <v>1898</v>
      </c>
      <c r="C355" s="60"/>
      <c r="D355" s="60"/>
      <c r="E355" s="303">
        <v>1</v>
      </c>
      <c r="F355" s="303">
        <v>1</v>
      </c>
    </row>
    <row r="356" spans="1:6" ht="14.4">
      <c r="A356" s="60"/>
      <c r="B356" s="60" t="s">
        <v>1830</v>
      </c>
      <c r="C356" s="303">
        <v>1</v>
      </c>
      <c r="D356" s="60"/>
      <c r="E356" s="60"/>
      <c r="F356" s="303">
        <v>1</v>
      </c>
    </row>
    <row r="357" spans="1:6" ht="14.4">
      <c r="A357" s="60"/>
      <c r="B357" s="60" t="s">
        <v>5097</v>
      </c>
      <c r="C357" s="303">
        <v>1</v>
      </c>
      <c r="D357" s="60"/>
      <c r="E357" s="303">
        <v>1</v>
      </c>
      <c r="F357" s="303">
        <v>2</v>
      </c>
    </row>
    <row r="358" spans="1:6" ht="14.4">
      <c r="A358" s="60"/>
      <c r="B358" s="60" t="s">
        <v>5098</v>
      </c>
      <c r="C358" s="60"/>
      <c r="D358" s="60"/>
      <c r="E358" s="303">
        <v>1</v>
      </c>
      <c r="F358" s="303">
        <v>1</v>
      </c>
    </row>
    <row r="359" spans="1:6" ht="14.4">
      <c r="A359" s="60"/>
      <c r="B359" s="60" t="s">
        <v>1822</v>
      </c>
      <c r="C359" s="303">
        <v>1</v>
      </c>
      <c r="D359" s="60"/>
      <c r="E359" s="60"/>
      <c r="F359" s="303">
        <v>1</v>
      </c>
    </row>
    <row r="360" spans="1:6" ht="14.4">
      <c r="A360" s="60"/>
      <c r="B360" s="60" t="s">
        <v>5099</v>
      </c>
      <c r="C360" s="303">
        <v>1</v>
      </c>
      <c r="D360" s="60"/>
      <c r="E360" s="60"/>
      <c r="F360" s="303">
        <v>1</v>
      </c>
    </row>
    <row r="361" spans="1:6" ht="14.4">
      <c r="A361" s="60"/>
      <c r="B361" s="60" t="s">
        <v>1827</v>
      </c>
      <c r="C361" s="303">
        <v>1</v>
      </c>
      <c r="D361" s="60"/>
      <c r="E361" s="60"/>
      <c r="F361" s="303">
        <v>1</v>
      </c>
    </row>
    <row r="362" spans="1:6" ht="14.4">
      <c r="A362" s="60"/>
      <c r="B362" s="60" t="s">
        <v>5100</v>
      </c>
      <c r="C362" s="303">
        <v>1</v>
      </c>
      <c r="D362" s="60"/>
      <c r="E362" s="60"/>
      <c r="F362" s="303">
        <v>1</v>
      </c>
    </row>
    <row r="363" spans="1:6" ht="14.4">
      <c r="A363" s="60"/>
      <c r="B363" s="60" t="s">
        <v>1895</v>
      </c>
      <c r="C363" s="303">
        <v>1</v>
      </c>
      <c r="D363" s="60"/>
      <c r="E363" s="303">
        <v>1</v>
      </c>
      <c r="F363" s="303">
        <v>2</v>
      </c>
    </row>
    <row r="364" spans="1:6" ht="14.4">
      <c r="A364" s="60"/>
      <c r="B364" s="60" t="s">
        <v>4103</v>
      </c>
      <c r="C364" s="60"/>
      <c r="D364" s="303">
        <v>1</v>
      </c>
      <c r="E364" s="60"/>
      <c r="F364" s="303">
        <v>1</v>
      </c>
    </row>
    <row r="365" spans="1:6" ht="14.4">
      <c r="A365" s="60"/>
      <c r="B365" s="60" t="s">
        <v>5101</v>
      </c>
      <c r="C365" s="60"/>
      <c r="D365" s="60"/>
      <c r="E365" s="303">
        <v>1</v>
      </c>
      <c r="F365" s="303">
        <v>1</v>
      </c>
    </row>
    <row r="366" spans="1:6" ht="14.4">
      <c r="A366" s="60"/>
      <c r="B366" s="60" t="s">
        <v>5102</v>
      </c>
      <c r="C366" s="60"/>
      <c r="D366" s="303">
        <v>1</v>
      </c>
      <c r="E366" s="60"/>
      <c r="F366" s="303">
        <v>1</v>
      </c>
    </row>
    <row r="367" spans="1:6" ht="14.4">
      <c r="A367" s="60"/>
      <c r="B367" s="60" t="s">
        <v>5103</v>
      </c>
      <c r="C367" s="60"/>
      <c r="D367" s="60"/>
      <c r="E367" s="303">
        <v>1</v>
      </c>
      <c r="F367" s="303">
        <v>1</v>
      </c>
    </row>
    <row r="368" spans="1:6" ht="14.4">
      <c r="A368" s="60"/>
      <c r="B368" s="60" t="s">
        <v>5104</v>
      </c>
      <c r="C368" s="60"/>
      <c r="D368" s="60"/>
      <c r="E368" s="303">
        <v>1</v>
      </c>
      <c r="F368" s="303">
        <v>1</v>
      </c>
    </row>
    <row r="369" spans="1:6" ht="14.4">
      <c r="A369" s="60" t="s">
        <v>5105</v>
      </c>
      <c r="B369" s="60" t="s">
        <v>5106</v>
      </c>
      <c r="C369" s="303">
        <v>1</v>
      </c>
      <c r="D369" s="60"/>
      <c r="E369" s="60"/>
      <c r="F369" s="303">
        <v>1</v>
      </c>
    </row>
    <row r="370" spans="1:6" ht="14.4">
      <c r="A370" s="60"/>
      <c r="B370" s="60" t="s">
        <v>5107</v>
      </c>
      <c r="C370" s="303">
        <v>1</v>
      </c>
      <c r="D370" s="60"/>
      <c r="E370" s="60"/>
      <c r="F370" s="303">
        <v>1</v>
      </c>
    </row>
    <row r="371" spans="1:6" ht="14.4">
      <c r="A371" s="60"/>
      <c r="B371" s="60" t="s">
        <v>5108</v>
      </c>
      <c r="C371" s="60"/>
      <c r="D371" s="60"/>
      <c r="E371" s="303">
        <v>1</v>
      </c>
      <c r="F371" s="303">
        <v>1</v>
      </c>
    </row>
    <row r="372" spans="1:6" ht="14.4">
      <c r="A372" s="60"/>
      <c r="B372" s="60" t="s">
        <v>5109</v>
      </c>
      <c r="C372" s="60"/>
      <c r="D372" s="60"/>
      <c r="E372" s="303">
        <v>1</v>
      </c>
      <c r="F372" s="303">
        <v>1</v>
      </c>
    </row>
    <row r="373" spans="1:6" ht="14.4">
      <c r="A373" s="60" t="s">
        <v>5110</v>
      </c>
      <c r="B373" s="60" t="s">
        <v>5111</v>
      </c>
      <c r="C373" s="303">
        <v>1</v>
      </c>
      <c r="D373" s="60"/>
      <c r="E373" s="60"/>
      <c r="F373" s="303">
        <v>1</v>
      </c>
    </row>
    <row r="374" spans="1:6" ht="14.4">
      <c r="A374" s="60"/>
      <c r="B374" s="60" t="s">
        <v>5112</v>
      </c>
      <c r="C374" s="60"/>
      <c r="D374" s="60"/>
      <c r="E374" s="303">
        <v>1</v>
      </c>
      <c r="F374" s="303">
        <v>1</v>
      </c>
    </row>
    <row r="375" spans="1:6" ht="14.4">
      <c r="A375" s="60"/>
      <c r="B375" s="60" t="s">
        <v>5113</v>
      </c>
      <c r="C375" s="303">
        <v>1</v>
      </c>
      <c r="D375" s="60"/>
      <c r="E375" s="60"/>
      <c r="F375" s="303">
        <v>1</v>
      </c>
    </row>
    <row r="376" spans="1:6" ht="14.4">
      <c r="A376" s="60"/>
      <c r="B376" s="60" t="s">
        <v>5114</v>
      </c>
      <c r="C376" s="60"/>
      <c r="D376" s="60"/>
      <c r="E376" s="303">
        <v>1</v>
      </c>
      <c r="F376" s="303">
        <v>1</v>
      </c>
    </row>
    <row r="377" spans="1:6" ht="14.4">
      <c r="A377" s="60" t="s">
        <v>5115</v>
      </c>
      <c r="B377" s="60" t="s">
        <v>5116</v>
      </c>
      <c r="C377" s="60"/>
      <c r="D377" s="303">
        <v>1</v>
      </c>
      <c r="E377" s="60"/>
      <c r="F377" s="303">
        <v>1</v>
      </c>
    </row>
    <row r="378" spans="1:6" ht="14.4">
      <c r="A378" s="60"/>
      <c r="B378" s="60" t="s">
        <v>5117</v>
      </c>
      <c r="C378" s="60"/>
      <c r="D378" s="303">
        <v>1</v>
      </c>
      <c r="E378" s="60"/>
      <c r="F378" s="303">
        <v>1</v>
      </c>
    </row>
    <row r="379" spans="1:6" ht="14.4">
      <c r="A379" s="60"/>
      <c r="B379" s="60" t="s">
        <v>5118</v>
      </c>
      <c r="C379" s="303">
        <v>1</v>
      </c>
      <c r="D379" s="60"/>
      <c r="E379" s="60"/>
      <c r="F379" s="303">
        <v>1</v>
      </c>
    </row>
    <row r="380" spans="1:6" ht="14.4">
      <c r="A380" s="60"/>
      <c r="B380" s="60" t="s">
        <v>5119</v>
      </c>
      <c r="C380" s="303">
        <v>1</v>
      </c>
      <c r="D380" s="60"/>
      <c r="E380" s="60"/>
      <c r="F380" s="303">
        <v>1</v>
      </c>
    </row>
    <row r="381" spans="1:6" ht="14.4">
      <c r="A381" s="60"/>
      <c r="B381" s="60" t="s">
        <v>5120</v>
      </c>
      <c r="C381" s="60"/>
      <c r="D381" s="303">
        <v>1</v>
      </c>
      <c r="E381" s="60"/>
      <c r="F381" s="303">
        <v>1</v>
      </c>
    </row>
    <row r="382" spans="1:6" ht="14.4">
      <c r="A382" s="60"/>
      <c r="B382" s="60" t="s">
        <v>5121</v>
      </c>
      <c r="C382" s="303">
        <v>1</v>
      </c>
      <c r="D382" s="60"/>
      <c r="E382" s="60"/>
      <c r="F382" s="303">
        <v>1</v>
      </c>
    </row>
    <row r="383" spans="1:6" ht="14.4">
      <c r="A383" s="60"/>
      <c r="B383" s="60" t="s">
        <v>5122</v>
      </c>
      <c r="C383" s="303">
        <v>1</v>
      </c>
      <c r="D383" s="60"/>
      <c r="E383" s="60"/>
      <c r="F383" s="303">
        <v>1</v>
      </c>
    </row>
    <row r="384" spans="1:6" ht="14.4">
      <c r="A384" s="60"/>
      <c r="B384" s="60" t="s">
        <v>5123</v>
      </c>
      <c r="C384" s="303">
        <v>1</v>
      </c>
      <c r="D384" s="60"/>
      <c r="E384" s="60"/>
      <c r="F384" s="303">
        <v>1</v>
      </c>
    </row>
    <row r="385" spans="1:6" ht="14.4">
      <c r="A385" s="60"/>
      <c r="B385" s="60" t="s">
        <v>5124</v>
      </c>
      <c r="C385" s="303">
        <v>1</v>
      </c>
      <c r="D385" s="60"/>
      <c r="E385" s="60"/>
      <c r="F385" s="303">
        <v>1</v>
      </c>
    </row>
    <row r="386" spans="1:6" ht="14.4">
      <c r="A386" s="60"/>
      <c r="B386" s="60" t="s">
        <v>5125</v>
      </c>
      <c r="C386" s="303">
        <v>1</v>
      </c>
      <c r="D386" s="60"/>
      <c r="E386" s="60"/>
      <c r="F386" s="303">
        <v>1</v>
      </c>
    </row>
    <row r="387" spans="1:6" ht="14.4">
      <c r="A387" s="60"/>
      <c r="B387" s="60" t="s">
        <v>5126</v>
      </c>
      <c r="C387" s="303">
        <v>1</v>
      </c>
      <c r="D387" s="60"/>
      <c r="E387" s="60"/>
      <c r="F387" s="303">
        <v>1</v>
      </c>
    </row>
    <row r="388" spans="1:6" ht="14.4">
      <c r="A388" s="60"/>
      <c r="B388" s="60" t="s">
        <v>5127</v>
      </c>
      <c r="C388" s="303">
        <v>1</v>
      </c>
      <c r="D388" s="60"/>
      <c r="E388" s="60"/>
      <c r="F388" s="303">
        <v>1</v>
      </c>
    </row>
    <row r="389" spans="1:6" ht="14.4">
      <c r="A389" s="60"/>
      <c r="B389" s="60" t="s">
        <v>5128</v>
      </c>
      <c r="C389" s="303">
        <v>1</v>
      </c>
      <c r="D389" s="60"/>
      <c r="E389" s="60"/>
      <c r="F389" s="303">
        <v>1</v>
      </c>
    </row>
    <row r="390" spans="1:6" ht="14.4">
      <c r="A390" s="60" t="s">
        <v>5129</v>
      </c>
      <c r="B390" s="60" t="s">
        <v>5130</v>
      </c>
      <c r="C390" s="60"/>
      <c r="D390" s="60"/>
      <c r="E390" s="303">
        <v>1</v>
      </c>
      <c r="F390" s="303">
        <v>1</v>
      </c>
    </row>
    <row r="391" spans="1:6" ht="14.4">
      <c r="A391" s="60"/>
      <c r="B391" s="60" t="s">
        <v>1953</v>
      </c>
      <c r="C391" s="60"/>
      <c r="D391" s="60"/>
      <c r="E391" s="303">
        <v>1</v>
      </c>
      <c r="F391" s="303">
        <v>1</v>
      </c>
    </row>
    <row r="392" spans="1:6" ht="14.4">
      <c r="A392" s="60"/>
      <c r="B392" s="60" t="s">
        <v>5131</v>
      </c>
      <c r="C392" s="303">
        <v>1</v>
      </c>
      <c r="D392" s="60"/>
      <c r="E392" s="303">
        <v>1</v>
      </c>
      <c r="F392" s="303">
        <v>2</v>
      </c>
    </row>
    <row r="393" spans="1:6" ht="14.4">
      <c r="A393" s="60"/>
      <c r="B393" s="60" t="s">
        <v>5132</v>
      </c>
      <c r="C393" s="60"/>
      <c r="D393" s="60"/>
      <c r="E393" s="303">
        <v>1</v>
      </c>
      <c r="F393" s="303">
        <v>1</v>
      </c>
    </row>
    <row r="394" spans="1:6" ht="14.4">
      <c r="A394" s="60"/>
      <c r="B394" s="60" t="s">
        <v>4872</v>
      </c>
      <c r="C394" s="60"/>
      <c r="D394" s="303">
        <v>2</v>
      </c>
      <c r="E394" s="303">
        <v>1</v>
      </c>
      <c r="F394" s="303">
        <v>3</v>
      </c>
    </row>
    <row r="395" spans="1:6" ht="14.4">
      <c r="A395" s="60"/>
      <c r="B395" s="60" t="s">
        <v>5133</v>
      </c>
      <c r="C395" s="303">
        <v>1</v>
      </c>
      <c r="D395" s="60"/>
      <c r="E395" s="60"/>
      <c r="F395" s="303">
        <v>1</v>
      </c>
    </row>
    <row r="396" spans="1:6" ht="14.4">
      <c r="A396" s="60"/>
      <c r="B396" s="60" t="s">
        <v>727</v>
      </c>
      <c r="C396" s="303">
        <v>1</v>
      </c>
      <c r="D396" s="60"/>
      <c r="E396" s="303">
        <v>1</v>
      </c>
      <c r="F396" s="303">
        <v>2</v>
      </c>
    </row>
    <row r="397" spans="1:6" ht="14.4">
      <c r="A397" s="60"/>
      <c r="B397" s="60" t="s">
        <v>5134</v>
      </c>
      <c r="C397" s="60"/>
      <c r="D397" s="60"/>
      <c r="E397" s="303">
        <v>1</v>
      </c>
      <c r="F397" s="303">
        <v>1</v>
      </c>
    </row>
    <row r="398" spans="1:6" ht="14.4">
      <c r="A398" s="60"/>
      <c r="B398" s="60" t="s">
        <v>5135</v>
      </c>
      <c r="C398" s="303">
        <v>1</v>
      </c>
      <c r="D398" s="60"/>
      <c r="E398" s="303">
        <v>1</v>
      </c>
      <c r="F398" s="303">
        <v>2</v>
      </c>
    </row>
    <row r="399" spans="1:6" ht="14.4">
      <c r="A399" s="60"/>
      <c r="B399" s="60" t="s">
        <v>5136</v>
      </c>
      <c r="C399" s="303">
        <v>1</v>
      </c>
      <c r="D399" s="60"/>
      <c r="E399" s="60"/>
      <c r="F399" s="303">
        <v>1</v>
      </c>
    </row>
    <row r="400" spans="1:6" ht="14.4">
      <c r="A400" s="60"/>
      <c r="B400" s="60" t="s">
        <v>5137</v>
      </c>
      <c r="C400" s="303">
        <v>1</v>
      </c>
      <c r="D400" s="303">
        <v>1</v>
      </c>
      <c r="E400" s="60"/>
      <c r="F400" s="303">
        <v>2</v>
      </c>
    </row>
    <row r="401" spans="1:6" ht="14.4">
      <c r="A401" s="60"/>
      <c r="B401" s="60" t="s">
        <v>5138</v>
      </c>
      <c r="C401" s="60"/>
      <c r="D401" s="60"/>
      <c r="E401" s="303">
        <v>1</v>
      </c>
      <c r="F401" s="303">
        <v>1</v>
      </c>
    </row>
    <row r="402" spans="1:6" ht="14.4">
      <c r="A402" s="60"/>
      <c r="B402" s="60" t="s">
        <v>5139</v>
      </c>
      <c r="C402" s="303">
        <v>1</v>
      </c>
      <c r="D402" s="60"/>
      <c r="E402" s="60"/>
      <c r="F402" s="303">
        <v>1</v>
      </c>
    </row>
    <row r="403" spans="1:6" ht="14.4">
      <c r="A403" s="60"/>
      <c r="B403" s="60" t="s">
        <v>449</v>
      </c>
      <c r="C403" s="60"/>
      <c r="D403" s="303">
        <v>2</v>
      </c>
      <c r="E403" s="60"/>
      <c r="F403" s="303">
        <v>2</v>
      </c>
    </row>
    <row r="404" spans="1:6" ht="14.4">
      <c r="A404" s="60"/>
      <c r="B404" s="60" t="s">
        <v>5140</v>
      </c>
      <c r="C404" s="303">
        <v>1</v>
      </c>
      <c r="D404" s="60"/>
      <c r="E404" s="60"/>
      <c r="F404" s="303">
        <v>1</v>
      </c>
    </row>
    <row r="405" spans="1:6" ht="14.4">
      <c r="A405" s="60"/>
      <c r="B405" s="60" t="s">
        <v>1781</v>
      </c>
      <c r="C405" s="60"/>
      <c r="D405" s="303">
        <v>1</v>
      </c>
      <c r="E405" s="60"/>
      <c r="F405" s="303">
        <v>1</v>
      </c>
    </row>
    <row r="406" spans="1:6" ht="14.4">
      <c r="A406" s="60"/>
      <c r="B406" s="60" t="s">
        <v>5141</v>
      </c>
      <c r="C406" s="303">
        <v>1</v>
      </c>
      <c r="D406" s="60"/>
      <c r="E406" s="303">
        <v>1</v>
      </c>
      <c r="F406" s="303">
        <v>2</v>
      </c>
    </row>
    <row r="407" spans="1:6" ht="14.4">
      <c r="A407" s="60"/>
      <c r="B407" s="60" t="s">
        <v>5142</v>
      </c>
      <c r="C407" s="303">
        <v>1</v>
      </c>
      <c r="D407" s="60"/>
      <c r="E407" s="60"/>
      <c r="F407" s="303">
        <v>1</v>
      </c>
    </row>
    <row r="408" spans="1:6" ht="14.4">
      <c r="A408" s="60"/>
      <c r="B408" s="60" t="s">
        <v>452</v>
      </c>
      <c r="C408" s="303">
        <v>1</v>
      </c>
      <c r="D408" s="303">
        <v>1</v>
      </c>
      <c r="E408" s="303">
        <v>1</v>
      </c>
      <c r="F408" s="303">
        <v>3</v>
      </c>
    </row>
    <row r="409" spans="1:6" ht="14.4">
      <c r="A409" s="60"/>
      <c r="B409" s="60" t="s">
        <v>731</v>
      </c>
      <c r="C409" s="303">
        <v>1</v>
      </c>
      <c r="D409" s="60"/>
      <c r="E409" s="303">
        <v>1</v>
      </c>
      <c r="F409" s="303">
        <v>2</v>
      </c>
    </row>
    <row r="410" spans="1:6" ht="14.4">
      <c r="A410" s="60"/>
      <c r="B410" s="60" t="s">
        <v>684</v>
      </c>
      <c r="C410" s="303">
        <v>1</v>
      </c>
      <c r="D410" s="60"/>
      <c r="E410" s="60"/>
      <c r="F410" s="303">
        <v>1</v>
      </c>
    </row>
    <row r="411" spans="1:6" ht="14.4">
      <c r="A411" s="60"/>
      <c r="B411" s="60" t="s">
        <v>5143</v>
      </c>
      <c r="C411" s="303">
        <v>1</v>
      </c>
      <c r="D411" s="60"/>
      <c r="E411" s="303">
        <v>1</v>
      </c>
      <c r="F411" s="303">
        <v>2</v>
      </c>
    </row>
    <row r="412" spans="1:6" ht="14.4">
      <c r="A412" s="60"/>
      <c r="B412" s="60" t="s">
        <v>5144</v>
      </c>
      <c r="C412" s="303">
        <v>1</v>
      </c>
      <c r="D412" s="60"/>
      <c r="E412" s="60"/>
      <c r="F412" s="303">
        <v>1</v>
      </c>
    </row>
    <row r="413" spans="1:6" ht="14.4">
      <c r="A413" s="60"/>
      <c r="B413" s="60" t="s">
        <v>1236</v>
      </c>
      <c r="C413" s="60"/>
      <c r="D413" s="60"/>
      <c r="E413" s="303">
        <v>2</v>
      </c>
      <c r="F413" s="303">
        <v>2</v>
      </c>
    </row>
    <row r="414" spans="1:6" ht="14.4">
      <c r="A414" s="60"/>
      <c r="B414" s="60" t="s">
        <v>5145</v>
      </c>
      <c r="C414" s="60"/>
      <c r="D414" s="60"/>
      <c r="E414" s="303">
        <v>1</v>
      </c>
      <c r="F414" s="303">
        <v>1</v>
      </c>
    </row>
    <row r="415" spans="1:6" ht="14.4">
      <c r="A415" s="60"/>
      <c r="B415" s="60" t="s">
        <v>207</v>
      </c>
      <c r="C415" s="303">
        <v>1</v>
      </c>
      <c r="D415" s="60"/>
      <c r="E415" s="60"/>
      <c r="F415" s="303">
        <v>1</v>
      </c>
    </row>
    <row r="416" spans="1:6" ht="14.4">
      <c r="A416" s="60"/>
      <c r="B416" s="60" t="s">
        <v>1895</v>
      </c>
      <c r="C416" s="60"/>
      <c r="D416" s="60"/>
      <c r="E416" s="303">
        <v>1</v>
      </c>
      <c r="F416" s="303">
        <v>1</v>
      </c>
    </row>
    <row r="417" spans="1:6" ht="14.4">
      <c r="A417" s="60"/>
      <c r="B417" s="60" t="s">
        <v>346</v>
      </c>
      <c r="C417" s="303">
        <v>1</v>
      </c>
      <c r="D417" s="60"/>
      <c r="E417" s="60"/>
      <c r="F417" s="303">
        <v>1</v>
      </c>
    </row>
    <row r="418" spans="1:6" ht="14.4">
      <c r="A418" s="60"/>
      <c r="B418" s="60" t="s">
        <v>439</v>
      </c>
      <c r="C418" s="303">
        <v>1</v>
      </c>
      <c r="D418" s="60"/>
      <c r="E418" s="303">
        <v>1</v>
      </c>
      <c r="F418" s="303">
        <v>2</v>
      </c>
    </row>
    <row r="419" spans="1:6" ht="14.4">
      <c r="A419" s="60"/>
      <c r="B419" s="60" t="s">
        <v>5146</v>
      </c>
      <c r="C419" s="60"/>
      <c r="D419" s="303">
        <v>1</v>
      </c>
      <c r="E419" s="60"/>
      <c r="F419" s="303">
        <v>1</v>
      </c>
    </row>
    <row r="420" spans="1:6" ht="14.4">
      <c r="A420" s="60"/>
      <c r="B420" s="60" t="s">
        <v>338</v>
      </c>
      <c r="C420" s="303">
        <v>1</v>
      </c>
      <c r="D420" s="60"/>
      <c r="E420" s="60"/>
      <c r="F420" s="303">
        <v>1</v>
      </c>
    </row>
    <row r="421" spans="1:6" ht="14.4">
      <c r="A421" s="60"/>
      <c r="B421" s="60" t="s">
        <v>763</v>
      </c>
      <c r="C421" s="60"/>
      <c r="D421" s="303">
        <v>3</v>
      </c>
      <c r="E421" s="60"/>
      <c r="F421" s="303">
        <v>3</v>
      </c>
    </row>
    <row r="422" spans="1:6" ht="14.4">
      <c r="A422" s="60"/>
      <c r="B422" s="60" t="s">
        <v>821</v>
      </c>
      <c r="C422" s="303">
        <v>1</v>
      </c>
      <c r="D422" s="60"/>
      <c r="E422" s="60"/>
      <c r="F422" s="303">
        <v>1</v>
      </c>
    </row>
    <row r="423" spans="1:6" ht="14.4">
      <c r="A423" s="60"/>
      <c r="B423" s="60" t="s">
        <v>5147</v>
      </c>
      <c r="C423" s="60"/>
      <c r="D423" s="303">
        <v>1</v>
      </c>
      <c r="E423" s="60"/>
      <c r="F423" s="303">
        <v>1</v>
      </c>
    </row>
    <row r="424" spans="1:6" ht="14.4">
      <c r="A424" s="60"/>
      <c r="B424" s="60" t="s">
        <v>1141</v>
      </c>
      <c r="C424" s="60"/>
      <c r="D424" s="60"/>
      <c r="E424" s="303">
        <v>1</v>
      </c>
      <c r="F424" s="303">
        <v>1</v>
      </c>
    </row>
    <row r="425" spans="1:6" ht="14.4">
      <c r="A425" s="60"/>
      <c r="B425" s="60" t="s">
        <v>1197</v>
      </c>
      <c r="C425" s="60"/>
      <c r="D425" s="60"/>
      <c r="E425" s="303">
        <v>2</v>
      </c>
      <c r="F425" s="303">
        <v>2</v>
      </c>
    </row>
    <row r="426" spans="1:6" ht="14.4">
      <c r="A426" s="60"/>
      <c r="B426" s="60" t="s">
        <v>1462</v>
      </c>
      <c r="C426" s="303">
        <v>1</v>
      </c>
      <c r="D426" s="60"/>
      <c r="E426" s="303">
        <v>1</v>
      </c>
      <c r="F426" s="303">
        <v>2</v>
      </c>
    </row>
    <row r="427" spans="1:6" ht="14.4">
      <c r="A427" s="60"/>
      <c r="B427" s="60" t="s">
        <v>1327</v>
      </c>
      <c r="C427" s="303">
        <v>1</v>
      </c>
      <c r="D427" s="60"/>
      <c r="E427" s="60"/>
      <c r="F427" s="303">
        <v>1</v>
      </c>
    </row>
    <row r="428" spans="1:6" ht="14.4">
      <c r="A428" s="60"/>
      <c r="B428" s="60" t="s">
        <v>617</v>
      </c>
      <c r="C428" s="303">
        <v>1</v>
      </c>
      <c r="D428" s="60"/>
      <c r="E428" s="303">
        <v>1</v>
      </c>
      <c r="F428" s="303">
        <v>2</v>
      </c>
    </row>
    <row r="429" spans="1:6" ht="14.4">
      <c r="A429" s="60"/>
      <c r="B429" s="60" t="s">
        <v>5148</v>
      </c>
      <c r="C429" s="303">
        <v>1</v>
      </c>
      <c r="D429" s="60"/>
      <c r="E429" s="303">
        <v>1</v>
      </c>
      <c r="F429" s="303">
        <v>2</v>
      </c>
    </row>
    <row r="430" spans="1:6" ht="14.4">
      <c r="A430" s="60"/>
      <c r="B430" s="60" t="s">
        <v>2436</v>
      </c>
      <c r="C430" s="303">
        <v>1</v>
      </c>
      <c r="D430" s="60"/>
      <c r="E430" s="60"/>
      <c r="F430" s="303">
        <v>1</v>
      </c>
    </row>
    <row r="431" spans="1:6" ht="14.4">
      <c r="A431" s="60" t="s">
        <v>5149</v>
      </c>
      <c r="B431" s="60" t="s">
        <v>5150</v>
      </c>
      <c r="C431" s="303">
        <v>1</v>
      </c>
      <c r="D431" s="60"/>
      <c r="E431" s="60"/>
      <c r="F431" s="303">
        <v>1</v>
      </c>
    </row>
    <row r="432" spans="1:6" ht="14.4">
      <c r="A432" s="60"/>
      <c r="B432" s="60" t="s">
        <v>1342</v>
      </c>
      <c r="C432" s="303">
        <v>1</v>
      </c>
      <c r="D432" s="60"/>
      <c r="E432" s="60"/>
      <c r="F432" s="303">
        <v>1</v>
      </c>
    </row>
    <row r="433" spans="1:6" ht="14.4">
      <c r="A433" s="60"/>
      <c r="B433" s="60" t="s">
        <v>116</v>
      </c>
      <c r="C433" s="303">
        <v>1</v>
      </c>
      <c r="D433" s="303">
        <v>1</v>
      </c>
      <c r="E433" s="303">
        <v>1</v>
      </c>
      <c r="F433" s="303">
        <v>3</v>
      </c>
    </row>
    <row r="434" spans="1:6" ht="14.4">
      <c r="A434" s="60"/>
      <c r="B434" s="60" t="s">
        <v>885</v>
      </c>
      <c r="C434" s="303">
        <v>1</v>
      </c>
      <c r="D434" s="60"/>
      <c r="E434" s="60"/>
      <c r="F434" s="303">
        <v>1</v>
      </c>
    </row>
    <row r="435" spans="1:6" ht="14.4">
      <c r="A435" s="60"/>
      <c r="B435" s="60" t="s">
        <v>5151</v>
      </c>
      <c r="C435" s="303">
        <v>1</v>
      </c>
      <c r="D435" s="60"/>
      <c r="E435" s="60"/>
      <c r="F435" s="303">
        <v>1</v>
      </c>
    </row>
    <row r="436" spans="1:6" ht="14.4">
      <c r="A436" s="60"/>
      <c r="B436" s="60" t="s">
        <v>2126</v>
      </c>
      <c r="C436" s="303">
        <v>1</v>
      </c>
      <c r="D436" s="60"/>
      <c r="E436" s="303">
        <v>2</v>
      </c>
      <c r="F436" s="303">
        <v>3</v>
      </c>
    </row>
    <row r="437" spans="1:6" ht="14.4">
      <c r="A437" s="60"/>
      <c r="B437" s="60" t="s">
        <v>1477</v>
      </c>
      <c r="C437" s="303">
        <v>1</v>
      </c>
      <c r="D437" s="60"/>
      <c r="E437" s="303">
        <v>1</v>
      </c>
      <c r="F437" s="303">
        <v>2</v>
      </c>
    </row>
    <row r="438" spans="1:6" ht="14.4">
      <c r="A438" s="60"/>
      <c r="B438" s="60" t="s">
        <v>111</v>
      </c>
      <c r="C438" s="303">
        <v>1</v>
      </c>
      <c r="D438" s="60"/>
      <c r="E438" s="60"/>
      <c r="F438" s="303">
        <v>1</v>
      </c>
    </row>
    <row r="439" spans="1:6" ht="14.4">
      <c r="A439" s="60"/>
      <c r="B439" s="60" t="s">
        <v>609</v>
      </c>
      <c r="C439" s="303">
        <v>2</v>
      </c>
      <c r="D439" s="60"/>
      <c r="E439" s="303">
        <v>2</v>
      </c>
      <c r="F439" s="303">
        <v>4</v>
      </c>
    </row>
    <row r="440" spans="1:6" ht="14.4">
      <c r="A440" s="60"/>
      <c r="B440" s="60" t="s">
        <v>5152</v>
      </c>
      <c r="C440" s="303">
        <v>1</v>
      </c>
      <c r="D440" s="60"/>
      <c r="E440" s="60"/>
      <c r="F440" s="303">
        <v>1</v>
      </c>
    </row>
    <row r="441" spans="1:6" ht="14.4">
      <c r="A441" s="60"/>
      <c r="B441" s="60" t="s">
        <v>937</v>
      </c>
      <c r="C441" s="60"/>
      <c r="D441" s="60"/>
      <c r="E441" s="303">
        <v>1</v>
      </c>
      <c r="F441" s="303">
        <v>1</v>
      </c>
    </row>
    <row r="442" spans="1:6" ht="14.4">
      <c r="A442" s="60"/>
      <c r="B442" s="60" t="s">
        <v>2288</v>
      </c>
      <c r="C442" s="303">
        <v>1</v>
      </c>
      <c r="D442" s="60"/>
      <c r="E442" s="60"/>
      <c r="F442" s="303">
        <v>1</v>
      </c>
    </row>
    <row r="443" spans="1:6" ht="14.4">
      <c r="A443" s="60"/>
      <c r="B443" s="60" t="s">
        <v>250</v>
      </c>
      <c r="C443" s="60"/>
      <c r="D443" s="303">
        <v>2</v>
      </c>
      <c r="E443" s="303">
        <v>1</v>
      </c>
      <c r="F443" s="303">
        <v>3</v>
      </c>
    </row>
    <row r="444" spans="1:6" ht="14.4">
      <c r="A444" s="60"/>
      <c r="B444" s="60" t="s">
        <v>5153</v>
      </c>
      <c r="C444" s="303">
        <v>1</v>
      </c>
      <c r="D444" s="60"/>
      <c r="E444" s="303">
        <v>1</v>
      </c>
      <c r="F444" s="303">
        <v>2</v>
      </c>
    </row>
    <row r="445" spans="1:6" ht="14.4">
      <c r="A445" s="60"/>
      <c r="B445" s="60" t="s">
        <v>4607</v>
      </c>
      <c r="C445" s="60"/>
      <c r="D445" s="60"/>
      <c r="E445" s="303">
        <v>1</v>
      </c>
      <c r="F445" s="303">
        <v>1</v>
      </c>
    </row>
    <row r="446" spans="1:6" ht="14.4">
      <c r="A446" s="60"/>
      <c r="B446" s="60" t="s">
        <v>74</v>
      </c>
      <c r="C446" s="303">
        <v>1</v>
      </c>
      <c r="D446" s="60"/>
      <c r="E446" s="60"/>
      <c r="F446" s="303">
        <v>1</v>
      </c>
    </row>
    <row r="447" spans="1:6" ht="14.4">
      <c r="A447" s="60"/>
      <c r="B447" s="60" t="s">
        <v>5154</v>
      </c>
      <c r="C447" s="303">
        <v>1</v>
      </c>
      <c r="D447" s="60"/>
      <c r="E447" s="60"/>
      <c r="F447" s="303">
        <v>1</v>
      </c>
    </row>
    <row r="448" spans="1:6" ht="14.4">
      <c r="A448" s="60"/>
      <c r="B448" s="60" t="s">
        <v>88</v>
      </c>
      <c r="C448" s="303">
        <v>1</v>
      </c>
      <c r="D448" s="60"/>
      <c r="E448" s="303">
        <v>1</v>
      </c>
      <c r="F448" s="303">
        <v>2</v>
      </c>
    </row>
    <row r="449" spans="1:6" ht="14.4">
      <c r="A449" s="60"/>
      <c r="B449" s="60" t="s">
        <v>4249</v>
      </c>
      <c r="C449" s="303">
        <v>1</v>
      </c>
      <c r="D449" s="60"/>
      <c r="E449" s="303">
        <v>1</v>
      </c>
      <c r="F449" s="303">
        <v>2</v>
      </c>
    </row>
    <row r="450" spans="1:6" ht="14.4">
      <c r="A450" s="60"/>
      <c r="B450" s="60" t="s">
        <v>3575</v>
      </c>
      <c r="C450" s="303">
        <v>1</v>
      </c>
      <c r="D450" s="60"/>
      <c r="E450" s="60"/>
      <c r="F450" s="303">
        <v>1</v>
      </c>
    </row>
    <row r="451" spans="1:6" ht="14.4">
      <c r="A451" s="60"/>
      <c r="B451" s="60" t="s">
        <v>5155</v>
      </c>
      <c r="C451" s="60"/>
      <c r="D451" s="60"/>
      <c r="E451" s="303">
        <v>1</v>
      </c>
      <c r="F451" s="303">
        <v>1</v>
      </c>
    </row>
    <row r="452" spans="1:6" ht="14.4">
      <c r="A452" s="60"/>
      <c r="B452" s="60" t="s">
        <v>5156</v>
      </c>
      <c r="C452" s="60"/>
      <c r="D452" s="60"/>
      <c r="E452" s="303">
        <v>1</v>
      </c>
      <c r="F452" s="303">
        <v>1</v>
      </c>
    </row>
    <row r="453" spans="1:6" ht="14.4">
      <c r="A453" s="60"/>
      <c r="B453" s="60" t="s">
        <v>1176</v>
      </c>
      <c r="C453" s="60"/>
      <c r="D453" s="303">
        <v>1</v>
      </c>
      <c r="E453" s="60"/>
      <c r="F453" s="303">
        <v>1</v>
      </c>
    </row>
    <row r="454" spans="1:6" ht="14.4">
      <c r="A454" s="60"/>
      <c r="B454" s="60" t="s">
        <v>2393</v>
      </c>
      <c r="C454" s="60"/>
      <c r="D454" s="60"/>
      <c r="E454" s="303">
        <v>1</v>
      </c>
      <c r="F454" s="303">
        <v>1</v>
      </c>
    </row>
    <row r="455" spans="1:6" ht="14.4">
      <c r="A455" s="60"/>
      <c r="B455" s="60" t="s">
        <v>5157</v>
      </c>
      <c r="C455" s="303">
        <v>1</v>
      </c>
      <c r="D455" s="60"/>
      <c r="E455" s="60"/>
      <c r="F455" s="303">
        <v>1</v>
      </c>
    </row>
    <row r="456" spans="1:6" ht="14.4">
      <c r="A456" s="60"/>
      <c r="B456" s="60" t="s">
        <v>1039</v>
      </c>
      <c r="C456" s="303">
        <v>1</v>
      </c>
      <c r="D456" s="60"/>
      <c r="E456" s="60"/>
      <c r="F456" s="303">
        <v>1</v>
      </c>
    </row>
    <row r="457" spans="1:6" ht="14.4">
      <c r="A457" s="60"/>
      <c r="B457" s="60" t="s">
        <v>5158</v>
      </c>
      <c r="C457" s="303">
        <v>1</v>
      </c>
      <c r="D457" s="60"/>
      <c r="E457" s="60"/>
      <c r="F457" s="303">
        <v>1</v>
      </c>
    </row>
    <row r="458" spans="1:6" ht="14.4">
      <c r="A458" s="60"/>
      <c r="B458" s="60" t="s">
        <v>5133</v>
      </c>
      <c r="C458" s="303">
        <v>1</v>
      </c>
      <c r="D458" s="60"/>
      <c r="E458" s="60"/>
      <c r="F458" s="303">
        <v>1</v>
      </c>
    </row>
    <row r="459" spans="1:6" ht="14.4">
      <c r="A459" s="60"/>
      <c r="B459" s="60" t="s">
        <v>4066</v>
      </c>
      <c r="C459" s="60"/>
      <c r="D459" s="303">
        <v>1</v>
      </c>
      <c r="E459" s="303">
        <v>1</v>
      </c>
      <c r="F459" s="303">
        <v>2</v>
      </c>
    </row>
    <row r="460" spans="1:6" ht="14.4">
      <c r="A460" s="60"/>
      <c r="B460" s="60" t="s">
        <v>5159</v>
      </c>
      <c r="C460" s="303">
        <v>1</v>
      </c>
      <c r="D460" s="60"/>
      <c r="E460" s="60"/>
      <c r="F460" s="303">
        <v>1</v>
      </c>
    </row>
    <row r="461" spans="1:6" ht="14.4">
      <c r="A461" s="60"/>
      <c r="B461" s="60" t="s">
        <v>5160</v>
      </c>
      <c r="C461" s="303">
        <v>2</v>
      </c>
      <c r="D461" s="60"/>
      <c r="E461" s="303">
        <v>2</v>
      </c>
      <c r="F461" s="303">
        <v>4</v>
      </c>
    </row>
    <row r="462" spans="1:6" ht="14.4">
      <c r="A462" s="60"/>
      <c r="B462" s="60" t="s">
        <v>320</v>
      </c>
      <c r="C462" s="303">
        <v>1</v>
      </c>
      <c r="D462" s="60"/>
      <c r="E462" s="60"/>
      <c r="F462" s="303">
        <v>1</v>
      </c>
    </row>
    <row r="463" spans="1:6" ht="14.4">
      <c r="A463" s="60"/>
      <c r="B463" s="60" t="s">
        <v>1205</v>
      </c>
      <c r="C463" s="60"/>
      <c r="D463" s="60"/>
      <c r="E463" s="303">
        <v>1</v>
      </c>
      <c r="F463" s="303">
        <v>1</v>
      </c>
    </row>
    <row r="464" spans="1:6" ht="14.4">
      <c r="A464" s="60"/>
      <c r="B464" s="60" t="s">
        <v>5161</v>
      </c>
      <c r="C464" s="303">
        <v>1</v>
      </c>
      <c r="D464" s="60"/>
      <c r="E464" s="60"/>
      <c r="F464" s="303">
        <v>1</v>
      </c>
    </row>
    <row r="465" spans="1:6" ht="14.4">
      <c r="A465" s="60"/>
      <c r="B465" s="60" t="s">
        <v>1469</v>
      </c>
      <c r="C465" s="303">
        <v>1</v>
      </c>
      <c r="D465" s="60"/>
      <c r="E465" s="60"/>
      <c r="F465" s="303">
        <v>1</v>
      </c>
    </row>
    <row r="466" spans="1:6" ht="14.4">
      <c r="A466" s="60"/>
      <c r="B466" s="60" t="s">
        <v>1395</v>
      </c>
      <c r="C466" s="60"/>
      <c r="D466" s="303">
        <v>1</v>
      </c>
      <c r="E466" s="60"/>
      <c r="F466" s="303">
        <v>1</v>
      </c>
    </row>
    <row r="467" spans="1:6" ht="14.4">
      <c r="A467" s="60"/>
      <c r="B467" s="60" t="s">
        <v>1434</v>
      </c>
      <c r="C467" s="303">
        <v>1</v>
      </c>
      <c r="D467" s="60"/>
      <c r="E467" s="303">
        <v>2</v>
      </c>
      <c r="F467" s="303">
        <v>3</v>
      </c>
    </row>
    <row r="468" spans="1:6" ht="14.4">
      <c r="A468" s="60"/>
      <c r="B468" s="60" t="s">
        <v>4042</v>
      </c>
      <c r="C468" s="60"/>
      <c r="D468" s="60"/>
      <c r="E468" s="303">
        <v>1</v>
      </c>
      <c r="F468" s="303">
        <v>1</v>
      </c>
    </row>
    <row r="469" spans="1:6" ht="14.4">
      <c r="A469" s="60"/>
      <c r="B469" s="60" t="s">
        <v>5162</v>
      </c>
      <c r="C469" s="303">
        <v>1</v>
      </c>
      <c r="D469" s="60"/>
      <c r="E469" s="303">
        <v>1</v>
      </c>
      <c r="F469" s="303">
        <v>2</v>
      </c>
    </row>
    <row r="470" spans="1:6" ht="14.4">
      <c r="A470" s="60"/>
      <c r="B470" s="60" t="s">
        <v>5163</v>
      </c>
      <c r="C470" s="303">
        <v>1</v>
      </c>
      <c r="D470" s="60"/>
      <c r="E470" s="60"/>
      <c r="F470" s="303">
        <v>1</v>
      </c>
    </row>
    <row r="471" spans="1:6" ht="14.4">
      <c r="A471" s="60"/>
      <c r="B471" s="60" t="s">
        <v>4785</v>
      </c>
      <c r="C471" s="60"/>
      <c r="D471" s="303">
        <v>1</v>
      </c>
      <c r="E471" s="60"/>
      <c r="F471" s="303">
        <v>1</v>
      </c>
    </row>
    <row r="472" spans="1:6" ht="14.4">
      <c r="A472" s="60"/>
      <c r="B472" s="60" t="s">
        <v>926</v>
      </c>
      <c r="C472" s="303">
        <v>1</v>
      </c>
      <c r="D472" s="60"/>
      <c r="E472" s="303">
        <v>1</v>
      </c>
      <c r="F472" s="303">
        <v>2</v>
      </c>
    </row>
    <row r="473" spans="1:6" ht="14.4">
      <c r="A473" s="60"/>
      <c r="B473" s="60" t="s">
        <v>1423</v>
      </c>
      <c r="C473" s="60"/>
      <c r="D473" s="60"/>
      <c r="E473" s="303">
        <v>1</v>
      </c>
      <c r="F473" s="303">
        <v>1</v>
      </c>
    </row>
    <row r="474" spans="1:6" ht="14.4">
      <c r="A474" s="60"/>
      <c r="B474" s="60" t="s">
        <v>16</v>
      </c>
      <c r="C474" s="60"/>
      <c r="D474" s="303">
        <v>1</v>
      </c>
      <c r="E474" s="60"/>
      <c r="F474" s="303">
        <v>1</v>
      </c>
    </row>
    <row r="475" spans="1:6" ht="14.4">
      <c r="A475" s="60"/>
      <c r="B475" s="60" t="s">
        <v>1809</v>
      </c>
      <c r="C475" s="303">
        <v>1</v>
      </c>
      <c r="D475" s="60"/>
      <c r="E475" s="60"/>
      <c r="F475" s="303">
        <v>1</v>
      </c>
    </row>
    <row r="476" spans="1:6" ht="14.4">
      <c r="A476" s="60"/>
      <c r="B476" s="60" t="s">
        <v>5164</v>
      </c>
      <c r="C476" s="303">
        <v>1</v>
      </c>
      <c r="D476" s="60"/>
      <c r="E476" s="60"/>
      <c r="F476" s="303">
        <v>1</v>
      </c>
    </row>
    <row r="477" spans="1:6" ht="14.4">
      <c r="A477" s="60"/>
      <c r="B477" s="60" t="s">
        <v>5165</v>
      </c>
      <c r="C477" s="303">
        <v>1</v>
      </c>
      <c r="D477" s="60"/>
      <c r="E477" s="60"/>
      <c r="F477" s="303">
        <v>1</v>
      </c>
    </row>
    <row r="478" spans="1:6" ht="14.4">
      <c r="A478" s="60"/>
      <c r="B478" s="60" t="s">
        <v>1293</v>
      </c>
      <c r="C478" s="60"/>
      <c r="D478" s="60"/>
      <c r="E478" s="303">
        <v>1</v>
      </c>
      <c r="F478" s="303">
        <v>1</v>
      </c>
    </row>
    <row r="479" spans="1:6" ht="14.4">
      <c r="A479" s="60"/>
      <c r="B479" s="60" t="s">
        <v>5166</v>
      </c>
      <c r="C479" s="303">
        <v>1</v>
      </c>
      <c r="D479" s="60"/>
      <c r="E479" s="303">
        <v>1</v>
      </c>
      <c r="F479" s="303">
        <v>2</v>
      </c>
    </row>
    <row r="480" spans="1:6" ht="14.4">
      <c r="A480" s="60"/>
      <c r="B480" s="60" t="s">
        <v>5167</v>
      </c>
      <c r="C480" s="303">
        <v>1</v>
      </c>
      <c r="D480" s="60"/>
      <c r="E480" s="60"/>
      <c r="F480" s="303">
        <v>1</v>
      </c>
    </row>
    <row r="481" spans="1:6" ht="14.4">
      <c r="A481" s="60"/>
      <c r="B481" s="60" t="s">
        <v>5168</v>
      </c>
      <c r="C481" s="60"/>
      <c r="D481" s="303">
        <v>2</v>
      </c>
      <c r="E481" s="60"/>
      <c r="F481" s="303">
        <v>2</v>
      </c>
    </row>
    <row r="482" spans="1:6" ht="14.4">
      <c r="A482" s="60"/>
      <c r="B482" s="60" t="s">
        <v>5169</v>
      </c>
      <c r="C482" s="303">
        <v>1</v>
      </c>
      <c r="D482" s="60"/>
      <c r="E482" s="303">
        <v>2</v>
      </c>
      <c r="F482" s="303">
        <v>3</v>
      </c>
    </row>
    <row r="483" spans="1:6" ht="14.4">
      <c r="A483" s="60"/>
      <c r="B483" s="60" t="s">
        <v>573</v>
      </c>
      <c r="C483" s="60"/>
      <c r="D483" s="60"/>
      <c r="E483" s="303">
        <v>1</v>
      </c>
      <c r="F483" s="303">
        <v>1</v>
      </c>
    </row>
    <row r="484" spans="1:6" ht="14.4">
      <c r="A484" s="60"/>
      <c r="B484" s="60" t="s">
        <v>5170</v>
      </c>
      <c r="C484" s="303">
        <v>1</v>
      </c>
      <c r="D484" s="60"/>
      <c r="E484" s="60"/>
      <c r="F484" s="303">
        <v>1</v>
      </c>
    </row>
    <row r="485" spans="1:6" ht="14.4">
      <c r="A485" s="60"/>
      <c r="B485" s="60" t="s">
        <v>1966</v>
      </c>
      <c r="C485" s="60"/>
      <c r="D485" s="60"/>
      <c r="E485" s="303">
        <v>1</v>
      </c>
      <c r="F485" s="303">
        <v>1</v>
      </c>
    </row>
    <row r="486" spans="1:6" ht="14.4">
      <c r="A486" s="60"/>
      <c r="B486" s="60" t="s">
        <v>5171</v>
      </c>
      <c r="C486" s="60"/>
      <c r="D486" s="60"/>
      <c r="E486" s="303">
        <v>1</v>
      </c>
      <c r="F486" s="303">
        <v>1</v>
      </c>
    </row>
    <row r="487" spans="1:6" ht="14.4">
      <c r="A487" s="60"/>
      <c r="B487" s="60" t="s">
        <v>370</v>
      </c>
      <c r="C487" s="303">
        <v>1</v>
      </c>
      <c r="D487" s="60"/>
      <c r="E487" s="60"/>
      <c r="F487" s="303">
        <v>1</v>
      </c>
    </row>
    <row r="488" spans="1:6" ht="14.4">
      <c r="A488" s="60"/>
      <c r="B488" s="60" t="s">
        <v>246</v>
      </c>
      <c r="C488" s="303">
        <v>1</v>
      </c>
      <c r="D488" s="60"/>
      <c r="E488" s="60"/>
      <c r="F488" s="303">
        <v>1</v>
      </c>
    </row>
    <row r="489" spans="1:6" ht="14.4">
      <c r="A489" s="60"/>
      <c r="B489" s="60" t="s">
        <v>5172</v>
      </c>
      <c r="C489" s="303">
        <v>1</v>
      </c>
      <c r="D489" s="60"/>
      <c r="E489" s="60"/>
      <c r="F489" s="303">
        <v>1</v>
      </c>
    </row>
    <row r="490" spans="1:6" ht="14.4">
      <c r="A490" s="60"/>
      <c r="B490" s="60" t="s">
        <v>255</v>
      </c>
      <c r="C490" s="303">
        <v>1</v>
      </c>
      <c r="D490" s="60"/>
      <c r="E490" s="303">
        <v>1</v>
      </c>
      <c r="F490" s="303">
        <v>2</v>
      </c>
    </row>
    <row r="491" spans="1:6" ht="14.4">
      <c r="A491" s="60"/>
      <c r="B491" s="60" t="s">
        <v>5136</v>
      </c>
      <c r="C491" s="60"/>
      <c r="D491" s="60"/>
      <c r="E491" s="303">
        <v>1</v>
      </c>
      <c r="F491" s="303">
        <v>1</v>
      </c>
    </row>
    <row r="492" spans="1:6" ht="14.4">
      <c r="A492" s="60"/>
      <c r="B492" s="60" t="s">
        <v>5173</v>
      </c>
      <c r="C492" s="60"/>
      <c r="D492" s="303">
        <v>1</v>
      </c>
      <c r="E492" s="60"/>
      <c r="F492" s="303">
        <v>1</v>
      </c>
    </row>
    <row r="493" spans="1:6" ht="14.4">
      <c r="A493" s="60"/>
      <c r="B493" s="60" t="s">
        <v>1602</v>
      </c>
      <c r="C493" s="60"/>
      <c r="D493" s="60"/>
      <c r="E493" s="303">
        <v>1</v>
      </c>
      <c r="F493" s="303">
        <v>1</v>
      </c>
    </row>
    <row r="494" spans="1:6" ht="14.4">
      <c r="A494" s="60"/>
      <c r="B494" s="60" t="s">
        <v>5174</v>
      </c>
      <c r="C494" s="303">
        <v>1</v>
      </c>
      <c r="D494" s="60"/>
      <c r="E494" s="60"/>
      <c r="F494" s="303">
        <v>1</v>
      </c>
    </row>
    <row r="495" spans="1:6" ht="14.4">
      <c r="A495" s="60"/>
      <c r="B495" s="60" t="s">
        <v>3848</v>
      </c>
      <c r="C495" s="303">
        <v>1</v>
      </c>
      <c r="D495" s="303">
        <v>1</v>
      </c>
      <c r="E495" s="60"/>
      <c r="F495" s="303">
        <v>2</v>
      </c>
    </row>
    <row r="496" spans="1:6" ht="14.4">
      <c r="A496" s="60"/>
      <c r="B496" s="60" t="s">
        <v>5175</v>
      </c>
      <c r="C496" s="303">
        <v>1</v>
      </c>
      <c r="D496" s="60"/>
      <c r="E496" s="60"/>
      <c r="F496" s="303">
        <v>1</v>
      </c>
    </row>
    <row r="497" spans="1:6" ht="14.4">
      <c r="A497" s="60"/>
      <c r="B497" s="60" t="s">
        <v>54</v>
      </c>
      <c r="C497" s="60"/>
      <c r="D497" s="303">
        <v>2</v>
      </c>
      <c r="E497" s="60"/>
      <c r="F497" s="303">
        <v>2</v>
      </c>
    </row>
    <row r="498" spans="1:6" ht="14.4">
      <c r="A498" s="60"/>
      <c r="B498" s="60" t="s">
        <v>5176</v>
      </c>
      <c r="C498" s="60"/>
      <c r="D498" s="303">
        <v>1</v>
      </c>
      <c r="E498" s="60"/>
      <c r="F498" s="303">
        <v>1</v>
      </c>
    </row>
    <row r="499" spans="1:6" ht="14.4">
      <c r="A499" s="60"/>
      <c r="B499" s="60" t="s">
        <v>102</v>
      </c>
      <c r="C499" s="60"/>
      <c r="D499" s="60"/>
      <c r="E499" s="303">
        <v>1</v>
      </c>
      <c r="F499" s="303">
        <v>1</v>
      </c>
    </row>
    <row r="500" spans="1:6" ht="14.4">
      <c r="A500" s="60"/>
      <c r="B500" s="60" t="s">
        <v>5177</v>
      </c>
      <c r="C500" s="60"/>
      <c r="D500" s="303">
        <v>1</v>
      </c>
      <c r="E500" s="60"/>
      <c r="F500" s="303">
        <v>1</v>
      </c>
    </row>
    <row r="501" spans="1:6" ht="14.4">
      <c r="A501" s="60"/>
      <c r="B501" s="60" t="s">
        <v>834</v>
      </c>
      <c r="C501" s="60"/>
      <c r="D501" s="60"/>
      <c r="E501" s="303">
        <v>1</v>
      </c>
      <c r="F501" s="303">
        <v>1</v>
      </c>
    </row>
    <row r="502" spans="1:6" ht="14.4">
      <c r="A502" s="60"/>
      <c r="B502" s="60" t="s">
        <v>3557</v>
      </c>
      <c r="C502" s="60"/>
      <c r="D502" s="60"/>
      <c r="E502" s="303">
        <v>2</v>
      </c>
      <c r="F502" s="303">
        <v>2</v>
      </c>
    </row>
    <row r="503" spans="1:6" ht="14.4">
      <c r="A503" s="60"/>
      <c r="B503" s="60" t="s">
        <v>5178</v>
      </c>
      <c r="C503" s="60"/>
      <c r="D503" s="60"/>
      <c r="E503" s="303">
        <v>2</v>
      </c>
      <c r="F503" s="303">
        <v>2</v>
      </c>
    </row>
    <row r="504" spans="1:6" ht="14.4">
      <c r="A504" s="60"/>
      <c r="B504" s="60" t="s">
        <v>5179</v>
      </c>
      <c r="C504" s="60"/>
      <c r="D504" s="303">
        <v>1</v>
      </c>
      <c r="E504" s="60"/>
      <c r="F504" s="303">
        <v>1</v>
      </c>
    </row>
    <row r="505" spans="1:6" ht="14.4">
      <c r="A505" s="60"/>
      <c r="B505" s="60" t="s">
        <v>213</v>
      </c>
      <c r="C505" s="60"/>
      <c r="D505" s="303">
        <v>1</v>
      </c>
      <c r="E505" s="303">
        <v>1</v>
      </c>
      <c r="F505" s="303">
        <v>2</v>
      </c>
    </row>
    <row r="506" spans="1:6" ht="14.4">
      <c r="A506" s="60"/>
      <c r="B506" s="60" t="s">
        <v>2074</v>
      </c>
      <c r="C506" s="303">
        <v>1</v>
      </c>
      <c r="D506" s="60"/>
      <c r="E506" s="60"/>
      <c r="F506" s="303">
        <v>1</v>
      </c>
    </row>
    <row r="507" spans="1:6" ht="14.4">
      <c r="A507" s="60"/>
      <c r="B507" s="60" t="s">
        <v>475</v>
      </c>
      <c r="C507" s="60"/>
      <c r="D507" s="303">
        <v>1</v>
      </c>
      <c r="E507" s="60"/>
      <c r="F507" s="303">
        <v>1</v>
      </c>
    </row>
    <row r="508" spans="1:6" ht="14.4">
      <c r="A508" s="60"/>
      <c r="B508" s="60" t="s">
        <v>3611</v>
      </c>
      <c r="C508" s="60"/>
      <c r="D508" s="303">
        <v>1</v>
      </c>
      <c r="E508" s="60"/>
      <c r="F508" s="303">
        <v>1</v>
      </c>
    </row>
    <row r="509" spans="1:6" ht="14.4">
      <c r="A509" s="60"/>
      <c r="B509" s="60" t="s">
        <v>5180</v>
      </c>
      <c r="C509" s="60"/>
      <c r="D509" s="60"/>
      <c r="E509" s="303">
        <v>1</v>
      </c>
      <c r="F509" s="303">
        <v>1</v>
      </c>
    </row>
    <row r="510" spans="1:6" ht="14.4">
      <c r="A510" s="60"/>
      <c r="B510" s="60" t="s">
        <v>5181</v>
      </c>
      <c r="C510" s="60"/>
      <c r="D510" s="60"/>
      <c r="E510" s="303">
        <v>1</v>
      </c>
      <c r="F510" s="303">
        <v>1</v>
      </c>
    </row>
    <row r="511" spans="1:6" ht="14.4">
      <c r="A511" s="60"/>
      <c r="B511" s="60" t="s">
        <v>434</v>
      </c>
      <c r="C511" s="303">
        <v>1</v>
      </c>
      <c r="D511" s="60"/>
      <c r="E511" s="303">
        <v>1</v>
      </c>
      <c r="F511" s="303">
        <v>2</v>
      </c>
    </row>
    <row r="512" spans="1:6" ht="14.4">
      <c r="A512" s="60"/>
      <c r="B512" s="60" t="s">
        <v>33</v>
      </c>
      <c r="C512" s="60"/>
      <c r="D512" s="303">
        <v>1</v>
      </c>
      <c r="E512" s="303">
        <v>1</v>
      </c>
      <c r="F512" s="303">
        <v>2</v>
      </c>
    </row>
    <row r="513" spans="1:6" ht="14.4">
      <c r="A513" s="60"/>
      <c r="B513" s="60" t="s">
        <v>5182</v>
      </c>
      <c r="C513" s="303">
        <v>2</v>
      </c>
      <c r="D513" s="60"/>
      <c r="E513" s="60"/>
      <c r="F513" s="303">
        <v>2</v>
      </c>
    </row>
    <row r="514" spans="1:6" ht="14.4">
      <c r="A514" s="60"/>
      <c r="B514" s="60" t="s">
        <v>586</v>
      </c>
      <c r="C514" s="303">
        <v>1</v>
      </c>
      <c r="D514" s="60"/>
      <c r="E514" s="60"/>
      <c r="F514" s="303">
        <v>1</v>
      </c>
    </row>
    <row r="515" spans="1:6" ht="14.4">
      <c r="A515" s="60"/>
      <c r="B515" s="60" t="s">
        <v>5183</v>
      </c>
      <c r="C515" s="303">
        <v>1</v>
      </c>
      <c r="D515" s="60"/>
      <c r="E515" s="303">
        <v>2</v>
      </c>
      <c r="F515" s="303">
        <v>3</v>
      </c>
    </row>
    <row r="516" spans="1:6" ht="14.4">
      <c r="A516" s="60"/>
      <c r="B516" s="60" t="s">
        <v>5184</v>
      </c>
      <c r="C516" s="303">
        <v>1</v>
      </c>
      <c r="D516" s="60"/>
      <c r="E516" s="60"/>
      <c r="F516" s="303">
        <v>1</v>
      </c>
    </row>
    <row r="517" spans="1:6" ht="14.4">
      <c r="A517" s="60"/>
      <c r="B517" s="60" t="s">
        <v>5185</v>
      </c>
      <c r="C517" s="303">
        <v>1</v>
      </c>
      <c r="D517" s="60"/>
      <c r="E517" s="60"/>
      <c r="F517" s="303">
        <v>1</v>
      </c>
    </row>
    <row r="518" spans="1:6" ht="14.4">
      <c r="A518" s="60"/>
      <c r="B518" s="60" t="s">
        <v>5186</v>
      </c>
      <c r="C518" s="303">
        <v>1</v>
      </c>
      <c r="D518" s="60"/>
      <c r="E518" s="60"/>
      <c r="F518" s="303">
        <v>1</v>
      </c>
    </row>
    <row r="519" spans="1:6" ht="14.4">
      <c r="A519" s="60"/>
      <c r="B519" s="60" t="s">
        <v>5187</v>
      </c>
      <c r="C519" s="303">
        <v>1</v>
      </c>
      <c r="D519" s="60"/>
      <c r="E519" s="303">
        <v>1</v>
      </c>
      <c r="F519" s="303">
        <v>2</v>
      </c>
    </row>
    <row r="520" spans="1:6" ht="14.4">
      <c r="A520" s="60"/>
      <c r="B520" s="60" t="s">
        <v>5188</v>
      </c>
      <c r="C520" s="60"/>
      <c r="D520" s="303">
        <v>2</v>
      </c>
      <c r="E520" s="60"/>
      <c r="F520" s="303">
        <v>2</v>
      </c>
    </row>
    <row r="521" spans="1:6" ht="14.4">
      <c r="A521" s="60"/>
      <c r="B521" s="60" t="s">
        <v>5189</v>
      </c>
      <c r="C521" s="303">
        <v>1</v>
      </c>
      <c r="D521" s="60"/>
      <c r="E521" s="60"/>
      <c r="F521" s="303">
        <v>1</v>
      </c>
    </row>
    <row r="522" spans="1:6" ht="14.4">
      <c r="A522" s="60"/>
      <c r="B522" s="60" t="s">
        <v>605</v>
      </c>
      <c r="C522" s="60"/>
      <c r="D522" s="303">
        <v>1</v>
      </c>
      <c r="E522" s="60"/>
      <c r="F522" s="303">
        <v>1</v>
      </c>
    </row>
    <row r="523" spans="1:6" ht="14.4">
      <c r="A523" s="60"/>
      <c r="B523" s="60" t="s">
        <v>4957</v>
      </c>
      <c r="C523" s="60"/>
      <c r="D523" s="60"/>
      <c r="E523" s="303">
        <v>1</v>
      </c>
      <c r="F523" s="303">
        <v>1</v>
      </c>
    </row>
    <row r="524" spans="1:6" ht="14.4">
      <c r="A524" s="60"/>
      <c r="B524" s="60" t="s">
        <v>5190</v>
      </c>
      <c r="C524" s="303">
        <v>1</v>
      </c>
      <c r="D524" s="60"/>
      <c r="E524" s="60"/>
      <c r="F524" s="303">
        <v>1</v>
      </c>
    </row>
    <row r="525" spans="1:6" ht="14.4">
      <c r="A525" s="60"/>
      <c r="B525" s="60" t="s">
        <v>1137</v>
      </c>
      <c r="C525" s="303">
        <v>2</v>
      </c>
      <c r="D525" s="60"/>
      <c r="E525" s="60"/>
      <c r="F525" s="303">
        <v>2</v>
      </c>
    </row>
    <row r="526" spans="1:6" ht="14.4">
      <c r="A526" s="60"/>
      <c r="B526" s="60" t="s">
        <v>4500</v>
      </c>
      <c r="C526" s="303">
        <v>2</v>
      </c>
      <c r="D526" s="60"/>
      <c r="E526" s="60"/>
      <c r="F526" s="303">
        <v>2</v>
      </c>
    </row>
    <row r="527" spans="1:6" ht="14.4">
      <c r="A527" s="60"/>
      <c r="B527" s="60" t="s">
        <v>1246</v>
      </c>
      <c r="C527" s="60"/>
      <c r="D527" s="303">
        <v>1</v>
      </c>
      <c r="E527" s="60"/>
      <c r="F527" s="303">
        <v>1</v>
      </c>
    </row>
    <row r="528" spans="1:6" ht="14.4">
      <c r="A528" s="60"/>
      <c r="B528" s="60" t="s">
        <v>1493</v>
      </c>
      <c r="C528" s="303">
        <v>1</v>
      </c>
      <c r="D528" s="60"/>
      <c r="E528" s="60"/>
      <c r="F528" s="303">
        <v>1</v>
      </c>
    </row>
    <row r="529" spans="1:6" ht="14.4">
      <c r="A529" s="60"/>
      <c r="B529" s="60" t="s">
        <v>1499</v>
      </c>
      <c r="C529" s="303">
        <v>1</v>
      </c>
      <c r="D529" s="60"/>
      <c r="E529" s="60"/>
      <c r="F529" s="303">
        <v>1</v>
      </c>
    </row>
    <row r="530" spans="1:6" ht="14.4">
      <c r="A530" s="60"/>
      <c r="B530" s="60" t="s">
        <v>5191</v>
      </c>
      <c r="C530" s="60"/>
      <c r="D530" s="60"/>
      <c r="E530" s="303">
        <v>2</v>
      </c>
      <c r="F530" s="303">
        <v>2</v>
      </c>
    </row>
    <row r="531" spans="1:6" ht="14.4">
      <c r="A531" s="60"/>
      <c r="B531" s="60" t="s">
        <v>1149</v>
      </c>
      <c r="C531" s="60"/>
      <c r="D531" s="303">
        <v>1</v>
      </c>
      <c r="E531" s="303">
        <v>1</v>
      </c>
      <c r="F531" s="303">
        <v>2</v>
      </c>
    </row>
    <row r="532" spans="1:6" ht="14.4">
      <c r="A532" s="60"/>
      <c r="B532" s="60" t="s">
        <v>5098</v>
      </c>
      <c r="C532" s="303">
        <v>1</v>
      </c>
      <c r="D532" s="60"/>
      <c r="E532" s="60"/>
      <c r="F532" s="303">
        <v>1</v>
      </c>
    </row>
    <row r="533" spans="1:6" ht="14.4">
      <c r="A533" s="60"/>
      <c r="B533" s="60" t="s">
        <v>5192</v>
      </c>
      <c r="C533" s="60"/>
      <c r="D533" s="60"/>
      <c r="E533" s="303">
        <v>1</v>
      </c>
      <c r="F533" s="303">
        <v>1</v>
      </c>
    </row>
    <row r="534" spans="1:6" ht="14.4">
      <c r="A534" s="60"/>
      <c r="B534" s="60" t="s">
        <v>2246</v>
      </c>
      <c r="C534" s="303">
        <v>1</v>
      </c>
      <c r="D534" s="60"/>
      <c r="E534" s="60"/>
      <c r="F534" s="303">
        <v>1</v>
      </c>
    </row>
    <row r="535" spans="1:6" ht="14.4">
      <c r="A535" s="60"/>
      <c r="B535" s="60" t="s">
        <v>5049</v>
      </c>
      <c r="C535" s="60"/>
      <c r="D535" s="60"/>
      <c r="E535" s="303">
        <v>1</v>
      </c>
      <c r="F535" s="303">
        <v>1</v>
      </c>
    </row>
    <row r="536" spans="1:6" ht="14.4">
      <c r="A536" s="60"/>
      <c r="B536" s="60" t="s">
        <v>5193</v>
      </c>
      <c r="C536" s="303">
        <v>1</v>
      </c>
      <c r="D536" s="60"/>
      <c r="E536" s="60"/>
      <c r="F536" s="303">
        <v>1</v>
      </c>
    </row>
    <row r="537" spans="1:6" ht="14.4">
      <c r="A537" s="60"/>
      <c r="B537" s="60" t="s">
        <v>5194</v>
      </c>
      <c r="C537" s="60"/>
      <c r="D537" s="60"/>
      <c r="E537" s="303">
        <v>1</v>
      </c>
      <c r="F537" s="303">
        <v>1</v>
      </c>
    </row>
    <row r="538" spans="1:6" ht="14.4">
      <c r="A538" s="60"/>
      <c r="B538" s="60" t="s">
        <v>2389</v>
      </c>
      <c r="C538" s="303">
        <v>2</v>
      </c>
      <c r="D538" s="60"/>
      <c r="E538" s="303">
        <v>1</v>
      </c>
      <c r="F538" s="303">
        <v>3</v>
      </c>
    </row>
    <row r="539" spans="1:6" ht="14.4">
      <c r="A539" s="60"/>
      <c r="B539" s="60" t="s">
        <v>5195</v>
      </c>
      <c r="C539" s="60"/>
      <c r="D539" s="60"/>
      <c r="E539" s="303">
        <v>1</v>
      </c>
      <c r="F539" s="303">
        <v>1</v>
      </c>
    </row>
    <row r="540" spans="1:6" ht="14.4">
      <c r="A540" s="60"/>
      <c r="B540" s="60" t="s">
        <v>5196</v>
      </c>
      <c r="C540" s="303">
        <v>1</v>
      </c>
      <c r="D540" s="60"/>
      <c r="E540" s="60"/>
      <c r="F540" s="303">
        <v>1</v>
      </c>
    </row>
    <row r="541" spans="1:6" ht="14.4">
      <c r="A541" s="60"/>
      <c r="B541" s="60" t="s">
        <v>5197</v>
      </c>
      <c r="C541" s="303">
        <v>1</v>
      </c>
      <c r="D541" s="60"/>
      <c r="E541" s="303">
        <v>1</v>
      </c>
      <c r="F541" s="303">
        <v>2</v>
      </c>
    </row>
    <row r="542" spans="1:6" ht="14.4">
      <c r="A542" s="60"/>
      <c r="B542" s="60" t="s">
        <v>1314</v>
      </c>
      <c r="C542" s="303">
        <v>2</v>
      </c>
      <c r="D542" s="60"/>
      <c r="E542" s="60"/>
      <c r="F542" s="303">
        <v>2</v>
      </c>
    </row>
    <row r="543" spans="1:6" ht="14.4">
      <c r="A543" s="60"/>
      <c r="B543" s="60" t="s">
        <v>5198</v>
      </c>
      <c r="C543" s="60"/>
      <c r="D543" s="303">
        <v>1</v>
      </c>
      <c r="E543" s="60"/>
      <c r="F543" s="303">
        <v>1</v>
      </c>
    </row>
    <row r="544" spans="1:6" ht="14.4">
      <c r="A544" s="60"/>
      <c r="B544" s="60" t="s">
        <v>5199</v>
      </c>
      <c r="C544" s="303">
        <v>2</v>
      </c>
      <c r="D544" s="60"/>
      <c r="E544" s="60"/>
      <c r="F544" s="303">
        <v>2</v>
      </c>
    </row>
    <row r="545" spans="1:6" ht="14.4">
      <c r="A545" s="60"/>
      <c r="B545" s="60" t="s">
        <v>5200</v>
      </c>
      <c r="C545" s="303">
        <v>1</v>
      </c>
      <c r="D545" s="60"/>
      <c r="E545" s="60"/>
      <c r="F545" s="303">
        <v>1</v>
      </c>
    </row>
    <row r="546" spans="1:6" ht="14.4">
      <c r="A546" s="60"/>
      <c r="B546" s="60" t="s">
        <v>5201</v>
      </c>
      <c r="C546" s="60"/>
      <c r="D546" s="60"/>
      <c r="E546" s="303">
        <v>2</v>
      </c>
      <c r="F546" s="303">
        <v>2</v>
      </c>
    </row>
    <row r="547" spans="1:6" ht="14.4">
      <c r="A547" s="60"/>
      <c r="B547" s="60" t="s">
        <v>1200</v>
      </c>
      <c r="C547" s="60"/>
      <c r="D547" s="303">
        <v>1</v>
      </c>
      <c r="E547" s="60"/>
      <c r="F547" s="303">
        <v>1</v>
      </c>
    </row>
    <row r="548" spans="1:6" ht="14.4">
      <c r="A548" s="60"/>
      <c r="B548" s="60" t="s">
        <v>354</v>
      </c>
      <c r="C548" s="60"/>
      <c r="D548" s="303">
        <v>1</v>
      </c>
      <c r="E548" s="60"/>
      <c r="F548" s="303">
        <v>1</v>
      </c>
    </row>
    <row r="549" spans="1:6" ht="14.4">
      <c r="A549" s="60"/>
      <c r="B549" s="60" t="s">
        <v>5202</v>
      </c>
      <c r="C549" s="303">
        <v>1</v>
      </c>
      <c r="D549" s="60"/>
      <c r="E549" s="60"/>
      <c r="F549" s="303">
        <v>1</v>
      </c>
    </row>
    <row r="550" spans="1:6" ht="14.4">
      <c r="A550" s="60"/>
      <c r="B550" s="60" t="s">
        <v>5203</v>
      </c>
      <c r="C550" s="303">
        <v>2</v>
      </c>
      <c r="D550" s="60"/>
      <c r="E550" s="303">
        <v>1</v>
      </c>
      <c r="F550" s="303">
        <v>3</v>
      </c>
    </row>
    <row r="551" spans="1:6" ht="14.4">
      <c r="A551" s="60"/>
      <c r="B551" s="60" t="s">
        <v>25</v>
      </c>
      <c r="C551" s="60"/>
      <c r="D551" s="60"/>
      <c r="E551" s="303">
        <v>1</v>
      </c>
      <c r="F551" s="303">
        <v>1</v>
      </c>
    </row>
    <row r="552" spans="1:6" ht="14.4">
      <c r="A552" s="60"/>
      <c r="B552" s="60" t="s">
        <v>5204</v>
      </c>
      <c r="C552" s="60"/>
      <c r="D552" s="303">
        <v>2</v>
      </c>
      <c r="E552" s="60"/>
      <c r="F552" s="303">
        <v>2</v>
      </c>
    </row>
    <row r="553" spans="1:6" ht="14.4">
      <c r="A553" s="60"/>
      <c r="B553" s="60" t="s">
        <v>5205</v>
      </c>
      <c r="C553" s="60"/>
      <c r="D553" s="60"/>
      <c r="E553" s="303">
        <v>3</v>
      </c>
      <c r="F553" s="303">
        <v>3</v>
      </c>
    </row>
    <row r="554" spans="1:6" ht="14.4">
      <c r="A554" s="60"/>
      <c r="B554" s="60" t="s">
        <v>1370</v>
      </c>
      <c r="C554" s="60"/>
      <c r="D554" s="303">
        <v>1</v>
      </c>
      <c r="E554" s="303">
        <v>1</v>
      </c>
      <c r="F554" s="303">
        <v>2</v>
      </c>
    </row>
    <row r="555" spans="1:6" ht="14.4">
      <c r="A555" s="60"/>
      <c r="B555" s="60" t="s">
        <v>5206</v>
      </c>
      <c r="C555" s="60"/>
      <c r="D555" s="60"/>
      <c r="E555" s="303">
        <v>1</v>
      </c>
      <c r="F555" s="303">
        <v>1</v>
      </c>
    </row>
    <row r="556" spans="1:6" ht="14.4">
      <c r="A556" s="60"/>
      <c r="B556" s="60" t="s">
        <v>1253</v>
      </c>
      <c r="C556" s="60"/>
      <c r="D556" s="60"/>
      <c r="E556" s="303">
        <v>1</v>
      </c>
      <c r="F556" s="303">
        <v>1</v>
      </c>
    </row>
    <row r="557" spans="1:6" ht="14.4">
      <c r="A557" s="60"/>
      <c r="B557" s="60" t="s">
        <v>1305</v>
      </c>
      <c r="C557" s="60"/>
      <c r="D557" s="303">
        <v>1</v>
      </c>
      <c r="E557" s="60"/>
      <c r="F557" s="303">
        <v>1</v>
      </c>
    </row>
    <row r="558" spans="1:6" ht="14.4">
      <c r="A558" s="60"/>
      <c r="B558" s="60" t="s">
        <v>5207</v>
      </c>
      <c r="C558" s="303">
        <v>1</v>
      </c>
      <c r="D558" s="60"/>
      <c r="E558" s="60"/>
      <c r="F558" s="303">
        <v>1</v>
      </c>
    </row>
    <row r="559" spans="1:6" ht="14.4">
      <c r="A559" s="60"/>
      <c r="B559" s="60" t="s">
        <v>5072</v>
      </c>
      <c r="C559" s="303">
        <v>1</v>
      </c>
      <c r="D559" s="60"/>
      <c r="E559" s="60"/>
      <c r="F559" s="303">
        <v>1</v>
      </c>
    </row>
    <row r="560" spans="1:6" ht="14.4">
      <c r="A560" s="60"/>
      <c r="B560" s="60" t="s">
        <v>5208</v>
      </c>
      <c r="C560" s="60"/>
      <c r="D560" s="303">
        <v>1</v>
      </c>
      <c r="E560" s="303">
        <v>1</v>
      </c>
      <c r="F560" s="303">
        <v>2</v>
      </c>
    </row>
    <row r="561" spans="1:6" ht="14.4">
      <c r="A561" s="60"/>
      <c r="B561" s="60" t="s">
        <v>121</v>
      </c>
      <c r="C561" s="60"/>
      <c r="D561" s="303">
        <v>1</v>
      </c>
      <c r="E561" s="60"/>
      <c r="F561" s="303">
        <v>1</v>
      </c>
    </row>
    <row r="562" spans="1:6" ht="14.4">
      <c r="A562" s="60"/>
      <c r="B562" s="60" t="s">
        <v>5209</v>
      </c>
      <c r="C562" s="303">
        <v>1</v>
      </c>
      <c r="D562" s="60"/>
      <c r="E562" s="303">
        <v>1</v>
      </c>
      <c r="F562" s="303">
        <v>2</v>
      </c>
    </row>
    <row r="563" spans="1:6" ht="14.4">
      <c r="A563" s="60"/>
      <c r="B563" s="60" t="s">
        <v>467</v>
      </c>
      <c r="C563" s="60"/>
      <c r="D563" s="303">
        <v>1</v>
      </c>
      <c r="E563" s="60"/>
      <c r="F563" s="303">
        <v>1</v>
      </c>
    </row>
    <row r="564" spans="1:6" ht="14.4">
      <c r="A564" s="60"/>
      <c r="B564" s="60" t="s">
        <v>5210</v>
      </c>
      <c r="C564" s="303">
        <v>1</v>
      </c>
      <c r="D564" s="60"/>
      <c r="E564" s="303">
        <v>1</v>
      </c>
      <c r="F564" s="303">
        <v>2</v>
      </c>
    </row>
    <row r="565" spans="1:6" ht="14.4">
      <c r="A565" s="60"/>
      <c r="B565" s="60" t="s">
        <v>624</v>
      </c>
      <c r="C565" s="303">
        <v>1</v>
      </c>
      <c r="D565" s="60"/>
      <c r="E565" s="303">
        <v>1</v>
      </c>
      <c r="F565" s="303">
        <v>2</v>
      </c>
    </row>
    <row r="566" spans="1:6" ht="14.4">
      <c r="A566" s="60"/>
      <c r="B566" s="60" t="s">
        <v>5211</v>
      </c>
      <c r="C566" s="60"/>
      <c r="D566" s="60"/>
      <c r="E566" s="303">
        <v>1</v>
      </c>
      <c r="F566" s="303">
        <v>1</v>
      </c>
    </row>
    <row r="567" spans="1:6" ht="14.4">
      <c r="A567" s="60"/>
      <c r="B567" s="60" t="s">
        <v>5212</v>
      </c>
      <c r="C567" s="303">
        <v>1</v>
      </c>
      <c r="D567" s="60"/>
      <c r="E567" s="60"/>
      <c r="F567" s="303">
        <v>1</v>
      </c>
    </row>
    <row r="568" spans="1:6" ht="14.4">
      <c r="A568" s="60"/>
      <c r="B568" s="60" t="s">
        <v>5213</v>
      </c>
      <c r="C568" s="60"/>
      <c r="D568" s="60"/>
      <c r="E568" s="303">
        <v>1</v>
      </c>
      <c r="F568" s="303">
        <v>1</v>
      </c>
    </row>
    <row r="569" spans="1:6" ht="14.4">
      <c r="A569" s="60"/>
      <c r="B569" s="60" t="s">
        <v>5214</v>
      </c>
      <c r="C569" s="303">
        <v>1</v>
      </c>
      <c r="D569" s="60"/>
      <c r="E569" s="60"/>
      <c r="F569" s="303">
        <v>1</v>
      </c>
    </row>
    <row r="570" spans="1:6" ht="14.4">
      <c r="A570" s="60"/>
      <c r="B570" s="60" t="s">
        <v>5215</v>
      </c>
      <c r="C570" s="60"/>
      <c r="D570" s="303">
        <v>1</v>
      </c>
      <c r="E570" s="60"/>
      <c r="F570" s="303">
        <v>1</v>
      </c>
    </row>
    <row r="571" spans="1:6" ht="14.4">
      <c r="A571" s="60"/>
      <c r="B571" s="60" t="s">
        <v>5216</v>
      </c>
      <c r="C571" s="303">
        <v>1</v>
      </c>
      <c r="D571" s="303">
        <v>1</v>
      </c>
      <c r="E571" s="60"/>
      <c r="F571" s="303">
        <v>2</v>
      </c>
    </row>
    <row r="572" spans="1:6" ht="14.4">
      <c r="A572" s="60"/>
      <c r="B572" s="60" t="s">
        <v>969</v>
      </c>
      <c r="C572" s="303">
        <v>1</v>
      </c>
      <c r="D572" s="60"/>
      <c r="E572" s="60"/>
      <c r="F572" s="303">
        <v>1</v>
      </c>
    </row>
    <row r="573" spans="1:6" ht="14.4">
      <c r="A573" s="60"/>
      <c r="B573" s="60" t="s">
        <v>5217</v>
      </c>
      <c r="C573" s="303">
        <v>1</v>
      </c>
      <c r="D573" s="60"/>
      <c r="E573" s="303">
        <v>1</v>
      </c>
      <c r="F573" s="303">
        <v>2</v>
      </c>
    </row>
    <row r="574" spans="1:6" ht="14.4">
      <c r="A574" s="60"/>
      <c r="B574" s="60" t="s">
        <v>5218</v>
      </c>
      <c r="C574" s="60"/>
      <c r="D574" s="60"/>
      <c r="E574" s="303">
        <v>1</v>
      </c>
      <c r="F574" s="303">
        <v>1</v>
      </c>
    </row>
    <row r="575" spans="1:6" ht="14.4">
      <c r="A575" s="60"/>
      <c r="B575" s="60" t="s">
        <v>5219</v>
      </c>
      <c r="C575" s="303">
        <v>1</v>
      </c>
      <c r="D575" s="60"/>
      <c r="E575" s="60"/>
      <c r="F575" s="303">
        <v>1</v>
      </c>
    </row>
    <row r="576" spans="1:6" ht="14.4">
      <c r="A576" s="60"/>
      <c r="B576" s="60" t="s">
        <v>5220</v>
      </c>
      <c r="C576" s="303">
        <v>1</v>
      </c>
      <c r="D576" s="60"/>
      <c r="E576" s="60"/>
      <c r="F576" s="303">
        <v>1</v>
      </c>
    </row>
    <row r="577" spans="1:6" ht="14.4">
      <c r="A577" s="60"/>
      <c r="B577" s="60" t="s">
        <v>848</v>
      </c>
      <c r="C577" s="60"/>
      <c r="D577" s="60"/>
      <c r="E577" s="303">
        <v>1</v>
      </c>
      <c r="F577" s="303">
        <v>1</v>
      </c>
    </row>
    <row r="578" spans="1:6" ht="14.4">
      <c r="A578" s="60"/>
      <c r="B578" s="60" t="s">
        <v>1702</v>
      </c>
      <c r="C578" s="303">
        <v>1</v>
      </c>
      <c r="D578" s="60"/>
      <c r="E578" s="303">
        <v>1</v>
      </c>
      <c r="F578" s="303">
        <v>2</v>
      </c>
    </row>
    <row r="579" spans="1:6" ht="14.4">
      <c r="A579" s="60"/>
      <c r="B579" s="60" t="s">
        <v>636</v>
      </c>
      <c r="C579" s="60"/>
      <c r="D579" s="60"/>
      <c r="E579" s="303">
        <v>2</v>
      </c>
      <c r="F579" s="303">
        <v>2</v>
      </c>
    </row>
    <row r="580" spans="1:6" ht="14.4">
      <c r="A580" s="60"/>
      <c r="B580" s="60" t="s">
        <v>5221</v>
      </c>
      <c r="C580" s="303">
        <v>1</v>
      </c>
      <c r="D580" s="60"/>
      <c r="E580" s="60"/>
      <c r="F580" s="303">
        <v>1</v>
      </c>
    </row>
    <row r="581" spans="1:6" ht="14.4">
      <c r="A581" s="60"/>
      <c r="B581" s="60" t="s">
        <v>4169</v>
      </c>
      <c r="C581" s="60"/>
      <c r="D581" s="303">
        <v>1</v>
      </c>
      <c r="E581" s="60"/>
      <c r="F581" s="303">
        <v>1</v>
      </c>
    </row>
    <row r="582" spans="1:6" ht="14.4">
      <c r="A582" s="60"/>
      <c r="B582" s="60" t="s">
        <v>2211</v>
      </c>
      <c r="C582" s="60"/>
      <c r="D582" s="60"/>
      <c r="E582" s="303">
        <v>1</v>
      </c>
      <c r="F582" s="303">
        <v>1</v>
      </c>
    </row>
    <row r="583" spans="1:6" ht="14.4">
      <c r="A583" s="60"/>
      <c r="B583" s="60" t="s">
        <v>1268</v>
      </c>
      <c r="C583" s="303">
        <v>1</v>
      </c>
      <c r="D583" s="60"/>
      <c r="E583" s="60"/>
      <c r="F583" s="303">
        <v>1</v>
      </c>
    </row>
    <row r="584" spans="1:6" ht="14.4">
      <c r="A584" s="60"/>
      <c r="B584" s="60" t="s">
        <v>1016</v>
      </c>
      <c r="C584" s="303">
        <v>1</v>
      </c>
      <c r="D584" s="60"/>
      <c r="E584" s="303">
        <v>1</v>
      </c>
      <c r="F584" s="303">
        <v>2</v>
      </c>
    </row>
    <row r="585" spans="1:6" ht="14.4">
      <c r="A585" s="60"/>
      <c r="B585" s="60" t="s">
        <v>5222</v>
      </c>
      <c r="C585" s="60"/>
      <c r="D585" s="60"/>
      <c r="E585" s="303">
        <v>1</v>
      </c>
      <c r="F585" s="303">
        <v>1</v>
      </c>
    </row>
    <row r="586" spans="1:6" ht="14.4">
      <c r="A586" s="60"/>
      <c r="B586" s="60" t="s">
        <v>5223</v>
      </c>
      <c r="C586" s="60"/>
      <c r="D586" s="60"/>
      <c r="E586" s="303">
        <v>1</v>
      </c>
      <c r="F586" s="303">
        <v>1</v>
      </c>
    </row>
    <row r="587" spans="1:6" ht="14.4">
      <c r="A587" s="60"/>
      <c r="B587" s="60" t="s">
        <v>5224</v>
      </c>
      <c r="C587" s="60"/>
      <c r="D587" s="60"/>
      <c r="E587" s="303">
        <v>2</v>
      </c>
      <c r="F587" s="303">
        <v>2</v>
      </c>
    </row>
    <row r="588" spans="1:6" ht="14.4">
      <c r="A588" s="60"/>
      <c r="B588" s="60" t="s">
        <v>216</v>
      </c>
      <c r="C588" s="60"/>
      <c r="D588" s="303">
        <v>1</v>
      </c>
      <c r="E588" s="60"/>
      <c r="F588" s="303">
        <v>1</v>
      </c>
    </row>
    <row r="589" spans="1:6" ht="14.4">
      <c r="A589" s="60"/>
      <c r="B589" s="60" t="s">
        <v>5225</v>
      </c>
      <c r="C589" s="60"/>
      <c r="D589" s="60"/>
      <c r="E589" s="303">
        <v>2</v>
      </c>
      <c r="F589" s="303">
        <v>2</v>
      </c>
    </row>
    <row r="590" spans="1:6" ht="14.4">
      <c r="A590" s="60"/>
      <c r="B590" s="60" t="s">
        <v>1645</v>
      </c>
      <c r="C590" s="303">
        <v>1</v>
      </c>
      <c r="D590" s="60"/>
      <c r="E590" s="303">
        <v>1</v>
      </c>
      <c r="F590" s="303">
        <v>2</v>
      </c>
    </row>
    <row r="591" spans="1:6" ht="14.4">
      <c r="A591" s="60"/>
      <c r="B591" s="60" t="s">
        <v>1236</v>
      </c>
      <c r="C591" s="60"/>
      <c r="D591" s="60"/>
      <c r="E591" s="303">
        <v>2</v>
      </c>
      <c r="F591" s="303">
        <v>2</v>
      </c>
    </row>
    <row r="592" spans="1:6" ht="14.4">
      <c r="A592" s="60"/>
      <c r="B592" s="60" t="s">
        <v>5226</v>
      </c>
      <c r="C592" s="60"/>
      <c r="D592" s="60"/>
      <c r="E592" s="303">
        <v>1</v>
      </c>
      <c r="F592" s="303">
        <v>1</v>
      </c>
    </row>
    <row r="593" spans="1:6" ht="14.4">
      <c r="A593" s="60"/>
      <c r="B593" s="60" t="s">
        <v>3644</v>
      </c>
      <c r="C593" s="60"/>
      <c r="D593" s="303">
        <v>1</v>
      </c>
      <c r="E593" s="60"/>
      <c r="F593" s="303">
        <v>1</v>
      </c>
    </row>
    <row r="594" spans="1:6" ht="14.4">
      <c r="A594" s="60"/>
      <c r="B594" s="60" t="s">
        <v>5227</v>
      </c>
      <c r="C594" s="60"/>
      <c r="D594" s="60"/>
      <c r="E594" s="303">
        <v>1</v>
      </c>
      <c r="F594" s="303">
        <v>1</v>
      </c>
    </row>
    <row r="595" spans="1:6" ht="14.4">
      <c r="A595" s="60"/>
      <c r="B595" s="60" t="s">
        <v>5228</v>
      </c>
      <c r="C595" s="303">
        <v>1</v>
      </c>
      <c r="D595" s="60"/>
      <c r="E595" s="60"/>
      <c r="F595" s="303">
        <v>1</v>
      </c>
    </row>
    <row r="596" spans="1:6" ht="14.4">
      <c r="A596" s="60"/>
      <c r="B596" s="60" t="s">
        <v>5229</v>
      </c>
      <c r="C596" s="303">
        <v>1</v>
      </c>
      <c r="D596" s="60"/>
      <c r="E596" s="60"/>
      <c r="F596" s="303">
        <v>1</v>
      </c>
    </row>
    <row r="597" spans="1:6" ht="14.4">
      <c r="A597" s="60"/>
      <c r="B597" s="60" t="s">
        <v>1276</v>
      </c>
      <c r="C597" s="60"/>
      <c r="D597" s="303">
        <v>1</v>
      </c>
      <c r="E597" s="60"/>
      <c r="F597" s="303">
        <v>1</v>
      </c>
    </row>
    <row r="598" spans="1:6" ht="14.4">
      <c r="A598" s="60"/>
      <c r="B598" s="60" t="s">
        <v>313</v>
      </c>
      <c r="C598" s="60"/>
      <c r="D598" s="60"/>
      <c r="E598" s="303">
        <v>1</v>
      </c>
      <c r="F598" s="303">
        <v>1</v>
      </c>
    </row>
    <row r="599" spans="1:6" ht="14.4">
      <c r="A599" s="60"/>
      <c r="B599" s="60" t="s">
        <v>5230</v>
      </c>
      <c r="C599" s="303">
        <v>1</v>
      </c>
      <c r="D599" s="60"/>
      <c r="E599" s="60"/>
      <c r="F599" s="303">
        <v>1</v>
      </c>
    </row>
    <row r="600" spans="1:6" ht="14.4">
      <c r="A600" s="60"/>
      <c r="B600" s="60" t="s">
        <v>5231</v>
      </c>
      <c r="C600" s="60"/>
      <c r="D600" s="60"/>
      <c r="E600" s="303">
        <v>1</v>
      </c>
      <c r="F600" s="303">
        <v>1</v>
      </c>
    </row>
    <row r="601" spans="1:6" ht="14.4">
      <c r="A601" s="60"/>
      <c r="B601" s="60" t="s">
        <v>4960</v>
      </c>
      <c r="C601" s="60"/>
      <c r="D601" s="60"/>
      <c r="E601" s="303">
        <v>1</v>
      </c>
      <c r="F601" s="303">
        <v>1</v>
      </c>
    </row>
    <row r="602" spans="1:6" ht="14.4">
      <c r="A602" s="60"/>
      <c r="B602" s="60" t="s">
        <v>776</v>
      </c>
      <c r="C602" s="60"/>
      <c r="D602" s="303">
        <v>1</v>
      </c>
      <c r="E602" s="303">
        <v>1</v>
      </c>
      <c r="F602" s="303">
        <v>2</v>
      </c>
    </row>
    <row r="603" spans="1:6" ht="14.4">
      <c r="A603" s="60"/>
      <c r="B603" s="60" t="s">
        <v>5232</v>
      </c>
      <c r="C603" s="60"/>
      <c r="D603" s="60"/>
      <c r="E603" s="303">
        <v>1</v>
      </c>
      <c r="F603" s="303">
        <v>1</v>
      </c>
    </row>
    <row r="604" spans="1:6" ht="14.4">
      <c r="A604" s="60"/>
      <c r="B604" s="60" t="s">
        <v>1664</v>
      </c>
      <c r="C604" s="60"/>
      <c r="D604" s="303">
        <v>1</v>
      </c>
      <c r="E604" s="60"/>
      <c r="F604" s="303">
        <v>1</v>
      </c>
    </row>
    <row r="605" spans="1:6" ht="14.4">
      <c r="A605" s="60"/>
      <c r="B605" s="60" t="s">
        <v>5233</v>
      </c>
      <c r="C605" s="60"/>
      <c r="D605" s="303">
        <v>1</v>
      </c>
      <c r="E605" s="303">
        <v>1</v>
      </c>
      <c r="F605" s="303">
        <v>2</v>
      </c>
    </row>
    <row r="606" spans="1:6" ht="14.4">
      <c r="A606" s="60"/>
      <c r="B606" s="60" t="s">
        <v>1418</v>
      </c>
      <c r="C606" s="303">
        <v>1</v>
      </c>
      <c r="D606" s="60"/>
      <c r="E606" s="60"/>
      <c r="F606" s="303">
        <v>1</v>
      </c>
    </row>
    <row r="607" spans="1:6" ht="14.4">
      <c r="A607" s="60"/>
      <c r="B607" s="60" t="s">
        <v>400</v>
      </c>
      <c r="C607" s="303">
        <v>1</v>
      </c>
      <c r="D607" s="60"/>
      <c r="E607" s="60"/>
      <c r="F607" s="303">
        <v>1</v>
      </c>
    </row>
    <row r="608" spans="1:6" ht="14.4">
      <c r="A608" s="60"/>
      <c r="B608" s="60" t="s">
        <v>128</v>
      </c>
      <c r="C608" s="303">
        <v>2</v>
      </c>
      <c r="D608" s="60"/>
      <c r="E608" s="60"/>
      <c r="F608" s="303">
        <v>2</v>
      </c>
    </row>
    <row r="609" spans="1:6" ht="14.4">
      <c r="A609" s="60"/>
      <c r="B609" s="60" t="s">
        <v>1657</v>
      </c>
      <c r="C609" s="60"/>
      <c r="D609" s="60"/>
      <c r="E609" s="303">
        <v>1</v>
      </c>
      <c r="F609" s="303">
        <v>1</v>
      </c>
    </row>
    <row r="610" spans="1:6" ht="14.4">
      <c r="A610" s="60"/>
      <c r="B610" s="60" t="s">
        <v>965</v>
      </c>
      <c r="C610" s="60"/>
      <c r="D610" s="303">
        <v>1</v>
      </c>
      <c r="E610" s="60"/>
      <c r="F610" s="303">
        <v>1</v>
      </c>
    </row>
    <row r="611" spans="1:6" ht="14.4">
      <c r="A611" s="60"/>
      <c r="B611" s="60" t="s">
        <v>5234</v>
      </c>
      <c r="C611" s="303">
        <v>1</v>
      </c>
      <c r="D611" s="303">
        <v>1</v>
      </c>
      <c r="E611" s="303">
        <v>1</v>
      </c>
      <c r="F611" s="303">
        <v>3</v>
      </c>
    </row>
    <row r="612" spans="1:6" ht="14.4">
      <c r="A612" s="60"/>
      <c r="B612" s="60" t="s">
        <v>141</v>
      </c>
      <c r="C612" s="60"/>
      <c r="D612" s="60"/>
      <c r="E612" s="303">
        <v>1</v>
      </c>
      <c r="F612" s="303">
        <v>1</v>
      </c>
    </row>
    <row r="613" spans="1:6" ht="14.4">
      <c r="A613" s="60"/>
      <c r="B613" s="60" t="s">
        <v>271</v>
      </c>
      <c r="C613" s="303">
        <v>1</v>
      </c>
      <c r="D613" s="60"/>
      <c r="E613" s="60"/>
      <c r="F613" s="303">
        <v>1</v>
      </c>
    </row>
    <row r="614" spans="1:6" ht="14.4">
      <c r="A614" s="60"/>
      <c r="B614" s="60" t="s">
        <v>1490</v>
      </c>
      <c r="C614" s="303">
        <v>1</v>
      </c>
      <c r="D614" s="60"/>
      <c r="E614" s="60"/>
      <c r="F614" s="303">
        <v>1</v>
      </c>
    </row>
    <row r="615" spans="1:6" ht="14.4">
      <c r="A615" s="60"/>
      <c r="B615" s="60" t="s">
        <v>5235</v>
      </c>
      <c r="C615" s="60"/>
      <c r="D615" s="303">
        <v>1</v>
      </c>
      <c r="E615" s="303">
        <v>1</v>
      </c>
      <c r="F615" s="303">
        <v>2</v>
      </c>
    </row>
    <row r="616" spans="1:6" ht="14.4">
      <c r="A616" s="60"/>
      <c r="B616" s="60" t="s">
        <v>5236</v>
      </c>
      <c r="C616" s="60"/>
      <c r="D616" s="60"/>
      <c r="E616" s="303">
        <v>1</v>
      </c>
      <c r="F616" s="303">
        <v>1</v>
      </c>
    </row>
    <row r="617" spans="1:6" ht="14.4">
      <c r="A617" s="60"/>
      <c r="B617" s="60" t="s">
        <v>5237</v>
      </c>
      <c r="C617" s="303">
        <v>1</v>
      </c>
      <c r="D617" s="60"/>
      <c r="E617" s="60"/>
      <c r="F617" s="303">
        <v>1</v>
      </c>
    </row>
    <row r="618" spans="1:6" ht="14.4">
      <c r="A618" s="60"/>
      <c r="B618" s="60" t="s">
        <v>1513</v>
      </c>
      <c r="C618" s="303">
        <v>1</v>
      </c>
      <c r="D618" s="60"/>
      <c r="E618" s="60"/>
      <c r="F618" s="303">
        <v>1</v>
      </c>
    </row>
    <row r="619" spans="1:6" ht="14.4">
      <c r="A619" s="60"/>
      <c r="B619" s="60" t="s">
        <v>894</v>
      </c>
      <c r="C619" s="60"/>
      <c r="D619" s="60"/>
      <c r="E619" s="303">
        <v>1</v>
      </c>
      <c r="F619" s="303">
        <v>1</v>
      </c>
    </row>
    <row r="620" spans="1:6" ht="14.4">
      <c r="A620" s="60"/>
      <c r="B620" s="60" t="s">
        <v>5238</v>
      </c>
      <c r="C620" s="60"/>
      <c r="D620" s="303">
        <v>1</v>
      </c>
      <c r="E620" s="60"/>
      <c r="F620" s="303">
        <v>1</v>
      </c>
    </row>
    <row r="621" spans="1:6" ht="14.4">
      <c r="A621" s="60"/>
      <c r="B621" s="60" t="s">
        <v>981</v>
      </c>
      <c r="C621" s="303">
        <v>1</v>
      </c>
      <c r="D621" s="60"/>
      <c r="E621" s="60"/>
      <c r="F621" s="303">
        <v>1</v>
      </c>
    </row>
    <row r="622" spans="1:6" ht="14.4">
      <c r="A622" s="60"/>
      <c r="B622" s="60" t="s">
        <v>4910</v>
      </c>
      <c r="C622" s="60"/>
      <c r="D622" s="60"/>
      <c r="E622" s="303">
        <v>1</v>
      </c>
      <c r="F622" s="303">
        <v>1</v>
      </c>
    </row>
    <row r="623" spans="1:6" ht="14.4">
      <c r="A623" s="60"/>
      <c r="B623" s="60" t="s">
        <v>2192</v>
      </c>
      <c r="C623" s="303">
        <v>1</v>
      </c>
      <c r="D623" s="303">
        <v>1</v>
      </c>
      <c r="E623" s="303">
        <v>1</v>
      </c>
      <c r="F623" s="303">
        <v>3</v>
      </c>
    </row>
    <row r="624" spans="1:6" ht="14.4">
      <c r="A624" s="60"/>
      <c r="B624" s="60" t="s">
        <v>5239</v>
      </c>
      <c r="C624" s="303">
        <v>1</v>
      </c>
      <c r="D624" s="60"/>
      <c r="E624" s="60"/>
      <c r="F624" s="303">
        <v>1</v>
      </c>
    </row>
    <row r="625" spans="1:6" ht="14.4">
      <c r="A625" s="60"/>
      <c r="B625" s="60" t="s">
        <v>5240</v>
      </c>
      <c r="C625" s="60"/>
      <c r="D625" s="303">
        <v>1</v>
      </c>
      <c r="E625" s="303">
        <v>1</v>
      </c>
      <c r="F625" s="303">
        <v>2</v>
      </c>
    </row>
    <row r="626" spans="1:6" ht="14.4">
      <c r="A626" s="60"/>
      <c r="B626" s="60" t="s">
        <v>1589</v>
      </c>
      <c r="C626" s="60"/>
      <c r="D626" s="303">
        <v>1</v>
      </c>
      <c r="E626" s="303">
        <v>2</v>
      </c>
      <c r="F626" s="303">
        <v>3</v>
      </c>
    </row>
    <row r="627" spans="1:6" ht="14.4">
      <c r="A627" s="60"/>
      <c r="B627" s="60" t="s">
        <v>5241</v>
      </c>
      <c r="C627" s="303">
        <v>1</v>
      </c>
      <c r="D627" s="60"/>
      <c r="E627" s="303">
        <v>1</v>
      </c>
      <c r="F627" s="303">
        <v>2</v>
      </c>
    </row>
    <row r="628" spans="1:6" ht="14.4">
      <c r="A628" s="60"/>
      <c r="B628" s="60" t="s">
        <v>5242</v>
      </c>
      <c r="C628" s="303">
        <v>1</v>
      </c>
      <c r="D628" s="60"/>
      <c r="E628" s="60"/>
      <c r="F628" s="303">
        <v>1</v>
      </c>
    </row>
    <row r="629" spans="1:6" ht="14.4">
      <c r="A629" s="60"/>
      <c r="B629" s="60" t="s">
        <v>844</v>
      </c>
      <c r="C629" s="303">
        <v>1</v>
      </c>
      <c r="D629" s="60"/>
      <c r="E629" s="60"/>
      <c r="F629" s="303">
        <v>1</v>
      </c>
    </row>
    <row r="630" spans="1:6" ht="14.4">
      <c r="A630" s="60"/>
      <c r="B630" s="60" t="s">
        <v>5243</v>
      </c>
      <c r="C630" s="60"/>
      <c r="D630" s="303">
        <v>1</v>
      </c>
      <c r="E630" s="60"/>
      <c r="F630" s="303">
        <v>1</v>
      </c>
    </row>
    <row r="631" spans="1:6" ht="14.4">
      <c r="A631" s="60"/>
      <c r="B631" s="60" t="s">
        <v>365</v>
      </c>
      <c r="C631" s="303">
        <v>1</v>
      </c>
      <c r="D631" s="60"/>
      <c r="E631" s="60"/>
      <c r="F631" s="303">
        <v>1</v>
      </c>
    </row>
    <row r="632" spans="1:6" ht="14.4">
      <c r="A632" s="60"/>
      <c r="B632" s="60" t="s">
        <v>4770</v>
      </c>
      <c r="C632" s="60"/>
      <c r="D632" s="303">
        <v>1</v>
      </c>
      <c r="E632" s="60"/>
      <c r="F632" s="303">
        <v>1</v>
      </c>
    </row>
    <row r="633" spans="1:6" ht="14.4">
      <c r="A633" s="60"/>
      <c r="B633" s="60" t="s">
        <v>678</v>
      </c>
      <c r="C633" s="60"/>
      <c r="D633" s="303">
        <v>1</v>
      </c>
      <c r="E633" s="303">
        <v>1</v>
      </c>
      <c r="F633" s="303">
        <v>2</v>
      </c>
    </row>
    <row r="634" spans="1:6" ht="14.4">
      <c r="A634" s="60"/>
      <c r="B634" s="60" t="s">
        <v>78</v>
      </c>
      <c r="C634" s="303">
        <v>1</v>
      </c>
      <c r="D634" s="303">
        <v>1</v>
      </c>
      <c r="E634" s="60"/>
      <c r="F634" s="303">
        <v>2</v>
      </c>
    </row>
    <row r="635" spans="1:6" ht="14.4">
      <c r="A635" s="60"/>
      <c r="B635" s="60" t="s">
        <v>5244</v>
      </c>
      <c r="C635" s="60"/>
      <c r="D635" s="60"/>
      <c r="E635" s="303">
        <v>1</v>
      </c>
      <c r="F635" s="303">
        <v>1</v>
      </c>
    </row>
    <row r="636" spans="1:6" ht="14.4">
      <c r="A636" s="60"/>
      <c r="B636" s="60" t="s">
        <v>821</v>
      </c>
      <c r="C636" s="60"/>
      <c r="D636" s="60"/>
      <c r="E636" s="303">
        <v>1</v>
      </c>
      <c r="F636" s="303">
        <v>1</v>
      </c>
    </row>
    <row r="637" spans="1:6" ht="14.4">
      <c r="A637" s="60"/>
      <c r="B637" s="60" t="s">
        <v>628</v>
      </c>
      <c r="C637" s="303">
        <v>1</v>
      </c>
      <c r="D637" s="60"/>
      <c r="E637" s="303">
        <v>1</v>
      </c>
      <c r="F637" s="303">
        <v>2</v>
      </c>
    </row>
    <row r="638" spans="1:6" ht="14.4">
      <c r="A638" s="60"/>
      <c r="B638" s="60" t="s">
        <v>5245</v>
      </c>
      <c r="C638" s="303">
        <v>2</v>
      </c>
      <c r="D638" s="60"/>
      <c r="E638" s="60"/>
      <c r="F638" s="303">
        <v>2</v>
      </c>
    </row>
    <row r="639" spans="1:6" ht="14.4">
      <c r="A639" s="60"/>
      <c r="B639" s="60" t="s">
        <v>376</v>
      </c>
      <c r="C639" s="303">
        <v>1</v>
      </c>
      <c r="D639" s="60"/>
      <c r="E639" s="60"/>
      <c r="F639" s="303">
        <v>1</v>
      </c>
    </row>
    <row r="640" spans="1:6" ht="14.4">
      <c r="A640" s="60"/>
      <c r="B640" s="60" t="s">
        <v>5246</v>
      </c>
      <c r="C640" s="303">
        <v>1</v>
      </c>
      <c r="D640" s="60"/>
      <c r="E640" s="303">
        <v>2</v>
      </c>
      <c r="F640" s="303">
        <v>3</v>
      </c>
    </row>
    <row r="641" spans="1:6" ht="14.4">
      <c r="A641" s="60"/>
      <c r="B641" s="60" t="s">
        <v>5247</v>
      </c>
      <c r="C641" s="303">
        <v>1</v>
      </c>
      <c r="D641" s="60"/>
      <c r="E641" s="60"/>
      <c r="F641" s="303">
        <v>1</v>
      </c>
    </row>
    <row r="642" spans="1:6" ht="14.4">
      <c r="A642" s="60"/>
      <c r="B642" s="60" t="s">
        <v>1495</v>
      </c>
      <c r="C642" s="303">
        <v>1</v>
      </c>
      <c r="D642" s="60"/>
      <c r="E642" s="60"/>
      <c r="F642" s="303">
        <v>1</v>
      </c>
    </row>
    <row r="643" spans="1:6" ht="14.4">
      <c r="A643" s="60"/>
      <c r="B643" s="60" t="s">
        <v>1674</v>
      </c>
      <c r="C643" s="303">
        <v>1</v>
      </c>
      <c r="D643" s="60"/>
      <c r="E643" s="60"/>
      <c r="F643" s="303">
        <v>1</v>
      </c>
    </row>
    <row r="644" spans="1:6" ht="14.4">
      <c r="A644" s="60"/>
      <c r="B644" s="60" t="s">
        <v>1503</v>
      </c>
      <c r="C644" s="303">
        <v>1</v>
      </c>
      <c r="D644" s="60"/>
      <c r="E644" s="60"/>
      <c r="F644" s="303">
        <v>1</v>
      </c>
    </row>
    <row r="645" spans="1:6" ht="14.4">
      <c r="A645" s="60"/>
      <c r="B645" s="60" t="s">
        <v>5248</v>
      </c>
      <c r="C645" s="60"/>
      <c r="D645" s="60"/>
      <c r="E645" s="303">
        <v>1</v>
      </c>
      <c r="F645" s="303">
        <v>1</v>
      </c>
    </row>
    <row r="646" spans="1:6" ht="14.4">
      <c r="A646" s="60"/>
      <c r="B646" s="60" t="s">
        <v>5249</v>
      </c>
      <c r="C646" s="303">
        <v>2</v>
      </c>
      <c r="D646" s="60"/>
      <c r="E646" s="303">
        <v>1</v>
      </c>
      <c r="F646" s="303">
        <v>3</v>
      </c>
    </row>
    <row r="647" spans="1:6" ht="14.4">
      <c r="A647" s="60"/>
      <c r="B647" s="60" t="s">
        <v>5250</v>
      </c>
      <c r="C647" s="303">
        <v>1</v>
      </c>
      <c r="D647" s="60"/>
      <c r="E647" s="303">
        <v>1</v>
      </c>
      <c r="F647" s="303">
        <v>2</v>
      </c>
    </row>
    <row r="648" spans="1:6" ht="14.4">
      <c r="A648" s="60"/>
      <c r="B648" s="60" t="s">
        <v>5251</v>
      </c>
      <c r="C648" s="303">
        <v>1</v>
      </c>
      <c r="D648" s="60"/>
      <c r="E648" s="60"/>
      <c r="F648" s="303">
        <v>1</v>
      </c>
    </row>
    <row r="649" spans="1:6" ht="14.4">
      <c r="A649" s="60"/>
      <c r="B649" s="60" t="s">
        <v>5252</v>
      </c>
      <c r="C649" s="303">
        <v>2</v>
      </c>
      <c r="D649" s="60"/>
      <c r="E649" s="60"/>
      <c r="F649" s="303">
        <v>2</v>
      </c>
    </row>
    <row r="650" spans="1:6" ht="14.4">
      <c r="A650" s="60"/>
      <c r="B650" s="60" t="s">
        <v>581</v>
      </c>
      <c r="C650" s="60"/>
      <c r="D650" s="303">
        <v>1</v>
      </c>
      <c r="E650" s="60"/>
      <c r="F650" s="303">
        <v>1</v>
      </c>
    </row>
    <row r="651" spans="1:6" ht="14.4">
      <c r="A651" s="60"/>
      <c r="B651" s="60" t="s">
        <v>5253</v>
      </c>
      <c r="C651" s="303">
        <v>1</v>
      </c>
      <c r="D651" s="60"/>
      <c r="E651" s="60"/>
      <c r="F651" s="303">
        <v>1</v>
      </c>
    </row>
    <row r="652" spans="1:6" ht="14.4">
      <c r="A652" s="60"/>
      <c r="B652" s="60" t="s">
        <v>5254</v>
      </c>
      <c r="C652" s="60"/>
      <c r="D652" s="60"/>
      <c r="E652" s="303">
        <v>1</v>
      </c>
      <c r="F652" s="303">
        <v>1</v>
      </c>
    </row>
    <row r="653" spans="1:6" ht="14.4">
      <c r="A653" s="60"/>
      <c r="B653" s="60" t="s">
        <v>5255</v>
      </c>
      <c r="C653" s="60"/>
      <c r="D653" s="303">
        <v>1</v>
      </c>
      <c r="E653" s="303">
        <v>1</v>
      </c>
      <c r="F653" s="303">
        <v>2</v>
      </c>
    </row>
    <row r="654" spans="1:6" ht="14.4">
      <c r="A654" s="60"/>
      <c r="B654" s="60" t="s">
        <v>2042</v>
      </c>
      <c r="C654" s="303">
        <v>1</v>
      </c>
      <c r="D654" s="60"/>
      <c r="E654" s="60"/>
      <c r="F654" s="303">
        <v>1</v>
      </c>
    </row>
    <row r="655" spans="1:6" ht="14.4">
      <c r="A655" s="60"/>
      <c r="B655" s="60" t="s">
        <v>1091</v>
      </c>
      <c r="C655" s="60"/>
      <c r="D655" s="303">
        <v>1</v>
      </c>
      <c r="E655" s="60"/>
      <c r="F655" s="303">
        <v>1</v>
      </c>
    </row>
    <row r="656" spans="1:6" ht="14.4">
      <c r="A656" s="60"/>
      <c r="B656" s="60" t="s">
        <v>3657</v>
      </c>
      <c r="C656" s="303">
        <v>2</v>
      </c>
      <c r="D656" s="60"/>
      <c r="E656" s="303">
        <v>1</v>
      </c>
      <c r="F656" s="303">
        <v>3</v>
      </c>
    </row>
    <row r="657" spans="1:6" ht="14.4">
      <c r="A657" s="60"/>
      <c r="B657" s="60" t="s">
        <v>5256</v>
      </c>
      <c r="C657" s="303">
        <v>1</v>
      </c>
      <c r="D657" s="60"/>
      <c r="E657" s="60"/>
      <c r="F657" s="303">
        <v>1</v>
      </c>
    </row>
    <row r="658" spans="1:6" ht="14.4">
      <c r="A658" s="60"/>
      <c r="B658" s="60" t="s">
        <v>739</v>
      </c>
      <c r="C658" s="303">
        <v>1</v>
      </c>
      <c r="D658" s="60"/>
      <c r="E658" s="60"/>
      <c r="F658" s="303">
        <v>1</v>
      </c>
    </row>
    <row r="659" spans="1:6" ht="14.4">
      <c r="A659" s="60"/>
      <c r="B659" s="60" t="s">
        <v>5257</v>
      </c>
      <c r="C659" s="60"/>
      <c r="D659" s="303">
        <v>1</v>
      </c>
      <c r="E659" s="60"/>
      <c r="F659" s="303">
        <v>1</v>
      </c>
    </row>
    <row r="660" spans="1:6" ht="14.4">
      <c r="A660" s="60"/>
      <c r="B660" s="60" t="s">
        <v>1327</v>
      </c>
      <c r="C660" s="60"/>
      <c r="D660" s="303">
        <v>1</v>
      </c>
      <c r="E660" s="303">
        <v>1</v>
      </c>
      <c r="F660" s="303">
        <v>2</v>
      </c>
    </row>
    <row r="661" spans="1:6" ht="14.4">
      <c r="A661" s="60"/>
      <c r="B661" s="60" t="s">
        <v>5258</v>
      </c>
      <c r="C661" s="60"/>
      <c r="D661" s="60"/>
      <c r="E661" s="303">
        <v>1</v>
      </c>
      <c r="F661" s="303">
        <v>1</v>
      </c>
    </row>
    <row r="662" spans="1:6" ht="14.4">
      <c r="A662" s="60"/>
      <c r="B662" s="60" t="s">
        <v>220</v>
      </c>
      <c r="C662" s="60"/>
      <c r="D662" s="303">
        <v>1</v>
      </c>
      <c r="E662" s="60"/>
      <c r="F662" s="303">
        <v>1</v>
      </c>
    </row>
    <row r="663" spans="1:6" ht="14.4">
      <c r="A663" s="60"/>
      <c r="B663" s="60" t="s">
        <v>1482</v>
      </c>
      <c r="C663" s="303">
        <v>1</v>
      </c>
      <c r="D663" s="60"/>
      <c r="E663" s="60"/>
      <c r="F663" s="303">
        <v>1</v>
      </c>
    </row>
    <row r="664" spans="1:6" ht="14.4">
      <c r="A664" s="60"/>
      <c r="B664" s="60" t="s">
        <v>2436</v>
      </c>
      <c r="C664" s="303">
        <v>1</v>
      </c>
      <c r="D664" s="60"/>
      <c r="E664" s="60"/>
      <c r="F664" s="303">
        <v>1</v>
      </c>
    </row>
    <row r="665" spans="1:6" ht="14.4">
      <c r="A665" s="60"/>
      <c r="B665" s="60" t="s">
        <v>4640</v>
      </c>
      <c r="C665" s="60"/>
      <c r="D665" s="303">
        <v>1</v>
      </c>
      <c r="E665" s="60"/>
      <c r="F665" s="303">
        <v>1</v>
      </c>
    </row>
    <row r="666" spans="1:6" ht="14.4">
      <c r="A666" s="60"/>
      <c r="B666" s="60" t="s">
        <v>1146</v>
      </c>
      <c r="C666" s="303">
        <v>1</v>
      </c>
      <c r="D666" s="60"/>
      <c r="E666" s="60"/>
      <c r="F666" s="303">
        <v>1</v>
      </c>
    </row>
    <row r="667" spans="1:6" ht="14.4">
      <c r="A667" s="60"/>
      <c r="B667" s="60" t="s">
        <v>1185</v>
      </c>
      <c r="C667" s="60"/>
      <c r="D667" s="60"/>
      <c r="E667" s="303">
        <v>1</v>
      </c>
      <c r="F667" s="303">
        <v>1</v>
      </c>
    </row>
    <row r="668" spans="1:6" ht="14.4">
      <c r="A668" s="60"/>
      <c r="B668" s="60" t="s">
        <v>5259</v>
      </c>
      <c r="C668" s="60"/>
      <c r="D668" s="60"/>
      <c r="E668" s="303">
        <v>1</v>
      </c>
      <c r="F668" s="303">
        <v>1</v>
      </c>
    </row>
    <row r="669" spans="1:6" ht="14.4">
      <c r="A669" s="60" t="s">
        <v>5260</v>
      </c>
      <c r="B669" s="60" t="s">
        <v>885</v>
      </c>
      <c r="C669" s="303">
        <v>1</v>
      </c>
      <c r="D669" s="60"/>
      <c r="E669" s="60"/>
      <c r="F669" s="303">
        <v>1</v>
      </c>
    </row>
    <row r="670" spans="1:6" ht="14.4">
      <c r="A670" s="60"/>
      <c r="B670" s="60" t="s">
        <v>3378</v>
      </c>
      <c r="C670" s="60"/>
      <c r="D670" s="60"/>
      <c r="E670" s="303">
        <v>1</v>
      </c>
      <c r="F670" s="303">
        <v>1</v>
      </c>
    </row>
    <row r="671" spans="1:6" ht="14.4">
      <c r="A671" s="60"/>
      <c r="B671" s="60" t="s">
        <v>5261</v>
      </c>
      <c r="C671" s="60"/>
      <c r="D671" s="60"/>
      <c r="E671" s="303">
        <v>1</v>
      </c>
      <c r="F671" s="303">
        <v>1</v>
      </c>
    </row>
    <row r="672" spans="1:6" ht="14.4">
      <c r="A672" s="60"/>
      <c r="B672" s="60" t="s">
        <v>5141</v>
      </c>
      <c r="C672" s="60"/>
      <c r="D672" s="60"/>
      <c r="E672" s="303">
        <v>1</v>
      </c>
      <c r="F672" s="303">
        <v>1</v>
      </c>
    </row>
    <row r="673" spans="1:6" ht="14.4">
      <c r="A673" s="60"/>
      <c r="B673" s="60" t="s">
        <v>5262</v>
      </c>
      <c r="C673" s="303">
        <v>1</v>
      </c>
      <c r="D673" s="60"/>
      <c r="E673" s="303">
        <v>1</v>
      </c>
      <c r="F673" s="303">
        <v>2</v>
      </c>
    </row>
    <row r="674" spans="1:6" ht="14.4">
      <c r="A674" s="60"/>
      <c r="B674" s="60" t="s">
        <v>5263</v>
      </c>
      <c r="C674" s="60"/>
      <c r="D674" s="60"/>
      <c r="E674" s="303">
        <v>1</v>
      </c>
      <c r="F674" s="303">
        <v>1</v>
      </c>
    </row>
    <row r="675" spans="1:6" ht="14.4">
      <c r="A675" s="60"/>
      <c r="B675" s="60" t="s">
        <v>4695</v>
      </c>
      <c r="C675" s="60"/>
      <c r="D675" s="303">
        <v>1</v>
      </c>
      <c r="E675" s="303">
        <v>1</v>
      </c>
      <c r="F675" s="303">
        <v>2</v>
      </c>
    </row>
    <row r="676" spans="1:6" ht="14.4">
      <c r="A676" s="60"/>
      <c r="B676" s="60" t="s">
        <v>4718</v>
      </c>
      <c r="C676" s="60"/>
      <c r="D676" s="303">
        <v>1</v>
      </c>
      <c r="E676" s="60"/>
      <c r="F676" s="303">
        <v>1</v>
      </c>
    </row>
    <row r="677" spans="1:6" ht="14.4">
      <c r="A677" s="60"/>
      <c r="B677" s="60" t="s">
        <v>5264</v>
      </c>
      <c r="C677" s="60"/>
      <c r="D677" s="303">
        <v>1</v>
      </c>
      <c r="E677" s="60"/>
      <c r="F677" s="303">
        <v>1</v>
      </c>
    </row>
    <row r="678" spans="1:6" ht="14.4">
      <c r="A678" s="60"/>
      <c r="B678" s="60" t="s">
        <v>433</v>
      </c>
      <c r="C678" s="303">
        <v>1</v>
      </c>
      <c r="D678" s="60"/>
      <c r="E678" s="303">
        <v>1</v>
      </c>
      <c r="F678" s="303">
        <v>2</v>
      </c>
    </row>
    <row r="679" spans="1:6" ht="14.4">
      <c r="A679" s="60"/>
      <c r="B679" s="60" t="s">
        <v>5265</v>
      </c>
      <c r="C679" s="60"/>
      <c r="D679" s="303">
        <v>1</v>
      </c>
      <c r="E679" s="60"/>
      <c r="F679" s="303">
        <v>1</v>
      </c>
    </row>
    <row r="680" spans="1:6" ht="14.4">
      <c r="A680" s="60"/>
      <c r="B680" s="60" t="s">
        <v>5266</v>
      </c>
      <c r="C680" s="303">
        <v>1</v>
      </c>
      <c r="D680" s="60"/>
      <c r="E680" s="60"/>
      <c r="F680" s="303">
        <v>1</v>
      </c>
    </row>
    <row r="681" spans="1:6" ht="14.4">
      <c r="A681" s="60"/>
      <c r="B681" s="60" t="s">
        <v>1118</v>
      </c>
      <c r="C681" s="60"/>
      <c r="D681" s="60"/>
      <c r="E681" s="303">
        <v>1</v>
      </c>
      <c r="F681" s="303">
        <v>1</v>
      </c>
    </row>
    <row r="682" spans="1:6" ht="14.4">
      <c r="A682" s="60"/>
      <c r="B682" s="60" t="s">
        <v>5267</v>
      </c>
      <c r="C682" s="60"/>
      <c r="D682" s="60"/>
      <c r="E682" s="303">
        <v>1</v>
      </c>
      <c r="F682" s="303">
        <v>1</v>
      </c>
    </row>
    <row r="683" spans="1:6" ht="14.4">
      <c r="A683" s="60"/>
      <c r="B683" s="60" t="s">
        <v>5268</v>
      </c>
      <c r="C683" s="60"/>
      <c r="D683" s="60"/>
      <c r="E683" s="303">
        <v>1</v>
      </c>
      <c r="F683" s="303">
        <v>1</v>
      </c>
    </row>
    <row r="684" spans="1:6" ht="14.4">
      <c r="A684" s="60"/>
      <c r="B684" s="60" t="s">
        <v>1327</v>
      </c>
      <c r="C684" s="60"/>
      <c r="D684" s="60"/>
      <c r="E684" s="303">
        <v>1</v>
      </c>
      <c r="F684" s="303">
        <v>1</v>
      </c>
    </row>
    <row r="685" spans="1:6" ht="14.4">
      <c r="A685" s="60"/>
      <c r="B685" s="60" t="s">
        <v>5269</v>
      </c>
      <c r="C685" s="303">
        <v>1</v>
      </c>
      <c r="D685" s="60"/>
      <c r="E685" s="303">
        <v>1</v>
      </c>
      <c r="F685" s="303">
        <v>2</v>
      </c>
    </row>
    <row r="686" spans="1:6" ht="14.4">
      <c r="A686" s="60" t="s">
        <v>5270</v>
      </c>
      <c r="B686" s="60" t="s">
        <v>5271</v>
      </c>
      <c r="C686" s="303">
        <v>1</v>
      </c>
      <c r="D686" s="60"/>
      <c r="E686" s="60"/>
      <c r="F686" s="303">
        <v>1</v>
      </c>
    </row>
    <row r="687" spans="1:6" ht="14.4">
      <c r="A687" s="60"/>
      <c r="B687" s="60" t="s">
        <v>1554</v>
      </c>
      <c r="C687" s="303">
        <v>1</v>
      </c>
      <c r="D687" s="60"/>
      <c r="E687" s="60"/>
      <c r="F687" s="303">
        <v>1</v>
      </c>
    </row>
    <row r="688" spans="1:6" ht="14.4">
      <c r="A688" s="60"/>
      <c r="B688" s="60" t="s">
        <v>1447</v>
      </c>
      <c r="C688" s="60"/>
      <c r="D688" s="303">
        <v>1</v>
      </c>
      <c r="E688" s="60"/>
      <c r="F688" s="303">
        <v>1</v>
      </c>
    </row>
    <row r="689" spans="1:6" ht="14.4">
      <c r="A689" s="60"/>
      <c r="B689" s="60" t="s">
        <v>1229</v>
      </c>
      <c r="C689" s="60"/>
      <c r="D689" s="60"/>
      <c r="E689" s="303">
        <v>1</v>
      </c>
      <c r="F689" s="303">
        <v>1</v>
      </c>
    </row>
    <row r="690" spans="1:6" ht="14.4">
      <c r="A690" s="60"/>
      <c r="B690" s="60" t="s">
        <v>5272</v>
      </c>
      <c r="C690" s="60"/>
      <c r="D690" s="60"/>
      <c r="E690" s="303">
        <v>2</v>
      </c>
      <c r="F690" s="303">
        <v>2</v>
      </c>
    </row>
    <row r="691" spans="1:6" ht="14.4">
      <c r="A691" s="60"/>
      <c r="B691" s="60" t="s">
        <v>5273</v>
      </c>
      <c r="C691" s="303">
        <v>1</v>
      </c>
      <c r="D691" s="60"/>
      <c r="E691" s="303">
        <v>1</v>
      </c>
      <c r="F691" s="303">
        <v>2</v>
      </c>
    </row>
    <row r="692" spans="1:6" ht="14.4">
      <c r="A692" s="60"/>
      <c r="B692" s="60" t="s">
        <v>5274</v>
      </c>
      <c r="C692" s="60"/>
      <c r="D692" s="303">
        <v>1</v>
      </c>
      <c r="E692" s="303">
        <v>1</v>
      </c>
      <c r="F692" s="303">
        <v>2</v>
      </c>
    </row>
    <row r="693" spans="1:6" ht="14.4">
      <c r="A693" s="60"/>
      <c r="B693" s="60" t="s">
        <v>1363</v>
      </c>
      <c r="C693" s="303">
        <v>1</v>
      </c>
      <c r="D693" s="60"/>
      <c r="E693" s="60"/>
      <c r="F693" s="303">
        <v>1</v>
      </c>
    </row>
    <row r="694" spans="1:6" ht="14.4">
      <c r="A694" s="60"/>
      <c r="B694" s="60" t="s">
        <v>5275</v>
      </c>
      <c r="C694" s="60"/>
      <c r="D694" s="60"/>
      <c r="E694" s="303">
        <v>1</v>
      </c>
      <c r="F694" s="303">
        <v>1</v>
      </c>
    </row>
    <row r="695" spans="1:6" ht="14.4">
      <c r="A695" s="60"/>
      <c r="B695" s="60" t="s">
        <v>40</v>
      </c>
      <c r="C695" s="303">
        <v>1</v>
      </c>
      <c r="D695" s="60"/>
      <c r="E695" s="60"/>
      <c r="F695" s="303">
        <v>1</v>
      </c>
    </row>
    <row r="696" spans="1:6" ht="14.4">
      <c r="A696" s="60"/>
      <c r="B696" s="60" t="s">
        <v>5276</v>
      </c>
      <c r="C696" s="303">
        <v>2</v>
      </c>
      <c r="D696" s="60"/>
      <c r="E696" s="303">
        <v>1</v>
      </c>
      <c r="F696" s="303">
        <v>3</v>
      </c>
    </row>
    <row r="697" spans="1:6" ht="14.4">
      <c r="A697" s="60"/>
      <c r="B697" s="60" t="s">
        <v>999</v>
      </c>
      <c r="C697" s="60"/>
      <c r="D697" s="303">
        <v>1</v>
      </c>
      <c r="E697" s="60"/>
      <c r="F697" s="303">
        <v>1</v>
      </c>
    </row>
    <row r="698" spans="1:6" ht="14.4">
      <c r="A698" s="60"/>
      <c r="B698" s="60" t="s">
        <v>1423</v>
      </c>
      <c r="C698" s="60"/>
      <c r="D698" s="60"/>
      <c r="E698" s="303">
        <v>1</v>
      </c>
      <c r="F698" s="303">
        <v>1</v>
      </c>
    </row>
    <row r="699" spans="1:6" ht="14.4">
      <c r="A699" s="60"/>
      <c r="B699" s="60" t="s">
        <v>5277</v>
      </c>
      <c r="C699" s="303">
        <v>1</v>
      </c>
      <c r="D699" s="60"/>
      <c r="E699" s="60"/>
      <c r="F699" s="303">
        <v>1</v>
      </c>
    </row>
    <row r="700" spans="1:6" ht="14.4">
      <c r="A700" s="60"/>
      <c r="B700" s="60" t="s">
        <v>5278</v>
      </c>
      <c r="C700" s="60"/>
      <c r="D700" s="303">
        <v>1</v>
      </c>
      <c r="E700" s="60"/>
      <c r="F700" s="303">
        <v>1</v>
      </c>
    </row>
    <row r="701" spans="1:6" ht="14.4">
      <c r="A701" s="60"/>
      <c r="B701" s="60" t="s">
        <v>5279</v>
      </c>
      <c r="C701" s="303">
        <v>2</v>
      </c>
      <c r="D701" s="60"/>
      <c r="E701" s="60"/>
      <c r="F701" s="303">
        <v>2</v>
      </c>
    </row>
    <row r="702" spans="1:6" ht="14.4">
      <c r="A702" s="60"/>
      <c r="B702" s="60" t="s">
        <v>5280</v>
      </c>
      <c r="C702" s="60"/>
      <c r="D702" s="60"/>
      <c r="E702" s="303">
        <v>1</v>
      </c>
      <c r="F702" s="303">
        <v>1</v>
      </c>
    </row>
    <row r="703" spans="1:6" ht="14.4">
      <c r="A703" s="60"/>
      <c r="B703" s="60" t="s">
        <v>5281</v>
      </c>
      <c r="C703" s="303">
        <v>1</v>
      </c>
      <c r="D703" s="60"/>
      <c r="E703" s="303">
        <v>2</v>
      </c>
      <c r="F703" s="303">
        <v>3</v>
      </c>
    </row>
    <row r="704" spans="1:6" ht="14.4">
      <c r="A704" s="60"/>
      <c r="B704" s="60" t="s">
        <v>66</v>
      </c>
      <c r="C704" s="60"/>
      <c r="D704" s="303">
        <v>2</v>
      </c>
      <c r="E704" s="303">
        <v>2</v>
      </c>
      <c r="F704" s="303">
        <v>4</v>
      </c>
    </row>
    <row r="705" spans="1:6" ht="14.4">
      <c r="A705" s="60"/>
      <c r="B705" s="60" t="s">
        <v>5282</v>
      </c>
      <c r="C705" s="60"/>
      <c r="D705" s="60"/>
      <c r="E705" s="303">
        <v>1</v>
      </c>
      <c r="F705" s="303">
        <v>1</v>
      </c>
    </row>
    <row r="706" spans="1:6" ht="14.4">
      <c r="A706" s="60"/>
      <c r="B706" s="60" t="s">
        <v>5283</v>
      </c>
      <c r="C706" s="303">
        <v>1</v>
      </c>
      <c r="D706" s="60"/>
      <c r="E706" s="60"/>
      <c r="F706" s="303">
        <v>1</v>
      </c>
    </row>
    <row r="707" spans="1:6" ht="14.4">
      <c r="A707" s="60"/>
      <c r="B707" s="60" t="s">
        <v>5284</v>
      </c>
      <c r="C707" s="60"/>
      <c r="D707" s="60"/>
      <c r="E707" s="303">
        <v>1</v>
      </c>
      <c r="F707" s="303">
        <v>1</v>
      </c>
    </row>
    <row r="708" spans="1:6" ht="14.4">
      <c r="A708" s="60"/>
      <c r="B708" s="60" t="s">
        <v>783</v>
      </c>
      <c r="C708" s="60"/>
      <c r="D708" s="60"/>
      <c r="E708" s="303">
        <v>1</v>
      </c>
      <c r="F708" s="303">
        <v>1</v>
      </c>
    </row>
    <row r="709" spans="1:6" ht="14.4">
      <c r="A709" s="60"/>
      <c r="B709" s="60" t="s">
        <v>5285</v>
      </c>
      <c r="C709" s="303">
        <v>1</v>
      </c>
      <c r="D709" s="60"/>
      <c r="E709" s="60"/>
      <c r="F709" s="303">
        <v>1</v>
      </c>
    </row>
    <row r="710" spans="1:6" ht="14.4">
      <c r="A710" s="60"/>
      <c r="B710" s="60" t="s">
        <v>5286</v>
      </c>
      <c r="C710" s="303">
        <v>1</v>
      </c>
      <c r="D710" s="60"/>
      <c r="E710" s="60"/>
      <c r="F710" s="303">
        <v>1</v>
      </c>
    </row>
    <row r="711" spans="1:6" ht="14.4">
      <c r="A711" s="60"/>
      <c r="B711" s="60" t="s">
        <v>5287</v>
      </c>
      <c r="C711" s="60"/>
      <c r="D711" s="303">
        <v>1</v>
      </c>
      <c r="E711" s="303">
        <v>2</v>
      </c>
      <c r="F711" s="303">
        <v>3</v>
      </c>
    </row>
    <row r="712" spans="1:6" ht="14.4">
      <c r="A712" s="60"/>
      <c r="B712" s="60" t="s">
        <v>5288</v>
      </c>
      <c r="C712" s="303">
        <v>1</v>
      </c>
      <c r="D712" s="60"/>
      <c r="E712" s="303">
        <v>1</v>
      </c>
      <c r="F712" s="303">
        <v>2</v>
      </c>
    </row>
    <row r="713" spans="1:6" ht="14.4">
      <c r="A713" s="60"/>
      <c r="B713" s="60" t="s">
        <v>5289</v>
      </c>
      <c r="C713" s="303">
        <v>1</v>
      </c>
      <c r="D713" s="60"/>
      <c r="E713" s="60"/>
      <c r="F713" s="303">
        <v>1</v>
      </c>
    </row>
    <row r="714" spans="1:6" ht="14.4">
      <c r="A714" s="60"/>
      <c r="B714" s="60" t="s">
        <v>5290</v>
      </c>
      <c r="C714" s="303">
        <v>1</v>
      </c>
      <c r="D714" s="60"/>
      <c r="E714" s="60"/>
      <c r="F714" s="303">
        <v>1</v>
      </c>
    </row>
    <row r="715" spans="1:6" ht="14.4">
      <c r="A715" s="60"/>
      <c r="B715" s="60" t="s">
        <v>5291</v>
      </c>
      <c r="C715" s="303">
        <v>2</v>
      </c>
      <c r="D715" s="60"/>
      <c r="E715" s="303">
        <v>1</v>
      </c>
      <c r="F715" s="303">
        <v>3</v>
      </c>
    </row>
    <row r="716" spans="1:6" ht="14.4">
      <c r="A716" s="60"/>
      <c r="B716" s="60" t="s">
        <v>5292</v>
      </c>
      <c r="C716" s="303">
        <v>1</v>
      </c>
      <c r="D716" s="60"/>
      <c r="E716" s="303">
        <v>2</v>
      </c>
      <c r="F716" s="303">
        <v>3</v>
      </c>
    </row>
    <row r="717" spans="1:6" ht="14.4">
      <c r="A717" s="60"/>
      <c r="B717" s="60" t="s">
        <v>5293</v>
      </c>
      <c r="C717" s="60"/>
      <c r="D717" s="60"/>
      <c r="E717" s="303">
        <v>1</v>
      </c>
      <c r="F717" s="303">
        <v>1</v>
      </c>
    </row>
    <row r="718" spans="1:6" ht="14.4">
      <c r="A718" s="60"/>
      <c r="B718" s="60" t="s">
        <v>5294</v>
      </c>
      <c r="C718" s="303">
        <v>1</v>
      </c>
      <c r="D718" s="60"/>
      <c r="E718" s="303">
        <v>2</v>
      </c>
      <c r="F718" s="303">
        <v>3</v>
      </c>
    </row>
    <row r="719" spans="1:6" ht="14.4">
      <c r="A719" s="60"/>
      <c r="B719" s="60" t="s">
        <v>433</v>
      </c>
      <c r="C719" s="303">
        <v>1</v>
      </c>
      <c r="D719" s="303">
        <v>1</v>
      </c>
      <c r="E719" s="303">
        <v>1</v>
      </c>
      <c r="F719" s="303">
        <v>3</v>
      </c>
    </row>
    <row r="720" spans="1:6" ht="14.4">
      <c r="A720" s="60"/>
      <c r="B720" s="60" t="s">
        <v>5295</v>
      </c>
      <c r="C720" s="303">
        <v>1</v>
      </c>
      <c r="D720" s="60"/>
      <c r="E720" s="60"/>
      <c r="F720" s="303">
        <v>1</v>
      </c>
    </row>
    <row r="721" spans="1:6" ht="14.4">
      <c r="A721" s="60"/>
      <c r="B721" s="60" t="s">
        <v>241</v>
      </c>
      <c r="C721" s="60"/>
      <c r="D721" s="60"/>
      <c r="E721" s="303">
        <v>1</v>
      </c>
      <c r="F721" s="303">
        <v>1</v>
      </c>
    </row>
    <row r="722" spans="1:6" ht="14.4">
      <c r="A722" s="60"/>
      <c r="B722" s="60" t="s">
        <v>5296</v>
      </c>
      <c r="C722" s="60"/>
      <c r="D722" s="60"/>
      <c r="E722" s="303">
        <v>1</v>
      </c>
      <c r="F722" s="303">
        <v>1</v>
      </c>
    </row>
    <row r="723" spans="1:6" ht="14.4">
      <c r="A723" s="60"/>
      <c r="B723" s="60" t="s">
        <v>4638</v>
      </c>
      <c r="C723" s="303">
        <v>1</v>
      </c>
      <c r="D723" s="60"/>
      <c r="E723" s="303">
        <v>1</v>
      </c>
      <c r="F723" s="303">
        <v>2</v>
      </c>
    </row>
    <row r="724" spans="1:6" ht="14.4">
      <c r="A724" s="60" t="s">
        <v>5297</v>
      </c>
      <c r="B724" s="60" t="s">
        <v>5298</v>
      </c>
      <c r="C724" s="60"/>
      <c r="D724" s="303">
        <v>1</v>
      </c>
      <c r="E724" s="60"/>
      <c r="F724" s="303">
        <v>1</v>
      </c>
    </row>
    <row r="725" spans="1:6" ht="14.4">
      <c r="A725" s="60"/>
      <c r="B725" s="60" t="s">
        <v>5299</v>
      </c>
      <c r="C725" s="60"/>
      <c r="D725" s="303">
        <v>1</v>
      </c>
      <c r="E725" s="60"/>
      <c r="F725" s="303">
        <v>1</v>
      </c>
    </row>
    <row r="726" spans="1:6" ht="14.4">
      <c r="A726" s="60"/>
      <c r="B726" s="60" t="s">
        <v>5300</v>
      </c>
      <c r="C726" s="60"/>
      <c r="D726" s="303">
        <v>1</v>
      </c>
      <c r="E726" s="60"/>
      <c r="F726" s="303">
        <v>1</v>
      </c>
    </row>
    <row r="727" spans="1:6" ht="14.4">
      <c r="A727" s="60"/>
      <c r="B727" s="60" t="s">
        <v>5301</v>
      </c>
      <c r="C727" s="60"/>
      <c r="D727" s="303">
        <v>1</v>
      </c>
      <c r="E727" s="60"/>
      <c r="F727" s="303">
        <v>1</v>
      </c>
    </row>
    <row r="728" spans="1:6" ht="14.4">
      <c r="A728" s="60" t="s">
        <v>5302</v>
      </c>
      <c r="B728" s="60" t="s">
        <v>5303</v>
      </c>
      <c r="C728" s="303">
        <v>1</v>
      </c>
      <c r="D728" s="60"/>
      <c r="E728" s="60"/>
      <c r="F728" s="303">
        <v>1</v>
      </c>
    </row>
    <row r="729" spans="1:6" ht="14.4">
      <c r="A729" s="60"/>
      <c r="B729" s="60" t="s">
        <v>5304</v>
      </c>
      <c r="C729" s="303">
        <v>1</v>
      </c>
      <c r="D729" s="60"/>
      <c r="E729" s="60"/>
      <c r="F729" s="303">
        <v>1</v>
      </c>
    </row>
    <row r="730" spans="1:6" ht="14.4">
      <c r="A730" s="60"/>
      <c r="B730" s="60" t="s">
        <v>5305</v>
      </c>
      <c r="C730" s="303">
        <v>1</v>
      </c>
      <c r="D730" s="60"/>
      <c r="E730" s="60"/>
      <c r="F730" s="303">
        <v>1</v>
      </c>
    </row>
    <row r="731" spans="1:6" ht="14.4">
      <c r="A731" s="60"/>
      <c r="B731" s="60" t="s">
        <v>5306</v>
      </c>
      <c r="C731" s="60"/>
      <c r="D731" s="303">
        <v>1</v>
      </c>
      <c r="E731" s="60"/>
      <c r="F731" s="303">
        <v>1</v>
      </c>
    </row>
    <row r="732" spans="1:6" ht="14.4">
      <c r="A732" s="60"/>
      <c r="B732" s="60" t="s">
        <v>5307</v>
      </c>
      <c r="C732" s="60"/>
      <c r="D732" s="303">
        <v>1</v>
      </c>
      <c r="E732" s="60"/>
      <c r="F732" s="303">
        <v>1</v>
      </c>
    </row>
    <row r="733" spans="1:6" ht="14.4">
      <c r="A733" s="60"/>
      <c r="B733" s="60" t="s">
        <v>5308</v>
      </c>
      <c r="C733" s="303">
        <v>1</v>
      </c>
      <c r="D733" s="60"/>
      <c r="E733" s="60"/>
      <c r="F733" s="303">
        <v>1</v>
      </c>
    </row>
    <row r="734" spans="1:6" ht="14.4">
      <c r="A734" s="60"/>
      <c r="B734" s="60" t="s">
        <v>5188</v>
      </c>
      <c r="C734" s="303">
        <v>1</v>
      </c>
      <c r="D734" s="60"/>
      <c r="E734" s="60"/>
      <c r="F734" s="303">
        <v>1</v>
      </c>
    </row>
    <row r="735" spans="1:6" ht="14.4">
      <c r="A735" s="60"/>
      <c r="B735" s="60" t="s">
        <v>2105</v>
      </c>
      <c r="C735" s="60"/>
      <c r="D735" s="303">
        <v>1</v>
      </c>
      <c r="E735" s="303">
        <v>1</v>
      </c>
      <c r="F735" s="303">
        <v>2</v>
      </c>
    </row>
    <row r="736" spans="1:6" ht="14.4">
      <c r="A736" s="60"/>
      <c r="B736" s="60" t="s">
        <v>684</v>
      </c>
      <c r="C736" s="60"/>
      <c r="D736" s="60"/>
      <c r="E736" s="303">
        <v>1</v>
      </c>
      <c r="F736" s="303">
        <v>1</v>
      </c>
    </row>
    <row r="737" spans="1:6" ht="14.4">
      <c r="A737" s="60"/>
      <c r="B737" s="60" t="s">
        <v>5309</v>
      </c>
      <c r="C737" s="303">
        <v>1</v>
      </c>
      <c r="D737" s="60"/>
      <c r="E737" s="60"/>
      <c r="F737" s="303">
        <v>1</v>
      </c>
    </row>
    <row r="738" spans="1:6" ht="14.4">
      <c r="A738" s="60"/>
      <c r="B738" s="60" t="s">
        <v>5310</v>
      </c>
      <c r="C738" s="303">
        <v>1</v>
      </c>
      <c r="D738" s="60"/>
      <c r="E738" s="303">
        <v>1</v>
      </c>
      <c r="F738" s="303">
        <v>2</v>
      </c>
    </row>
    <row r="739" spans="1:6" ht="14.4">
      <c r="A739" s="60"/>
      <c r="B739" s="60" t="s">
        <v>5311</v>
      </c>
      <c r="C739" s="60"/>
      <c r="D739" s="303">
        <v>1</v>
      </c>
      <c r="E739" s="60"/>
      <c r="F739" s="303">
        <v>1</v>
      </c>
    </row>
    <row r="740" spans="1:6" ht="14.4">
      <c r="A740" s="60"/>
      <c r="B740" s="60" t="s">
        <v>5312</v>
      </c>
      <c r="C740" s="60"/>
      <c r="D740" s="60"/>
      <c r="E740" s="303">
        <v>1</v>
      </c>
      <c r="F740" s="303">
        <v>1</v>
      </c>
    </row>
    <row r="741" spans="1:6" ht="14.4">
      <c r="A741" s="60"/>
      <c r="B741" s="60" t="s">
        <v>1111</v>
      </c>
      <c r="C741" s="303">
        <v>1</v>
      </c>
      <c r="D741" s="60"/>
      <c r="E741" s="60"/>
      <c r="F741" s="303">
        <v>1</v>
      </c>
    </row>
    <row r="742" spans="1:6" ht="14.4">
      <c r="A742" s="60"/>
      <c r="B742" s="60" t="s">
        <v>5313</v>
      </c>
      <c r="C742" s="303">
        <v>1</v>
      </c>
      <c r="D742" s="60"/>
      <c r="E742" s="303">
        <v>2</v>
      </c>
      <c r="F742" s="303">
        <v>3</v>
      </c>
    </row>
    <row r="743" spans="1:6" ht="14.4">
      <c r="A743" s="60"/>
      <c r="B743" s="60" t="s">
        <v>2112</v>
      </c>
      <c r="C743" s="60"/>
      <c r="D743" s="60"/>
      <c r="E743" s="303">
        <v>1</v>
      </c>
      <c r="F743" s="303">
        <v>1</v>
      </c>
    </row>
    <row r="744" spans="1:6" ht="14.4">
      <c r="A744" s="60"/>
      <c r="B744" s="60" t="s">
        <v>5314</v>
      </c>
      <c r="C744" s="303">
        <v>1</v>
      </c>
      <c r="D744" s="60"/>
      <c r="E744" s="60"/>
      <c r="F744" s="303">
        <v>1</v>
      </c>
    </row>
    <row r="745" spans="1:6" ht="14.4">
      <c r="A745" s="60" t="s">
        <v>2485</v>
      </c>
      <c r="B745" s="60"/>
      <c r="C745" s="303">
        <v>423</v>
      </c>
      <c r="D745" s="303">
        <v>204</v>
      </c>
      <c r="E745" s="303">
        <v>381</v>
      </c>
      <c r="F745" s="303">
        <v>1008</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filterMode="1">
    <outlinePr summaryBelow="0" summaryRight="0"/>
  </sheetPr>
  <dimension ref="A1:E1524"/>
  <sheetViews>
    <sheetView workbookViewId="0"/>
  </sheetViews>
  <sheetFormatPr defaultColWidth="12.6640625" defaultRowHeight="15.75" customHeight="1"/>
  <cols>
    <col min="3" max="3" width="31.21875" customWidth="1"/>
  </cols>
  <sheetData>
    <row r="1" spans="1:5" ht="13.2">
      <c r="A1" s="119" t="s">
        <v>5315</v>
      </c>
      <c r="B1" s="119" t="s">
        <v>4850</v>
      </c>
      <c r="C1" s="119" t="s">
        <v>2763</v>
      </c>
      <c r="D1" s="119"/>
      <c r="E1" s="119" t="s">
        <v>4848</v>
      </c>
    </row>
    <row r="2" spans="1:5" ht="13.2" hidden="1">
      <c r="A2" s="96" t="s">
        <v>4853</v>
      </c>
      <c r="B2" s="96" t="s">
        <v>4854</v>
      </c>
      <c r="C2" s="96" t="s">
        <v>5316</v>
      </c>
      <c r="D2" s="96"/>
      <c r="E2" s="96" t="s">
        <v>4851</v>
      </c>
    </row>
    <row r="3" spans="1:5" ht="13.2" hidden="1">
      <c r="A3" s="96" t="s">
        <v>4853</v>
      </c>
      <c r="B3" s="96" t="s">
        <v>4855</v>
      </c>
      <c r="C3" s="96" t="s">
        <v>5317</v>
      </c>
      <c r="D3" s="96"/>
      <c r="E3" s="96" t="s">
        <v>4851</v>
      </c>
    </row>
    <row r="4" spans="1:5" ht="13.2" hidden="1">
      <c r="A4" s="96" t="s">
        <v>4853</v>
      </c>
      <c r="B4" s="96" t="s">
        <v>4855</v>
      </c>
      <c r="C4" s="96" t="s">
        <v>5318</v>
      </c>
      <c r="D4" s="96"/>
      <c r="E4" s="96" t="s">
        <v>4851</v>
      </c>
    </row>
    <row r="5" spans="1:5" ht="13.2" hidden="1">
      <c r="A5" s="96" t="s">
        <v>4853</v>
      </c>
      <c r="B5" s="96" t="s">
        <v>4856</v>
      </c>
      <c r="C5" s="96" t="s">
        <v>5319</v>
      </c>
      <c r="D5" s="96"/>
      <c r="E5" s="96" t="s">
        <v>4851</v>
      </c>
    </row>
    <row r="6" spans="1:5" ht="13.2" hidden="1">
      <c r="A6" s="96" t="s">
        <v>4853</v>
      </c>
      <c r="B6" s="96" t="s">
        <v>4857</v>
      </c>
      <c r="C6" s="96" t="s">
        <v>5320</v>
      </c>
      <c r="D6" s="96"/>
      <c r="E6" s="96" t="s">
        <v>4851</v>
      </c>
    </row>
    <row r="7" spans="1:5" ht="13.2" hidden="1">
      <c r="A7" s="96" t="s">
        <v>4853</v>
      </c>
      <c r="B7" s="96" t="s">
        <v>4857</v>
      </c>
      <c r="C7" s="96" t="s">
        <v>5321</v>
      </c>
      <c r="D7" s="96"/>
      <c r="E7" s="96" t="s">
        <v>4851</v>
      </c>
    </row>
    <row r="8" spans="1:5" ht="13.2" hidden="1">
      <c r="A8" s="96" t="s">
        <v>4853</v>
      </c>
      <c r="B8" s="96" t="s">
        <v>548</v>
      </c>
      <c r="C8" s="96" t="s">
        <v>5322</v>
      </c>
      <c r="D8" s="96"/>
      <c r="E8" s="96" t="s">
        <v>4851</v>
      </c>
    </row>
    <row r="9" spans="1:5" ht="13.2" hidden="1">
      <c r="A9" s="96" t="s">
        <v>4853</v>
      </c>
      <c r="B9" s="96" t="s">
        <v>4858</v>
      </c>
      <c r="C9" s="96" t="s">
        <v>5323</v>
      </c>
      <c r="D9" s="96"/>
      <c r="E9" s="96" t="s">
        <v>4851</v>
      </c>
    </row>
    <row r="10" spans="1:5" ht="13.2" hidden="1">
      <c r="A10" s="96" t="s">
        <v>4853</v>
      </c>
      <c r="B10" s="96" t="s">
        <v>4859</v>
      </c>
      <c r="C10" s="96" t="s">
        <v>5324</v>
      </c>
      <c r="D10" s="96"/>
      <c r="E10" s="96" t="s">
        <v>4851</v>
      </c>
    </row>
    <row r="11" spans="1:5" ht="13.2" hidden="1">
      <c r="A11" s="96" t="s">
        <v>4853</v>
      </c>
      <c r="B11" s="96" t="s">
        <v>965</v>
      </c>
      <c r="C11" s="96" t="s">
        <v>5325</v>
      </c>
      <c r="D11" s="96"/>
      <c r="E11" s="96" t="s">
        <v>4851</v>
      </c>
    </row>
    <row r="12" spans="1:5" ht="13.2" hidden="1">
      <c r="A12" s="96" t="s">
        <v>4853</v>
      </c>
      <c r="B12" s="96" t="s">
        <v>4860</v>
      </c>
      <c r="C12" s="96" t="s">
        <v>5326</v>
      </c>
      <c r="D12" s="96"/>
      <c r="E12" s="96" t="s">
        <v>4851</v>
      </c>
    </row>
    <row r="13" spans="1:5" ht="13.2" hidden="1">
      <c r="A13" s="96" t="s">
        <v>4853</v>
      </c>
      <c r="B13" s="96" t="s">
        <v>821</v>
      </c>
      <c r="C13" s="96" t="s">
        <v>5327</v>
      </c>
      <c r="D13" s="96"/>
      <c r="E13" s="96" t="s">
        <v>4851</v>
      </c>
    </row>
    <row r="14" spans="1:5" ht="13.2" hidden="1">
      <c r="A14" s="96" t="s">
        <v>4853</v>
      </c>
      <c r="B14" s="96" t="s">
        <v>4861</v>
      </c>
      <c r="C14" s="96" t="s">
        <v>5328</v>
      </c>
      <c r="D14" s="96"/>
      <c r="E14" s="96" t="s">
        <v>4851</v>
      </c>
    </row>
    <row r="15" spans="1:5" ht="13.2" hidden="1">
      <c r="A15" s="96" t="s">
        <v>4853</v>
      </c>
      <c r="B15" s="96" t="s">
        <v>4862</v>
      </c>
      <c r="C15" s="96" t="s">
        <v>5329</v>
      </c>
      <c r="D15" s="96"/>
      <c r="E15" s="96" t="s">
        <v>4851</v>
      </c>
    </row>
    <row r="16" spans="1:5" ht="13.2" hidden="1">
      <c r="A16" s="96" t="s">
        <v>1976</v>
      </c>
      <c r="B16" s="96" t="s">
        <v>4863</v>
      </c>
      <c r="C16" s="96" t="s">
        <v>3242</v>
      </c>
      <c r="D16" s="96"/>
      <c r="E16" s="96" t="s">
        <v>4851</v>
      </c>
    </row>
    <row r="17" spans="1:5" ht="13.2" hidden="1">
      <c r="A17" s="96" t="s">
        <v>1976</v>
      </c>
      <c r="B17" s="96" t="s">
        <v>1979</v>
      </c>
      <c r="C17" s="96" t="s">
        <v>2885</v>
      </c>
      <c r="D17" s="96"/>
      <c r="E17" s="96" t="s">
        <v>4851</v>
      </c>
    </row>
    <row r="18" spans="1:5" ht="13.2" hidden="1">
      <c r="A18" s="96" t="s">
        <v>1976</v>
      </c>
      <c r="B18" s="96" t="s">
        <v>2036</v>
      </c>
      <c r="C18" s="96" t="s">
        <v>3130</v>
      </c>
      <c r="D18" s="96"/>
      <c r="E18" s="96" t="s">
        <v>4851</v>
      </c>
    </row>
    <row r="19" spans="1:5" ht="13.2" hidden="1">
      <c r="A19" s="96" t="s">
        <v>1976</v>
      </c>
      <c r="B19" s="96" t="s">
        <v>4864</v>
      </c>
      <c r="C19" s="96" t="s">
        <v>5330</v>
      </c>
      <c r="D19" s="96"/>
      <c r="E19" s="96" t="s">
        <v>4852</v>
      </c>
    </row>
    <row r="20" spans="1:5" ht="13.2" hidden="1">
      <c r="A20" s="96" t="s">
        <v>1976</v>
      </c>
      <c r="B20" s="96" t="s">
        <v>4865</v>
      </c>
      <c r="C20" s="96" t="s">
        <v>5331</v>
      </c>
      <c r="D20" s="96"/>
      <c r="E20" s="96" t="s">
        <v>4852</v>
      </c>
    </row>
    <row r="21" spans="1:5" ht="13.2" hidden="1">
      <c r="A21" s="96" t="s">
        <v>1976</v>
      </c>
      <c r="B21" s="96" t="s">
        <v>2039</v>
      </c>
      <c r="C21" s="96" t="s">
        <v>3039</v>
      </c>
      <c r="D21" s="96"/>
      <c r="E21" s="96" t="s">
        <v>4851</v>
      </c>
    </row>
    <row r="22" spans="1:5" ht="13.2" hidden="1">
      <c r="A22" s="96" t="s">
        <v>1976</v>
      </c>
      <c r="B22" s="96" t="s">
        <v>1986</v>
      </c>
      <c r="C22" s="96" t="s">
        <v>3132</v>
      </c>
      <c r="D22" s="96"/>
      <c r="E22" s="96" t="s">
        <v>4851</v>
      </c>
    </row>
    <row r="23" spans="1:5" ht="13.2" hidden="1">
      <c r="A23" s="96" t="s">
        <v>1976</v>
      </c>
      <c r="B23" s="96" t="s">
        <v>241</v>
      </c>
      <c r="C23" s="96" t="s">
        <v>5332</v>
      </c>
      <c r="D23" s="96"/>
      <c r="E23" s="96" t="s">
        <v>2685</v>
      </c>
    </row>
    <row r="24" spans="1:5" ht="13.2" hidden="1">
      <c r="A24" s="96" t="s">
        <v>4866</v>
      </c>
      <c r="B24" s="96" t="s">
        <v>4867</v>
      </c>
      <c r="C24" s="96" t="s">
        <v>5333</v>
      </c>
      <c r="D24" s="96"/>
      <c r="E24" s="96" t="s">
        <v>4852</v>
      </c>
    </row>
    <row r="25" spans="1:5" ht="13.2" hidden="1">
      <c r="A25" s="96" t="s">
        <v>4866</v>
      </c>
      <c r="B25" s="96" t="s">
        <v>4868</v>
      </c>
      <c r="C25" s="96" t="s">
        <v>5334</v>
      </c>
      <c r="D25" s="96"/>
      <c r="E25" s="96" t="s">
        <v>4852</v>
      </c>
    </row>
    <row r="26" spans="1:5" ht="13.2" hidden="1">
      <c r="A26" s="96" t="s">
        <v>4866</v>
      </c>
      <c r="B26" s="96" t="s">
        <v>4869</v>
      </c>
      <c r="C26" s="96" t="s">
        <v>5335</v>
      </c>
      <c r="D26" s="96"/>
      <c r="E26" s="96" t="s">
        <v>2685</v>
      </c>
    </row>
    <row r="27" spans="1:5" ht="13.2" hidden="1">
      <c r="A27" s="96" t="s">
        <v>4866</v>
      </c>
      <c r="B27" s="96" t="s">
        <v>3378</v>
      </c>
      <c r="C27" s="96" t="s">
        <v>5336</v>
      </c>
      <c r="D27" s="96"/>
      <c r="E27" s="96" t="s">
        <v>4852</v>
      </c>
    </row>
    <row r="28" spans="1:5" ht="13.2" hidden="1">
      <c r="A28" s="96" t="s">
        <v>4866</v>
      </c>
      <c r="B28" s="96" t="s">
        <v>3378</v>
      </c>
      <c r="C28" s="96" t="s">
        <v>5337</v>
      </c>
      <c r="D28" s="96"/>
      <c r="E28" s="96" t="s">
        <v>2685</v>
      </c>
    </row>
    <row r="29" spans="1:5" ht="13.2" hidden="1">
      <c r="A29" s="96" t="s">
        <v>4866</v>
      </c>
      <c r="B29" s="96" t="s">
        <v>3378</v>
      </c>
      <c r="C29" s="96" t="s">
        <v>5338</v>
      </c>
      <c r="D29" s="96"/>
      <c r="E29" s="96" t="s">
        <v>2685</v>
      </c>
    </row>
    <row r="30" spans="1:5" ht="13.2" hidden="1">
      <c r="A30" s="96" t="s">
        <v>4866</v>
      </c>
      <c r="B30" s="96" t="s">
        <v>4870</v>
      </c>
      <c r="C30" s="96" t="s">
        <v>5339</v>
      </c>
      <c r="D30" s="96"/>
      <c r="E30" s="96" t="s">
        <v>4852</v>
      </c>
    </row>
    <row r="31" spans="1:5" ht="13.2" hidden="1">
      <c r="A31" s="96" t="s">
        <v>4866</v>
      </c>
      <c r="B31" s="96" t="s">
        <v>4871</v>
      </c>
      <c r="C31" s="96" t="s">
        <v>5340</v>
      </c>
      <c r="D31" s="96"/>
      <c r="E31" s="96" t="s">
        <v>4851</v>
      </c>
    </row>
    <row r="32" spans="1:5" ht="13.2" hidden="1">
      <c r="A32" s="96" t="s">
        <v>4866</v>
      </c>
      <c r="B32" s="96" t="s">
        <v>4871</v>
      </c>
      <c r="C32" s="96" t="s">
        <v>5341</v>
      </c>
      <c r="D32" s="96"/>
      <c r="E32" s="96" t="s">
        <v>4852</v>
      </c>
    </row>
    <row r="33" spans="1:5" ht="13.2" hidden="1">
      <c r="A33" s="96" t="s">
        <v>4866</v>
      </c>
      <c r="B33" s="96" t="s">
        <v>689</v>
      </c>
      <c r="C33" s="96" t="s">
        <v>5342</v>
      </c>
      <c r="D33" s="96"/>
      <c r="E33" s="96" t="s">
        <v>4852</v>
      </c>
    </row>
    <row r="34" spans="1:5" ht="13.2" hidden="1">
      <c r="A34" s="96" t="s">
        <v>4866</v>
      </c>
      <c r="B34" s="96" t="s">
        <v>4872</v>
      </c>
      <c r="C34" s="96" t="s">
        <v>5343</v>
      </c>
      <c r="D34" s="96"/>
      <c r="E34" s="96" t="s">
        <v>4851</v>
      </c>
    </row>
    <row r="35" spans="1:5" ht="13.2" hidden="1">
      <c r="A35" s="96" t="s">
        <v>4866</v>
      </c>
      <c r="B35" s="96" t="s">
        <v>4873</v>
      </c>
      <c r="C35" s="96" t="s">
        <v>5344</v>
      </c>
      <c r="D35" s="96"/>
      <c r="E35" s="96" t="s">
        <v>2685</v>
      </c>
    </row>
    <row r="36" spans="1:5" ht="13.2" hidden="1">
      <c r="A36" s="96" t="s">
        <v>4866</v>
      </c>
      <c r="B36" s="96" t="s">
        <v>4874</v>
      </c>
      <c r="C36" s="96" t="s">
        <v>5345</v>
      </c>
      <c r="D36" s="96"/>
      <c r="E36" s="96" t="s">
        <v>4851</v>
      </c>
    </row>
    <row r="37" spans="1:5" ht="13.2" hidden="1">
      <c r="A37" s="96" t="s">
        <v>4866</v>
      </c>
      <c r="B37" s="96" t="s">
        <v>4874</v>
      </c>
      <c r="C37" s="96" t="s">
        <v>5346</v>
      </c>
      <c r="D37" s="96"/>
      <c r="E37" s="96" t="s">
        <v>4852</v>
      </c>
    </row>
    <row r="38" spans="1:5" ht="13.2" hidden="1">
      <c r="A38" s="96" t="s">
        <v>4866</v>
      </c>
      <c r="B38" s="96" t="s">
        <v>4875</v>
      </c>
      <c r="C38" s="96" t="s">
        <v>5347</v>
      </c>
      <c r="D38" s="96"/>
      <c r="E38" s="96" t="s">
        <v>4851</v>
      </c>
    </row>
    <row r="39" spans="1:5" ht="13.2" hidden="1">
      <c r="A39" s="96" t="s">
        <v>4866</v>
      </c>
      <c r="B39" s="96" t="s">
        <v>4875</v>
      </c>
      <c r="C39" s="96" t="s">
        <v>5348</v>
      </c>
      <c r="D39" s="96"/>
      <c r="E39" s="96" t="s">
        <v>4851</v>
      </c>
    </row>
    <row r="40" spans="1:5" ht="13.2" hidden="1">
      <c r="A40" s="96" t="s">
        <v>4866</v>
      </c>
      <c r="B40" s="96" t="s">
        <v>4875</v>
      </c>
      <c r="C40" s="96" t="s">
        <v>5349</v>
      </c>
      <c r="D40" s="96"/>
      <c r="E40" s="96" t="s">
        <v>4851</v>
      </c>
    </row>
    <row r="41" spans="1:5" ht="13.2" hidden="1">
      <c r="A41" s="96" t="s">
        <v>4866</v>
      </c>
      <c r="B41" s="96" t="s">
        <v>4875</v>
      </c>
      <c r="C41" s="96" t="s">
        <v>5350</v>
      </c>
      <c r="D41" s="96"/>
      <c r="E41" s="96" t="s">
        <v>2685</v>
      </c>
    </row>
    <row r="42" spans="1:5" ht="13.2" hidden="1">
      <c r="A42" s="96" t="s">
        <v>4866</v>
      </c>
      <c r="B42" s="96" t="s">
        <v>4875</v>
      </c>
      <c r="C42" s="96" t="s">
        <v>5351</v>
      </c>
      <c r="D42" s="96"/>
      <c r="E42" s="96" t="s">
        <v>2685</v>
      </c>
    </row>
    <row r="43" spans="1:5" ht="13.2" hidden="1">
      <c r="A43" s="96" t="s">
        <v>4866</v>
      </c>
      <c r="B43" s="96" t="s">
        <v>87</v>
      </c>
      <c r="C43" s="96" t="s">
        <v>5352</v>
      </c>
      <c r="D43" s="96"/>
      <c r="E43" s="96" t="s">
        <v>4852</v>
      </c>
    </row>
    <row r="44" spans="1:5" ht="13.2" hidden="1">
      <c r="A44" s="96" t="s">
        <v>4866</v>
      </c>
      <c r="B44" s="96" t="s">
        <v>4876</v>
      </c>
      <c r="C44" s="96" t="s">
        <v>5353</v>
      </c>
      <c r="D44" s="96"/>
      <c r="E44" s="96" t="s">
        <v>2685</v>
      </c>
    </row>
    <row r="45" spans="1:5" ht="13.2" hidden="1">
      <c r="A45" s="96" t="s">
        <v>4866</v>
      </c>
      <c r="B45" s="96" t="s">
        <v>4877</v>
      </c>
      <c r="C45" s="96" t="s">
        <v>5354</v>
      </c>
      <c r="D45" s="96"/>
      <c r="E45" s="96" t="s">
        <v>4852</v>
      </c>
    </row>
    <row r="46" spans="1:5" ht="13.2" hidden="1">
      <c r="A46" s="96" t="s">
        <v>4866</v>
      </c>
      <c r="B46" s="96" t="s">
        <v>4878</v>
      </c>
      <c r="C46" s="96" t="s">
        <v>5355</v>
      </c>
      <c r="D46" s="96"/>
      <c r="E46" s="96" t="s">
        <v>2685</v>
      </c>
    </row>
    <row r="47" spans="1:5" ht="13.2" hidden="1">
      <c r="A47" s="96" t="s">
        <v>4866</v>
      </c>
      <c r="B47" s="96" t="s">
        <v>4878</v>
      </c>
      <c r="C47" s="96" t="s">
        <v>5356</v>
      </c>
      <c r="D47" s="96"/>
      <c r="E47" s="96" t="s">
        <v>4852</v>
      </c>
    </row>
    <row r="48" spans="1:5" ht="13.2" hidden="1">
      <c r="A48" s="96" t="s">
        <v>4866</v>
      </c>
      <c r="B48" s="96" t="s">
        <v>4878</v>
      </c>
      <c r="C48" s="96" t="s">
        <v>5357</v>
      </c>
      <c r="D48" s="96"/>
      <c r="E48" s="96" t="s">
        <v>4852</v>
      </c>
    </row>
    <row r="49" spans="1:5" ht="13.2" hidden="1">
      <c r="A49" s="96" t="s">
        <v>4866</v>
      </c>
      <c r="B49" s="96" t="s">
        <v>4879</v>
      </c>
      <c r="C49" s="96" t="s">
        <v>5358</v>
      </c>
      <c r="D49" s="96"/>
      <c r="E49" s="96" t="s">
        <v>4852</v>
      </c>
    </row>
    <row r="50" spans="1:5" ht="13.2" hidden="1">
      <c r="A50" s="96" t="s">
        <v>4866</v>
      </c>
      <c r="B50" s="96" t="s">
        <v>4880</v>
      </c>
      <c r="C50" s="96" t="s">
        <v>5359</v>
      </c>
      <c r="D50" s="96"/>
      <c r="E50" s="96" t="s">
        <v>4851</v>
      </c>
    </row>
    <row r="51" spans="1:5" ht="13.2" hidden="1">
      <c r="A51" s="96" t="s">
        <v>4866</v>
      </c>
      <c r="B51" s="96" t="s">
        <v>4881</v>
      </c>
      <c r="C51" s="96" t="s">
        <v>5360</v>
      </c>
      <c r="D51" s="96"/>
      <c r="E51" s="96" t="s">
        <v>2685</v>
      </c>
    </row>
    <row r="52" spans="1:5" ht="13.2" hidden="1">
      <c r="A52" s="96" t="s">
        <v>4866</v>
      </c>
      <c r="B52" s="96" t="s">
        <v>4882</v>
      </c>
      <c r="C52" s="96" t="s">
        <v>5361</v>
      </c>
      <c r="D52" s="96"/>
      <c r="E52" s="96" t="s">
        <v>2685</v>
      </c>
    </row>
    <row r="53" spans="1:5" ht="13.2" hidden="1">
      <c r="A53" s="96" t="s">
        <v>4866</v>
      </c>
      <c r="B53" s="96" t="s">
        <v>4883</v>
      </c>
      <c r="C53" s="96" t="s">
        <v>5362</v>
      </c>
      <c r="D53" s="96"/>
      <c r="E53" s="96" t="s">
        <v>2685</v>
      </c>
    </row>
    <row r="54" spans="1:5" ht="13.2" hidden="1">
      <c r="A54" s="96" t="s">
        <v>4866</v>
      </c>
      <c r="B54" s="96" t="s">
        <v>4884</v>
      </c>
      <c r="C54" s="96" t="s">
        <v>5363</v>
      </c>
      <c r="D54" s="96"/>
      <c r="E54" s="96" t="s">
        <v>4851</v>
      </c>
    </row>
    <row r="55" spans="1:5" ht="13.2" hidden="1">
      <c r="A55" s="96" t="s">
        <v>4866</v>
      </c>
      <c r="B55" s="96" t="s">
        <v>1596</v>
      </c>
      <c r="C55" s="96" t="s">
        <v>5364</v>
      </c>
      <c r="D55" s="96"/>
      <c r="E55" s="96" t="s">
        <v>2685</v>
      </c>
    </row>
    <row r="56" spans="1:5" ht="13.2" hidden="1">
      <c r="A56" s="96" t="s">
        <v>4866</v>
      </c>
      <c r="B56" s="96" t="s">
        <v>4885</v>
      </c>
      <c r="C56" s="96" t="s">
        <v>5365</v>
      </c>
      <c r="D56" s="96"/>
      <c r="E56" s="96" t="s">
        <v>2685</v>
      </c>
    </row>
    <row r="57" spans="1:5" ht="13.2" hidden="1">
      <c r="A57" s="96" t="s">
        <v>4866</v>
      </c>
      <c r="B57" s="96" t="s">
        <v>4886</v>
      </c>
      <c r="C57" s="96" t="s">
        <v>5366</v>
      </c>
      <c r="D57" s="96"/>
      <c r="E57" s="96" t="s">
        <v>4851</v>
      </c>
    </row>
    <row r="58" spans="1:5" ht="13.2" hidden="1">
      <c r="A58" s="96" t="s">
        <v>4866</v>
      </c>
      <c r="B58" s="96" t="s">
        <v>5367</v>
      </c>
      <c r="C58" s="96" t="s">
        <v>5368</v>
      </c>
      <c r="D58" s="96"/>
      <c r="E58" s="96" t="s">
        <v>4852</v>
      </c>
    </row>
    <row r="59" spans="1:5" ht="13.2" hidden="1">
      <c r="A59" s="96" t="s">
        <v>4866</v>
      </c>
      <c r="B59" s="96" t="s">
        <v>5369</v>
      </c>
      <c r="C59" s="96" t="s">
        <v>5370</v>
      </c>
      <c r="D59" s="96"/>
      <c r="E59" s="96" t="s">
        <v>4851</v>
      </c>
    </row>
    <row r="60" spans="1:5" ht="13.2" hidden="1">
      <c r="A60" s="96" t="s">
        <v>4866</v>
      </c>
      <c r="B60" s="96" t="s">
        <v>5369</v>
      </c>
      <c r="C60" s="96" t="s">
        <v>5371</v>
      </c>
      <c r="D60" s="96"/>
      <c r="E60" s="96" t="s">
        <v>2685</v>
      </c>
    </row>
    <row r="61" spans="1:5" ht="13.2" hidden="1">
      <c r="A61" s="96" t="s">
        <v>4887</v>
      </c>
      <c r="B61" s="96" t="s">
        <v>885</v>
      </c>
      <c r="C61" s="96" t="s">
        <v>5372</v>
      </c>
      <c r="D61" s="96"/>
      <c r="E61" s="96" t="s">
        <v>4851</v>
      </c>
    </row>
    <row r="62" spans="1:5" ht="13.2" hidden="1">
      <c r="A62" s="96" t="s">
        <v>4887</v>
      </c>
      <c r="B62" s="96" t="s">
        <v>1963</v>
      </c>
      <c r="C62" s="96" t="s">
        <v>5373</v>
      </c>
      <c r="D62" s="96"/>
      <c r="E62" s="96" t="s">
        <v>2685</v>
      </c>
    </row>
    <row r="63" spans="1:5" ht="13.2" hidden="1">
      <c r="A63" s="96" t="s">
        <v>4887</v>
      </c>
      <c r="B63" s="96" t="s">
        <v>4888</v>
      </c>
      <c r="C63" s="96" t="s">
        <v>5374</v>
      </c>
      <c r="D63" s="96"/>
      <c r="E63" s="96" t="s">
        <v>4851</v>
      </c>
    </row>
    <row r="64" spans="1:5" ht="13.2" hidden="1">
      <c r="A64" s="96" t="s">
        <v>4887</v>
      </c>
      <c r="B64" s="96" t="s">
        <v>1950</v>
      </c>
      <c r="C64" s="96" t="s">
        <v>5375</v>
      </c>
      <c r="D64" s="96"/>
      <c r="E64" s="96" t="s">
        <v>4851</v>
      </c>
    </row>
    <row r="65" spans="1:5" ht="13.2" hidden="1">
      <c r="A65" s="96" t="s">
        <v>4887</v>
      </c>
      <c r="B65" s="96" t="s">
        <v>1950</v>
      </c>
      <c r="C65" s="96" t="s">
        <v>5376</v>
      </c>
      <c r="D65" s="96"/>
      <c r="E65" s="96" t="s">
        <v>4851</v>
      </c>
    </row>
    <row r="66" spans="1:5" ht="13.2" hidden="1">
      <c r="A66" s="96" t="s">
        <v>4887</v>
      </c>
      <c r="B66" s="96" t="s">
        <v>4889</v>
      </c>
      <c r="C66" s="96" t="s">
        <v>5377</v>
      </c>
      <c r="D66" s="96"/>
      <c r="E66" s="96" t="s">
        <v>2685</v>
      </c>
    </row>
    <row r="67" spans="1:5" ht="13.2" hidden="1">
      <c r="A67" s="96" t="s">
        <v>4887</v>
      </c>
      <c r="B67" s="96" t="s">
        <v>4890</v>
      </c>
      <c r="C67" s="96" t="s">
        <v>5378</v>
      </c>
      <c r="D67" s="96"/>
      <c r="E67" s="96" t="s">
        <v>4851</v>
      </c>
    </row>
    <row r="68" spans="1:5" ht="13.2" hidden="1">
      <c r="A68" s="96" t="s">
        <v>4887</v>
      </c>
      <c r="B68" s="96" t="s">
        <v>4891</v>
      </c>
      <c r="C68" s="96" t="s">
        <v>3234</v>
      </c>
      <c r="D68" s="96"/>
      <c r="E68" s="96" t="s">
        <v>4851</v>
      </c>
    </row>
    <row r="69" spans="1:5" ht="13.2" hidden="1">
      <c r="A69" s="96" t="s">
        <v>4887</v>
      </c>
      <c r="B69" s="96" t="s">
        <v>102</v>
      </c>
      <c r="C69" s="96" t="s">
        <v>5379</v>
      </c>
      <c r="D69" s="96"/>
      <c r="E69" s="96" t="s">
        <v>4851</v>
      </c>
    </row>
    <row r="70" spans="1:5" ht="13.2" hidden="1">
      <c r="A70" s="96" t="s">
        <v>4887</v>
      </c>
      <c r="B70" s="96" t="s">
        <v>4892</v>
      </c>
      <c r="C70" s="96" t="s">
        <v>5380</v>
      </c>
      <c r="D70" s="96"/>
      <c r="E70" s="96" t="s">
        <v>2685</v>
      </c>
    </row>
    <row r="71" spans="1:5" ht="13.2" hidden="1">
      <c r="A71" s="96" t="s">
        <v>4887</v>
      </c>
      <c r="B71" s="96" t="s">
        <v>1948</v>
      </c>
      <c r="C71" s="96" t="s">
        <v>2886</v>
      </c>
      <c r="D71" s="96"/>
      <c r="E71" s="96" t="s">
        <v>4851</v>
      </c>
    </row>
    <row r="72" spans="1:5" ht="13.2" hidden="1">
      <c r="A72" s="96" t="s">
        <v>4887</v>
      </c>
      <c r="B72" s="96" t="s">
        <v>4893</v>
      </c>
      <c r="C72" s="96" t="s">
        <v>5381</v>
      </c>
      <c r="D72" s="96"/>
      <c r="E72" s="96" t="s">
        <v>4852</v>
      </c>
    </row>
    <row r="73" spans="1:5" ht="13.2" hidden="1">
      <c r="A73" s="96" t="s">
        <v>4887</v>
      </c>
      <c r="B73" s="96" t="s">
        <v>569</v>
      </c>
      <c r="C73" s="96" t="s">
        <v>5382</v>
      </c>
      <c r="D73" s="96"/>
      <c r="E73" s="96" t="s">
        <v>4851</v>
      </c>
    </row>
    <row r="74" spans="1:5" ht="13.2" hidden="1">
      <c r="A74" s="96" t="s">
        <v>4887</v>
      </c>
      <c r="B74" s="96" t="s">
        <v>1972</v>
      </c>
      <c r="C74" s="96" t="s">
        <v>2896</v>
      </c>
      <c r="D74" s="96"/>
      <c r="E74" s="96" t="s">
        <v>4851</v>
      </c>
    </row>
    <row r="75" spans="1:5" ht="13.2" hidden="1">
      <c r="A75" s="96" t="s">
        <v>4887</v>
      </c>
      <c r="B75" s="96" t="s">
        <v>1972</v>
      </c>
      <c r="C75" s="96" t="s">
        <v>3165</v>
      </c>
      <c r="D75" s="96"/>
      <c r="E75" s="96" t="s">
        <v>4852</v>
      </c>
    </row>
    <row r="76" spans="1:5" ht="13.2" hidden="1">
      <c r="A76" s="96" t="s">
        <v>4887</v>
      </c>
      <c r="B76" s="96" t="s">
        <v>1938</v>
      </c>
      <c r="C76" s="96" t="s">
        <v>5383</v>
      </c>
      <c r="D76" s="96"/>
      <c r="E76" s="96" t="s">
        <v>4851</v>
      </c>
    </row>
    <row r="77" spans="1:5" ht="13.2" hidden="1">
      <c r="A77" s="96" t="s">
        <v>4887</v>
      </c>
      <c r="B77" s="96" t="s">
        <v>1938</v>
      </c>
      <c r="C77" s="96" t="s">
        <v>5384</v>
      </c>
      <c r="D77" s="96"/>
      <c r="E77" s="96" t="s">
        <v>4851</v>
      </c>
    </row>
    <row r="78" spans="1:5" ht="13.2" hidden="1">
      <c r="A78" s="96" t="s">
        <v>4887</v>
      </c>
      <c r="B78" s="96" t="s">
        <v>1945</v>
      </c>
      <c r="C78" s="96" t="s">
        <v>3208</v>
      </c>
      <c r="D78" s="96"/>
      <c r="E78" s="96" t="s">
        <v>4851</v>
      </c>
    </row>
    <row r="79" spans="1:5" ht="13.2" hidden="1">
      <c r="A79" s="96" t="s">
        <v>4887</v>
      </c>
      <c r="B79" s="96" t="s">
        <v>4894</v>
      </c>
      <c r="C79" s="96" t="s">
        <v>5385</v>
      </c>
      <c r="D79" s="96"/>
      <c r="E79" s="96" t="s">
        <v>4852</v>
      </c>
    </row>
    <row r="80" spans="1:5" ht="13.2" hidden="1">
      <c r="A80" s="96" t="s">
        <v>4887</v>
      </c>
      <c r="B80" s="96" t="s">
        <v>4895</v>
      </c>
      <c r="C80" s="96" t="s">
        <v>5386</v>
      </c>
      <c r="D80" s="96"/>
      <c r="E80" s="96" t="s">
        <v>4852</v>
      </c>
    </row>
    <row r="81" spans="1:5" ht="13.2" hidden="1">
      <c r="A81" s="96" t="s">
        <v>4887</v>
      </c>
      <c r="B81" s="96" t="s">
        <v>4896</v>
      </c>
      <c r="C81" s="96" t="s">
        <v>5387</v>
      </c>
      <c r="D81" s="96"/>
      <c r="E81" s="96" t="s">
        <v>4851</v>
      </c>
    </row>
    <row r="82" spans="1:5" ht="13.2" hidden="1">
      <c r="A82" s="96" t="s">
        <v>4887</v>
      </c>
      <c r="B82" s="96" t="s">
        <v>4897</v>
      </c>
      <c r="C82" s="96" t="s">
        <v>5388</v>
      </c>
      <c r="D82" s="96"/>
      <c r="E82" s="96" t="s">
        <v>4852</v>
      </c>
    </row>
    <row r="83" spans="1:5" ht="13.2" hidden="1">
      <c r="A83" s="96" t="s">
        <v>4887</v>
      </c>
      <c r="B83" s="96" t="s">
        <v>4898</v>
      </c>
      <c r="C83" s="96" t="s">
        <v>5389</v>
      </c>
      <c r="D83" s="96"/>
      <c r="E83" s="96" t="s">
        <v>2685</v>
      </c>
    </row>
    <row r="84" spans="1:5" ht="13.2" hidden="1">
      <c r="A84" s="96" t="s">
        <v>4887</v>
      </c>
      <c r="B84" s="96" t="s">
        <v>4898</v>
      </c>
      <c r="C84" s="96" t="s">
        <v>5390</v>
      </c>
      <c r="D84" s="96"/>
      <c r="E84" s="96" t="s">
        <v>4851</v>
      </c>
    </row>
    <row r="85" spans="1:5" ht="13.2" hidden="1">
      <c r="A85" s="96" t="s">
        <v>4887</v>
      </c>
      <c r="B85" s="96" t="s">
        <v>4899</v>
      </c>
      <c r="C85" s="96" t="s">
        <v>5391</v>
      </c>
      <c r="D85" s="96"/>
      <c r="E85" s="96" t="s">
        <v>2685</v>
      </c>
    </row>
    <row r="86" spans="1:5" ht="13.2" hidden="1">
      <c r="A86" s="96" t="s">
        <v>4887</v>
      </c>
      <c r="B86" s="96" t="s">
        <v>4899</v>
      </c>
      <c r="C86" s="96" t="s">
        <v>5392</v>
      </c>
      <c r="D86" s="96"/>
      <c r="E86" s="96" t="s">
        <v>4851</v>
      </c>
    </row>
    <row r="87" spans="1:5" ht="13.2" hidden="1">
      <c r="A87" s="96" t="s">
        <v>4887</v>
      </c>
      <c r="B87" s="96" t="s">
        <v>4900</v>
      </c>
      <c r="C87" s="96" t="s">
        <v>5393</v>
      </c>
      <c r="D87" s="96"/>
      <c r="E87" s="96" t="s">
        <v>4851</v>
      </c>
    </row>
    <row r="88" spans="1:5" ht="13.2" hidden="1">
      <c r="A88" s="96" t="s">
        <v>4887</v>
      </c>
      <c r="B88" s="96" t="s">
        <v>4901</v>
      </c>
      <c r="C88" s="96" t="s">
        <v>5394</v>
      </c>
      <c r="D88" s="96"/>
      <c r="E88" s="96" t="s">
        <v>2685</v>
      </c>
    </row>
    <row r="89" spans="1:5" ht="13.2" hidden="1">
      <c r="A89" s="96" t="s">
        <v>4887</v>
      </c>
      <c r="B89" s="96" t="s">
        <v>4901</v>
      </c>
      <c r="C89" s="96" t="s">
        <v>5395</v>
      </c>
      <c r="D89" s="96"/>
      <c r="E89" s="96" t="s">
        <v>2685</v>
      </c>
    </row>
    <row r="90" spans="1:5" ht="13.2" hidden="1">
      <c r="A90" s="96" t="s">
        <v>4887</v>
      </c>
      <c r="B90" s="96" t="s">
        <v>1960</v>
      </c>
      <c r="C90" s="96" t="s">
        <v>2957</v>
      </c>
      <c r="D90" s="96"/>
      <c r="E90" s="96" t="s">
        <v>2685</v>
      </c>
    </row>
    <row r="91" spans="1:5" ht="13.2" hidden="1">
      <c r="A91" s="96" t="s">
        <v>4887</v>
      </c>
      <c r="B91" s="96" t="s">
        <v>1960</v>
      </c>
      <c r="C91" s="96" t="s">
        <v>3277</v>
      </c>
      <c r="D91" s="96"/>
      <c r="E91" s="96" t="s">
        <v>4852</v>
      </c>
    </row>
    <row r="92" spans="1:5" ht="13.2" hidden="1">
      <c r="A92" s="96" t="s">
        <v>5396</v>
      </c>
      <c r="B92" s="96" t="s">
        <v>4892</v>
      </c>
      <c r="C92" s="96" t="s">
        <v>5397</v>
      </c>
      <c r="D92" s="96"/>
      <c r="E92" s="96" t="s">
        <v>4852</v>
      </c>
    </row>
    <row r="93" spans="1:5" ht="13.2" hidden="1">
      <c r="A93" s="96" t="s">
        <v>4916</v>
      </c>
      <c r="B93" s="96" t="s">
        <v>4917</v>
      </c>
      <c r="C93" s="96" t="s">
        <v>5398</v>
      </c>
      <c r="D93" s="96"/>
      <c r="E93" s="96" t="s">
        <v>2685</v>
      </c>
    </row>
    <row r="94" spans="1:5" ht="13.2" hidden="1">
      <c r="A94" s="96" t="s">
        <v>4916</v>
      </c>
      <c r="B94" s="96" t="s">
        <v>4917</v>
      </c>
      <c r="C94" s="96" t="s">
        <v>5399</v>
      </c>
      <c r="D94" s="96"/>
      <c r="E94" s="96" t="s">
        <v>2685</v>
      </c>
    </row>
    <row r="95" spans="1:5" ht="13.2" hidden="1">
      <c r="A95" s="96" t="s">
        <v>4916</v>
      </c>
      <c r="B95" s="96" t="s">
        <v>4918</v>
      </c>
      <c r="C95" s="96" t="s">
        <v>5400</v>
      </c>
      <c r="D95" s="96"/>
      <c r="E95" s="96" t="s">
        <v>4851</v>
      </c>
    </row>
    <row r="96" spans="1:5" ht="13.2" hidden="1">
      <c r="A96" s="96" t="s">
        <v>4916</v>
      </c>
      <c r="B96" s="96" t="s">
        <v>4919</v>
      </c>
      <c r="C96" s="96" t="s">
        <v>5401</v>
      </c>
      <c r="D96" s="96"/>
      <c r="E96" s="96" t="s">
        <v>4851</v>
      </c>
    </row>
    <row r="97" spans="1:5" ht="13.2" hidden="1">
      <c r="A97" s="96" t="s">
        <v>4916</v>
      </c>
      <c r="B97" s="96" t="s">
        <v>4920</v>
      </c>
      <c r="C97" s="96" t="s">
        <v>5402</v>
      </c>
      <c r="D97" s="96"/>
      <c r="E97" s="96" t="s">
        <v>4851</v>
      </c>
    </row>
    <row r="98" spans="1:5" ht="13.2" hidden="1">
      <c r="A98" s="96" t="s">
        <v>4916</v>
      </c>
      <c r="B98" s="96" t="s">
        <v>4921</v>
      </c>
      <c r="C98" s="96" t="s">
        <v>5403</v>
      </c>
      <c r="D98" s="96"/>
      <c r="E98" s="96" t="s">
        <v>2685</v>
      </c>
    </row>
    <row r="99" spans="1:5" ht="13.2" hidden="1">
      <c r="A99" s="96" t="s">
        <v>4916</v>
      </c>
      <c r="B99" s="96" t="s">
        <v>4921</v>
      </c>
      <c r="C99" s="96" t="s">
        <v>5404</v>
      </c>
      <c r="D99" s="96"/>
      <c r="E99" s="96" t="s">
        <v>4851</v>
      </c>
    </row>
    <row r="100" spans="1:5" ht="13.2" hidden="1">
      <c r="A100" s="96" t="s">
        <v>4916</v>
      </c>
      <c r="B100" s="96" t="s">
        <v>4922</v>
      </c>
      <c r="C100" s="96" t="s">
        <v>5405</v>
      </c>
      <c r="D100" s="96"/>
      <c r="E100" s="96" t="s">
        <v>2685</v>
      </c>
    </row>
    <row r="101" spans="1:5" ht="13.2" hidden="1">
      <c r="A101" s="96" t="s">
        <v>4916</v>
      </c>
      <c r="B101" s="96" t="s">
        <v>4923</v>
      </c>
      <c r="C101" s="96" t="s">
        <v>5406</v>
      </c>
      <c r="D101" s="96"/>
      <c r="E101" s="96" t="s">
        <v>4851</v>
      </c>
    </row>
    <row r="102" spans="1:5" ht="13.2" hidden="1">
      <c r="A102" s="96" t="s">
        <v>4916</v>
      </c>
      <c r="B102" s="96" t="s">
        <v>4924</v>
      </c>
      <c r="C102" s="96" t="s">
        <v>5407</v>
      </c>
      <c r="D102" s="96"/>
      <c r="E102" s="96" t="s">
        <v>4851</v>
      </c>
    </row>
    <row r="103" spans="1:5" ht="13.2" hidden="1">
      <c r="A103" s="96" t="s">
        <v>4916</v>
      </c>
      <c r="B103" s="96" t="s">
        <v>4925</v>
      </c>
      <c r="C103" s="96" t="s">
        <v>5408</v>
      </c>
      <c r="D103" s="96"/>
      <c r="E103" s="96" t="s">
        <v>4851</v>
      </c>
    </row>
    <row r="104" spans="1:5" ht="13.2" hidden="1">
      <c r="A104" s="96" t="s">
        <v>4926</v>
      </c>
      <c r="B104" s="96" t="s">
        <v>3913</v>
      </c>
      <c r="C104" s="96" t="s">
        <v>5409</v>
      </c>
      <c r="D104" s="96"/>
      <c r="E104" s="96" t="s">
        <v>4851</v>
      </c>
    </row>
    <row r="105" spans="1:5" ht="13.2" hidden="1">
      <c r="A105" s="96" t="s">
        <v>4926</v>
      </c>
      <c r="B105" s="96" t="s">
        <v>4927</v>
      </c>
      <c r="C105" s="96" t="s">
        <v>5410</v>
      </c>
      <c r="D105" s="96"/>
      <c r="E105" s="96" t="s">
        <v>4851</v>
      </c>
    </row>
    <row r="106" spans="1:5" ht="13.2" hidden="1">
      <c r="A106" s="96" t="s">
        <v>4926</v>
      </c>
      <c r="B106" s="96" t="s">
        <v>4927</v>
      </c>
      <c r="C106" s="96" t="s">
        <v>5411</v>
      </c>
      <c r="D106" s="96"/>
      <c r="E106" s="96" t="s">
        <v>2685</v>
      </c>
    </row>
    <row r="107" spans="1:5" ht="13.2" hidden="1">
      <c r="A107" s="96" t="s">
        <v>4926</v>
      </c>
      <c r="B107" s="96" t="s">
        <v>2011</v>
      </c>
      <c r="C107" s="96" t="s">
        <v>2970</v>
      </c>
      <c r="D107" s="96"/>
      <c r="E107" s="96" t="s">
        <v>4851</v>
      </c>
    </row>
    <row r="108" spans="1:5" ht="13.2" hidden="1">
      <c r="A108" s="96" t="s">
        <v>4926</v>
      </c>
      <c r="B108" s="96" t="s">
        <v>2018</v>
      </c>
      <c r="C108" s="96" t="s">
        <v>5412</v>
      </c>
      <c r="D108" s="96"/>
      <c r="E108" s="96" t="s">
        <v>4852</v>
      </c>
    </row>
    <row r="109" spans="1:5" ht="13.2" hidden="1">
      <c r="A109" s="96" t="s">
        <v>4926</v>
      </c>
      <c r="B109" s="96" t="s">
        <v>2018</v>
      </c>
      <c r="C109" s="96" t="s">
        <v>5413</v>
      </c>
      <c r="D109" s="96"/>
      <c r="E109" s="96" t="s">
        <v>4852</v>
      </c>
    </row>
    <row r="110" spans="1:5" ht="13.2" hidden="1">
      <c r="A110" s="96" t="s">
        <v>4926</v>
      </c>
      <c r="B110" s="96" t="s">
        <v>4785</v>
      </c>
      <c r="C110" s="96" t="s">
        <v>5414</v>
      </c>
      <c r="D110" s="96"/>
      <c r="E110" s="96" t="s">
        <v>4851</v>
      </c>
    </row>
    <row r="111" spans="1:5" ht="13.2" hidden="1">
      <c r="A111" s="96" t="s">
        <v>4926</v>
      </c>
      <c r="B111" s="96" t="s">
        <v>4928</v>
      </c>
      <c r="C111" s="96" t="s">
        <v>5415</v>
      </c>
      <c r="D111" s="96"/>
      <c r="E111" s="96" t="s">
        <v>4851</v>
      </c>
    </row>
    <row r="112" spans="1:5" ht="13.2" hidden="1">
      <c r="A112" s="96" t="s">
        <v>4926</v>
      </c>
      <c r="B112" s="96" t="s">
        <v>4929</v>
      </c>
      <c r="C112" s="96" t="s">
        <v>5416</v>
      </c>
      <c r="D112" s="96"/>
      <c r="E112" s="96" t="s">
        <v>4851</v>
      </c>
    </row>
    <row r="113" spans="1:5" ht="13.2" hidden="1">
      <c r="A113" s="96" t="s">
        <v>4926</v>
      </c>
      <c r="B113" s="96" t="s">
        <v>4930</v>
      </c>
      <c r="C113" s="96" t="s">
        <v>5417</v>
      </c>
      <c r="D113" s="96"/>
      <c r="E113" s="96" t="s">
        <v>4851</v>
      </c>
    </row>
    <row r="114" spans="1:5" ht="13.2" hidden="1">
      <c r="A114" s="96" t="s">
        <v>4926</v>
      </c>
      <c r="B114" s="96" t="s">
        <v>4931</v>
      </c>
      <c r="C114" s="96" t="s">
        <v>5418</v>
      </c>
      <c r="D114" s="96"/>
      <c r="E114" s="96" t="s">
        <v>4851</v>
      </c>
    </row>
    <row r="115" spans="1:5" ht="13.2" hidden="1">
      <c r="A115" s="96" t="s">
        <v>4926</v>
      </c>
      <c r="B115" s="96" t="s">
        <v>4931</v>
      </c>
      <c r="C115" s="96" t="s">
        <v>5419</v>
      </c>
      <c r="D115" s="96"/>
      <c r="E115" s="96" t="s">
        <v>2685</v>
      </c>
    </row>
    <row r="116" spans="1:5" ht="13.2" hidden="1">
      <c r="A116" s="96" t="s">
        <v>4926</v>
      </c>
      <c r="B116" s="96" t="s">
        <v>1992</v>
      </c>
      <c r="C116" s="96" t="s">
        <v>5420</v>
      </c>
      <c r="D116" s="96"/>
      <c r="E116" s="96" t="s">
        <v>2685</v>
      </c>
    </row>
    <row r="117" spans="1:5" ht="13.2" hidden="1">
      <c r="A117" s="96" t="s">
        <v>4926</v>
      </c>
      <c r="B117" s="96" t="s">
        <v>4932</v>
      </c>
      <c r="C117" s="96" t="s">
        <v>5421</v>
      </c>
      <c r="D117" s="96"/>
      <c r="E117" s="96" t="s">
        <v>4851</v>
      </c>
    </row>
    <row r="118" spans="1:5" ht="13.2" hidden="1">
      <c r="A118" s="96" t="s">
        <v>4926</v>
      </c>
      <c r="B118" s="96" t="s">
        <v>4933</v>
      </c>
      <c r="C118" s="96" t="s">
        <v>5422</v>
      </c>
      <c r="D118" s="96"/>
      <c r="E118" s="96" t="s">
        <v>4852</v>
      </c>
    </row>
    <row r="119" spans="1:5" ht="13.2" hidden="1">
      <c r="A119" s="96" t="s">
        <v>4926</v>
      </c>
      <c r="B119" s="96" t="s">
        <v>4934</v>
      </c>
      <c r="C119" s="96" t="s">
        <v>5423</v>
      </c>
      <c r="D119" s="96"/>
      <c r="E119" s="96" t="s">
        <v>2685</v>
      </c>
    </row>
    <row r="120" spans="1:5" ht="13.2" hidden="1">
      <c r="A120" s="96" t="s">
        <v>4926</v>
      </c>
      <c r="B120" s="96" t="s">
        <v>775</v>
      </c>
      <c r="C120" s="96" t="s">
        <v>5424</v>
      </c>
      <c r="D120" s="96"/>
      <c r="E120" s="96" t="s">
        <v>4851</v>
      </c>
    </row>
    <row r="121" spans="1:5" ht="13.2" hidden="1">
      <c r="A121" s="96" t="s">
        <v>4926</v>
      </c>
      <c r="B121" s="96" t="s">
        <v>2005</v>
      </c>
      <c r="C121" s="96" t="s">
        <v>5425</v>
      </c>
      <c r="D121" s="96"/>
      <c r="E121" s="96" t="s">
        <v>2685</v>
      </c>
    </row>
    <row r="122" spans="1:5" ht="13.2" hidden="1">
      <c r="A122" s="96" t="s">
        <v>4926</v>
      </c>
      <c r="B122" s="96" t="s">
        <v>4935</v>
      </c>
      <c r="C122" s="96" t="s">
        <v>5426</v>
      </c>
      <c r="D122" s="96"/>
      <c r="E122" s="96" t="s">
        <v>2685</v>
      </c>
    </row>
    <row r="123" spans="1:5" ht="13.2" hidden="1">
      <c r="A123" s="96" t="s">
        <v>4926</v>
      </c>
      <c r="B123" s="96" t="s">
        <v>4936</v>
      </c>
      <c r="C123" s="96" t="s">
        <v>5427</v>
      </c>
      <c r="D123" s="96"/>
      <c r="E123" s="96" t="s">
        <v>4852</v>
      </c>
    </row>
    <row r="124" spans="1:5" ht="13.2" hidden="1">
      <c r="A124" s="96" t="s">
        <v>4926</v>
      </c>
      <c r="B124" s="96" t="s">
        <v>78</v>
      </c>
      <c r="C124" s="96" t="s">
        <v>5428</v>
      </c>
      <c r="D124" s="96"/>
      <c r="E124" s="96" t="s">
        <v>4851</v>
      </c>
    </row>
    <row r="125" spans="1:5" ht="13.2" hidden="1">
      <c r="A125" s="96" t="s">
        <v>4926</v>
      </c>
      <c r="B125" s="96" t="s">
        <v>4937</v>
      </c>
      <c r="C125" s="96" t="s">
        <v>5429</v>
      </c>
      <c r="D125" s="96"/>
      <c r="E125" s="96" t="s">
        <v>4851</v>
      </c>
    </row>
    <row r="126" spans="1:5" ht="13.2" hidden="1">
      <c r="A126" s="96" t="s">
        <v>4926</v>
      </c>
      <c r="B126" s="96" t="s">
        <v>4938</v>
      </c>
      <c r="C126" s="96" t="s">
        <v>5430</v>
      </c>
      <c r="D126" s="96"/>
      <c r="E126" s="96" t="s">
        <v>2685</v>
      </c>
    </row>
    <row r="127" spans="1:5" ht="13.2" hidden="1">
      <c r="A127" s="96" t="s">
        <v>4926</v>
      </c>
      <c r="B127" s="96" t="s">
        <v>4938</v>
      </c>
      <c r="C127" s="96" t="s">
        <v>5431</v>
      </c>
      <c r="D127" s="96"/>
      <c r="E127" s="96" t="s">
        <v>4852</v>
      </c>
    </row>
    <row r="128" spans="1:5" ht="13.2" hidden="1">
      <c r="A128" s="96" t="s">
        <v>4926</v>
      </c>
      <c r="B128" s="96" t="s">
        <v>4939</v>
      </c>
      <c r="C128" s="96" t="s">
        <v>5432</v>
      </c>
      <c r="D128" s="96"/>
      <c r="E128" s="96" t="s">
        <v>4851</v>
      </c>
    </row>
    <row r="129" spans="1:5" ht="13.2">
      <c r="A129" s="96" t="s">
        <v>4945</v>
      </c>
      <c r="B129" s="96" t="s">
        <v>4946</v>
      </c>
      <c r="C129" s="96" t="s">
        <v>5433</v>
      </c>
      <c r="D129" s="96"/>
      <c r="E129" s="96" t="s">
        <v>4852</v>
      </c>
    </row>
    <row r="130" spans="1:5" ht="13.2">
      <c r="A130" s="96" t="s">
        <v>4945</v>
      </c>
      <c r="B130" s="96" t="s">
        <v>1544</v>
      </c>
      <c r="C130" s="96" t="s">
        <v>1546</v>
      </c>
      <c r="D130" s="96"/>
      <c r="E130" s="96" t="s">
        <v>4851</v>
      </c>
    </row>
    <row r="131" spans="1:5" ht="13.2">
      <c r="A131" s="96" t="s">
        <v>4945</v>
      </c>
      <c r="B131" s="96" t="s">
        <v>4947</v>
      </c>
      <c r="C131" s="96" t="s">
        <v>5434</v>
      </c>
      <c r="D131" s="96"/>
      <c r="E131" s="96" t="s">
        <v>4851</v>
      </c>
    </row>
    <row r="132" spans="1:5" ht="13.2">
      <c r="A132" s="96" t="s">
        <v>4945</v>
      </c>
      <c r="B132" s="96" t="s">
        <v>600</v>
      </c>
      <c r="C132" s="96" t="s">
        <v>2879</v>
      </c>
      <c r="D132" s="96"/>
      <c r="E132" s="96" t="s">
        <v>4852</v>
      </c>
    </row>
    <row r="133" spans="1:5" ht="13.2">
      <c r="A133" s="96" t="s">
        <v>4945</v>
      </c>
      <c r="B133" s="96" t="s">
        <v>4948</v>
      </c>
      <c r="C133" s="96" t="s">
        <v>5435</v>
      </c>
      <c r="D133" s="96"/>
      <c r="E133" s="96" t="s">
        <v>4852</v>
      </c>
    </row>
    <row r="134" spans="1:5" ht="13.2">
      <c r="A134" s="96" t="s">
        <v>4945</v>
      </c>
      <c r="B134" s="96" t="s">
        <v>4948</v>
      </c>
      <c r="C134" s="96" t="s">
        <v>5436</v>
      </c>
      <c r="D134" s="96"/>
      <c r="E134" s="96" t="s">
        <v>2685</v>
      </c>
    </row>
    <row r="135" spans="1:5" ht="13.2">
      <c r="A135" s="96" t="s">
        <v>4945</v>
      </c>
      <c r="B135" s="96" t="s">
        <v>4948</v>
      </c>
      <c r="C135" s="96" t="s">
        <v>5437</v>
      </c>
      <c r="D135" s="96"/>
      <c r="E135" s="96" t="s">
        <v>4851</v>
      </c>
    </row>
    <row r="136" spans="1:5" ht="13.2">
      <c r="A136" s="96" t="s">
        <v>4945</v>
      </c>
      <c r="B136" s="96" t="s">
        <v>815</v>
      </c>
      <c r="C136" s="96" t="s">
        <v>2972</v>
      </c>
      <c r="D136" s="96"/>
      <c r="E136" s="96" t="s">
        <v>4852</v>
      </c>
    </row>
    <row r="137" spans="1:5" ht="13.2">
      <c r="A137" s="96" t="s">
        <v>4945</v>
      </c>
      <c r="B137" s="96" t="s">
        <v>1466</v>
      </c>
      <c r="C137" s="96" t="s">
        <v>5438</v>
      </c>
      <c r="D137" s="96"/>
      <c r="E137" s="96" t="s">
        <v>2685</v>
      </c>
    </row>
    <row r="138" spans="1:5" ht="13.2">
      <c r="A138" s="96" t="s">
        <v>4945</v>
      </c>
      <c r="B138" s="96" t="s">
        <v>2385</v>
      </c>
      <c r="C138" s="96" t="s">
        <v>5439</v>
      </c>
      <c r="D138" s="96"/>
      <c r="E138" s="96" t="s">
        <v>2685</v>
      </c>
    </row>
    <row r="139" spans="1:5" ht="13.2">
      <c r="A139" s="96" t="s">
        <v>4945</v>
      </c>
      <c r="B139" s="96" t="s">
        <v>4949</v>
      </c>
      <c r="C139" s="96" t="s">
        <v>5440</v>
      </c>
      <c r="D139" s="96"/>
      <c r="E139" s="96" t="s">
        <v>4851</v>
      </c>
    </row>
    <row r="140" spans="1:5" ht="13.2">
      <c r="A140" s="96" t="s">
        <v>4945</v>
      </c>
      <c r="B140" s="96" t="s">
        <v>4950</v>
      </c>
      <c r="C140" s="96" t="s">
        <v>5441</v>
      </c>
      <c r="D140" s="96"/>
      <c r="E140" s="96" t="s">
        <v>4852</v>
      </c>
    </row>
    <row r="141" spans="1:5" ht="13.2">
      <c r="A141" s="96" t="s">
        <v>4945</v>
      </c>
      <c r="B141" s="96" t="s">
        <v>982</v>
      </c>
      <c r="C141" s="96" t="s">
        <v>5442</v>
      </c>
      <c r="D141" s="96"/>
      <c r="E141" s="96" t="s">
        <v>4852</v>
      </c>
    </row>
    <row r="142" spans="1:5" ht="13.2">
      <c r="A142" s="96" t="s">
        <v>4945</v>
      </c>
      <c r="B142" s="96" t="s">
        <v>982</v>
      </c>
      <c r="C142" s="96" t="s">
        <v>5443</v>
      </c>
      <c r="D142" s="96"/>
      <c r="E142" s="96" t="s">
        <v>4852</v>
      </c>
    </row>
    <row r="143" spans="1:5" ht="13.2">
      <c r="A143" s="96" t="s">
        <v>4945</v>
      </c>
      <c r="B143" s="96" t="s">
        <v>982</v>
      </c>
      <c r="C143" s="96" t="s">
        <v>5444</v>
      </c>
      <c r="D143" s="96"/>
      <c r="E143" s="96" t="s">
        <v>4851</v>
      </c>
    </row>
    <row r="144" spans="1:5" ht="13.2">
      <c r="A144" s="96" t="s">
        <v>4945</v>
      </c>
      <c r="B144" s="96" t="s">
        <v>4951</v>
      </c>
      <c r="C144" s="96" t="s">
        <v>5445</v>
      </c>
      <c r="D144" s="96"/>
      <c r="E144" s="96" t="s">
        <v>4851</v>
      </c>
    </row>
    <row r="145" spans="1:5" ht="13.2">
      <c r="A145" s="96" t="s">
        <v>4945</v>
      </c>
      <c r="B145" s="96" t="s">
        <v>2429</v>
      </c>
      <c r="C145" s="96" t="s">
        <v>5446</v>
      </c>
      <c r="D145" s="96"/>
      <c r="E145" s="96" t="s">
        <v>4851</v>
      </c>
    </row>
    <row r="146" spans="1:5" ht="13.2">
      <c r="A146" s="96" t="s">
        <v>4945</v>
      </c>
      <c r="B146" s="96" t="s">
        <v>4952</v>
      </c>
      <c r="C146" s="96" t="s">
        <v>5447</v>
      </c>
      <c r="D146" s="96"/>
      <c r="E146" s="96" t="s">
        <v>2685</v>
      </c>
    </row>
    <row r="147" spans="1:5" ht="13.2">
      <c r="A147" s="96" t="s">
        <v>4945</v>
      </c>
      <c r="B147" s="96" t="s">
        <v>4952</v>
      </c>
      <c r="C147" s="96" t="s">
        <v>5448</v>
      </c>
      <c r="D147" s="96"/>
      <c r="E147" s="96" t="s">
        <v>4852</v>
      </c>
    </row>
    <row r="148" spans="1:5" ht="13.2">
      <c r="A148" s="96" t="s">
        <v>4945</v>
      </c>
      <c r="B148" s="96" t="s">
        <v>4953</v>
      </c>
      <c r="C148" s="96" t="s">
        <v>5449</v>
      </c>
      <c r="D148" s="96"/>
      <c r="E148" s="96" t="s">
        <v>4851</v>
      </c>
    </row>
    <row r="149" spans="1:5" ht="13.2">
      <c r="A149" s="96" t="s">
        <v>4945</v>
      </c>
      <c r="B149" s="96" t="s">
        <v>1267</v>
      </c>
      <c r="C149" s="96" t="s">
        <v>5450</v>
      </c>
      <c r="D149" s="96"/>
      <c r="E149" s="96" t="s">
        <v>2685</v>
      </c>
    </row>
    <row r="150" spans="1:5" ht="13.2">
      <c r="A150" s="96" t="s">
        <v>4945</v>
      </c>
      <c r="B150" s="96" t="s">
        <v>4954</v>
      </c>
      <c r="C150" s="96" t="s">
        <v>5451</v>
      </c>
      <c r="D150" s="96"/>
      <c r="E150" s="96" t="s">
        <v>4851</v>
      </c>
    </row>
    <row r="151" spans="1:5" ht="13.2">
      <c r="A151" s="96" t="s">
        <v>4945</v>
      </c>
      <c r="B151" s="96" t="s">
        <v>4955</v>
      </c>
      <c r="C151" s="96" t="s">
        <v>5452</v>
      </c>
      <c r="D151" s="96"/>
      <c r="E151" s="96" t="s">
        <v>2685</v>
      </c>
    </row>
    <row r="152" spans="1:5" ht="13.2">
      <c r="A152" s="96" t="s">
        <v>4945</v>
      </c>
      <c r="B152" s="96" t="s">
        <v>2302</v>
      </c>
      <c r="C152" s="96" t="s">
        <v>2632</v>
      </c>
      <c r="D152" s="96"/>
      <c r="E152" s="96" t="s">
        <v>4851</v>
      </c>
    </row>
    <row r="153" spans="1:5" ht="13.2">
      <c r="A153" s="96" t="s">
        <v>4945</v>
      </c>
      <c r="B153" s="96" t="s">
        <v>2302</v>
      </c>
      <c r="C153" s="96" t="s">
        <v>5453</v>
      </c>
      <c r="D153" s="96"/>
      <c r="E153" s="96" t="s">
        <v>4851</v>
      </c>
    </row>
    <row r="154" spans="1:5" ht="13.2">
      <c r="A154" s="96" t="s">
        <v>4945</v>
      </c>
      <c r="B154" s="96" t="s">
        <v>613</v>
      </c>
      <c r="C154" s="96" t="s">
        <v>614</v>
      </c>
      <c r="D154" s="96"/>
      <c r="E154" s="96" t="s">
        <v>4852</v>
      </c>
    </row>
    <row r="155" spans="1:5" ht="13.2">
      <c r="A155" s="96" t="s">
        <v>4945</v>
      </c>
      <c r="B155" s="96" t="s">
        <v>613</v>
      </c>
      <c r="C155" s="96" t="s">
        <v>2792</v>
      </c>
      <c r="D155" s="96"/>
      <c r="E155" s="96" t="s">
        <v>4852</v>
      </c>
    </row>
    <row r="156" spans="1:5" ht="13.2">
      <c r="A156" s="96" t="s">
        <v>4945</v>
      </c>
      <c r="B156" s="96" t="s">
        <v>4956</v>
      </c>
      <c r="C156" s="96" t="s">
        <v>5454</v>
      </c>
      <c r="D156" s="96"/>
      <c r="E156" s="96" t="s">
        <v>4851</v>
      </c>
    </row>
    <row r="157" spans="1:5" ht="13.2">
      <c r="A157" s="96" t="s">
        <v>4945</v>
      </c>
      <c r="B157" s="96" t="s">
        <v>4957</v>
      </c>
      <c r="C157" s="96" t="s">
        <v>5455</v>
      </c>
      <c r="D157" s="96"/>
      <c r="E157" s="96" t="s">
        <v>2685</v>
      </c>
    </row>
    <row r="158" spans="1:5" ht="13.2">
      <c r="A158" s="96" t="s">
        <v>4945</v>
      </c>
      <c r="B158" s="96" t="s">
        <v>4957</v>
      </c>
      <c r="C158" s="96" t="s">
        <v>5456</v>
      </c>
      <c r="D158" s="96"/>
      <c r="E158" s="96" t="s">
        <v>4852</v>
      </c>
    </row>
    <row r="159" spans="1:5" ht="13.2">
      <c r="A159" s="96" t="s">
        <v>4945</v>
      </c>
      <c r="B159" s="96" t="s">
        <v>2208</v>
      </c>
      <c r="C159" s="96" t="s">
        <v>5457</v>
      </c>
      <c r="D159" s="96"/>
      <c r="E159" s="96" t="s">
        <v>4852</v>
      </c>
    </row>
    <row r="160" spans="1:5" ht="13.2">
      <c r="A160" s="96" t="s">
        <v>4945</v>
      </c>
      <c r="B160" s="96" t="s">
        <v>4958</v>
      </c>
      <c r="C160" s="96" t="s">
        <v>5458</v>
      </c>
      <c r="D160" s="96"/>
      <c r="E160" s="96" t="s">
        <v>4851</v>
      </c>
    </row>
    <row r="161" spans="1:5" ht="13.2">
      <c r="A161" s="96" t="s">
        <v>4945</v>
      </c>
      <c r="B161" s="96" t="s">
        <v>4958</v>
      </c>
      <c r="C161" s="96" t="s">
        <v>5459</v>
      </c>
      <c r="D161" s="96"/>
      <c r="E161" s="96" t="s">
        <v>4851</v>
      </c>
    </row>
    <row r="162" spans="1:5" ht="13.2">
      <c r="A162" s="96" t="s">
        <v>4945</v>
      </c>
      <c r="B162" s="96" t="s">
        <v>295</v>
      </c>
      <c r="C162" s="96" t="s">
        <v>296</v>
      </c>
      <c r="D162" s="96"/>
      <c r="E162" s="96" t="s">
        <v>4852</v>
      </c>
    </row>
    <row r="163" spans="1:5" ht="13.2">
      <c r="A163" s="96" t="s">
        <v>4945</v>
      </c>
      <c r="B163" s="96" t="s">
        <v>295</v>
      </c>
      <c r="C163" s="96" t="s">
        <v>5460</v>
      </c>
      <c r="D163" s="96"/>
      <c r="E163" s="96" t="s">
        <v>4851</v>
      </c>
    </row>
    <row r="164" spans="1:5" ht="13.2">
      <c r="A164" s="96" t="s">
        <v>4945</v>
      </c>
      <c r="B164" s="96" t="s">
        <v>360</v>
      </c>
      <c r="C164" s="96" t="s">
        <v>5461</v>
      </c>
      <c r="D164" s="96"/>
      <c r="E164" s="96" t="s">
        <v>4851</v>
      </c>
    </row>
    <row r="165" spans="1:5" ht="13.2">
      <c r="A165" s="96" t="s">
        <v>4945</v>
      </c>
      <c r="B165" s="96" t="s">
        <v>4959</v>
      </c>
      <c r="C165" s="96" t="s">
        <v>5462</v>
      </c>
      <c r="D165" s="96"/>
      <c r="E165" s="96" t="s">
        <v>2685</v>
      </c>
    </row>
    <row r="166" spans="1:5" ht="13.2">
      <c r="A166" s="96" t="s">
        <v>4945</v>
      </c>
      <c r="B166" s="96" t="s">
        <v>4959</v>
      </c>
      <c r="C166" s="96" t="s">
        <v>5463</v>
      </c>
      <c r="D166" s="96"/>
      <c r="E166" s="96" t="s">
        <v>4851</v>
      </c>
    </row>
    <row r="167" spans="1:5" ht="13.2">
      <c r="A167" s="96" t="s">
        <v>4945</v>
      </c>
      <c r="B167" s="96" t="s">
        <v>706</v>
      </c>
      <c r="C167" s="96" t="s">
        <v>5464</v>
      </c>
      <c r="D167" s="96"/>
      <c r="E167" s="96" t="s">
        <v>2685</v>
      </c>
    </row>
    <row r="168" spans="1:5" ht="13.2">
      <c r="A168" s="96" t="s">
        <v>4945</v>
      </c>
      <c r="B168" s="96" t="s">
        <v>706</v>
      </c>
      <c r="C168" s="96" t="s">
        <v>5465</v>
      </c>
      <c r="D168" s="96"/>
      <c r="E168" s="96" t="s">
        <v>4852</v>
      </c>
    </row>
    <row r="169" spans="1:5" ht="13.2">
      <c r="A169" s="96" t="s">
        <v>4945</v>
      </c>
      <c r="B169" s="96" t="s">
        <v>811</v>
      </c>
      <c r="C169" s="96" t="s">
        <v>529</v>
      </c>
      <c r="D169" s="96"/>
      <c r="E169" s="96" t="s">
        <v>2685</v>
      </c>
    </row>
    <row r="170" spans="1:5" ht="13.2">
      <c r="A170" s="96" t="s">
        <v>4945</v>
      </c>
      <c r="B170" s="96" t="s">
        <v>4960</v>
      </c>
      <c r="C170" s="96" t="s">
        <v>5466</v>
      </c>
      <c r="D170" s="96"/>
      <c r="E170" s="96" t="s">
        <v>4851</v>
      </c>
    </row>
    <row r="171" spans="1:5" ht="13.2">
      <c r="A171" s="96" t="s">
        <v>4945</v>
      </c>
      <c r="B171" s="96" t="s">
        <v>4960</v>
      </c>
      <c r="C171" s="96" t="s">
        <v>5467</v>
      </c>
      <c r="D171" s="96"/>
      <c r="E171" s="96" t="s">
        <v>4852</v>
      </c>
    </row>
    <row r="172" spans="1:5" ht="13.2">
      <c r="A172" s="96" t="s">
        <v>4945</v>
      </c>
      <c r="B172" s="96" t="s">
        <v>4961</v>
      </c>
      <c r="C172" s="96" t="s">
        <v>856</v>
      </c>
      <c r="D172" s="96"/>
      <c r="E172" s="96" t="s">
        <v>2685</v>
      </c>
    </row>
    <row r="173" spans="1:5" ht="13.2">
      <c r="A173" s="96" t="s">
        <v>4945</v>
      </c>
      <c r="B173" s="96" t="s">
        <v>1310</v>
      </c>
      <c r="C173" s="96" t="s">
        <v>5468</v>
      </c>
      <c r="D173" s="96"/>
      <c r="E173" s="96" t="s">
        <v>4852</v>
      </c>
    </row>
    <row r="174" spans="1:5" ht="13.2">
      <c r="A174" s="96" t="s">
        <v>4945</v>
      </c>
      <c r="B174" s="96" t="s">
        <v>776</v>
      </c>
      <c r="C174" s="96" t="s">
        <v>5469</v>
      </c>
      <c r="D174" s="96"/>
      <c r="E174" s="96" t="s">
        <v>4851</v>
      </c>
    </row>
    <row r="175" spans="1:5" ht="13.2">
      <c r="A175" s="96" t="s">
        <v>4945</v>
      </c>
      <c r="B175" s="96" t="s">
        <v>776</v>
      </c>
      <c r="C175" s="96" t="s">
        <v>5470</v>
      </c>
      <c r="D175" s="96"/>
      <c r="E175" s="96" t="s">
        <v>4851</v>
      </c>
    </row>
    <row r="176" spans="1:5" ht="13.2">
      <c r="A176" s="96" t="s">
        <v>4945</v>
      </c>
      <c r="B176" s="96" t="s">
        <v>776</v>
      </c>
      <c r="C176" s="96" t="s">
        <v>5471</v>
      </c>
      <c r="D176" s="96"/>
      <c r="E176" s="96" t="s">
        <v>4851</v>
      </c>
    </row>
    <row r="177" spans="1:5" ht="13.2">
      <c r="A177" s="96" t="s">
        <v>4945</v>
      </c>
      <c r="B177" s="96" t="s">
        <v>4962</v>
      </c>
      <c r="C177" s="96" t="s">
        <v>5472</v>
      </c>
      <c r="D177" s="96"/>
      <c r="E177" s="96" t="s">
        <v>4851</v>
      </c>
    </row>
    <row r="178" spans="1:5" ht="13.2">
      <c r="A178" s="96" t="s">
        <v>4945</v>
      </c>
      <c r="B178" s="96" t="s">
        <v>299</v>
      </c>
      <c r="C178" s="96" t="s">
        <v>301</v>
      </c>
      <c r="D178" s="96"/>
      <c r="E178" s="96" t="s">
        <v>2685</v>
      </c>
    </row>
    <row r="179" spans="1:5" ht="13.2">
      <c r="A179" s="96" t="s">
        <v>4945</v>
      </c>
      <c r="B179" s="96" t="s">
        <v>299</v>
      </c>
      <c r="C179" s="96" t="s">
        <v>5473</v>
      </c>
      <c r="D179" s="96"/>
      <c r="E179" s="96" t="s">
        <v>2685</v>
      </c>
    </row>
    <row r="180" spans="1:5" ht="13.2">
      <c r="A180" s="96" t="s">
        <v>4945</v>
      </c>
      <c r="B180" s="96" t="s">
        <v>471</v>
      </c>
      <c r="C180" s="96" t="s">
        <v>472</v>
      </c>
      <c r="D180" s="96"/>
      <c r="E180" s="96" t="s">
        <v>2685</v>
      </c>
    </row>
    <row r="181" spans="1:5" ht="13.2">
      <c r="A181" s="96" t="s">
        <v>4945</v>
      </c>
      <c r="B181" s="96" t="s">
        <v>471</v>
      </c>
      <c r="C181" s="96" t="s">
        <v>3110</v>
      </c>
      <c r="D181" s="96"/>
      <c r="E181" s="96" t="s">
        <v>4852</v>
      </c>
    </row>
    <row r="182" spans="1:5" ht="13.2">
      <c r="A182" s="96" t="s">
        <v>4945</v>
      </c>
      <c r="B182" s="96" t="s">
        <v>471</v>
      </c>
      <c r="C182" s="96" t="s">
        <v>5474</v>
      </c>
      <c r="D182" s="96"/>
      <c r="E182" s="96" t="s">
        <v>4852</v>
      </c>
    </row>
    <row r="183" spans="1:5" ht="13.2">
      <c r="A183" s="96" t="s">
        <v>4945</v>
      </c>
      <c r="B183" s="96" t="s">
        <v>4963</v>
      </c>
      <c r="C183" s="96" t="s">
        <v>5475</v>
      </c>
      <c r="D183" s="96"/>
      <c r="E183" s="96" t="s">
        <v>2685</v>
      </c>
    </row>
    <row r="184" spans="1:5" ht="13.2">
      <c r="A184" s="96" t="s">
        <v>4945</v>
      </c>
      <c r="B184" s="96" t="s">
        <v>560</v>
      </c>
      <c r="C184" s="96" t="s">
        <v>5476</v>
      </c>
      <c r="D184" s="96"/>
      <c r="E184" s="96" t="s">
        <v>4852</v>
      </c>
    </row>
    <row r="185" spans="1:5" ht="13.2">
      <c r="A185" s="96" t="s">
        <v>4945</v>
      </c>
      <c r="B185" s="96" t="s">
        <v>241</v>
      </c>
      <c r="C185" s="96" t="s">
        <v>5477</v>
      </c>
      <c r="D185" s="96"/>
      <c r="E185" s="96" t="s">
        <v>2685</v>
      </c>
    </row>
    <row r="186" spans="1:5" ht="13.2">
      <c r="A186" s="96" t="s">
        <v>4945</v>
      </c>
      <c r="B186" s="96" t="s">
        <v>4964</v>
      </c>
      <c r="C186" s="96" t="s">
        <v>340</v>
      </c>
      <c r="D186" s="96"/>
      <c r="E186" s="96" t="s">
        <v>4852</v>
      </c>
    </row>
    <row r="187" spans="1:5" ht="13.2">
      <c r="A187" s="96" t="s">
        <v>4945</v>
      </c>
      <c r="B187" s="96" t="s">
        <v>4965</v>
      </c>
      <c r="C187" s="96" t="s">
        <v>5478</v>
      </c>
      <c r="D187" s="96"/>
      <c r="E187" s="96" t="s">
        <v>2685</v>
      </c>
    </row>
    <row r="188" spans="1:5" ht="13.2">
      <c r="A188" s="96" t="s">
        <v>4945</v>
      </c>
      <c r="B188" s="96" t="s">
        <v>4965</v>
      </c>
      <c r="C188" s="96" t="s">
        <v>5479</v>
      </c>
      <c r="D188" s="96"/>
      <c r="E188" s="96" t="s">
        <v>4852</v>
      </c>
    </row>
    <row r="189" spans="1:5" ht="13.2" hidden="1">
      <c r="A189" s="96" t="s">
        <v>4966</v>
      </c>
      <c r="B189" s="96" t="s">
        <v>4967</v>
      </c>
      <c r="C189" s="96" t="s">
        <v>5480</v>
      </c>
      <c r="D189" s="96"/>
      <c r="E189" s="96" t="s">
        <v>4851</v>
      </c>
    </row>
    <row r="190" spans="1:5" ht="13.2" hidden="1">
      <c r="A190" s="96" t="s">
        <v>4966</v>
      </c>
      <c r="B190" s="96" t="s">
        <v>5481</v>
      </c>
      <c r="C190" s="96" t="s">
        <v>5482</v>
      </c>
      <c r="D190" s="96"/>
      <c r="E190" s="96" t="s">
        <v>4851</v>
      </c>
    </row>
    <row r="191" spans="1:5" ht="13.2" hidden="1">
      <c r="A191" s="96" t="s">
        <v>4966</v>
      </c>
      <c r="B191" s="96" t="s">
        <v>4968</v>
      </c>
      <c r="C191" s="96" t="s">
        <v>5483</v>
      </c>
      <c r="D191" s="96"/>
      <c r="E191" s="96" t="s">
        <v>4851</v>
      </c>
    </row>
    <row r="192" spans="1:5" ht="13.2" hidden="1">
      <c r="A192" s="96" t="s">
        <v>4966</v>
      </c>
      <c r="B192" s="96" t="s">
        <v>4969</v>
      </c>
      <c r="C192" s="96" t="s">
        <v>5484</v>
      </c>
      <c r="D192" s="96"/>
      <c r="E192" s="96" t="s">
        <v>2685</v>
      </c>
    </row>
    <row r="193" spans="1:5" ht="13.2" hidden="1">
      <c r="A193" s="96" t="s">
        <v>4966</v>
      </c>
      <c r="B193" s="96" t="s">
        <v>5485</v>
      </c>
      <c r="C193" s="96" t="s">
        <v>5486</v>
      </c>
      <c r="D193" s="96"/>
      <c r="E193" s="96" t="s">
        <v>4851</v>
      </c>
    </row>
    <row r="194" spans="1:5" ht="13.2" hidden="1">
      <c r="A194" s="96" t="s">
        <v>4966</v>
      </c>
      <c r="B194" s="96" t="s">
        <v>4970</v>
      </c>
      <c r="C194" s="96" t="s">
        <v>5487</v>
      </c>
      <c r="D194" s="96"/>
      <c r="E194" s="96" t="s">
        <v>4852</v>
      </c>
    </row>
    <row r="195" spans="1:5" ht="13.2" hidden="1">
      <c r="A195" s="96" t="s">
        <v>4966</v>
      </c>
      <c r="B195" s="96" t="s">
        <v>1614</v>
      </c>
      <c r="C195" s="96" t="s">
        <v>5488</v>
      </c>
      <c r="D195" s="96"/>
      <c r="E195" s="96" t="s">
        <v>4851</v>
      </c>
    </row>
    <row r="196" spans="1:5" ht="13.2" hidden="1">
      <c r="A196" s="96" t="s">
        <v>4966</v>
      </c>
      <c r="B196" s="96" t="s">
        <v>4432</v>
      </c>
      <c r="C196" s="96" t="s">
        <v>5489</v>
      </c>
      <c r="D196" s="96"/>
      <c r="E196" s="96" t="s">
        <v>4851</v>
      </c>
    </row>
    <row r="197" spans="1:5" ht="13.2" hidden="1">
      <c r="A197" s="96" t="s">
        <v>4971</v>
      </c>
      <c r="B197" s="96" t="s">
        <v>4972</v>
      </c>
      <c r="C197" s="96" t="s">
        <v>5490</v>
      </c>
      <c r="D197" s="96"/>
      <c r="E197" s="96" t="s">
        <v>4851</v>
      </c>
    </row>
    <row r="198" spans="1:5" ht="13.2" hidden="1">
      <c r="A198" s="96" t="s">
        <v>4971</v>
      </c>
      <c r="B198" s="96" t="s">
        <v>4973</v>
      </c>
      <c r="C198" s="96" t="s">
        <v>5491</v>
      </c>
      <c r="D198" s="96"/>
      <c r="E198" s="96" t="s">
        <v>2685</v>
      </c>
    </row>
    <row r="199" spans="1:5" ht="13.2" hidden="1">
      <c r="A199" s="96" t="s">
        <v>4971</v>
      </c>
      <c r="B199" s="96" t="s">
        <v>4973</v>
      </c>
      <c r="C199" s="96" t="s">
        <v>5492</v>
      </c>
      <c r="D199" s="96"/>
      <c r="E199" s="96" t="s">
        <v>4851</v>
      </c>
    </row>
    <row r="200" spans="1:5" ht="13.2" hidden="1">
      <c r="A200" s="96" t="s">
        <v>4971</v>
      </c>
      <c r="B200" s="96" t="s">
        <v>4974</v>
      </c>
      <c r="C200" s="96" t="s">
        <v>5493</v>
      </c>
      <c r="D200" s="96"/>
      <c r="E200" s="96" t="s">
        <v>4851</v>
      </c>
    </row>
    <row r="201" spans="1:5" ht="13.2" hidden="1">
      <c r="A201" s="96" t="s">
        <v>4971</v>
      </c>
      <c r="B201" s="96" t="s">
        <v>4975</v>
      </c>
      <c r="C201" s="96" t="s">
        <v>5494</v>
      </c>
      <c r="D201" s="96"/>
      <c r="E201" s="96" t="s">
        <v>4851</v>
      </c>
    </row>
    <row r="202" spans="1:5" ht="13.2" hidden="1">
      <c r="A202" s="96" t="s">
        <v>4971</v>
      </c>
      <c r="B202" s="96" t="s">
        <v>4976</v>
      </c>
      <c r="C202" s="96" t="s">
        <v>5495</v>
      </c>
      <c r="D202" s="96"/>
      <c r="E202" s="96" t="s">
        <v>4852</v>
      </c>
    </row>
    <row r="203" spans="1:5" ht="13.2" hidden="1">
      <c r="A203" s="96" t="s">
        <v>4971</v>
      </c>
      <c r="B203" s="96" t="s">
        <v>4977</v>
      </c>
      <c r="C203" s="96" t="s">
        <v>5496</v>
      </c>
      <c r="D203" s="96"/>
      <c r="E203" s="96" t="s">
        <v>4851</v>
      </c>
    </row>
    <row r="204" spans="1:5" ht="13.2" hidden="1">
      <c r="A204" s="96" t="s">
        <v>4978</v>
      </c>
      <c r="B204" s="96" t="s">
        <v>4979</v>
      </c>
      <c r="C204" s="96" t="s">
        <v>5497</v>
      </c>
      <c r="D204" s="96"/>
      <c r="E204" s="96" t="s">
        <v>4852</v>
      </c>
    </row>
    <row r="205" spans="1:5" ht="13.2" hidden="1">
      <c r="A205" s="96" t="s">
        <v>4978</v>
      </c>
      <c r="B205" s="96" t="s">
        <v>4980</v>
      </c>
      <c r="C205" s="96" t="s">
        <v>5498</v>
      </c>
      <c r="D205" s="96"/>
      <c r="E205" s="96" t="s">
        <v>2685</v>
      </c>
    </row>
    <row r="206" spans="1:5" ht="13.2" hidden="1">
      <c r="A206" s="96" t="s">
        <v>4978</v>
      </c>
      <c r="B206" s="96" t="s">
        <v>4980</v>
      </c>
      <c r="C206" s="96" t="s">
        <v>5499</v>
      </c>
      <c r="D206" s="96"/>
      <c r="E206" s="96" t="s">
        <v>4851</v>
      </c>
    </row>
    <row r="207" spans="1:5" ht="13.2" hidden="1">
      <c r="A207" s="96" t="s">
        <v>4978</v>
      </c>
      <c r="B207" s="96" t="s">
        <v>4980</v>
      </c>
      <c r="C207" s="96" t="s">
        <v>2982</v>
      </c>
      <c r="D207" s="96"/>
      <c r="E207" s="96" t="s">
        <v>4851</v>
      </c>
    </row>
    <row r="208" spans="1:5" ht="13.2" hidden="1">
      <c r="A208" s="96" t="s">
        <v>4978</v>
      </c>
      <c r="B208" s="96" t="s">
        <v>4981</v>
      </c>
      <c r="C208" s="96" t="s">
        <v>5500</v>
      </c>
      <c r="D208" s="96"/>
      <c r="E208" s="96" t="s">
        <v>2685</v>
      </c>
    </row>
    <row r="209" spans="1:5" ht="13.2" hidden="1">
      <c r="A209" s="96" t="s">
        <v>4978</v>
      </c>
      <c r="B209" s="96" t="s">
        <v>1020</v>
      </c>
      <c r="C209" s="96" t="s">
        <v>5501</v>
      </c>
      <c r="D209" s="96"/>
      <c r="E209" s="96" t="s">
        <v>4851</v>
      </c>
    </row>
    <row r="210" spans="1:5" ht="13.2" hidden="1">
      <c r="A210" s="96" t="s">
        <v>4978</v>
      </c>
      <c r="B210" s="96" t="s">
        <v>4982</v>
      </c>
      <c r="C210" s="96" t="s">
        <v>5502</v>
      </c>
      <c r="D210" s="96"/>
      <c r="E210" s="96" t="s">
        <v>2685</v>
      </c>
    </row>
    <row r="211" spans="1:5" ht="13.2" hidden="1">
      <c r="A211" s="96" t="s">
        <v>4978</v>
      </c>
      <c r="B211" s="96" t="s">
        <v>1901</v>
      </c>
      <c r="C211" s="96" t="s">
        <v>5503</v>
      </c>
      <c r="D211" s="96"/>
      <c r="E211" s="96" t="s">
        <v>2685</v>
      </c>
    </row>
    <row r="212" spans="1:5" ht="13.2" hidden="1">
      <c r="A212" s="96" t="s">
        <v>4978</v>
      </c>
      <c r="B212" s="96" t="s">
        <v>1901</v>
      </c>
      <c r="C212" s="96" t="s">
        <v>5504</v>
      </c>
      <c r="D212" s="96"/>
      <c r="E212" s="96" t="s">
        <v>4851</v>
      </c>
    </row>
    <row r="213" spans="1:5" ht="13.2" hidden="1">
      <c r="A213" s="96" t="s">
        <v>4978</v>
      </c>
      <c r="B213" s="96" t="s">
        <v>1596</v>
      </c>
      <c r="C213" s="96" t="s">
        <v>5505</v>
      </c>
      <c r="D213" s="96"/>
      <c r="E213" s="96" t="s">
        <v>2685</v>
      </c>
    </row>
    <row r="214" spans="1:5" ht="13.2" hidden="1">
      <c r="A214" s="96" t="s">
        <v>4978</v>
      </c>
      <c r="B214" s="96" t="s">
        <v>1596</v>
      </c>
      <c r="C214" s="96" t="s">
        <v>5506</v>
      </c>
      <c r="D214" s="96"/>
      <c r="E214" s="96" t="s">
        <v>4851</v>
      </c>
    </row>
    <row r="215" spans="1:5" ht="13.2" hidden="1">
      <c r="A215" s="96" t="s">
        <v>4978</v>
      </c>
      <c r="B215" s="96" t="s">
        <v>1889</v>
      </c>
      <c r="C215" s="96" t="s">
        <v>5507</v>
      </c>
      <c r="D215" s="96"/>
      <c r="E215" s="96" t="s">
        <v>2685</v>
      </c>
    </row>
    <row r="216" spans="1:5" ht="13.2" hidden="1">
      <c r="A216" s="96" t="s">
        <v>4978</v>
      </c>
      <c r="B216" s="96" t="s">
        <v>1889</v>
      </c>
      <c r="C216" s="96" t="s">
        <v>5508</v>
      </c>
      <c r="D216" s="96"/>
      <c r="E216" s="96" t="s">
        <v>4852</v>
      </c>
    </row>
    <row r="217" spans="1:5" ht="13.2" hidden="1">
      <c r="A217" s="96" t="s">
        <v>4978</v>
      </c>
      <c r="B217" s="96" t="s">
        <v>4983</v>
      </c>
      <c r="C217" s="96" t="s">
        <v>5509</v>
      </c>
      <c r="D217" s="96"/>
      <c r="E217" s="96" t="s">
        <v>4851</v>
      </c>
    </row>
    <row r="218" spans="1:5" ht="13.2" hidden="1">
      <c r="A218" s="96" t="s">
        <v>4978</v>
      </c>
      <c r="B218" s="96" t="s">
        <v>4984</v>
      </c>
      <c r="C218" s="96" t="s">
        <v>5510</v>
      </c>
      <c r="D218" s="96"/>
      <c r="E218" s="96" t="s">
        <v>2685</v>
      </c>
    </row>
    <row r="219" spans="1:5" ht="13.2" hidden="1">
      <c r="A219" s="96" t="s">
        <v>4985</v>
      </c>
      <c r="B219" s="96" t="s">
        <v>4986</v>
      </c>
      <c r="C219" s="96" t="s">
        <v>5511</v>
      </c>
      <c r="D219" s="96"/>
      <c r="E219" s="96" t="s">
        <v>2685</v>
      </c>
    </row>
    <row r="220" spans="1:5" ht="13.2" hidden="1">
      <c r="A220" s="96" t="s">
        <v>4985</v>
      </c>
      <c r="B220" s="96" t="s">
        <v>4987</v>
      </c>
      <c r="C220" s="96" t="s">
        <v>5512</v>
      </c>
      <c r="D220" s="96"/>
      <c r="E220" s="96" t="s">
        <v>2685</v>
      </c>
    </row>
    <row r="221" spans="1:5" ht="13.2" hidden="1">
      <c r="A221" s="96" t="s">
        <v>4985</v>
      </c>
      <c r="B221" s="96" t="s">
        <v>4988</v>
      </c>
      <c r="C221" s="96" t="s">
        <v>5513</v>
      </c>
      <c r="D221" s="96"/>
      <c r="E221" s="96" t="s">
        <v>2685</v>
      </c>
    </row>
    <row r="222" spans="1:5" ht="13.2" hidden="1">
      <c r="A222" s="96" t="s">
        <v>4985</v>
      </c>
      <c r="B222" s="96" t="s">
        <v>4989</v>
      </c>
      <c r="C222" s="96" t="s">
        <v>5514</v>
      </c>
      <c r="D222" s="96"/>
      <c r="E222" s="96" t="s">
        <v>2685</v>
      </c>
    </row>
    <row r="223" spans="1:5" ht="13.2" hidden="1">
      <c r="A223" s="96" t="s">
        <v>4985</v>
      </c>
      <c r="B223" s="96" t="s">
        <v>4989</v>
      </c>
      <c r="C223" s="96" t="s">
        <v>5515</v>
      </c>
      <c r="D223" s="96"/>
      <c r="E223" s="96" t="s">
        <v>4851</v>
      </c>
    </row>
    <row r="224" spans="1:5" ht="13.2" hidden="1">
      <c r="A224" s="96" t="s">
        <v>4985</v>
      </c>
      <c r="B224" s="96" t="s">
        <v>4990</v>
      </c>
      <c r="C224" s="96" t="s">
        <v>5516</v>
      </c>
      <c r="D224" s="96"/>
      <c r="E224" s="96" t="s">
        <v>4851</v>
      </c>
    </row>
    <row r="225" spans="1:5" ht="13.2" hidden="1">
      <c r="A225" s="96" t="s">
        <v>4985</v>
      </c>
      <c r="B225" s="96" t="s">
        <v>4991</v>
      </c>
      <c r="C225" s="96" t="s">
        <v>5517</v>
      </c>
      <c r="D225" s="96"/>
      <c r="E225" s="96" t="s">
        <v>2685</v>
      </c>
    </row>
    <row r="226" spans="1:5" ht="13.2" hidden="1">
      <c r="A226" s="96" t="s">
        <v>4985</v>
      </c>
      <c r="B226" s="96" t="s">
        <v>4991</v>
      </c>
      <c r="C226" s="96" t="s">
        <v>5518</v>
      </c>
      <c r="D226" s="96"/>
      <c r="E226" s="96" t="s">
        <v>4852</v>
      </c>
    </row>
    <row r="227" spans="1:5" ht="13.2" hidden="1">
      <c r="A227" s="96" t="s">
        <v>4985</v>
      </c>
      <c r="B227" s="96" t="s">
        <v>4992</v>
      </c>
      <c r="C227" s="96" t="s">
        <v>5519</v>
      </c>
      <c r="D227" s="96"/>
      <c r="E227" s="96" t="s">
        <v>4851</v>
      </c>
    </row>
    <row r="228" spans="1:5" ht="13.2" hidden="1">
      <c r="A228" s="96" t="s">
        <v>4985</v>
      </c>
      <c r="B228" s="96" t="s">
        <v>1881</v>
      </c>
      <c r="C228" s="96" t="s">
        <v>5520</v>
      </c>
      <c r="D228" s="96"/>
      <c r="E228" s="96" t="s">
        <v>2685</v>
      </c>
    </row>
    <row r="229" spans="1:5" ht="13.2" hidden="1">
      <c r="A229" s="96" t="s">
        <v>4985</v>
      </c>
      <c r="B229" s="96" t="s">
        <v>4993</v>
      </c>
      <c r="C229" s="96" t="s">
        <v>5521</v>
      </c>
      <c r="D229" s="96"/>
      <c r="E229" s="96" t="s">
        <v>4851</v>
      </c>
    </row>
    <row r="230" spans="1:5" ht="13.2" hidden="1">
      <c r="A230" s="96" t="s">
        <v>4994</v>
      </c>
      <c r="B230" s="96" t="s">
        <v>5522</v>
      </c>
      <c r="C230" s="96" t="s">
        <v>5523</v>
      </c>
      <c r="D230" s="96"/>
      <c r="E230" s="96" t="s">
        <v>4851</v>
      </c>
    </row>
    <row r="231" spans="1:5" ht="13.2" hidden="1">
      <c r="A231" s="96" t="s">
        <v>4994</v>
      </c>
      <c r="B231" s="96" t="s">
        <v>5524</v>
      </c>
      <c r="C231" s="96" t="s">
        <v>5525</v>
      </c>
      <c r="D231" s="96"/>
      <c r="E231" s="96" t="s">
        <v>2685</v>
      </c>
    </row>
    <row r="232" spans="1:5" ht="13.2" hidden="1">
      <c r="A232" s="96" t="s">
        <v>4994</v>
      </c>
      <c r="B232" s="96" t="s">
        <v>4323</v>
      </c>
      <c r="C232" s="96" t="s">
        <v>5526</v>
      </c>
      <c r="D232" s="96"/>
      <c r="E232" s="96" t="s">
        <v>4851</v>
      </c>
    </row>
    <row r="233" spans="1:5" ht="13.2" hidden="1">
      <c r="A233" s="96" t="s">
        <v>4994</v>
      </c>
      <c r="B233" s="96" t="s">
        <v>4995</v>
      </c>
      <c r="C233" s="96" t="s">
        <v>5527</v>
      </c>
      <c r="D233" s="96"/>
      <c r="E233" s="96" t="s">
        <v>2685</v>
      </c>
    </row>
    <row r="234" spans="1:5" ht="13.2" hidden="1">
      <c r="A234" s="96" t="s">
        <v>4994</v>
      </c>
      <c r="B234" s="96" t="s">
        <v>4996</v>
      </c>
      <c r="C234" s="96" t="s">
        <v>5528</v>
      </c>
      <c r="D234" s="96"/>
      <c r="E234" s="96" t="s">
        <v>4851</v>
      </c>
    </row>
    <row r="235" spans="1:5" ht="13.2" hidden="1">
      <c r="A235" s="96" t="s">
        <v>4994</v>
      </c>
      <c r="B235" s="96" t="s">
        <v>4997</v>
      </c>
      <c r="C235" s="96" t="s">
        <v>5529</v>
      </c>
      <c r="D235" s="96"/>
      <c r="E235" s="96" t="s">
        <v>2685</v>
      </c>
    </row>
    <row r="236" spans="1:5" ht="13.2" hidden="1">
      <c r="A236" s="96" t="s">
        <v>4994</v>
      </c>
      <c r="B236" s="96" t="s">
        <v>4997</v>
      </c>
      <c r="C236" s="96" t="s">
        <v>3134</v>
      </c>
      <c r="D236" s="96"/>
      <c r="E236" s="96" t="s">
        <v>4851</v>
      </c>
    </row>
    <row r="237" spans="1:5" ht="13.2" hidden="1">
      <c r="A237" s="96" t="s">
        <v>4994</v>
      </c>
      <c r="B237" s="96" t="s">
        <v>2334</v>
      </c>
      <c r="C237" s="96" t="s">
        <v>5530</v>
      </c>
      <c r="D237" s="96"/>
      <c r="E237" s="96" t="s">
        <v>4852</v>
      </c>
    </row>
    <row r="238" spans="1:5" ht="13.2" hidden="1">
      <c r="A238" s="96" t="s">
        <v>504</v>
      </c>
      <c r="B238" s="96" t="s">
        <v>4998</v>
      </c>
      <c r="C238" s="96" t="s">
        <v>5531</v>
      </c>
      <c r="D238" s="96"/>
      <c r="E238" s="96" t="s">
        <v>4851</v>
      </c>
    </row>
    <row r="239" spans="1:5" ht="13.2" hidden="1">
      <c r="A239" s="96" t="s">
        <v>504</v>
      </c>
      <c r="B239" s="96" t="s">
        <v>1264</v>
      </c>
      <c r="C239" s="96" t="s">
        <v>5532</v>
      </c>
      <c r="D239" s="96"/>
      <c r="E239" s="96" t="s">
        <v>2685</v>
      </c>
    </row>
    <row r="240" spans="1:5" ht="13.2" hidden="1">
      <c r="A240" s="96" t="s">
        <v>504</v>
      </c>
      <c r="B240" s="96" t="s">
        <v>4999</v>
      </c>
      <c r="C240" s="96" t="s">
        <v>5533</v>
      </c>
      <c r="D240" s="96"/>
      <c r="E240" s="96" t="s">
        <v>4851</v>
      </c>
    </row>
    <row r="241" spans="1:5" ht="13.2" hidden="1">
      <c r="A241" s="96" t="s">
        <v>504</v>
      </c>
      <c r="B241" s="96" t="s">
        <v>3922</v>
      </c>
      <c r="C241" s="96" t="s">
        <v>5534</v>
      </c>
      <c r="D241" s="96"/>
      <c r="E241" s="96" t="s">
        <v>4851</v>
      </c>
    </row>
    <row r="242" spans="1:5" ht="13.2" hidden="1">
      <c r="A242" s="96" t="s">
        <v>504</v>
      </c>
      <c r="B242" s="96" t="s">
        <v>5000</v>
      </c>
      <c r="C242" s="96" t="s">
        <v>5535</v>
      </c>
      <c r="D242" s="96"/>
      <c r="E242" s="96" t="s">
        <v>4851</v>
      </c>
    </row>
    <row r="243" spans="1:5" ht="13.2" hidden="1">
      <c r="A243" s="96" t="s">
        <v>504</v>
      </c>
      <c r="B243" s="96" t="s">
        <v>5001</v>
      </c>
      <c r="C243" s="96" t="s">
        <v>5536</v>
      </c>
      <c r="D243" s="96"/>
      <c r="E243" s="96" t="s">
        <v>4851</v>
      </c>
    </row>
    <row r="244" spans="1:5" ht="13.2" hidden="1">
      <c r="A244" s="96" t="s">
        <v>504</v>
      </c>
      <c r="B244" s="96" t="s">
        <v>5002</v>
      </c>
      <c r="C244" s="96" t="s">
        <v>5537</v>
      </c>
      <c r="D244" s="96"/>
      <c r="E244" s="96" t="s">
        <v>4851</v>
      </c>
    </row>
    <row r="245" spans="1:5" ht="13.2" hidden="1">
      <c r="A245" s="96" t="s">
        <v>504</v>
      </c>
      <c r="B245" s="96" t="s">
        <v>5003</v>
      </c>
      <c r="C245" s="96" t="s">
        <v>5538</v>
      </c>
      <c r="D245" s="96"/>
      <c r="E245" s="96" t="s">
        <v>2685</v>
      </c>
    </row>
    <row r="246" spans="1:5" ht="13.2" hidden="1">
      <c r="A246" s="96" t="s">
        <v>504</v>
      </c>
      <c r="B246" s="96" t="s">
        <v>5003</v>
      </c>
      <c r="C246" s="96" t="s">
        <v>5539</v>
      </c>
      <c r="D246" s="96"/>
      <c r="E246" s="96" t="s">
        <v>4851</v>
      </c>
    </row>
    <row r="247" spans="1:5" ht="13.2" hidden="1">
      <c r="A247" s="96" t="s">
        <v>504</v>
      </c>
      <c r="B247" s="96" t="s">
        <v>1399</v>
      </c>
      <c r="C247" s="96" t="s">
        <v>5540</v>
      </c>
      <c r="D247" s="96"/>
      <c r="E247" s="96" t="s">
        <v>4852</v>
      </c>
    </row>
    <row r="248" spans="1:5" ht="13.2" hidden="1">
      <c r="A248" s="96" t="s">
        <v>504</v>
      </c>
      <c r="B248" s="96" t="s">
        <v>5004</v>
      </c>
      <c r="C248" s="96" t="s">
        <v>5541</v>
      </c>
      <c r="D248" s="96"/>
      <c r="E248" s="96" t="s">
        <v>4851</v>
      </c>
    </row>
    <row r="249" spans="1:5" ht="13.2" hidden="1">
      <c r="A249" s="96" t="s">
        <v>504</v>
      </c>
      <c r="B249" s="96" t="s">
        <v>5005</v>
      </c>
      <c r="C249" s="96" t="s">
        <v>5542</v>
      </c>
      <c r="D249" s="96"/>
      <c r="E249" s="96" t="s">
        <v>4851</v>
      </c>
    </row>
    <row r="250" spans="1:5" ht="13.2" hidden="1">
      <c r="A250" s="96" t="s">
        <v>504</v>
      </c>
      <c r="B250" s="96" t="s">
        <v>5006</v>
      </c>
      <c r="C250" s="96" t="s">
        <v>5543</v>
      </c>
      <c r="D250" s="96"/>
      <c r="E250" s="96" t="s">
        <v>4852</v>
      </c>
    </row>
    <row r="251" spans="1:5" ht="13.2" hidden="1">
      <c r="A251" s="96" t="s">
        <v>504</v>
      </c>
      <c r="B251" s="96" t="s">
        <v>5006</v>
      </c>
      <c r="C251" s="96" t="s">
        <v>5544</v>
      </c>
      <c r="D251" s="96"/>
      <c r="E251" s="96" t="s">
        <v>4851</v>
      </c>
    </row>
    <row r="252" spans="1:5" ht="13.2" hidden="1">
      <c r="A252" s="96" t="s">
        <v>504</v>
      </c>
      <c r="B252" s="96" t="s">
        <v>5007</v>
      </c>
      <c r="C252" s="96" t="s">
        <v>5545</v>
      </c>
      <c r="D252" s="96"/>
      <c r="E252" s="96" t="s">
        <v>4851</v>
      </c>
    </row>
    <row r="253" spans="1:5" ht="13.2" hidden="1">
      <c r="A253" s="96" t="s">
        <v>504</v>
      </c>
      <c r="B253" s="96" t="s">
        <v>5007</v>
      </c>
      <c r="C253" s="96" t="s">
        <v>5546</v>
      </c>
      <c r="D253" s="96"/>
      <c r="E253" s="96" t="s">
        <v>4851</v>
      </c>
    </row>
    <row r="254" spans="1:5" ht="13.2" hidden="1">
      <c r="A254" s="96" t="s">
        <v>5008</v>
      </c>
      <c r="B254" s="96" t="s">
        <v>5009</v>
      </c>
      <c r="C254" s="96" t="s">
        <v>5547</v>
      </c>
      <c r="D254" s="96"/>
      <c r="E254" s="96" t="s">
        <v>4851</v>
      </c>
    </row>
    <row r="255" spans="1:5" ht="13.2" hidden="1">
      <c r="A255" s="96" t="s">
        <v>5008</v>
      </c>
      <c r="B255" s="96" t="s">
        <v>40</v>
      </c>
      <c r="C255" s="96" t="s">
        <v>5548</v>
      </c>
      <c r="D255" s="96"/>
      <c r="E255" s="96" t="s">
        <v>4851</v>
      </c>
    </row>
    <row r="256" spans="1:5" ht="13.2" hidden="1">
      <c r="A256" s="96" t="s">
        <v>5008</v>
      </c>
      <c r="B256" s="96" t="s">
        <v>1434</v>
      </c>
      <c r="C256" s="96" t="s">
        <v>5549</v>
      </c>
      <c r="D256" s="96"/>
      <c r="E256" s="96" t="s">
        <v>4851</v>
      </c>
    </row>
    <row r="257" spans="1:5" ht="13.2" hidden="1">
      <c r="A257" s="96" t="s">
        <v>5008</v>
      </c>
      <c r="B257" s="96" t="s">
        <v>5010</v>
      </c>
      <c r="C257" s="96" t="s">
        <v>5550</v>
      </c>
      <c r="D257" s="96"/>
      <c r="E257" s="96" t="s">
        <v>2685</v>
      </c>
    </row>
    <row r="258" spans="1:5" ht="13.2" hidden="1">
      <c r="A258" s="96" t="s">
        <v>5008</v>
      </c>
      <c r="B258" s="96" t="s">
        <v>5011</v>
      </c>
      <c r="C258" s="96" t="s">
        <v>5551</v>
      </c>
      <c r="D258" s="96"/>
      <c r="E258" s="96" t="s">
        <v>2685</v>
      </c>
    </row>
    <row r="259" spans="1:5" ht="13.2" hidden="1">
      <c r="A259" s="96" t="s">
        <v>5008</v>
      </c>
      <c r="B259" s="96" t="s">
        <v>5011</v>
      </c>
      <c r="C259" s="96" t="s">
        <v>5552</v>
      </c>
      <c r="D259" s="96"/>
      <c r="E259" s="96" t="s">
        <v>4851</v>
      </c>
    </row>
    <row r="260" spans="1:5" ht="13.2" hidden="1">
      <c r="A260" s="96" t="s">
        <v>5008</v>
      </c>
      <c r="B260" s="96" t="s">
        <v>1242</v>
      </c>
      <c r="C260" s="96" t="s">
        <v>5553</v>
      </c>
      <c r="D260" s="96"/>
      <c r="E260" s="96" t="s">
        <v>4851</v>
      </c>
    </row>
    <row r="261" spans="1:5" ht="13.2" hidden="1">
      <c r="A261" s="96" t="s">
        <v>5013</v>
      </c>
      <c r="B261" s="96"/>
      <c r="C261" s="96" t="s">
        <v>5554</v>
      </c>
      <c r="D261" s="96"/>
      <c r="E261" s="96" t="s">
        <v>2685</v>
      </c>
    </row>
    <row r="262" spans="1:5" ht="13.2" hidden="1">
      <c r="A262" s="96" t="s">
        <v>5013</v>
      </c>
      <c r="B262" s="96" t="s">
        <v>3799</v>
      </c>
      <c r="C262" s="96" t="s">
        <v>5555</v>
      </c>
      <c r="D262" s="96"/>
      <c r="E262" s="96" t="s">
        <v>4851</v>
      </c>
    </row>
    <row r="263" spans="1:5" ht="13.2" hidden="1">
      <c r="A263" s="96" t="s">
        <v>5013</v>
      </c>
      <c r="B263" s="96" t="s">
        <v>5014</v>
      </c>
      <c r="C263" s="96" t="s">
        <v>5556</v>
      </c>
      <c r="D263" s="96"/>
      <c r="E263" s="96" t="s">
        <v>2685</v>
      </c>
    </row>
    <row r="264" spans="1:5" ht="13.2" hidden="1">
      <c r="A264" s="96" t="s">
        <v>5013</v>
      </c>
      <c r="B264" s="96" t="s">
        <v>180</v>
      </c>
      <c r="C264" s="96" t="s">
        <v>5557</v>
      </c>
      <c r="D264" s="96"/>
      <c r="E264" s="96" t="s">
        <v>4852</v>
      </c>
    </row>
    <row r="265" spans="1:5" ht="13.2" hidden="1">
      <c r="A265" s="96" t="s">
        <v>5013</v>
      </c>
      <c r="B265" s="96" t="s">
        <v>2243</v>
      </c>
      <c r="C265" s="96" t="s">
        <v>5558</v>
      </c>
      <c r="D265" s="96"/>
      <c r="E265" s="96" t="s">
        <v>4851</v>
      </c>
    </row>
    <row r="266" spans="1:5" ht="13.2" hidden="1">
      <c r="A266" s="96" t="s">
        <v>5013</v>
      </c>
      <c r="B266" s="96" t="s">
        <v>5015</v>
      </c>
      <c r="C266" s="96" t="s">
        <v>5559</v>
      </c>
      <c r="D266" s="96"/>
      <c r="E266" s="96" t="s">
        <v>4851</v>
      </c>
    </row>
    <row r="267" spans="1:5" ht="13.2" hidden="1">
      <c r="A267" s="96" t="s">
        <v>5013</v>
      </c>
      <c r="B267" s="96" t="s">
        <v>5016</v>
      </c>
      <c r="C267" s="96" t="s">
        <v>5560</v>
      </c>
      <c r="D267" s="96"/>
      <c r="E267" s="96" t="s">
        <v>2685</v>
      </c>
    </row>
    <row r="268" spans="1:5" ht="13.2" hidden="1">
      <c r="A268" s="96" t="s">
        <v>5013</v>
      </c>
      <c r="B268" s="96" t="s">
        <v>5017</v>
      </c>
      <c r="C268" s="96" t="s">
        <v>5561</v>
      </c>
      <c r="D268" s="96"/>
      <c r="E268" s="96" t="s">
        <v>4852</v>
      </c>
    </row>
    <row r="269" spans="1:5" ht="13.2" hidden="1">
      <c r="A269" s="96" t="s">
        <v>5013</v>
      </c>
      <c r="B269" s="96" t="s">
        <v>1418</v>
      </c>
      <c r="C269" s="96" t="s">
        <v>5562</v>
      </c>
      <c r="D269" s="96"/>
      <c r="E269" s="96" t="s">
        <v>4851</v>
      </c>
    </row>
    <row r="270" spans="1:5" ht="13.2" hidden="1">
      <c r="A270" s="96" t="s">
        <v>5013</v>
      </c>
      <c r="B270" s="96" t="s">
        <v>4554</v>
      </c>
      <c r="C270" s="96" t="s">
        <v>5563</v>
      </c>
      <c r="D270" s="96"/>
      <c r="E270" s="96" t="s">
        <v>4852</v>
      </c>
    </row>
    <row r="271" spans="1:5" ht="13.2" hidden="1">
      <c r="A271" s="96" t="s">
        <v>5013</v>
      </c>
      <c r="B271" s="96" t="s">
        <v>5018</v>
      </c>
      <c r="C271" s="96" t="s">
        <v>5564</v>
      </c>
      <c r="D271" s="96"/>
      <c r="E271" s="96" t="s">
        <v>2685</v>
      </c>
    </row>
    <row r="272" spans="1:5" ht="13.2" hidden="1">
      <c r="A272" s="96" t="s">
        <v>5013</v>
      </c>
      <c r="B272" s="96" t="s">
        <v>5019</v>
      </c>
      <c r="C272" s="96" t="s">
        <v>5565</v>
      </c>
      <c r="D272" s="96"/>
      <c r="E272" s="96" t="s">
        <v>4851</v>
      </c>
    </row>
    <row r="273" spans="1:5" ht="13.2" hidden="1">
      <c r="A273" s="96" t="s">
        <v>5013</v>
      </c>
      <c r="B273" s="96" t="s">
        <v>5566</v>
      </c>
      <c r="C273" s="96" t="s">
        <v>5567</v>
      </c>
      <c r="D273" s="96"/>
      <c r="E273" s="96" t="s">
        <v>2685</v>
      </c>
    </row>
    <row r="274" spans="1:5" ht="13.2" hidden="1">
      <c r="A274" s="96" t="s">
        <v>5020</v>
      </c>
      <c r="B274" s="96" t="s">
        <v>5021</v>
      </c>
      <c r="C274" s="96" t="s">
        <v>5568</v>
      </c>
      <c r="D274" s="96"/>
      <c r="E274" s="96" t="s">
        <v>2685</v>
      </c>
    </row>
    <row r="275" spans="1:5" ht="13.2" hidden="1">
      <c r="A275" s="96" t="s">
        <v>5020</v>
      </c>
      <c r="B275" s="96" t="s">
        <v>2180</v>
      </c>
      <c r="C275" s="96" t="s">
        <v>5569</v>
      </c>
      <c r="D275" s="96"/>
      <c r="E275" s="96" t="s">
        <v>2685</v>
      </c>
    </row>
    <row r="276" spans="1:5" ht="13.2" hidden="1">
      <c r="A276" s="96" t="s">
        <v>5020</v>
      </c>
      <c r="B276" s="96" t="s">
        <v>2114</v>
      </c>
      <c r="C276" s="96" t="s">
        <v>5570</v>
      </c>
      <c r="D276" s="96"/>
      <c r="E276" s="96" t="s">
        <v>4852</v>
      </c>
    </row>
    <row r="277" spans="1:5" ht="13.2" hidden="1">
      <c r="A277" s="96" t="s">
        <v>5020</v>
      </c>
      <c r="B277" s="96" t="s">
        <v>5022</v>
      </c>
      <c r="C277" s="96" t="s">
        <v>5571</v>
      </c>
      <c r="D277" s="96"/>
      <c r="E277" s="96" t="s">
        <v>4851</v>
      </c>
    </row>
    <row r="278" spans="1:5" ht="13.2" hidden="1">
      <c r="A278" s="96" t="s">
        <v>5020</v>
      </c>
      <c r="B278" s="96" t="s">
        <v>5022</v>
      </c>
      <c r="C278" s="96" t="s">
        <v>5572</v>
      </c>
      <c r="D278" s="96"/>
      <c r="E278" s="96" t="s">
        <v>2685</v>
      </c>
    </row>
    <row r="279" spans="1:5" ht="13.2" hidden="1">
      <c r="A279" s="96" t="s">
        <v>5020</v>
      </c>
      <c r="B279" s="96" t="s">
        <v>5023</v>
      </c>
      <c r="C279" s="96" t="s">
        <v>5573</v>
      </c>
      <c r="D279" s="96"/>
      <c r="E279" s="96" t="s">
        <v>4852</v>
      </c>
    </row>
    <row r="280" spans="1:5" ht="13.2" hidden="1">
      <c r="A280" s="96" t="s">
        <v>5020</v>
      </c>
      <c r="B280" s="96" t="s">
        <v>2480</v>
      </c>
      <c r="C280" s="96" t="s">
        <v>5574</v>
      </c>
      <c r="D280" s="96"/>
      <c r="E280" s="96" t="s">
        <v>4851</v>
      </c>
    </row>
    <row r="281" spans="1:5" ht="13.2" hidden="1">
      <c r="A281" s="96" t="s">
        <v>5020</v>
      </c>
      <c r="B281" s="96" t="s">
        <v>2480</v>
      </c>
      <c r="C281" s="96" t="s">
        <v>5575</v>
      </c>
      <c r="D281" s="96"/>
      <c r="E281" s="96" t="s">
        <v>4851</v>
      </c>
    </row>
    <row r="282" spans="1:5" ht="13.2" hidden="1">
      <c r="A282" s="96" t="s">
        <v>5020</v>
      </c>
      <c r="B282" s="96" t="s">
        <v>5024</v>
      </c>
      <c r="C282" s="96" t="s">
        <v>5576</v>
      </c>
      <c r="D282" s="96"/>
      <c r="E282" s="96" t="s">
        <v>2685</v>
      </c>
    </row>
    <row r="283" spans="1:5" ht="13.2" hidden="1">
      <c r="A283" s="96" t="s">
        <v>5020</v>
      </c>
      <c r="B283" s="96" t="s">
        <v>2211</v>
      </c>
      <c r="C283" s="96" t="s">
        <v>5577</v>
      </c>
      <c r="D283" s="96"/>
      <c r="E283" s="96" t="s">
        <v>2685</v>
      </c>
    </row>
    <row r="284" spans="1:5" ht="13.2" hidden="1">
      <c r="A284" s="96" t="s">
        <v>5020</v>
      </c>
      <c r="B284" s="96" t="s">
        <v>2211</v>
      </c>
      <c r="C284" s="96" t="s">
        <v>5578</v>
      </c>
      <c r="D284" s="96"/>
      <c r="E284" s="96" t="s">
        <v>2685</v>
      </c>
    </row>
    <row r="285" spans="1:5" ht="13.2" hidden="1">
      <c r="A285" s="96" t="s">
        <v>5020</v>
      </c>
      <c r="B285" s="96" t="s">
        <v>5025</v>
      </c>
      <c r="C285" s="96" t="s">
        <v>5579</v>
      </c>
      <c r="D285" s="96"/>
      <c r="E285" s="96" t="s">
        <v>2685</v>
      </c>
    </row>
    <row r="286" spans="1:5" ht="13.2" hidden="1">
      <c r="A286" s="96" t="s">
        <v>5020</v>
      </c>
      <c r="B286" s="96" t="s">
        <v>5026</v>
      </c>
      <c r="C286" s="96" t="s">
        <v>5580</v>
      </c>
      <c r="D286" s="96"/>
      <c r="E286" s="96" t="s">
        <v>2685</v>
      </c>
    </row>
    <row r="287" spans="1:5" ht="13.2" hidden="1">
      <c r="A287" s="96" t="s">
        <v>5020</v>
      </c>
      <c r="B287" s="96" t="s">
        <v>4962</v>
      </c>
      <c r="C287" s="96" t="s">
        <v>5581</v>
      </c>
      <c r="D287" s="96"/>
      <c r="E287" s="96" t="s">
        <v>2685</v>
      </c>
    </row>
    <row r="288" spans="1:5" ht="13.2" hidden="1">
      <c r="A288" s="96" t="s">
        <v>5020</v>
      </c>
      <c r="B288" s="96" t="s">
        <v>1851</v>
      </c>
      <c r="C288" s="96" t="s">
        <v>3166</v>
      </c>
      <c r="D288" s="96"/>
      <c r="E288" s="96" t="s">
        <v>4851</v>
      </c>
    </row>
    <row r="289" spans="1:5" ht="13.2" hidden="1">
      <c r="A289" s="96" t="s">
        <v>5020</v>
      </c>
      <c r="B289" s="96" t="s">
        <v>1851</v>
      </c>
      <c r="C289" s="96" t="s">
        <v>5582</v>
      </c>
      <c r="D289" s="96"/>
      <c r="E289" s="96" t="s">
        <v>4852</v>
      </c>
    </row>
    <row r="290" spans="1:5" ht="13.2" hidden="1">
      <c r="A290" s="96" t="s">
        <v>5020</v>
      </c>
      <c r="B290" s="96" t="s">
        <v>1851</v>
      </c>
      <c r="C290" s="96" t="s">
        <v>5583</v>
      </c>
      <c r="D290" s="96"/>
      <c r="E290" s="96" t="s">
        <v>2685</v>
      </c>
    </row>
    <row r="291" spans="1:5" ht="13.2" hidden="1">
      <c r="A291" s="96" t="s">
        <v>5020</v>
      </c>
      <c r="B291" s="96" t="s">
        <v>1851</v>
      </c>
      <c r="C291" s="96" t="s">
        <v>5584</v>
      </c>
      <c r="D291" s="96"/>
      <c r="E291" s="96" t="s">
        <v>2685</v>
      </c>
    </row>
    <row r="292" spans="1:5" ht="13.2" hidden="1">
      <c r="A292" s="96" t="s">
        <v>5020</v>
      </c>
      <c r="B292" s="96" t="s">
        <v>5027</v>
      </c>
      <c r="C292" s="96" t="s">
        <v>5585</v>
      </c>
      <c r="D292" s="96"/>
      <c r="E292" s="96" t="s">
        <v>4852</v>
      </c>
    </row>
    <row r="293" spans="1:5" ht="13.2" hidden="1">
      <c r="A293" s="96" t="s">
        <v>5020</v>
      </c>
      <c r="B293" s="96" t="s">
        <v>3552</v>
      </c>
      <c r="C293" s="96" t="s">
        <v>5586</v>
      </c>
      <c r="D293" s="96"/>
      <c r="E293" s="96" t="s">
        <v>4852</v>
      </c>
    </row>
    <row r="294" spans="1:5" ht="13.2" hidden="1">
      <c r="A294" s="96" t="s">
        <v>5020</v>
      </c>
      <c r="B294" s="96" t="s">
        <v>4742</v>
      </c>
      <c r="C294" s="96" t="s">
        <v>5587</v>
      </c>
      <c r="D294" s="96"/>
      <c r="E294" s="96" t="s">
        <v>2685</v>
      </c>
    </row>
    <row r="295" spans="1:5" ht="13.2" hidden="1">
      <c r="A295" s="96" t="s">
        <v>5020</v>
      </c>
      <c r="B295" s="96" t="s">
        <v>5028</v>
      </c>
      <c r="C295" s="96" t="s">
        <v>5588</v>
      </c>
      <c r="D295" s="96"/>
      <c r="E295" s="96" t="s">
        <v>4851</v>
      </c>
    </row>
    <row r="296" spans="1:5" ht="13.2" hidden="1">
      <c r="A296" s="96" t="s">
        <v>5020</v>
      </c>
      <c r="B296" s="96" t="s">
        <v>5028</v>
      </c>
      <c r="C296" s="96" t="s">
        <v>5589</v>
      </c>
      <c r="D296" s="96"/>
      <c r="E296" s="96" t="s">
        <v>4851</v>
      </c>
    </row>
    <row r="297" spans="1:5" ht="13.2" hidden="1">
      <c r="A297" s="96" t="s">
        <v>5020</v>
      </c>
      <c r="B297" s="96" t="s">
        <v>5028</v>
      </c>
      <c r="C297" s="96" t="s">
        <v>5590</v>
      </c>
      <c r="D297" s="96"/>
      <c r="E297" s="96" t="s">
        <v>2685</v>
      </c>
    </row>
    <row r="298" spans="1:5" ht="13.2" hidden="1">
      <c r="A298" s="96" t="s">
        <v>5020</v>
      </c>
      <c r="B298" s="96" t="s">
        <v>5029</v>
      </c>
      <c r="C298" s="96" t="s">
        <v>5591</v>
      </c>
      <c r="D298" s="96"/>
      <c r="E298" s="96" t="s">
        <v>2685</v>
      </c>
    </row>
    <row r="299" spans="1:5" ht="13.2" hidden="1">
      <c r="A299" s="96" t="s">
        <v>5030</v>
      </c>
      <c r="B299" s="96" t="s">
        <v>2126</v>
      </c>
      <c r="C299" s="96" t="s">
        <v>5592</v>
      </c>
      <c r="D299" s="96"/>
      <c r="E299" s="96" t="s">
        <v>2685</v>
      </c>
    </row>
    <row r="300" spans="1:5" ht="13.2" hidden="1">
      <c r="A300" s="96" t="s">
        <v>5030</v>
      </c>
      <c r="B300" s="96" t="s">
        <v>2126</v>
      </c>
      <c r="C300" s="96" t="s">
        <v>5593</v>
      </c>
      <c r="D300" s="96"/>
      <c r="E300" s="96" t="s">
        <v>2685</v>
      </c>
    </row>
    <row r="301" spans="1:5" ht="13.2" hidden="1">
      <c r="A301" s="96" t="s">
        <v>5030</v>
      </c>
      <c r="B301" s="96" t="s">
        <v>1854</v>
      </c>
      <c r="C301" s="96" t="s">
        <v>5594</v>
      </c>
      <c r="D301" s="96"/>
      <c r="E301" s="96" t="s">
        <v>2685</v>
      </c>
    </row>
    <row r="302" spans="1:5" ht="13.2" hidden="1">
      <c r="A302" s="96" t="s">
        <v>5030</v>
      </c>
      <c r="B302" s="96" t="s">
        <v>1854</v>
      </c>
      <c r="C302" s="96" t="s">
        <v>2861</v>
      </c>
      <c r="D302" s="96"/>
      <c r="E302" s="96" t="s">
        <v>4851</v>
      </c>
    </row>
    <row r="303" spans="1:5" ht="13.2" hidden="1">
      <c r="A303" s="96" t="s">
        <v>5030</v>
      </c>
      <c r="B303" s="96" t="s">
        <v>5031</v>
      </c>
      <c r="C303" s="96" t="s">
        <v>5595</v>
      </c>
      <c r="D303" s="96"/>
      <c r="E303" s="96" t="s">
        <v>4851</v>
      </c>
    </row>
    <row r="304" spans="1:5" ht="13.2" hidden="1">
      <c r="A304" s="96" t="s">
        <v>5030</v>
      </c>
      <c r="B304" s="96" t="s">
        <v>1860</v>
      </c>
      <c r="C304" s="96" t="s">
        <v>5596</v>
      </c>
      <c r="D304" s="96"/>
      <c r="E304" s="96" t="s">
        <v>2685</v>
      </c>
    </row>
    <row r="305" spans="1:5" ht="13.2" hidden="1">
      <c r="A305" s="96" t="s">
        <v>5030</v>
      </c>
      <c r="B305" s="96" t="s">
        <v>1860</v>
      </c>
      <c r="C305" s="96" t="s">
        <v>5597</v>
      </c>
      <c r="D305" s="96"/>
      <c r="E305" s="96" t="s">
        <v>2685</v>
      </c>
    </row>
    <row r="306" spans="1:5" ht="13.2" hidden="1">
      <c r="A306" s="96" t="s">
        <v>5030</v>
      </c>
      <c r="B306" s="96" t="s">
        <v>5032</v>
      </c>
      <c r="C306" s="96" t="s">
        <v>5598</v>
      </c>
      <c r="D306" s="96"/>
      <c r="E306" s="96" t="s">
        <v>2685</v>
      </c>
    </row>
    <row r="307" spans="1:5" ht="13.2" hidden="1">
      <c r="A307" s="96" t="s">
        <v>5030</v>
      </c>
      <c r="B307" s="96" t="s">
        <v>5033</v>
      </c>
      <c r="C307" s="96" t="s">
        <v>5599</v>
      </c>
      <c r="D307" s="96"/>
      <c r="E307" s="96" t="s">
        <v>2685</v>
      </c>
    </row>
    <row r="308" spans="1:5" ht="13.2" hidden="1">
      <c r="A308" s="96" t="s">
        <v>5030</v>
      </c>
      <c r="B308" s="96" t="s">
        <v>5033</v>
      </c>
      <c r="C308" s="96" t="s">
        <v>5600</v>
      </c>
      <c r="D308" s="96"/>
      <c r="E308" s="96" t="s">
        <v>2685</v>
      </c>
    </row>
    <row r="309" spans="1:5" ht="13.2" hidden="1">
      <c r="A309" s="96" t="s">
        <v>5030</v>
      </c>
      <c r="B309" s="96" t="s">
        <v>5034</v>
      </c>
      <c r="C309" s="96" t="s">
        <v>5601</v>
      </c>
      <c r="D309" s="96"/>
      <c r="E309" s="96" t="s">
        <v>4851</v>
      </c>
    </row>
    <row r="310" spans="1:5" ht="13.2" hidden="1">
      <c r="A310" s="96" t="s">
        <v>5030</v>
      </c>
      <c r="B310" s="96" t="s">
        <v>5035</v>
      </c>
      <c r="C310" s="96" t="s">
        <v>5602</v>
      </c>
      <c r="D310" s="96"/>
      <c r="E310" s="96" t="s">
        <v>2685</v>
      </c>
    </row>
    <row r="311" spans="1:5" ht="13.2" hidden="1">
      <c r="A311" s="96" t="s">
        <v>5030</v>
      </c>
      <c r="B311" s="96" t="s">
        <v>5035</v>
      </c>
      <c r="C311" s="96" t="s">
        <v>5603</v>
      </c>
      <c r="D311" s="96"/>
      <c r="E311" s="96" t="s">
        <v>4851</v>
      </c>
    </row>
    <row r="312" spans="1:5" ht="13.2" hidden="1">
      <c r="A312" s="96" t="s">
        <v>5030</v>
      </c>
      <c r="B312" s="96" t="s">
        <v>5036</v>
      </c>
      <c r="C312" s="96" t="s">
        <v>5604</v>
      </c>
      <c r="D312" s="96"/>
      <c r="E312" s="96" t="s">
        <v>2685</v>
      </c>
    </row>
    <row r="313" spans="1:5" ht="13.2" hidden="1">
      <c r="A313" s="96" t="s">
        <v>5030</v>
      </c>
      <c r="B313" s="96" t="s">
        <v>4874</v>
      </c>
      <c r="C313" s="96" t="s">
        <v>5605</v>
      </c>
      <c r="D313" s="96"/>
      <c r="E313" s="96" t="s">
        <v>4852</v>
      </c>
    </row>
    <row r="314" spans="1:5" ht="13.2" hidden="1">
      <c r="A314" s="96" t="s">
        <v>5030</v>
      </c>
      <c r="B314" s="96" t="s">
        <v>5037</v>
      </c>
      <c r="C314" s="96" t="s">
        <v>5606</v>
      </c>
      <c r="D314" s="96"/>
      <c r="E314" s="96" t="s">
        <v>4852</v>
      </c>
    </row>
    <row r="315" spans="1:5" ht="13.2" hidden="1">
      <c r="A315" s="96" t="s">
        <v>5030</v>
      </c>
      <c r="B315" s="96" t="s">
        <v>1907</v>
      </c>
      <c r="C315" s="96" t="s">
        <v>5607</v>
      </c>
      <c r="D315" s="96"/>
      <c r="E315" s="96" t="s">
        <v>2685</v>
      </c>
    </row>
    <row r="316" spans="1:5" ht="13.2" hidden="1">
      <c r="A316" s="96" t="s">
        <v>5030</v>
      </c>
      <c r="B316" s="96" t="s">
        <v>1907</v>
      </c>
      <c r="C316" s="96" t="s">
        <v>5608</v>
      </c>
      <c r="D316" s="96"/>
      <c r="E316" s="96" t="s">
        <v>2685</v>
      </c>
    </row>
    <row r="317" spans="1:5" ht="13.2" hidden="1">
      <c r="A317" s="96" t="s">
        <v>5030</v>
      </c>
      <c r="B317" s="96" t="s">
        <v>5038</v>
      </c>
      <c r="C317" s="96" t="s">
        <v>5609</v>
      </c>
      <c r="D317" s="96"/>
      <c r="E317" s="96" t="s">
        <v>4851</v>
      </c>
    </row>
    <row r="318" spans="1:5" ht="13.2" hidden="1">
      <c r="A318" s="96" t="s">
        <v>5030</v>
      </c>
      <c r="B318" s="96" t="s">
        <v>1305</v>
      </c>
      <c r="C318" s="96" t="s">
        <v>5610</v>
      </c>
      <c r="D318" s="96"/>
      <c r="E318" s="96" t="s">
        <v>4852</v>
      </c>
    </row>
    <row r="319" spans="1:5" ht="13.2" hidden="1">
      <c r="A319" s="96" t="s">
        <v>5030</v>
      </c>
      <c r="B319" s="96" t="s">
        <v>5039</v>
      </c>
      <c r="C319" s="96" t="s">
        <v>5611</v>
      </c>
      <c r="D319" s="96"/>
      <c r="E319" s="96" t="s">
        <v>4852</v>
      </c>
    </row>
    <row r="320" spans="1:5" ht="13.2" hidden="1">
      <c r="A320" s="96" t="s">
        <v>5030</v>
      </c>
      <c r="B320" s="96" t="s">
        <v>5039</v>
      </c>
      <c r="C320" s="96" t="s">
        <v>5612</v>
      </c>
      <c r="D320" s="96"/>
      <c r="E320" s="96" t="s">
        <v>2685</v>
      </c>
    </row>
    <row r="321" spans="1:5" ht="13.2" hidden="1">
      <c r="A321" s="96" t="s">
        <v>5030</v>
      </c>
      <c r="B321" s="96" t="s">
        <v>5040</v>
      </c>
      <c r="C321" s="96" t="s">
        <v>5613</v>
      </c>
      <c r="D321" s="96"/>
      <c r="E321" s="96" t="s">
        <v>4851</v>
      </c>
    </row>
    <row r="322" spans="1:5" ht="13.2" hidden="1">
      <c r="A322" s="96" t="s">
        <v>5030</v>
      </c>
      <c r="B322" s="96" t="s">
        <v>5041</v>
      </c>
      <c r="C322" s="96" t="s">
        <v>5614</v>
      </c>
      <c r="D322" s="96"/>
      <c r="E322" s="96" t="s">
        <v>4851</v>
      </c>
    </row>
    <row r="323" spans="1:5" ht="13.2" hidden="1">
      <c r="A323" s="96" t="s">
        <v>5030</v>
      </c>
      <c r="B323" s="96" t="s">
        <v>5041</v>
      </c>
      <c r="C323" s="96" t="s">
        <v>5615</v>
      </c>
      <c r="D323" s="96"/>
      <c r="E323" s="96" t="s">
        <v>4851</v>
      </c>
    </row>
    <row r="324" spans="1:5" ht="13.2" hidden="1">
      <c r="A324" s="96" t="s">
        <v>5030</v>
      </c>
      <c r="B324" s="96" t="s">
        <v>5041</v>
      </c>
      <c r="C324" s="96" t="s">
        <v>5616</v>
      </c>
      <c r="D324" s="96"/>
      <c r="E324" s="96" t="s">
        <v>2685</v>
      </c>
    </row>
    <row r="325" spans="1:5" ht="13.2" hidden="1">
      <c r="A325" s="96" t="s">
        <v>5030</v>
      </c>
      <c r="B325" s="96" t="s">
        <v>965</v>
      </c>
      <c r="C325" s="96" t="s">
        <v>5617</v>
      </c>
      <c r="D325" s="96"/>
      <c r="E325" s="96" t="s">
        <v>4851</v>
      </c>
    </row>
    <row r="326" spans="1:5" ht="13.2" hidden="1">
      <c r="A326" s="96" t="s">
        <v>5030</v>
      </c>
      <c r="B326" s="96" t="s">
        <v>5042</v>
      </c>
      <c r="C326" s="96" t="s">
        <v>5618</v>
      </c>
      <c r="D326" s="96"/>
      <c r="E326" s="96" t="s">
        <v>4851</v>
      </c>
    </row>
    <row r="327" spans="1:5" ht="13.2" hidden="1">
      <c r="A327" s="96" t="s">
        <v>5030</v>
      </c>
      <c r="B327" s="96" t="s">
        <v>1915</v>
      </c>
      <c r="C327" s="96" t="s">
        <v>5619</v>
      </c>
      <c r="D327" s="96"/>
      <c r="E327" s="96" t="s">
        <v>4852</v>
      </c>
    </row>
    <row r="328" spans="1:5" ht="13.2" hidden="1">
      <c r="A328" s="96" t="s">
        <v>5030</v>
      </c>
      <c r="B328" s="96" t="s">
        <v>1866</v>
      </c>
      <c r="C328" s="96" t="s">
        <v>5620</v>
      </c>
      <c r="D328" s="96"/>
      <c r="E328" s="96" t="s">
        <v>4851</v>
      </c>
    </row>
    <row r="329" spans="1:5" ht="13.2" hidden="1">
      <c r="A329" s="96" t="s">
        <v>5030</v>
      </c>
      <c r="B329" s="96" t="s">
        <v>1866</v>
      </c>
      <c r="C329" s="96" t="s">
        <v>5621</v>
      </c>
      <c r="D329" s="96"/>
      <c r="E329" s="96" t="s">
        <v>4851</v>
      </c>
    </row>
    <row r="330" spans="1:5" ht="13.2" hidden="1">
      <c r="A330" s="96" t="s">
        <v>5030</v>
      </c>
      <c r="B330" s="96" t="s">
        <v>1866</v>
      </c>
      <c r="C330" s="96" t="s">
        <v>3057</v>
      </c>
      <c r="D330" s="96"/>
      <c r="E330" s="96" t="s">
        <v>4851</v>
      </c>
    </row>
    <row r="331" spans="1:5" ht="13.2" hidden="1">
      <c r="A331" s="96" t="s">
        <v>5030</v>
      </c>
      <c r="B331" s="96" t="s">
        <v>1118</v>
      </c>
      <c r="C331" s="96" t="s">
        <v>5622</v>
      </c>
      <c r="D331" s="96"/>
      <c r="E331" s="96" t="s">
        <v>2685</v>
      </c>
    </row>
    <row r="332" spans="1:5" ht="13.2" hidden="1">
      <c r="A332" s="96" t="s">
        <v>5030</v>
      </c>
      <c r="B332" s="96" t="s">
        <v>1118</v>
      </c>
      <c r="C332" s="96" t="s">
        <v>3245</v>
      </c>
      <c r="D332" s="96"/>
      <c r="E332" s="96" t="s">
        <v>4851</v>
      </c>
    </row>
    <row r="333" spans="1:5" ht="13.2" hidden="1">
      <c r="A333" s="96" t="s">
        <v>5030</v>
      </c>
      <c r="B333" s="96" t="s">
        <v>1053</v>
      </c>
      <c r="C333" s="96" t="s">
        <v>5623</v>
      </c>
      <c r="D333" s="96"/>
      <c r="E333" s="96" t="s">
        <v>2685</v>
      </c>
    </row>
    <row r="334" spans="1:5" ht="13.2" hidden="1">
      <c r="A334" s="96" t="s">
        <v>5030</v>
      </c>
      <c r="B334" s="96" t="s">
        <v>5624</v>
      </c>
      <c r="C334" s="96" t="s">
        <v>5625</v>
      </c>
      <c r="D334" s="96"/>
      <c r="E334" s="96" t="s">
        <v>4851</v>
      </c>
    </row>
    <row r="335" spans="1:5" ht="13.2" hidden="1">
      <c r="A335" s="96" t="s">
        <v>5030</v>
      </c>
      <c r="B335" s="96" t="s">
        <v>5624</v>
      </c>
      <c r="C335" s="96" t="s">
        <v>5626</v>
      </c>
      <c r="D335" s="96"/>
      <c r="E335" s="96" t="s">
        <v>2685</v>
      </c>
    </row>
    <row r="336" spans="1:5" ht="13.2" hidden="1">
      <c r="A336" s="96" t="s">
        <v>5043</v>
      </c>
      <c r="B336" s="96" t="s">
        <v>5627</v>
      </c>
      <c r="C336" s="96" t="s">
        <v>5628</v>
      </c>
      <c r="D336" s="96"/>
      <c r="E336" s="96" t="s">
        <v>4851</v>
      </c>
    </row>
    <row r="337" spans="1:5" ht="13.2" hidden="1">
      <c r="A337" s="96" t="s">
        <v>5043</v>
      </c>
      <c r="B337" s="96" t="s">
        <v>5045</v>
      </c>
      <c r="C337" s="96" t="s">
        <v>5629</v>
      </c>
      <c r="D337" s="96"/>
      <c r="E337" s="96" t="s">
        <v>4851</v>
      </c>
    </row>
    <row r="338" spans="1:5" ht="13.2" hidden="1">
      <c r="A338" s="96" t="s">
        <v>5043</v>
      </c>
      <c r="B338" s="96" t="s">
        <v>2395</v>
      </c>
      <c r="C338" s="96" t="s">
        <v>5630</v>
      </c>
      <c r="D338" s="96"/>
      <c r="E338" s="96" t="s">
        <v>4852</v>
      </c>
    </row>
    <row r="339" spans="1:5" ht="13.2" hidden="1">
      <c r="A339" s="96" t="s">
        <v>5043</v>
      </c>
      <c r="B339" s="96" t="s">
        <v>2395</v>
      </c>
      <c r="C339" s="96" t="s">
        <v>5631</v>
      </c>
      <c r="D339" s="96"/>
      <c r="E339" s="96" t="s">
        <v>4851</v>
      </c>
    </row>
    <row r="340" spans="1:5" ht="13.2" hidden="1">
      <c r="A340" s="96" t="s">
        <v>5043</v>
      </c>
      <c r="B340" s="96" t="s">
        <v>5046</v>
      </c>
      <c r="C340" s="96" t="s">
        <v>5632</v>
      </c>
      <c r="D340" s="96"/>
      <c r="E340" s="96" t="s">
        <v>4851</v>
      </c>
    </row>
    <row r="341" spans="1:5" ht="13.2" hidden="1">
      <c r="A341" s="96" t="s">
        <v>5043</v>
      </c>
      <c r="B341" s="96" t="s">
        <v>5047</v>
      </c>
      <c r="C341" s="96" t="s">
        <v>5633</v>
      </c>
      <c r="D341" s="96"/>
      <c r="E341" s="96" t="s">
        <v>4851</v>
      </c>
    </row>
    <row r="342" spans="1:5" ht="13.2" hidden="1">
      <c r="A342" s="96" t="s">
        <v>5043</v>
      </c>
      <c r="B342" s="96" t="s">
        <v>5048</v>
      </c>
      <c r="C342" s="96" t="s">
        <v>5634</v>
      </c>
      <c r="D342" s="96"/>
      <c r="E342" s="96" t="s">
        <v>2685</v>
      </c>
    </row>
    <row r="343" spans="1:5" ht="13.2" hidden="1">
      <c r="A343" s="96" t="s">
        <v>5043</v>
      </c>
      <c r="B343" s="96" t="s">
        <v>1921</v>
      </c>
      <c r="C343" s="96" t="s">
        <v>5635</v>
      </c>
      <c r="D343" s="96"/>
      <c r="E343" s="96" t="s">
        <v>2685</v>
      </c>
    </row>
    <row r="344" spans="1:5" ht="13.2" hidden="1">
      <c r="A344" s="96" t="s">
        <v>5043</v>
      </c>
      <c r="B344" s="96" t="s">
        <v>2114</v>
      </c>
      <c r="C344" s="96" t="s">
        <v>5636</v>
      </c>
      <c r="D344" s="96"/>
      <c r="E344" s="96" t="s">
        <v>2685</v>
      </c>
    </row>
    <row r="345" spans="1:5" ht="13.2" hidden="1">
      <c r="A345" s="96" t="s">
        <v>5043</v>
      </c>
      <c r="B345" s="96" t="s">
        <v>1814</v>
      </c>
      <c r="C345" s="96" t="s">
        <v>5637</v>
      </c>
      <c r="D345" s="96"/>
      <c r="E345" s="96" t="s">
        <v>2685</v>
      </c>
    </row>
    <row r="346" spans="1:5" ht="13.2" hidden="1">
      <c r="A346" s="96" t="s">
        <v>5043</v>
      </c>
      <c r="B346" s="96" t="s">
        <v>5049</v>
      </c>
      <c r="C346" s="96" t="s">
        <v>5638</v>
      </c>
      <c r="D346" s="96"/>
      <c r="E346" s="96" t="s">
        <v>2685</v>
      </c>
    </row>
    <row r="347" spans="1:5" ht="13.2" hidden="1">
      <c r="A347" s="96" t="s">
        <v>5043</v>
      </c>
      <c r="B347" s="96" t="s">
        <v>746</v>
      </c>
      <c r="C347" s="96" t="s">
        <v>5639</v>
      </c>
      <c r="D347" s="96"/>
      <c r="E347" s="96" t="s">
        <v>2685</v>
      </c>
    </row>
    <row r="348" spans="1:5" ht="13.2" hidden="1">
      <c r="A348" s="96" t="s">
        <v>5043</v>
      </c>
      <c r="B348" s="96" t="s">
        <v>1924</v>
      </c>
      <c r="C348" s="96" t="s">
        <v>5640</v>
      </c>
      <c r="D348" s="96"/>
      <c r="E348" s="96" t="s">
        <v>2685</v>
      </c>
    </row>
    <row r="349" spans="1:5" ht="13.2" hidden="1">
      <c r="A349" s="96" t="s">
        <v>5043</v>
      </c>
      <c r="B349" s="96" t="s">
        <v>1872</v>
      </c>
      <c r="C349" s="96" t="s">
        <v>5641</v>
      </c>
      <c r="D349" s="96"/>
      <c r="E349" s="96" t="s">
        <v>4852</v>
      </c>
    </row>
    <row r="350" spans="1:5" ht="13.2" hidden="1">
      <c r="A350" s="96" t="s">
        <v>5043</v>
      </c>
      <c r="B350" s="96" t="s">
        <v>1623</v>
      </c>
      <c r="C350" s="96" t="s">
        <v>5642</v>
      </c>
      <c r="D350" s="96"/>
      <c r="E350" s="96" t="s">
        <v>2685</v>
      </c>
    </row>
    <row r="351" spans="1:5" ht="13.2" hidden="1">
      <c r="A351" s="96" t="s">
        <v>5043</v>
      </c>
      <c r="B351" s="96" t="s">
        <v>5643</v>
      </c>
      <c r="C351" s="96" t="s">
        <v>5644</v>
      </c>
      <c r="D351" s="96"/>
      <c r="E351" s="96" t="s">
        <v>2685</v>
      </c>
    </row>
    <row r="352" spans="1:5" ht="13.2" hidden="1">
      <c r="A352" s="96" t="s">
        <v>5043</v>
      </c>
      <c r="B352" s="96" t="s">
        <v>5645</v>
      </c>
      <c r="C352" s="96" t="s">
        <v>5646</v>
      </c>
      <c r="D352" s="96"/>
      <c r="E352" s="96" t="s">
        <v>2685</v>
      </c>
    </row>
    <row r="353" spans="1:5" ht="13.2" hidden="1">
      <c r="A353" s="96" t="s">
        <v>5051</v>
      </c>
      <c r="B353" s="96" t="s">
        <v>1617</v>
      </c>
      <c r="C353" s="96" t="s">
        <v>5647</v>
      </c>
      <c r="D353" s="96"/>
      <c r="E353" s="96" t="s">
        <v>4851</v>
      </c>
    </row>
    <row r="354" spans="1:5" ht="13.2" hidden="1">
      <c r="A354" s="96" t="s">
        <v>5051</v>
      </c>
      <c r="B354" s="96" t="s">
        <v>5648</v>
      </c>
      <c r="C354" s="96" t="s">
        <v>5649</v>
      </c>
      <c r="D354" s="96"/>
      <c r="E354" s="96" t="s">
        <v>4851</v>
      </c>
    </row>
    <row r="355" spans="1:5" ht="13.2" hidden="1">
      <c r="A355" s="96" t="s">
        <v>5051</v>
      </c>
      <c r="B355" s="96" t="s">
        <v>5650</v>
      </c>
      <c r="C355" s="96" t="s">
        <v>5651</v>
      </c>
      <c r="D355" s="96"/>
      <c r="E355" s="96" t="s">
        <v>4851</v>
      </c>
    </row>
    <row r="356" spans="1:5" ht="13.2" hidden="1">
      <c r="A356" s="96" t="s">
        <v>5051</v>
      </c>
      <c r="B356" s="96" t="s">
        <v>5060</v>
      </c>
      <c r="C356" s="96" t="s">
        <v>5652</v>
      </c>
      <c r="D356" s="96"/>
      <c r="E356" s="96" t="s">
        <v>4851</v>
      </c>
    </row>
    <row r="357" spans="1:5" ht="13.2" hidden="1">
      <c r="A357" s="96" t="s">
        <v>5051</v>
      </c>
      <c r="B357" s="96" t="s">
        <v>5052</v>
      </c>
      <c r="C357" s="96" t="s">
        <v>5653</v>
      </c>
      <c r="D357" s="96"/>
      <c r="E357" s="96" t="s">
        <v>2685</v>
      </c>
    </row>
    <row r="358" spans="1:5" ht="13.2" hidden="1">
      <c r="A358" s="96" t="s">
        <v>5051</v>
      </c>
      <c r="B358" s="96" t="s">
        <v>5053</v>
      </c>
      <c r="C358" s="96" t="s">
        <v>5654</v>
      </c>
      <c r="D358" s="96"/>
      <c r="E358" s="96" t="s">
        <v>2685</v>
      </c>
    </row>
    <row r="359" spans="1:5" ht="13.2" hidden="1">
      <c r="A359" s="96" t="s">
        <v>5051</v>
      </c>
      <c r="B359" s="96" t="s">
        <v>5054</v>
      </c>
      <c r="C359" s="96" t="s">
        <v>5655</v>
      </c>
      <c r="D359" s="96"/>
      <c r="E359" s="96" t="s">
        <v>2685</v>
      </c>
    </row>
    <row r="360" spans="1:5" ht="13.2" hidden="1">
      <c r="A360" s="96" t="s">
        <v>5051</v>
      </c>
      <c r="B360" s="96" t="s">
        <v>1807</v>
      </c>
      <c r="C360" s="96" t="s">
        <v>2889</v>
      </c>
      <c r="D360" s="96"/>
      <c r="E360" s="96" t="s">
        <v>4851</v>
      </c>
    </row>
    <row r="361" spans="1:5" ht="13.2" hidden="1">
      <c r="A361" s="96" t="s">
        <v>5051</v>
      </c>
      <c r="B361" s="96" t="s">
        <v>5055</v>
      </c>
      <c r="C361" s="96" t="s">
        <v>5656</v>
      </c>
      <c r="D361" s="96"/>
      <c r="E361" s="96" t="s">
        <v>2685</v>
      </c>
    </row>
    <row r="362" spans="1:5" ht="13.2" hidden="1">
      <c r="A362" s="96" t="s">
        <v>5051</v>
      </c>
      <c r="B362" s="96" t="s">
        <v>2390</v>
      </c>
      <c r="C362" s="96" t="s">
        <v>5657</v>
      </c>
      <c r="D362" s="96"/>
      <c r="E362" s="96" t="s">
        <v>4852</v>
      </c>
    </row>
    <row r="363" spans="1:5" ht="13.2" hidden="1">
      <c r="A363" s="96" t="s">
        <v>5051</v>
      </c>
      <c r="B363" s="96" t="s">
        <v>2390</v>
      </c>
      <c r="C363" s="96" t="s">
        <v>5658</v>
      </c>
      <c r="D363" s="96"/>
      <c r="E363" s="96" t="s">
        <v>2685</v>
      </c>
    </row>
    <row r="364" spans="1:5" ht="13.2" hidden="1">
      <c r="A364" s="96" t="s">
        <v>5051</v>
      </c>
      <c r="B364" s="96" t="s">
        <v>5056</v>
      </c>
      <c r="C364" s="96" t="s">
        <v>5659</v>
      </c>
      <c r="D364" s="96"/>
      <c r="E364" s="96" t="s">
        <v>4851</v>
      </c>
    </row>
    <row r="365" spans="1:5" ht="13.2" hidden="1">
      <c r="A365" s="96" t="s">
        <v>5051</v>
      </c>
      <c r="B365" s="96" t="s">
        <v>1809</v>
      </c>
      <c r="C365" s="96" t="s">
        <v>5660</v>
      </c>
      <c r="D365" s="96"/>
      <c r="E365" s="96" t="s">
        <v>4852</v>
      </c>
    </row>
    <row r="366" spans="1:5" ht="13.2" hidden="1">
      <c r="A366" s="96" t="s">
        <v>5051</v>
      </c>
      <c r="B366" s="96" t="s">
        <v>5661</v>
      </c>
      <c r="C366" s="96" t="s">
        <v>5662</v>
      </c>
      <c r="D366" s="96"/>
      <c r="E366" s="96" t="s">
        <v>2685</v>
      </c>
    </row>
    <row r="367" spans="1:5" ht="13.2" hidden="1">
      <c r="A367" s="96" t="s">
        <v>5051</v>
      </c>
      <c r="B367" s="96" t="s">
        <v>5057</v>
      </c>
      <c r="C367" s="96" t="s">
        <v>5663</v>
      </c>
      <c r="D367" s="96"/>
      <c r="E367" s="96" t="s">
        <v>4851</v>
      </c>
    </row>
    <row r="368" spans="1:5" ht="13.2" hidden="1">
      <c r="A368" s="96" t="s">
        <v>5051</v>
      </c>
      <c r="B368" s="96" t="s">
        <v>3714</v>
      </c>
      <c r="C368" s="96" t="s">
        <v>5664</v>
      </c>
      <c r="D368" s="96"/>
      <c r="E368" s="96" t="s">
        <v>4852</v>
      </c>
    </row>
    <row r="369" spans="1:5" ht="13.2" hidden="1">
      <c r="A369" s="96" t="s">
        <v>5051</v>
      </c>
      <c r="B369" s="96" t="s">
        <v>4600</v>
      </c>
      <c r="C369" s="96" t="s">
        <v>5665</v>
      </c>
      <c r="D369" s="96"/>
      <c r="E369" s="96" t="s">
        <v>4852</v>
      </c>
    </row>
    <row r="370" spans="1:5" ht="13.2" hidden="1">
      <c r="A370" s="96" t="s">
        <v>5051</v>
      </c>
      <c r="B370" s="96" t="s">
        <v>1804</v>
      </c>
      <c r="C370" s="96" t="s">
        <v>5666</v>
      </c>
      <c r="D370" s="96"/>
      <c r="E370" s="96" t="s">
        <v>4852</v>
      </c>
    </row>
    <row r="371" spans="1:5" ht="13.2" hidden="1">
      <c r="A371" s="96" t="s">
        <v>5051</v>
      </c>
      <c r="B371" s="96" t="s">
        <v>1804</v>
      </c>
      <c r="C371" s="96" t="s">
        <v>3044</v>
      </c>
      <c r="D371" s="96"/>
      <c r="E371" s="96" t="s">
        <v>4851</v>
      </c>
    </row>
    <row r="372" spans="1:5" ht="13.2" hidden="1">
      <c r="A372" s="96" t="s">
        <v>5051</v>
      </c>
      <c r="B372" s="96" t="s">
        <v>5058</v>
      </c>
      <c r="C372" s="96" t="s">
        <v>5667</v>
      </c>
      <c r="D372" s="96"/>
      <c r="E372" s="96" t="s">
        <v>4852</v>
      </c>
    </row>
    <row r="373" spans="1:5" ht="13.2" hidden="1">
      <c r="A373" s="96" t="s">
        <v>5051</v>
      </c>
      <c r="B373" s="96" t="s">
        <v>5058</v>
      </c>
      <c r="C373" s="96" t="s">
        <v>5668</v>
      </c>
      <c r="D373" s="96"/>
      <c r="E373" s="96" t="s">
        <v>2685</v>
      </c>
    </row>
    <row r="374" spans="1:5" ht="13.2" hidden="1">
      <c r="A374" s="96" t="s">
        <v>5051</v>
      </c>
      <c r="B374" s="96" t="s">
        <v>449</v>
      </c>
      <c r="C374" s="96" t="s">
        <v>5669</v>
      </c>
      <c r="D374" s="96"/>
      <c r="E374" s="96" t="s">
        <v>4852</v>
      </c>
    </row>
    <row r="375" spans="1:5" ht="13.2" hidden="1">
      <c r="A375" s="96" t="s">
        <v>5051</v>
      </c>
      <c r="B375" s="96" t="s">
        <v>5059</v>
      </c>
      <c r="C375" s="96" t="s">
        <v>5670</v>
      </c>
      <c r="D375" s="96"/>
      <c r="E375" s="96" t="s">
        <v>2685</v>
      </c>
    </row>
    <row r="376" spans="1:5" ht="13.2" hidden="1">
      <c r="A376" s="96" t="s">
        <v>5051</v>
      </c>
      <c r="B376" s="96" t="s">
        <v>5059</v>
      </c>
      <c r="C376" s="96" t="s">
        <v>5671</v>
      </c>
      <c r="D376" s="96"/>
      <c r="E376" s="96" t="s">
        <v>2685</v>
      </c>
    </row>
    <row r="377" spans="1:5" ht="13.2" hidden="1">
      <c r="A377" s="96" t="s">
        <v>5051</v>
      </c>
      <c r="B377" s="96" t="s">
        <v>5059</v>
      </c>
      <c r="C377" s="96" t="s">
        <v>5672</v>
      </c>
      <c r="D377" s="96"/>
      <c r="E377" s="96" t="s">
        <v>4852</v>
      </c>
    </row>
    <row r="378" spans="1:5" ht="13.2" hidden="1">
      <c r="A378" s="96" t="s">
        <v>5051</v>
      </c>
      <c r="B378" s="96" t="s">
        <v>1912</v>
      </c>
      <c r="C378" s="96" t="s">
        <v>5673</v>
      </c>
      <c r="D378" s="96"/>
      <c r="E378" s="96" t="s">
        <v>2685</v>
      </c>
    </row>
    <row r="379" spans="1:5" ht="13.2" hidden="1">
      <c r="A379" s="96" t="s">
        <v>5051</v>
      </c>
      <c r="B379" s="96" t="s">
        <v>5060</v>
      </c>
      <c r="C379" s="96" t="s">
        <v>5674</v>
      </c>
      <c r="D379" s="96"/>
      <c r="E379" s="96" t="s">
        <v>2685</v>
      </c>
    </row>
    <row r="380" spans="1:5" ht="13.2" hidden="1">
      <c r="A380" s="96" t="s">
        <v>5051</v>
      </c>
      <c r="B380" s="96" t="s">
        <v>5060</v>
      </c>
      <c r="C380" s="96" t="s">
        <v>5675</v>
      </c>
      <c r="D380" s="96"/>
      <c r="E380" s="96" t="s">
        <v>2685</v>
      </c>
    </row>
    <row r="381" spans="1:5" ht="13.2" hidden="1">
      <c r="A381" s="96" t="s">
        <v>5051</v>
      </c>
      <c r="B381" s="96" t="s">
        <v>1797</v>
      </c>
      <c r="C381" s="96" t="s">
        <v>2799</v>
      </c>
      <c r="D381" s="96"/>
      <c r="E381" s="96" t="s">
        <v>4852</v>
      </c>
    </row>
    <row r="382" spans="1:5" ht="13.2" hidden="1">
      <c r="A382" s="96" t="s">
        <v>5051</v>
      </c>
      <c r="B382" s="96" t="s">
        <v>1797</v>
      </c>
      <c r="C382" s="96" t="s">
        <v>2808</v>
      </c>
      <c r="D382" s="96"/>
      <c r="E382" s="96" t="s">
        <v>4852</v>
      </c>
    </row>
    <row r="383" spans="1:5" ht="13.2" hidden="1">
      <c r="A383" s="96" t="s">
        <v>5051</v>
      </c>
      <c r="B383" s="96" t="s">
        <v>2235</v>
      </c>
      <c r="C383" s="96" t="s">
        <v>5676</v>
      </c>
      <c r="D383" s="96"/>
      <c r="E383" s="96" t="s">
        <v>4852</v>
      </c>
    </row>
    <row r="384" spans="1:5" ht="13.2" hidden="1">
      <c r="A384" s="96" t="s">
        <v>5051</v>
      </c>
      <c r="B384" s="96" t="s">
        <v>2235</v>
      </c>
      <c r="C384" s="96" t="s">
        <v>5677</v>
      </c>
      <c r="D384" s="96"/>
      <c r="E384" s="96" t="s">
        <v>4852</v>
      </c>
    </row>
    <row r="385" spans="1:5" ht="13.2" hidden="1">
      <c r="A385" s="96" t="s">
        <v>5051</v>
      </c>
      <c r="B385" s="96" t="s">
        <v>1824</v>
      </c>
      <c r="C385" s="96" t="s">
        <v>2881</v>
      </c>
      <c r="D385" s="96"/>
      <c r="E385" s="96" t="s">
        <v>4851</v>
      </c>
    </row>
    <row r="386" spans="1:5" ht="13.2" hidden="1">
      <c r="A386" s="96" t="s">
        <v>5051</v>
      </c>
      <c r="B386" s="96" t="s">
        <v>5061</v>
      </c>
      <c r="C386" s="96" t="s">
        <v>5678</v>
      </c>
      <c r="D386" s="96"/>
      <c r="E386" s="96" t="s">
        <v>2685</v>
      </c>
    </row>
    <row r="387" spans="1:5" ht="13.2" hidden="1">
      <c r="A387" s="96" t="s">
        <v>5051</v>
      </c>
      <c r="B387" s="96" t="s">
        <v>5062</v>
      </c>
      <c r="C387" s="96" t="s">
        <v>5679</v>
      </c>
      <c r="D387" s="96"/>
      <c r="E387" s="96" t="s">
        <v>2685</v>
      </c>
    </row>
    <row r="388" spans="1:5" ht="13.2" hidden="1">
      <c r="A388" s="96" t="s">
        <v>5051</v>
      </c>
      <c r="B388" s="96" t="s">
        <v>5063</v>
      </c>
      <c r="C388" s="96" t="s">
        <v>5680</v>
      </c>
      <c r="D388" s="96"/>
      <c r="E388" s="96" t="s">
        <v>2685</v>
      </c>
    </row>
    <row r="389" spans="1:5" ht="13.2" hidden="1">
      <c r="A389" s="96" t="s">
        <v>5051</v>
      </c>
      <c r="B389" s="96" t="s">
        <v>3699</v>
      </c>
      <c r="C389" s="96" t="s">
        <v>5681</v>
      </c>
      <c r="D389" s="96"/>
      <c r="E389" s="96" t="s">
        <v>2685</v>
      </c>
    </row>
    <row r="390" spans="1:5" ht="13.2" hidden="1">
      <c r="A390" s="96" t="s">
        <v>5051</v>
      </c>
      <c r="B390" s="96" t="s">
        <v>5064</v>
      </c>
      <c r="C390" s="96" t="s">
        <v>5682</v>
      </c>
      <c r="D390" s="96"/>
      <c r="E390" s="96" t="s">
        <v>4851</v>
      </c>
    </row>
    <row r="391" spans="1:5" ht="13.2" hidden="1">
      <c r="A391" s="96" t="s">
        <v>5051</v>
      </c>
      <c r="B391" s="96" t="s">
        <v>5065</v>
      </c>
      <c r="C391" s="96" t="s">
        <v>5683</v>
      </c>
      <c r="D391" s="96"/>
      <c r="E391" s="96" t="s">
        <v>4852</v>
      </c>
    </row>
    <row r="392" spans="1:5" ht="13.2" hidden="1">
      <c r="A392" s="96" t="s">
        <v>5051</v>
      </c>
      <c r="B392" s="96" t="s">
        <v>5684</v>
      </c>
      <c r="C392" s="96" t="s">
        <v>5685</v>
      </c>
      <c r="D392" s="96"/>
      <c r="E392" s="96" t="s">
        <v>4852</v>
      </c>
    </row>
    <row r="393" spans="1:5" ht="13.2" hidden="1">
      <c r="A393" s="96" t="s">
        <v>5051</v>
      </c>
      <c r="B393" s="96" t="s">
        <v>5686</v>
      </c>
      <c r="C393" s="96" t="s">
        <v>5687</v>
      </c>
      <c r="D393" s="96"/>
      <c r="E393" s="96" t="s">
        <v>4851</v>
      </c>
    </row>
    <row r="394" spans="1:5" ht="13.2" hidden="1">
      <c r="A394" s="96" t="s">
        <v>5688</v>
      </c>
      <c r="B394" s="96" t="s">
        <v>902</v>
      </c>
      <c r="C394" s="96" t="s">
        <v>5689</v>
      </c>
      <c r="D394" s="96"/>
      <c r="E394" s="96" t="s">
        <v>2685</v>
      </c>
    </row>
    <row r="395" spans="1:5" ht="13.2" hidden="1">
      <c r="A395" s="96" t="s">
        <v>5688</v>
      </c>
      <c r="B395" s="96" t="s">
        <v>5690</v>
      </c>
      <c r="C395" s="96" t="s">
        <v>5691</v>
      </c>
      <c r="D395" s="96"/>
      <c r="E395" s="96" t="s">
        <v>2685</v>
      </c>
    </row>
    <row r="396" spans="1:5" ht="13.2" hidden="1">
      <c r="A396" s="96" t="s">
        <v>5066</v>
      </c>
      <c r="B396" s="96" t="s">
        <v>2058</v>
      </c>
      <c r="C396" s="96" t="s">
        <v>5692</v>
      </c>
      <c r="D396" s="96"/>
      <c r="E396" s="96" t="s">
        <v>2685</v>
      </c>
    </row>
    <row r="397" spans="1:5" ht="13.2" hidden="1">
      <c r="A397" s="96" t="s">
        <v>5066</v>
      </c>
      <c r="B397" s="96" t="s">
        <v>2058</v>
      </c>
      <c r="C397" s="96" t="s">
        <v>2878</v>
      </c>
      <c r="D397" s="96"/>
      <c r="E397" s="96" t="s">
        <v>4851</v>
      </c>
    </row>
    <row r="398" spans="1:5" ht="13.2" hidden="1">
      <c r="A398" s="96" t="s">
        <v>5066</v>
      </c>
      <c r="B398" s="96" t="s">
        <v>5067</v>
      </c>
      <c r="C398" s="96" t="s">
        <v>5693</v>
      </c>
      <c r="D398" s="96"/>
      <c r="E398" s="96" t="s">
        <v>2685</v>
      </c>
    </row>
    <row r="399" spans="1:5" ht="13.2" hidden="1">
      <c r="A399" s="96" t="s">
        <v>5066</v>
      </c>
      <c r="B399" s="96" t="s">
        <v>5067</v>
      </c>
      <c r="C399" s="96" t="s">
        <v>5694</v>
      </c>
      <c r="D399" s="96"/>
      <c r="E399" s="96" t="s">
        <v>4851</v>
      </c>
    </row>
    <row r="400" spans="1:5" ht="13.2" hidden="1">
      <c r="A400" s="96" t="s">
        <v>5066</v>
      </c>
      <c r="B400" s="96" t="s">
        <v>2102</v>
      </c>
      <c r="C400" s="96" t="s">
        <v>2932</v>
      </c>
      <c r="D400" s="96"/>
      <c r="E400" s="96" t="s">
        <v>4851</v>
      </c>
    </row>
    <row r="401" spans="1:5" ht="13.2" hidden="1">
      <c r="A401" s="96" t="s">
        <v>5066</v>
      </c>
      <c r="B401" s="96" t="s">
        <v>2102</v>
      </c>
      <c r="C401" s="96" t="s">
        <v>2961</v>
      </c>
      <c r="D401" s="96"/>
      <c r="E401" s="96" t="s">
        <v>4851</v>
      </c>
    </row>
    <row r="402" spans="1:5" ht="13.2" hidden="1">
      <c r="A402" s="96" t="s">
        <v>5066</v>
      </c>
      <c r="B402" s="96" t="s">
        <v>2055</v>
      </c>
      <c r="C402" s="96" t="s">
        <v>5695</v>
      </c>
      <c r="D402" s="96"/>
      <c r="E402" s="96" t="s">
        <v>4852</v>
      </c>
    </row>
    <row r="403" spans="1:5" ht="13.2" hidden="1">
      <c r="A403" s="96" t="s">
        <v>5066</v>
      </c>
      <c r="B403" s="96" t="s">
        <v>2055</v>
      </c>
      <c r="C403" s="96" t="s">
        <v>5696</v>
      </c>
      <c r="D403" s="96"/>
      <c r="E403" s="96" t="s">
        <v>4852</v>
      </c>
    </row>
    <row r="404" spans="1:5" ht="13.2" hidden="1">
      <c r="A404" s="96" t="s">
        <v>5066</v>
      </c>
      <c r="B404" s="96" t="s">
        <v>5068</v>
      </c>
      <c r="C404" s="96" t="s">
        <v>5697</v>
      </c>
      <c r="D404" s="96"/>
      <c r="E404" s="96" t="s">
        <v>2685</v>
      </c>
    </row>
    <row r="405" spans="1:5" ht="13.2" hidden="1">
      <c r="A405" s="96" t="s">
        <v>5066</v>
      </c>
      <c r="B405" s="96" t="s">
        <v>2096</v>
      </c>
      <c r="C405" s="96" t="s">
        <v>5698</v>
      </c>
      <c r="D405" s="96"/>
      <c r="E405" s="96" t="s">
        <v>4851</v>
      </c>
    </row>
    <row r="406" spans="1:5" ht="13.2" hidden="1">
      <c r="A406" s="96" t="s">
        <v>5066</v>
      </c>
      <c r="B406" s="96" t="s">
        <v>5070</v>
      </c>
      <c r="C406" s="96" t="s">
        <v>3218</v>
      </c>
      <c r="D406" s="96"/>
      <c r="E406" s="96" t="s">
        <v>4852</v>
      </c>
    </row>
    <row r="407" spans="1:5" ht="13.2" hidden="1">
      <c r="A407" s="96" t="s">
        <v>5066</v>
      </c>
      <c r="B407" s="96" t="s">
        <v>5070</v>
      </c>
      <c r="C407" s="96" t="s">
        <v>5699</v>
      </c>
      <c r="D407" s="96"/>
      <c r="E407" s="96" t="s">
        <v>4851</v>
      </c>
    </row>
    <row r="408" spans="1:5" ht="13.2" hidden="1">
      <c r="A408" s="96" t="s">
        <v>5066</v>
      </c>
      <c r="B408" s="96" t="s">
        <v>5071</v>
      </c>
      <c r="C408" s="96" t="s">
        <v>5700</v>
      </c>
      <c r="D408" s="96"/>
      <c r="E408" s="96" t="s">
        <v>4851</v>
      </c>
    </row>
    <row r="409" spans="1:5" ht="13.2" hidden="1">
      <c r="A409" s="96" t="s">
        <v>5066</v>
      </c>
      <c r="B409" s="96" t="s">
        <v>2083</v>
      </c>
      <c r="C409" s="96" t="s">
        <v>5701</v>
      </c>
      <c r="D409" s="96"/>
      <c r="E409" s="96" t="s">
        <v>2685</v>
      </c>
    </row>
    <row r="410" spans="1:5" ht="13.2" hidden="1">
      <c r="A410" s="96" t="s">
        <v>5066</v>
      </c>
      <c r="B410" s="96" t="s">
        <v>2083</v>
      </c>
      <c r="C410" s="96" t="s">
        <v>5702</v>
      </c>
      <c r="D410" s="96"/>
      <c r="E410" s="96" t="s">
        <v>2685</v>
      </c>
    </row>
    <row r="411" spans="1:5" ht="13.2" hidden="1">
      <c r="A411" s="96" t="s">
        <v>5066</v>
      </c>
      <c r="B411" s="96" t="s">
        <v>1305</v>
      </c>
      <c r="C411" s="96" t="s">
        <v>5703</v>
      </c>
      <c r="D411" s="96"/>
      <c r="E411" s="96" t="s">
        <v>4852</v>
      </c>
    </row>
    <row r="412" spans="1:5" ht="13.2" hidden="1">
      <c r="A412" s="96" t="s">
        <v>5066</v>
      </c>
      <c r="B412" s="96" t="s">
        <v>5072</v>
      </c>
      <c r="C412" s="96" t="s">
        <v>5704</v>
      </c>
      <c r="D412" s="96"/>
      <c r="E412" s="96" t="s">
        <v>2685</v>
      </c>
    </row>
    <row r="413" spans="1:5" ht="13.2" hidden="1">
      <c r="A413" s="96" t="s">
        <v>5066</v>
      </c>
      <c r="B413" s="96" t="s">
        <v>5072</v>
      </c>
      <c r="C413" s="96" t="s">
        <v>5705</v>
      </c>
      <c r="D413" s="96"/>
      <c r="E413" s="96" t="s">
        <v>4851</v>
      </c>
    </row>
    <row r="414" spans="1:5" ht="13.2" hidden="1">
      <c r="A414" s="96" t="s">
        <v>5066</v>
      </c>
      <c r="B414" s="96" t="s">
        <v>5073</v>
      </c>
      <c r="C414" s="96" t="s">
        <v>5706</v>
      </c>
      <c r="D414" s="96"/>
      <c r="E414" s="96" t="s">
        <v>4851</v>
      </c>
    </row>
    <row r="415" spans="1:5" ht="13.2" hidden="1">
      <c r="A415" s="96" t="s">
        <v>5066</v>
      </c>
      <c r="B415" s="96" t="s">
        <v>5074</v>
      </c>
      <c r="C415" s="96" t="s">
        <v>5707</v>
      </c>
      <c r="D415" s="96"/>
      <c r="E415" s="96" t="s">
        <v>4851</v>
      </c>
    </row>
    <row r="416" spans="1:5" ht="13.2" hidden="1">
      <c r="A416" s="96" t="s">
        <v>5066</v>
      </c>
      <c r="B416" s="96" t="s">
        <v>2076</v>
      </c>
      <c r="C416" s="96" t="s">
        <v>5708</v>
      </c>
      <c r="D416" s="96"/>
      <c r="E416" s="96" t="s">
        <v>2685</v>
      </c>
    </row>
    <row r="417" spans="1:5" ht="13.2" hidden="1">
      <c r="A417" s="96" t="s">
        <v>5066</v>
      </c>
      <c r="B417" s="96" t="s">
        <v>433</v>
      </c>
      <c r="C417" s="96" t="s">
        <v>5709</v>
      </c>
      <c r="D417" s="96"/>
      <c r="E417" s="96" t="s">
        <v>2685</v>
      </c>
    </row>
    <row r="418" spans="1:5" ht="13.2" hidden="1">
      <c r="A418" s="96" t="s">
        <v>5066</v>
      </c>
      <c r="B418" s="96" t="s">
        <v>2099</v>
      </c>
      <c r="C418" s="96" t="s">
        <v>3114</v>
      </c>
      <c r="D418" s="96"/>
      <c r="E418" s="96" t="s">
        <v>4852</v>
      </c>
    </row>
    <row r="419" spans="1:5" ht="13.2" hidden="1">
      <c r="A419" s="96" t="s">
        <v>5066</v>
      </c>
      <c r="B419" s="96" t="s">
        <v>2099</v>
      </c>
      <c r="C419" s="96" t="s">
        <v>3211</v>
      </c>
      <c r="D419" s="96"/>
      <c r="E419" s="96" t="s">
        <v>4852</v>
      </c>
    </row>
    <row r="420" spans="1:5" ht="13.2" hidden="1">
      <c r="A420" s="96" t="s">
        <v>5066</v>
      </c>
      <c r="B420" s="96" t="s">
        <v>5075</v>
      </c>
      <c r="C420" s="96" t="s">
        <v>5710</v>
      </c>
      <c r="D420" s="96"/>
      <c r="E420" s="96" t="s">
        <v>4851</v>
      </c>
    </row>
    <row r="421" spans="1:5" ht="13.2" hidden="1">
      <c r="A421" s="96" t="s">
        <v>5066</v>
      </c>
      <c r="B421" s="96" t="s">
        <v>844</v>
      </c>
      <c r="C421" s="96" t="s">
        <v>5711</v>
      </c>
      <c r="D421" s="96"/>
      <c r="E421" s="96" t="s">
        <v>4851</v>
      </c>
    </row>
    <row r="422" spans="1:5" ht="13.2" hidden="1">
      <c r="A422" s="96" t="s">
        <v>5066</v>
      </c>
      <c r="B422" s="96" t="s">
        <v>4770</v>
      </c>
      <c r="C422" s="96" t="s">
        <v>5712</v>
      </c>
      <c r="D422" s="96"/>
      <c r="E422" s="96" t="s">
        <v>4852</v>
      </c>
    </row>
    <row r="423" spans="1:5" ht="13.2" hidden="1">
      <c r="A423" s="96" t="s">
        <v>5066</v>
      </c>
      <c r="B423" s="96" t="s">
        <v>2079</v>
      </c>
      <c r="C423" s="96" t="s">
        <v>5713</v>
      </c>
      <c r="D423" s="96"/>
      <c r="E423" s="96" t="s">
        <v>2685</v>
      </c>
    </row>
    <row r="424" spans="1:5" ht="13.2" hidden="1">
      <c r="A424" s="96" t="s">
        <v>5066</v>
      </c>
      <c r="B424" s="96" t="s">
        <v>2079</v>
      </c>
      <c r="C424" s="96" t="s">
        <v>3047</v>
      </c>
      <c r="D424" s="96"/>
      <c r="E424" s="96" t="s">
        <v>4852</v>
      </c>
    </row>
    <row r="425" spans="1:5" ht="13.2" hidden="1">
      <c r="A425" s="96" t="s">
        <v>5066</v>
      </c>
      <c r="B425" s="96" t="s">
        <v>2079</v>
      </c>
      <c r="C425" s="96" t="s">
        <v>5714</v>
      </c>
      <c r="D425" s="96"/>
      <c r="E425" s="96" t="s">
        <v>4852</v>
      </c>
    </row>
    <row r="426" spans="1:5" ht="13.2" hidden="1">
      <c r="A426" s="96" t="s">
        <v>5396</v>
      </c>
      <c r="B426" s="96" t="s">
        <v>1617</v>
      </c>
      <c r="C426" s="96" t="s">
        <v>5715</v>
      </c>
      <c r="D426" s="96"/>
      <c r="E426" s="96" t="s">
        <v>4851</v>
      </c>
    </row>
    <row r="427" spans="1:5" ht="13.2" hidden="1">
      <c r="A427" s="96" t="s">
        <v>5396</v>
      </c>
      <c r="B427" s="96" t="s">
        <v>5716</v>
      </c>
      <c r="C427" s="96" t="s">
        <v>5717</v>
      </c>
      <c r="D427" s="96"/>
      <c r="E427" s="96" t="s">
        <v>2685</v>
      </c>
    </row>
    <row r="428" spans="1:5" ht="13.2" hidden="1">
      <c r="A428" s="96" t="s">
        <v>5084</v>
      </c>
      <c r="B428" s="96" t="s">
        <v>5085</v>
      </c>
      <c r="C428" s="96" t="s">
        <v>5718</v>
      </c>
      <c r="D428" s="96"/>
      <c r="E428" s="96" t="s">
        <v>2685</v>
      </c>
    </row>
    <row r="429" spans="1:5" ht="13.2" hidden="1">
      <c r="A429" s="96" t="s">
        <v>5084</v>
      </c>
      <c r="B429" s="96" t="s">
        <v>5086</v>
      </c>
      <c r="C429" s="96" t="s">
        <v>5719</v>
      </c>
      <c r="D429" s="96"/>
      <c r="E429" s="96" t="s">
        <v>4851</v>
      </c>
    </row>
    <row r="430" spans="1:5" ht="13.2" hidden="1">
      <c r="A430" s="96" t="s">
        <v>5084</v>
      </c>
      <c r="B430" s="96" t="s">
        <v>5087</v>
      </c>
      <c r="C430" s="96" t="s">
        <v>5720</v>
      </c>
      <c r="D430" s="96"/>
      <c r="E430" s="96" t="s">
        <v>2685</v>
      </c>
    </row>
    <row r="431" spans="1:5" ht="13.2" hidden="1">
      <c r="A431" s="96" t="s">
        <v>5084</v>
      </c>
      <c r="B431" s="96" t="s">
        <v>102</v>
      </c>
      <c r="C431" s="96" t="s">
        <v>5721</v>
      </c>
      <c r="D431" s="96"/>
      <c r="E431" s="96" t="s">
        <v>2685</v>
      </c>
    </row>
    <row r="432" spans="1:5" ht="13.2" hidden="1">
      <c r="A432" s="96" t="s">
        <v>5084</v>
      </c>
      <c r="B432" s="96" t="s">
        <v>5088</v>
      </c>
      <c r="C432" s="96" t="s">
        <v>5722</v>
      </c>
      <c r="D432" s="96"/>
      <c r="E432" s="96" t="s">
        <v>4851</v>
      </c>
    </row>
    <row r="433" spans="1:5" ht="13.2" hidden="1">
      <c r="A433" s="96" t="s">
        <v>5084</v>
      </c>
      <c r="B433" s="96" t="s">
        <v>5088</v>
      </c>
      <c r="C433" s="96" t="s">
        <v>5723</v>
      </c>
      <c r="D433" s="96"/>
      <c r="E433" s="96" t="s">
        <v>2685</v>
      </c>
    </row>
    <row r="434" spans="1:5" ht="13.2" hidden="1">
      <c r="A434" s="96" t="s">
        <v>5084</v>
      </c>
      <c r="B434" s="96" t="s">
        <v>5089</v>
      </c>
      <c r="C434" s="96" t="s">
        <v>5724</v>
      </c>
      <c r="D434" s="96"/>
      <c r="E434" s="96" t="s">
        <v>2685</v>
      </c>
    </row>
    <row r="435" spans="1:5" ht="13.2" hidden="1">
      <c r="A435" s="96" t="s">
        <v>5084</v>
      </c>
      <c r="B435" s="96" t="s">
        <v>5090</v>
      </c>
      <c r="C435" s="96" t="s">
        <v>5725</v>
      </c>
      <c r="D435" s="96"/>
      <c r="E435" s="96" t="s">
        <v>2685</v>
      </c>
    </row>
    <row r="436" spans="1:5" ht="13.2" hidden="1">
      <c r="A436" s="96" t="s">
        <v>5084</v>
      </c>
      <c r="B436" s="96" t="s">
        <v>5090</v>
      </c>
      <c r="C436" s="96" t="s">
        <v>5726</v>
      </c>
      <c r="D436" s="96"/>
      <c r="E436" s="96" t="s">
        <v>2685</v>
      </c>
    </row>
    <row r="437" spans="1:5" ht="13.2" hidden="1">
      <c r="A437" s="96" t="s">
        <v>5084</v>
      </c>
      <c r="B437" s="96" t="s">
        <v>5090</v>
      </c>
      <c r="C437" s="96" t="s">
        <v>5727</v>
      </c>
      <c r="D437" s="96"/>
      <c r="E437" s="96" t="s">
        <v>4851</v>
      </c>
    </row>
    <row r="438" spans="1:5" ht="13.2" hidden="1">
      <c r="A438" s="96" t="s">
        <v>5084</v>
      </c>
      <c r="B438" s="96" t="s">
        <v>5091</v>
      </c>
      <c r="C438" s="96" t="s">
        <v>5728</v>
      </c>
      <c r="D438" s="96"/>
      <c r="E438" s="96" t="s">
        <v>2685</v>
      </c>
    </row>
    <row r="439" spans="1:5" ht="13.2" hidden="1">
      <c r="A439" s="96" t="s">
        <v>5084</v>
      </c>
      <c r="B439" s="96" t="s">
        <v>5091</v>
      </c>
      <c r="C439" s="96" t="s">
        <v>5729</v>
      </c>
      <c r="D439" s="96"/>
      <c r="E439" s="96" t="s">
        <v>4851</v>
      </c>
    </row>
    <row r="440" spans="1:5" ht="13.2" hidden="1">
      <c r="A440" s="96" t="s">
        <v>5084</v>
      </c>
      <c r="B440" s="96" t="s">
        <v>5730</v>
      </c>
      <c r="C440" s="96" t="s">
        <v>5731</v>
      </c>
      <c r="D440" s="96"/>
      <c r="E440" s="96" t="s">
        <v>4852</v>
      </c>
    </row>
    <row r="441" spans="1:5" ht="13.2" hidden="1">
      <c r="A441" s="96" t="s">
        <v>5084</v>
      </c>
      <c r="B441" s="96" t="s">
        <v>5093</v>
      </c>
      <c r="C441" s="96" t="s">
        <v>5732</v>
      </c>
      <c r="D441" s="96"/>
      <c r="E441" s="96" t="s">
        <v>2685</v>
      </c>
    </row>
    <row r="442" spans="1:5" ht="13.2" hidden="1">
      <c r="A442" s="96" t="s">
        <v>5077</v>
      </c>
      <c r="B442" s="96" t="s">
        <v>5078</v>
      </c>
      <c r="C442" s="96" t="s">
        <v>5733</v>
      </c>
      <c r="D442" s="96"/>
      <c r="E442" s="96" t="s">
        <v>2685</v>
      </c>
    </row>
    <row r="443" spans="1:5" ht="13.2" hidden="1">
      <c r="A443" s="96" t="s">
        <v>5077</v>
      </c>
      <c r="B443" s="96" t="s">
        <v>5078</v>
      </c>
      <c r="C443" s="96" t="s">
        <v>5734</v>
      </c>
      <c r="D443" s="96"/>
      <c r="E443" s="96" t="s">
        <v>4851</v>
      </c>
    </row>
    <row r="444" spans="1:5" ht="13.2" hidden="1">
      <c r="A444" s="96" t="s">
        <v>5077</v>
      </c>
      <c r="B444" s="96" t="s">
        <v>5078</v>
      </c>
      <c r="C444" s="96" t="s">
        <v>5735</v>
      </c>
      <c r="D444" s="96"/>
      <c r="E444" s="96" t="s">
        <v>2685</v>
      </c>
    </row>
    <row r="445" spans="1:5" ht="13.2" hidden="1">
      <c r="A445" s="96" t="s">
        <v>5077</v>
      </c>
      <c r="B445" s="96" t="s">
        <v>5079</v>
      </c>
      <c r="C445" s="96" t="s">
        <v>5736</v>
      </c>
      <c r="D445" s="96"/>
      <c r="E445" s="96" t="s">
        <v>4851</v>
      </c>
    </row>
    <row r="446" spans="1:5" ht="13.2" hidden="1">
      <c r="A446" s="96" t="s">
        <v>5077</v>
      </c>
      <c r="B446" s="96" t="s">
        <v>501</v>
      </c>
      <c r="C446" s="96" t="s">
        <v>5737</v>
      </c>
      <c r="D446" s="96"/>
      <c r="E446" s="96" t="s">
        <v>4851</v>
      </c>
    </row>
    <row r="447" spans="1:5" ht="13.2" hidden="1">
      <c r="A447" s="96" t="s">
        <v>5077</v>
      </c>
      <c r="B447" s="96" t="s">
        <v>2389</v>
      </c>
      <c r="C447" s="96" t="s">
        <v>5738</v>
      </c>
      <c r="D447" s="96"/>
      <c r="E447" s="96" t="s">
        <v>4851</v>
      </c>
    </row>
    <row r="448" spans="1:5" ht="13.2" hidden="1">
      <c r="A448" s="96" t="s">
        <v>5077</v>
      </c>
      <c r="B448" s="96" t="s">
        <v>5080</v>
      </c>
      <c r="C448" s="96" t="s">
        <v>5739</v>
      </c>
      <c r="D448" s="96"/>
      <c r="E448" s="96" t="s">
        <v>4851</v>
      </c>
    </row>
    <row r="449" spans="1:5" ht="13.2" hidden="1">
      <c r="A449" s="96" t="s">
        <v>5077</v>
      </c>
      <c r="B449" s="96" t="s">
        <v>5081</v>
      </c>
      <c r="C449" s="96" t="s">
        <v>5740</v>
      </c>
      <c r="D449" s="96"/>
      <c r="E449" s="96" t="s">
        <v>2685</v>
      </c>
    </row>
    <row r="450" spans="1:5" ht="13.2" hidden="1">
      <c r="A450" s="96" t="s">
        <v>5077</v>
      </c>
      <c r="B450" s="96" t="s">
        <v>5082</v>
      </c>
      <c r="C450" s="96" t="s">
        <v>5741</v>
      </c>
      <c r="D450" s="96"/>
      <c r="E450" s="96" t="s">
        <v>4851</v>
      </c>
    </row>
    <row r="451" spans="1:5" ht="13.2" hidden="1">
      <c r="A451" s="96" t="s">
        <v>5077</v>
      </c>
      <c r="B451" s="96" t="s">
        <v>5083</v>
      </c>
      <c r="C451" s="96" t="s">
        <v>5742</v>
      </c>
      <c r="D451" s="96"/>
      <c r="E451" s="96" t="s">
        <v>2685</v>
      </c>
    </row>
    <row r="452" spans="1:5" ht="13.2" hidden="1">
      <c r="A452" s="96" t="s">
        <v>5077</v>
      </c>
      <c r="B452" s="96" t="s">
        <v>560</v>
      </c>
      <c r="C452" s="96" t="s">
        <v>5743</v>
      </c>
      <c r="D452" s="96"/>
      <c r="E452" s="96" t="s">
        <v>2685</v>
      </c>
    </row>
    <row r="453" spans="1:5" ht="13.2" hidden="1">
      <c r="A453" s="96" t="s">
        <v>5077</v>
      </c>
      <c r="B453" s="96" t="s">
        <v>5744</v>
      </c>
      <c r="C453" s="96" t="s">
        <v>5745</v>
      </c>
      <c r="D453" s="96"/>
      <c r="E453" s="96" t="s">
        <v>4852</v>
      </c>
    </row>
    <row r="454" spans="1:5" ht="13.2" hidden="1">
      <c r="A454" s="96" t="s">
        <v>5077</v>
      </c>
      <c r="B454" s="96" t="s">
        <v>2302</v>
      </c>
      <c r="C454" s="96" t="s">
        <v>5746</v>
      </c>
      <c r="D454" s="96"/>
      <c r="E454" s="96" t="s">
        <v>2685</v>
      </c>
    </row>
    <row r="455" spans="1:5" ht="13.2" hidden="1">
      <c r="A455" s="96" t="s">
        <v>5077</v>
      </c>
      <c r="B455" s="96" t="s">
        <v>2302</v>
      </c>
      <c r="C455" s="96" t="s">
        <v>5747</v>
      </c>
      <c r="D455" s="96"/>
      <c r="E455" s="96" t="s">
        <v>2685</v>
      </c>
    </row>
    <row r="456" spans="1:5" ht="13.2" hidden="1">
      <c r="A456" s="96" t="s">
        <v>5748</v>
      </c>
      <c r="B456" s="96" t="s">
        <v>5749</v>
      </c>
      <c r="C456" s="96" t="s">
        <v>5750</v>
      </c>
      <c r="D456" s="96"/>
      <c r="E456" s="96" t="s">
        <v>4852</v>
      </c>
    </row>
    <row r="457" spans="1:5" ht="13.2" hidden="1">
      <c r="A457" s="96" t="s">
        <v>5094</v>
      </c>
      <c r="B457" s="96" t="s">
        <v>5095</v>
      </c>
      <c r="C457" s="96" t="s">
        <v>5751</v>
      </c>
      <c r="D457" s="96"/>
      <c r="E457" s="96" t="s">
        <v>2685</v>
      </c>
    </row>
    <row r="458" spans="1:5" ht="13.2" hidden="1">
      <c r="A458" s="96" t="s">
        <v>5094</v>
      </c>
      <c r="B458" s="96" t="s">
        <v>5095</v>
      </c>
      <c r="C458" s="96" t="s">
        <v>5752</v>
      </c>
      <c r="D458" s="96"/>
      <c r="E458" s="96" t="s">
        <v>2685</v>
      </c>
    </row>
    <row r="459" spans="1:5" ht="13.2" hidden="1">
      <c r="A459" s="96" t="s">
        <v>5094</v>
      </c>
      <c r="B459" s="96" t="s">
        <v>5096</v>
      </c>
      <c r="C459" s="96" t="s">
        <v>5753</v>
      </c>
      <c r="D459" s="96"/>
      <c r="E459" s="96" t="s">
        <v>2685</v>
      </c>
    </row>
    <row r="460" spans="1:5" ht="13.2" hidden="1">
      <c r="A460" s="96" t="s">
        <v>5094</v>
      </c>
      <c r="B460" s="96" t="s">
        <v>1898</v>
      </c>
      <c r="C460" s="96" t="s">
        <v>5754</v>
      </c>
      <c r="D460" s="96"/>
      <c r="E460" s="96" t="s">
        <v>2685</v>
      </c>
    </row>
    <row r="461" spans="1:5" ht="13.2" hidden="1">
      <c r="A461" s="96" t="s">
        <v>5094</v>
      </c>
      <c r="B461" s="96" t="s">
        <v>1830</v>
      </c>
      <c r="C461" s="96" t="s">
        <v>3100</v>
      </c>
      <c r="D461" s="96"/>
      <c r="E461" s="96" t="s">
        <v>4851</v>
      </c>
    </row>
    <row r="462" spans="1:5" ht="13.2" hidden="1">
      <c r="A462" s="96" t="s">
        <v>5094</v>
      </c>
      <c r="B462" s="96" t="s">
        <v>5097</v>
      </c>
      <c r="C462" s="96" t="s">
        <v>5755</v>
      </c>
      <c r="D462" s="96"/>
      <c r="E462" s="96" t="s">
        <v>2685</v>
      </c>
    </row>
    <row r="463" spans="1:5" ht="13.2" hidden="1">
      <c r="A463" s="96" t="s">
        <v>5094</v>
      </c>
      <c r="B463" s="96" t="s">
        <v>5097</v>
      </c>
      <c r="C463" s="96" t="s">
        <v>5756</v>
      </c>
      <c r="D463" s="96"/>
      <c r="E463" s="96" t="s">
        <v>4851</v>
      </c>
    </row>
    <row r="464" spans="1:5" ht="13.2" hidden="1">
      <c r="A464" s="96" t="s">
        <v>5094</v>
      </c>
      <c r="B464" s="96" t="s">
        <v>5098</v>
      </c>
      <c r="C464" s="96" t="s">
        <v>5757</v>
      </c>
      <c r="D464" s="96"/>
      <c r="E464" s="96" t="s">
        <v>2685</v>
      </c>
    </row>
    <row r="465" spans="1:5" ht="13.2" hidden="1">
      <c r="A465" s="96" t="s">
        <v>5094</v>
      </c>
      <c r="B465" s="96" t="s">
        <v>5758</v>
      </c>
      <c r="C465" s="96" t="s">
        <v>5759</v>
      </c>
      <c r="D465" s="96"/>
      <c r="E465" s="96" t="s">
        <v>4852</v>
      </c>
    </row>
    <row r="466" spans="1:5" ht="13.2" hidden="1">
      <c r="A466" s="96" t="s">
        <v>5094</v>
      </c>
      <c r="B466" s="96" t="s">
        <v>1822</v>
      </c>
      <c r="C466" s="96" t="s">
        <v>3291</v>
      </c>
      <c r="D466" s="96"/>
      <c r="E466" s="96" t="s">
        <v>4851</v>
      </c>
    </row>
    <row r="467" spans="1:5" ht="13.2" hidden="1">
      <c r="A467" s="96" t="s">
        <v>5094</v>
      </c>
      <c r="B467" s="96" t="s">
        <v>5099</v>
      </c>
      <c r="C467" s="96" t="s">
        <v>5760</v>
      </c>
      <c r="D467" s="96"/>
      <c r="E467" s="96" t="s">
        <v>4851</v>
      </c>
    </row>
    <row r="468" spans="1:5" ht="13.2" hidden="1">
      <c r="A468" s="96" t="s">
        <v>5094</v>
      </c>
      <c r="B468" s="96" t="s">
        <v>1827</v>
      </c>
      <c r="C468" s="96" t="s">
        <v>5761</v>
      </c>
      <c r="D468" s="96"/>
      <c r="E468" s="96" t="s">
        <v>4851</v>
      </c>
    </row>
    <row r="469" spans="1:5" ht="13.2" hidden="1">
      <c r="A469" s="96" t="s">
        <v>5094</v>
      </c>
      <c r="B469" s="96" t="s">
        <v>5100</v>
      </c>
      <c r="C469" s="96" t="s">
        <v>5762</v>
      </c>
      <c r="D469" s="96"/>
      <c r="E469" s="96" t="s">
        <v>4852</v>
      </c>
    </row>
    <row r="470" spans="1:5" ht="13.2" hidden="1">
      <c r="A470" s="96" t="s">
        <v>5094</v>
      </c>
      <c r="B470" s="96" t="s">
        <v>1895</v>
      </c>
      <c r="C470" s="96" t="s">
        <v>5763</v>
      </c>
      <c r="D470" s="96"/>
      <c r="E470" s="96" t="s">
        <v>2685</v>
      </c>
    </row>
    <row r="471" spans="1:5" ht="13.2" hidden="1">
      <c r="A471" s="96" t="s">
        <v>5094</v>
      </c>
      <c r="B471" s="96" t="s">
        <v>1895</v>
      </c>
      <c r="C471" s="96" t="s">
        <v>2923</v>
      </c>
      <c r="D471" s="96"/>
      <c r="E471" s="96" t="s">
        <v>4851</v>
      </c>
    </row>
    <row r="472" spans="1:5" ht="13.2" hidden="1">
      <c r="A472" s="96" t="s">
        <v>5094</v>
      </c>
      <c r="B472" s="96" t="s">
        <v>4103</v>
      </c>
      <c r="C472" s="96" t="s">
        <v>5764</v>
      </c>
      <c r="D472" s="96"/>
      <c r="E472" s="96" t="s">
        <v>4851</v>
      </c>
    </row>
    <row r="473" spans="1:5" ht="13.2" hidden="1">
      <c r="A473" s="96" t="s">
        <v>5094</v>
      </c>
      <c r="B473" s="96" t="s">
        <v>5101</v>
      </c>
      <c r="C473" s="96" t="s">
        <v>5765</v>
      </c>
      <c r="D473" s="96"/>
      <c r="E473" s="96" t="s">
        <v>2685</v>
      </c>
    </row>
    <row r="474" spans="1:5" ht="13.2" hidden="1">
      <c r="A474" s="96" t="s">
        <v>5094</v>
      </c>
      <c r="B474" s="96" t="s">
        <v>5102</v>
      </c>
      <c r="C474" s="96" t="s">
        <v>5766</v>
      </c>
      <c r="D474" s="96"/>
      <c r="E474" s="96" t="s">
        <v>4852</v>
      </c>
    </row>
    <row r="475" spans="1:5" ht="13.2" hidden="1">
      <c r="A475" s="96" t="s">
        <v>5094</v>
      </c>
      <c r="B475" s="96" t="s">
        <v>5103</v>
      </c>
      <c r="C475" s="96" t="s">
        <v>5767</v>
      </c>
      <c r="D475" s="96"/>
      <c r="E475" s="96" t="s">
        <v>2685</v>
      </c>
    </row>
    <row r="476" spans="1:5" ht="13.2" hidden="1">
      <c r="A476" s="96" t="s">
        <v>5094</v>
      </c>
      <c r="B476" s="96" t="s">
        <v>5104</v>
      </c>
      <c r="C476" s="96" t="s">
        <v>5768</v>
      </c>
      <c r="D476" s="96"/>
      <c r="E476" s="96" t="s">
        <v>2685</v>
      </c>
    </row>
    <row r="477" spans="1:5" ht="13.2" hidden="1">
      <c r="A477" s="96" t="s">
        <v>5105</v>
      </c>
      <c r="B477" s="96" t="s">
        <v>5106</v>
      </c>
      <c r="C477" s="96" t="s">
        <v>5769</v>
      </c>
      <c r="D477" s="96"/>
      <c r="E477" s="96" t="s">
        <v>4851</v>
      </c>
    </row>
    <row r="478" spans="1:5" ht="13.2" hidden="1">
      <c r="A478" s="96" t="s">
        <v>5105</v>
      </c>
      <c r="B478" s="96" t="s">
        <v>5107</v>
      </c>
      <c r="C478" s="96" t="s">
        <v>5770</v>
      </c>
      <c r="D478" s="96"/>
      <c r="E478" s="96" t="s">
        <v>4851</v>
      </c>
    </row>
    <row r="479" spans="1:5" ht="13.2" hidden="1">
      <c r="A479" s="96" t="s">
        <v>5105</v>
      </c>
      <c r="B479" s="96" t="s">
        <v>5108</v>
      </c>
      <c r="C479" s="96" t="s">
        <v>5771</v>
      </c>
      <c r="D479" s="96"/>
      <c r="E479" s="96" t="s">
        <v>2685</v>
      </c>
    </row>
    <row r="480" spans="1:5" ht="13.2" hidden="1">
      <c r="A480" s="96" t="s">
        <v>5105</v>
      </c>
      <c r="B480" s="96" t="s">
        <v>5109</v>
      </c>
      <c r="C480" s="96" t="s">
        <v>5772</v>
      </c>
      <c r="D480" s="96"/>
      <c r="E480" s="96" t="s">
        <v>2685</v>
      </c>
    </row>
    <row r="481" spans="1:5" ht="13.2" hidden="1">
      <c r="A481" s="96" t="s">
        <v>5110</v>
      </c>
      <c r="B481" s="96" t="s">
        <v>5111</v>
      </c>
      <c r="C481" s="96" t="s">
        <v>5773</v>
      </c>
      <c r="D481" s="96"/>
      <c r="E481" s="96" t="s">
        <v>4851</v>
      </c>
    </row>
    <row r="482" spans="1:5" ht="13.2" hidden="1">
      <c r="A482" s="96" t="s">
        <v>5110</v>
      </c>
      <c r="B482" s="96" t="s">
        <v>5112</v>
      </c>
      <c r="C482" s="96" t="s">
        <v>5774</v>
      </c>
      <c r="D482" s="96"/>
      <c r="E482" s="96" t="s">
        <v>2685</v>
      </c>
    </row>
    <row r="483" spans="1:5" ht="13.2" hidden="1">
      <c r="A483" s="96" t="s">
        <v>5110</v>
      </c>
      <c r="B483" s="96" t="s">
        <v>5113</v>
      </c>
      <c r="C483" s="96" t="s">
        <v>5775</v>
      </c>
      <c r="D483" s="96"/>
      <c r="E483" s="96" t="s">
        <v>4851</v>
      </c>
    </row>
    <row r="484" spans="1:5" ht="13.2" hidden="1">
      <c r="A484" s="96" t="s">
        <v>5110</v>
      </c>
      <c r="B484" s="96" t="s">
        <v>5114</v>
      </c>
      <c r="C484" s="96" t="s">
        <v>5776</v>
      </c>
      <c r="D484" s="96"/>
      <c r="E484" s="96" t="s">
        <v>2685</v>
      </c>
    </row>
    <row r="485" spans="1:5" ht="13.2" hidden="1">
      <c r="A485" s="96" t="s">
        <v>5110</v>
      </c>
      <c r="B485" s="96" t="s">
        <v>5114</v>
      </c>
      <c r="C485" s="96" t="s">
        <v>5777</v>
      </c>
      <c r="D485" s="96"/>
      <c r="E485" s="96" t="s">
        <v>4852</v>
      </c>
    </row>
    <row r="486" spans="1:5" ht="13.2">
      <c r="A486" s="96" t="s">
        <v>5129</v>
      </c>
      <c r="B486" s="96" t="s">
        <v>5145</v>
      </c>
      <c r="C486" s="96" t="s">
        <v>5778</v>
      </c>
      <c r="D486" s="96"/>
      <c r="E486" s="96" t="s">
        <v>2685</v>
      </c>
    </row>
    <row r="487" spans="1:5" ht="13.2">
      <c r="A487" s="96" t="s">
        <v>5129</v>
      </c>
      <c r="B487" s="96" t="s">
        <v>5134</v>
      </c>
      <c r="C487" s="96" t="s">
        <v>5779</v>
      </c>
      <c r="D487" s="96"/>
      <c r="E487" s="96" t="s">
        <v>2685</v>
      </c>
    </row>
    <row r="488" spans="1:5" ht="13.2">
      <c r="A488" s="96" t="s">
        <v>5129</v>
      </c>
      <c r="B488" s="96" t="s">
        <v>5143</v>
      </c>
      <c r="C488" s="96" t="s">
        <v>5780</v>
      </c>
      <c r="D488" s="96"/>
      <c r="E488" s="96" t="s">
        <v>4851</v>
      </c>
    </row>
    <row r="489" spans="1:5" ht="13.2">
      <c r="A489" s="96" t="s">
        <v>5129</v>
      </c>
      <c r="B489" s="96" t="s">
        <v>5143</v>
      </c>
      <c r="C489" s="96" t="s">
        <v>5781</v>
      </c>
      <c r="D489" s="96"/>
      <c r="E489" s="96" t="s">
        <v>2685</v>
      </c>
    </row>
    <row r="490" spans="1:5" ht="13.2">
      <c r="A490" s="96" t="s">
        <v>5129</v>
      </c>
      <c r="B490" s="96" t="s">
        <v>449</v>
      </c>
      <c r="C490" s="96" t="s">
        <v>5782</v>
      </c>
      <c r="D490" s="96"/>
      <c r="E490" s="96" t="s">
        <v>4852</v>
      </c>
    </row>
    <row r="491" spans="1:5" ht="13.2">
      <c r="A491" s="96" t="s">
        <v>5129</v>
      </c>
      <c r="B491" s="96" t="s">
        <v>821</v>
      </c>
      <c r="C491" s="96" t="s">
        <v>5783</v>
      </c>
      <c r="D491" s="96"/>
      <c r="E491" s="96" t="s">
        <v>4851</v>
      </c>
    </row>
    <row r="492" spans="1:5" ht="13.2">
      <c r="A492" s="96" t="s">
        <v>5129</v>
      </c>
      <c r="B492" s="96" t="s">
        <v>5137</v>
      </c>
      <c r="C492" s="96" t="s">
        <v>5784</v>
      </c>
      <c r="D492" s="96"/>
      <c r="E492" s="96" t="s">
        <v>4851</v>
      </c>
    </row>
    <row r="493" spans="1:5" ht="13.2">
      <c r="A493" s="96" t="s">
        <v>5129</v>
      </c>
      <c r="B493" s="96" t="s">
        <v>763</v>
      </c>
      <c r="C493" s="96" t="s">
        <v>5785</v>
      </c>
      <c r="D493" s="96"/>
      <c r="E493" s="96" t="s">
        <v>4852</v>
      </c>
    </row>
    <row r="494" spans="1:5" ht="13.2">
      <c r="A494" s="96" t="s">
        <v>5129</v>
      </c>
      <c r="B494" s="96" t="s">
        <v>763</v>
      </c>
      <c r="C494" s="96" t="s">
        <v>5786</v>
      </c>
      <c r="D494" s="96"/>
      <c r="E494" s="96" t="s">
        <v>4852</v>
      </c>
    </row>
    <row r="495" spans="1:5" ht="13.2">
      <c r="A495" s="96" t="s">
        <v>5129</v>
      </c>
      <c r="B495" s="96" t="s">
        <v>763</v>
      </c>
      <c r="C495" s="96" t="s">
        <v>5787</v>
      </c>
      <c r="D495" s="96"/>
      <c r="E495" s="96" t="s">
        <v>4852</v>
      </c>
    </row>
    <row r="496" spans="1:5" ht="13.2">
      <c r="A496" s="96" t="s">
        <v>5129</v>
      </c>
      <c r="B496" s="96" t="s">
        <v>5788</v>
      </c>
      <c r="C496" s="96" t="s">
        <v>5789</v>
      </c>
      <c r="D496" s="96"/>
      <c r="E496" s="96" t="s">
        <v>2685</v>
      </c>
    </row>
    <row r="497" spans="1:5" ht="13.2">
      <c r="A497" s="96" t="s">
        <v>5129</v>
      </c>
      <c r="B497" s="96" t="s">
        <v>5131</v>
      </c>
      <c r="C497" s="96" t="s">
        <v>5790</v>
      </c>
      <c r="D497" s="96"/>
      <c r="E497" s="96" t="s">
        <v>4851</v>
      </c>
    </row>
    <row r="498" spans="1:5" ht="13.2">
      <c r="A498" s="96" t="s">
        <v>5129</v>
      </c>
      <c r="B498" s="96" t="s">
        <v>439</v>
      </c>
      <c r="C498" s="96" t="s">
        <v>5791</v>
      </c>
      <c r="D498" s="96"/>
      <c r="E498" s="96" t="s">
        <v>2685</v>
      </c>
    </row>
    <row r="499" spans="1:5" ht="13.2">
      <c r="A499" s="96" t="s">
        <v>5129</v>
      </c>
      <c r="B499" s="96" t="s">
        <v>439</v>
      </c>
      <c r="C499" s="96" t="s">
        <v>5792</v>
      </c>
      <c r="D499" s="96"/>
      <c r="E499" s="96" t="s">
        <v>4851</v>
      </c>
    </row>
    <row r="500" spans="1:5" ht="13.2">
      <c r="A500" s="96" t="s">
        <v>5129</v>
      </c>
      <c r="B500" s="96" t="s">
        <v>207</v>
      </c>
      <c r="C500" s="96" t="s">
        <v>5793</v>
      </c>
      <c r="D500" s="96"/>
      <c r="E500" s="96" t="s">
        <v>4851</v>
      </c>
    </row>
    <row r="501" spans="1:5" ht="13.2">
      <c r="A501" s="96" t="s">
        <v>5129</v>
      </c>
      <c r="B501" s="96" t="s">
        <v>5136</v>
      </c>
      <c r="C501" s="96" t="s">
        <v>3308</v>
      </c>
      <c r="D501" s="96"/>
      <c r="E501" s="96" t="s">
        <v>4851</v>
      </c>
    </row>
    <row r="502" spans="1:5" ht="13.2">
      <c r="A502" s="96" t="s">
        <v>5129</v>
      </c>
      <c r="B502" s="96" t="s">
        <v>346</v>
      </c>
      <c r="C502" s="96" t="s">
        <v>348</v>
      </c>
      <c r="D502" s="96"/>
      <c r="E502" s="96" t="s">
        <v>4851</v>
      </c>
    </row>
    <row r="503" spans="1:5" ht="13.2">
      <c r="A503" s="96" t="s">
        <v>5129</v>
      </c>
      <c r="B503" s="96" t="s">
        <v>449</v>
      </c>
      <c r="C503" s="96" t="s">
        <v>2801</v>
      </c>
      <c r="D503" s="96"/>
      <c r="E503" s="96" t="s">
        <v>4852</v>
      </c>
    </row>
    <row r="504" spans="1:5" ht="13.2">
      <c r="A504" s="96" t="s">
        <v>5129</v>
      </c>
      <c r="B504" s="96" t="s">
        <v>5141</v>
      </c>
      <c r="C504" s="96" t="s">
        <v>5794</v>
      </c>
      <c r="D504" s="96"/>
      <c r="E504" s="96" t="s">
        <v>2685</v>
      </c>
    </row>
    <row r="505" spans="1:5" ht="13.2">
      <c r="A505" s="96" t="s">
        <v>5129</v>
      </c>
      <c r="B505" s="96" t="s">
        <v>5141</v>
      </c>
      <c r="C505" s="96" t="s">
        <v>5795</v>
      </c>
      <c r="D505" s="96"/>
      <c r="E505" s="96" t="s">
        <v>4851</v>
      </c>
    </row>
    <row r="506" spans="1:5" ht="13.2">
      <c r="A506" s="96" t="s">
        <v>5129</v>
      </c>
      <c r="B506" s="96" t="s">
        <v>5142</v>
      </c>
      <c r="C506" s="96" t="s">
        <v>1212</v>
      </c>
      <c r="D506" s="96"/>
      <c r="E506" s="96" t="s">
        <v>4851</v>
      </c>
    </row>
    <row r="507" spans="1:5" ht="13.2">
      <c r="A507" s="96" t="s">
        <v>5129</v>
      </c>
      <c r="B507" s="96" t="s">
        <v>1781</v>
      </c>
      <c r="C507" s="96" t="s">
        <v>5796</v>
      </c>
      <c r="D507" s="96"/>
      <c r="E507" s="96" t="s">
        <v>4852</v>
      </c>
    </row>
    <row r="508" spans="1:5" ht="13.2">
      <c r="A508" s="96" t="s">
        <v>5129</v>
      </c>
      <c r="B508" s="96" t="s">
        <v>5137</v>
      </c>
      <c r="C508" s="96" t="s">
        <v>5797</v>
      </c>
      <c r="D508" s="96"/>
      <c r="E508" s="96" t="s">
        <v>4852</v>
      </c>
    </row>
    <row r="509" spans="1:5" ht="13.2">
      <c r="A509" s="96" t="s">
        <v>5129</v>
      </c>
      <c r="B509" s="96" t="s">
        <v>731</v>
      </c>
      <c r="C509" s="96" t="s">
        <v>5798</v>
      </c>
      <c r="D509" s="96"/>
      <c r="E509" s="96" t="s">
        <v>2685</v>
      </c>
    </row>
    <row r="510" spans="1:5" ht="13.2">
      <c r="A510" s="96" t="s">
        <v>5129</v>
      </c>
      <c r="B510" s="96" t="s">
        <v>731</v>
      </c>
      <c r="C510" s="96" t="s">
        <v>3224</v>
      </c>
      <c r="D510" s="96"/>
      <c r="E510" s="96" t="s">
        <v>4851</v>
      </c>
    </row>
    <row r="511" spans="1:5" ht="13.2">
      <c r="A511" s="96" t="s">
        <v>5129</v>
      </c>
      <c r="B511" s="96" t="s">
        <v>5130</v>
      </c>
      <c r="C511" s="96" t="s">
        <v>5799</v>
      </c>
      <c r="D511" s="96"/>
      <c r="E511" s="96" t="s">
        <v>2685</v>
      </c>
    </row>
    <row r="512" spans="1:5" ht="13.2">
      <c r="A512" s="96" t="s">
        <v>5129</v>
      </c>
      <c r="B512" s="96" t="s">
        <v>5133</v>
      </c>
      <c r="C512" s="96" t="s">
        <v>5800</v>
      </c>
      <c r="D512" s="96"/>
      <c r="E512" s="96" t="s">
        <v>4851</v>
      </c>
    </row>
    <row r="513" spans="1:5" ht="13.2">
      <c r="A513" s="96" t="s">
        <v>5129</v>
      </c>
      <c r="B513" s="96" t="s">
        <v>452</v>
      </c>
      <c r="C513" s="96" t="s">
        <v>5801</v>
      </c>
      <c r="D513" s="96"/>
      <c r="E513" s="96" t="s">
        <v>2685</v>
      </c>
    </row>
    <row r="514" spans="1:5" ht="13.2">
      <c r="A514" s="96" t="s">
        <v>5129</v>
      </c>
      <c r="B514" s="96" t="s">
        <v>452</v>
      </c>
      <c r="C514" s="96" t="s">
        <v>5802</v>
      </c>
      <c r="D514" s="96"/>
      <c r="E514" s="96" t="s">
        <v>4852</v>
      </c>
    </row>
    <row r="515" spans="1:5" ht="13.2">
      <c r="A515" s="96" t="s">
        <v>5129</v>
      </c>
      <c r="B515" s="96" t="s">
        <v>452</v>
      </c>
      <c r="C515" s="96" t="s">
        <v>5803</v>
      </c>
      <c r="D515" s="96"/>
      <c r="E515" s="96" t="s">
        <v>4851</v>
      </c>
    </row>
    <row r="516" spans="1:5" ht="13.2">
      <c r="A516" s="96" t="s">
        <v>5129</v>
      </c>
      <c r="B516" s="96" t="s">
        <v>5144</v>
      </c>
      <c r="C516" s="96" t="s">
        <v>5804</v>
      </c>
      <c r="D516" s="96"/>
      <c r="E516" s="96" t="s">
        <v>4851</v>
      </c>
    </row>
    <row r="517" spans="1:5" ht="13.2">
      <c r="A517" s="96" t="s">
        <v>5129</v>
      </c>
      <c r="B517" s="96" t="s">
        <v>1236</v>
      </c>
      <c r="C517" s="96" t="s">
        <v>5805</v>
      </c>
      <c r="D517" s="96"/>
      <c r="E517" s="96" t="s">
        <v>2685</v>
      </c>
    </row>
    <row r="518" spans="1:5" ht="13.2">
      <c r="A518" s="96" t="s">
        <v>5129</v>
      </c>
      <c r="B518" s="96" t="s">
        <v>1236</v>
      </c>
      <c r="C518" s="96" t="s">
        <v>5806</v>
      </c>
      <c r="D518" s="96"/>
      <c r="E518" s="96" t="s">
        <v>2685</v>
      </c>
    </row>
    <row r="519" spans="1:5" ht="13.2">
      <c r="A519" s="96" t="s">
        <v>5129</v>
      </c>
      <c r="B519" s="96" t="s">
        <v>1141</v>
      </c>
      <c r="C519" s="96" t="s">
        <v>1143</v>
      </c>
      <c r="D519" s="96"/>
      <c r="E519" s="96" t="s">
        <v>2685</v>
      </c>
    </row>
    <row r="520" spans="1:5" ht="13.2">
      <c r="A520" s="96" t="s">
        <v>5129</v>
      </c>
      <c r="B520" s="96" t="s">
        <v>5139</v>
      </c>
      <c r="C520" s="96" t="s">
        <v>5807</v>
      </c>
      <c r="D520" s="96"/>
      <c r="E520" s="96" t="s">
        <v>4851</v>
      </c>
    </row>
    <row r="521" spans="1:5" ht="13.2">
      <c r="A521" s="96" t="s">
        <v>5129</v>
      </c>
      <c r="B521" s="96" t="s">
        <v>5132</v>
      </c>
      <c r="C521" s="96" t="s">
        <v>5808</v>
      </c>
      <c r="D521" s="96"/>
      <c r="E521" s="96" t="s">
        <v>2685</v>
      </c>
    </row>
    <row r="522" spans="1:5" ht="13.2">
      <c r="A522" s="96" t="s">
        <v>5129</v>
      </c>
      <c r="B522" s="96" t="s">
        <v>5146</v>
      </c>
      <c r="C522" s="96" t="s">
        <v>5809</v>
      </c>
      <c r="D522" s="96"/>
      <c r="E522" s="96" t="s">
        <v>4852</v>
      </c>
    </row>
    <row r="523" spans="1:5" ht="13.2">
      <c r="A523" s="96" t="s">
        <v>5129</v>
      </c>
      <c r="B523" s="96" t="s">
        <v>5140</v>
      </c>
      <c r="C523" s="96" t="s">
        <v>317</v>
      </c>
      <c r="D523" s="96"/>
      <c r="E523" s="96" t="s">
        <v>4851</v>
      </c>
    </row>
    <row r="524" spans="1:5" ht="13.2">
      <c r="A524" s="96" t="s">
        <v>5129</v>
      </c>
      <c r="B524" s="96" t="s">
        <v>727</v>
      </c>
      <c r="C524" s="96" t="s">
        <v>5810</v>
      </c>
      <c r="D524" s="96"/>
      <c r="E524" s="96" t="s">
        <v>2685</v>
      </c>
    </row>
    <row r="525" spans="1:5" ht="13.2">
      <c r="A525" s="96" t="s">
        <v>5129</v>
      </c>
      <c r="B525" s="96" t="s">
        <v>727</v>
      </c>
      <c r="C525" s="96" t="s">
        <v>5811</v>
      </c>
      <c r="D525" s="96"/>
      <c r="E525" s="96" t="s">
        <v>4851</v>
      </c>
    </row>
    <row r="526" spans="1:5" ht="13.2">
      <c r="A526" s="96" t="s">
        <v>5129</v>
      </c>
      <c r="B526" s="96" t="s">
        <v>5135</v>
      </c>
      <c r="C526" s="96" t="s">
        <v>5812</v>
      </c>
      <c r="D526" s="96"/>
      <c r="E526" s="96" t="s">
        <v>2685</v>
      </c>
    </row>
    <row r="527" spans="1:5" ht="13.2">
      <c r="A527" s="96" t="s">
        <v>5129</v>
      </c>
      <c r="B527" s="96" t="s">
        <v>5135</v>
      </c>
      <c r="C527" s="96" t="s">
        <v>5813</v>
      </c>
      <c r="D527" s="96"/>
      <c r="E527" s="96" t="s">
        <v>4851</v>
      </c>
    </row>
    <row r="528" spans="1:5" ht="13.2">
      <c r="A528" s="96" t="s">
        <v>5129</v>
      </c>
      <c r="B528" s="96" t="s">
        <v>5138</v>
      </c>
      <c r="C528" s="96" t="s">
        <v>5814</v>
      </c>
      <c r="D528" s="96"/>
      <c r="E528" s="96" t="s">
        <v>2685</v>
      </c>
    </row>
    <row r="529" spans="1:5" ht="13.2">
      <c r="A529" s="96" t="s">
        <v>5129</v>
      </c>
      <c r="B529" s="96" t="s">
        <v>617</v>
      </c>
      <c r="C529" s="96" t="s">
        <v>619</v>
      </c>
      <c r="D529" s="96"/>
      <c r="E529" s="96" t="s">
        <v>2685</v>
      </c>
    </row>
    <row r="530" spans="1:5" ht="13.2">
      <c r="A530" s="96" t="s">
        <v>5129</v>
      </c>
      <c r="B530" s="96" t="s">
        <v>2436</v>
      </c>
      <c r="C530" s="96" t="s">
        <v>5815</v>
      </c>
      <c r="D530" s="96"/>
      <c r="E530" s="96" t="s">
        <v>4851</v>
      </c>
    </row>
    <row r="531" spans="1:5" ht="13.2">
      <c r="A531" s="96" t="s">
        <v>5129</v>
      </c>
      <c r="B531" s="96" t="s">
        <v>1462</v>
      </c>
      <c r="C531" s="96" t="s">
        <v>5816</v>
      </c>
      <c r="D531" s="96"/>
      <c r="E531" s="96" t="s">
        <v>4851</v>
      </c>
    </row>
    <row r="532" spans="1:5" ht="13.2">
      <c r="A532" s="96" t="s">
        <v>5129</v>
      </c>
      <c r="B532" s="96" t="s">
        <v>1462</v>
      </c>
      <c r="C532" s="96" t="s">
        <v>1456</v>
      </c>
      <c r="D532" s="96"/>
      <c r="E532" s="96" t="s">
        <v>2685</v>
      </c>
    </row>
    <row r="533" spans="1:5" ht="13.2">
      <c r="A533" s="96" t="s">
        <v>5129</v>
      </c>
      <c r="B533" s="96" t="s">
        <v>5148</v>
      </c>
      <c r="C533" s="96" t="s">
        <v>5817</v>
      </c>
      <c r="D533" s="96"/>
      <c r="E533" s="96" t="s">
        <v>2685</v>
      </c>
    </row>
    <row r="534" spans="1:5" ht="13.2">
      <c r="A534" s="96" t="s">
        <v>5129</v>
      </c>
      <c r="B534" s="96" t="s">
        <v>1197</v>
      </c>
      <c r="C534" s="96" t="s">
        <v>5818</v>
      </c>
      <c r="D534" s="96"/>
      <c r="E534" s="96" t="s">
        <v>2685</v>
      </c>
    </row>
    <row r="535" spans="1:5" ht="13.2">
      <c r="A535" s="96" t="s">
        <v>5129</v>
      </c>
      <c r="B535" s="96" t="s">
        <v>1197</v>
      </c>
      <c r="C535" s="96" t="s">
        <v>5819</v>
      </c>
      <c r="D535" s="96"/>
      <c r="E535" s="96" t="s">
        <v>2685</v>
      </c>
    </row>
    <row r="536" spans="1:5" ht="13.2">
      <c r="A536" s="96" t="s">
        <v>5129</v>
      </c>
      <c r="B536" s="96" t="s">
        <v>5820</v>
      </c>
      <c r="C536" s="96" t="s">
        <v>5821</v>
      </c>
      <c r="D536" s="96"/>
      <c r="E536" s="96" t="s">
        <v>4852</v>
      </c>
    </row>
    <row r="537" spans="1:5" ht="13.2">
      <c r="A537" s="96" t="s">
        <v>5129</v>
      </c>
      <c r="B537" s="96" t="s">
        <v>684</v>
      </c>
      <c r="C537" s="96" t="s">
        <v>3279</v>
      </c>
      <c r="D537" s="96"/>
      <c r="E537" s="96" t="s">
        <v>4851</v>
      </c>
    </row>
    <row r="538" spans="1:5" ht="13.2">
      <c r="A538" s="96" t="s">
        <v>5129</v>
      </c>
      <c r="B538" s="96" t="s">
        <v>1895</v>
      </c>
      <c r="C538" s="96" t="s">
        <v>5822</v>
      </c>
      <c r="D538" s="96"/>
      <c r="E538" s="96" t="s">
        <v>2685</v>
      </c>
    </row>
    <row r="539" spans="1:5" ht="13.2">
      <c r="A539" s="96" t="s">
        <v>5129</v>
      </c>
      <c r="B539" s="96" t="s">
        <v>617</v>
      </c>
      <c r="C539" s="96" t="s">
        <v>716</v>
      </c>
      <c r="D539" s="96"/>
      <c r="E539" s="96" t="s">
        <v>4851</v>
      </c>
    </row>
    <row r="540" spans="1:5" ht="13.2">
      <c r="A540" s="96" t="s">
        <v>5129</v>
      </c>
      <c r="B540" s="96" t="s">
        <v>1327</v>
      </c>
      <c r="C540" s="96" t="s">
        <v>5823</v>
      </c>
      <c r="D540" s="96"/>
      <c r="E540" s="96" t="s">
        <v>4851</v>
      </c>
    </row>
    <row r="541" spans="1:5" ht="13.2">
      <c r="A541" s="96" t="s">
        <v>5129</v>
      </c>
      <c r="B541" s="96" t="s">
        <v>1953</v>
      </c>
      <c r="C541" s="96" t="s">
        <v>5824</v>
      </c>
      <c r="D541" s="96"/>
      <c r="E541" s="96" t="s">
        <v>2685</v>
      </c>
    </row>
    <row r="542" spans="1:5" ht="13.2">
      <c r="A542" s="96" t="s">
        <v>5129</v>
      </c>
      <c r="B542" s="96" t="s">
        <v>4872</v>
      </c>
      <c r="C542" s="96" t="s">
        <v>5825</v>
      </c>
      <c r="D542" s="96"/>
      <c r="E542" s="96" t="s">
        <v>2685</v>
      </c>
    </row>
    <row r="543" spans="1:5" ht="13.2">
      <c r="A543" s="96" t="s">
        <v>5129</v>
      </c>
      <c r="B543" s="96" t="s">
        <v>4872</v>
      </c>
      <c r="C543" s="96" t="s">
        <v>3239</v>
      </c>
      <c r="D543" s="96"/>
      <c r="E543" s="96" t="s">
        <v>4852</v>
      </c>
    </row>
    <row r="544" spans="1:5" ht="13.2">
      <c r="A544" s="96" t="s">
        <v>5129</v>
      </c>
      <c r="B544" s="96" t="s">
        <v>4872</v>
      </c>
      <c r="C544" s="96" t="s">
        <v>5826</v>
      </c>
      <c r="D544" s="96"/>
      <c r="E544" s="96" t="s">
        <v>4852</v>
      </c>
    </row>
    <row r="545" spans="1:5" ht="13.2">
      <c r="A545" s="96" t="s">
        <v>5129</v>
      </c>
      <c r="B545" s="96" t="s">
        <v>5148</v>
      </c>
      <c r="C545" s="96" t="s">
        <v>5827</v>
      </c>
      <c r="D545" s="96"/>
      <c r="E545" s="96" t="s">
        <v>4851</v>
      </c>
    </row>
    <row r="546" spans="1:5" ht="13.2">
      <c r="A546" s="96" t="s">
        <v>5129</v>
      </c>
      <c r="B546" s="96" t="s">
        <v>338</v>
      </c>
      <c r="C546" s="96" t="s">
        <v>5828</v>
      </c>
      <c r="D546" s="96"/>
      <c r="E546" s="96" t="s">
        <v>4851</v>
      </c>
    </row>
    <row r="547" spans="1:5" ht="13.2">
      <c r="A547" s="96" t="s">
        <v>5129</v>
      </c>
      <c r="B547" s="96" t="s">
        <v>4607</v>
      </c>
      <c r="C547" s="96" t="s">
        <v>5829</v>
      </c>
      <c r="D547" s="96"/>
      <c r="E547" s="96" t="s">
        <v>4851</v>
      </c>
    </row>
    <row r="548" spans="1:5" ht="13.2">
      <c r="A548" s="96" t="s">
        <v>5129</v>
      </c>
      <c r="B548" s="96" t="s">
        <v>4607</v>
      </c>
      <c r="C548" s="96" t="s">
        <v>5830</v>
      </c>
      <c r="D548" s="96"/>
      <c r="E548" s="96" t="s">
        <v>2685</v>
      </c>
    </row>
    <row r="549" spans="1:5" ht="13.2">
      <c r="A549" s="96" t="s">
        <v>5129</v>
      </c>
      <c r="B549" s="96" t="s">
        <v>5197</v>
      </c>
      <c r="C549" s="96" t="s">
        <v>5831</v>
      </c>
      <c r="D549" s="96"/>
      <c r="E549" s="96" t="s">
        <v>2685</v>
      </c>
    </row>
    <row r="550" spans="1:5" ht="13.2">
      <c r="A550" s="96" t="s">
        <v>5149</v>
      </c>
      <c r="B550" s="96" t="s">
        <v>5201</v>
      </c>
      <c r="C550" s="96" t="s">
        <v>5832</v>
      </c>
      <c r="D550" s="96"/>
      <c r="E550" s="96" t="s">
        <v>2685</v>
      </c>
    </row>
    <row r="551" spans="1:5" ht="13.2">
      <c r="A551" s="96" t="s">
        <v>5149</v>
      </c>
      <c r="B551" s="96" t="s">
        <v>5201</v>
      </c>
      <c r="C551" s="96" t="s">
        <v>5833</v>
      </c>
      <c r="D551" s="96"/>
      <c r="E551" s="96" t="s">
        <v>2685</v>
      </c>
    </row>
    <row r="552" spans="1:5" ht="13.2">
      <c r="A552" s="96" t="s">
        <v>5149</v>
      </c>
      <c r="B552" s="96" t="s">
        <v>5151</v>
      </c>
      <c r="C552" s="96" t="s">
        <v>5834</v>
      </c>
      <c r="D552" s="96"/>
      <c r="E552" s="96" t="s">
        <v>4851</v>
      </c>
    </row>
    <row r="553" spans="1:5" ht="13.2">
      <c r="A553" s="96" t="s">
        <v>5149</v>
      </c>
      <c r="B553" s="96" t="s">
        <v>5223</v>
      </c>
      <c r="C553" s="96" t="s">
        <v>5835</v>
      </c>
      <c r="D553" s="96"/>
      <c r="E553" s="96" t="s">
        <v>2685</v>
      </c>
    </row>
    <row r="554" spans="1:5" ht="13.2">
      <c r="A554" s="96" t="s">
        <v>5149</v>
      </c>
      <c r="B554" s="96" t="s">
        <v>5175</v>
      </c>
      <c r="C554" s="96" t="s">
        <v>5836</v>
      </c>
      <c r="D554" s="96"/>
      <c r="E554" s="96" t="s">
        <v>4851</v>
      </c>
    </row>
    <row r="555" spans="1:5" ht="13.2">
      <c r="A555" s="96" t="s">
        <v>5149</v>
      </c>
      <c r="B555" s="96" t="s">
        <v>1495</v>
      </c>
      <c r="C555" s="96" t="s">
        <v>1496</v>
      </c>
      <c r="D555" s="96"/>
      <c r="E555" s="96" t="s">
        <v>4851</v>
      </c>
    </row>
    <row r="556" spans="1:5" ht="13.2">
      <c r="A556" s="96" t="s">
        <v>5149</v>
      </c>
      <c r="B556" s="96" t="s">
        <v>111</v>
      </c>
      <c r="C556" s="96" t="s">
        <v>2787</v>
      </c>
      <c r="D556" s="96"/>
      <c r="E556" s="96" t="s">
        <v>4851</v>
      </c>
    </row>
    <row r="557" spans="1:5" ht="13.2">
      <c r="A557" s="96" t="s">
        <v>5149</v>
      </c>
      <c r="B557" s="96" t="s">
        <v>5254</v>
      </c>
      <c r="C557" s="96" t="s">
        <v>5837</v>
      </c>
      <c r="D557" s="96"/>
      <c r="E557" s="96" t="s">
        <v>2685</v>
      </c>
    </row>
    <row r="558" spans="1:5" ht="13.2">
      <c r="A558" s="96" t="s">
        <v>5149</v>
      </c>
      <c r="B558" s="96" t="s">
        <v>1493</v>
      </c>
      <c r="C558" s="96" t="s">
        <v>3305</v>
      </c>
      <c r="D558" s="96"/>
      <c r="E558" s="96" t="s">
        <v>4851</v>
      </c>
    </row>
    <row r="559" spans="1:5" ht="13.2">
      <c r="A559" s="96" t="s">
        <v>5149</v>
      </c>
      <c r="B559" s="96" t="s">
        <v>1418</v>
      </c>
      <c r="C559" s="96" t="s">
        <v>5838</v>
      </c>
      <c r="D559" s="96"/>
      <c r="E559" s="96" t="s">
        <v>4851</v>
      </c>
    </row>
    <row r="560" spans="1:5" ht="13.2">
      <c r="A560" s="96" t="s">
        <v>5149</v>
      </c>
      <c r="B560" s="96" t="s">
        <v>5214</v>
      </c>
      <c r="C560" s="96" t="s">
        <v>5839</v>
      </c>
      <c r="D560" s="96"/>
      <c r="E560" s="96" t="s">
        <v>4851</v>
      </c>
    </row>
    <row r="561" spans="1:5" ht="13.2">
      <c r="A561" s="96" t="s">
        <v>5149</v>
      </c>
      <c r="B561" s="96" t="s">
        <v>609</v>
      </c>
      <c r="C561" s="96" t="s">
        <v>610</v>
      </c>
      <c r="D561" s="96"/>
      <c r="E561" s="96" t="s">
        <v>4851</v>
      </c>
    </row>
    <row r="562" spans="1:5" ht="13.2">
      <c r="A562" s="96" t="s">
        <v>5149</v>
      </c>
      <c r="B562" s="96" t="s">
        <v>609</v>
      </c>
      <c r="C562" s="96" t="s">
        <v>5840</v>
      </c>
      <c r="D562" s="96"/>
      <c r="E562" s="96" t="s">
        <v>4851</v>
      </c>
    </row>
    <row r="563" spans="1:5" ht="13.2">
      <c r="A563" s="96" t="s">
        <v>5149</v>
      </c>
      <c r="B563" s="96" t="s">
        <v>609</v>
      </c>
      <c r="C563" s="96" t="s">
        <v>5841</v>
      </c>
      <c r="D563" s="96"/>
      <c r="E563" s="96" t="s">
        <v>2685</v>
      </c>
    </row>
    <row r="564" spans="1:5" ht="13.2">
      <c r="A564" s="96" t="s">
        <v>5149</v>
      </c>
      <c r="B564" s="96" t="s">
        <v>609</v>
      </c>
      <c r="C564" s="96" t="s">
        <v>5842</v>
      </c>
      <c r="D564" s="96"/>
      <c r="E564" s="96" t="s">
        <v>2685</v>
      </c>
    </row>
    <row r="565" spans="1:5" ht="13.2">
      <c r="A565" s="96" t="s">
        <v>5149</v>
      </c>
      <c r="B565" s="96" t="s">
        <v>937</v>
      </c>
      <c r="C565" s="96" t="s">
        <v>940</v>
      </c>
      <c r="D565" s="96"/>
      <c r="E565" s="96" t="s">
        <v>2685</v>
      </c>
    </row>
    <row r="566" spans="1:5" ht="13.2">
      <c r="A566" s="96" t="s">
        <v>5149</v>
      </c>
      <c r="B566" s="96" t="s">
        <v>628</v>
      </c>
      <c r="C566" s="96" t="s">
        <v>5843</v>
      </c>
      <c r="D566" s="96"/>
      <c r="E566" s="96" t="s">
        <v>2685</v>
      </c>
    </row>
    <row r="567" spans="1:5" ht="13.2">
      <c r="A567" s="96" t="s">
        <v>5149</v>
      </c>
      <c r="B567" s="96" t="s">
        <v>78</v>
      </c>
      <c r="C567" s="96" t="s">
        <v>79</v>
      </c>
      <c r="D567" s="96"/>
      <c r="E567" s="96" t="s">
        <v>4852</v>
      </c>
    </row>
    <row r="568" spans="1:5" ht="13.2">
      <c r="A568" s="96" t="s">
        <v>5149</v>
      </c>
      <c r="B568" s="96" t="s">
        <v>78</v>
      </c>
      <c r="C568" s="96" t="s">
        <v>5844</v>
      </c>
      <c r="D568" s="96"/>
      <c r="E568" s="96" t="s">
        <v>4851</v>
      </c>
    </row>
    <row r="569" spans="1:5" ht="13.2">
      <c r="A569" s="96" t="s">
        <v>5149</v>
      </c>
      <c r="B569" s="96" t="s">
        <v>74</v>
      </c>
      <c r="C569" s="96" t="s">
        <v>2802</v>
      </c>
      <c r="D569" s="96"/>
      <c r="E569" s="96" t="s">
        <v>4851</v>
      </c>
    </row>
    <row r="570" spans="1:5" ht="13.2">
      <c r="A570" s="96" t="s">
        <v>5149</v>
      </c>
      <c r="B570" s="96" t="s">
        <v>5197</v>
      </c>
      <c r="C570" s="96" t="s">
        <v>5845</v>
      </c>
      <c r="D570" s="96"/>
      <c r="E570" s="96" t="s">
        <v>4851</v>
      </c>
    </row>
    <row r="571" spans="1:5" ht="13.2">
      <c r="A571" s="96" t="s">
        <v>5149</v>
      </c>
      <c r="B571" s="96" t="s">
        <v>4607</v>
      </c>
      <c r="C571" s="96" t="s">
        <v>5846</v>
      </c>
      <c r="D571" s="96"/>
      <c r="E571" s="96" t="s">
        <v>2685</v>
      </c>
    </row>
    <row r="572" spans="1:5" ht="13.2">
      <c r="A572" s="96" t="s">
        <v>5149</v>
      </c>
      <c r="B572" s="96" t="s">
        <v>5072</v>
      </c>
      <c r="C572" s="96" t="s">
        <v>5847</v>
      </c>
      <c r="D572" s="96"/>
      <c r="E572" s="96" t="s">
        <v>4851</v>
      </c>
    </row>
    <row r="573" spans="1:5" ht="13.2">
      <c r="A573" s="96" t="s">
        <v>5149</v>
      </c>
      <c r="B573" s="96" t="s">
        <v>250</v>
      </c>
      <c r="C573" s="96" t="s">
        <v>5848</v>
      </c>
      <c r="D573" s="96"/>
      <c r="E573" s="96" t="s">
        <v>4852</v>
      </c>
    </row>
    <row r="574" spans="1:5" ht="13.2">
      <c r="A574" s="96" t="s">
        <v>5149</v>
      </c>
      <c r="B574" s="96" t="s">
        <v>250</v>
      </c>
      <c r="C574" s="96" t="s">
        <v>5849</v>
      </c>
      <c r="D574" s="96"/>
      <c r="E574" s="96" t="s">
        <v>2685</v>
      </c>
    </row>
    <row r="575" spans="1:5" ht="13.2">
      <c r="A575" s="96" t="s">
        <v>5149</v>
      </c>
      <c r="B575" s="96" t="s">
        <v>250</v>
      </c>
      <c r="C575" s="96" t="s">
        <v>252</v>
      </c>
      <c r="D575" s="96"/>
      <c r="E575" s="96" t="s">
        <v>4852</v>
      </c>
    </row>
    <row r="576" spans="1:5" ht="13.2">
      <c r="A576" s="96" t="s">
        <v>5149</v>
      </c>
      <c r="B576" s="96" t="s">
        <v>400</v>
      </c>
      <c r="C576" s="96" t="s">
        <v>401</v>
      </c>
      <c r="D576" s="96"/>
      <c r="E576" s="96" t="s">
        <v>4851</v>
      </c>
    </row>
    <row r="577" spans="1:5" ht="13.2">
      <c r="A577" s="96" t="s">
        <v>5149</v>
      </c>
      <c r="B577" s="96" t="s">
        <v>116</v>
      </c>
      <c r="C577" s="96" t="s">
        <v>2813</v>
      </c>
      <c r="D577" s="96"/>
      <c r="E577" s="96" t="s">
        <v>4852</v>
      </c>
    </row>
    <row r="578" spans="1:5" ht="13.2">
      <c r="A578" s="96" t="s">
        <v>5149</v>
      </c>
      <c r="B578" s="96" t="s">
        <v>894</v>
      </c>
      <c r="C578" s="96" t="s">
        <v>5850</v>
      </c>
      <c r="D578" s="96"/>
      <c r="E578" s="96" t="s">
        <v>2685</v>
      </c>
    </row>
    <row r="579" spans="1:5" ht="13.2">
      <c r="A579" s="96" t="s">
        <v>5149</v>
      </c>
      <c r="B579" s="96" t="s">
        <v>2436</v>
      </c>
      <c r="C579" s="96" t="s">
        <v>5851</v>
      </c>
      <c r="D579" s="96"/>
      <c r="E579" s="96" t="s">
        <v>4851</v>
      </c>
    </row>
    <row r="580" spans="1:5" ht="13.2">
      <c r="A580" s="96" t="s">
        <v>5149</v>
      </c>
      <c r="B580" s="96" t="s">
        <v>4066</v>
      </c>
      <c r="C580" s="96" t="s">
        <v>5852</v>
      </c>
      <c r="D580" s="96"/>
      <c r="E580" s="96" t="s">
        <v>2685</v>
      </c>
    </row>
    <row r="581" spans="1:5" ht="13.2">
      <c r="A581" s="96" t="s">
        <v>5149</v>
      </c>
      <c r="B581" s="96" t="s">
        <v>4066</v>
      </c>
      <c r="C581" s="96" t="s">
        <v>5853</v>
      </c>
      <c r="D581" s="96"/>
      <c r="E581" s="96" t="s">
        <v>4852</v>
      </c>
    </row>
    <row r="582" spans="1:5" ht="13.2">
      <c r="A582" s="96" t="s">
        <v>5149</v>
      </c>
      <c r="B582" s="96" t="s">
        <v>5226</v>
      </c>
      <c r="C582" s="96" t="s">
        <v>5854</v>
      </c>
      <c r="D582" s="96"/>
      <c r="E582" s="96" t="s">
        <v>2685</v>
      </c>
    </row>
    <row r="583" spans="1:5" ht="13.2">
      <c r="A583" s="96" t="s">
        <v>5149</v>
      </c>
      <c r="B583" s="96" t="s">
        <v>5158</v>
      </c>
      <c r="C583" s="96" t="s">
        <v>5855</v>
      </c>
      <c r="D583" s="96"/>
      <c r="E583" s="96" t="s">
        <v>4851</v>
      </c>
    </row>
    <row r="584" spans="1:5" ht="13.2">
      <c r="A584" s="96" t="s">
        <v>5149</v>
      </c>
      <c r="B584" s="96" t="s">
        <v>5133</v>
      </c>
      <c r="C584" s="96" t="s">
        <v>5856</v>
      </c>
      <c r="D584" s="96"/>
      <c r="E584" s="96" t="s">
        <v>4851</v>
      </c>
    </row>
    <row r="585" spans="1:5" ht="13.2">
      <c r="A585" s="96" t="s">
        <v>5149</v>
      </c>
      <c r="B585" s="96" t="s">
        <v>5227</v>
      </c>
      <c r="C585" s="96" t="s">
        <v>5857</v>
      </c>
      <c r="D585" s="96"/>
      <c r="E585" s="96" t="s">
        <v>2685</v>
      </c>
    </row>
    <row r="586" spans="1:5" ht="13.2">
      <c r="A586" s="96" t="s">
        <v>5149</v>
      </c>
      <c r="B586" s="96" t="s">
        <v>216</v>
      </c>
      <c r="C586" s="96" t="s">
        <v>5858</v>
      </c>
      <c r="D586" s="96"/>
      <c r="E586" s="96" t="s">
        <v>4852</v>
      </c>
    </row>
    <row r="587" spans="1:5" ht="13.2">
      <c r="A587" s="96" t="s">
        <v>5149</v>
      </c>
      <c r="B587" s="96" t="s">
        <v>320</v>
      </c>
      <c r="C587" s="96" t="s">
        <v>321</v>
      </c>
      <c r="D587" s="96"/>
      <c r="E587" s="96" t="s">
        <v>4851</v>
      </c>
    </row>
    <row r="588" spans="1:5" ht="13.2">
      <c r="A588" s="96" t="s">
        <v>5149</v>
      </c>
      <c r="B588" s="96" t="s">
        <v>844</v>
      </c>
      <c r="C588" s="96" t="s">
        <v>2893</v>
      </c>
      <c r="D588" s="96"/>
      <c r="E588" s="96" t="s">
        <v>4851</v>
      </c>
    </row>
    <row r="589" spans="1:5" ht="13.2">
      <c r="A589" s="96" t="s">
        <v>5149</v>
      </c>
      <c r="B589" s="96" t="s">
        <v>1395</v>
      </c>
      <c r="C589" s="96" t="s">
        <v>328</v>
      </c>
      <c r="D589" s="96"/>
      <c r="E589" s="96" t="s">
        <v>4852</v>
      </c>
    </row>
    <row r="590" spans="1:5" ht="13.2">
      <c r="A590" s="96" t="s">
        <v>5149</v>
      </c>
      <c r="B590" s="96" t="s">
        <v>1342</v>
      </c>
      <c r="C590" s="96" t="s">
        <v>1344</v>
      </c>
      <c r="D590" s="96"/>
      <c r="E590" s="96" t="s">
        <v>4851</v>
      </c>
    </row>
    <row r="591" spans="1:5" ht="13.2">
      <c r="A591" s="96" t="s">
        <v>5149</v>
      </c>
      <c r="B591" s="96" t="s">
        <v>5206</v>
      </c>
      <c r="C591" s="96" t="s">
        <v>5859</v>
      </c>
      <c r="D591" s="96"/>
      <c r="E591" s="96" t="s">
        <v>2685</v>
      </c>
    </row>
    <row r="592" spans="1:5" ht="13.2">
      <c r="A592" s="96" t="s">
        <v>5149</v>
      </c>
      <c r="B592" s="96" t="s">
        <v>1205</v>
      </c>
      <c r="C592" s="96" t="s">
        <v>1206</v>
      </c>
      <c r="D592" s="96"/>
      <c r="E592" s="96" t="s">
        <v>2685</v>
      </c>
    </row>
    <row r="593" spans="1:5" ht="13.2">
      <c r="A593" s="96" t="s">
        <v>5149</v>
      </c>
      <c r="B593" s="96" t="s">
        <v>5245</v>
      </c>
      <c r="C593" s="96" t="s">
        <v>5860</v>
      </c>
      <c r="D593" s="96"/>
      <c r="E593" s="96" t="s">
        <v>4851</v>
      </c>
    </row>
    <row r="594" spans="1:5" ht="13.2">
      <c r="A594" s="96" t="s">
        <v>5149</v>
      </c>
      <c r="B594" s="96" t="s">
        <v>5252</v>
      </c>
      <c r="C594" s="96" t="s">
        <v>5861</v>
      </c>
      <c r="D594" s="96"/>
      <c r="E594" s="96" t="s">
        <v>4851</v>
      </c>
    </row>
    <row r="595" spans="1:5" ht="13.2">
      <c r="A595" s="96" t="s">
        <v>5149</v>
      </c>
      <c r="B595" s="96" t="s">
        <v>5234</v>
      </c>
      <c r="C595" s="96" t="s">
        <v>5862</v>
      </c>
      <c r="D595" s="96"/>
      <c r="E595" s="96" t="s">
        <v>4851</v>
      </c>
    </row>
    <row r="596" spans="1:5" ht="13.2">
      <c r="A596" s="96" t="s">
        <v>5149</v>
      </c>
      <c r="B596" s="96" t="s">
        <v>5248</v>
      </c>
      <c r="C596" s="96" t="s">
        <v>5863</v>
      </c>
      <c r="D596" s="96"/>
      <c r="E596" s="96" t="s">
        <v>2685</v>
      </c>
    </row>
    <row r="597" spans="1:5" ht="13.2">
      <c r="A597" s="96" t="s">
        <v>5149</v>
      </c>
      <c r="B597" s="96" t="s">
        <v>5162</v>
      </c>
      <c r="C597" s="96" t="s">
        <v>5864</v>
      </c>
      <c r="D597" s="96"/>
      <c r="E597" s="96" t="s">
        <v>2685</v>
      </c>
    </row>
    <row r="598" spans="1:5" ht="13.2">
      <c r="A598" s="96" t="s">
        <v>5149</v>
      </c>
      <c r="B598" s="96" t="s">
        <v>5162</v>
      </c>
      <c r="C598" s="96" t="s">
        <v>5865</v>
      </c>
      <c r="D598" s="96"/>
      <c r="E598" s="96" t="s">
        <v>4851</v>
      </c>
    </row>
    <row r="599" spans="1:5" ht="13.2">
      <c r="A599" s="96" t="s">
        <v>5149</v>
      </c>
      <c r="B599" s="96" t="s">
        <v>102</v>
      </c>
      <c r="C599" s="96" t="s">
        <v>5866</v>
      </c>
      <c r="D599" s="96"/>
      <c r="E599" s="96" t="s">
        <v>2685</v>
      </c>
    </row>
    <row r="600" spans="1:5" ht="13.2">
      <c r="A600" s="96" t="s">
        <v>5149</v>
      </c>
      <c r="B600" s="96" t="s">
        <v>1293</v>
      </c>
      <c r="C600" s="96" t="s">
        <v>1294</v>
      </c>
      <c r="D600" s="96"/>
      <c r="E600" s="96" t="s">
        <v>2685</v>
      </c>
    </row>
    <row r="601" spans="1:5" ht="13.2">
      <c r="A601" s="96" t="s">
        <v>5149</v>
      </c>
      <c r="B601" s="96" t="s">
        <v>2126</v>
      </c>
      <c r="C601" s="96" t="s">
        <v>5867</v>
      </c>
      <c r="D601" s="96"/>
      <c r="E601" s="96" t="s">
        <v>2685</v>
      </c>
    </row>
    <row r="602" spans="1:5" ht="13.2">
      <c r="A602" s="96" t="s">
        <v>5149</v>
      </c>
      <c r="B602" s="96" t="s">
        <v>2126</v>
      </c>
      <c r="C602" s="96" t="s">
        <v>5868</v>
      </c>
      <c r="D602" s="96"/>
      <c r="E602" s="96" t="s">
        <v>2685</v>
      </c>
    </row>
    <row r="603" spans="1:5" ht="13.2">
      <c r="A603" s="96" t="s">
        <v>5149</v>
      </c>
      <c r="B603" s="96" t="s">
        <v>2126</v>
      </c>
      <c r="C603" s="96" t="s">
        <v>5869</v>
      </c>
      <c r="D603" s="96"/>
      <c r="E603" s="96" t="s">
        <v>4851</v>
      </c>
    </row>
    <row r="604" spans="1:5" ht="13.2">
      <c r="A604" s="96" t="s">
        <v>5149</v>
      </c>
      <c r="B604" s="96" t="s">
        <v>54</v>
      </c>
      <c r="C604" s="96" t="s">
        <v>5870</v>
      </c>
      <c r="D604" s="96"/>
      <c r="E604" s="96" t="s">
        <v>4852</v>
      </c>
    </row>
    <row r="605" spans="1:5" ht="13.2">
      <c r="A605" s="96" t="s">
        <v>5149</v>
      </c>
      <c r="B605" s="96" t="s">
        <v>776</v>
      </c>
      <c r="C605" s="96" t="s">
        <v>1401</v>
      </c>
      <c r="D605" s="96"/>
      <c r="E605" s="96" t="s">
        <v>2685</v>
      </c>
    </row>
    <row r="606" spans="1:5" ht="13.2">
      <c r="A606" s="96" t="s">
        <v>5149</v>
      </c>
      <c r="B606" s="96" t="s">
        <v>776</v>
      </c>
      <c r="C606" s="96" t="s">
        <v>1312</v>
      </c>
      <c r="D606" s="96"/>
      <c r="E606" s="96" t="s">
        <v>4852</v>
      </c>
    </row>
    <row r="607" spans="1:5" ht="13.2">
      <c r="A607" s="96" t="s">
        <v>5149</v>
      </c>
      <c r="B607" s="96" t="s">
        <v>5164</v>
      </c>
      <c r="C607" s="96" t="s">
        <v>5871</v>
      </c>
      <c r="D607" s="96"/>
      <c r="E607" s="96" t="s">
        <v>4851</v>
      </c>
    </row>
    <row r="608" spans="1:5" ht="13.2">
      <c r="A608" s="96" t="s">
        <v>5149</v>
      </c>
      <c r="B608" s="96" t="s">
        <v>5165</v>
      </c>
      <c r="C608" s="96" t="s">
        <v>5872</v>
      </c>
      <c r="D608" s="96"/>
      <c r="E608" s="96" t="s">
        <v>4851</v>
      </c>
    </row>
    <row r="609" spans="1:5" ht="13.2">
      <c r="A609" s="96" t="s">
        <v>5149</v>
      </c>
      <c r="B609" s="96" t="s">
        <v>5168</v>
      </c>
      <c r="C609" s="96" t="s">
        <v>5873</v>
      </c>
      <c r="D609" s="96"/>
      <c r="E609" s="96" t="s">
        <v>4852</v>
      </c>
    </row>
    <row r="610" spans="1:5" ht="13.2">
      <c r="A610" s="96" t="s">
        <v>5149</v>
      </c>
      <c r="B610" s="96" t="s">
        <v>54</v>
      </c>
      <c r="C610" s="96" t="s">
        <v>57</v>
      </c>
      <c r="D610" s="96"/>
      <c r="E610" s="96" t="s">
        <v>4852</v>
      </c>
    </row>
    <row r="611" spans="1:5" ht="13.2">
      <c r="A611" s="96" t="s">
        <v>5149</v>
      </c>
      <c r="B611" s="96" t="s">
        <v>5229</v>
      </c>
      <c r="C611" s="96" t="s">
        <v>5874</v>
      </c>
      <c r="D611" s="96"/>
      <c r="E611" s="96" t="s">
        <v>4851</v>
      </c>
    </row>
    <row r="612" spans="1:5" ht="13.2">
      <c r="A612" s="96" t="s">
        <v>5149</v>
      </c>
      <c r="B612" s="96" t="s">
        <v>5189</v>
      </c>
      <c r="C612" s="96" t="s">
        <v>2851</v>
      </c>
      <c r="D612" s="96"/>
      <c r="E612" s="96" t="s">
        <v>4851</v>
      </c>
    </row>
    <row r="613" spans="1:5" ht="13.2">
      <c r="A613" s="96" t="s">
        <v>5149</v>
      </c>
      <c r="B613" s="96" t="s">
        <v>5199</v>
      </c>
      <c r="C613" s="96" t="s">
        <v>5875</v>
      </c>
      <c r="D613" s="96"/>
      <c r="E613" s="96" t="s">
        <v>4851</v>
      </c>
    </row>
    <row r="614" spans="1:5" ht="13.2">
      <c r="A614" s="96" t="s">
        <v>5149</v>
      </c>
      <c r="B614" s="96" t="s">
        <v>5180</v>
      </c>
      <c r="C614" s="96" t="s">
        <v>5876</v>
      </c>
      <c r="D614" s="96"/>
      <c r="E614" s="96" t="s">
        <v>2685</v>
      </c>
    </row>
    <row r="615" spans="1:5" ht="13.2">
      <c r="A615" s="96" t="s">
        <v>5149</v>
      </c>
      <c r="B615" s="96" t="s">
        <v>1039</v>
      </c>
      <c r="C615" s="96" t="s">
        <v>1042</v>
      </c>
      <c r="D615" s="96"/>
      <c r="E615" s="96" t="s">
        <v>4851</v>
      </c>
    </row>
    <row r="616" spans="1:5" ht="13.2">
      <c r="A616" s="96" t="s">
        <v>5149</v>
      </c>
      <c r="B616" s="96" t="s">
        <v>5173</v>
      </c>
      <c r="C616" s="96" t="s">
        <v>5877</v>
      </c>
      <c r="D616" s="96"/>
      <c r="E616" s="96" t="s">
        <v>4852</v>
      </c>
    </row>
    <row r="617" spans="1:5" ht="13.2">
      <c r="A617" s="96" t="s">
        <v>5149</v>
      </c>
      <c r="B617" s="96" t="s">
        <v>5170</v>
      </c>
      <c r="C617" s="96" t="s">
        <v>5878</v>
      </c>
      <c r="D617" s="96"/>
      <c r="E617" s="96" t="s">
        <v>4851</v>
      </c>
    </row>
    <row r="618" spans="1:5" ht="13.2">
      <c r="A618" s="96" t="s">
        <v>5149</v>
      </c>
      <c r="B618" s="96" t="s">
        <v>5177</v>
      </c>
      <c r="C618" s="96" t="s">
        <v>5879</v>
      </c>
      <c r="D618" s="96"/>
      <c r="E618" s="96" t="s">
        <v>4852</v>
      </c>
    </row>
    <row r="619" spans="1:5" ht="13.2">
      <c r="A619" s="96" t="s">
        <v>5149</v>
      </c>
      <c r="B619" s="96" t="s">
        <v>1268</v>
      </c>
      <c r="C619" s="96" t="s">
        <v>1269</v>
      </c>
      <c r="D619" s="96"/>
      <c r="E619" s="96" t="s">
        <v>4851</v>
      </c>
    </row>
    <row r="620" spans="1:5" ht="13.2">
      <c r="A620" s="96" t="s">
        <v>5149</v>
      </c>
      <c r="B620" s="96" t="s">
        <v>4785</v>
      </c>
      <c r="C620" s="96" t="s">
        <v>4787</v>
      </c>
      <c r="D620" s="96"/>
      <c r="E620" s="96" t="s">
        <v>4852</v>
      </c>
    </row>
    <row r="621" spans="1:5" ht="13.2">
      <c r="A621" s="96" t="s">
        <v>5149</v>
      </c>
      <c r="B621" s="96" t="s">
        <v>1966</v>
      </c>
      <c r="C621" s="96" t="s">
        <v>5880</v>
      </c>
      <c r="D621" s="96"/>
      <c r="E621" s="96" t="s">
        <v>2685</v>
      </c>
    </row>
    <row r="622" spans="1:5" ht="13.2">
      <c r="A622" s="96" t="s">
        <v>5149</v>
      </c>
      <c r="B622" s="96" t="s">
        <v>885</v>
      </c>
      <c r="C622" s="96" t="s">
        <v>5881</v>
      </c>
      <c r="D622" s="96"/>
      <c r="E622" s="96" t="s">
        <v>4851</v>
      </c>
    </row>
    <row r="623" spans="1:5" ht="13.2">
      <c r="A623" s="96" t="s">
        <v>5149</v>
      </c>
      <c r="B623" s="96" t="s">
        <v>5215</v>
      </c>
      <c r="C623" s="96" t="s">
        <v>5882</v>
      </c>
      <c r="D623" s="96"/>
      <c r="E623" s="96" t="s">
        <v>4852</v>
      </c>
    </row>
    <row r="624" spans="1:5" ht="13.2">
      <c r="A624" s="96" t="s">
        <v>5149</v>
      </c>
      <c r="B624" s="96" t="s">
        <v>5150</v>
      </c>
      <c r="C624" s="96" t="s">
        <v>5883</v>
      </c>
      <c r="D624" s="96"/>
      <c r="E624" s="96" t="s">
        <v>4851</v>
      </c>
    </row>
    <row r="625" spans="1:5" ht="13.2">
      <c r="A625" s="96" t="s">
        <v>5149</v>
      </c>
      <c r="B625" s="96" t="s">
        <v>5249</v>
      </c>
      <c r="C625" s="96" t="s">
        <v>5884</v>
      </c>
      <c r="D625" s="96"/>
      <c r="E625" s="96" t="s">
        <v>2685</v>
      </c>
    </row>
    <row r="626" spans="1:5" ht="13.2">
      <c r="A626" s="96" t="s">
        <v>5149</v>
      </c>
      <c r="B626" s="96" t="s">
        <v>5252</v>
      </c>
      <c r="C626" s="96" t="s">
        <v>5885</v>
      </c>
      <c r="D626" s="96"/>
      <c r="E626" s="96" t="s">
        <v>4851</v>
      </c>
    </row>
    <row r="627" spans="1:5" ht="13.2">
      <c r="A627" s="96" t="s">
        <v>5149</v>
      </c>
      <c r="B627" s="96" t="s">
        <v>2074</v>
      </c>
      <c r="C627" s="96" t="s">
        <v>5886</v>
      </c>
      <c r="D627" s="96"/>
      <c r="E627" s="96" t="s">
        <v>4851</v>
      </c>
    </row>
    <row r="628" spans="1:5" ht="13.2">
      <c r="A628" s="96" t="s">
        <v>5149</v>
      </c>
      <c r="B628" s="96" t="s">
        <v>848</v>
      </c>
      <c r="C628" s="96" t="s">
        <v>850</v>
      </c>
      <c r="D628" s="96"/>
      <c r="E628" s="96" t="s">
        <v>2685</v>
      </c>
    </row>
    <row r="629" spans="1:5" ht="13.2">
      <c r="A629" s="96" t="s">
        <v>5149</v>
      </c>
      <c r="B629" s="96" t="s">
        <v>116</v>
      </c>
      <c r="C629" s="96" t="s">
        <v>344</v>
      </c>
      <c r="D629" s="96"/>
      <c r="E629" s="96" t="s">
        <v>4851</v>
      </c>
    </row>
    <row r="630" spans="1:5" ht="13.2">
      <c r="A630" s="96" t="s">
        <v>5149</v>
      </c>
      <c r="B630" s="96" t="s">
        <v>116</v>
      </c>
      <c r="C630" s="96" t="s">
        <v>5887</v>
      </c>
      <c r="D630" s="96"/>
      <c r="E630" s="96" t="s">
        <v>2685</v>
      </c>
    </row>
    <row r="631" spans="1:5" ht="13.2">
      <c r="A631" s="96" t="s">
        <v>5149</v>
      </c>
      <c r="B631" s="96" t="s">
        <v>5228</v>
      </c>
      <c r="C631" s="96" t="s">
        <v>5888</v>
      </c>
      <c r="D631" s="96"/>
      <c r="E631" s="96" t="s">
        <v>4851</v>
      </c>
    </row>
    <row r="632" spans="1:5" ht="13.2">
      <c r="A632" s="96" t="s">
        <v>5149</v>
      </c>
      <c r="B632" s="96" t="s">
        <v>1503</v>
      </c>
      <c r="C632" s="96" t="s">
        <v>5889</v>
      </c>
      <c r="D632" s="96"/>
      <c r="E632" s="96" t="s">
        <v>4851</v>
      </c>
    </row>
    <row r="633" spans="1:5" ht="13.2">
      <c r="A633" s="96" t="s">
        <v>5149</v>
      </c>
      <c r="B633" s="96" t="s">
        <v>5187</v>
      </c>
      <c r="C633" s="96" t="s">
        <v>5890</v>
      </c>
      <c r="D633" s="96"/>
      <c r="E633" s="96" t="s">
        <v>4851</v>
      </c>
    </row>
    <row r="634" spans="1:5" ht="13.2">
      <c r="A634" s="96" t="s">
        <v>5149</v>
      </c>
      <c r="B634" s="96" t="s">
        <v>5187</v>
      </c>
      <c r="C634" s="96" t="s">
        <v>5891</v>
      </c>
      <c r="D634" s="96"/>
      <c r="E634" s="96" t="s">
        <v>2685</v>
      </c>
    </row>
    <row r="635" spans="1:5" ht="13.2">
      <c r="A635" s="96" t="s">
        <v>5149</v>
      </c>
      <c r="B635" s="96" t="s">
        <v>1137</v>
      </c>
      <c r="C635" s="96" t="s">
        <v>5892</v>
      </c>
      <c r="D635" s="96"/>
      <c r="E635" s="96" t="s">
        <v>4851</v>
      </c>
    </row>
    <row r="636" spans="1:5" ht="13.2">
      <c r="A636" s="96" t="s">
        <v>5149</v>
      </c>
      <c r="B636" s="96" t="s">
        <v>1137</v>
      </c>
      <c r="C636" s="96" t="s">
        <v>3038</v>
      </c>
      <c r="D636" s="96"/>
      <c r="E636" s="96" t="s">
        <v>4851</v>
      </c>
    </row>
    <row r="637" spans="1:5" ht="13.2">
      <c r="A637" s="96" t="s">
        <v>5149</v>
      </c>
      <c r="B637" s="96" t="s">
        <v>5185</v>
      </c>
      <c r="C637" s="96" t="s">
        <v>5893</v>
      </c>
      <c r="D637" s="96"/>
      <c r="E637" s="96" t="s">
        <v>4851</v>
      </c>
    </row>
    <row r="638" spans="1:5" ht="13.2">
      <c r="A638" s="96" t="s">
        <v>5149</v>
      </c>
      <c r="B638" s="96" t="s">
        <v>2211</v>
      </c>
      <c r="C638" s="96" t="s">
        <v>5894</v>
      </c>
      <c r="D638" s="96"/>
      <c r="E638" s="96" t="s">
        <v>2685</v>
      </c>
    </row>
    <row r="639" spans="1:5" ht="13.2">
      <c r="A639" s="96" t="s">
        <v>5149</v>
      </c>
      <c r="B639" s="96" t="s">
        <v>5166</v>
      </c>
      <c r="C639" s="96" t="s">
        <v>5895</v>
      </c>
      <c r="D639" s="96"/>
      <c r="E639" s="96" t="s">
        <v>2685</v>
      </c>
    </row>
    <row r="640" spans="1:5" ht="13.2">
      <c r="A640" s="96" t="s">
        <v>5149</v>
      </c>
      <c r="B640" s="96" t="s">
        <v>5166</v>
      </c>
      <c r="C640" s="96" t="s">
        <v>2899</v>
      </c>
      <c r="D640" s="96"/>
      <c r="E640" s="96" t="s">
        <v>4851</v>
      </c>
    </row>
    <row r="641" spans="1:5" ht="13.2">
      <c r="A641" s="96" t="s">
        <v>5149</v>
      </c>
      <c r="B641" s="96" t="s">
        <v>1809</v>
      </c>
      <c r="C641" s="96" t="s">
        <v>5896</v>
      </c>
      <c r="D641" s="96"/>
      <c r="E641" s="96" t="s">
        <v>4851</v>
      </c>
    </row>
    <row r="642" spans="1:5" ht="13.2">
      <c r="A642" s="96" t="s">
        <v>5149</v>
      </c>
      <c r="B642" s="96" t="s">
        <v>4957</v>
      </c>
      <c r="C642" s="96" t="s">
        <v>5897</v>
      </c>
      <c r="D642" s="96"/>
      <c r="E642" s="96" t="s">
        <v>2685</v>
      </c>
    </row>
    <row r="643" spans="1:5" ht="13.2">
      <c r="A643" s="96" t="s">
        <v>5149</v>
      </c>
      <c r="B643" s="96" t="s">
        <v>5198</v>
      </c>
      <c r="C643" s="96" t="s">
        <v>5898</v>
      </c>
      <c r="D643" s="96"/>
      <c r="E643" s="96" t="s">
        <v>4852</v>
      </c>
    </row>
    <row r="644" spans="1:5" ht="13.2">
      <c r="A644" s="96" t="s">
        <v>5149</v>
      </c>
      <c r="B644" s="96" t="s">
        <v>5194</v>
      </c>
      <c r="C644" s="96" t="s">
        <v>5899</v>
      </c>
      <c r="D644" s="96"/>
      <c r="E644" s="96" t="s">
        <v>2685</v>
      </c>
    </row>
    <row r="645" spans="1:5" ht="13.2">
      <c r="A645" s="96" t="s">
        <v>5149</v>
      </c>
      <c r="B645" s="96" t="s">
        <v>5900</v>
      </c>
      <c r="C645" s="96" t="s">
        <v>5901</v>
      </c>
      <c r="D645" s="96"/>
      <c r="E645" s="96" t="s">
        <v>2685</v>
      </c>
    </row>
    <row r="646" spans="1:5" ht="13.2">
      <c r="A646" s="96" t="s">
        <v>5149</v>
      </c>
      <c r="B646" s="96" t="s">
        <v>271</v>
      </c>
      <c r="C646" s="96" t="s">
        <v>273</v>
      </c>
      <c r="D646" s="96"/>
      <c r="E646" s="96" t="s">
        <v>4851</v>
      </c>
    </row>
    <row r="647" spans="1:5" ht="13.2">
      <c r="A647" s="96" t="s">
        <v>5149</v>
      </c>
      <c r="B647" s="96" t="s">
        <v>4249</v>
      </c>
      <c r="C647" s="96" t="s">
        <v>5902</v>
      </c>
      <c r="D647" s="96"/>
      <c r="E647" s="96" t="s">
        <v>2685</v>
      </c>
    </row>
    <row r="648" spans="1:5" ht="13.2">
      <c r="A648" s="96" t="s">
        <v>5149</v>
      </c>
      <c r="B648" s="96" t="s">
        <v>4249</v>
      </c>
      <c r="C648" s="96" t="s">
        <v>5903</v>
      </c>
      <c r="D648" s="96"/>
      <c r="E648" s="96" t="s">
        <v>4851</v>
      </c>
    </row>
    <row r="649" spans="1:5" ht="13.2">
      <c r="A649" s="96" t="s">
        <v>5149</v>
      </c>
      <c r="B649" s="96" t="s">
        <v>408</v>
      </c>
      <c r="C649" s="96" t="s">
        <v>410</v>
      </c>
      <c r="D649" s="96"/>
      <c r="E649" s="96" t="s">
        <v>4851</v>
      </c>
    </row>
    <row r="650" spans="1:5" ht="13.2">
      <c r="A650" s="96" t="s">
        <v>5149</v>
      </c>
      <c r="B650" s="96" t="s">
        <v>5199</v>
      </c>
      <c r="C650" s="96" t="s">
        <v>5904</v>
      </c>
      <c r="D650" s="96"/>
      <c r="E650" s="96" t="s">
        <v>4851</v>
      </c>
    </row>
    <row r="651" spans="1:5" ht="13.2">
      <c r="A651" s="96" t="s">
        <v>5149</v>
      </c>
      <c r="B651" s="96" t="s">
        <v>5235</v>
      </c>
      <c r="C651" s="96" t="s">
        <v>5905</v>
      </c>
      <c r="D651" s="96"/>
      <c r="E651" s="96" t="s">
        <v>4852</v>
      </c>
    </row>
    <row r="652" spans="1:5" ht="13.2">
      <c r="A652" s="96" t="s">
        <v>5149</v>
      </c>
      <c r="B652" s="96" t="s">
        <v>5161</v>
      </c>
      <c r="C652" s="96" t="s">
        <v>5906</v>
      </c>
      <c r="D652" s="96"/>
      <c r="E652" s="96" t="s">
        <v>4851</v>
      </c>
    </row>
    <row r="653" spans="1:5" ht="13.2">
      <c r="A653" s="96" t="s">
        <v>5149</v>
      </c>
      <c r="B653" s="96" t="s">
        <v>365</v>
      </c>
      <c r="C653" s="96" t="s">
        <v>367</v>
      </c>
      <c r="D653" s="96"/>
      <c r="E653" s="96" t="s">
        <v>4851</v>
      </c>
    </row>
    <row r="654" spans="1:5" ht="13.2">
      <c r="A654" s="96" t="s">
        <v>5149</v>
      </c>
      <c r="B654" s="96" t="s">
        <v>5184</v>
      </c>
      <c r="C654" s="96" t="s">
        <v>5907</v>
      </c>
      <c r="D654" s="96"/>
      <c r="E654" s="96" t="s">
        <v>4851</v>
      </c>
    </row>
    <row r="655" spans="1:5" ht="13.2">
      <c r="A655" s="96" t="s">
        <v>5149</v>
      </c>
      <c r="B655" s="96" t="s">
        <v>1176</v>
      </c>
      <c r="C655" s="96" t="s">
        <v>2897</v>
      </c>
      <c r="D655" s="96"/>
      <c r="E655" s="96" t="s">
        <v>4852</v>
      </c>
    </row>
    <row r="656" spans="1:5" ht="13.2">
      <c r="A656" s="96" t="s">
        <v>5149</v>
      </c>
      <c r="B656" s="96" t="s">
        <v>2393</v>
      </c>
      <c r="C656" s="96" t="s">
        <v>5908</v>
      </c>
      <c r="D656" s="96"/>
      <c r="E656" s="96" t="s">
        <v>2685</v>
      </c>
    </row>
    <row r="657" spans="1:5" ht="13.2">
      <c r="A657" s="96" t="s">
        <v>5149</v>
      </c>
      <c r="B657" s="96" t="s">
        <v>5163</v>
      </c>
      <c r="C657" s="96" t="s">
        <v>5909</v>
      </c>
      <c r="D657" s="96"/>
      <c r="E657" s="96" t="s">
        <v>4851</v>
      </c>
    </row>
    <row r="658" spans="1:5" ht="13.2">
      <c r="A658" s="96" t="s">
        <v>5149</v>
      </c>
      <c r="B658" s="96" t="s">
        <v>5183</v>
      </c>
      <c r="C658" s="96" t="s">
        <v>5910</v>
      </c>
      <c r="D658" s="96"/>
      <c r="E658" s="96" t="s">
        <v>2685</v>
      </c>
    </row>
    <row r="659" spans="1:5" ht="13.2">
      <c r="A659" s="96" t="s">
        <v>5149</v>
      </c>
      <c r="B659" s="96" t="s">
        <v>5183</v>
      </c>
      <c r="C659" s="96" t="s">
        <v>5911</v>
      </c>
      <c r="D659" s="96"/>
      <c r="E659" s="96" t="s">
        <v>2685</v>
      </c>
    </row>
    <row r="660" spans="1:5" ht="13.2">
      <c r="A660" s="96" t="s">
        <v>5149</v>
      </c>
      <c r="B660" s="96" t="s">
        <v>5183</v>
      </c>
      <c r="C660" s="96" t="s">
        <v>2769</v>
      </c>
      <c r="D660" s="96"/>
      <c r="E660" s="96" t="s">
        <v>4851</v>
      </c>
    </row>
    <row r="661" spans="1:5" ht="13.2">
      <c r="A661" s="96" t="s">
        <v>5149</v>
      </c>
      <c r="B661" s="96" t="s">
        <v>5154</v>
      </c>
      <c r="C661" s="96" t="s">
        <v>5912</v>
      </c>
      <c r="D661" s="96"/>
      <c r="E661" s="96" t="s">
        <v>4851</v>
      </c>
    </row>
    <row r="662" spans="1:5" ht="13.2">
      <c r="A662" s="96" t="s">
        <v>5149</v>
      </c>
      <c r="B662" s="96" t="s">
        <v>5232</v>
      </c>
      <c r="C662" s="96" t="s">
        <v>5913</v>
      </c>
      <c r="D662" s="96"/>
      <c r="E662" s="96" t="s">
        <v>2685</v>
      </c>
    </row>
    <row r="663" spans="1:5" ht="13.2">
      <c r="A663" s="96" t="s">
        <v>5149</v>
      </c>
      <c r="B663" s="96" t="s">
        <v>605</v>
      </c>
      <c r="C663" s="96" t="s">
        <v>2931</v>
      </c>
      <c r="D663" s="96"/>
      <c r="E663" s="96" t="s">
        <v>4852</v>
      </c>
    </row>
    <row r="664" spans="1:5" ht="13.2">
      <c r="A664" s="96" t="s">
        <v>5149</v>
      </c>
      <c r="B664" s="96" t="s">
        <v>5172</v>
      </c>
      <c r="C664" s="96" t="s">
        <v>5914</v>
      </c>
      <c r="D664" s="96"/>
      <c r="E664" s="96" t="s">
        <v>4851</v>
      </c>
    </row>
    <row r="665" spans="1:5" ht="13.2">
      <c r="A665" s="96" t="s">
        <v>5149</v>
      </c>
      <c r="B665" s="96" t="s">
        <v>1200</v>
      </c>
      <c r="C665" s="96" t="s">
        <v>1202</v>
      </c>
      <c r="D665" s="96"/>
      <c r="E665" s="96" t="s">
        <v>4852</v>
      </c>
    </row>
    <row r="666" spans="1:5" ht="13.2">
      <c r="A666" s="96" t="s">
        <v>5149</v>
      </c>
      <c r="B666" s="96" t="s">
        <v>1305</v>
      </c>
      <c r="C666" s="96" t="s">
        <v>5915</v>
      </c>
      <c r="D666" s="96"/>
      <c r="E666" s="96" t="s">
        <v>4852</v>
      </c>
    </row>
    <row r="667" spans="1:5" ht="13.2">
      <c r="A667" s="96" t="s">
        <v>5149</v>
      </c>
      <c r="B667" s="96" t="s">
        <v>25</v>
      </c>
      <c r="C667" s="96" t="s">
        <v>1488</v>
      </c>
      <c r="D667" s="96"/>
      <c r="E667" s="96" t="s">
        <v>2685</v>
      </c>
    </row>
    <row r="668" spans="1:5" ht="13.2">
      <c r="A668" s="96" t="s">
        <v>5149</v>
      </c>
      <c r="B668" s="96" t="s">
        <v>1185</v>
      </c>
      <c r="C668" s="96" t="s">
        <v>5916</v>
      </c>
      <c r="D668" s="96"/>
      <c r="E668" s="96" t="s">
        <v>2685</v>
      </c>
    </row>
    <row r="669" spans="1:5" ht="13.2">
      <c r="A669" s="96" t="s">
        <v>5149</v>
      </c>
      <c r="B669" s="96" t="s">
        <v>5233</v>
      </c>
      <c r="C669" s="96" t="s">
        <v>5917</v>
      </c>
      <c r="D669" s="96"/>
      <c r="E669" s="96" t="s">
        <v>2685</v>
      </c>
    </row>
    <row r="670" spans="1:5" ht="13.2">
      <c r="A670" s="96" t="s">
        <v>5149</v>
      </c>
      <c r="B670" s="96" t="s">
        <v>5233</v>
      </c>
      <c r="C670" s="96" t="s">
        <v>5918</v>
      </c>
      <c r="D670" s="96"/>
      <c r="E670" s="96" t="s">
        <v>4852</v>
      </c>
    </row>
    <row r="671" spans="1:5" ht="13.2">
      <c r="A671" s="96" t="s">
        <v>5149</v>
      </c>
      <c r="B671" s="96" t="s">
        <v>4169</v>
      </c>
      <c r="C671" s="96" t="s">
        <v>5919</v>
      </c>
      <c r="D671" s="96"/>
      <c r="E671" s="96" t="s">
        <v>4852</v>
      </c>
    </row>
    <row r="672" spans="1:5" ht="13.2">
      <c r="A672" s="96" t="s">
        <v>5149</v>
      </c>
      <c r="B672" s="96" t="s">
        <v>573</v>
      </c>
      <c r="C672" s="96" t="s">
        <v>574</v>
      </c>
      <c r="D672" s="96"/>
      <c r="E672" s="96" t="s">
        <v>2685</v>
      </c>
    </row>
    <row r="673" spans="1:5" ht="13.2">
      <c r="A673" s="96" t="s">
        <v>5149</v>
      </c>
      <c r="B673" s="96" t="s">
        <v>1236</v>
      </c>
      <c r="C673" s="96" t="s">
        <v>5920</v>
      </c>
      <c r="D673" s="96"/>
      <c r="E673" s="96" t="s">
        <v>2685</v>
      </c>
    </row>
    <row r="674" spans="1:5" ht="13.2">
      <c r="A674" s="96" t="s">
        <v>5149</v>
      </c>
      <c r="B674" s="96" t="s">
        <v>1236</v>
      </c>
      <c r="C674" s="96" t="s">
        <v>5921</v>
      </c>
      <c r="D674" s="96"/>
      <c r="E674" s="96" t="s">
        <v>2685</v>
      </c>
    </row>
    <row r="675" spans="1:5" ht="13.2">
      <c r="A675" s="96" t="s">
        <v>5149</v>
      </c>
      <c r="B675" s="96" t="s">
        <v>2192</v>
      </c>
      <c r="C675" s="96" t="s">
        <v>5922</v>
      </c>
      <c r="D675" s="96"/>
      <c r="E675" s="96" t="s">
        <v>4852</v>
      </c>
    </row>
    <row r="676" spans="1:5" ht="13.2">
      <c r="A676" s="96" t="s">
        <v>5149</v>
      </c>
      <c r="B676" s="96" t="s">
        <v>2192</v>
      </c>
      <c r="C676" s="96" t="s">
        <v>5923</v>
      </c>
      <c r="D676" s="96"/>
      <c r="E676" s="96" t="s">
        <v>2685</v>
      </c>
    </row>
    <row r="677" spans="1:5" ht="13.2">
      <c r="A677" s="96" t="s">
        <v>5149</v>
      </c>
      <c r="B677" s="96" t="s">
        <v>2192</v>
      </c>
      <c r="C677" s="96" t="s">
        <v>389</v>
      </c>
      <c r="D677" s="96"/>
      <c r="E677" s="96" t="s">
        <v>4851</v>
      </c>
    </row>
    <row r="678" spans="1:5" ht="13.2">
      <c r="A678" s="96" t="s">
        <v>5149</v>
      </c>
      <c r="B678" s="96" t="s">
        <v>5218</v>
      </c>
      <c r="C678" s="96" t="s">
        <v>5924</v>
      </c>
      <c r="D678" s="96"/>
      <c r="E678" s="96" t="s">
        <v>2685</v>
      </c>
    </row>
    <row r="679" spans="1:5" ht="13.2">
      <c r="A679" s="96" t="s">
        <v>5149</v>
      </c>
      <c r="B679" s="96" t="s">
        <v>2288</v>
      </c>
      <c r="C679" s="96" t="s">
        <v>5925</v>
      </c>
      <c r="D679" s="96"/>
      <c r="E679" s="96" t="s">
        <v>4851</v>
      </c>
    </row>
    <row r="680" spans="1:5" ht="13.2">
      <c r="A680" s="96" t="s">
        <v>5149</v>
      </c>
      <c r="B680" s="96" t="s">
        <v>5171</v>
      </c>
      <c r="C680" s="96" t="s">
        <v>5926</v>
      </c>
      <c r="D680" s="96"/>
      <c r="E680" s="96" t="s">
        <v>2685</v>
      </c>
    </row>
    <row r="681" spans="1:5" ht="13.2">
      <c r="A681" s="96" t="s">
        <v>5149</v>
      </c>
      <c r="B681" s="96" t="s">
        <v>624</v>
      </c>
      <c r="C681" s="96" t="s">
        <v>5927</v>
      </c>
      <c r="D681" s="96"/>
      <c r="E681" s="96" t="s">
        <v>4851</v>
      </c>
    </row>
    <row r="682" spans="1:5" ht="13.2">
      <c r="A682" s="96" t="s">
        <v>5149</v>
      </c>
      <c r="B682" s="96" t="s">
        <v>624</v>
      </c>
      <c r="C682" s="96" t="s">
        <v>5928</v>
      </c>
      <c r="D682" s="96"/>
      <c r="E682" s="96" t="s">
        <v>2685</v>
      </c>
    </row>
    <row r="683" spans="1:5" ht="13.2">
      <c r="A683" s="96" t="s">
        <v>5149</v>
      </c>
      <c r="B683" s="96" t="s">
        <v>586</v>
      </c>
      <c r="C683" s="96" t="s">
        <v>5929</v>
      </c>
      <c r="D683" s="96"/>
      <c r="E683" s="96" t="s">
        <v>4851</v>
      </c>
    </row>
    <row r="684" spans="1:5" ht="13.2">
      <c r="A684" s="96" t="s">
        <v>5149</v>
      </c>
      <c r="B684" s="96" t="s">
        <v>5240</v>
      </c>
      <c r="C684" s="96" t="s">
        <v>5930</v>
      </c>
      <c r="D684" s="96"/>
      <c r="E684" s="96" t="s">
        <v>4852</v>
      </c>
    </row>
    <row r="685" spans="1:5" ht="13.2">
      <c r="A685" s="96" t="s">
        <v>5149</v>
      </c>
      <c r="B685" s="96" t="s">
        <v>5240</v>
      </c>
      <c r="C685" s="96" t="s">
        <v>5931</v>
      </c>
      <c r="D685" s="96"/>
      <c r="E685" s="96" t="s">
        <v>2685</v>
      </c>
    </row>
    <row r="686" spans="1:5" ht="13.2">
      <c r="A686" s="96" t="s">
        <v>5149</v>
      </c>
      <c r="B686" s="96" t="s">
        <v>5188</v>
      </c>
      <c r="C686" s="96" t="s">
        <v>511</v>
      </c>
      <c r="D686" s="96"/>
      <c r="E686" s="96" t="s">
        <v>4852</v>
      </c>
    </row>
    <row r="687" spans="1:5" ht="13.2">
      <c r="A687" s="96" t="s">
        <v>5149</v>
      </c>
      <c r="B687" s="96" t="s">
        <v>5188</v>
      </c>
      <c r="C687" s="96" t="s">
        <v>508</v>
      </c>
      <c r="D687" s="96"/>
      <c r="E687" s="96" t="s">
        <v>4852</v>
      </c>
    </row>
    <row r="688" spans="1:5" ht="13.2">
      <c r="A688" s="96" t="s">
        <v>5149</v>
      </c>
      <c r="B688" s="96" t="s">
        <v>5098</v>
      </c>
      <c r="C688" s="96" t="s">
        <v>5932</v>
      </c>
      <c r="D688" s="96"/>
      <c r="E688" s="96" t="s">
        <v>4851</v>
      </c>
    </row>
    <row r="689" spans="1:5" ht="13.2">
      <c r="A689" s="96" t="s">
        <v>5149</v>
      </c>
      <c r="B689" s="96" t="s">
        <v>246</v>
      </c>
      <c r="C689" s="96" t="s">
        <v>2960</v>
      </c>
      <c r="D689" s="96"/>
      <c r="E689" s="96" t="s">
        <v>4851</v>
      </c>
    </row>
    <row r="690" spans="1:5" ht="13.2">
      <c r="A690" s="96" t="s">
        <v>5149</v>
      </c>
      <c r="B690" s="96" t="s">
        <v>1490</v>
      </c>
      <c r="C690" s="96" t="s">
        <v>3304</v>
      </c>
      <c r="D690" s="96"/>
      <c r="E690" s="96" t="s">
        <v>4851</v>
      </c>
    </row>
    <row r="691" spans="1:5" ht="13.2">
      <c r="A691" s="96" t="s">
        <v>5149</v>
      </c>
      <c r="B691" s="96" t="s">
        <v>121</v>
      </c>
      <c r="C691" s="96" t="s">
        <v>122</v>
      </c>
      <c r="D691" s="96"/>
      <c r="E691" s="96" t="s">
        <v>4852</v>
      </c>
    </row>
    <row r="692" spans="1:5" ht="13.2">
      <c r="A692" s="96" t="s">
        <v>5149</v>
      </c>
      <c r="B692" s="96" t="s">
        <v>5211</v>
      </c>
      <c r="C692" s="96" t="s">
        <v>5933</v>
      </c>
      <c r="D692" s="96"/>
      <c r="E692" s="96" t="s">
        <v>2685</v>
      </c>
    </row>
    <row r="693" spans="1:5" ht="13.2">
      <c r="A693" s="96" t="s">
        <v>5149</v>
      </c>
      <c r="B693" s="96" t="s">
        <v>5169</v>
      </c>
      <c r="C693" s="96" t="s">
        <v>5934</v>
      </c>
      <c r="D693" s="96"/>
      <c r="E693" s="96" t="s">
        <v>4851</v>
      </c>
    </row>
    <row r="694" spans="1:5" ht="13.2">
      <c r="A694" s="96" t="s">
        <v>5149</v>
      </c>
      <c r="B694" s="96" t="s">
        <v>5169</v>
      </c>
      <c r="C694" s="96" t="s">
        <v>5935</v>
      </c>
      <c r="D694" s="96"/>
      <c r="E694" s="96" t="s">
        <v>2685</v>
      </c>
    </row>
    <row r="695" spans="1:5" ht="13.2">
      <c r="A695" s="96" t="s">
        <v>5149</v>
      </c>
      <c r="B695" s="96" t="s">
        <v>5169</v>
      </c>
      <c r="C695" s="96" t="s">
        <v>5936</v>
      </c>
      <c r="D695" s="96"/>
      <c r="E695" s="96" t="s">
        <v>2685</v>
      </c>
    </row>
    <row r="696" spans="1:5" ht="13.2">
      <c r="A696" s="96" t="s">
        <v>5149</v>
      </c>
      <c r="B696" s="96" t="s">
        <v>1477</v>
      </c>
      <c r="C696" s="96" t="s">
        <v>5937</v>
      </c>
      <c r="D696" s="96"/>
      <c r="E696" s="96" t="s">
        <v>2685</v>
      </c>
    </row>
    <row r="697" spans="1:5" ht="13.2">
      <c r="A697" s="96" t="s">
        <v>5149</v>
      </c>
      <c r="B697" s="96" t="s">
        <v>1477</v>
      </c>
      <c r="C697" s="96" t="s">
        <v>1479</v>
      </c>
      <c r="D697" s="96"/>
      <c r="E697" s="96" t="s">
        <v>4851</v>
      </c>
    </row>
    <row r="698" spans="1:5" ht="13.2">
      <c r="A698" s="96" t="s">
        <v>5149</v>
      </c>
      <c r="B698" s="96" t="s">
        <v>5181</v>
      </c>
      <c r="C698" s="96" t="s">
        <v>5938</v>
      </c>
      <c r="D698" s="96"/>
      <c r="E698" s="96" t="s">
        <v>2685</v>
      </c>
    </row>
    <row r="699" spans="1:5" ht="13.2">
      <c r="A699" s="96" t="s">
        <v>5149</v>
      </c>
      <c r="B699" s="96" t="s">
        <v>3557</v>
      </c>
      <c r="C699" s="96" t="s">
        <v>5939</v>
      </c>
      <c r="D699" s="96"/>
      <c r="E699" s="96" t="s">
        <v>2685</v>
      </c>
    </row>
    <row r="700" spans="1:5" ht="13.2">
      <c r="A700" s="96" t="s">
        <v>5149</v>
      </c>
      <c r="B700" s="96" t="s">
        <v>3557</v>
      </c>
      <c r="C700" s="96" t="s">
        <v>5940</v>
      </c>
      <c r="D700" s="96"/>
      <c r="E700" s="96" t="s">
        <v>2685</v>
      </c>
    </row>
    <row r="701" spans="1:5" ht="13.2">
      <c r="A701" s="96" t="s">
        <v>5149</v>
      </c>
      <c r="B701" s="96" t="s">
        <v>4770</v>
      </c>
      <c r="C701" s="96" t="s">
        <v>5941</v>
      </c>
      <c r="D701" s="96"/>
      <c r="E701" s="96" t="s">
        <v>4852</v>
      </c>
    </row>
    <row r="702" spans="1:5" ht="13.2">
      <c r="A702" s="96" t="s">
        <v>5149</v>
      </c>
      <c r="B702" s="96" t="s">
        <v>1370</v>
      </c>
      <c r="C702" s="96" t="s">
        <v>1372</v>
      </c>
      <c r="D702" s="96"/>
      <c r="E702" s="96" t="s">
        <v>2685</v>
      </c>
    </row>
    <row r="703" spans="1:5" ht="13.2">
      <c r="A703" s="96" t="s">
        <v>5149</v>
      </c>
      <c r="B703" s="96" t="s">
        <v>1370</v>
      </c>
      <c r="C703" s="96" t="s">
        <v>1376</v>
      </c>
      <c r="D703" s="96"/>
      <c r="E703" s="96" t="s">
        <v>4852</v>
      </c>
    </row>
    <row r="704" spans="1:5" ht="13.2">
      <c r="A704" s="96" t="s">
        <v>5149</v>
      </c>
      <c r="B704" s="96" t="s">
        <v>3848</v>
      </c>
      <c r="C704" s="96" t="s">
        <v>5942</v>
      </c>
      <c r="D704" s="96"/>
      <c r="E704" s="96" t="s">
        <v>4851</v>
      </c>
    </row>
    <row r="705" spans="1:5" ht="13.2">
      <c r="A705" s="96" t="s">
        <v>5149</v>
      </c>
      <c r="B705" s="96" t="s">
        <v>3848</v>
      </c>
      <c r="C705" s="96" t="s">
        <v>5943</v>
      </c>
      <c r="D705" s="96"/>
      <c r="E705" s="96" t="s">
        <v>4852</v>
      </c>
    </row>
    <row r="706" spans="1:5" ht="13.2">
      <c r="A706" s="96" t="s">
        <v>5149</v>
      </c>
      <c r="B706" s="96" t="s">
        <v>1602</v>
      </c>
      <c r="C706" s="96" t="s">
        <v>5944</v>
      </c>
      <c r="D706" s="96"/>
      <c r="E706" s="96" t="s">
        <v>2685</v>
      </c>
    </row>
    <row r="707" spans="1:5" ht="13.2">
      <c r="A707" s="96" t="s">
        <v>5149</v>
      </c>
      <c r="B707" s="96" t="s">
        <v>965</v>
      </c>
      <c r="C707" s="96" t="s">
        <v>5945</v>
      </c>
      <c r="D707" s="96"/>
      <c r="E707" s="96" t="s">
        <v>4852</v>
      </c>
    </row>
    <row r="708" spans="1:5" ht="13.2">
      <c r="A708" s="96" t="s">
        <v>5149</v>
      </c>
      <c r="B708" s="96" t="s">
        <v>5159</v>
      </c>
      <c r="C708" s="96" t="s">
        <v>5946</v>
      </c>
      <c r="D708" s="96"/>
      <c r="E708" s="96" t="s">
        <v>4851</v>
      </c>
    </row>
    <row r="709" spans="1:5" ht="13.2">
      <c r="A709" s="96" t="s">
        <v>5149</v>
      </c>
      <c r="B709" s="96" t="s">
        <v>5219</v>
      </c>
      <c r="C709" s="96" t="s">
        <v>5947</v>
      </c>
      <c r="D709" s="96"/>
      <c r="E709" s="96" t="s">
        <v>4851</v>
      </c>
    </row>
    <row r="710" spans="1:5" ht="13.2">
      <c r="A710" s="96" t="s">
        <v>5149</v>
      </c>
      <c r="B710" s="96" t="s">
        <v>5217</v>
      </c>
      <c r="C710" s="96" t="s">
        <v>5948</v>
      </c>
      <c r="D710" s="96"/>
      <c r="E710" s="96" t="s">
        <v>2685</v>
      </c>
    </row>
    <row r="711" spans="1:5" ht="13.2">
      <c r="A711" s="96" t="s">
        <v>5149</v>
      </c>
      <c r="B711" s="96" t="s">
        <v>5217</v>
      </c>
      <c r="C711" s="96" t="s">
        <v>3162</v>
      </c>
      <c r="D711" s="96"/>
      <c r="E711" s="96" t="s">
        <v>4851</v>
      </c>
    </row>
    <row r="712" spans="1:5" ht="13.2">
      <c r="A712" s="96" t="s">
        <v>5149</v>
      </c>
      <c r="B712" s="96" t="s">
        <v>4640</v>
      </c>
      <c r="C712" s="96" t="s">
        <v>5949</v>
      </c>
      <c r="D712" s="96"/>
      <c r="E712" s="96" t="s">
        <v>4852</v>
      </c>
    </row>
    <row r="713" spans="1:5" ht="13.2">
      <c r="A713" s="96" t="s">
        <v>5149</v>
      </c>
      <c r="B713" s="96" t="s">
        <v>5220</v>
      </c>
      <c r="C713" s="96" t="s">
        <v>5950</v>
      </c>
      <c r="D713" s="96"/>
      <c r="E713" s="96" t="s">
        <v>4851</v>
      </c>
    </row>
    <row r="714" spans="1:5" ht="13.2">
      <c r="A714" s="96" t="s">
        <v>5149</v>
      </c>
      <c r="B714" s="96" t="s">
        <v>821</v>
      </c>
      <c r="C714" s="96" t="s">
        <v>5951</v>
      </c>
      <c r="D714" s="96"/>
      <c r="E714" s="96" t="s">
        <v>2685</v>
      </c>
    </row>
    <row r="715" spans="1:5" ht="13.2">
      <c r="A715" s="96" t="s">
        <v>5149</v>
      </c>
      <c r="B715" s="96" t="s">
        <v>4960</v>
      </c>
      <c r="C715" s="96" t="s">
        <v>5952</v>
      </c>
      <c r="D715" s="96"/>
      <c r="E715" s="96" t="s">
        <v>2685</v>
      </c>
    </row>
    <row r="716" spans="1:5" ht="13.2">
      <c r="A716" s="96" t="s">
        <v>5149</v>
      </c>
      <c r="B716" s="96" t="s">
        <v>1469</v>
      </c>
      <c r="C716" s="96" t="s">
        <v>1471</v>
      </c>
      <c r="D716" s="96"/>
      <c r="E716" s="96" t="s">
        <v>4851</v>
      </c>
    </row>
    <row r="717" spans="1:5" ht="13.2">
      <c r="A717" s="96" t="s">
        <v>5149</v>
      </c>
      <c r="B717" s="96" t="s">
        <v>5221</v>
      </c>
      <c r="C717" s="96" t="s">
        <v>5953</v>
      </c>
      <c r="D717" s="96"/>
      <c r="E717" s="96" t="s">
        <v>4851</v>
      </c>
    </row>
    <row r="718" spans="1:5" ht="13.2">
      <c r="A718" s="96" t="s">
        <v>5149</v>
      </c>
      <c r="B718" s="96" t="s">
        <v>5157</v>
      </c>
      <c r="C718" s="96" t="s">
        <v>5954</v>
      </c>
      <c r="D718" s="96"/>
      <c r="E718" s="96" t="s">
        <v>4851</v>
      </c>
    </row>
    <row r="719" spans="1:5" ht="13.2">
      <c r="A719" s="96" t="s">
        <v>5149</v>
      </c>
      <c r="B719" s="96" t="s">
        <v>1016</v>
      </c>
      <c r="C719" s="96" t="s">
        <v>5955</v>
      </c>
      <c r="D719" s="96"/>
      <c r="E719" s="96" t="s">
        <v>2685</v>
      </c>
    </row>
    <row r="720" spans="1:5" ht="13.2">
      <c r="A720" s="96" t="s">
        <v>5149</v>
      </c>
      <c r="B720" s="96" t="s">
        <v>1016</v>
      </c>
      <c r="C720" s="96" t="s">
        <v>2985</v>
      </c>
      <c r="D720" s="96"/>
      <c r="E720" s="96" t="s">
        <v>4851</v>
      </c>
    </row>
    <row r="721" spans="1:5" ht="13.2">
      <c r="A721" s="96" t="s">
        <v>5149</v>
      </c>
      <c r="B721" s="96" t="s">
        <v>5136</v>
      </c>
      <c r="C721" s="96" t="s">
        <v>5956</v>
      </c>
      <c r="D721" s="96"/>
      <c r="E721" s="96" t="s">
        <v>2685</v>
      </c>
    </row>
    <row r="722" spans="1:5" ht="13.2">
      <c r="A722" s="96" t="s">
        <v>5149</v>
      </c>
      <c r="B722" s="96" t="s">
        <v>2389</v>
      </c>
      <c r="C722" s="96" t="s">
        <v>5957</v>
      </c>
      <c r="D722" s="96"/>
      <c r="E722" s="96" t="s">
        <v>2685</v>
      </c>
    </row>
    <row r="723" spans="1:5" ht="13.2">
      <c r="A723" s="96" t="s">
        <v>5149</v>
      </c>
      <c r="B723" s="96" t="s">
        <v>2389</v>
      </c>
      <c r="C723" s="96" t="s">
        <v>5958</v>
      </c>
      <c r="D723" s="96"/>
      <c r="E723" s="96" t="s">
        <v>4851</v>
      </c>
    </row>
    <row r="724" spans="1:5" ht="13.2">
      <c r="A724" s="96" t="s">
        <v>5149</v>
      </c>
      <c r="B724" s="96" t="s">
        <v>2389</v>
      </c>
      <c r="C724" s="96" t="s">
        <v>5959</v>
      </c>
      <c r="D724" s="96"/>
      <c r="E724" s="96" t="s">
        <v>4851</v>
      </c>
    </row>
    <row r="725" spans="1:5" ht="13.2">
      <c r="A725" s="96" t="s">
        <v>5149</v>
      </c>
      <c r="B725" s="96" t="s">
        <v>5193</v>
      </c>
      <c r="C725" s="96" t="s">
        <v>5960</v>
      </c>
      <c r="D725" s="96"/>
      <c r="E725" s="96" t="s">
        <v>4851</v>
      </c>
    </row>
    <row r="726" spans="1:5" ht="13.2">
      <c r="A726" s="96" t="s">
        <v>5149</v>
      </c>
      <c r="B726" s="96" t="s">
        <v>4500</v>
      </c>
      <c r="C726" s="96" t="s">
        <v>5961</v>
      </c>
      <c r="D726" s="96"/>
      <c r="E726" s="96" t="s">
        <v>4851</v>
      </c>
    </row>
    <row r="727" spans="1:5" ht="13.2">
      <c r="A727" s="96" t="s">
        <v>5149</v>
      </c>
      <c r="B727" s="96" t="s">
        <v>4500</v>
      </c>
      <c r="C727" s="96" t="s">
        <v>5962</v>
      </c>
      <c r="D727" s="96"/>
      <c r="E727" s="96" t="s">
        <v>4851</v>
      </c>
    </row>
    <row r="728" spans="1:5" ht="13.2">
      <c r="A728" s="96" t="s">
        <v>5149</v>
      </c>
      <c r="B728" s="96" t="s">
        <v>5247</v>
      </c>
      <c r="C728" s="96" t="s">
        <v>5963</v>
      </c>
      <c r="D728" s="96"/>
      <c r="E728" s="96" t="s">
        <v>4851</v>
      </c>
    </row>
    <row r="729" spans="1:5" ht="13.2">
      <c r="A729" s="96" t="s">
        <v>5149</v>
      </c>
      <c r="B729" s="96" t="s">
        <v>628</v>
      </c>
      <c r="C729" s="96" t="s">
        <v>2995</v>
      </c>
      <c r="D729" s="96"/>
      <c r="E729" s="96" t="s">
        <v>4851</v>
      </c>
    </row>
    <row r="730" spans="1:5" ht="13.2">
      <c r="A730" s="96" t="s">
        <v>5149</v>
      </c>
      <c r="B730" s="96" t="s">
        <v>5236</v>
      </c>
      <c r="C730" s="96" t="s">
        <v>5964</v>
      </c>
      <c r="D730" s="96"/>
      <c r="E730" s="96" t="s">
        <v>2685</v>
      </c>
    </row>
    <row r="731" spans="1:5" ht="13.2">
      <c r="A731" s="96" t="s">
        <v>5149</v>
      </c>
      <c r="B731" s="96" t="s">
        <v>3657</v>
      </c>
      <c r="C731" s="96" t="s">
        <v>5965</v>
      </c>
      <c r="D731" s="96"/>
      <c r="E731" s="96" t="s">
        <v>2685</v>
      </c>
    </row>
    <row r="732" spans="1:5" ht="13.2">
      <c r="A732" s="96" t="s">
        <v>5149</v>
      </c>
      <c r="B732" s="96" t="s">
        <v>3657</v>
      </c>
      <c r="C732" s="96" t="s">
        <v>5966</v>
      </c>
      <c r="D732" s="96"/>
      <c r="E732" s="96" t="s">
        <v>4851</v>
      </c>
    </row>
    <row r="733" spans="1:5" ht="13.2">
      <c r="A733" s="96" t="s">
        <v>5149</v>
      </c>
      <c r="B733" s="96" t="s">
        <v>3657</v>
      </c>
      <c r="C733" s="96" t="s">
        <v>5967</v>
      </c>
      <c r="D733" s="96"/>
      <c r="E733" s="96" t="s">
        <v>4851</v>
      </c>
    </row>
    <row r="734" spans="1:5" ht="13.2">
      <c r="A734" s="96" t="s">
        <v>5149</v>
      </c>
      <c r="B734" s="96" t="s">
        <v>5216</v>
      </c>
      <c r="C734" s="96" t="s">
        <v>5968</v>
      </c>
      <c r="D734" s="96"/>
      <c r="E734" s="96" t="s">
        <v>4851</v>
      </c>
    </row>
    <row r="735" spans="1:5" ht="13.2">
      <c r="A735" s="96" t="s">
        <v>5149</v>
      </c>
      <c r="B735" s="96" t="s">
        <v>5216</v>
      </c>
      <c r="C735" s="96" t="s">
        <v>5969</v>
      </c>
      <c r="D735" s="96"/>
      <c r="E735" s="96" t="s">
        <v>4852</v>
      </c>
    </row>
    <row r="736" spans="1:5" ht="13.2">
      <c r="A736" s="96" t="s">
        <v>5149</v>
      </c>
      <c r="B736" s="96" t="s">
        <v>1434</v>
      </c>
      <c r="C736" s="96" t="s">
        <v>5970</v>
      </c>
      <c r="D736" s="96"/>
      <c r="E736" s="96" t="s">
        <v>2685</v>
      </c>
    </row>
    <row r="737" spans="1:5" ht="13.2">
      <c r="A737" s="96" t="s">
        <v>5149</v>
      </c>
      <c r="B737" s="96" t="s">
        <v>1434</v>
      </c>
      <c r="C737" s="96" t="s">
        <v>5971</v>
      </c>
      <c r="D737" s="96"/>
      <c r="E737" s="96" t="s">
        <v>2685</v>
      </c>
    </row>
    <row r="738" spans="1:5" ht="13.2">
      <c r="A738" s="96" t="s">
        <v>5149</v>
      </c>
      <c r="B738" s="96" t="s">
        <v>1434</v>
      </c>
      <c r="C738" s="96" t="s">
        <v>5972</v>
      </c>
      <c r="D738" s="96"/>
      <c r="E738" s="96" t="s">
        <v>4851</v>
      </c>
    </row>
    <row r="739" spans="1:5" ht="13.2">
      <c r="A739" s="96" t="s">
        <v>5149</v>
      </c>
      <c r="B739" s="96" t="s">
        <v>636</v>
      </c>
      <c r="C739" s="96" t="s">
        <v>638</v>
      </c>
      <c r="D739" s="96"/>
      <c r="E739" s="96" t="s">
        <v>2685</v>
      </c>
    </row>
    <row r="740" spans="1:5" ht="13.2">
      <c r="A740" s="96" t="s">
        <v>5149</v>
      </c>
      <c r="B740" s="96" t="s">
        <v>636</v>
      </c>
      <c r="C740" s="96" t="s">
        <v>5973</v>
      </c>
      <c r="D740" s="96"/>
      <c r="E740" s="96" t="s">
        <v>2685</v>
      </c>
    </row>
    <row r="741" spans="1:5" ht="13.2">
      <c r="A741" s="96" t="s">
        <v>5149</v>
      </c>
      <c r="B741" s="96" t="s">
        <v>313</v>
      </c>
      <c r="C741" s="96" t="s">
        <v>643</v>
      </c>
      <c r="D741" s="96"/>
      <c r="E741" s="96" t="s">
        <v>2685</v>
      </c>
    </row>
    <row r="742" spans="1:5" ht="13.2">
      <c r="A742" s="96" t="s">
        <v>5149</v>
      </c>
      <c r="B742" s="96" t="s">
        <v>1276</v>
      </c>
      <c r="C742" s="96" t="s">
        <v>5974</v>
      </c>
      <c r="D742" s="96"/>
      <c r="E742" s="96" t="s">
        <v>4852</v>
      </c>
    </row>
    <row r="743" spans="1:5" ht="13.2">
      <c r="A743" s="96" t="s">
        <v>5149</v>
      </c>
      <c r="B743" s="96" t="s">
        <v>4042</v>
      </c>
      <c r="C743" s="96" t="s">
        <v>5975</v>
      </c>
      <c r="D743" s="96"/>
      <c r="E743" s="96" t="s">
        <v>2685</v>
      </c>
    </row>
    <row r="744" spans="1:5" ht="13.2">
      <c r="A744" s="96" t="s">
        <v>5149</v>
      </c>
      <c r="B744" s="96" t="s">
        <v>5204</v>
      </c>
      <c r="C744" s="96" t="s">
        <v>5976</v>
      </c>
      <c r="D744" s="96"/>
      <c r="E744" s="96" t="s">
        <v>4852</v>
      </c>
    </row>
    <row r="745" spans="1:5" ht="13.2">
      <c r="A745" s="96" t="s">
        <v>5149</v>
      </c>
      <c r="B745" s="96" t="s">
        <v>5209</v>
      </c>
      <c r="C745" s="96" t="s">
        <v>5977</v>
      </c>
      <c r="D745" s="96"/>
      <c r="E745" s="96" t="s">
        <v>2685</v>
      </c>
    </row>
    <row r="746" spans="1:5" ht="13.2">
      <c r="A746" s="96" t="s">
        <v>5149</v>
      </c>
      <c r="B746" s="96" t="s">
        <v>5209</v>
      </c>
      <c r="C746" s="96" t="s">
        <v>5978</v>
      </c>
      <c r="D746" s="96"/>
      <c r="E746" s="96" t="s">
        <v>4851</v>
      </c>
    </row>
    <row r="747" spans="1:5" ht="13.2">
      <c r="A747" s="96" t="s">
        <v>5149</v>
      </c>
      <c r="B747" s="96" t="s">
        <v>5202</v>
      </c>
      <c r="C747" s="96" t="s">
        <v>5979</v>
      </c>
      <c r="D747" s="96"/>
      <c r="E747" s="96" t="s">
        <v>4851</v>
      </c>
    </row>
    <row r="748" spans="1:5" ht="13.2">
      <c r="A748" s="96" t="s">
        <v>5149</v>
      </c>
      <c r="B748" s="96" t="s">
        <v>5213</v>
      </c>
      <c r="C748" s="96" t="s">
        <v>5980</v>
      </c>
      <c r="D748" s="96"/>
      <c r="E748" s="96" t="s">
        <v>2685</v>
      </c>
    </row>
    <row r="749" spans="1:5" ht="13.2">
      <c r="A749" s="96" t="s">
        <v>5149</v>
      </c>
      <c r="B749" s="96" t="s">
        <v>5153</v>
      </c>
      <c r="C749" s="96" t="s">
        <v>5981</v>
      </c>
      <c r="D749" s="96"/>
      <c r="E749" s="96" t="s">
        <v>4851</v>
      </c>
    </row>
    <row r="750" spans="1:5" ht="13.2">
      <c r="A750" s="96" t="s">
        <v>5149</v>
      </c>
      <c r="B750" s="96" t="s">
        <v>5153</v>
      </c>
      <c r="C750" s="96" t="s">
        <v>5982</v>
      </c>
      <c r="D750" s="96"/>
      <c r="E750" s="96" t="s">
        <v>2685</v>
      </c>
    </row>
    <row r="751" spans="1:5" ht="13.2">
      <c r="A751" s="96" t="s">
        <v>5149</v>
      </c>
      <c r="B751" s="96" t="s">
        <v>5167</v>
      </c>
      <c r="C751" s="96" t="s">
        <v>5983</v>
      </c>
      <c r="D751" s="96"/>
      <c r="E751" s="96" t="s">
        <v>4851</v>
      </c>
    </row>
    <row r="752" spans="1:5" ht="13.2">
      <c r="A752" s="96" t="s">
        <v>5149</v>
      </c>
      <c r="B752" s="96" t="s">
        <v>5179</v>
      </c>
      <c r="C752" s="96" t="s">
        <v>5984</v>
      </c>
      <c r="D752" s="96"/>
      <c r="E752" s="96" t="s">
        <v>4852</v>
      </c>
    </row>
    <row r="753" spans="1:5" ht="13.2">
      <c r="A753" s="96" t="s">
        <v>5149</v>
      </c>
      <c r="B753" s="96" t="s">
        <v>5190</v>
      </c>
      <c r="C753" s="96" t="s">
        <v>5985</v>
      </c>
      <c r="D753" s="96"/>
      <c r="E753" s="96" t="s">
        <v>4851</v>
      </c>
    </row>
    <row r="754" spans="1:5" ht="13.2">
      <c r="A754" s="96" t="s">
        <v>5149</v>
      </c>
      <c r="B754" s="96" t="s">
        <v>926</v>
      </c>
      <c r="C754" s="96" t="s">
        <v>2827</v>
      </c>
      <c r="D754" s="96"/>
      <c r="E754" s="96" t="s">
        <v>4851</v>
      </c>
    </row>
    <row r="755" spans="1:5" ht="13.2">
      <c r="A755" s="96" t="s">
        <v>5149</v>
      </c>
      <c r="B755" s="96" t="s">
        <v>926</v>
      </c>
      <c r="C755" s="96" t="s">
        <v>5986</v>
      </c>
      <c r="D755" s="96"/>
      <c r="E755" s="96" t="s">
        <v>2685</v>
      </c>
    </row>
    <row r="756" spans="1:5" ht="13.2">
      <c r="A756" s="96" t="s">
        <v>5149</v>
      </c>
      <c r="B756" s="96" t="s">
        <v>128</v>
      </c>
      <c r="C756" s="96" t="s">
        <v>132</v>
      </c>
      <c r="D756" s="96"/>
      <c r="E756" s="96" t="s">
        <v>4851</v>
      </c>
    </row>
    <row r="757" spans="1:5" ht="13.2">
      <c r="A757" s="96" t="s">
        <v>5149</v>
      </c>
      <c r="B757" s="96" t="s">
        <v>128</v>
      </c>
      <c r="C757" s="96" t="s">
        <v>129</v>
      </c>
      <c r="D757" s="96"/>
      <c r="E757" s="96" t="s">
        <v>4851</v>
      </c>
    </row>
    <row r="758" spans="1:5" ht="13.2">
      <c r="A758" s="96" t="s">
        <v>5149</v>
      </c>
      <c r="B758" s="96" t="s">
        <v>5241</v>
      </c>
      <c r="C758" s="96" t="s">
        <v>5987</v>
      </c>
      <c r="D758" s="96"/>
      <c r="E758" s="96" t="s">
        <v>2685</v>
      </c>
    </row>
    <row r="759" spans="1:5" ht="13.2">
      <c r="A759" s="96" t="s">
        <v>5149</v>
      </c>
      <c r="B759" s="96" t="s">
        <v>5241</v>
      </c>
      <c r="C759" s="96" t="s">
        <v>5988</v>
      </c>
      <c r="D759" s="96"/>
      <c r="E759" s="96" t="s">
        <v>4851</v>
      </c>
    </row>
    <row r="760" spans="1:5" ht="13.2">
      <c r="A760" s="96" t="s">
        <v>5149</v>
      </c>
      <c r="B760" s="96" t="s">
        <v>475</v>
      </c>
      <c r="C760" s="96" t="s">
        <v>5989</v>
      </c>
      <c r="D760" s="96"/>
      <c r="E760" s="96" t="s">
        <v>4851</v>
      </c>
    </row>
    <row r="761" spans="1:5" ht="13.2">
      <c r="A761" s="96" t="s">
        <v>5149</v>
      </c>
      <c r="B761" s="96" t="s">
        <v>5176</v>
      </c>
      <c r="C761" s="96" t="s">
        <v>5990</v>
      </c>
      <c r="D761" s="96"/>
      <c r="E761" s="96" t="s">
        <v>4852</v>
      </c>
    </row>
    <row r="762" spans="1:5" ht="13.2">
      <c r="A762" s="96" t="s">
        <v>5149</v>
      </c>
      <c r="B762" s="96" t="s">
        <v>1589</v>
      </c>
      <c r="C762" s="96" t="s">
        <v>5991</v>
      </c>
      <c r="D762" s="96"/>
      <c r="E762" s="96" t="s">
        <v>2685</v>
      </c>
    </row>
    <row r="763" spans="1:5" ht="13.2">
      <c r="A763" s="96" t="s">
        <v>5149</v>
      </c>
      <c r="B763" s="96" t="s">
        <v>1589</v>
      </c>
      <c r="C763" s="96" t="s">
        <v>5992</v>
      </c>
      <c r="D763" s="96"/>
      <c r="E763" s="96" t="s">
        <v>2685</v>
      </c>
    </row>
    <row r="764" spans="1:5" ht="13.2">
      <c r="A764" s="96" t="s">
        <v>5149</v>
      </c>
      <c r="B764" s="96" t="s">
        <v>1589</v>
      </c>
      <c r="C764" s="96" t="s">
        <v>306</v>
      </c>
      <c r="D764" s="96"/>
      <c r="E764" s="96" t="s">
        <v>4852</v>
      </c>
    </row>
    <row r="765" spans="1:5" ht="13.2">
      <c r="A765" s="96" t="s">
        <v>5149</v>
      </c>
      <c r="B765" s="96" t="s">
        <v>5168</v>
      </c>
      <c r="C765" s="96" t="s">
        <v>5993</v>
      </c>
      <c r="D765" s="96"/>
      <c r="E765" s="96" t="s">
        <v>4852</v>
      </c>
    </row>
    <row r="766" spans="1:5" ht="13.2">
      <c r="A766" s="96" t="s">
        <v>5149</v>
      </c>
      <c r="B766" s="96" t="s">
        <v>376</v>
      </c>
      <c r="C766" s="96" t="s">
        <v>377</v>
      </c>
      <c r="D766" s="96"/>
      <c r="E766" s="96" t="s">
        <v>4851</v>
      </c>
    </row>
    <row r="767" spans="1:5" ht="13.2">
      <c r="A767" s="96" t="s">
        <v>5149</v>
      </c>
      <c r="B767" s="96" t="s">
        <v>678</v>
      </c>
      <c r="C767" s="96" t="s">
        <v>3094</v>
      </c>
      <c r="D767" s="96"/>
      <c r="E767" s="96" t="s">
        <v>4852</v>
      </c>
    </row>
    <row r="768" spans="1:5" ht="13.2">
      <c r="A768" s="96" t="s">
        <v>5149</v>
      </c>
      <c r="B768" s="96" t="s">
        <v>678</v>
      </c>
      <c r="C768" s="96" t="s">
        <v>5994</v>
      </c>
      <c r="D768" s="96"/>
      <c r="E768" s="96" t="s">
        <v>2685</v>
      </c>
    </row>
    <row r="769" spans="1:5" ht="13.2">
      <c r="A769" s="96" t="s">
        <v>5149</v>
      </c>
      <c r="B769" s="96" t="s">
        <v>5203</v>
      </c>
      <c r="C769" s="96" t="s">
        <v>5995</v>
      </c>
      <c r="D769" s="96"/>
      <c r="E769" s="96" t="s">
        <v>4851</v>
      </c>
    </row>
    <row r="770" spans="1:5" ht="13.2">
      <c r="A770" s="96" t="s">
        <v>5149</v>
      </c>
      <c r="B770" s="96" t="s">
        <v>5203</v>
      </c>
      <c r="C770" s="96" t="s">
        <v>5996</v>
      </c>
      <c r="D770" s="96"/>
      <c r="E770" s="96" t="s">
        <v>4851</v>
      </c>
    </row>
    <row r="771" spans="1:5" ht="13.2">
      <c r="A771" s="96" t="s">
        <v>5149</v>
      </c>
      <c r="B771" s="96" t="s">
        <v>5203</v>
      </c>
      <c r="C771" s="96" t="s">
        <v>5997</v>
      </c>
      <c r="D771" s="96"/>
      <c r="E771" s="96" t="s">
        <v>2685</v>
      </c>
    </row>
    <row r="772" spans="1:5" ht="13.2">
      <c r="A772" s="96" t="s">
        <v>5149</v>
      </c>
      <c r="B772" s="96" t="s">
        <v>5258</v>
      </c>
      <c r="C772" s="96" t="s">
        <v>5998</v>
      </c>
      <c r="D772" s="96"/>
      <c r="E772" s="96" t="s">
        <v>2685</v>
      </c>
    </row>
    <row r="773" spans="1:5" ht="13.2">
      <c r="A773" s="96" t="s">
        <v>5149</v>
      </c>
      <c r="B773" s="96" t="s">
        <v>3575</v>
      </c>
      <c r="C773" s="96" t="s">
        <v>5999</v>
      </c>
      <c r="D773" s="96"/>
      <c r="E773" s="96" t="s">
        <v>4851</v>
      </c>
    </row>
    <row r="774" spans="1:5" ht="13.2">
      <c r="A774" s="96" t="s">
        <v>5149</v>
      </c>
      <c r="B774" s="96" t="s">
        <v>1423</v>
      </c>
      <c r="C774" s="96" t="s">
        <v>6000</v>
      </c>
      <c r="D774" s="96"/>
      <c r="E774" s="96" t="s">
        <v>2685</v>
      </c>
    </row>
    <row r="775" spans="1:5" ht="13.2">
      <c r="A775" s="96" t="s">
        <v>5149</v>
      </c>
      <c r="B775" s="96" t="s">
        <v>1674</v>
      </c>
      <c r="C775" s="96" t="s">
        <v>1675</v>
      </c>
      <c r="D775" s="96"/>
      <c r="E775" s="96" t="s">
        <v>4851</v>
      </c>
    </row>
    <row r="776" spans="1:5" ht="13.2">
      <c r="A776" s="96" t="s">
        <v>5149</v>
      </c>
      <c r="B776" s="96" t="s">
        <v>434</v>
      </c>
      <c r="C776" s="96" t="s">
        <v>6001</v>
      </c>
      <c r="D776" s="96"/>
      <c r="E776" s="96" t="s">
        <v>2685</v>
      </c>
    </row>
    <row r="777" spans="1:5" ht="13.2">
      <c r="A777" s="96" t="s">
        <v>5149</v>
      </c>
      <c r="B777" s="96" t="s">
        <v>5208</v>
      </c>
      <c r="C777" s="96" t="s">
        <v>542</v>
      </c>
      <c r="D777" s="96"/>
      <c r="E777" s="96" t="s">
        <v>4852</v>
      </c>
    </row>
    <row r="778" spans="1:5" ht="13.2">
      <c r="A778" s="96" t="s">
        <v>5149</v>
      </c>
      <c r="B778" s="96" t="s">
        <v>5230</v>
      </c>
      <c r="C778" s="96" t="s">
        <v>6002</v>
      </c>
      <c r="D778" s="96"/>
      <c r="E778" s="96" t="s">
        <v>4851</v>
      </c>
    </row>
    <row r="779" spans="1:5" ht="13.2">
      <c r="A779" s="96" t="s">
        <v>5149</v>
      </c>
      <c r="B779" s="96" t="s">
        <v>5207</v>
      </c>
      <c r="C779" s="96" t="s">
        <v>6003</v>
      </c>
      <c r="D779" s="96"/>
      <c r="E779" s="96" t="s">
        <v>4851</v>
      </c>
    </row>
    <row r="780" spans="1:5" ht="13.2">
      <c r="A780" s="96" t="s">
        <v>5149</v>
      </c>
      <c r="B780" s="96" t="s">
        <v>969</v>
      </c>
      <c r="C780" s="96" t="s">
        <v>6004</v>
      </c>
      <c r="D780" s="96"/>
      <c r="E780" s="96" t="s">
        <v>4851</v>
      </c>
    </row>
    <row r="781" spans="1:5" ht="13.2">
      <c r="A781" s="96" t="s">
        <v>5149</v>
      </c>
      <c r="B781" s="96" t="s">
        <v>1253</v>
      </c>
      <c r="C781" s="96" t="s">
        <v>6005</v>
      </c>
      <c r="D781" s="96"/>
      <c r="E781" s="96" t="s">
        <v>2685</v>
      </c>
    </row>
    <row r="782" spans="1:5" ht="13.2">
      <c r="A782" s="96" t="s">
        <v>5149</v>
      </c>
      <c r="B782" s="96" t="s">
        <v>5231</v>
      </c>
      <c r="C782" s="96" t="s">
        <v>6006</v>
      </c>
      <c r="D782" s="96"/>
      <c r="E782" s="96" t="s">
        <v>2685</v>
      </c>
    </row>
    <row r="783" spans="1:5" ht="13.2">
      <c r="A783" s="96" t="s">
        <v>5149</v>
      </c>
      <c r="B783" s="96" t="s">
        <v>6007</v>
      </c>
      <c r="C783" s="96" t="s">
        <v>6008</v>
      </c>
      <c r="D783" s="96"/>
      <c r="E783" s="96" t="s">
        <v>4851</v>
      </c>
    </row>
    <row r="784" spans="1:5" ht="13.2">
      <c r="A784" s="96" t="s">
        <v>5149</v>
      </c>
      <c r="B784" s="96" t="s">
        <v>33</v>
      </c>
      <c r="C784" s="96" t="s">
        <v>6009</v>
      </c>
      <c r="D784" s="96"/>
      <c r="E784" s="96" t="s">
        <v>4852</v>
      </c>
    </row>
    <row r="785" spans="1:5" ht="13.2">
      <c r="A785" s="96" t="s">
        <v>5149</v>
      </c>
      <c r="B785" s="96" t="s">
        <v>33</v>
      </c>
      <c r="C785" s="96" t="s">
        <v>6010</v>
      </c>
      <c r="D785" s="96"/>
      <c r="E785" s="96" t="s">
        <v>2685</v>
      </c>
    </row>
    <row r="786" spans="1:5" ht="13.2">
      <c r="A786" s="96" t="s">
        <v>5149</v>
      </c>
      <c r="B786" s="96" t="s">
        <v>5204</v>
      </c>
      <c r="C786" s="96" t="s">
        <v>6011</v>
      </c>
      <c r="D786" s="96"/>
      <c r="E786" s="96" t="s">
        <v>4852</v>
      </c>
    </row>
    <row r="787" spans="1:5" ht="13.2">
      <c r="A787" s="96" t="s">
        <v>5149</v>
      </c>
      <c r="B787" s="96" t="s">
        <v>5212</v>
      </c>
      <c r="C787" s="96" t="s">
        <v>6012</v>
      </c>
      <c r="D787" s="96"/>
      <c r="E787" s="96" t="s">
        <v>4851</v>
      </c>
    </row>
    <row r="788" spans="1:5" ht="13.2">
      <c r="A788" s="96" t="s">
        <v>5149</v>
      </c>
      <c r="B788" s="96" t="s">
        <v>5225</v>
      </c>
      <c r="C788" s="96" t="s">
        <v>6013</v>
      </c>
      <c r="D788" s="96"/>
      <c r="E788" s="96" t="s">
        <v>2685</v>
      </c>
    </row>
    <row r="789" spans="1:5" ht="13.2">
      <c r="A789" s="96" t="s">
        <v>5149</v>
      </c>
      <c r="B789" s="96" t="s">
        <v>5225</v>
      </c>
      <c r="C789" s="96" t="s">
        <v>6014</v>
      </c>
      <c r="D789" s="96"/>
      <c r="E789" s="96" t="s">
        <v>2685</v>
      </c>
    </row>
    <row r="790" spans="1:5" ht="13.2">
      <c r="A790" s="96" t="s">
        <v>5149</v>
      </c>
      <c r="B790" s="96" t="s">
        <v>5195</v>
      </c>
      <c r="C790" s="96" t="s">
        <v>6015</v>
      </c>
      <c r="D790" s="96"/>
      <c r="E790" s="96" t="s">
        <v>2685</v>
      </c>
    </row>
    <row r="791" spans="1:5" ht="13.2">
      <c r="A791" s="96" t="s">
        <v>5149</v>
      </c>
      <c r="B791" s="96" t="s">
        <v>5259</v>
      </c>
      <c r="C791" s="96" t="s">
        <v>6016</v>
      </c>
      <c r="D791" s="96"/>
      <c r="E791" s="96" t="s">
        <v>2685</v>
      </c>
    </row>
    <row r="792" spans="1:5" ht="13.2">
      <c r="A792" s="96" t="s">
        <v>5149</v>
      </c>
      <c r="B792" s="96" t="s">
        <v>1091</v>
      </c>
      <c r="C792" s="96" t="s">
        <v>1351</v>
      </c>
      <c r="D792" s="96"/>
      <c r="E792" s="96" t="s">
        <v>4852</v>
      </c>
    </row>
    <row r="793" spans="1:5" ht="13.2">
      <c r="A793" s="96" t="s">
        <v>5149</v>
      </c>
      <c r="B793" s="96" t="s">
        <v>5155</v>
      </c>
      <c r="C793" s="96" t="s">
        <v>6017</v>
      </c>
      <c r="D793" s="96"/>
      <c r="E793" s="96" t="s">
        <v>2685</v>
      </c>
    </row>
    <row r="794" spans="1:5" ht="13.2">
      <c r="A794" s="96" t="s">
        <v>5149</v>
      </c>
      <c r="B794" s="96" t="s">
        <v>1246</v>
      </c>
      <c r="C794" s="96" t="s">
        <v>6018</v>
      </c>
      <c r="D794" s="96"/>
      <c r="E794" s="96" t="s">
        <v>4852</v>
      </c>
    </row>
    <row r="795" spans="1:5" ht="13.2">
      <c r="A795" s="96" t="s">
        <v>5149</v>
      </c>
      <c r="B795" s="96" t="s">
        <v>5250</v>
      </c>
      <c r="C795" s="96" t="s">
        <v>6019</v>
      </c>
      <c r="D795" s="96"/>
      <c r="E795" s="96" t="s">
        <v>2685</v>
      </c>
    </row>
    <row r="796" spans="1:5" ht="13.2">
      <c r="A796" s="96" t="s">
        <v>5149</v>
      </c>
      <c r="B796" s="96" t="s">
        <v>5250</v>
      </c>
      <c r="C796" s="96" t="s">
        <v>6020</v>
      </c>
      <c r="D796" s="96"/>
      <c r="E796" s="96" t="s">
        <v>4851</v>
      </c>
    </row>
    <row r="797" spans="1:5" ht="13.2">
      <c r="A797" s="96" t="s">
        <v>5149</v>
      </c>
      <c r="B797" s="96" t="s">
        <v>5246</v>
      </c>
      <c r="C797" s="96" t="s">
        <v>6021</v>
      </c>
      <c r="D797" s="96"/>
      <c r="E797" s="96" t="s">
        <v>2685</v>
      </c>
    </row>
    <row r="798" spans="1:5" ht="13.2">
      <c r="A798" s="96" t="s">
        <v>5149</v>
      </c>
      <c r="B798" s="96" t="s">
        <v>5246</v>
      </c>
      <c r="C798" s="96" t="s">
        <v>6022</v>
      </c>
      <c r="D798" s="96"/>
      <c r="E798" s="96" t="s">
        <v>2685</v>
      </c>
    </row>
    <row r="799" spans="1:5" ht="13.2">
      <c r="A799" s="96" t="s">
        <v>5149</v>
      </c>
      <c r="B799" s="96" t="s">
        <v>5246</v>
      </c>
      <c r="C799" s="96" t="s">
        <v>6023</v>
      </c>
      <c r="D799" s="96"/>
      <c r="E799" s="96" t="s">
        <v>4851</v>
      </c>
    </row>
    <row r="800" spans="1:5" ht="13.2">
      <c r="A800" s="96" t="s">
        <v>5149</v>
      </c>
      <c r="B800" s="96" t="s">
        <v>5210</v>
      </c>
      <c r="C800" s="96" t="s">
        <v>6024</v>
      </c>
      <c r="D800" s="96"/>
      <c r="E800" s="96" t="s">
        <v>4851</v>
      </c>
    </row>
    <row r="801" spans="1:5" ht="13.2">
      <c r="A801" s="96" t="s">
        <v>5149</v>
      </c>
      <c r="B801" s="96" t="s">
        <v>5210</v>
      </c>
      <c r="C801" s="96" t="s">
        <v>6025</v>
      </c>
      <c r="D801" s="96"/>
      <c r="E801" s="96" t="s">
        <v>2685</v>
      </c>
    </row>
    <row r="802" spans="1:5" ht="13.2">
      <c r="A802" s="96" t="s">
        <v>5149</v>
      </c>
      <c r="B802" s="96" t="s">
        <v>5245</v>
      </c>
      <c r="C802" s="96" t="s">
        <v>6026</v>
      </c>
      <c r="D802" s="96"/>
      <c r="E802" s="96" t="s">
        <v>4851</v>
      </c>
    </row>
    <row r="803" spans="1:5" ht="13.2">
      <c r="A803" s="96" t="s">
        <v>5149</v>
      </c>
      <c r="B803" s="96" t="s">
        <v>5242</v>
      </c>
      <c r="C803" s="96" t="s">
        <v>6027</v>
      </c>
      <c r="D803" s="96"/>
      <c r="E803" s="96" t="s">
        <v>4851</v>
      </c>
    </row>
    <row r="804" spans="1:5" ht="13.2">
      <c r="A804" s="96" t="s">
        <v>5149</v>
      </c>
      <c r="B804" s="96" t="s">
        <v>1513</v>
      </c>
      <c r="C804" s="96" t="s">
        <v>6028</v>
      </c>
      <c r="D804" s="96"/>
      <c r="E804" s="96" t="s">
        <v>4851</v>
      </c>
    </row>
    <row r="805" spans="1:5" ht="13.2">
      <c r="A805" s="96" t="s">
        <v>5149</v>
      </c>
      <c r="B805" s="96" t="s">
        <v>370</v>
      </c>
      <c r="C805" s="96" t="s">
        <v>6029</v>
      </c>
      <c r="D805" s="96"/>
      <c r="E805" s="96" t="s">
        <v>4851</v>
      </c>
    </row>
    <row r="806" spans="1:5" ht="13.2">
      <c r="A806" s="96" t="s">
        <v>5149</v>
      </c>
      <c r="B806" s="96" t="s">
        <v>5244</v>
      </c>
      <c r="C806" s="96" t="s">
        <v>6030</v>
      </c>
      <c r="D806" s="96"/>
      <c r="E806" s="96" t="s">
        <v>2685</v>
      </c>
    </row>
    <row r="807" spans="1:5" ht="13.2">
      <c r="A807" s="96" t="s">
        <v>5149</v>
      </c>
      <c r="B807" s="96" t="s">
        <v>2042</v>
      </c>
      <c r="C807" s="96" t="s">
        <v>6031</v>
      </c>
      <c r="D807" s="96"/>
      <c r="E807" s="96" t="s">
        <v>4851</v>
      </c>
    </row>
    <row r="808" spans="1:5" ht="13.2">
      <c r="A808" s="96" t="s">
        <v>5149</v>
      </c>
      <c r="B808" s="96" t="s">
        <v>5160</v>
      </c>
      <c r="C808" s="96" t="s">
        <v>6032</v>
      </c>
      <c r="D808" s="96"/>
      <c r="E808" s="96" t="s">
        <v>2685</v>
      </c>
    </row>
    <row r="809" spans="1:5" ht="13.2">
      <c r="A809" s="96" t="s">
        <v>5149</v>
      </c>
      <c r="B809" s="96" t="s">
        <v>5160</v>
      </c>
      <c r="C809" s="96" t="s">
        <v>6033</v>
      </c>
      <c r="D809" s="96"/>
      <c r="E809" s="96" t="s">
        <v>2685</v>
      </c>
    </row>
    <row r="810" spans="1:5" ht="13.2">
      <c r="A810" s="96" t="s">
        <v>5149</v>
      </c>
      <c r="B810" s="96" t="s">
        <v>5160</v>
      </c>
      <c r="C810" s="96" t="s">
        <v>6034</v>
      </c>
      <c r="D810" s="96"/>
      <c r="E810" s="96" t="s">
        <v>4851</v>
      </c>
    </row>
    <row r="811" spans="1:5" ht="13.2">
      <c r="A811" s="96" t="s">
        <v>5149</v>
      </c>
      <c r="B811" s="96" t="s">
        <v>5160</v>
      </c>
      <c r="C811" s="96" t="s">
        <v>6035</v>
      </c>
      <c r="D811" s="96"/>
      <c r="E811" s="96" t="s">
        <v>4851</v>
      </c>
    </row>
    <row r="812" spans="1:5" ht="13.2">
      <c r="A812" s="96" t="s">
        <v>5149</v>
      </c>
      <c r="B812" s="96" t="s">
        <v>834</v>
      </c>
      <c r="C812" s="96" t="s">
        <v>835</v>
      </c>
      <c r="D812" s="96"/>
      <c r="E812" s="96" t="s">
        <v>2685</v>
      </c>
    </row>
    <row r="813" spans="1:5" ht="13.2">
      <c r="A813" s="96" t="s">
        <v>5149</v>
      </c>
      <c r="B813" s="96" t="s">
        <v>1149</v>
      </c>
      <c r="C813" s="96" t="s">
        <v>6036</v>
      </c>
      <c r="D813" s="96"/>
      <c r="E813" s="96" t="s">
        <v>2685</v>
      </c>
    </row>
    <row r="814" spans="1:5" ht="13.2">
      <c r="A814" s="96" t="s">
        <v>5149</v>
      </c>
      <c r="B814" s="96" t="s">
        <v>1149</v>
      </c>
      <c r="C814" s="96" t="s">
        <v>6037</v>
      </c>
      <c r="D814" s="96"/>
      <c r="E814" s="96" t="s">
        <v>4852</v>
      </c>
    </row>
    <row r="815" spans="1:5" ht="13.2">
      <c r="A815" s="96" t="s">
        <v>5149</v>
      </c>
      <c r="B815" s="96" t="s">
        <v>354</v>
      </c>
      <c r="C815" s="96" t="s">
        <v>1431</v>
      </c>
      <c r="D815" s="96"/>
      <c r="E815" s="96" t="s">
        <v>4852</v>
      </c>
    </row>
    <row r="816" spans="1:5" ht="13.2">
      <c r="A816" s="96" t="s">
        <v>5149</v>
      </c>
      <c r="B816" s="96" t="s">
        <v>1657</v>
      </c>
      <c r="C816" s="96" t="s">
        <v>6038</v>
      </c>
      <c r="D816" s="96"/>
      <c r="E816" s="96" t="s">
        <v>2685</v>
      </c>
    </row>
    <row r="817" spans="1:5" ht="13.2">
      <c r="A817" s="96" t="s">
        <v>5149</v>
      </c>
      <c r="B817" s="96" t="s">
        <v>3644</v>
      </c>
      <c r="C817" s="96" t="s">
        <v>3236</v>
      </c>
      <c r="D817" s="96"/>
      <c r="E817" s="96" t="s">
        <v>4852</v>
      </c>
    </row>
    <row r="818" spans="1:5" ht="13.2">
      <c r="A818" s="96" t="s">
        <v>5149</v>
      </c>
      <c r="B818" s="96" t="s">
        <v>5196</v>
      </c>
      <c r="C818" s="96" t="s">
        <v>6039</v>
      </c>
      <c r="D818" s="96"/>
      <c r="E818" s="96" t="s">
        <v>4851</v>
      </c>
    </row>
    <row r="819" spans="1:5" ht="13.2">
      <c r="A819" s="96" t="s">
        <v>5149</v>
      </c>
      <c r="B819" s="96" t="s">
        <v>5235</v>
      </c>
      <c r="C819" s="96" t="s">
        <v>6040</v>
      </c>
      <c r="D819" s="96"/>
      <c r="E819" s="96" t="s">
        <v>2685</v>
      </c>
    </row>
    <row r="820" spans="1:5" ht="13.2">
      <c r="A820" s="96" t="s">
        <v>5149</v>
      </c>
      <c r="B820" s="96" t="s">
        <v>5239</v>
      </c>
      <c r="C820" s="96" t="s">
        <v>6041</v>
      </c>
      <c r="D820" s="96"/>
      <c r="E820" s="96" t="s">
        <v>4851</v>
      </c>
    </row>
    <row r="821" spans="1:5" ht="13.2">
      <c r="A821" s="96" t="s">
        <v>5149</v>
      </c>
      <c r="B821" s="96" t="s">
        <v>5192</v>
      </c>
      <c r="C821" s="96" t="s">
        <v>6042</v>
      </c>
      <c r="D821" s="96"/>
      <c r="E821" s="96" t="s">
        <v>2685</v>
      </c>
    </row>
    <row r="822" spans="1:5" ht="13.2">
      <c r="A822" s="96" t="s">
        <v>5149</v>
      </c>
      <c r="B822" s="96" t="s">
        <v>5253</v>
      </c>
      <c r="C822" s="96" t="s">
        <v>3247</v>
      </c>
      <c r="D822" s="96"/>
      <c r="E822" s="96" t="s">
        <v>4851</v>
      </c>
    </row>
    <row r="823" spans="1:5" ht="13.2">
      <c r="A823" s="96" t="s">
        <v>5149</v>
      </c>
      <c r="B823" s="96" t="s">
        <v>5251</v>
      </c>
      <c r="C823" s="96" t="s">
        <v>6043</v>
      </c>
      <c r="D823" s="96"/>
      <c r="E823" s="96" t="s">
        <v>4851</v>
      </c>
    </row>
    <row r="824" spans="1:5" ht="13.2">
      <c r="A824" s="96" t="s">
        <v>5149</v>
      </c>
      <c r="B824" s="96" t="s">
        <v>581</v>
      </c>
      <c r="C824" s="96" t="s">
        <v>6044</v>
      </c>
      <c r="D824" s="96"/>
      <c r="E824" s="96" t="s">
        <v>4852</v>
      </c>
    </row>
    <row r="825" spans="1:5" ht="13.2">
      <c r="A825" s="96" t="s">
        <v>5149</v>
      </c>
      <c r="B825" s="96" t="s">
        <v>5182</v>
      </c>
      <c r="C825" s="96" t="s">
        <v>6045</v>
      </c>
      <c r="D825" s="96"/>
      <c r="E825" s="96" t="s">
        <v>4851</v>
      </c>
    </row>
    <row r="826" spans="1:5" ht="13.2">
      <c r="A826" s="96" t="s">
        <v>5149</v>
      </c>
      <c r="B826" s="96" t="s">
        <v>5182</v>
      </c>
      <c r="C826" s="96" t="s">
        <v>6046</v>
      </c>
      <c r="D826" s="96"/>
      <c r="E826" s="96" t="s">
        <v>4851</v>
      </c>
    </row>
    <row r="827" spans="1:5" ht="13.2">
      <c r="A827" s="96" t="s">
        <v>5149</v>
      </c>
      <c r="B827" s="96" t="s">
        <v>3611</v>
      </c>
      <c r="C827" s="96" t="s">
        <v>6047</v>
      </c>
      <c r="D827" s="96"/>
      <c r="E827" s="96" t="s">
        <v>4852</v>
      </c>
    </row>
    <row r="828" spans="1:5" ht="13.2">
      <c r="A828" s="96" t="s">
        <v>5149</v>
      </c>
      <c r="B828" s="96" t="s">
        <v>4910</v>
      </c>
      <c r="C828" s="96" t="s">
        <v>6048</v>
      </c>
      <c r="D828" s="96"/>
      <c r="E828" s="96" t="s">
        <v>2685</v>
      </c>
    </row>
    <row r="829" spans="1:5" ht="13.2">
      <c r="A829" s="96" t="s">
        <v>5149</v>
      </c>
      <c r="B829" s="96" t="s">
        <v>5152</v>
      </c>
      <c r="C829" s="96" t="s">
        <v>6049</v>
      </c>
      <c r="D829" s="96"/>
      <c r="E829" s="96" t="s">
        <v>4851</v>
      </c>
    </row>
    <row r="830" spans="1:5" ht="13.2">
      <c r="A830" s="96" t="s">
        <v>5149</v>
      </c>
      <c r="B830" s="96" t="s">
        <v>1482</v>
      </c>
      <c r="C830" s="96" t="s">
        <v>1483</v>
      </c>
      <c r="D830" s="96"/>
      <c r="E830" s="96" t="s">
        <v>4851</v>
      </c>
    </row>
    <row r="831" spans="1:5" ht="13.2">
      <c r="A831" s="96" t="s">
        <v>5149</v>
      </c>
      <c r="B831" s="96" t="s">
        <v>220</v>
      </c>
      <c r="C831" s="96" t="s">
        <v>221</v>
      </c>
      <c r="D831" s="96"/>
      <c r="E831" s="96" t="s">
        <v>4852</v>
      </c>
    </row>
    <row r="832" spans="1:5" ht="13.2">
      <c r="A832" s="96" t="s">
        <v>5149</v>
      </c>
      <c r="B832" s="96" t="s">
        <v>1146</v>
      </c>
      <c r="C832" s="96" t="s">
        <v>2786</v>
      </c>
      <c r="D832" s="96"/>
      <c r="E832" s="96" t="s">
        <v>4851</v>
      </c>
    </row>
    <row r="833" spans="1:5" ht="13.2">
      <c r="A833" s="96" t="s">
        <v>5149</v>
      </c>
      <c r="B833" s="96" t="s">
        <v>255</v>
      </c>
      <c r="C833" s="96" t="s">
        <v>6050</v>
      </c>
      <c r="D833" s="96"/>
      <c r="E833" s="96" t="s">
        <v>2685</v>
      </c>
    </row>
    <row r="834" spans="1:5" ht="13.2">
      <c r="A834" s="96" t="s">
        <v>5149</v>
      </c>
      <c r="B834" s="96" t="s">
        <v>1664</v>
      </c>
      <c r="C834" s="96" t="s">
        <v>6051</v>
      </c>
      <c r="D834" s="96"/>
      <c r="E834" s="96" t="s">
        <v>4852</v>
      </c>
    </row>
    <row r="835" spans="1:5" ht="13.2">
      <c r="A835" s="96" t="s">
        <v>5149</v>
      </c>
      <c r="B835" s="96" t="s">
        <v>141</v>
      </c>
      <c r="C835" s="96" t="s">
        <v>142</v>
      </c>
      <c r="D835" s="96"/>
      <c r="E835" s="96" t="s">
        <v>2685</v>
      </c>
    </row>
    <row r="836" spans="1:5" ht="13.2">
      <c r="A836" s="96" t="s">
        <v>5149</v>
      </c>
      <c r="B836" s="96" t="s">
        <v>5186</v>
      </c>
      <c r="C836" s="96" t="s">
        <v>6052</v>
      </c>
      <c r="D836" s="96"/>
      <c r="E836" s="96" t="s">
        <v>4851</v>
      </c>
    </row>
    <row r="837" spans="1:5" ht="13.2">
      <c r="A837" s="96" t="s">
        <v>5149</v>
      </c>
      <c r="B837" s="96" t="s">
        <v>5234</v>
      </c>
      <c r="C837" s="96" t="s">
        <v>6053</v>
      </c>
      <c r="D837" s="96"/>
      <c r="E837" s="96" t="s">
        <v>2685</v>
      </c>
    </row>
    <row r="838" spans="1:5" ht="13.2">
      <c r="A838" s="96" t="s">
        <v>5149</v>
      </c>
      <c r="B838" s="96" t="s">
        <v>5234</v>
      </c>
      <c r="C838" s="96" t="s">
        <v>6054</v>
      </c>
      <c r="D838" s="96"/>
      <c r="E838" s="96" t="s">
        <v>4852</v>
      </c>
    </row>
    <row r="839" spans="1:5" ht="13.2">
      <c r="A839" s="96" t="s">
        <v>5149</v>
      </c>
      <c r="B839" s="96" t="s">
        <v>1327</v>
      </c>
      <c r="C839" s="96" t="s">
        <v>1328</v>
      </c>
      <c r="D839" s="96"/>
      <c r="E839" s="96" t="s">
        <v>2685</v>
      </c>
    </row>
    <row r="840" spans="1:5" ht="13.2">
      <c r="A840" s="96" t="s">
        <v>5149</v>
      </c>
      <c r="B840" s="96" t="s">
        <v>1327</v>
      </c>
      <c r="C840" s="96" t="s">
        <v>6055</v>
      </c>
      <c r="D840" s="96"/>
      <c r="E840" s="96" t="s">
        <v>4852</v>
      </c>
    </row>
    <row r="841" spans="1:5" ht="13.2">
      <c r="A841" s="96" t="s">
        <v>5149</v>
      </c>
      <c r="B841" s="96" t="s">
        <v>5205</v>
      </c>
      <c r="C841" s="96" t="s">
        <v>6056</v>
      </c>
      <c r="D841" s="96"/>
      <c r="E841" s="96" t="s">
        <v>2685</v>
      </c>
    </row>
    <row r="842" spans="1:5" ht="13.2">
      <c r="A842" s="96" t="s">
        <v>5149</v>
      </c>
      <c r="B842" s="96" t="s">
        <v>5205</v>
      </c>
      <c r="C842" s="96" t="s">
        <v>6057</v>
      </c>
      <c r="D842" s="96"/>
      <c r="E842" s="96" t="s">
        <v>2685</v>
      </c>
    </row>
    <row r="843" spans="1:5" ht="13.2">
      <c r="A843" s="96" t="s">
        <v>5149</v>
      </c>
      <c r="B843" s="96" t="s">
        <v>5205</v>
      </c>
      <c r="C843" s="96" t="s">
        <v>6058</v>
      </c>
      <c r="D843" s="96"/>
      <c r="E843" s="96" t="s">
        <v>2685</v>
      </c>
    </row>
    <row r="844" spans="1:5" ht="13.2">
      <c r="A844" s="96" t="s">
        <v>5149</v>
      </c>
      <c r="B844" s="96" t="s">
        <v>5156</v>
      </c>
      <c r="C844" s="96" t="s">
        <v>6059</v>
      </c>
      <c r="D844" s="96"/>
      <c r="E844" s="96" t="s">
        <v>2685</v>
      </c>
    </row>
    <row r="845" spans="1:5" ht="13.2">
      <c r="A845" s="96" t="s">
        <v>5149</v>
      </c>
      <c r="B845" s="96" t="s">
        <v>1314</v>
      </c>
      <c r="C845" s="96" t="s">
        <v>6060</v>
      </c>
      <c r="D845" s="96"/>
      <c r="E845" s="96" t="s">
        <v>4851</v>
      </c>
    </row>
    <row r="846" spans="1:5" ht="13.2">
      <c r="A846" s="96" t="s">
        <v>5149</v>
      </c>
      <c r="B846" s="96" t="s">
        <v>1314</v>
      </c>
      <c r="C846" s="96" t="s">
        <v>6061</v>
      </c>
      <c r="D846" s="96"/>
      <c r="E846" s="96" t="s">
        <v>4851</v>
      </c>
    </row>
    <row r="847" spans="1:5" ht="13.2">
      <c r="A847" s="96" t="s">
        <v>5149</v>
      </c>
      <c r="B847" s="96" t="s">
        <v>5178</v>
      </c>
      <c r="C847" s="96" t="s">
        <v>6062</v>
      </c>
      <c r="D847" s="96"/>
      <c r="E847" s="96" t="s">
        <v>2685</v>
      </c>
    </row>
    <row r="848" spans="1:5" ht="13.2">
      <c r="A848" s="96" t="s">
        <v>5149</v>
      </c>
      <c r="B848" s="96" t="s">
        <v>5178</v>
      </c>
      <c r="C848" s="96" t="s">
        <v>6063</v>
      </c>
      <c r="D848" s="96"/>
      <c r="E848" s="96" t="s">
        <v>2685</v>
      </c>
    </row>
    <row r="849" spans="1:5" ht="13.2">
      <c r="A849" s="96" t="s">
        <v>5149</v>
      </c>
      <c r="B849" s="96" t="s">
        <v>88</v>
      </c>
      <c r="C849" s="96" t="s">
        <v>6064</v>
      </c>
      <c r="D849" s="96"/>
      <c r="E849" s="96" t="s">
        <v>2685</v>
      </c>
    </row>
    <row r="850" spans="1:5" ht="13.2">
      <c r="A850" s="96" t="s">
        <v>5149</v>
      </c>
      <c r="B850" s="96" t="s">
        <v>88</v>
      </c>
      <c r="C850" s="96" t="s">
        <v>6065</v>
      </c>
      <c r="D850" s="96"/>
      <c r="E850" s="96" t="s">
        <v>4851</v>
      </c>
    </row>
    <row r="851" spans="1:5" ht="13.2">
      <c r="A851" s="96" t="s">
        <v>5149</v>
      </c>
      <c r="B851" s="96" t="s">
        <v>1499</v>
      </c>
      <c r="C851" s="96" t="s">
        <v>6066</v>
      </c>
      <c r="D851" s="96"/>
      <c r="E851" s="96" t="s">
        <v>4851</v>
      </c>
    </row>
    <row r="852" spans="1:5" ht="13.2">
      <c r="A852" s="96" t="s">
        <v>5149</v>
      </c>
      <c r="B852" s="96" t="s">
        <v>1702</v>
      </c>
      <c r="C852" s="96" t="s">
        <v>6067</v>
      </c>
      <c r="D852" s="96"/>
      <c r="E852" s="96" t="s">
        <v>4851</v>
      </c>
    </row>
    <row r="853" spans="1:5" ht="13.2">
      <c r="A853" s="96" t="s">
        <v>5149</v>
      </c>
      <c r="B853" s="96" t="s">
        <v>1702</v>
      </c>
      <c r="C853" s="96" t="s">
        <v>6068</v>
      </c>
      <c r="D853" s="96"/>
      <c r="E853" s="96" t="s">
        <v>2685</v>
      </c>
    </row>
    <row r="854" spans="1:5" ht="13.2">
      <c r="A854" s="96" t="s">
        <v>5149</v>
      </c>
      <c r="B854" s="96" t="s">
        <v>5255</v>
      </c>
      <c r="C854" s="96" t="s">
        <v>6069</v>
      </c>
      <c r="D854" s="96"/>
      <c r="E854" s="96" t="s">
        <v>2685</v>
      </c>
    </row>
    <row r="855" spans="1:5" ht="13.2">
      <c r="A855" s="96" t="s">
        <v>5149</v>
      </c>
      <c r="B855" s="96" t="s">
        <v>5255</v>
      </c>
      <c r="C855" s="96" t="s">
        <v>6070</v>
      </c>
      <c r="D855" s="96"/>
      <c r="E855" s="96" t="s">
        <v>4852</v>
      </c>
    </row>
    <row r="856" spans="1:5" ht="13.2">
      <c r="A856" s="96" t="s">
        <v>5149</v>
      </c>
      <c r="B856" s="96" t="s">
        <v>1645</v>
      </c>
      <c r="C856" s="96" t="s">
        <v>1647</v>
      </c>
      <c r="D856" s="96"/>
      <c r="E856" s="96" t="s">
        <v>4851</v>
      </c>
    </row>
    <row r="857" spans="1:5" ht="13.2">
      <c r="A857" s="96" t="s">
        <v>5149</v>
      </c>
      <c r="B857" s="96" t="s">
        <v>1645</v>
      </c>
      <c r="C857" s="96" t="s">
        <v>6071</v>
      </c>
      <c r="D857" s="96"/>
      <c r="E857" s="96" t="s">
        <v>2685</v>
      </c>
    </row>
    <row r="858" spans="1:5" ht="13.2">
      <c r="A858" s="96" t="s">
        <v>5149</v>
      </c>
      <c r="B858" s="96" t="s">
        <v>5238</v>
      </c>
      <c r="C858" s="96" t="s">
        <v>6072</v>
      </c>
      <c r="D858" s="96"/>
      <c r="E858" s="96" t="s">
        <v>4852</v>
      </c>
    </row>
    <row r="859" spans="1:5" ht="13.2">
      <c r="A859" s="96" t="s">
        <v>5149</v>
      </c>
      <c r="B859" s="96" t="s">
        <v>5222</v>
      </c>
      <c r="C859" s="96" t="s">
        <v>6073</v>
      </c>
      <c r="D859" s="96"/>
      <c r="E859" s="96" t="s">
        <v>2685</v>
      </c>
    </row>
    <row r="860" spans="1:5" ht="13.2">
      <c r="A860" s="96" t="s">
        <v>5149</v>
      </c>
      <c r="B860" s="96" t="s">
        <v>5237</v>
      </c>
      <c r="C860" s="96" t="s">
        <v>6074</v>
      </c>
      <c r="D860" s="96"/>
      <c r="E860" s="96" t="s">
        <v>4851</v>
      </c>
    </row>
    <row r="861" spans="1:5" ht="13.2">
      <c r="A861" s="96" t="s">
        <v>5149</v>
      </c>
      <c r="B861" s="96" t="s">
        <v>255</v>
      </c>
      <c r="C861" s="96" t="s">
        <v>3265</v>
      </c>
      <c r="D861" s="96"/>
      <c r="E861" s="96" t="s">
        <v>4851</v>
      </c>
    </row>
    <row r="862" spans="1:5" ht="13.2">
      <c r="A862" s="96" t="s">
        <v>5149</v>
      </c>
      <c r="B862" s="96" t="s">
        <v>434</v>
      </c>
      <c r="C862" s="96" t="s">
        <v>3052</v>
      </c>
      <c r="D862" s="96"/>
      <c r="E862" s="96" t="s">
        <v>4851</v>
      </c>
    </row>
    <row r="863" spans="1:5" ht="13.2">
      <c r="A863" s="96" t="s">
        <v>5149</v>
      </c>
      <c r="B863" s="96" t="s">
        <v>5208</v>
      </c>
      <c r="C863" s="96" t="s">
        <v>6075</v>
      </c>
      <c r="D863" s="96"/>
      <c r="E863" s="96" t="s">
        <v>2685</v>
      </c>
    </row>
    <row r="864" spans="1:5" ht="13.2">
      <c r="A864" s="96" t="s">
        <v>5149</v>
      </c>
      <c r="B864" s="96" t="s">
        <v>5257</v>
      </c>
      <c r="C864" s="96" t="s">
        <v>6076</v>
      </c>
      <c r="D864" s="96"/>
      <c r="E864" s="96" t="s">
        <v>4852</v>
      </c>
    </row>
    <row r="865" spans="1:5" ht="13.2">
      <c r="A865" s="96" t="s">
        <v>5149</v>
      </c>
      <c r="B865" s="96" t="s">
        <v>5197</v>
      </c>
      <c r="C865" s="96" t="s">
        <v>6077</v>
      </c>
      <c r="D865" s="96"/>
      <c r="E865" s="96" t="s">
        <v>2685</v>
      </c>
    </row>
    <row r="866" spans="1:5" ht="13.2">
      <c r="A866" s="96" t="s">
        <v>5149</v>
      </c>
      <c r="B866" s="96" t="s">
        <v>5191</v>
      </c>
      <c r="C866" s="96" t="s">
        <v>6078</v>
      </c>
      <c r="D866" s="96"/>
      <c r="E866" s="96" t="s">
        <v>2685</v>
      </c>
    </row>
    <row r="867" spans="1:5" ht="13.2">
      <c r="A867" s="96" t="s">
        <v>5149</v>
      </c>
      <c r="B867" s="96" t="s">
        <v>5191</v>
      </c>
      <c r="C867" s="96" t="s">
        <v>6079</v>
      </c>
      <c r="D867" s="96"/>
      <c r="E867" s="96" t="s">
        <v>2685</v>
      </c>
    </row>
    <row r="868" spans="1:5" ht="13.2">
      <c r="A868" s="96" t="s">
        <v>5149</v>
      </c>
      <c r="B868" s="96" t="s">
        <v>981</v>
      </c>
      <c r="C868" s="96" t="s">
        <v>6080</v>
      </c>
      <c r="D868" s="96"/>
      <c r="E868" s="96" t="s">
        <v>4851</v>
      </c>
    </row>
    <row r="869" spans="1:5" ht="13.2">
      <c r="A869" s="96" t="s">
        <v>5149</v>
      </c>
      <c r="B869" s="96" t="s">
        <v>2246</v>
      </c>
      <c r="C869" s="96" t="s">
        <v>6081</v>
      </c>
      <c r="D869" s="96"/>
      <c r="E869" s="96" t="s">
        <v>4851</v>
      </c>
    </row>
    <row r="870" spans="1:5" ht="13.2">
      <c r="A870" s="96" t="s">
        <v>5149</v>
      </c>
      <c r="B870" s="96" t="s">
        <v>467</v>
      </c>
      <c r="C870" s="96" t="s">
        <v>468</v>
      </c>
      <c r="D870" s="96"/>
      <c r="E870" s="96" t="s">
        <v>4852</v>
      </c>
    </row>
    <row r="871" spans="1:5" ht="13.2">
      <c r="A871" s="96" t="s">
        <v>5149</v>
      </c>
      <c r="B871" s="96" t="s">
        <v>739</v>
      </c>
      <c r="C871" s="96" t="s">
        <v>6082</v>
      </c>
      <c r="D871" s="96"/>
      <c r="E871" s="96" t="s">
        <v>4851</v>
      </c>
    </row>
    <row r="872" spans="1:5" ht="13.2">
      <c r="A872" s="96" t="s">
        <v>5149</v>
      </c>
      <c r="B872" s="96" t="s">
        <v>213</v>
      </c>
      <c r="C872" s="96" t="s">
        <v>3691</v>
      </c>
      <c r="D872" s="96"/>
      <c r="E872" s="96" t="s">
        <v>2685</v>
      </c>
    </row>
    <row r="873" spans="1:5" ht="13.2">
      <c r="A873" s="96" t="s">
        <v>5149</v>
      </c>
      <c r="B873" s="96" t="s">
        <v>213</v>
      </c>
      <c r="C873" s="96" t="s">
        <v>3194</v>
      </c>
      <c r="D873" s="96"/>
      <c r="E873" s="96" t="s">
        <v>4852</v>
      </c>
    </row>
    <row r="874" spans="1:5" ht="13.2">
      <c r="A874" s="96" t="s">
        <v>5149</v>
      </c>
      <c r="B874" s="96" t="s">
        <v>5200</v>
      </c>
      <c r="C874" s="96" t="s">
        <v>6083</v>
      </c>
      <c r="D874" s="96"/>
      <c r="E874" s="96" t="s">
        <v>4851</v>
      </c>
    </row>
    <row r="875" spans="1:5" ht="13.2">
      <c r="A875" s="96" t="s">
        <v>5149</v>
      </c>
      <c r="B875" s="96" t="s">
        <v>16</v>
      </c>
      <c r="C875" s="96" t="s">
        <v>487</v>
      </c>
      <c r="D875" s="96"/>
      <c r="E875" s="96" t="s">
        <v>4852</v>
      </c>
    </row>
    <row r="876" spans="1:5" ht="13.2">
      <c r="A876" s="96" t="s">
        <v>5149</v>
      </c>
      <c r="B876" s="96" t="s">
        <v>5243</v>
      </c>
      <c r="C876" s="96" t="s">
        <v>2622</v>
      </c>
      <c r="D876" s="96"/>
      <c r="E876" s="96" t="s">
        <v>4852</v>
      </c>
    </row>
    <row r="877" spans="1:5" ht="13.2">
      <c r="A877" s="96" t="s">
        <v>5149</v>
      </c>
      <c r="B877" s="96" t="s">
        <v>5249</v>
      </c>
      <c r="C877" s="96" t="s">
        <v>6084</v>
      </c>
      <c r="D877" s="96"/>
      <c r="E877" s="96" t="s">
        <v>4851</v>
      </c>
    </row>
    <row r="878" spans="1:5" ht="13.2">
      <c r="A878" s="96" t="s">
        <v>5149</v>
      </c>
      <c r="B878" s="96" t="s">
        <v>5249</v>
      </c>
      <c r="C878" s="96" t="s">
        <v>6085</v>
      </c>
      <c r="D878" s="96"/>
      <c r="E878" s="96" t="s">
        <v>4851</v>
      </c>
    </row>
    <row r="879" spans="1:5" ht="13.2">
      <c r="A879" s="96" t="s">
        <v>5149</v>
      </c>
      <c r="B879" s="96" t="s">
        <v>1310</v>
      </c>
      <c r="C879" s="96" t="s">
        <v>6086</v>
      </c>
      <c r="D879" s="96"/>
      <c r="E879" s="96" t="s">
        <v>2685</v>
      </c>
    </row>
    <row r="880" spans="1:5" ht="13.2">
      <c r="A880" s="96" t="s">
        <v>5149</v>
      </c>
      <c r="B880" s="96" t="s">
        <v>6087</v>
      </c>
      <c r="C880" s="96" t="s">
        <v>6088</v>
      </c>
      <c r="D880" s="96"/>
      <c r="E880" s="96" t="s">
        <v>2685</v>
      </c>
    </row>
    <row r="881" spans="1:5" ht="13.2">
      <c r="A881" s="96" t="s">
        <v>5149</v>
      </c>
      <c r="B881" s="96" t="s">
        <v>6087</v>
      </c>
      <c r="C881" s="96" t="s">
        <v>6089</v>
      </c>
      <c r="D881" s="96"/>
      <c r="E881" s="96" t="s">
        <v>2685</v>
      </c>
    </row>
    <row r="882" spans="1:5" ht="13.2">
      <c r="A882" s="96" t="s">
        <v>5149</v>
      </c>
      <c r="B882" s="96" t="s">
        <v>6090</v>
      </c>
      <c r="C882" s="96" t="s">
        <v>6091</v>
      </c>
      <c r="D882" s="96"/>
      <c r="E882" s="96" t="s">
        <v>4852</v>
      </c>
    </row>
    <row r="883" spans="1:5" ht="13.2">
      <c r="A883" s="96" t="s">
        <v>5260</v>
      </c>
      <c r="B883" s="96" t="s">
        <v>3378</v>
      </c>
      <c r="C883" s="96" t="s">
        <v>6092</v>
      </c>
      <c r="D883" s="96"/>
      <c r="E883" s="96" t="s">
        <v>2685</v>
      </c>
    </row>
    <row r="884" spans="1:5" ht="13.2">
      <c r="A884" s="96" t="s">
        <v>5260</v>
      </c>
      <c r="B884" s="96" t="s">
        <v>885</v>
      </c>
      <c r="C884" s="96" t="s">
        <v>6093</v>
      </c>
      <c r="D884" s="96"/>
      <c r="E884" s="96" t="s">
        <v>4851</v>
      </c>
    </row>
    <row r="885" spans="1:5" ht="13.2">
      <c r="A885" s="96" t="s">
        <v>5260</v>
      </c>
      <c r="B885" s="96" t="s">
        <v>5267</v>
      </c>
      <c r="C885" s="96" t="s">
        <v>6094</v>
      </c>
      <c r="D885" s="96"/>
      <c r="E885" s="96" t="s">
        <v>2685</v>
      </c>
    </row>
    <row r="886" spans="1:5" ht="13.2">
      <c r="A886" s="96" t="s">
        <v>5260</v>
      </c>
      <c r="B886" s="96" t="s">
        <v>5268</v>
      </c>
      <c r="C886" s="96" t="s">
        <v>6095</v>
      </c>
      <c r="D886" s="96"/>
      <c r="E886" s="96" t="s">
        <v>2685</v>
      </c>
    </row>
    <row r="887" spans="1:5" ht="13.2">
      <c r="A887" s="96" t="s">
        <v>5260</v>
      </c>
      <c r="B887" s="96" t="s">
        <v>1327</v>
      </c>
      <c r="C887" s="96" t="s">
        <v>6096</v>
      </c>
      <c r="D887" s="96"/>
      <c r="E887" s="96" t="s">
        <v>2685</v>
      </c>
    </row>
    <row r="888" spans="1:5" ht="13.2">
      <c r="A888" s="96" t="s">
        <v>5260</v>
      </c>
      <c r="B888" s="96" t="s">
        <v>5264</v>
      </c>
      <c r="C888" s="96" t="s">
        <v>6097</v>
      </c>
      <c r="D888" s="96"/>
      <c r="E888" s="96" t="s">
        <v>4852</v>
      </c>
    </row>
    <row r="889" spans="1:5" ht="13.2">
      <c r="A889" s="96" t="s">
        <v>5260</v>
      </c>
      <c r="B889" s="96" t="s">
        <v>1118</v>
      </c>
      <c r="C889" s="96" t="s">
        <v>6098</v>
      </c>
      <c r="D889" s="96"/>
      <c r="E889" s="96" t="s">
        <v>2685</v>
      </c>
    </row>
    <row r="890" spans="1:5" ht="13.2">
      <c r="A890" s="96" t="s">
        <v>5260</v>
      </c>
      <c r="B890" s="96" t="s">
        <v>433</v>
      </c>
      <c r="C890" s="96" t="s">
        <v>6099</v>
      </c>
      <c r="D890" s="96"/>
      <c r="E890" s="96" t="s">
        <v>2685</v>
      </c>
    </row>
    <row r="891" spans="1:5" ht="13.2">
      <c r="A891" s="96" t="s">
        <v>5260</v>
      </c>
      <c r="B891" s="96" t="s">
        <v>433</v>
      </c>
      <c r="C891" s="96" t="s">
        <v>6100</v>
      </c>
      <c r="D891" s="96"/>
      <c r="E891" s="96" t="s">
        <v>4851</v>
      </c>
    </row>
    <row r="892" spans="1:5" ht="13.2">
      <c r="A892" s="96" t="s">
        <v>5260</v>
      </c>
      <c r="B892" s="96" t="s">
        <v>5266</v>
      </c>
      <c r="C892" s="96" t="s">
        <v>6101</v>
      </c>
      <c r="D892" s="96"/>
      <c r="E892" s="96" t="s">
        <v>4851</v>
      </c>
    </row>
    <row r="893" spans="1:5" ht="13.2">
      <c r="A893" s="96" t="s">
        <v>5260</v>
      </c>
      <c r="B893" s="96" t="s">
        <v>5262</v>
      </c>
      <c r="C893" s="96" t="s">
        <v>6102</v>
      </c>
      <c r="D893" s="96"/>
      <c r="E893" s="96" t="s">
        <v>4851</v>
      </c>
    </row>
    <row r="894" spans="1:5" ht="13.2">
      <c r="A894" s="96" t="s">
        <v>5260</v>
      </c>
      <c r="B894" s="96" t="s">
        <v>5262</v>
      </c>
      <c r="C894" s="96" t="s">
        <v>6103</v>
      </c>
      <c r="D894" s="96"/>
      <c r="E894" s="96" t="s">
        <v>2685</v>
      </c>
    </row>
    <row r="895" spans="1:5" ht="13.2">
      <c r="A895" s="96" t="s">
        <v>5260</v>
      </c>
      <c r="B895" s="96" t="s">
        <v>5261</v>
      </c>
      <c r="C895" s="96" t="s">
        <v>6104</v>
      </c>
      <c r="D895" s="96"/>
      <c r="E895" s="96" t="s">
        <v>2685</v>
      </c>
    </row>
    <row r="896" spans="1:5" ht="13.2">
      <c r="A896" s="96" t="s">
        <v>5260</v>
      </c>
      <c r="B896" s="96" t="s">
        <v>703</v>
      </c>
      <c r="C896" s="96" t="s">
        <v>1025</v>
      </c>
      <c r="D896" s="96"/>
      <c r="E896" s="96" t="s">
        <v>2685</v>
      </c>
    </row>
    <row r="897" spans="1:5" ht="13.2">
      <c r="A897" s="96" t="s">
        <v>5260</v>
      </c>
      <c r="B897" s="96" t="s">
        <v>5269</v>
      </c>
      <c r="C897" s="96" t="s">
        <v>6105</v>
      </c>
      <c r="D897" s="96"/>
      <c r="E897" s="96" t="s">
        <v>4851</v>
      </c>
    </row>
    <row r="898" spans="1:5" ht="13.2">
      <c r="A898" s="96" t="s">
        <v>5260</v>
      </c>
      <c r="B898" s="96" t="s">
        <v>5269</v>
      </c>
      <c r="C898" s="96" t="s">
        <v>6106</v>
      </c>
      <c r="D898" s="96"/>
      <c r="E898" s="96" t="s">
        <v>2685</v>
      </c>
    </row>
    <row r="899" spans="1:5" ht="13.2">
      <c r="A899" s="96" t="s">
        <v>5260</v>
      </c>
      <c r="B899" s="96" t="s">
        <v>4695</v>
      </c>
      <c r="C899" s="96" t="s">
        <v>6107</v>
      </c>
      <c r="D899" s="96"/>
      <c r="E899" s="96" t="s">
        <v>4852</v>
      </c>
    </row>
    <row r="900" spans="1:5" ht="13.2">
      <c r="A900" s="96" t="s">
        <v>5260</v>
      </c>
      <c r="B900" s="96" t="s">
        <v>4718</v>
      </c>
      <c r="C900" s="96" t="s">
        <v>6108</v>
      </c>
      <c r="D900" s="96"/>
      <c r="E900" s="96" t="s">
        <v>4852</v>
      </c>
    </row>
    <row r="901" spans="1:5" ht="13.2">
      <c r="A901" s="96" t="s">
        <v>5260</v>
      </c>
      <c r="B901" s="96" t="s">
        <v>4695</v>
      </c>
      <c r="C901" s="96" t="s">
        <v>6109</v>
      </c>
      <c r="D901" s="96"/>
      <c r="E901" s="96" t="s">
        <v>2685</v>
      </c>
    </row>
    <row r="902" spans="1:5" ht="13.2">
      <c r="A902" s="96" t="s">
        <v>5260</v>
      </c>
      <c r="B902" s="96" t="s">
        <v>5263</v>
      </c>
      <c r="C902" s="96" t="s">
        <v>6110</v>
      </c>
      <c r="D902" s="96"/>
      <c r="E902" s="96" t="s">
        <v>2685</v>
      </c>
    </row>
    <row r="903" spans="1:5" ht="13.2">
      <c r="A903" s="96" t="s">
        <v>6111</v>
      </c>
      <c r="B903" s="96" t="s">
        <v>5271</v>
      </c>
      <c r="C903" s="96" t="s">
        <v>6112</v>
      </c>
      <c r="D903" s="96"/>
      <c r="E903" s="96" t="s">
        <v>4851</v>
      </c>
    </row>
    <row r="904" spans="1:5" ht="13.2">
      <c r="A904" s="96" t="s">
        <v>6111</v>
      </c>
      <c r="B904" s="96" t="s">
        <v>1554</v>
      </c>
      <c r="C904" s="96" t="s">
        <v>6113</v>
      </c>
      <c r="D904" s="96"/>
      <c r="E904" s="96" t="s">
        <v>4851</v>
      </c>
    </row>
    <row r="905" spans="1:5" ht="13.2">
      <c r="A905" s="96" t="s">
        <v>6111</v>
      </c>
      <c r="B905" s="96" t="s">
        <v>1447</v>
      </c>
      <c r="C905" s="96" t="s">
        <v>6114</v>
      </c>
      <c r="D905" s="96"/>
      <c r="E905" s="96" t="s">
        <v>4852</v>
      </c>
    </row>
    <row r="906" spans="1:5" ht="13.2">
      <c r="A906" s="96" t="s">
        <v>6111</v>
      </c>
      <c r="B906" s="96" t="s">
        <v>1229</v>
      </c>
      <c r="C906" s="96" t="s">
        <v>6115</v>
      </c>
      <c r="D906" s="96"/>
      <c r="E906" s="96" t="s">
        <v>2685</v>
      </c>
    </row>
    <row r="907" spans="1:5" ht="13.2">
      <c r="A907" s="96" t="s">
        <v>6111</v>
      </c>
      <c r="B907" s="96" t="s">
        <v>5272</v>
      </c>
      <c r="C907" s="96" t="s">
        <v>6116</v>
      </c>
      <c r="D907" s="96"/>
      <c r="E907" s="96" t="s">
        <v>2685</v>
      </c>
    </row>
    <row r="908" spans="1:5" ht="13.2">
      <c r="A908" s="96" t="s">
        <v>6111</v>
      </c>
      <c r="B908" s="96" t="s">
        <v>5272</v>
      </c>
      <c r="C908" s="96" t="s">
        <v>6117</v>
      </c>
      <c r="D908" s="96"/>
      <c r="E908" s="96" t="s">
        <v>2685</v>
      </c>
    </row>
    <row r="909" spans="1:5" ht="13.2">
      <c r="A909" s="96" t="s">
        <v>6111</v>
      </c>
      <c r="B909" s="96" t="s">
        <v>5273</v>
      </c>
      <c r="C909" s="96" t="s">
        <v>6118</v>
      </c>
      <c r="D909" s="96"/>
      <c r="E909" s="96" t="s">
        <v>4851</v>
      </c>
    </row>
    <row r="910" spans="1:5" ht="13.2">
      <c r="A910" s="96" t="s">
        <v>6111</v>
      </c>
      <c r="B910" s="96" t="s">
        <v>5273</v>
      </c>
      <c r="C910" s="96" t="s">
        <v>6119</v>
      </c>
      <c r="D910" s="96"/>
      <c r="E910" s="96" t="s">
        <v>2685</v>
      </c>
    </row>
    <row r="911" spans="1:5" ht="13.2">
      <c r="A911" s="96" t="s">
        <v>6111</v>
      </c>
      <c r="B911" s="96" t="s">
        <v>5274</v>
      </c>
      <c r="C911" s="96" t="s">
        <v>6120</v>
      </c>
      <c r="D911" s="96"/>
      <c r="E911" s="96" t="s">
        <v>4852</v>
      </c>
    </row>
    <row r="912" spans="1:5" ht="13.2">
      <c r="A912" s="96" t="s">
        <v>6111</v>
      </c>
      <c r="B912" s="96" t="s">
        <v>5274</v>
      </c>
      <c r="C912" s="96" t="s">
        <v>6121</v>
      </c>
      <c r="D912" s="96"/>
      <c r="E912" s="96" t="s">
        <v>2685</v>
      </c>
    </row>
    <row r="913" spans="1:5" ht="13.2">
      <c r="A913" s="96" t="s">
        <v>6111</v>
      </c>
      <c r="B913" s="96" t="s">
        <v>1363</v>
      </c>
      <c r="C913" s="96" t="s">
        <v>1364</v>
      </c>
      <c r="D913" s="96"/>
      <c r="E913" s="96" t="s">
        <v>4851</v>
      </c>
    </row>
    <row r="914" spans="1:5" ht="13.2">
      <c r="A914" s="96" t="s">
        <v>6111</v>
      </c>
      <c r="B914" s="96" t="s">
        <v>5275</v>
      </c>
      <c r="C914" s="96" t="s">
        <v>6122</v>
      </c>
      <c r="D914" s="96"/>
      <c r="E914" s="96" t="s">
        <v>2685</v>
      </c>
    </row>
    <row r="915" spans="1:5" ht="13.2">
      <c r="A915" s="96" t="s">
        <v>6111</v>
      </c>
      <c r="B915" s="96" t="s">
        <v>40</v>
      </c>
      <c r="C915" s="96" t="s">
        <v>2790</v>
      </c>
      <c r="D915" s="96"/>
      <c r="E915" s="96" t="s">
        <v>4851</v>
      </c>
    </row>
    <row r="916" spans="1:5" ht="13.2">
      <c r="A916" s="96" t="s">
        <v>6111</v>
      </c>
      <c r="B916" s="96" t="s">
        <v>5276</v>
      </c>
      <c r="C916" s="96" t="s">
        <v>6123</v>
      </c>
      <c r="D916" s="96"/>
      <c r="E916" s="96" t="s">
        <v>2685</v>
      </c>
    </row>
    <row r="917" spans="1:5" ht="13.2">
      <c r="A917" s="96" t="s">
        <v>6111</v>
      </c>
      <c r="B917" s="96" t="s">
        <v>5276</v>
      </c>
      <c r="C917" s="96" t="s">
        <v>6124</v>
      </c>
      <c r="D917" s="96"/>
      <c r="E917" s="96" t="s">
        <v>4851</v>
      </c>
    </row>
    <row r="918" spans="1:5" ht="13.2">
      <c r="A918" s="96" t="s">
        <v>6111</v>
      </c>
      <c r="B918" s="96" t="s">
        <v>5276</v>
      </c>
      <c r="C918" s="96" t="s">
        <v>6125</v>
      </c>
      <c r="D918" s="96"/>
      <c r="E918" s="96" t="s">
        <v>4851</v>
      </c>
    </row>
    <row r="919" spans="1:5" ht="13.2">
      <c r="A919" s="96" t="s">
        <v>6111</v>
      </c>
      <c r="B919" s="96" t="s">
        <v>999</v>
      </c>
      <c r="C919" s="96" t="s">
        <v>6126</v>
      </c>
      <c r="D919" s="96"/>
      <c r="E919" s="96" t="s">
        <v>4852</v>
      </c>
    </row>
    <row r="920" spans="1:5" ht="13.2">
      <c r="A920" s="96" t="s">
        <v>6111</v>
      </c>
      <c r="B920" s="96" t="s">
        <v>1423</v>
      </c>
      <c r="C920" s="96" t="s">
        <v>1426</v>
      </c>
      <c r="D920" s="96"/>
      <c r="E920" s="96" t="s">
        <v>2685</v>
      </c>
    </row>
    <row r="921" spans="1:5" ht="13.2">
      <c r="A921" s="96" t="s">
        <v>6111</v>
      </c>
      <c r="B921" s="96" t="s">
        <v>5277</v>
      </c>
      <c r="C921" s="96" t="s">
        <v>6127</v>
      </c>
      <c r="D921" s="96"/>
      <c r="E921" s="96" t="s">
        <v>4851</v>
      </c>
    </row>
    <row r="922" spans="1:5" ht="13.2">
      <c r="A922" s="96" t="s">
        <v>6111</v>
      </c>
      <c r="B922" s="96" t="s">
        <v>5279</v>
      </c>
      <c r="C922" s="96" t="s">
        <v>6128</v>
      </c>
      <c r="D922" s="96"/>
      <c r="E922" s="96" t="s">
        <v>4851</v>
      </c>
    </row>
    <row r="923" spans="1:5" ht="13.2">
      <c r="A923" s="96" t="s">
        <v>6111</v>
      </c>
      <c r="B923" s="96" t="s">
        <v>5279</v>
      </c>
      <c r="C923" s="96" t="s">
        <v>6129</v>
      </c>
      <c r="D923" s="96"/>
      <c r="E923" s="96" t="s">
        <v>4851</v>
      </c>
    </row>
    <row r="924" spans="1:5" ht="13.2">
      <c r="A924" s="96" t="s">
        <v>6111</v>
      </c>
      <c r="B924" s="96" t="s">
        <v>5280</v>
      </c>
      <c r="C924" s="96" t="s">
        <v>6130</v>
      </c>
      <c r="D924" s="96"/>
      <c r="E924" s="96" t="s">
        <v>2685</v>
      </c>
    </row>
    <row r="925" spans="1:5" ht="13.2">
      <c r="A925" s="96" t="s">
        <v>6111</v>
      </c>
      <c r="B925" s="96" t="s">
        <v>5281</v>
      </c>
      <c r="C925" s="96" t="s">
        <v>6131</v>
      </c>
      <c r="D925" s="96"/>
      <c r="E925" s="96" t="s">
        <v>4851</v>
      </c>
    </row>
    <row r="926" spans="1:5" ht="13.2">
      <c r="A926" s="96" t="s">
        <v>6111</v>
      </c>
      <c r="B926" s="96" t="s">
        <v>5281</v>
      </c>
      <c r="C926" s="96" t="s">
        <v>6132</v>
      </c>
      <c r="D926" s="96"/>
      <c r="E926" s="96" t="s">
        <v>2685</v>
      </c>
    </row>
    <row r="927" spans="1:5" ht="13.2">
      <c r="A927" s="96" t="s">
        <v>6111</v>
      </c>
      <c r="B927" s="96" t="s">
        <v>66</v>
      </c>
      <c r="C927" s="96" t="s">
        <v>6133</v>
      </c>
      <c r="D927" s="96"/>
      <c r="E927" s="96" t="s">
        <v>4852</v>
      </c>
    </row>
    <row r="928" spans="1:5" ht="13.2">
      <c r="A928" s="96" t="s">
        <v>6111</v>
      </c>
      <c r="B928" s="96" t="s">
        <v>66</v>
      </c>
      <c r="C928" s="96" t="s">
        <v>6134</v>
      </c>
      <c r="D928" s="96"/>
      <c r="E928" s="96" t="s">
        <v>2685</v>
      </c>
    </row>
    <row r="929" spans="1:5" ht="13.2">
      <c r="A929" s="96" t="s">
        <v>6111</v>
      </c>
      <c r="B929" s="96" t="s">
        <v>66</v>
      </c>
      <c r="C929" s="96" t="s">
        <v>67</v>
      </c>
      <c r="D929" s="96"/>
      <c r="E929" s="96" t="s">
        <v>4852</v>
      </c>
    </row>
    <row r="930" spans="1:5" ht="13.2">
      <c r="A930" s="96" t="s">
        <v>6111</v>
      </c>
      <c r="B930" s="96" t="s">
        <v>66</v>
      </c>
      <c r="C930" s="96" t="s">
        <v>6135</v>
      </c>
      <c r="D930" s="96"/>
      <c r="E930" s="96" t="s">
        <v>2685</v>
      </c>
    </row>
    <row r="931" spans="1:5" ht="13.2">
      <c r="A931" s="96" t="s">
        <v>6111</v>
      </c>
      <c r="B931" s="96" t="s">
        <v>5282</v>
      </c>
      <c r="C931" s="96" t="s">
        <v>6136</v>
      </c>
      <c r="D931" s="96"/>
      <c r="E931" s="96" t="s">
        <v>2685</v>
      </c>
    </row>
    <row r="932" spans="1:5" ht="13.2">
      <c r="A932" s="96" t="s">
        <v>6111</v>
      </c>
      <c r="B932" s="96" t="s">
        <v>5283</v>
      </c>
      <c r="C932" s="96" t="s">
        <v>6137</v>
      </c>
      <c r="D932" s="96"/>
      <c r="E932" s="96" t="s">
        <v>4851</v>
      </c>
    </row>
    <row r="933" spans="1:5" ht="13.2">
      <c r="A933" s="96" t="s">
        <v>6111</v>
      </c>
      <c r="B933" s="96" t="s">
        <v>5284</v>
      </c>
      <c r="C933" s="96" t="s">
        <v>6138</v>
      </c>
      <c r="D933" s="96"/>
      <c r="E933" s="96" t="s">
        <v>2685</v>
      </c>
    </row>
    <row r="934" spans="1:5" ht="13.2">
      <c r="A934" s="96" t="s">
        <v>6111</v>
      </c>
      <c r="B934" s="96" t="s">
        <v>783</v>
      </c>
      <c r="C934" s="96" t="s">
        <v>6139</v>
      </c>
      <c r="D934" s="96"/>
      <c r="E934" s="96" t="s">
        <v>2685</v>
      </c>
    </row>
    <row r="935" spans="1:5" ht="13.2">
      <c r="A935" s="96" t="s">
        <v>6111</v>
      </c>
      <c r="B935" s="96" t="s">
        <v>5285</v>
      </c>
      <c r="C935" s="96" t="s">
        <v>6140</v>
      </c>
      <c r="D935" s="96"/>
      <c r="E935" s="96" t="s">
        <v>4851</v>
      </c>
    </row>
    <row r="936" spans="1:5" ht="13.2">
      <c r="A936" s="96" t="s">
        <v>6111</v>
      </c>
      <c r="B936" s="96" t="s">
        <v>5286</v>
      </c>
      <c r="C936" s="96" t="s">
        <v>6141</v>
      </c>
      <c r="D936" s="96"/>
      <c r="E936" s="96" t="s">
        <v>4851</v>
      </c>
    </row>
    <row r="937" spans="1:5" ht="13.2">
      <c r="A937" s="96" t="s">
        <v>6111</v>
      </c>
      <c r="B937" s="96" t="s">
        <v>5287</v>
      </c>
      <c r="C937" s="96" t="s">
        <v>6142</v>
      </c>
      <c r="D937" s="96"/>
      <c r="E937" s="96" t="s">
        <v>2685</v>
      </c>
    </row>
    <row r="938" spans="1:5" ht="13.2">
      <c r="A938" s="96" t="s">
        <v>6111</v>
      </c>
      <c r="B938" s="96" t="s">
        <v>5287</v>
      </c>
      <c r="C938" s="96" t="s">
        <v>6143</v>
      </c>
      <c r="D938" s="96"/>
      <c r="E938" s="96" t="s">
        <v>2685</v>
      </c>
    </row>
    <row r="939" spans="1:5" ht="13.2">
      <c r="A939" s="96" t="s">
        <v>6111</v>
      </c>
      <c r="B939" s="96" t="s">
        <v>5287</v>
      </c>
      <c r="C939" s="96" t="s">
        <v>6144</v>
      </c>
      <c r="D939" s="96"/>
      <c r="E939" s="96" t="s">
        <v>4852</v>
      </c>
    </row>
    <row r="940" spans="1:5" ht="13.2">
      <c r="A940" s="96" t="s">
        <v>6111</v>
      </c>
      <c r="B940" s="96" t="s">
        <v>5288</v>
      </c>
      <c r="C940" s="96" t="s">
        <v>6145</v>
      </c>
      <c r="D940" s="96"/>
      <c r="E940" s="96" t="s">
        <v>4851</v>
      </c>
    </row>
    <row r="941" spans="1:5" ht="13.2">
      <c r="A941" s="96" t="s">
        <v>6111</v>
      </c>
      <c r="B941" s="96" t="s">
        <v>5288</v>
      </c>
      <c r="C941" s="96" t="s">
        <v>6146</v>
      </c>
      <c r="D941" s="96"/>
      <c r="E941" s="96" t="s">
        <v>2685</v>
      </c>
    </row>
    <row r="942" spans="1:5" ht="13.2">
      <c r="A942" s="96" t="s">
        <v>6111</v>
      </c>
      <c r="B942" s="96" t="s">
        <v>5289</v>
      </c>
      <c r="C942" s="96" t="s">
        <v>6147</v>
      </c>
      <c r="D942" s="96"/>
      <c r="E942" s="96" t="s">
        <v>4851</v>
      </c>
    </row>
    <row r="943" spans="1:5" ht="13.2">
      <c r="A943" s="96" t="s">
        <v>6111</v>
      </c>
      <c r="B943" s="96" t="s">
        <v>1020</v>
      </c>
      <c r="C943" s="96" t="s">
        <v>6148</v>
      </c>
      <c r="D943" s="96"/>
      <c r="E943" s="96" t="s">
        <v>4851</v>
      </c>
    </row>
    <row r="944" spans="1:5" ht="13.2">
      <c r="A944" s="96" t="s">
        <v>6111</v>
      </c>
      <c r="B944" s="96" t="s">
        <v>5291</v>
      </c>
      <c r="C944" s="96" t="s">
        <v>6149</v>
      </c>
      <c r="D944" s="96"/>
      <c r="E944" s="96" t="s">
        <v>2685</v>
      </c>
    </row>
    <row r="945" spans="1:5" ht="13.2">
      <c r="A945" s="96" t="s">
        <v>6111</v>
      </c>
      <c r="B945" s="96" t="s">
        <v>5291</v>
      </c>
      <c r="C945" s="96" t="s">
        <v>6150</v>
      </c>
      <c r="D945" s="96"/>
      <c r="E945" s="96" t="s">
        <v>4851</v>
      </c>
    </row>
    <row r="946" spans="1:5" ht="13.2">
      <c r="A946" s="96" t="s">
        <v>6111</v>
      </c>
      <c r="B946" s="96" t="s">
        <v>5291</v>
      </c>
      <c r="C946" s="96" t="s">
        <v>6151</v>
      </c>
      <c r="D946" s="96"/>
      <c r="E946" s="96" t="s">
        <v>4851</v>
      </c>
    </row>
    <row r="947" spans="1:5" ht="13.2">
      <c r="A947" s="96" t="s">
        <v>6111</v>
      </c>
      <c r="B947" s="96" t="s">
        <v>5292</v>
      </c>
      <c r="C947" s="96" t="s">
        <v>6152</v>
      </c>
      <c r="D947" s="96"/>
      <c r="E947" s="96" t="s">
        <v>2685</v>
      </c>
    </row>
    <row r="948" spans="1:5" ht="13.2">
      <c r="A948" s="96" t="s">
        <v>6111</v>
      </c>
      <c r="B948" s="96" t="s">
        <v>5292</v>
      </c>
      <c r="C948" s="96" t="s">
        <v>6153</v>
      </c>
      <c r="D948" s="96"/>
      <c r="E948" s="96" t="s">
        <v>4851</v>
      </c>
    </row>
    <row r="949" spans="1:5" ht="13.2">
      <c r="A949" s="96" t="s">
        <v>6111</v>
      </c>
      <c r="B949" s="96" t="s">
        <v>5292</v>
      </c>
      <c r="C949" s="96" t="s">
        <v>6154</v>
      </c>
      <c r="D949" s="96"/>
      <c r="E949" s="96" t="s">
        <v>2685</v>
      </c>
    </row>
    <row r="950" spans="1:5" ht="13.2">
      <c r="A950" s="96" t="s">
        <v>6111</v>
      </c>
      <c r="B950" s="96" t="s">
        <v>5293</v>
      </c>
      <c r="C950" s="96" t="s">
        <v>6155</v>
      </c>
      <c r="D950" s="96"/>
      <c r="E950" s="96" t="s">
        <v>2685</v>
      </c>
    </row>
    <row r="951" spans="1:5" ht="13.2">
      <c r="A951" s="96" t="s">
        <v>6111</v>
      </c>
      <c r="B951" s="96" t="s">
        <v>5294</v>
      </c>
      <c r="C951" s="96" t="s">
        <v>6156</v>
      </c>
      <c r="D951" s="96"/>
      <c r="E951" s="96" t="s">
        <v>2685</v>
      </c>
    </row>
    <row r="952" spans="1:5" ht="13.2">
      <c r="A952" s="96" t="s">
        <v>6111</v>
      </c>
      <c r="B952" s="96" t="s">
        <v>5294</v>
      </c>
      <c r="C952" s="96" t="s">
        <v>6157</v>
      </c>
      <c r="D952" s="96"/>
      <c r="E952" s="96" t="s">
        <v>2685</v>
      </c>
    </row>
    <row r="953" spans="1:5" ht="13.2">
      <c r="A953" s="96" t="s">
        <v>6111</v>
      </c>
      <c r="B953" s="96" t="s">
        <v>5294</v>
      </c>
      <c r="C953" s="96" t="s">
        <v>6158</v>
      </c>
      <c r="D953" s="96"/>
      <c r="E953" s="96" t="s">
        <v>4852</v>
      </c>
    </row>
    <row r="954" spans="1:5" ht="13.2">
      <c r="A954" s="96" t="s">
        <v>6111</v>
      </c>
      <c r="B954" s="96" t="s">
        <v>433</v>
      </c>
      <c r="C954" s="96" t="s">
        <v>6159</v>
      </c>
      <c r="D954" s="96"/>
      <c r="E954" s="96" t="s">
        <v>4852</v>
      </c>
    </row>
    <row r="955" spans="1:5" ht="13.2">
      <c r="A955" s="96" t="s">
        <v>6111</v>
      </c>
      <c r="B955" s="96" t="s">
        <v>433</v>
      </c>
      <c r="C955" s="96" t="s">
        <v>6160</v>
      </c>
      <c r="D955" s="96"/>
      <c r="E955" s="96" t="s">
        <v>2685</v>
      </c>
    </row>
    <row r="956" spans="1:5" ht="13.2">
      <c r="A956" s="96" t="s">
        <v>6111</v>
      </c>
      <c r="B956" s="96" t="s">
        <v>433</v>
      </c>
      <c r="C956" s="96" t="s">
        <v>1124</v>
      </c>
      <c r="D956" s="96"/>
      <c r="E956" s="96" t="s">
        <v>4851</v>
      </c>
    </row>
    <row r="957" spans="1:5" ht="13.2">
      <c r="A957" s="96" t="s">
        <v>6111</v>
      </c>
      <c r="B957" s="96" t="s">
        <v>5295</v>
      </c>
      <c r="C957" s="96" t="s">
        <v>6161</v>
      </c>
      <c r="D957" s="96"/>
      <c r="E957" s="96" t="s">
        <v>4851</v>
      </c>
    </row>
    <row r="958" spans="1:5" ht="13.2">
      <c r="A958" s="96" t="s">
        <v>6111</v>
      </c>
      <c r="B958" s="96" t="s">
        <v>241</v>
      </c>
      <c r="C958" s="96" t="s">
        <v>6162</v>
      </c>
      <c r="D958" s="96"/>
      <c r="E958" s="96" t="s">
        <v>2685</v>
      </c>
    </row>
    <row r="959" spans="1:5" ht="13.2">
      <c r="A959" s="96" t="s">
        <v>6111</v>
      </c>
      <c r="B959" s="96" t="s">
        <v>5296</v>
      </c>
      <c r="C959" s="96" t="s">
        <v>6163</v>
      </c>
      <c r="D959" s="96"/>
      <c r="E959" s="96" t="s">
        <v>2685</v>
      </c>
    </row>
    <row r="960" spans="1:5" ht="13.2">
      <c r="A960" s="96" t="s">
        <v>6111</v>
      </c>
      <c r="B960" s="96" t="s">
        <v>4638</v>
      </c>
      <c r="C960" s="96" t="s">
        <v>6164</v>
      </c>
      <c r="D960" s="96"/>
      <c r="E960" s="96" t="s">
        <v>2685</v>
      </c>
    </row>
    <row r="961" spans="1:5" ht="13.2">
      <c r="A961" s="96" t="s">
        <v>6111</v>
      </c>
      <c r="B961" s="96" t="s">
        <v>4638</v>
      </c>
      <c r="C961" s="96" t="s">
        <v>2911</v>
      </c>
      <c r="D961" s="96"/>
      <c r="E961" s="96" t="s">
        <v>4851</v>
      </c>
    </row>
    <row r="962" spans="1:5" ht="13.2" hidden="1">
      <c r="A962" s="96" t="s">
        <v>5302</v>
      </c>
      <c r="B962" s="96" t="s">
        <v>5303</v>
      </c>
      <c r="C962" s="96" t="s">
        <v>6165</v>
      </c>
      <c r="D962" s="96"/>
      <c r="E962" s="96" t="s">
        <v>4851</v>
      </c>
    </row>
    <row r="963" spans="1:5" ht="13.2" hidden="1">
      <c r="A963" s="96" t="s">
        <v>5302</v>
      </c>
      <c r="B963" s="96" t="s">
        <v>5304</v>
      </c>
      <c r="C963" s="96" t="s">
        <v>6166</v>
      </c>
      <c r="D963" s="96"/>
      <c r="E963" s="96" t="s">
        <v>4851</v>
      </c>
    </row>
    <row r="964" spans="1:5" ht="13.2" hidden="1">
      <c r="A964" s="96" t="s">
        <v>5302</v>
      </c>
      <c r="B964" s="96" t="s">
        <v>5305</v>
      </c>
      <c r="C964" s="96" t="s">
        <v>6167</v>
      </c>
      <c r="D964" s="96"/>
      <c r="E964" s="96" t="s">
        <v>4851</v>
      </c>
    </row>
    <row r="965" spans="1:5" ht="13.2" hidden="1">
      <c r="A965" s="96" t="s">
        <v>5302</v>
      </c>
      <c r="B965" s="96" t="s">
        <v>5306</v>
      </c>
      <c r="C965" s="96" t="s">
        <v>6168</v>
      </c>
      <c r="D965" s="96"/>
      <c r="E965" s="96" t="s">
        <v>4852</v>
      </c>
    </row>
    <row r="966" spans="1:5" ht="13.2" hidden="1">
      <c r="A966" s="96" t="s">
        <v>5302</v>
      </c>
      <c r="B966" s="96" t="s">
        <v>5307</v>
      </c>
      <c r="C966" s="96" t="s">
        <v>6169</v>
      </c>
      <c r="D966" s="96"/>
      <c r="E966" s="96" t="s">
        <v>4852</v>
      </c>
    </row>
    <row r="967" spans="1:5" ht="13.2" hidden="1">
      <c r="A967" s="96" t="s">
        <v>5302</v>
      </c>
      <c r="B967" s="96" t="s">
        <v>5308</v>
      </c>
      <c r="C967" s="96" t="s">
        <v>6170</v>
      </c>
      <c r="D967" s="96"/>
      <c r="E967" s="96" t="s">
        <v>4851</v>
      </c>
    </row>
    <row r="968" spans="1:5" ht="13.2" hidden="1">
      <c r="A968" s="96" t="s">
        <v>5302</v>
      </c>
      <c r="B968" s="96" t="s">
        <v>5188</v>
      </c>
      <c r="C968" s="96" t="s">
        <v>6171</v>
      </c>
      <c r="D968" s="96"/>
      <c r="E968" s="96" t="s">
        <v>4851</v>
      </c>
    </row>
    <row r="969" spans="1:5" ht="13.2" hidden="1">
      <c r="A969" s="96" t="s">
        <v>5302</v>
      </c>
      <c r="B969" s="96" t="s">
        <v>2105</v>
      </c>
      <c r="C969" s="96" t="s">
        <v>6172</v>
      </c>
      <c r="D969" s="96"/>
      <c r="E969" s="96" t="s">
        <v>2685</v>
      </c>
    </row>
    <row r="970" spans="1:5" ht="13.2" hidden="1">
      <c r="A970" s="96" t="s">
        <v>5302</v>
      </c>
      <c r="B970" s="96" t="s">
        <v>2105</v>
      </c>
      <c r="C970" s="96" t="s">
        <v>2810</v>
      </c>
      <c r="D970" s="96"/>
      <c r="E970" s="96" t="s">
        <v>4852</v>
      </c>
    </row>
    <row r="971" spans="1:5" ht="13.2" hidden="1">
      <c r="A971" s="96" t="s">
        <v>5302</v>
      </c>
      <c r="B971" s="96" t="s">
        <v>684</v>
      </c>
      <c r="C971" s="96" t="s">
        <v>6173</v>
      </c>
      <c r="D971" s="96"/>
      <c r="E971" s="96" t="s">
        <v>2685</v>
      </c>
    </row>
    <row r="972" spans="1:5" ht="13.2" hidden="1">
      <c r="A972" s="96" t="s">
        <v>5302</v>
      </c>
      <c r="B972" s="96" t="s">
        <v>5309</v>
      </c>
      <c r="C972" s="96" t="s">
        <v>6174</v>
      </c>
      <c r="D972" s="96"/>
      <c r="E972" s="96" t="s">
        <v>4851</v>
      </c>
    </row>
    <row r="973" spans="1:5" ht="13.2" hidden="1">
      <c r="A973" s="96" t="s">
        <v>5302</v>
      </c>
      <c r="B973" s="96" t="s">
        <v>5310</v>
      </c>
      <c r="C973" s="96" t="s">
        <v>6175</v>
      </c>
      <c r="D973" s="96"/>
      <c r="E973" s="96" t="s">
        <v>2685</v>
      </c>
    </row>
    <row r="974" spans="1:5" ht="13.2" hidden="1">
      <c r="A974" s="96" t="s">
        <v>5302</v>
      </c>
      <c r="B974" s="96" t="s">
        <v>5310</v>
      </c>
      <c r="C974" s="96" t="s">
        <v>6176</v>
      </c>
      <c r="D974" s="96"/>
      <c r="E974" s="96" t="s">
        <v>4851</v>
      </c>
    </row>
    <row r="975" spans="1:5" ht="13.2" hidden="1">
      <c r="A975" s="96" t="s">
        <v>5302</v>
      </c>
      <c r="B975" s="96" t="s">
        <v>5311</v>
      </c>
      <c r="C975" s="96" t="s">
        <v>6177</v>
      </c>
      <c r="D975" s="96"/>
      <c r="E975" s="96" t="s">
        <v>4852</v>
      </c>
    </row>
    <row r="976" spans="1:5" ht="13.2" hidden="1">
      <c r="A976" s="96" t="s">
        <v>5302</v>
      </c>
      <c r="B976" s="96" t="s">
        <v>5312</v>
      </c>
      <c r="C976" s="96" t="s">
        <v>6178</v>
      </c>
      <c r="D976" s="96"/>
      <c r="E976" s="96" t="s">
        <v>2685</v>
      </c>
    </row>
    <row r="977" spans="1:5" ht="13.2" hidden="1">
      <c r="A977" s="96" t="s">
        <v>5302</v>
      </c>
      <c r="B977" s="96" t="s">
        <v>1111</v>
      </c>
      <c r="C977" s="96" t="s">
        <v>6179</v>
      </c>
      <c r="D977" s="96"/>
      <c r="E977" s="96" t="s">
        <v>4851</v>
      </c>
    </row>
    <row r="978" spans="1:5" ht="13.2" hidden="1">
      <c r="A978" s="96" t="s">
        <v>5302</v>
      </c>
      <c r="B978" s="96" t="s">
        <v>5313</v>
      </c>
      <c r="C978" s="96" t="s">
        <v>6180</v>
      </c>
      <c r="D978" s="96"/>
      <c r="E978" s="96" t="s">
        <v>2685</v>
      </c>
    </row>
    <row r="979" spans="1:5" ht="13.2" hidden="1">
      <c r="A979" s="96" t="s">
        <v>5302</v>
      </c>
      <c r="B979" s="96" t="s">
        <v>5313</v>
      </c>
      <c r="C979" s="96" t="s">
        <v>6181</v>
      </c>
      <c r="D979" s="96"/>
      <c r="E979" s="96" t="s">
        <v>2685</v>
      </c>
    </row>
    <row r="980" spans="1:5" ht="13.2" hidden="1">
      <c r="A980" s="96" t="s">
        <v>5302</v>
      </c>
      <c r="B980" s="96" t="s">
        <v>5313</v>
      </c>
      <c r="C980" s="96" t="s">
        <v>6182</v>
      </c>
      <c r="D980" s="96"/>
      <c r="E980" s="96" t="s">
        <v>4851</v>
      </c>
    </row>
    <row r="981" spans="1:5" ht="13.2" hidden="1">
      <c r="A981" s="96" t="s">
        <v>5302</v>
      </c>
      <c r="B981" s="96" t="s">
        <v>2112</v>
      </c>
      <c r="C981" s="96" t="s">
        <v>6183</v>
      </c>
      <c r="D981" s="96"/>
      <c r="E981" s="96" t="s">
        <v>2685</v>
      </c>
    </row>
    <row r="982" spans="1:5" ht="13.2" hidden="1">
      <c r="A982" s="96" t="s">
        <v>5302</v>
      </c>
      <c r="B982" s="96" t="s">
        <v>5314</v>
      </c>
      <c r="C982" s="96" t="s">
        <v>6184</v>
      </c>
      <c r="D982" s="96"/>
      <c r="E982" s="96" t="s">
        <v>4851</v>
      </c>
    </row>
    <row r="983" spans="1:5" ht="13.2" hidden="1">
      <c r="A983" s="96" t="s">
        <v>5302</v>
      </c>
      <c r="B983" s="96" t="s">
        <v>6185</v>
      </c>
      <c r="C983" s="96" t="s">
        <v>6186</v>
      </c>
      <c r="D983" s="96"/>
      <c r="E983" s="96" t="s">
        <v>4851</v>
      </c>
    </row>
    <row r="984" spans="1:5" ht="13.2" hidden="1">
      <c r="A984" s="96" t="s">
        <v>1930</v>
      </c>
      <c r="B984" s="96" t="s">
        <v>4330</v>
      </c>
      <c r="C984" s="96" t="s">
        <v>6187</v>
      </c>
      <c r="D984" s="96"/>
      <c r="E984" s="96" t="s">
        <v>4851</v>
      </c>
    </row>
    <row r="985" spans="1:5" ht="13.2" hidden="1">
      <c r="A985" s="96" t="s">
        <v>1930</v>
      </c>
      <c r="B985" s="96" t="s">
        <v>4902</v>
      </c>
      <c r="C985" s="96" t="s">
        <v>6188</v>
      </c>
      <c r="D985" s="96"/>
      <c r="E985" s="96" t="s">
        <v>4852</v>
      </c>
    </row>
    <row r="986" spans="1:5" ht="13.2" hidden="1">
      <c r="A986" s="96" t="s">
        <v>1930</v>
      </c>
      <c r="B986" s="96" t="s">
        <v>4902</v>
      </c>
      <c r="C986" s="96" t="s">
        <v>6189</v>
      </c>
      <c r="D986" s="96"/>
      <c r="E986" s="96" t="s">
        <v>4852</v>
      </c>
    </row>
    <row r="987" spans="1:5" ht="13.2" hidden="1">
      <c r="A987" s="96" t="s">
        <v>1930</v>
      </c>
      <c r="B987" s="96" t="s">
        <v>4903</v>
      </c>
      <c r="C987" s="96" t="s">
        <v>6190</v>
      </c>
      <c r="D987" s="96"/>
      <c r="E987" s="96" t="s">
        <v>4852</v>
      </c>
    </row>
    <row r="988" spans="1:5" ht="13.2" hidden="1">
      <c r="A988" s="96" t="s">
        <v>1930</v>
      </c>
      <c r="B988" s="96" t="s">
        <v>4903</v>
      </c>
      <c r="C988" s="96" t="s">
        <v>6191</v>
      </c>
      <c r="D988" s="96"/>
      <c r="E988" s="96" t="s">
        <v>4852</v>
      </c>
    </row>
    <row r="989" spans="1:5" ht="13.2" hidden="1">
      <c r="A989" s="96" t="s">
        <v>1930</v>
      </c>
      <c r="B989" s="96" t="s">
        <v>4903</v>
      </c>
      <c r="C989" s="96" t="s">
        <v>6192</v>
      </c>
      <c r="D989" s="96"/>
      <c r="E989" s="96" t="s">
        <v>2685</v>
      </c>
    </row>
    <row r="990" spans="1:5" ht="13.2" hidden="1">
      <c r="A990" s="96" t="s">
        <v>1930</v>
      </c>
      <c r="B990" s="96" t="s">
        <v>4904</v>
      </c>
      <c r="C990" s="96" t="s">
        <v>6193</v>
      </c>
      <c r="D990" s="96"/>
      <c r="E990" s="96" t="s">
        <v>4851</v>
      </c>
    </row>
    <row r="991" spans="1:5" ht="13.2" hidden="1">
      <c r="A991" s="96" t="s">
        <v>1930</v>
      </c>
      <c r="B991" s="96" t="s">
        <v>4905</v>
      </c>
      <c r="C991" s="96" t="s">
        <v>6194</v>
      </c>
      <c r="D991" s="96"/>
      <c r="E991" s="96" t="s">
        <v>2685</v>
      </c>
    </row>
    <row r="992" spans="1:5" ht="13.2" hidden="1">
      <c r="A992" s="96" t="s">
        <v>1930</v>
      </c>
      <c r="B992" s="96" t="s">
        <v>6195</v>
      </c>
      <c r="C992" s="96" t="s">
        <v>6196</v>
      </c>
      <c r="D992" s="96"/>
      <c r="E992" s="96" t="s">
        <v>2685</v>
      </c>
    </row>
    <row r="993" spans="1:5" ht="13.2" hidden="1">
      <c r="A993" s="96" t="s">
        <v>1930</v>
      </c>
      <c r="B993" s="96" t="s">
        <v>6195</v>
      </c>
      <c r="C993" s="96" t="s">
        <v>6197</v>
      </c>
      <c r="D993" s="96"/>
      <c r="E993" s="96" t="s">
        <v>2685</v>
      </c>
    </row>
    <row r="994" spans="1:5" ht="13.2" hidden="1">
      <c r="A994" s="96" t="s">
        <v>1930</v>
      </c>
      <c r="B994" s="96" t="s">
        <v>4907</v>
      </c>
      <c r="C994" s="96" t="s">
        <v>6198</v>
      </c>
      <c r="D994" s="96"/>
      <c r="E994" s="96" t="s">
        <v>4851</v>
      </c>
    </row>
    <row r="995" spans="1:5" ht="13.2" hidden="1">
      <c r="A995" s="96" t="s">
        <v>1930</v>
      </c>
      <c r="B995" s="96" t="s">
        <v>4908</v>
      </c>
      <c r="C995" s="96" t="s">
        <v>6199</v>
      </c>
      <c r="D995" s="96"/>
      <c r="E995" s="96" t="s">
        <v>2685</v>
      </c>
    </row>
    <row r="996" spans="1:5" ht="13.2" hidden="1">
      <c r="A996" s="96" t="s">
        <v>1930</v>
      </c>
      <c r="B996" s="96" t="s">
        <v>4908</v>
      </c>
      <c r="C996" s="96" t="s">
        <v>6200</v>
      </c>
      <c r="D996" s="96"/>
      <c r="E996" s="96" t="s">
        <v>2685</v>
      </c>
    </row>
    <row r="997" spans="1:5" ht="13.2" hidden="1">
      <c r="A997" s="96" t="s">
        <v>1930</v>
      </c>
      <c r="B997" s="96" t="s">
        <v>4908</v>
      </c>
      <c r="C997" s="96" t="s">
        <v>6201</v>
      </c>
      <c r="D997" s="96"/>
      <c r="E997" s="96" t="s">
        <v>2685</v>
      </c>
    </row>
    <row r="998" spans="1:5" ht="13.2" hidden="1">
      <c r="A998" s="96" t="s">
        <v>1930</v>
      </c>
      <c r="B998" s="96" t="s">
        <v>4909</v>
      </c>
      <c r="C998" s="96" t="s">
        <v>6202</v>
      </c>
      <c r="D998" s="96"/>
      <c r="E998" s="96" t="s">
        <v>4851</v>
      </c>
    </row>
    <row r="999" spans="1:5" ht="13.2" hidden="1">
      <c r="A999" s="96" t="s">
        <v>1930</v>
      </c>
      <c r="B999" s="96" t="s">
        <v>4910</v>
      </c>
      <c r="C999" s="96" t="s">
        <v>6203</v>
      </c>
      <c r="D999" s="96"/>
      <c r="E999" s="96" t="s">
        <v>4851</v>
      </c>
    </row>
    <row r="1000" spans="1:5" ht="13.2" hidden="1">
      <c r="A1000" s="96" t="s">
        <v>1930</v>
      </c>
      <c r="B1000" s="96" t="s">
        <v>4911</v>
      </c>
      <c r="C1000" s="96" t="s">
        <v>6204</v>
      </c>
      <c r="D1000" s="96"/>
      <c r="E1000" s="96" t="s">
        <v>4851</v>
      </c>
    </row>
    <row r="1001" spans="1:5" ht="13.2" hidden="1">
      <c r="A1001" s="96" t="s">
        <v>1930</v>
      </c>
      <c r="B1001" s="96" t="s">
        <v>4911</v>
      </c>
      <c r="C1001" s="96" t="s">
        <v>6205</v>
      </c>
      <c r="D1001" s="96"/>
      <c r="E1001" s="96" t="s">
        <v>2685</v>
      </c>
    </row>
    <row r="1002" spans="1:5" ht="13.2" hidden="1">
      <c r="A1002" s="96" t="s">
        <v>1930</v>
      </c>
      <c r="B1002" s="96" t="s">
        <v>4911</v>
      </c>
      <c r="C1002" s="96" t="s">
        <v>6206</v>
      </c>
      <c r="D1002" s="96"/>
      <c r="E1002" s="96" t="s">
        <v>4851</v>
      </c>
    </row>
    <row r="1003" spans="1:5" ht="13.2" hidden="1">
      <c r="A1003" s="96" t="s">
        <v>1930</v>
      </c>
      <c r="B1003" s="96" t="s">
        <v>4911</v>
      </c>
      <c r="C1003" s="96" t="s">
        <v>6207</v>
      </c>
      <c r="D1003" s="96"/>
      <c r="E1003" s="96" t="s">
        <v>2685</v>
      </c>
    </row>
    <row r="1004" spans="1:5" ht="13.2" hidden="1">
      <c r="A1004" s="96" t="s">
        <v>1930</v>
      </c>
      <c r="B1004" s="96" t="s">
        <v>4912</v>
      </c>
      <c r="C1004" s="96" t="s">
        <v>6208</v>
      </c>
      <c r="D1004" s="96"/>
      <c r="E1004" s="96" t="s">
        <v>2685</v>
      </c>
    </row>
    <row r="1005" spans="1:5" ht="13.2" hidden="1">
      <c r="A1005" s="96" t="s">
        <v>1930</v>
      </c>
      <c r="B1005" s="96" t="s">
        <v>4913</v>
      </c>
      <c r="C1005" s="96" t="s">
        <v>6209</v>
      </c>
      <c r="D1005" s="96"/>
      <c r="E1005" s="96" t="s">
        <v>4852</v>
      </c>
    </row>
    <row r="1006" spans="1:5" ht="13.2" hidden="1">
      <c r="A1006" s="96" t="s">
        <v>1930</v>
      </c>
      <c r="B1006" s="96" t="s">
        <v>6210</v>
      </c>
      <c r="C1006" s="96" t="s">
        <v>6211</v>
      </c>
      <c r="D1006" s="96"/>
      <c r="E1006" s="96" t="s">
        <v>4851</v>
      </c>
    </row>
    <row r="1007" spans="1:5" ht="13.2" hidden="1">
      <c r="A1007" s="96" t="s">
        <v>4914</v>
      </c>
      <c r="B1007" s="96"/>
      <c r="C1007" s="96" t="s">
        <v>6212</v>
      </c>
      <c r="D1007" s="96"/>
      <c r="E1007" s="96" t="s">
        <v>4851</v>
      </c>
    </row>
    <row r="1008" spans="1:5" ht="13.2" hidden="1">
      <c r="A1008" s="96" t="s">
        <v>4914</v>
      </c>
      <c r="B1008" s="96"/>
      <c r="C1008" s="96" t="s">
        <v>6213</v>
      </c>
      <c r="D1008" s="96"/>
      <c r="E1008" s="96" t="s">
        <v>4851</v>
      </c>
    </row>
    <row r="1009" spans="1:5" ht="13.2" hidden="1">
      <c r="A1009" s="96" t="s">
        <v>4940</v>
      </c>
      <c r="B1009" s="96" t="s">
        <v>4941</v>
      </c>
      <c r="C1009" s="96" t="s">
        <v>6214</v>
      </c>
      <c r="D1009" s="96"/>
      <c r="E1009" s="96" t="s">
        <v>4851</v>
      </c>
    </row>
    <row r="1010" spans="1:5" ht="13.2" hidden="1">
      <c r="A1010" s="96" t="s">
        <v>4940</v>
      </c>
      <c r="B1010" s="96" t="s">
        <v>4942</v>
      </c>
      <c r="C1010" s="96" t="s">
        <v>6215</v>
      </c>
      <c r="D1010" s="96"/>
      <c r="E1010" s="96" t="s">
        <v>4851</v>
      </c>
    </row>
    <row r="1011" spans="1:5" ht="13.2" hidden="1">
      <c r="A1011" s="96" t="s">
        <v>4940</v>
      </c>
      <c r="B1011" s="96" t="s">
        <v>4943</v>
      </c>
      <c r="C1011" s="96" t="s">
        <v>6216</v>
      </c>
      <c r="D1011" s="96"/>
      <c r="E1011" s="96" t="s">
        <v>4852</v>
      </c>
    </row>
    <row r="1012" spans="1:5" ht="13.2" hidden="1">
      <c r="A1012" s="96" t="s">
        <v>4940</v>
      </c>
      <c r="B1012" s="96" t="s">
        <v>1197</v>
      </c>
      <c r="C1012" s="96" t="s">
        <v>6217</v>
      </c>
      <c r="D1012" s="96"/>
      <c r="E1012" s="96" t="s">
        <v>2685</v>
      </c>
    </row>
    <row r="1013" spans="1:5" ht="13.2" hidden="1">
      <c r="A1013" s="96" t="s">
        <v>4940</v>
      </c>
      <c r="B1013" s="96" t="s">
        <v>4944</v>
      </c>
      <c r="C1013" s="96" t="s">
        <v>6218</v>
      </c>
      <c r="D1013" s="96"/>
      <c r="E1013" s="96" t="s">
        <v>4852</v>
      </c>
    </row>
    <row r="1014" spans="1:5" ht="13.2" hidden="1">
      <c r="A1014" s="96" t="s">
        <v>5115</v>
      </c>
      <c r="B1014" s="96" t="s">
        <v>5116</v>
      </c>
      <c r="C1014" s="96" t="s">
        <v>6219</v>
      </c>
      <c r="D1014" s="96"/>
      <c r="E1014" s="96" t="s">
        <v>4852</v>
      </c>
    </row>
    <row r="1015" spans="1:5" ht="13.2" hidden="1">
      <c r="A1015" s="96" t="s">
        <v>5115</v>
      </c>
      <c r="B1015" s="96" t="s">
        <v>5117</v>
      </c>
      <c r="C1015" s="96" t="s">
        <v>6220</v>
      </c>
      <c r="D1015" s="96"/>
      <c r="E1015" s="96" t="s">
        <v>4852</v>
      </c>
    </row>
    <row r="1016" spans="1:5" ht="13.2" hidden="1">
      <c r="A1016" s="96" t="s">
        <v>5115</v>
      </c>
      <c r="B1016" s="96" t="s">
        <v>5118</v>
      </c>
      <c r="C1016" s="96" t="s">
        <v>6221</v>
      </c>
      <c r="D1016" s="96"/>
      <c r="E1016" s="96" t="s">
        <v>4851</v>
      </c>
    </row>
    <row r="1017" spans="1:5" ht="13.2" hidden="1">
      <c r="A1017" s="96" t="s">
        <v>5115</v>
      </c>
      <c r="B1017" s="96" t="s">
        <v>5119</v>
      </c>
      <c r="C1017" s="96" t="s">
        <v>6222</v>
      </c>
      <c r="D1017" s="96"/>
      <c r="E1017" s="96" t="s">
        <v>4851</v>
      </c>
    </row>
    <row r="1018" spans="1:5" ht="13.2" hidden="1">
      <c r="A1018" s="96" t="s">
        <v>5115</v>
      </c>
      <c r="B1018" s="96" t="s">
        <v>5120</v>
      </c>
      <c r="C1018" s="96" t="s">
        <v>6223</v>
      </c>
      <c r="D1018" s="96"/>
      <c r="E1018" s="96" t="s">
        <v>4852</v>
      </c>
    </row>
    <row r="1019" spans="1:5" ht="13.2" hidden="1">
      <c r="A1019" s="96" t="s">
        <v>5115</v>
      </c>
      <c r="B1019" s="96" t="s">
        <v>5121</v>
      </c>
      <c r="C1019" s="96" t="s">
        <v>6224</v>
      </c>
      <c r="D1019" s="96"/>
      <c r="E1019" s="96" t="s">
        <v>4851</v>
      </c>
    </row>
    <row r="1020" spans="1:5" ht="13.2" hidden="1">
      <c r="A1020" s="96" t="s">
        <v>5115</v>
      </c>
      <c r="B1020" s="96" t="s">
        <v>5122</v>
      </c>
      <c r="C1020" s="96" t="s">
        <v>6225</v>
      </c>
      <c r="D1020" s="96"/>
      <c r="E1020" s="96" t="s">
        <v>4851</v>
      </c>
    </row>
    <row r="1021" spans="1:5" ht="13.2" hidden="1">
      <c r="A1021" s="96" t="s">
        <v>5115</v>
      </c>
      <c r="B1021" s="96" t="s">
        <v>5123</v>
      </c>
      <c r="C1021" s="96" t="s">
        <v>6226</v>
      </c>
      <c r="D1021" s="96"/>
      <c r="E1021" s="96" t="s">
        <v>4851</v>
      </c>
    </row>
    <row r="1022" spans="1:5" ht="13.2" hidden="1">
      <c r="A1022" s="96" t="s">
        <v>5115</v>
      </c>
      <c r="B1022" s="96" t="s">
        <v>5124</v>
      </c>
      <c r="C1022" s="96" t="s">
        <v>6227</v>
      </c>
      <c r="D1022" s="96"/>
      <c r="E1022" s="96" t="s">
        <v>4851</v>
      </c>
    </row>
    <row r="1023" spans="1:5" ht="13.2" hidden="1">
      <c r="A1023" s="96" t="s">
        <v>5115</v>
      </c>
      <c r="B1023" s="96" t="s">
        <v>5125</v>
      </c>
      <c r="C1023" s="96" t="s">
        <v>6228</v>
      </c>
      <c r="D1023" s="96"/>
      <c r="E1023" s="96" t="s">
        <v>4851</v>
      </c>
    </row>
    <row r="1024" spans="1:5" ht="13.2" hidden="1">
      <c r="A1024" s="96" t="s">
        <v>5115</v>
      </c>
      <c r="B1024" s="96" t="s">
        <v>5126</v>
      </c>
      <c r="C1024" s="96" t="s">
        <v>6229</v>
      </c>
      <c r="D1024" s="96"/>
      <c r="E1024" s="96" t="s">
        <v>4851</v>
      </c>
    </row>
    <row r="1025" spans="1:5" ht="13.2" hidden="1">
      <c r="A1025" s="96" t="s">
        <v>5115</v>
      </c>
      <c r="B1025" s="96" t="s">
        <v>5127</v>
      </c>
      <c r="C1025" s="96" t="s">
        <v>6230</v>
      </c>
      <c r="D1025" s="96"/>
      <c r="E1025" s="96" t="s">
        <v>4851</v>
      </c>
    </row>
    <row r="1026" spans="1:5" ht="13.2" hidden="1">
      <c r="A1026" s="96" t="s">
        <v>5115</v>
      </c>
      <c r="B1026" s="96" t="s">
        <v>5128</v>
      </c>
      <c r="C1026" s="96" t="s">
        <v>6231</v>
      </c>
      <c r="D1026" s="96"/>
      <c r="E1026" s="96" t="s">
        <v>4851</v>
      </c>
    </row>
    <row r="1027" spans="1:5" ht="13.2" hidden="1">
      <c r="A1027" s="96" t="s">
        <v>5297</v>
      </c>
      <c r="B1027" s="96" t="s">
        <v>5298</v>
      </c>
      <c r="C1027" s="96" t="s">
        <v>6232</v>
      </c>
      <c r="D1027" s="96"/>
      <c r="E1027" s="96" t="s">
        <v>4852</v>
      </c>
    </row>
    <row r="1028" spans="1:5" ht="13.2" hidden="1">
      <c r="A1028" s="96" t="s">
        <v>5297</v>
      </c>
      <c r="B1028" s="96" t="s">
        <v>5299</v>
      </c>
      <c r="C1028" s="96" t="s">
        <v>6233</v>
      </c>
      <c r="D1028" s="96"/>
      <c r="E1028" s="96" t="s">
        <v>4852</v>
      </c>
    </row>
    <row r="1029" spans="1:5" ht="13.2" hidden="1">
      <c r="A1029" s="96" t="s">
        <v>5297</v>
      </c>
      <c r="B1029" s="96" t="s">
        <v>5300</v>
      </c>
      <c r="C1029" s="96" t="s">
        <v>6234</v>
      </c>
      <c r="D1029" s="96"/>
      <c r="E1029" s="96" t="s">
        <v>4852</v>
      </c>
    </row>
    <row r="1030" spans="1:5" ht="13.2" hidden="1">
      <c r="A1030" s="96" t="s">
        <v>5297</v>
      </c>
      <c r="B1030" s="96" t="s">
        <v>5301</v>
      </c>
      <c r="C1030" s="96" t="s">
        <v>6235</v>
      </c>
      <c r="D1030" s="96"/>
      <c r="E1030" s="96" t="s">
        <v>4852</v>
      </c>
    </row>
    <row r="1031" spans="1:5" ht="13.2">
      <c r="A1031" s="96"/>
      <c r="B1031" s="96"/>
      <c r="C1031" s="96"/>
      <c r="D1031" s="96"/>
      <c r="E1031" s="96"/>
    </row>
    <row r="1032" spans="1:5" ht="13.2">
      <c r="A1032" s="96"/>
      <c r="B1032" s="96"/>
      <c r="C1032" s="96"/>
      <c r="D1032" s="96"/>
      <c r="E1032" s="96"/>
    </row>
    <row r="1033" spans="1:5" ht="13.2">
      <c r="A1033" s="96"/>
      <c r="B1033" s="96"/>
      <c r="C1033" s="96"/>
      <c r="D1033" s="96"/>
      <c r="E1033" s="96"/>
    </row>
    <row r="1034" spans="1:5" ht="13.2">
      <c r="A1034" s="96"/>
      <c r="B1034" s="96"/>
      <c r="C1034" s="96"/>
      <c r="D1034" s="96"/>
      <c r="E1034" s="96"/>
    </row>
    <row r="1035" spans="1:5" ht="13.2">
      <c r="A1035" s="96"/>
      <c r="B1035" s="96"/>
      <c r="C1035" s="96"/>
      <c r="D1035" s="96"/>
      <c r="E1035" s="96"/>
    </row>
    <row r="1036" spans="1:5" ht="13.2">
      <c r="A1036" s="96"/>
      <c r="B1036" s="96"/>
      <c r="C1036" s="96"/>
      <c r="D1036" s="96"/>
      <c r="E1036" s="96"/>
    </row>
    <row r="1037" spans="1:5" ht="13.2">
      <c r="A1037" s="96"/>
      <c r="B1037" s="96"/>
      <c r="C1037" s="96"/>
      <c r="D1037" s="96"/>
      <c r="E1037" s="96"/>
    </row>
    <row r="1038" spans="1:5" ht="13.2">
      <c r="A1038" s="96"/>
      <c r="B1038" s="96"/>
      <c r="C1038" s="96"/>
      <c r="D1038" s="96"/>
      <c r="E1038" s="96"/>
    </row>
    <row r="1039" spans="1:5" ht="13.2">
      <c r="A1039" s="96"/>
      <c r="B1039" s="96"/>
      <c r="C1039" s="96"/>
      <c r="D1039" s="96"/>
      <c r="E1039" s="96"/>
    </row>
    <row r="1040" spans="1:5" ht="13.2">
      <c r="A1040" s="96"/>
      <c r="B1040" s="96"/>
      <c r="C1040" s="96"/>
      <c r="D1040" s="96"/>
      <c r="E1040" s="96"/>
    </row>
    <row r="1041" spans="1:5" ht="13.2">
      <c r="A1041" s="96"/>
      <c r="B1041" s="96"/>
      <c r="C1041" s="96"/>
      <c r="D1041" s="96"/>
      <c r="E1041" s="96"/>
    </row>
    <row r="1042" spans="1:5" ht="13.2">
      <c r="A1042" s="96"/>
      <c r="B1042" s="96"/>
      <c r="C1042" s="96"/>
      <c r="D1042" s="96"/>
      <c r="E1042" s="96"/>
    </row>
    <row r="1043" spans="1:5" ht="13.2">
      <c r="A1043" s="96"/>
      <c r="B1043" s="96"/>
      <c r="C1043" s="96"/>
      <c r="D1043" s="96"/>
      <c r="E1043" s="96"/>
    </row>
    <row r="1044" spans="1:5" ht="13.2">
      <c r="A1044" s="96"/>
      <c r="B1044" s="96"/>
      <c r="C1044" s="96"/>
      <c r="D1044" s="96"/>
      <c r="E1044" s="96"/>
    </row>
    <row r="1045" spans="1:5" ht="13.2">
      <c r="A1045" s="96"/>
      <c r="B1045" s="96"/>
      <c r="C1045" s="96"/>
      <c r="D1045" s="96"/>
      <c r="E1045" s="96"/>
    </row>
    <row r="1046" spans="1:5" ht="13.2">
      <c r="A1046" s="96"/>
      <c r="B1046" s="96"/>
      <c r="C1046" s="96"/>
      <c r="D1046" s="96"/>
      <c r="E1046" s="96"/>
    </row>
    <row r="1047" spans="1:5" ht="13.2">
      <c r="A1047" s="96"/>
      <c r="B1047" s="96"/>
      <c r="C1047" s="96"/>
      <c r="D1047" s="96"/>
      <c r="E1047" s="96"/>
    </row>
    <row r="1048" spans="1:5" ht="13.2">
      <c r="A1048" s="96"/>
      <c r="B1048" s="96"/>
      <c r="C1048" s="96"/>
      <c r="D1048" s="96"/>
      <c r="E1048" s="96"/>
    </row>
    <row r="1049" spans="1:5" ht="13.2">
      <c r="A1049" s="96"/>
      <c r="B1049" s="96"/>
      <c r="C1049" s="96"/>
      <c r="D1049" s="96"/>
      <c r="E1049" s="96"/>
    </row>
    <row r="1050" spans="1:5" ht="13.2">
      <c r="A1050" s="96"/>
      <c r="B1050" s="96"/>
      <c r="C1050" s="96"/>
      <c r="D1050" s="96"/>
      <c r="E1050" s="96"/>
    </row>
    <row r="1051" spans="1:5" ht="13.2">
      <c r="A1051" s="96"/>
      <c r="B1051" s="96"/>
      <c r="C1051" s="96"/>
      <c r="D1051" s="96"/>
      <c r="E1051" s="96"/>
    </row>
    <row r="1052" spans="1:5" ht="13.2">
      <c r="A1052" s="96"/>
      <c r="B1052" s="96"/>
      <c r="C1052" s="96"/>
      <c r="D1052" s="96"/>
      <c r="E1052" s="96"/>
    </row>
    <row r="1053" spans="1:5" ht="13.2">
      <c r="A1053" s="96"/>
      <c r="B1053" s="96"/>
      <c r="C1053" s="96"/>
      <c r="D1053" s="96"/>
      <c r="E1053" s="96"/>
    </row>
    <row r="1054" spans="1:5" ht="13.2">
      <c r="A1054" s="96"/>
      <c r="B1054" s="96"/>
      <c r="C1054" s="96"/>
      <c r="D1054" s="96"/>
      <c r="E1054" s="96"/>
    </row>
    <row r="1055" spans="1:5" ht="13.2">
      <c r="A1055" s="96"/>
      <c r="B1055" s="96"/>
      <c r="C1055" s="96"/>
      <c r="D1055" s="96"/>
      <c r="E1055" s="96"/>
    </row>
    <row r="1056" spans="1:5" ht="13.2">
      <c r="A1056" s="96"/>
      <c r="B1056" s="96"/>
      <c r="C1056" s="96"/>
      <c r="D1056" s="96"/>
      <c r="E1056" s="96"/>
    </row>
    <row r="1057" spans="1:5" ht="13.2">
      <c r="A1057" s="96"/>
      <c r="B1057" s="96"/>
      <c r="C1057" s="96"/>
      <c r="D1057" s="96"/>
      <c r="E1057" s="96"/>
    </row>
    <row r="1058" spans="1:5" ht="13.2">
      <c r="A1058" s="96"/>
      <c r="B1058" s="96"/>
      <c r="C1058" s="96"/>
      <c r="D1058" s="96"/>
      <c r="E1058" s="96"/>
    </row>
    <row r="1059" spans="1:5" ht="13.2">
      <c r="A1059" s="96"/>
      <c r="B1059" s="96"/>
      <c r="C1059" s="96"/>
      <c r="D1059" s="96"/>
      <c r="E1059" s="96"/>
    </row>
    <row r="1060" spans="1:5" ht="13.2">
      <c r="A1060" s="96"/>
      <c r="B1060" s="96"/>
      <c r="C1060" s="96"/>
      <c r="D1060" s="96"/>
      <c r="E1060" s="96"/>
    </row>
    <row r="1061" spans="1:5" ht="13.2">
      <c r="A1061" s="96"/>
      <c r="B1061" s="96"/>
      <c r="C1061" s="96"/>
      <c r="D1061" s="96"/>
      <c r="E1061" s="96"/>
    </row>
    <row r="1062" spans="1:5" ht="13.2">
      <c r="A1062" s="96"/>
      <c r="B1062" s="96"/>
      <c r="C1062" s="96"/>
      <c r="D1062" s="96"/>
      <c r="E1062" s="96"/>
    </row>
    <row r="1063" spans="1:5" ht="13.2">
      <c r="A1063" s="96"/>
      <c r="B1063" s="96"/>
      <c r="C1063" s="96"/>
      <c r="D1063" s="96"/>
      <c r="E1063" s="96"/>
    </row>
    <row r="1064" spans="1:5" ht="13.2">
      <c r="A1064" s="96"/>
      <c r="B1064" s="96"/>
      <c r="C1064" s="96"/>
      <c r="D1064" s="96"/>
      <c r="E1064" s="96"/>
    </row>
    <row r="1065" spans="1:5" ht="13.2">
      <c r="A1065" s="96"/>
      <c r="B1065" s="96"/>
      <c r="C1065" s="96"/>
      <c r="D1065" s="96"/>
      <c r="E1065" s="96"/>
    </row>
    <row r="1066" spans="1:5" ht="13.2">
      <c r="A1066" s="96"/>
      <c r="B1066" s="96"/>
      <c r="C1066" s="96"/>
      <c r="D1066" s="96"/>
      <c r="E1066" s="96"/>
    </row>
    <row r="1067" spans="1:5" ht="13.2">
      <c r="A1067" s="96"/>
      <c r="B1067" s="96"/>
      <c r="C1067" s="96"/>
      <c r="D1067" s="96"/>
      <c r="E1067" s="96"/>
    </row>
    <row r="1068" spans="1:5" ht="13.2">
      <c r="A1068" s="96"/>
      <c r="B1068" s="96"/>
      <c r="C1068" s="96"/>
      <c r="D1068" s="96"/>
      <c r="E1068" s="96"/>
    </row>
    <row r="1069" spans="1:5" ht="13.2">
      <c r="A1069" s="96"/>
      <c r="B1069" s="96"/>
      <c r="C1069" s="96"/>
      <c r="D1069" s="96"/>
      <c r="E1069" s="96"/>
    </row>
    <row r="1070" spans="1:5" ht="13.2">
      <c r="A1070" s="96"/>
      <c r="B1070" s="96"/>
      <c r="C1070" s="96"/>
      <c r="D1070" s="96"/>
      <c r="E1070" s="96"/>
    </row>
    <row r="1071" spans="1:5" ht="13.2">
      <c r="A1071" s="96"/>
      <c r="B1071" s="96"/>
      <c r="C1071" s="96"/>
      <c r="D1071" s="96"/>
      <c r="E1071" s="96"/>
    </row>
    <row r="1072" spans="1:5" ht="13.2">
      <c r="A1072" s="96"/>
      <c r="B1072" s="96"/>
      <c r="C1072" s="96"/>
      <c r="D1072" s="96"/>
      <c r="E1072" s="96"/>
    </row>
    <row r="1073" spans="1:5" ht="13.2">
      <c r="A1073" s="96"/>
      <c r="B1073" s="96"/>
      <c r="C1073" s="96"/>
      <c r="D1073" s="96"/>
      <c r="E1073" s="96"/>
    </row>
    <row r="1074" spans="1:5" ht="13.2">
      <c r="A1074" s="96"/>
      <c r="B1074" s="96"/>
      <c r="C1074" s="96"/>
      <c r="D1074" s="96"/>
      <c r="E1074" s="96"/>
    </row>
    <row r="1075" spans="1:5" ht="13.2">
      <c r="A1075" s="96"/>
      <c r="B1075" s="96"/>
      <c r="C1075" s="96"/>
      <c r="D1075" s="96"/>
      <c r="E1075" s="96"/>
    </row>
    <row r="1076" spans="1:5" ht="13.2">
      <c r="A1076" s="96"/>
      <c r="B1076" s="96"/>
      <c r="C1076" s="96"/>
      <c r="D1076" s="96"/>
      <c r="E1076" s="96"/>
    </row>
    <row r="1077" spans="1:5" ht="13.2">
      <c r="A1077" s="96"/>
      <c r="B1077" s="96"/>
      <c r="C1077" s="96"/>
      <c r="D1077" s="96"/>
      <c r="E1077" s="96"/>
    </row>
    <row r="1078" spans="1:5" ht="13.2">
      <c r="A1078" s="96"/>
      <c r="B1078" s="96"/>
      <c r="C1078" s="96"/>
      <c r="D1078" s="96"/>
      <c r="E1078" s="96"/>
    </row>
    <row r="1079" spans="1:5" ht="13.2">
      <c r="A1079" s="96"/>
      <c r="B1079" s="96"/>
      <c r="C1079" s="96"/>
      <c r="D1079" s="96"/>
      <c r="E1079" s="96"/>
    </row>
    <row r="1080" spans="1:5" ht="13.2">
      <c r="A1080" s="96"/>
      <c r="B1080" s="96"/>
      <c r="C1080" s="96"/>
      <c r="D1080" s="96"/>
      <c r="E1080" s="96"/>
    </row>
    <row r="1081" spans="1:5" ht="13.2">
      <c r="A1081" s="96"/>
      <c r="B1081" s="96"/>
      <c r="C1081" s="96"/>
      <c r="D1081" s="96"/>
      <c r="E1081" s="96"/>
    </row>
    <row r="1082" spans="1:5" ht="13.2">
      <c r="A1082" s="96"/>
      <c r="B1082" s="96"/>
      <c r="C1082" s="96"/>
      <c r="D1082" s="96"/>
      <c r="E1082" s="96"/>
    </row>
    <row r="1083" spans="1:5" ht="13.2">
      <c r="A1083" s="96"/>
      <c r="B1083" s="96"/>
      <c r="C1083" s="96"/>
      <c r="D1083" s="96"/>
      <c r="E1083" s="96"/>
    </row>
    <row r="1084" spans="1:5" ht="13.2">
      <c r="A1084" s="96"/>
      <c r="B1084" s="96"/>
      <c r="C1084" s="96"/>
      <c r="D1084" s="96"/>
      <c r="E1084" s="96"/>
    </row>
    <row r="1085" spans="1:5" ht="13.2">
      <c r="A1085" s="96"/>
      <c r="B1085" s="96"/>
      <c r="C1085" s="96"/>
      <c r="D1085" s="96"/>
      <c r="E1085" s="96"/>
    </row>
    <row r="1086" spans="1:5" ht="13.2">
      <c r="A1086" s="96"/>
      <c r="B1086" s="96"/>
      <c r="C1086" s="96"/>
      <c r="D1086" s="96"/>
      <c r="E1086" s="96"/>
    </row>
    <row r="1087" spans="1:5" ht="13.2">
      <c r="A1087" s="96"/>
      <c r="B1087" s="96"/>
      <c r="C1087" s="96"/>
      <c r="D1087" s="96"/>
      <c r="E1087" s="96"/>
    </row>
    <row r="1088" spans="1:5" ht="13.2">
      <c r="A1088" s="96"/>
      <c r="B1088" s="96"/>
      <c r="C1088" s="96"/>
      <c r="D1088" s="96"/>
      <c r="E1088" s="96"/>
    </row>
    <row r="1089" spans="1:5" ht="13.2">
      <c r="A1089" s="96"/>
      <c r="B1089" s="96"/>
      <c r="C1089" s="96"/>
      <c r="D1089" s="96"/>
      <c r="E1089" s="96"/>
    </row>
    <row r="1090" spans="1:5" ht="13.2">
      <c r="A1090" s="96"/>
      <c r="B1090" s="96"/>
      <c r="C1090" s="96"/>
      <c r="D1090" s="96"/>
      <c r="E1090" s="96"/>
    </row>
    <row r="1091" spans="1:5" ht="13.2">
      <c r="A1091" s="96"/>
      <c r="B1091" s="96"/>
      <c r="C1091" s="96"/>
      <c r="D1091" s="96"/>
      <c r="E1091" s="96"/>
    </row>
    <row r="1092" spans="1:5" ht="13.2">
      <c r="A1092" s="96"/>
      <c r="B1092" s="96"/>
      <c r="C1092" s="96"/>
      <c r="D1092" s="96"/>
      <c r="E1092" s="96"/>
    </row>
    <row r="1093" spans="1:5" ht="13.2">
      <c r="A1093" s="96"/>
      <c r="B1093" s="96"/>
      <c r="C1093" s="96"/>
      <c r="D1093" s="96"/>
      <c r="E1093" s="96"/>
    </row>
    <row r="1094" spans="1:5" ht="13.2">
      <c r="A1094" s="96"/>
      <c r="B1094" s="96"/>
      <c r="C1094" s="96"/>
      <c r="D1094" s="96"/>
      <c r="E1094" s="96"/>
    </row>
    <row r="1095" spans="1:5" ht="13.2">
      <c r="A1095" s="96"/>
      <c r="B1095" s="96"/>
      <c r="C1095" s="96"/>
      <c r="D1095" s="96"/>
      <c r="E1095" s="96"/>
    </row>
    <row r="1096" spans="1:5" ht="13.2">
      <c r="A1096" s="96"/>
      <c r="B1096" s="96"/>
      <c r="C1096" s="96"/>
      <c r="D1096" s="96"/>
      <c r="E1096" s="96"/>
    </row>
    <row r="1097" spans="1:5" ht="13.2">
      <c r="A1097" s="96"/>
      <c r="B1097" s="96"/>
      <c r="C1097" s="96"/>
      <c r="D1097" s="96"/>
      <c r="E1097" s="96"/>
    </row>
    <row r="1098" spans="1:5" ht="13.2">
      <c r="A1098" s="96"/>
      <c r="B1098" s="96"/>
      <c r="C1098" s="96"/>
      <c r="D1098" s="96"/>
      <c r="E1098" s="96"/>
    </row>
    <row r="1099" spans="1:5" ht="13.2">
      <c r="A1099" s="96"/>
      <c r="B1099" s="96"/>
      <c r="C1099" s="96"/>
      <c r="D1099" s="96"/>
      <c r="E1099" s="96"/>
    </row>
    <row r="1100" spans="1:5" ht="13.2">
      <c r="A1100" s="96"/>
      <c r="B1100" s="96"/>
      <c r="C1100" s="96"/>
      <c r="D1100" s="96"/>
      <c r="E1100" s="96"/>
    </row>
    <row r="1101" spans="1:5" ht="13.2">
      <c r="A1101" s="96"/>
      <c r="B1101" s="96"/>
      <c r="C1101" s="96"/>
      <c r="D1101" s="96"/>
      <c r="E1101" s="96"/>
    </row>
    <row r="1102" spans="1:5" ht="13.2">
      <c r="A1102" s="96"/>
      <c r="B1102" s="96"/>
      <c r="C1102" s="96"/>
      <c r="D1102" s="96"/>
      <c r="E1102" s="96"/>
    </row>
    <row r="1103" spans="1:5" ht="13.2">
      <c r="A1103" s="96"/>
      <c r="B1103" s="96"/>
      <c r="C1103" s="96"/>
      <c r="D1103" s="96"/>
      <c r="E1103" s="96"/>
    </row>
    <row r="1104" spans="1:5" ht="13.2">
      <c r="A1104" s="96"/>
      <c r="B1104" s="96"/>
      <c r="C1104" s="96"/>
      <c r="D1104" s="96"/>
      <c r="E1104" s="96"/>
    </row>
    <row r="1105" spans="1:5" ht="13.2">
      <c r="A1105" s="96"/>
      <c r="B1105" s="96"/>
      <c r="C1105" s="96"/>
      <c r="D1105" s="96"/>
      <c r="E1105" s="96"/>
    </row>
    <row r="1106" spans="1:5" ht="13.2">
      <c r="A1106" s="96"/>
      <c r="B1106" s="96"/>
      <c r="C1106" s="96"/>
      <c r="D1106" s="96"/>
      <c r="E1106" s="96"/>
    </row>
    <row r="1107" spans="1:5" ht="13.2">
      <c r="A1107" s="96"/>
      <c r="B1107" s="96"/>
      <c r="C1107" s="96"/>
      <c r="D1107" s="96"/>
      <c r="E1107" s="96"/>
    </row>
    <row r="1108" spans="1:5" ht="13.2">
      <c r="A1108" s="96"/>
      <c r="B1108" s="96"/>
      <c r="C1108" s="96"/>
      <c r="D1108" s="96"/>
      <c r="E1108" s="96"/>
    </row>
    <row r="1109" spans="1:5" ht="13.2">
      <c r="A1109" s="96"/>
      <c r="B1109" s="96"/>
      <c r="C1109" s="96"/>
      <c r="D1109" s="96"/>
      <c r="E1109" s="96"/>
    </row>
    <row r="1110" spans="1:5" ht="13.2">
      <c r="A1110" s="96"/>
      <c r="B1110" s="96"/>
      <c r="C1110" s="96"/>
      <c r="D1110" s="96"/>
      <c r="E1110" s="96"/>
    </row>
    <row r="1111" spans="1:5" ht="13.2">
      <c r="A1111" s="96"/>
      <c r="B1111" s="96"/>
      <c r="C1111" s="96"/>
      <c r="D1111" s="96"/>
      <c r="E1111" s="96"/>
    </row>
    <row r="1112" spans="1:5" ht="13.2">
      <c r="A1112" s="96"/>
      <c r="B1112" s="96"/>
      <c r="C1112" s="96"/>
      <c r="D1112" s="96"/>
      <c r="E1112" s="96"/>
    </row>
    <row r="1113" spans="1:5" ht="13.2">
      <c r="A1113" s="96"/>
      <c r="B1113" s="96"/>
      <c r="C1113" s="96"/>
      <c r="D1113" s="96"/>
      <c r="E1113" s="96"/>
    </row>
    <row r="1114" spans="1:5" ht="13.2">
      <c r="A1114" s="96"/>
      <c r="B1114" s="96"/>
      <c r="C1114" s="96"/>
      <c r="D1114" s="96"/>
      <c r="E1114" s="96"/>
    </row>
    <row r="1115" spans="1:5" ht="13.2">
      <c r="A1115" s="96"/>
      <c r="B1115" s="96"/>
      <c r="C1115" s="96"/>
      <c r="D1115" s="96"/>
      <c r="E1115" s="96"/>
    </row>
    <row r="1116" spans="1:5" ht="13.2">
      <c r="A1116" s="96"/>
      <c r="B1116" s="96"/>
      <c r="C1116" s="96"/>
      <c r="D1116" s="96"/>
      <c r="E1116" s="96"/>
    </row>
    <row r="1117" spans="1:5" ht="13.2">
      <c r="A1117" s="96"/>
      <c r="B1117" s="96"/>
      <c r="C1117" s="96"/>
      <c r="D1117" s="96"/>
      <c r="E1117" s="96"/>
    </row>
    <row r="1118" spans="1:5" ht="13.2">
      <c r="A1118" s="96"/>
      <c r="B1118" s="96"/>
      <c r="C1118" s="96"/>
      <c r="D1118" s="96"/>
      <c r="E1118" s="96"/>
    </row>
    <row r="1119" spans="1:5" ht="13.2">
      <c r="A1119" s="96"/>
      <c r="B1119" s="96"/>
      <c r="C1119" s="96"/>
      <c r="D1119" s="96"/>
      <c r="E1119" s="96"/>
    </row>
    <row r="1120" spans="1:5" ht="13.2">
      <c r="A1120" s="96"/>
      <c r="B1120" s="96"/>
      <c r="C1120" s="96"/>
      <c r="D1120" s="96"/>
      <c r="E1120" s="96"/>
    </row>
    <row r="1121" spans="1:5" ht="13.2">
      <c r="A1121" s="96"/>
      <c r="B1121" s="96"/>
      <c r="C1121" s="96"/>
      <c r="D1121" s="96"/>
      <c r="E1121" s="96"/>
    </row>
    <row r="1122" spans="1:5" ht="13.2">
      <c r="A1122" s="96"/>
      <c r="B1122" s="96"/>
      <c r="C1122" s="96"/>
      <c r="D1122" s="96"/>
      <c r="E1122" s="96"/>
    </row>
    <row r="1123" spans="1:5" ht="13.2">
      <c r="A1123" s="96"/>
      <c r="B1123" s="96"/>
      <c r="C1123" s="96"/>
      <c r="D1123" s="96"/>
      <c r="E1123" s="96"/>
    </row>
    <row r="1124" spans="1:5" ht="13.2">
      <c r="A1124" s="96"/>
      <c r="B1124" s="96"/>
      <c r="C1124" s="96"/>
      <c r="D1124" s="96"/>
      <c r="E1124" s="96"/>
    </row>
    <row r="1125" spans="1:5" ht="13.2">
      <c r="A1125" s="96"/>
      <c r="B1125" s="96"/>
      <c r="C1125" s="96"/>
      <c r="D1125" s="96"/>
      <c r="E1125" s="96"/>
    </row>
    <row r="1126" spans="1:5" ht="13.2">
      <c r="A1126" s="96"/>
      <c r="B1126" s="96"/>
      <c r="C1126" s="96"/>
      <c r="D1126" s="96"/>
      <c r="E1126" s="96"/>
    </row>
    <row r="1127" spans="1:5" ht="13.2">
      <c r="A1127" s="96"/>
      <c r="B1127" s="96"/>
      <c r="C1127" s="96"/>
      <c r="D1127" s="96"/>
      <c r="E1127" s="96"/>
    </row>
    <row r="1128" spans="1:5" ht="13.2">
      <c r="A1128" s="96"/>
      <c r="B1128" s="96"/>
      <c r="C1128" s="96"/>
      <c r="D1128" s="96"/>
      <c r="E1128" s="96"/>
    </row>
    <row r="1129" spans="1:5" ht="13.2">
      <c r="A1129" s="96"/>
      <c r="B1129" s="96"/>
      <c r="C1129" s="96"/>
      <c r="D1129" s="96"/>
      <c r="E1129" s="96"/>
    </row>
    <row r="1130" spans="1:5" ht="13.2">
      <c r="A1130" s="96"/>
      <c r="B1130" s="96"/>
      <c r="C1130" s="96"/>
      <c r="D1130" s="96"/>
      <c r="E1130" s="96"/>
    </row>
    <row r="1131" spans="1:5" ht="13.2">
      <c r="A1131" s="96"/>
      <c r="B1131" s="96"/>
      <c r="C1131" s="96"/>
      <c r="D1131" s="96"/>
      <c r="E1131" s="96"/>
    </row>
    <row r="1132" spans="1:5" ht="13.2">
      <c r="A1132" s="96"/>
      <c r="B1132" s="96"/>
      <c r="C1132" s="96"/>
      <c r="D1132" s="96"/>
      <c r="E1132" s="96"/>
    </row>
    <row r="1133" spans="1:5" ht="13.2">
      <c r="A1133" s="96"/>
      <c r="B1133" s="96"/>
      <c r="C1133" s="96"/>
      <c r="D1133" s="96"/>
      <c r="E1133" s="96"/>
    </row>
    <row r="1134" spans="1:5" ht="13.2">
      <c r="A1134" s="96"/>
      <c r="B1134" s="96"/>
      <c r="C1134" s="96"/>
      <c r="D1134" s="96"/>
      <c r="E1134" s="96"/>
    </row>
    <row r="1135" spans="1:5" ht="13.2">
      <c r="A1135" s="96"/>
      <c r="B1135" s="96"/>
      <c r="C1135" s="96"/>
      <c r="D1135" s="96"/>
      <c r="E1135" s="96"/>
    </row>
    <row r="1136" spans="1:5" ht="13.2">
      <c r="A1136" s="96"/>
      <c r="B1136" s="96"/>
      <c r="C1136" s="96"/>
      <c r="D1136" s="96"/>
      <c r="E1136" s="96"/>
    </row>
    <row r="1137" spans="1:5" ht="13.2">
      <c r="A1137" s="96"/>
      <c r="B1137" s="96"/>
      <c r="C1137" s="96"/>
      <c r="D1137" s="96"/>
      <c r="E1137" s="96"/>
    </row>
    <row r="1138" spans="1:5" ht="13.2">
      <c r="A1138" s="96"/>
      <c r="B1138" s="96"/>
      <c r="C1138" s="96"/>
      <c r="D1138" s="96"/>
      <c r="E1138" s="96"/>
    </row>
    <row r="1139" spans="1:5" ht="13.2">
      <c r="A1139" s="96"/>
      <c r="B1139" s="96"/>
      <c r="C1139" s="96"/>
      <c r="D1139" s="96"/>
      <c r="E1139" s="96"/>
    </row>
    <row r="1140" spans="1:5" ht="13.2">
      <c r="A1140" s="96"/>
      <c r="B1140" s="96"/>
      <c r="C1140" s="96"/>
      <c r="D1140" s="96"/>
      <c r="E1140" s="96"/>
    </row>
    <row r="1141" spans="1:5" ht="13.2">
      <c r="A1141" s="96"/>
      <c r="B1141" s="96"/>
      <c r="C1141" s="96"/>
      <c r="D1141" s="96"/>
      <c r="E1141" s="96"/>
    </row>
    <row r="1142" spans="1:5" ht="13.2">
      <c r="A1142" s="96"/>
      <c r="B1142" s="96"/>
      <c r="C1142" s="96"/>
      <c r="D1142" s="96"/>
      <c r="E1142" s="96"/>
    </row>
    <row r="1143" spans="1:5" ht="13.2">
      <c r="A1143" s="96"/>
      <c r="B1143" s="96"/>
      <c r="C1143" s="96"/>
      <c r="D1143" s="96"/>
      <c r="E1143" s="96"/>
    </row>
    <row r="1144" spans="1:5" ht="13.2">
      <c r="A1144" s="96"/>
      <c r="B1144" s="96"/>
      <c r="C1144" s="96"/>
      <c r="D1144" s="96"/>
      <c r="E1144" s="96"/>
    </row>
    <row r="1145" spans="1:5" ht="13.2">
      <c r="A1145" s="96"/>
      <c r="B1145" s="96"/>
      <c r="C1145" s="96"/>
      <c r="D1145" s="96"/>
      <c r="E1145" s="96"/>
    </row>
    <row r="1146" spans="1:5" ht="13.2">
      <c r="A1146" s="96"/>
      <c r="B1146" s="96"/>
      <c r="C1146" s="96"/>
      <c r="D1146" s="96"/>
      <c r="E1146" s="96"/>
    </row>
    <row r="1147" spans="1:5" ht="13.2">
      <c r="A1147" s="96"/>
      <c r="B1147" s="96"/>
      <c r="C1147" s="96"/>
      <c r="D1147" s="96"/>
      <c r="E1147" s="96"/>
    </row>
    <row r="1148" spans="1:5" ht="13.2">
      <c r="A1148" s="96"/>
      <c r="B1148" s="96"/>
      <c r="C1148" s="96"/>
      <c r="D1148" s="96"/>
      <c r="E1148" s="96"/>
    </row>
    <row r="1149" spans="1:5" ht="13.2">
      <c r="A1149" s="96"/>
      <c r="B1149" s="96"/>
      <c r="C1149" s="96"/>
      <c r="D1149" s="96"/>
      <c r="E1149" s="96"/>
    </row>
    <row r="1150" spans="1:5" ht="13.2">
      <c r="A1150" s="96"/>
      <c r="B1150" s="96"/>
      <c r="C1150" s="96"/>
      <c r="D1150" s="96"/>
      <c r="E1150" s="96"/>
    </row>
    <row r="1151" spans="1:5" ht="13.2">
      <c r="A1151" s="96"/>
      <c r="B1151" s="96"/>
      <c r="C1151" s="96"/>
      <c r="D1151" s="96"/>
      <c r="E1151" s="96"/>
    </row>
    <row r="1152" spans="1:5" ht="13.2">
      <c r="A1152" s="96"/>
      <c r="B1152" s="96"/>
      <c r="C1152" s="96"/>
      <c r="D1152" s="96"/>
      <c r="E1152" s="96"/>
    </row>
    <row r="1153" spans="1:5" ht="13.2">
      <c r="A1153" s="96"/>
      <c r="B1153" s="96"/>
      <c r="C1153" s="96"/>
      <c r="D1153" s="96"/>
      <c r="E1153" s="96"/>
    </row>
    <row r="1154" spans="1:5" ht="13.2">
      <c r="A1154" s="96"/>
      <c r="B1154" s="96"/>
      <c r="C1154" s="96"/>
      <c r="D1154" s="96"/>
      <c r="E1154" s="96"/>
    </row>
    <row r="1155" spans="1:5" ht="13.2">
      <c r="A1155" s="96"/>
      <c r="B1155" s="96"/>
      <c r="C1155" s="96"/>
      <c r="D1155" s="96"/>
      <c r="E1155" s="96"/>
    </row>
    <row r="1156" spans="1:5" ht="13.2">
      <c r="A1156" s="96"/>
      <c r="B1156" s="96"/>
      <c r="C1156" s="96"/>
      <c r="D1156" s="96"/>
      <c r="E1156" s="96"/>
    </row>
    <row r="1157" spans="1:5" ht="13.2">
      <c r="A1157" s="96"/>
      <c r="B1157" s="96"/>
      <c r="C1157" s="96"/>
      <c r="D1157" s="96"/>
      <c r="E1157" s="96"/>
    </row>
    <row r="1158" spans="1:5" ht="13.2">
      <c r="A1158" s="96"/>
      <c r="B1158" s="96"/>
      <c r="C1158" s="96"/>
      <c r="D1158" s="96"/>
      <c r="E1158" s="96"/>
    </row>
    <row r="1159" spans="1:5" ht="13.2">
      <c r="A1159" s="96"/>
      <c r="B1159" s="96"/>
      <c r="C1159" s="96"/>
      <c r="D1159" s="96"/>
      <c r="E1159" s="96"/>
    </row>
    <row r="1160" spans="1:5" ht="13.2">
      <c r="A1160" s="96"/>
      <c r="B1160" s="96"/>
      <c r="C1160" s="96"/>
      <c r="D1160" s="96"/>
      <c r="E1160" s="96"/>
    </row>
    <row r="1161" spans="1:5" ht="13.2">
      <c r="A1161" s="96"/>
      <c r="B1161" s="96"/>
      <c r="C1161" s="96"/>
      <c r="D1161" s="96"/>
      <c r="E1161" s="96"/>
    </row>
    <row r="1162" spans="1:5" ht="13.2">
      <c r="A1162" s="96"/>
      <c r="B1162" s="96"/>
      <c r="C1162" s="96"/>
      <c r="D1162" s="96"/>
      <c r="E1162" s="96"/>
    </row>
    <row r="1163" spans="1:5" ht="13.2">
      <c r="A1163" s="96"/>
      <c r="B1163" s="96"/>
      <c r="C1163" s="96"/>
      <c r="D1163" s="96"/>
      <c r="E1163" s="96"/>
    </row>
    <row r="1164" spans="1:5" ht="13.2">
      <c r="A1164" s="96"/>
      <c r="B1164" s="96"/>
      <c r="C1164" s="96"/>
      <c r="D1164" s="96"/>
      <c r="E1164" s="96"/>
    </row>
    <row r="1165" spans="1:5" ht="13.2">
      <c r="A1165" s="96"/>
      <c r="B1165" s="96"/>
      <c r="C1165" s="96"/>
      <c r="D1165" s="96"/>
      <c r="E1165" s="96"/>
    </row>
    <row r="1166" spans="1:5" ht="13.2">
      <c r="A1166" s="96"/>
      <c r="B1166" s="96"/>
      <c r="C1166" s="96"/>
      <c r="D1166" s="96"/>
      <c r="E1166" s="96"/>
    </row>
    <row r="1167" spans="1:5" ht="13.2">
      <c r="A1167" s="96"/>
      <c r="B1167" s="96"/>
      <c r="C1167" s="96"/>
      <c r="D1167" s="96"/>
      <c r="E1167" s="96"/>
    </row>
    <row r="1168" spans="1:5" ht="13.2">
      <c r="A1168" s="96"/>
      <c r="B1168" s="96"/>
      <c r="C1168" s="96"/>
      <c r="D1168" s="96"/>
      <c r="E1168" s="96"/>
    </row>
    <row r="1169" spans="1:5" ht="13.2">
      <c r="A1169" s="96"/>
      <c r="B1169" s="96"/>
      <c r="C1169" s="96"/>
      <c r="D1169" s="96"/>
      <c r="E1169" s="96"/>
    </row>
    <row r="1170" spans="1:5" ht="13.2">
      <c r="A1170" s="96"/>
      <c r="B1170" s="96"/>
      <c r="C1170" s="96"/>
      <c r="D1170" s="96"/>
      <c r="E1170" s="96"/>
    </row>
    <row r="1171" spans="1:5" ht="13.2">
      <c r="A1171" s="96"/>
      <c r="B1171" s="96"/>
      <c r="C1171" s="96"/>
      <c r="D1171" s="96"/>
      <c r="E1171" s="96"/>
    </row>
    <row r="1172" spans="1:5" ht="13.2">
      <c r="A1172" s="96"/>
      <c r="B1172" s="96"/>
      <c r="C1172" s="96"/>
      <c r="D1172" s="96"/>
      <c r="E1172" s="96"/>
    </row>
    <row r="1173" spans="1:5" ht="13.2">
      <c r="A1173" s="96"/>
      <c r="B1173" s="96"/>
      <c r="C1173" s="96"/>
      <c r="D1173" s="96"/>
      <c r="E1173" s="96"/>
    </row>
    <row r="1174" spans="1:5" ht="13.2">
      <c r="A1174" s="96"/>
      <c r="B1174" s="96"/>
      <c r="C1174" s="96"/>
      <c r="D1174" s="96"/>
      <c r="E1174" s="96"/>
    </row>
    <row r="1175" spans="1:5" ht="13.2">
      <c r="A1175" s="96"/>
      <c r="B1175" s="96"/>
      <c r="C1175" s="96"/>
      <c r="D1175" s="96"/>
      <c r="E1175" s="96"/>
    </row>
    <row r="1176" spans="1:5" ht="13.2">
      <c r="A1176" s="96"/>
      <c r="B1176" s="96"/>
      <c r="C1176" s="96"/>
      <c r="D1176" s="96"/>
      <c r="E1176" s="96"/>
    </row>
    <row r="1177" spans="1:5" ht="13.2">
      <c r="A1177" s="96"/>
      <c r="B1177" s="96"/>
      <c r="C1177" s="96"/>
      <c r="D1177" s="96"/>
      <c r="E1177" s="96"/>
    </row>
    <row r="1178" spans="1:5" ht="13.2">
      <c r="A1178" s="96"/>
      <c r="B1178" s="96"/>
      <c r="C1178" s="96"/>
      <c r="D1178" s="96"/>
      <c r="E1178" s="96"/>
    </row>
    <row r="1179" spans="1:5" ht="13.2">
      <c r="A1179" s="96"/>
      <c r="B1179" s="96"/>
      <c r="C1179" s="96"/>
      <c r="D1179" s="96"/>
      <c r="E1179" s="96"/>
    </row>
    <row r="1180" spans="1:5" ht="13.2">
      <c r="A1180" s="96"/>
      <c r="B1180" s="96"/>
      <c r="C1180" s="96"/>
      <c r="D1180" s="96"/>
      <c r="E1180" s="96"/>
    </row>
    <row r="1181" spans="1:5" ht="13.2">
      <c r="A1181" s="96"/>
      <c r="B1181" s="96"/>
      <c r="C1181" s="96"/>
      <c r="D1181" s="96"/>
      <c r="E1181" s="96"/>
    </row>
    <row r="1182" spans="1:5" ht="13.2">
      <c r="A1182" s="96"/>
      <c r="B1182" s="96"/>
      <c r="C1182" s="96"/>
      <c r="D1182" s="96"/>
      <c r="E1182" s="96"/>
    </row>
    <row r="1183" spans="1:5" ht="13.2">
      <c r="A1183" s="96"/>
      <c r="B1183" s="96"/>
      <c r="C1183" s="96"/>
      <c r="D1183" s="96"/>
      <c r="E1183" s="96"/>
    </row>
    <row r="1184" spans="1:5" ht="13.2">
      <c r="A1184" s="96"/>
      <c r="B1184" s="96"/>
      <c r="C1184" s="96"/>
      <c r="D1184" s="96"/>
      <c r="E1184" s="96"/>
    </row>
    <row r="1185" spans="1:5" ht="13.2">
      <c r="A1185" s="96"/>
      <c r="B1185" s="96"/>
      <c r="C1185" s="96"/>
      <c r="D1185" s="96"/>
      <c r="E1185" s="96"/>
    </row>
    <row r="1186" spans="1:5" ht="13.2">
      <c r="A1186" s="96"/>
      <c r="B1186" s="96"/>
      <c r="C1186" s="96"/>
      <c r="D1186" s="96"/>
      <c r="E1186" s="96"/>
    </row>
    <row r="1187" spans="1:5" ht="13.2">
      <c r="A1187" s="96"/>
      <c r="B1187" s="96"/>
      <c r="C1187" s="96"/>
      <c r="D1187" s="96"/>
      <c r="E1187" s="96"/>
    </row>
    <row r="1188" spans="1:5" ht="13.2">
      <c r="A1188" s="96"/>
      <c r="B1188" s="96"/>
      <c r="C1188" s="96"/>
      <c r="D1188" s="96"/>
      <c r="E1188" s="96"/>
    </row>
    <row r="1189" spans="1:5" ht="13.2">
      <c r="A1189" s="96"/>
      <c r="B1189" s="96"/>
      <c r="C1189" s="96"/>
      <c r="D1189" s="96"/>
      <c r="E1189" s="96"/>
    </row>
    <row r="1190" spans="1:5" ht="13.2">
      <c r="A1190" s="96"/>
      <c r="B1190" s="96"/>
      <c r="C1190" s="96"/>
      <c r="D1190" s="96"/>
      <c r="E1190" s="96"/>
    </row>
    <row r="1191" spans="1:5" ht="13.2">
      <c r="A1191" s="96"/>
      <c r="B1191" s="96"/>
      <c r="C1191" s="96"/>
      <c r="D1191" s="96"/>
      <c r="E1191" s="96"/>
    </row>
    <row r="1192" spans="1:5" ht="13.2">
      <c r="A1192" s="96"/>
      <c r="B1192" s="96"/>
      <c r="C1192" s="96"/>
      <c r="D1192" s="96"/>
      <c r="E1192" s="96"/>
    </row>
    <row r="1193" spans="1:5" ht="13.2">
      <c r="A1193" s="96"/>
      <c r="B1193" s="96"/>
      <c r="C1193" s="96"/>
      <c r="D1193" s="96"/>
      <c r="E1193" s="96"/>
    </row>
    <row r="1194" spans="1:5" ht="13.2">
      <c r="A1194" s="96"/>
      <c r="B1194" s="96"/>
      <c r="C1194" s="96"/>
      <c r="D1194" s="96"/>
      <c r="E1194" s="96"/>
    </row>
    <row r="1195" spans="1:5" ht="13.2">
      <c r="A1195" s="96"/>
      <c r="B1195" s="96"/>
      <c r="C1195" s="96"/>
      <c r="D1195" s="96"/>
      <c r="E1195" s="96"/>
    </row>
    <row r="1196" spans="1:5" ht="13.2">
      <c r="A1196" s="96"/>
      <c r="B1196" s="96"/>
      <c r="C1196" s="96"/>
      <c r="D1196" s="96"/>
      <c r="E1196" s="96"/>
    </row>
    <row r="1197" spans="1:5" ht="13.2">
      <c r="A1197" s="96"/>
      <c r="B1197" s="96"/>
      <c r="C1197" s="96"/>
      <c r="D1197" s="96"/>
      <c r="E1197" s="96"/>
    </row>
    <row r="1198" spans="1:5" ht="13.2">
      <c r="A1198" s="96"/>
      <c r="B1198" s="96"/>
      <c r="C1198" s="96"/>
      <c r="D1198" s="96"/>
      <c r="E1198" s="96"/>
    </row>
    <row r="1199" spans="1:5" ht="13.2">
      <c r="A1199" s="96"/>
      <c r="B1199" s="96"/>
      <c r="C1199" s="96"/>
      <c r="D1199" s="96"/>
      <c r="E1199" s="96"/>
    </row>
    <row r="1200" spans="1:5" ht="13.2">
      <c r="A1200" s="96"/>
      <c r="B1200" s="96"/>
      <c r="C1200" s="96"/>
      <c r="D1200" s="96"/>
      <c r="E1200" s="96"/>
    </row>
    <row r="1201" spans="1:5" ht="13.2">
      <c r="A1201" s="96"/>
      <c r="B1201" s="96"/>
      <c r="C1201" s="96"/>
      <c r="D1201" s="96"/>
      <c r="E1201" s="96"/>
    </row>
    <row r="1202" spans="1:5" ht="13.2">
      <c r="A1202" s="96"/>
      <c r="B1202" s="96"/>
      <c r="C1202" s="96"/>
      <c r="D1202" s="96"/>
      <c r="E1202" s="96"/>
    </row>
    <row r="1203" spans="1:5" ht="13.2">
      <c r="A1203" s="96"/>
      <c r="B1203" s="96"/>
      <c r="C1203" s="96"/>
      <c r="D1203" s="96"/>
      <c r="E1203" s="96"/>
    </row>
    <row r="1204" spans="1:5" ht="13.2">
      <c r="A1204" s="96"/>
      <c r="B1204" s="96"/>
      <c r="C1204" s="96"/>
      <c r="D1204" s="96"/>
      <c r="E1204" s="96"/>
    </row>
    <row r="1205" spans="1:5" ht="13.2">
      <c r="A1205" s="96"/>
      <c r="B1205" s="96"/>
      <c r="C1205" s="96"/>
      <c r="D1205" s="96"/>
      <c r="E1205" s="96"/>
    </row>
    <row r="1206" spans="1:5" ht="13.2">
      <c r="A1206" s="96"/>
      <c r="B1206" s="96"/>
      <c r="C1206" s="96"/>
      <c r="D1206" s="96"/>
      <c r="E1206" s="96"/>
    </row>
    <row r="1207" spans="1:5" ht="13.2">
      <c r="A1207" s="96"/>
      <c r="B1207" s="96"/>
      <c r="C1207" s="96"/>
      <c r="D1207" s="96"/>
      <c r="E1207" s="96"/>
    </row>
    <row r="1208" spans="1:5" ht="13.2">
      <c r="A1208" s="96"/>
      <c r="B1208" s="96"/>
      <c r="C1208" s="96"/>
      <c r="D1208" s="96"/>
      <c r="E1208" s="96"/>
    </row>
    <row r="1209" spans="1:5" ht="13.2">
      <c r="A1209" s="96"/>
      <c r="B1209" s="96"/>
      <c r="C1209" s="96"/>
      <c r="D1209" s="96"/>
      <c r="E1209" s="96"/>
    </row>
    <row r="1210" spans="1:5" ht="13.2">
      <c r="A1210" s="96"/>
      <c r="B1210" s="96"/>
      <c r="C1210" s="96"/>
      <c r="D1210" s="96"/>
      <c r="E1210" s="96"/>
    </row>
    <row r="1211" spans="1:5" ht="13.2">
      <c r="A1211" s="96"/>
      <c r="B1211" s="96"/>
      <c r="C1211" s="96"/>
      <c r="D1211" s="96"/>
      <c r="E1211" s="96"/>
    </row>
    <row r="1212" spans="1:5" ht="13.2">
      <c r="A1212" s="96"/>
      <c r="B1212" s="96"/>
      <c r="C1212" s="96"/>
      <c r="D1212" s="96"/>
      <c r="E1212" s="96"/>
    </row>
    <row r="1213" spans="1:5" ht="13.2">
      <c r="A1213" s="96"/>
      <c r="B1213" s="96"/>
      <c r="C1213" s="96"/>
      <c r="D1213" s="96"/>
      <c r="E1213" s="96"/>
    </row>
    <row r="1214" spans="1:5" ht="13.2">
      <c r="A1214" s="96"/>
      <c r="B1214" s="96"/>
      <c r="C1214" s="96"/>
      <c r="D1214" s="96"/>
      <c r="E1214" s="96"/>
    </row>
    <row r="1215" spans="1:5" ht="13.2">
      <c r="A1215" s="96"/>
      <c r="B1215" s="96"/>
      <c r="C1215" s="96"/>
      <c r="D1215" s="96"/>
      <c r="E1215" s="96"/>
    </row>
    <row r="1216" spans="1:5" ht="13.2">
      <c r="A1216" s="96"/>
      <c r="B1216" s="96"/>
      <c r="C1216" s="96"/>
      <c r="D1216" s="96"/>
      <c r="E1216" s="96"/>
    </row>
    <row r="1217" spans="1:5" ht="13.2">
      <c r="A1217" s="96"/>
      <c r="B1217" s="96"/>
      <c r="C1217" s="96"/>
      <c r="D1217" s="96"/>
      <c r="E1217" s="96"/>
    </row>
    <row r="1218" spans="1:5" ht="13.2">
      <c r="A1218" s="96"/>
      <c r="B1218" s="96"/>
      <c r="C1218" s="96"/>
      <c r="D1218" s="96"/>
      <c r="E1218" s="96"/>
    </row>
    <row r="1219" spans="1:5" ht="13.2">
      <c r="A1219" s="96"/>
      <c r="B1219" s="96"/>
      <c r="C1219" s="96"/>
      <c r="D1219" s="96"/>
      <c r="E1219" s="96"/>
    </row>
    <row r="1220" spans="1:5" ht="13.2">
      <c r="A1220" s="96"/>
      <c r="B1220" s="96"/>
      <c r="C1220" s="96"/>
      <c r="D1220" s="96"/>
      <c r="E1220" s="96"/>
    </row>
    <row r="1221" spans="1:5" ht="13.2">
      <c r="A1221" s="96"/>
      <c r="B1221" s="96"/>
      <c r="C1221" s="96"/>
      <c r="D1221" s="96"/>
      <c r="E1221" s="96"/>
    </row>
    <row r="1222" spans="1:5" ht="13.2">
      <c r="A1222" s="96"/>
      <c r="B1222" s="96"/>
      <c r="C1222" s="96"/>
      <c r="D1222" s="96"/>
      <c r="E1222" s="96"/>
    </row>
    <row r="1223" spans="1:5" ht="13.2">
      <c r="A1223" s="96"/>
      <c r="B1223" s="96"/>
      <c r="C1223" s="96"/>
      <c r="D1223" s="96"/>
      <c r="E1223" s="96"/>
    </row>
    <row r="1224" spans="1:5" ht="13.2">
      <c r="A1224" s="96"/>
      <c r="B1224" s="96"/>
      <c r="C1224" s="96"/>
      <c r="D1224" s="96"/>
      <c r="E1224" s="96"/>
    </row>
    <row r="1225" spans="1:5" ht="13.2">
      <c r="A1225" s="96"/>
      <c r="B1225" s="96"/>
      <c r="C1225" s="96"/>
      <c r="D1225" s="96"/>
      <c r="E1225" s="96"/>
    </row>
    <row r="1226" spans="1:5" ht="13.2">
      <c r="A1226" s="96"/>
      <c r="B1226" s="96"/>
      <c r="C1226" s="96"/>
      <c r="D1226" s="96"/>
      <c r="E1226" s="96"/>
    </row>
    <row r="1227" spans="1:5" ht="13.2">
      <c r="A1227" s="96"/>
      <c r="B1227" s="96"/>
      <c r="C1227" s="96"/>
      <c r="D1227" s="96"/>
      <c r="E1227" s="96"/>
    </row>
    <row r="1228" spans="1:5" ht="13.2">
      <c r="A1228" s="96"/>
      <c r="B1228" s="96"/>
      <c r="C1228" s="96"/>
      <c r="D1228" s="96"/>
      <c r="E1228" s="96"/>
    </row>
    <row r="1229" spans="1:5" ht="13.2">
      <c r="A1229" s="96"/>
      <c r="B1229" s="96"/>
      <c r="C1229" s="96"/>
      <c r="D1229" s="96"/>
      <c r="E1229" s="96"/>
    </row>
    <row r="1230" spans="1:5" ht="13.2">
      <c r="A1230" s="96"/>
      <c r="B1230" s="96"/>
      <c r="C1230" s="96"/>
      <c r="D1230" s="96"/>
      <c r="E1230" s="96"/>
    </row>
    <row r="1231" spans="1:5" ht="13.2">
      <c r="A1231" s="96"/>
      <c r="B1231" s="96"/>
      <c r="C1231" s="96"/>
      <c r="D1231" s="96"/>
      <c r="E1231" s="96"/>
    </row>
    <row r="1232" spans="1:5" ht="13.2">
      <c r="A1232" s="96"/>
      <c r="B1232" s="96"/>
      <c r="C1232" s="96"/>
      <c r="D1232" s="96"/>
      <c r="E1232" s="96"/>
    </row>
    <row r="1233" spans="1:5" ht="13.2">
      <c r="A1233" s="96"/>
      <c r="B1233" s="96"/>
      <c r="C1233" s="96"/>
      <c r="D1233" s="96"/>
      <c r="E1233" s="96"/>
    </row>
    <row r="1234" spans="1:5" ht="13.2">
      <c r="A1234" s="96"/>
      <c r="B1234" s="96"/>
      <c r="C1234" s="96"/>
      <c r="D1234" s="96"/>
      <c r="E1234" s="96"/>
    </row>
    <row r="1235" spans="1:5" ht="13.2">
      <c r="A1235" s="96"/>
      <c r="B1235" s="96"/>
      <c r="C1235" s="96"/>
      <c r="D1235" s="96"/>
      <c r="E1235" s="96"/>
    </row>
    <row r="1236" spans="1:5" ht="13.2">
      <c r="A1236" s="96"/>
      <c r="B1236" s="96"/>
      <c r="C1236" s="96"/>
      <c r="D1236" s="96"/>
      <c r="E1236" s="96"/>
    </row>
    <row r="1237" spans="1:5" ht="13.2">
      <c r="A1237" s="96"/>
      <c r="B1237" s="96"/>
      <c r="C1237" s="96"/>
      <c r="D1237" s="96"/>
      <c r="E1237" s="96"/>
    </row>
    <row r="1238" spans="1:5" ht="13.2">
      <c r="A1238" s="96"/>
      <c r="B1238" s="96"/>
      <c r="C1238" s="96"/>
      <c r="D1238" s="96"/>
      <c r="E1238" s="96"/>
    </row>
    <row r="1239" spans="1:5" ht="13.2">
      <c r="A1239" s="96"/>
      <c r="B1239" s="96"/>
      <c r="C1239" s="96"/>
      <c r="D1239" s="96"/>
      <c r="E1239" s="96"/>
    </row>
    <row r="1240" spans="1:5" ht="13.2">
      <c r="A1240" s="96"/>
      <c r="B1240" s="96"/>
      <c r="C1240" s="96"/>
      <c r="D1240" s="96"/>
      <c r="E1240" s="96"/>
    </row>
    <row r="1241" spans="1:5" ht="13.2">
      <c r="A1241" s="96"/>
      <c r="B1241" s="96"/>
      <c r="C1241" s="96"/>
      <c r="D1241" s="96"/>
      <c r="E1241" s="96"/>
    </row>
    <row r="1242" spans="1:5" ht="13.2">
      <c r="A1242" s="96"/>
      <c r="B1242" s="96"/>
      <c r="C1242" s="96"/>
      <c r="D1242" s="96"/>
      <c r="E1242" s="96"/>
    </row>
    <row r="1243" spans="1:5" ht="13.2">
      <c r="A1243" s="96"/>
      <c r="B1243" s="96"/>
      <c r="C1243" s="96"/>
      <c r="D1243" s="96"/>
      <c r="E1243" s="96"/>
    </row>
    <row r="1244" spans="1:5" ht="13.2">
      <c r="A1244" s="96"/>
      <c r="B1244" s="96"/>
      <c r="C1244" s="96"/>
      <c r="D1244" s="96"/>
      <c r="E1244" s="96"/>
    </row>
    <row r="1245" spans="1:5" ht="13.2">
      <c r="A1245" s="96"/>
      <c r="B1245" s="96"/>
      <c r="C1245" s="96"/>
      <c r="D1245" s="96"/>
      <c r="E1245" s="96"/>
    </row>
    <row r="1246" spans="1:5" ht="13.2">
      <c r="A1246" s="96"/>
      <c r="B1246" s="96"/>
      <c r="C1246" s="96"/>
      <c r="D1246" s="96"/>
      <c r="E1246" s="96"/>
    </row>
    <row r="1247" spans="1:5" ht="13.2">
      <c r="A1247" s="96"/>
      <c r="B1247" s="96"/>
      <c r="C1247" s="96"/>
      <c r="D1247" s="96"/>
      <c r="E1247" s="96"/>
    </row>
    <row r="1248" spans="1:5" ht="13.2">
      <c r="A1248" s="96"/>
      <c r="B1248" s="96"/>
      <c r="C1248" s="96"/>
      <c r="D1248" s="96"/>
      <c r="E1248" s="96"/>
    </row>
    <row r="1249" spans="1:5" ht="13.2">
      <c r="A1249" s="96"/>
      <c r="B1249" s="96"/>
      <c r="C1249" s="96"/>
      <c r="D1249" s="96"/>
      <c r="E1249" s="96"/>
    </row>
    <row r="1250" spans="1:5" ht="13.2">
      <c r="A1250" s="96"/>
      <c r="B1250" s="96"/>
      <c r="C1250" s="96"/>
      <c r="D1250" s="96"/>
      <c r="E1250" s="96"/>
    </row>
    <row r="1251" spans="1:5" ht="13.2">
      <c r="A1251" s="96"/>
      <c r="B1251" s="96"/>
      <c r="C1251" s="96"/>
      <c r="D1251" s="96"/>
      <c r="E1251" s="96"/>
    </row>
    <row r="1252" spans="1:5" ht="13.2">
      <c r="A1252" s="96"/>
      <c r="B1252" s="96"/>
      <c r="C1252" s="96"/>
      <c r="D1252" s="96"/>
      <c r="E1252" s="96"/>
    </row>
    <row r="1253" spans="1:5" ht="13.2">
      <c r="A1253" s="96"/>
      <c r="B1253" s="96"/>
      <c r="C1253" s="96"/>
      <c r="D1253" s="96"/>
      <c r="E1253" s="96"/>
    </row>
    <row r="1254" spans="1:5" ht="13.2">
      <c r="A1254" s="96"/>
      <c r="B1254" s="96"/>
      <c r="C1254" s="96"/>
      <c r="D1254" s="96"/>
      <c r="E1254" s="96"/>
    </row>
    <row r="1255" spans="1:5" ht="13.2">
      <c r="A1255" s="96"/>
      <c r="B1255" s="96"/>
      <c r="C1255" s="96"/>
      <c r="D1255" s="96"/>
      <c r="E1255" s="96"/>
    </row>
    <row r="1256" spans="1:5" ht="13.2">
      <c r="A1256" s="96"/>
      <c r="B1256" s="96"/>
      <c r="C1256" s="96"/>
      <c r="D1256" s="96"/>
      <c r="E1256" s="96"/>
    </row>
    <row r="1257" spans="1:5" ht="13.2">
      <c r="A1257" s="96"/>
      <c r="B1257" s="96"/>
      <c r="C1257" s="96"/>
      <c r="D1257" s="96"/>
      <c r="E1257" s="96"/>
    </row>
    <row r="1258" spans="1:5" ht="13.2">
      <c r="A1258" s="96"/>
      <c r="B1258" s="96"/>
      <c r="C1258" s="96"/>
      <c r="D1258" s="96"/>
      <c r="E1258" s="96"/>
    </row>
    <row r="1259" spans="1:5" ht="13.2">
      <c r="A1259" s="96"/>
      <c r="B1259" s="96"/>
      <c r="C1259" s="96"/>
      <c r="D1259" s="96"/>
      <c r="E1259" s="96"/>
    </row>
    <row r="1260" spans="1:5" ht="13.2">
      <c r="A1260" s="96"/>
      <c r="B1260" s="96"/>
      <c r="C1260" s="96"/>
      <c r="D1260" s="96"/>
      <c r="E1260" s="96"/>
    </row>
    <row r="1261" spans="1:5" ht="13.2">
      <c r="A1261" s="96"/>
      <c r="B1261" s="96"/>
      <c r="C1261" s="96"/>
      <c r="D1261" s="96"/>
      <c r="E1261" s="96"/>
    </row>
    <row r="1262" spans="1:5" ht="13.2">
      <c r="A1262" s="96"/>
      <c r="B1262" s="96"/>
      <c r="C1262" s="96"/>
      <c r="D1262" s="96"/>
      <c r="E1262" s="96"/>
    </row>
    <row r="1263" spans="1:5" ht="13.2">
      <c r="A1263" s="96"/>
      <c r="B1263" s="96"/>
      <c r="C1263" s="96"/>
      <c r="D1263" s="96"/>
      <c r="E1263" s="96"/>
    </row>
    <row r="1264" spans="1:5" ht="13.2">
      <c r="A1264" s="96"/>
      <c r="B1264" s="96"/>
      <c r="C1264" s="96"/>
      <c r="D1264" s="96"/>
      <c r="E1264" s="96"/>
    </row>
    <row r="1265" spans="1:5" ht="13.2">
      <c r="A1265" s="96"/>
      <c r="B1265" s="96"/>
      <c r="C1265" s="96"/>
      <c r="D1265" s="96"/>
      <c r="E1265" s="96"/>
    </row>
    <row r="1266" spans="1:5" ht="13.2">
      <c r="A1266" s="96"/>
      <c r="B1266" s="96"/>
      <c r="C1266" s="96"/>
      <c r="D1266" s="96"/>
      <c r="E1266" s="96"/>
    </row>
    <row r="1267" spans="1:5" ht="13.2">
      <c r="A1267" s="96"/>
      <c r="B1267" s="96"/>
      <c r="C1267" s="96"/>
      <c r="D1267" s="96"/>
      <c r="E1267" s="96"/>
    </row>
    <row r="1268" spans="1:5" ht="13.2">
      <c r="A1268" s="96"/>
      <c r="B1268" s="96"/>
      <c r="C1268" s="96"/>
      <c r="D1268" s="96"/>
      <c r="E1268" s="96"/>
    </row>
    <row r="1269" spans="1:5" ht="13.2">
      <c r="A1269" s="96"/>
      <c r="B1269" s="96"/>
      <c r="C1269" s="96"/>
      <c r="D1269" s="96"/>
      <c r="E1269" s="96"/>
    </row>
    <row r="1270" spans="1:5" ht="13.2">
      <c r="A1270" s="96"/>
      <c r="B1270" s="96"/>
      <c r="C1270" s="96"/>
      <c r="D1270" s="96"/>
      <c r="E1270" s="96"/>
    </row>
    <row r="1271" spans="1:5" ht="13.2">
      <c r="A1271" s="96"/>
      <c r="B1271" s="96"/>
      <c r="C1271" s="96"/>
      <c r="D1271" s="96"/>
      <c r="E1271" s="96"/>
    </row>
    <row r="1272" spans="1:5" ht="13.2">
      <c r="A1272" s="96"/>
      <c r="B1272" s="96"/>
      <c r="C1272" s="96"/>
      <c r="D1272" s="96"/>
      <c r="E1272" s="96"/>
    </row>
    <row r="1273" spans="1:5" ht="13.2">
      <c r="A1273" s="96"/>
      <c r="B1273" s="96"/>
      <c r="C1273" s="96"/>
      <c r="D1273" s="96"/>
      <c r="E1273" s="96"/>
    </row>
    <row r="1274" spans="1:5" ht="13.2">
      <c r="A1274" s="96"/>
      <c r="B1274" s="96"/>
      <c r="C1274" s="96"/>
      <c r="D1274" s="96"/>
      <c r="E1274" s="96"/>
    </row>
    <row r="1275" spans="1:5" ht="13.2">
      <c r="A1275" s="96"/>
      <c r="B1275" s="96"/>
      <c r="C1275" s="96"/>
      <c r="D1275" s="96"/>
      <c r="E1275" s="96"/>
    </row>
    <row r="1276" spans="1:5" ht="13.2">
      <c r="A1276" s="96"/>
      <c r="B1276" s="96"/>
      <c r="C1276" s="96"/>
      <c r="D1276" s="96"/>
      <c r="E1276" s="96"/>
    </row>
    <row r="1277" spans="1:5" ht="13.2">
      <c r="A1277" s="96"/>
      <c r="B1277" s="96"/>
      <c r="C1277" s="96"/>
      <c r="D1277" s="96"/>
      <c r="E1277" s="96"/>
    </row>
    <row r="1278" spans="1:5" ht="13.2">
      <c r="A1278" s="96"/>
      <c r="B1278" s="96"/>
      <c r="C1278" s="96"/>
      <c r="D1278" s="96"/>
      <c r="E1278" s="96"/>
    </row>
    <row r="1279" spans="1:5" ht="13.2">
      <c r="A1279" s="96"/>
      <c r="B1279" s="96"/>
      <c r="C1279" s="96"/>
      <c r="D1279" s="96"/>
      <c r="E1279" s="96"/>
    </row>
    <row r="1280" spans="1:5" ht="13.2">
      <c r="A1280" s="96"/>
      <c r="B1280" s="96"/>
      <c r="C1280" s="96"/>
      <c r="D1280" s="96"/>
      <c r="E1280" s="96"/>
    </row>
    <row r="1281" spans="1:5" ht="13.2">
      <c r="A1281" s="96"/>
      <c r="B1281" s="96"/>
      <c r="C1281" s="96"/>
      <c r="D1281" s="96"/>
      <c r="E1281" s="96"/>
    </row>
    <row r="1282" spans="1:5" ht="13.2">
      <c r="A1282" s="96"/>
      <c r="B1282" s="96"/>
      <c r="C1282" s="96"/>
      <c r="D1282" s="96"/>
      <c r="E1282" s="96"/>
    </row>
    <row r="1283" spans="1:5" ht="13.2">
      <c r="A1283" s="96"/>
      <c r="B1283" s="96"/>
      <c r="C1283" s="96"/>
      <c r="D1283" s="96"/>
      <c r="E1283" s="96"/>
    </row>
    <row r="1284" spans="1:5" ht="13.2">
      <c r="A1284" s="96"/>
      <c r="B1284" s="96"/>
      <c r="C1284" s="96"/>
      <c r="D1284" s="96"/>
      <c r="E1284" s="96"/>
    </row>
    <row r="1285" spans="1:5" ht="13.2">
      <c r="A1285" s="96"/>
      <c r="B1285" s="96"/>
      <c r="C1285" s="96"/>
      <c r="D1285" s="96"/>
      <c r="E1285" s="96"/>
    </row>
    <row r="1286" spans="1:5" ht="13.2">
      <c r="A1286" s="96"/>
      <c r="B1286" s="96"/>
      <c r="C1286" s="96"/>
      <c r="D1286" s="96"/>
      <c r="E1286" s="96"/>
    </row>
    <row r="1287" spans="1:5" ht="13.2">
      <c r="A1287" s="96"/>
      <c r="B1287" s="96"/>
      <c r="C1287" s="96"/>
      <c r="D1287" s="96"/>
      <c r="E1287" s="96"/>
    </row>
    <row r="1288" spans="1:5" ht="13.2">
      <c r="A1288" s="96"/>
      <c r="B1288" s="96"/>
      <c r="C1288" s="96"/>
      <c r="D1288" s="96"/>
      <c r="E1288" s="96"/>
    </row>
    <row r="1289" spans="1:5" ht="13.2">
      <c r="A1289" s="96"/>
      <c r="B1289" s="96"/>
      <c r="C1289" s="96"/>
      <c r="D1289" s="96"/>
      <c r="E1289" s="96"/>
    </row>
    <row r="1290" spans="1:5" ht="13.2">
      <c r="A1290" s="96"/>
      <c r="B1290" s="96"/>
      <c r="C1290" s="96"/>
      <c r="D1290" s="96"/>
      <c r="E1290" s="96"/>
    </row>
    <row r="1291" spans="1:5" ht="13.2">
      <c r="A1291" s="96"/>
      <c r="B1291" s="96"/>
      <c r="C1291" s="96"/>
      <c r="D1291" s="96"/>
      <c r="E1291" s="96"/>
    </row>
    <row r="1292" spans="1:5" ht="13.2">
      <c r="A1292" s="96"/>
      <c r="B1292" s="96"/>
      <c r="C1292" s="96"/>
      <c r="D1292" s="96"/>
      <c r="E1292" s="96"/>
    </row>
    <row r="1293" spans="1:5" ht="13.2">
      <c r="A1293" s="96"/>
      <c r="B1293" s="96"/>
      <c r="C1293" s="96"/>
      <c r="D1293" s="96"/>
      <c r="E1293" s="96"/>
    </row>
    <row r="1294" spans="1:5" ht="13.2">
      <c r="A1294" s="96"/>
      <c r="B1294" s="96"/>
      <c r="C1294" s="96"/>
      <c r="D1294" s="96"/>
      <c r="E1294" s="96"/>
    </row>
    <row r="1295" spans="1:5" ht="13.2">
      <c r="A1295" s="96"/>
      <c r="B1295" s="96"/>
      <c r="C1295" s="96"/>
      <c r="D1295" s="96"/>
      <c r="E1295" s="96"/>
    </row>
    <row r="1296" spans="1:5" ht="13.2">
      <c r="A1296" s="96"/>
      <c r="B1296" s="96"/>
      <c r="C1296" s="96"/>
      <c r="D1296" s="96"/>
      <c r="E1296" s="96"/>
    </row>
    <row r="1297" spans="1:5" ht="13.2">
      <c r="A1297" s="96"/>
      <c r="B1297" s="96"/>
      <c r="C1297" s="96"/>
      <c r="D1297" s="96"/>
      <c r="E1297" s="96"/>
    </row>
    <row r="1298" spans="1:5" ht="13.2">
      <c r="A1298" s="96"/>
      <c r="B1298" s="96"/>
      <c r="C1298" s="96"/>
      <c r="D1298" s="96"/>
      <c r="E1298" s="96"/>
    </row>
    <row r="1299" spans="1:5" ht="13.2">
      <c r="A1299" s="96"/>
      <c r="B1299" s="96"/>
      <c r="C1299" s="96"/>
      <c r="D1299" s="96"/>
      <c r="E1299" s="96"/>
    </row>
    <row r="1300" spans="1:5" ht="13.2">
      <c r="A1300" s="96"/>
      <c r="B1300" s="96"/>
      <c r="C1300" s="96"/>
      <c r="D1300" s="96"/>
      <c r="E1300" s="96"/>
    </row>
    <row r="1301" spans="1:5" ht="13.2">
      <c r="A1301" s="96"/>
      <c r="B1301" s="96"/>
      <c r="C1301" s="96"/>
      <c r="D1301" s="96"/>
      <c r="E1301" s="96"/>
    </row>
    <row r="1302" spans="1:5" ht="13.2">
      <c r="A1302" s="96"/>
      <c r="B1302" s="96"/>
      <c r="C1302" s="96"/>
      <c r="D1302" s="96"/>
      <c r="E1302" s="96"/>
    </row>
    <row r="1303" spans="1:5" ht="13.2">
      <c r="A1303" s="96"/>
      <c r="B1303" s="96"/>
      <c r="C1303" s="96"/>
      <c r="D1303" s="96"/>
      <c r="E1303" s="96"/>
    </row>
    <row r="1304" spans="1:5" ht="13.2">
      <c r="A1304" s="96"/>
      <c r="B1304" s="96"/>
      <c r="C1304" s="96"/>
      <c r="D1304" s="96"/>
      <c r="E1304" s="96"/>
    </row>
    <row r="1305" spans="1:5" ht="13.2">
      <c r="A1305" s="96"/>
      <c r="B1305" s="96"/>
      <c r="C1305" s="96"/>
      <c r="D1305" s="96"/>
      <c r="E1305" s="96"/>
    </row>
    <row r="1306" spans="1:5" ht="13.2">
      <c r="A1306" s="96"/>
      <c r="B1306" s="96"/>
      <c r="C1306" s="96"/>
      <c r="D1306" s="96"/>
      <c r="E1306" s="96"/>
    </row>
    <row r="1307" spans="1:5" ht="13.2">
      <c r="A1307" s="96"/>
      <c r="B1307" s="96"/>
      <c r="C1307" s="96"/>
      <c r="D1307" s="96"/>
      <c r="E1307" s="96"/>
    </row>
    <row r="1308" spans="1:5" ht="13.2">
      <c r="A1308" s="96"/>
      <c r="B1308" s="96"/>
      <c r="C1308" s="96"/>
      <c r="D1308" s="96"/>
      <c r="E1308" s="96"/>
    </row>
    <row r="1309" spans="1:5" ht="13.2">
      <c r="A1309" s="96"/>
      <c r="B1309" s="96"/>
      <c r="C1309" s="96"/>
      <c r="D1309" s="96"/>
      <c r="E1309" s="96"/>
    </row>
    <row r="1310" spans="1:5" ht="13.2">
      <c r="A1310" s="96"/>
      <c r="B1310" s="96"/>
      <c r="C1310" s="96"/>
      <c r="D1310" s="96"/>
      <c r="E1310" s="96"/>
    </row>
    <row r="1311" spans="1:5" ht="13.2">
      <c r="A1311" s="96"/>
      <c r="B1311" s="96"/>
      <c r="C1311" s="96"/>
      <c r="D1311" s="96"/>
      <c r="E1311" s="96"/>
    </row>
    <row r="1312" spans="1:5" ht="13.2">
      <c r="A1312" s="96"/>
      <c r="B1312" s="96"/>
      <c r="C1312" s="96"/>
      <c r="D1312" s="96"/>
      <c r="E1312" s="96"/>
    </row>
    <row r="1313" spans="1:5" ht="13.2">
      <c r="A1313" s="96"/>
      <c r="B1313" s="96"/>
      <c r="C1313" s="96"/>
      <c r="D1313" s="96"/>
      <c r="E1313" s="96"/>
    </row>
    <row r="1314" spans="1:5" ht="13.2">
      <c r="A1314" s="96"/>
      <c r="B1314" s="96"/>
      <c r="C1314" s="96"/>
      <c r="D1314" s="96"/>
      <c r="E1314" s="96"/>
    </row>
    <row r="1315" spans="1:5" ht="13.2">
      <c r="A1315" s="96"/>
      <c r="B1315" s="96"/>
      <c r="C1315" s="96"/>
      <c r="D1315" s="96"/>
      <c r="E1315" s="96"/>
    </row>
    <row r="1316" spans="1:5" ht="13.2">
      <c r="A1316" s="96"/>
      <c r="B1316" s="96"/>
      <c r="C1316" s="96"/>
      <c r="D1316" s="96"/>
      <c r="E1316" s="96"/>
    </row>
    <row r="1317" spans="1:5" ht="13.2">
      <c r="A1317" s="96"/>
      <c r="B1317" s="96"/>
      <c r="C1317" s="96"/>
      <c r="D1317" s="96"/>
      <c r="E1317" s="96"/>
    </row>
    <row r="1318" spans="1:5" ht="13.2">
      <c r="A1318" s="96"/>
      <c r="B1318" s="96"/>
      <c r="C1318" s="96"/>
      <c r="D1318" s="96"/>
      <c r="E1318" s="96"/>
    </row>
    <row r="1319" spans="1:5" ht="13.2">
      <c r="A1319" s="96"/>
      <c r="B1319" s="96"/>
      <c r="C1319" s="96"/>
      <c r="D1319" s="96"/>
      <c r="E1319" s="96"/>
    </row>
    <row r="1320" spans="1:5" ht="13.2">
      <c r="A1320" s="96"/>
      <c r="B1320" s="96"/>
      <c r="C1320" s="96"/>
      <c r="D1320" s="96"/>
      <c r="E1320" s="96"/>
    </row>
    <row r="1321" spans="1:5" ht="13.2">
      <c r="A1321" s="96"/>
      <c r="B1321" s="96"/>
      <c r="C1321" s="96"/>
      <c r="D1321" s="96"/>
      <c r="E1321" s="96"/>
    </row>
    <row r="1322" spans="1:5" ht="13.2">
      <c r="A1322" s="96"/>
      <c r="B1322" s="96"/>
      <c r="C1322" s="96"/>
      <c r="D1322" s="96"/>
      <c r="E1322" s="96"/>
    </row>
    <row r="1323" spans="1:5" ht="13.2">
      <c r="A1323" s="96"/>
      <c r="B1323" s="96"/>
      <c r="C1323" s="96"/>
      <c r="D1323" s="96"/>
      <c r="E1323" s="96"/>
    </row>
    <row r="1324" spans="1:5" ht="13.2">
      <c r="A1324" s="96"/>
      <c r="B1324" s="96"/>
      <c r="C1324" s="96"/>
      <c r="D1324" s="96"/>
      <c r="E1324" s="96"/>
    </row>
    <row r="1325" spans="1:5" ht="13.2">
      <c r="A1325" s="96"/>
      <c r="B1325" s="96"/>
      <c r="C1325" s="96"/>
      <c r="D1325" s="96"/>
      <c r="E1325" s="96"/>
    </row>
    <row r="1326" spans="1:5" ht="13.2">
      <c r="A1326" s="96"/>
      <c r="B1326" s="96"/>
      <c r="C1326" s="96"/>
      <c r="D1326" s="96"/>
      <c r="E1326" s="96"/>
    </row>
    <row r="1327" spans="1:5" ht="13.2">
      <c r="A1327" s="96"/>
      <c r="B1327" s="96"/>
      <c r="C1327" s="96"/>
      <c r="D1327" s="96"/>
      <c r="E1327" s="96"/>
    </row>
    <row r="1328" spans="1:5" ht="13.2">
      <c r="A1328" s="96"/>
      <c r="B1328" s="96"/>
      <c r="C1328" s="96"/>
      <c r="D1328" s="96"/>
      <c r="E1328" s="96"/>
    </row>
    <row r="1329" spans="1:5" ht="13.2">
      <c r="A1329" s="96"/>
      <c r="B1329" s="96"/>
      <c r="C1329" s="96"/>
      <c r="D1329" s="96"/>
      <c r="E1329" s="96"/>
    </row>
    <row r="1330" spans="1:5" ht="13.2">
      <c r="A1330" s="96"/>
      <c r="B1330" s="96"/>
      <c r="C1330" s="96"/>
      <c r="D1330" s="96"/>
      <c r="E1330" s="96"/>
    </row>
    <row r="1331" spans="1:5" ht="13.2">
      <c r="A1331" s="96"/>
      <c r="B1331" s="96"/>
      <c r="C1331" s="96"/>
      <c r="D1331" s="96"/>
      <c r="E1331" s="96"/>
    </row>
    <row r="1332" spans="1:5" ht="13.2">
      <c r="A1332" s="96"/>
      <c r="B1332" s="96"/>
      <c r="C1332" s="96"/>
      <c r="D1332" s="96"/>
      <c r="E1332" s="96"/>
    </row>
    <row r="1333" spans="1:5" ht="13.2">
      <c r="A1333" s="96"/>
      <c r="B1333" s="96"/>
      <c r="C1333" s="96"/>
      <c r="D1333" s="96"/>
      <c r="E1333" s="96"/>
    </row>
    <row r="1334" spans="1:5" ht="13.2">
      <c r="A1334" s="96"/>
      <c r="B1334" s="96"/>
      <c r="C1334" s="96"/>
      <c r="D1334" s="96"/>
      <c r="E1334" s="96"/>
    </row>
    <row r="1335" spans="1:5" ht="13.2">
      <c r="A1335" s="96"/>
      <c r="B1335" s="96"/>
      <c r="C1335" s="96"/>
      <c r="D1335" s="96"/>
      <c r="E1335" s="96"/>
    </row>
    <row r="1336" spans="1:5" ht="13.2">
      <c r="A1336" s="96"/>
      <c r="B1336" s="96"/>
      <c r="C1336" s="96"/>
      <c r="D1336" s="96"/>
      <c r="E1336" s="96"/>
    </row>
    <row r="1337" spans="1:5" ht="13.2">
      <c r="A1337" s="96"/>
      <c r="B1337" s="96"/>
      <c r="C1337" s="96"/>
      <c r="D1337" s="96"/>
      <c r="E1337" s="96"/>
    </row>
    <row r="1338" spans="1:5" ht="13.2">
      <c r="A1338" s="96"/>
      <c r="B1338" s="96"/>
      <c r="C1338" s="96"/>
      <c r="D1338" s="96"/>
      <c r="E1338" s="96"/>
    </row>
    <row r="1339" spans="1:5" ht="13.2">
      <c r="A1339" s="96"/>
      <c r="B1339" s="96"/>
      <c r="C1339" s="96"/>
      <c r="D1339" s="96"/>
      <c r="E1339" s="96"/>
    </row>
    <row r="1340" spans="1:5" ht="13.2">
      <c r="A1340" s="96"/>
      <c r="B1340" s="96"/>
      <c r="C1340" s="96"/>
      <c r="D1340" s="96"/>
      <c r="E1340" s="96"/>
    </row>
    <row r="1341" spans="1:5" ht="13.2">
      <c r="A1341" s="96"/>
      <c r="B1341" s="96"/>
      <c r="C1341" s="96"/>
      <c r="D1341" s="96"/>
      <c r="E1341" s="96"/>
    </row>
    <row r="1342" spans="1:5" ht="13.2">
      <c r="A1342" s="96"/>
      <c r="B1342" s="96"/>
      <c r="C1342" s="96"/>
      <c r="D1342" s="96"/>
      <c r="E1342" s="96"/>
    </row>
    <row r="1343" spans="1:5" ht="13.2">
      <c r="A1343" s="96"/>
      <c r="B1343" s="96"/>
      <c r="C1343" s="96"/>
      <c r="D1343" s="96"/>
      <c r="E1343" s="96"/>
    </row>
    <row r="1344" spans="1:5" ht="13.2">
      <c r="A1344" s="96"/>
      <c r="B1344" s="96"/>
      <c r="C1344" s="96"/>
      <c r="D1344" s="96"/>
      <c r="E1344" s="96"/>
    </row>
    <row r="1345" spans="1:5" ht="13.2">
      <c r="A1345" s="96"/>
      <c r="B1345" s="96"/>
      <c r="C1345" s="96"/>
      <c r="D1345" s="96"/>
      <c r="E1345" s="96"/>
    </row>
    <row r="1346" spans="1:5" ht="13.2">
      <c r="A1346" s="96"/>
      <c r="B1346" s="96"/>
      <c r="C1346" s="96"/>
      <c r="D1346" s="96"/>
      <c r="E1346" s="96"/>
    </row>
    <row r="1347" spans="1:5" ht="13.2">
      <c r="A1347" s="96"/>
      <c r="B1347" s="96"/>
      <c r="C1347" s="96"/>
      <c r="D1347" s="96"/>
      <c r="E1347" s="96"/>
    </row>
    <row r="1348" spans="1:5" ht="13.2">
      <c r="A1348" s="96"/>
      <c r="B1348" s="96"/>
      <c r="C1348" s="96"/>
      <c r="D1348" s="96"/>
      <c r="E1348" s="96"/>
    </row>
    <row r="1349" spans="1:5" ht="13.2">
      <c r="A1349" s="96"/>
      <c r="B1349" s="96"/>
      <c r="C1349" s="96"/>
      <c r="D1349" s="96"/>
      <c r="E1349" s="96"/>
    </row>
    <row r="1350" spans="1:5" ht="13.2">
      <c r="A1350" s="96"/>
      <c r="B1350" s="96"/>
      <c r="C1350" s="96"/>
      <c r="D1350" s="96"/>
      <c r="E1350" s="96"/>
    </row>
    <row r="1351" spans="1:5" ht="13.2">
      <c r="A1351" s="96"/>
      <c r="B1351" s="96"/>
      <c r="C1351" s="96"/>
      <c r="D1351" s="96"/>
      <c r="E1351" s="96"/>
    </row>
    <row r="1352" spans="1:5" ht="13.2">
      <c r="A1352" s="96"/>
      <c r="B1352" s="96"/>
      <c r="C1352" s="96"/>
      <c r="D1352" s="96"/>
      <c r="E1352" s="96"/>
    </row>
    <row r="1353" spans="1:5" ht="13.2">
      <c r="A1353" s="96"/>
      <c r="B1353" s="96"/>
      <c r="C1353" s="96"/>
      <c r="D1353" s="96"/>
      <c r="E1353" s="96"/>
    </row>
    <row r="1354" spans="1:5" ht="13.2">
      <c r="A1354" s="96"/>
      <c r="B1354" s="96"/>
      <c r="C1354" s="96"/>
      <c r="D1354" s="96"/>
      <c r="E1354" s="96"/>
    </row>
    <row r="1355" spans="1:5" ht="13.2">
      <c r="A1355" s="96"/>
      <c r="B1355" s="96"/>
      <c r="C1355" s="96"/>
      <c r="D1355" s="96"/>
      <c r="E1355" s="96"/>
    </row>
    <row r="1356" spans="1:5" ht="13.2">
      <c r="A1356" s="96"/>
      <c r="B1356" s="96"/>
      <c r="C1356" s="96"/>
      <c r="D1356" s="96"/>
      <c r="E1356" s="96"/>
    </row>
    <row r="1357" spans="1:5" ht="13.2">
      <c r="A1357" s="96"/>
      <c r="B1357" s="96"/>
      <c r="C1357" s="96"/>
      <c r="D1357" s="96"/>
      <c r="E1357" s="96"/>
    </row>
    <row r="1358" spans="1:5" ht="13.2">
      <c r="A1358" s="96"/>
      <c r="B1358" s="96"/>
      <c r="C1358" s="96"/>
      <c r="D1358" s="96"/>
      <c r="E1358" s="96"/>
    </row>
    <row r="1359" spans="1:5" ht="13.2">
      <c r="A1359" s="96"/>
      <c r="B1359" s="96"/>
      <c r="C1359" s="96"/>
      <c r="D1359" s="96"/>
      <c r="E1359" s="96"/>
    </row>
    <row r="1360" spans="1:5" ht="13.2">
      <c r="A1360" s="96"/>
      <c r="B1360" s="96"/>
      <c r="C1360" s="96"/>
      <c r="D1360" s="96"/>
      <c r="E1360" s="96"/>
    </row>
    <row r="1361" spans="1:5" ht="13.2">
      <c r="A1361" s="96"/>
      <c r="B1361" s="96"/>
      <c r="C1361" s="96"/>
      <c r="D1361" s="96"/>
      <c r="E1361" s="96"/>
    </row>
    <row r="1362" spans="1:5" ht="13.2">
      <c r="A1362" s="96"/>
      <c r="B1362" s="96"/>
      <c r="C1362" s="96"/>
      <c r="D1362" s="96"/>
      <c r="E1362" s="96"/>
    </row>
    <row r="1363" spans="1:5" ht="13.2">
      <c r="A1363" s="96"/>
      <c r="B1363" s="96"/>
      <c r="C1363" s="96"/>
      <c r="D1363" s="96"/>
      <c r="E1363" s="96"/>
    </row>
    <row r="1364" spans="1:5" ht="13.2">
      <c r="A1364" s="96"/>
      <c r="B1364" s="96"/>
      <c r="C1364" s="96"/>
      <c r="D1364" s="96"/>
      <c r="E1364" s="96"/>
    </row>
    <row r="1365" spans="1:5" ht="13.2">
      <c r="A1365" s="96"/>
      <c r="B1365" s="96"/>
      <c r="C1365" s="96"/>
      <c r="D1365" s="96"/>
      <c r="E1365" s="96"/>
    </row>
    <row r="1366" spans="1:5" ht="13.2">
      <c r="A1366" s="96"/>
      <c r="B1366" s="96"/>
      <c r="C1366" s="96"/>
      <c r="D1366" s="96"/>
      <c r="E1366" s="96"/>
    </row>
    <row r="1367" spans="1:5" ht="13.2">
      <c r="A1367" s="96"/>
      <c r="B1367" s="96"/>
      <c r="C1367" s="96"/>
      <c r="D1367" s="96"/>
      <c r="E1367" s="96"/>
    </row>
    <row r="1368" spans="1:5" ht="13.2">
      <c r="A1368" s="96"/>
      <c r="B1368" s="96"/>
      <c r="C1368" s="96"/>
      <c r="D1368" s="96"/>
      <c r="E1368" s="96"/>
    </row>
    <row r="1369" spans="1:5" ht="13.2">
      <c r="A1369" s="96"/>
      <c r="B1369" s="96"/>
      <c r="C1369" s="96"/>
      <c r="D1369" s="96"/>
      <c r="E1369" s="96"/>
    </row>
    <row r="1370" spans="1:5" ht="13.2">
      <c r="A1370" s="96"/>
      <c r="B1370" s="96"/>
      <c r="C1370" s="96"/>
      <c r="D1370" s="96"/>
      <c r="E1370" s="96"/>
    </row>
    <row r="1371" spans="1:5" ht="13.2">
      <c r="A1371" s="96"/>
      <c r="B1371" s="96"/>
      <c r="C1371" s="96"/>
      <c r="D1371" s="96"/>
      <c r="E1371" s="96"/>
    </row>
    <row r="1372" spans="1:5" ht="13.2">
      <c r="A1372" s="96"/>
      <c r="B1372" s="96"/>
      <c r="C1372" s="96"/>
      <c r="D1372" s="96"/>
      <c r="E1372" s="96"/>
    </row>
    <row r="1373" spans="1:5" ht="13.2">
      <c r="A1373" s="96"/>
      <c r="B1373" s="96"/>
      <c r="C1373" s="96"/>
      <c r="D1373" s="96"/>
      <c r="E1373" s="96"/>
    </row>
    <row r="1374" spans="1:5" ht="13.2">
      <c r="A1374" s="96"/>
      <c r="B1374" s="96"/>
      <c r="C1374" s="96"/>
      <c r="D1374" s="96"/>
      <c r="E1374" s="96"/>
    </row>
    <row r="1375" spans="1:5" ht="13.2">
      <c r="A1375" s="96"/>
      <c r="B1375" s="96"/>
      <c r="C1375" s="96"/>
      <c r="D1375" s="96"/>
      <c r="E1375" s="96"/>
    </row>
    <row r="1376" spans="1:5" ht="13.2">
      <c r="A1376" s="96"/>
      <c r="B1376" s="96"/>
      <c r="C1376" s="96"/>
      <c r="D1376" s="96"/>
      <c r="E1376" s="96"/>
    </row>
    <row r="1377" spans="1:5" ht="13.2">
      <c r="A1377" s="96"/>
      <c r="B1377" s="96"/>
      <c r="C1377" s="96"/>
      <c r="D1377" s="96"/>
      <c r="E1377" s="96"/>
    </row>
    <row r="1378" spans="1:5" ht="13.2">
      <c r="A1378" s="96"/>
      <c r="B1378" s="96"/>
      <c r="C1378" s="96"/>
      <c r="D1378" s="96"/>
      <c r="E1378" s="96"/>
    </row>
    <row r="1379" spans="1:5" ht="13.2">
      <c r="A1379" s="96"/>
      <c r="B1379" s="96"/>
      <c r="C1379" s="96"/>
      <c r="D1379" s="96"/>
      <c r="E1379" s="96"/>
    </row>
    <row r="1380" spans="1:5" ht="13.2">
      <c r="A1380" s="96"/>
      <c r="B1380" s="96"/>
      <c r="C1380" s="96"/>
      <c r="D1380" s="96"/>
      <c r="E1380" s="96"/>
    </row>
    <row r="1381" spans="1:5" ht="13.2">
      <c r="A1381" s="96"/>
      <c r="B1381" s="96"/>
      <c r="C1381" s="96"/>
      <c r="D1381" s="96"/>
      <c r="E1381" s="96"/>
    </row>
    <row r="1382" spans="1:5" ht="13.2">
      <c r="A1382" s="96"/>
      <c r="B1382" s="96"/>
      <c r="C1382" s="96"/>
      <c r="D1382" s="96"/>
      <c r="E1382" s="96"/>
    </row>
    <row r="1383" spans="1:5" ht="13.2">
      <c r="A1383" s="96"/>
      <c r="B1383" s="96"/>
      <c r="C1383" s="96"/>
      <c r="D1383" s="96"/>
      <c r="E1383" s="96"/>
    </row>
    <row r="1384" spans="1:5" ht="13.2">
      <c r="A1384" s="96"/>
      <c r="B1384" s="96"/>
      <c r="C1384" s="96"/>
      <c r="D1384" s="96"/>
      <c r="E1384" s="96"/>
    </row>
    <row r="1385" spans="1:5" ht="13.2">
      <c r="A1385" s="96"/>
      <c r="B1385" s="96"/>
      <c r="C1385" s="96"/>
      <c r="D1385" s="96"/>
      <c r="E1385" s="96"/>
    </row>
    <row r="1386" spans="1:5" ht="13.2">
      <c r="A1386" s="96"/>
      <c r="B1386" s="96"/>
      <c r="C1386" s="96"/>
      <c r="D1386" s="96"/>
      <c r="E1386" s="96"/>
    </row>
    <row r="1387" spans="1:5" ht="13.2">
      <c r="A1387" s="96"/>
      <c r="B1387" s="96"/>
      <c r="C1387" s="96"/>
      <c r="D1387" s="96"/>
      <c r="E1387" s="96"/>
    </row>
    <row r="1388" spans="1:5" ht="13.2">
      <c r="A1388" s="96"/>
      <c r="B1388" s="96"/>
      <c r="C1388" s="96"/>
      <c r="D1388" s="96"/>
      <c r="E1388" s="96"/>
    </row>
    <row r="1389" spans="1:5" ht="13.2">
      <c r="A1389" s="96"/>
      <c r="B1389" s="96"/>
      <c r="C1389" s="96"/>
      <c r="D1389" s="96"/>
      <c r="E1389" s="96"/>
    </row>
    <row r="1390" spans="1:5" ht="13.2">
      <c r="A1390" s="96"/>
      <c r="B1390" s="96"/>
      <c r="C1390" s="96"/>
      <c r="D1390" s="96"/>
      <c r="E1390" s="96"/>
    </row>
    <row r="1391" spans="1:5" ht="13.2">
      <c r="A1391" s="96"/>
      <c r="B1391" s="96"/>
      <c r="C1391" s="96"/>
      <c r="D1391" s="96"/>
      <c r="E1391" s="96"/>
    </row>
    <row r="1392" spans="1:5" ht="13.2">
      <c r="A1392" s="96"/>
      <c r="B1392" s="96"/>
      <c r="C1392" s="96"/>
      <c r="D1392" s="96"/>
      <c r="E1392" s="96"/>
    </row>
    <row r="1393" spans="1:5" ht="13.2">
      <c r="A1393" s="96"/>
      <c r="B1393" s="96"/>
      <c r="C1393" s="96"/>
      <c r="D1393" s="96"/>
      <c r="E1393" s="96"/>
    </row>
    <row r="1394" spans="1:5" ht="13.2">
      <c r="A1394" s="96"/>
      <c r="B1394" s="96"/>
      <c r="C1394" s="96"/>
      <c r="D1394" s="96"/>
      <c r="E1394" s="96"/>
    </row>
    <row r="1395" spans="1:5" ht="13.2">
      <c r="A1395" s="96"/>
      <c r="B1395" s="96"/>
      <c r="C1395" s="96"/>
      <c r="D1395" s="96"/>
      <c r="E1395" s="96"/>
    </row>
    <row r="1396" spans="1:5" ht="13.2">
      <c r="A1396" s="96"/>
      <c r="B1396" s="96"/>
      <c r="C1396" s="96"/>
      <c r="D1396" s="96"/>
      <c r="E1396" s="96"/>
    </row>
    <row r="1397" spans="1:5" ht="13.2">
      <c r="A1397" s="96"/>
      <c r="B1397" s="96"/>
      <c r="C1397" s="96"/>
      <c r="D1397" s="96"/>
      <c r="E1397" s="96"/>
    </row>
    <row r="1398" spans="1:5" ht="13.2">
      <c r="A1398" s="96"/>
      <c r="B1398" s="96"/>
      <c r="C1398" s="96"/>
      <c r="D1398" s="96"/>
      <c r="E1398" s="96"/>
    </row>
    <row r="1399" spans="1:5" ht="13.2">
      <c r="A1399" s="96"/>
      <c r="B1399" s="96"/>
      <c r="C1399" s="96"/>
      <c r="D1399" s="96"/>
      <c r="E1399" s="96"/>
    </row>
    <row r="1400" spans="1:5" ht="13.2">
      <c r="A1400" s="96"/>
      <c r="B1400" s="96"/>
      <c r="C1400" s="96"/>
      <c r="D1400" s="96"/>
      <c r="E1400" s="96"/>
    </row>
    <row r="1401" spans="1:5" ht="13.2">
      <c r="A1401" s="96"/>
      <c r="B1401" s="96"/>
      <c r="C1401" s="96"/>
      <c r="D1401" s="96"/>
      <c r="E1401" s="96"/>
    </row>
    <row r="1402" spans="1:5" ht="13.2">
      <c r="A1402" s="96"/>
      <c r="B1402" s="96"/>
      <c r="C1402" s="96"/>
      <c r="D1402" s="96"/>
      <c r="E1402" s="96"/>
    </row>
    <row r="1403" spans="1:5" ht="13.2">
      <c r="A1403" s="96"/>
      <c r="B1403" s="96"/>
      <c r="C1403" s="96"/>
      <c r="D1403" s="96"/>
      <c r="E1403" s="96"/>
    </row>
    <row r="1404" spans="1:5" ht="13.2">
      <c r="A1404" s="96"/>
      <c r="B1404" s="96"/>
      <c r="C1404" s="96"/>
      <c r="D1404" s="96"/>
      <c r="E1404" s="96"/>
    </row>
    <row r="1405" spans="1:5" ht="13.2">
      <c r="A1405" s="96"/>
      <c r="B1405" s="96"/>
      <c r="C1405" s="96"/>
      <c r="D1405" s="96"/>
      <c r="E1405" s="96"/>
    </row>
    <row r="1406" spans="1:5" ht="13.2">
      <c r="A1406" s="96"/>
      <c r="B1406" s="96"/>
      <c r="C1406" s="96"/>
      <c r="D1406" s="96"/>
      <c r="E1406" s="96"/>
    </row>
    <row r="1407" spans="1:5" ht="13.2">
      <c r="A1407" s="96"/>
      <c r="B1407" s="96"/>
      <c r="C1407" s="96"/>
      <c r="D1407" s="96"/>
      <c r="E1407" s="96"/>
    </row>
    <row r="1408" spans="1:5" ht="13.2">
      <c r="A1408" s="96"/>
      <c r="B1408" s="96"/>
      <c r="C1408" s="96"/>
      <c r="D1408" s="96"/>
      <c r="E1408" s="96"/>
    </row>
    <row r="1409" spans="1:5" ht="13.2">
      <c r="A1409" s="96"/>
      <c r="B1409" s="96"/>
      <c r="C1409" s="96"/>
      <c r="D1409" s="96"/>
      <c r="E1409" s="96"/>
    </row>
    <row r="1410" spans="1:5" ht="13.2">
      <c r="A1410" s="96"/>
      <c r="B1410" s="96"/>
      <c r="C1410" s="96"/>
      <c r="D1410" s="96"/>
      <c r="E1410" s="96"/>
    </row>
    <row r="1411" spans="1:5" ht="13.2">
      <c r="A1411" s="96"/>
      <c r="B1411" s="96"/>
      <c r="C1411" s="96"/>
      <c r="D1411" s="96"/>
      <c r="E1411" s="96"/>
    </row>
    <row r="1412" spans="1:5" ht="13.2">
      <c r="A1412" s="96"/>
      <c r="B1412" s="96"/>
      <c r="C1412" s="96"/>
      <c r="D1412" s="96"/>
      <c r="E1412" s="96"/>
    </row>
    <row r="1413" spans="1:5" ht="13.2">
      <c r="A1413" s="96"/>
      <c r="B1413" s="96"/>
      <c r="C1413" s="96"/>
      <c r="D1413" s="96"/>
      <c r="E1413" s="96"/>
    </row>
    <row r="1414" spans="1:5" ht="13.2">
      <c r="A1414" s="96"/>
      <c r="B1414" s="96"/>
      <c r="C1414" s="96"/>
      <c r="D1414" s="96"/>
      <c r="E1414" s="96"/>
    </row>
    <row r="1415" spans="1:5" ht="13.2">
      <c r="A1415" s="96"/>
      <c r="B1415" s="96"/>
      <c r="C1415" s="96"/>
      <c r="D1415" s="96"/>
      <c r="E1415" s="96"/>
    </row>
    <row r="1416" spans="1:5" ht="13.2">
      <c r="A1416" s="96"/>
      <c r="B1416" s="96"/>
      <c r="C1416" s="96"/>
      <c r="D1416" s="96"/>
      <c r="E1416" s="96"/>
    </row>
    <row r="1417" spans="1:5" ht="13.2">
      <c r="A1417" s="96"/>
      <c r="B1417" s="96"/>
      <c r="C1417" s="96"/>
      <c r="D1417" s="96"/>
      <c r="E1417" s="96"/>
    </row>
    <row r="1418" spans="1:5" ht="13.2">
      <c r="A1418" s="96"/>
      <c r="B1418" s="96"/>
      <c r="C1418" s="96"/>
      <c r="D1418" s="96"/>
      <c r="E1418" s="96"/>
    </row>
    <row r="1419" spans="1:5" ht="13.2">
      <c r="A1419" s="96"/>
      <c r="B1419" s="96"/>
      <c r="C1419" s="96"/>
      <c r="D1419" s="96"/>
      <c r="E1419" s="96"/>
    </row>
    <row r="1420" spans="1:5" ht="13.2">
      <c r="A1420" s="96"/>
      <c r="B1420" s="96"/>
      <c r="C1420" s="96"/>
      <c r="D1420" s="96"/>
      <c r="E1420" s="96"/>
    </row>
    <row r="1421" spans="1:5" ht="13.2">
      <c r="A1421" s="96"/>
      <c r="B1421" s="96"/>
      <c r="C1421" s="96"/>
      <c r="D1421" s="96"/>
      <c r="E1421" s="96"/>
    </row>
    <row r="1422" spans="1:5" ht="13.2">
      <c r="A1422" s="96"/>
      <c r="B1422" s="96"/>
      <c r="C1422" s="96"/>
      <c r="D1422" s="96"/>
      <c r="E1422" s="96"/>
    </row>
    <row r="1423" spans="1:5" ht="13.2">
      <c r="A1423" s="96"/>
      <c r="B1423" s="96"/>
      <c r="C1423" s="96"/>
      <c r="D1423" s="96"/>
      <c r="E1423" s="96"/>
    </row>
    <row r="1424" spans="1:5" ht="13.2">
      <c r="A1424" s="96"/>
      <c r="B1424" s="96"/>
      <c r="C1424" s="96"/>
      <c r="D1424" s="96"/>
      <c r="E1424" s="96"/>
    </row>
    <row r="1425" spans="1:5" ht="13.2">
      <c r="A1425" s="96"/>
      <c r="B1425" s="96"/>
      <c r="C1425" s="96"/>
      <c r="D1425" s="96"/>
      <c r="E1425" s="96"/>
    </row>
    <row r="1426" spans="1:5" ht="13.2">
      <c r="A1426" s="96"/>
      <c r="B1426" s="96"/>
      <c r="C1426" s="96"/>
      <c r="D1426" s="96"/>
      <c r="E1426" s="96"/>
    </row>
    <row r="1427" spans="1:5" ht="13.2">
      <c r="A1427" s="96"/>
      <c r="B1427" s="96"/>
      <c r="C1427" s="96"/>
      <c r="D1427" s="96"/>
      <c r="E1427" s="96"/>
    </row>
    <row r="1428" spans="1:5" ht="13.2">
      <c r="A1428" s="96"/>
      <c r="B1428" s="96"/>
      <c r="C1428" s="96"/>
      <c r="D1428" s="96"/>
      <c r="E1428" s="96"/>
    </row>
    <row r="1429" spans="1:5" ht="13.2">
      <c r="A1429" s="96"/>
      <c r="B1429" s="96"/>
      <c r="C1429" s="96"/>
      <c r="D1429" s="96"/>
      <c r="E1429" s="96"/>
    </row>
    <row r="1430" spans="1:5" ht="13.2">
      <c r="A1430" s="96"/>
      <c r="B1430" s="96"/>
      <c r="C1430" s="96"/>
      <c r="D1430" s="96"/>
      <c r="E1430" s="96"/>
    </row>
    <row r="1431" spans="1:5" ht="13.2">
      <c r="A1431" s="96"/>
      <c r="B1431" s="96"/>
      <c r="C1431" s="96"/>
      <c r="D1431" s="96"/>
      <c r="E1431" s="96"/>
    </row>
    <row r="1432" spans="1:5" ht="13.2">
      <c r="A1432" s="96"/>
      <c r="B1432" s="96"/>
      <c r="C1432" s="96"/>
      <c r="D1432" s="96"/>
      <c r="E1432" s="96"/>
    </row>
    <row r="1433" spans="1:5" ht="13.2">
      <c r="A1433" s="96"/>
      <c r="B1433" s="96"/>
      <c r="C1433" s="96"/>
      <c r="D1433" s="96"/>
      <c r="E1433" s="96"/>
    </row>
    <row r="1434" spans="1:5" ht="13.2">
      <c r="A1434" s="96"/>
      <c r="B1434" s="96"/>
      <c r="C1434" s="96"/>
      <c r="D1434" s="96"/>
      <c r="E1434" s="96"/>
    </row>
    <row r="1435" spans="1:5" ht="13.2">
      <c r="A1435" s="96"/>
      <c r="B1435" s="96"/>
      <c r="C1435" s="96"/>
      <c r="D1435" s="96"/>
      <c r="E1435" s="96"/>
    </row>
    <row r="1436" spans="1:5" ht="13.2">
      <c r="A1436" s="96"/>
      <c r="B1436" s="96"/>
      <c r="C1436" s="96"/>
      <c r="D1436" s="96"/>
      <c r="E1436" s="96"/>
    </row>
    <row r="1437" spans="1:5" ht="13.2">
      <c r="A1437" s="96"/>
      <c r="B1437" s="96"/>
      <c r="C1437" s="96"/>
      <c r="D1437" s="96"/>
      <c r="E1437" s="96"/>
    </row>
    <row r="1438" spans="1:5" ht="13.2">
      <c r="A1438" s="96"/>
      <c r="B1438" s="96"/>
      <c r="C1438" s="96"/>
      <c r="D1438" s="96"/>
      <c r="E1438" s="96"/>
    </row>
    <row r="1439" spans="1:5" ht="13.2">
      <c r="A1439" s="96"/>
      <c r="B1439" s="96"/>
      <c r="C1439" s="96"/>
      <c r="D1439" s="96"/>
      <c r="E1439" s="96"/>
    </row>
    <row r="1440" spans="1:5" ht="13.2">
      <c r="A1440" s="96"/>
      <c r="B1440" s="96"/>
      <c r="C1440" s="96"/>
      <c r="D1440" s="96"/>
      <c r="E1440" s="96"/>
    </row>
    <row r="1441" spans="1:5" ht="13.2">
      <c r="A1441" s="96"/>
      <c r="B1441" s="96"/>
      <c r="C1441" s="96"/>
      <c r="D1441" s="96"/>
      <c r="E1441" s="96"/>
    </row>
    <row r="1442" spans="1:5" ht="13.2">
      <c r="A1442" s="96"/>
      <c r="B1442" s="96"/>
      <c r="C1442" s="96"/>
      <c r="D1442" s="96"/>
      <c r="E1442" s="96"/>
    </row>
    <row r="1443" spans="1:5" ht="13.2">
      <c r="A1443" s="96"/>
      <c r="B1443" s="96"/>
      <c r="C1443" s="96"/>
      <c r="D1443" s="96"/>
      <c r="E1443" s="96"/>
    </row>
    <row r="1444" spans="1:5" ht="13.2">
      <c r="A1444" s="96"/>
      <c r="B1444" s="96"/>
      <c r="C1444" s="96"/>
      <c r="D1444" s="96"/>
      <c r="E1444" s="96"/>
    </row>
    <row r="1445" spans="1:5" ht="13.2">
      <c r="A1445" s="96"/>
      <c r="B1445" s="96"/>
      <c r="C1445" s="96"/>
      <c r="D1445" s="96"/>
      <c r="E1445" s="96"/>
    </row>
    <row r="1446" spans="1:5" ht="13.2">
      <c r="A1446" s="96"/>
      <c r="B1446" s="96"/>
      <c r="C1446" s="96"/>
      <c r="D1446" s="96"/>
      <c r="E1446" s="96"/>
    </row>
    <row r="1447" spans="1:5" ht="13.2">
      <c r="A1447" s="96"/>
      <c r="B1447" s="96"/>
      <c r="C1447" s="96"/>
      <c r="D1447" s="96"/>
      <c r="E1447" s="96"/>
    </row>
    <row r="1448" spans="1:5" ht="13.2">
      <c r="A1448" s="96"/>
      <c r="B1448" s="96"/>
      <c r="C1448" s="96"/>
      <c r="D1448" s="96"/>
      <c r="E1448" s="96"/>
    </row>
    <row r="1449" spans="1:5" ht="13.2">
      <c r="A1449" s="96"/>
      <c r="B1449" s="96"/>
      <c r="C1449" s="96"/>
      <c r="D1449" s="96"/>
      <c r="E1449" s="96"/>
    </row>
    <row r="1450" spans="1:5" ht="13.2">
      <c r="A1450" s="96"/>
      <c r="B1450" s="96"/>
      <c r="C1450" s="96"/>
      <c r="D1450" s="96"/>
      <c r="E1450" s="96"/>
    </row>
    <row r="1451" spans="1:5" ht="13.2">
      <c r="A1451" s="96"/>
      <c r="B1451" s="96"/>
      <c r="C1451" s="96"/>
      <c r="D1451" s="96"/>
      <c r="E1451" s="96"/>
    </row>
    <row r="1452" spans="1:5" ht="13.2">
      <c r="A1452" s="96"/>
      <c r="B1452" s="96"/>
      <c r="C1452" s="96"/>
      <c r="D1452" s="96"/>
      <c r="E1452" s="96"/>
    </row>
    <row r="1453" spans="1:5" ht="13.2">
      <c r="A1453" s="96"/>
      <c r="B1453" s="96"/>
      <c r="C1453" s="96"/>
      <c r="D1453" s="96"/>
      <c r="E1453" s="96"/>
    </row>
    <row r="1454" spans="1:5" ht="13.2">
      <c r="A1454" s="96"/>
      <c r="B1454" s="96"/>
      <c r="C1454" s="96"/>
      <c r="D1454" s="96"/>
      <c r="E1454" s="96"/>
    </row>
    <row r="1455" spans="1:5" ht="13.2">
      <c r="A1455" s="96"/>
      <c r="B1455" s="96"/>
      <c r="C1455" s="96"/>
      <c r="D1455" s="96"/>
      <c r="E1455" s="96"/>
    </row>
    <row r="1456" spans="1:5" ht="13.2">
      <c r="A1456" s="96"/>
      <c r="B1456" s="96"/>
      <c r="C1456" s="96"/>
      <c r="D1456" s="96"/>
      <c r="E1456" s="96"/>
    </row>
    <row r="1457" spans="1:5" ht="13.2">
      <c r="A1457" s="96"/>
      <c r="B1457" s="96"/>
      <c r="C1457" s="96"/>
      <c r="D1457" s="96"/>
      <c r="E1457" s="96"/>
    </row>
    <row r="1458" spans="1:5" ht="13.2">
      <c r="A1458" s="96"/>
      <c r="B1458" s="96"/>
      <c r="C1458" s="96"/>
      <c r="D1458" s="96"/>
      <c r="E1458" s="96"/>
    </row>
    <row r="1459" spans="1:5" ht="13.2">
      <c r="A1459" s="96"/>
      <c r="B1459" s="96"/>
      <c r="C1459" s="96"/>
      <c r="D1459" s="96"/>
      <c r="E1459" s="96"/>
    </row>
    <row r="1460" spans="1:5" ht="13.2">
      <c r="A1460" s="96"/>
      <c r="B1460" s="96"/>
      <c r="C1460" s="96"/>
      <c r="D1460" s="96"/>
      <c r="E1460" s="96"/>
    </row>
    <row r="1461" spans="1:5" ht="13.2">
      <c r="A1461" s="96"/>
      <c r="B1461" s="96"/>
      <c r="C1461" s="96"/>
      <c r="D1461" s="96"/>
      <c r="E1461" s="96"/>
    </row>
    <row r="1462" spans="1:5" ht="13.2">
      <c r="A1462" s="96"/>
      <c r="B1462" s="96"/>
      <c r="C1462" s="96"/>
      <c r="D1462" s="96"/>
      <c r="E1462" s="96"/>
    </row>
    <row r="1463" spans="1:5" ht="13.2">
      <c r="A1463" s="96"/>
      <c r="B1463" s="96"/>
      <c r="C1463" s="96"/>
      <c r="D1463" s="96"/>
      <c r="E1463" s="96"/>
    </row>
    <row r="1464" spans="1:5" ht="13.2">
      <c r="A1464" s="96"/>
      <c r="B1464" s="96"/>
      <c r="C1464" s="96"/>
      <c r="D1464" s="96"/>
      <c r="E1464" s="96"/>
    </row>
    <row r="1465" spans="1:5" ht="13.2">
      <c r="A1465" s="96"/>
      <c r="B1465" s="96"/>
      <c r="C1465" s="96"/>
      <c r="D1465" s="96"/>
      <c r="E1465" s="96"/>
    </row>
    <row r="1466" spans="1:5" ht="13.2">
      <c r="A1466" s="96"/>
      <c r="B1466" s="96"/>
      <c r="C1466" s="96"/>
      <c r="D1466" s="96"/>
      <c r="E1466" s="96"/>
    </row>
    <row r="1467" spans="1:5" ht="13.2">
      <c r="A1467" s="96"/>
      <c r="B1467" s="96"/>
      <c r="C1467" s="96"/>
      <c r="D1467" s="96"/>
      <c r="E1467" s="96"/>
    </row>
    <row r="1468" spans="1:5" ht="13.2">
      <c r="A1468" s="96"/>
      <c r="B1468" s="96"/>
      <c r="C1468" s="96"/>
      <c r="D1468" s="96"/>
      <c r="E1468" s="96"/>
    </row>
    <row r="1469" spans="1:5" ht="13.2">
      <c r="A1469" s="96"/>
      <c r="B1469" s="96"/>
      <c r="C1469" s="96"/>
      <c r="D1469" s="96"/>
      <c r="E1469" s="96"/>
    </row>
    <row r="1470" spans="1:5" ht="13.2">
      <c r="A1470" s="96"/>
      <c r="B1470" s="96"/>
      <c r="C1470" s="96"/>
      <c r="D1470" s="96"/>
      <c r="E1470" s="96"/>
    </row>
    <row r="1471" spans="1:5" ht="13.2">
      <c r="A1471" s="96"/>
      <c r="B1471" s="96"/>
      <c r="C1471" s="96"/>
      <c r="D1471" s="96"/>
      <c r="E1471" s="96"/>
    </row>
    <row r="1472" spans="1:5" ht="13.2">
      <c r="A1472" s="96"/>
      <c r="B1472" s="96"/>
      <c r="C1472" s="96"/>
      <c r="D1472" s="96"/>
      <c r="E1472" s="96"/>
    </row>
    <row r="1473" spans="1:5" ht="13.2">
      <c r="A1473" s="96"/>
      <c r="B1473" s="96"/>
      <c r="C1473" s="96"/>
      <c r="D1473" s="96"/>
      <c r="E1473" s="96"/>
    </row>
    <row r="1474" spans="1:5" ht="13.2">
      <c r="A1474" s="96"/>
      <c r="B1474" s="96"/>
      <c r="C1474" s="96"/>
      <c r="D1474" s="96"/>
      <c r="E1474" s="96"/>
    </row>
    <row r="1475" spans="1:5" ht="13.2">
      <c r="A1475" s="96"/>
      <c r="B1475" s="96"/>
      <c r="C1475" s="96"/>
      <c r="D1475" s="96"/>
      <c r="E1475" s="96"/>
    </row>
    <row r="1476" spans="1:5" ht="13.2">
      <c r="A1476" s="96"/>
      <c r="B1476" s="96"/>
      <c r="C1476" s="96"/>
      <c r="D1476" s="96"/>
      <c r="E1476" s="96"/>
    </row>
    <row r="1477" spans="1:5" ht="13.2">
      <c r="A1477" s="96"/>
      <c r="B1477" s="96"/>
      <c r="C1477" s="96"/>
      <c r="D1477" s="96"/>
      <c r="E1477" s="96"/>
    </row>
    <row r="1478" spans="1:5" ht="13.2">
      <c r="A1478" s="96"/>
      <c r="B1478" s="96"/>
      <c r="C1478" s="96"/>
      <c r="D1478" s="96"/>
      <c r="E1478" s="96"/>
    </row>
    <row r="1479" spans="1:5" ht="13.2">
      <c r="A1479" s="96"/>
      <c r="B1479" s="96"/>
      <c r="C1479" s="96"/>
      <c r="D1479" s="96"/>
      <c r="E1479" s="96"/>
    </row>
    <row r="1480" spans="1:5" ht="13.2">
      <c r="A1480" s="96"/>
      <c r="B1480" s="96"/>
      <c r="C1480" s="96"/>
      <c r="D1480" s="96"/>
      <c r="E1480" s="96"/>
    </row>
    <row r="1481" spans="1:5" ht="13.2">
      <c r="A1481" s="96"/>
      <c r="B1481" s="96"/>
      <c r="C1481" s="96"/>
      <c r="D1481" s="96"/>
      <c r="E1481" s="96"/>
    </row>
    <row r="1482" spans="1:5" ht="13.2">
      <c r="A1482" s="96"/>
      <c r="B1482" s="96"/>
      <c r="C1482" s="96"/>
      <c r="D1482" s="96"/>
      <c r="E1482" s="96"/>
    </row>
    <row r="1483" spans="1:5" ht="13.2">
      <c r="A1483" s="96"/>
      <c r="B1483" s="96"/>
      <c r="C1483" s="96"/>
      <c r="D1483" s="96"/>
      <c r="E1483" s="96"/>
    </row>
    <row r="1484" spans="1:5" ht="13.2">
      <c r="A1484" s="96"/>
      <c r="B1484" s="96"/>
      <c r="C1484" s="96"/>
      <c r="D1484" s="96"/>
      <c r="E1484" s="96"/>
    </row>
    <row r="1485" spans="1:5" ht="13.2">
      <c r="A1485" s="96"/>
      <c r="B1485" s="96"/>
      <c r="C1485" s="96"/>
      <c r="D1485" s="96"/>
      <c r="E1485" s="96"/>
    </row>
    <row r="1486" spans="1:5" ht="13.2">
      <c r="A1486" s="96"/>
      <c r="B1486" s="96"/>
      <c r="C1486" s="96"/>
      <c r="D1486" s="96"/>
      <c r="E1486" s="96"/>
    </row>
    <row r="1487" spans="1:5" ht="13.2">
      <c r="A1487" s="96"/>
      <c r="B1487" s="96"/>
      <c r="C1487" s="96"/>
      <c r="D1487" s="96"/>
      <c r="E1487" s="96"/>
    </row>
    <row r="1488" spans="1:5" ht="13.2">
      <c r="A1488" s="96"/>
      <c r="B1488" s="96"/>
      <c r="C1488" s="96"/>
      <c r="D1488" s="96"/>
      <c r="E1488" s="96"/>
    </row>
    <row r="1489" spans="1:5" ht="13.2">
      <c r="A1489" s="96"/>
      <c r="B1489" s="96"/>
      <c r="C1489" s="96"/>
      <c r="D1489" s="96"/>
      <c r="E1489" s="96"/>
    </row>
    <row r="1490" spans="1:5" ht="13.2">
      <c r="A1490" s="96"/>
      <c r="B1490" s="96"/>
      <c r="C1490" s="96"/>
      <c r="D1490" s="96"/>
      <c r="E1490" s="96"/>
    </row>
    <row r="1491" spans="1:5" ht="13.2">
      <c r="A1491" s="96"/>
      <c r="B1491" s="96"/>
      <c r="C1491" s="96"/>
      <c r="D1491" s="96"/>
      <c r="E1491" s="96"/>
    </row>
    <row r="1492" spans="1:5" ht="13.2">
      <c r="A1492" s="96"/>
      <c r="B1492" s="96"/>
      <c r="C1492" s="96"/>
      <c r="D1492" s="96"/>
      <c r="E1492" s="96"/>
    </row>
    <row r="1493" spans="1:5" ht="13.2">
      <c r="A1493" s="96"/>
      <c r="B1493" s="96"/>
      <c r="C1493" s="96"/>
      <c r="D1493" s="96"/>
      <c r="E1493" s="96"/>
    </row>
    <row r="1494" spans="1:5" ht="13.2">
      <c r="A1494" s="96"/>
      <c r="B1494" s="96"/>
      <c r="C1494" s="96"/>
      <c r="D1494" s="96"/>
      <c r="E1494" s="96"/>
    </row>
    <row r="1495" spans="1:5" ht="13.2">
      <c r="A1495" s="96"/>
      <c r="B1495" s="96"/>
      <c r="C1495" s="96"/>
      <c r="D1495" s="96"/>
      <c r="E1495" s="96"/>
    </row>
    <row r="1496" spans="1:5" ht="13.2">
      <c r="A1496" s="96"/>
      <c r="B1496" s="96"/>
      <c r="C1496" s="96"/>
      <c r="D1496" s="96"/>
      <c r="E1496" s="96"/>
    </row>
    <row r="1497" spans="1:5" ht="13.2">
      <c r="A1497" s="96"/>
      <c r="B1497" s="96"/>
      <c r="C1497" s="96"/>
      <c r="D1497" s="96"/>
      <c r="E1497" s="96"/>
    </row>
    <row r="1498" spans="1:5" ht="13.2">
      <c r="A1498" s="96"/>
      <c r="B1498" s="96"/>
      <c r="C1498" s="96"/>
      <c r="D1498" s="96"/>
      <c r="E1498" s="96"/>
    </row>
    <row r="1499" spans="1:5" ht="13.2">
      <c r="A1499" s="96"/>
      <c r="B1499" s="96"/>
      <c r="C1499" s="96"/>
      <c r="D1499" s="96"/>
      <c r="E1499" s="96"/>
    </row>
    <row r="1500" spans="1:5" ht="13.2">
      <c r="A1500" s="96"/>
      <c r="B1500" s="96"/>
      <c r="C1500" s="96"/>
      <c r="D1500" s="96"/>
      <c r="E1500" s="96"/>
    </row>
    <row r="1501" spans="1:5" ht="13.2">
      <c r="A1501" s="96"/>
      <c r="B1501" s="96"/>
      <c r="C1501" s="96"/>
      <c r="D1501" s="96"/>
      <c r="E1501" s="96"/>
    </row>
    <row r="1502" spans="1:5" ht="13.2">
      <c r="A1502" s="96"/>
      <c r="B1502" s="96"/>
      <c r="C1502" s="96"/>
      <c r="D1502" s="96"/>
      <c r="E1502" s="96"/>
    </row>
    <row r="1503" spans="1:5" ht="13.2">
      <c r="A1503" s="96"/>
      <c r="B1503" s="96"/>
      <c r="C1503" s="96"/>
      <c r="D1503" s="96"/>
      <c r="E1503" s="96"/>
    </row>
    <row r="1504" spans="1:5" ht="13.2">
      <c r="A1504" s="96"/>
      <c r="B1504" s="96"/>
      <c r="C1504" s="96"/>
      <c r="D1504" s="96"/>
      <c r="E1504" s="96"/>
    </row>
    <row r="1505" spans="1:5" ht="13.2">
      <c r="A1505" s="96"/>
      <c r="B1505" s="96"/>
      <c r="C1505" s="96"/>
      <c r="D1505" s="96"/>
      <c r="E1505" s="96"/>
    </row>
    <row r="1506" spans="1:5" ht="13.2">
      <c r="A1506" s="96"/>
      <c r="B1506" s="96"/>
      <c r="C1506" s="96"/>
      <c r="D1506" s="96"/>
      <c r="E1506" s="96"/>
    </row>
    <row r="1507" spans="1:5" ht="13.2">
      <c r="A1507" s="96"/>
      <c r="B1507" s="96"/>
      <c r="C1507" s="96"/>
      <c r="D1507" s="96"/>
      <c r="E1507" s="96"/>
    </row>
    <row r="1508" spans="1:5" ht="13.2">
      <c r="A1508" s="96"/>
      <c r="B1508" s="96"/>
      <c r="C1508" s="96"/>
      <c r="D1508" s="96"/>
      <c r="E1508" s="96"/>
    </row>
    <row r="1509" spans="1:5" ht="13.2">
      <c r="A1509" s="96"/>
      <c r="B1509" s="96"/>
      <c r="C1509" s="96"/>
      <c r="D1509" s="96"/>
      <c r="E1509" s="96"/>
    </row>
    <row r="1510" spans="1:5" ht="13.2">
      <c r="A1510" s="96"/>
      <c r="B1510" s="96"/>
      <c r="C1510" s="96"/>
      <c r="D1510" s="96"/>
      <c r="E1510" s="96"/>
    </row>
    <row r="1511" spans="1:5" ht="13.2">
      <c r="A1511" s="96"/>
      <c r="B1511" s="96"/>
      <c r="C1511" s="96"/>
      <c r="D1511" s="96"/>
      <c r="E1511" s="96"/>
    </row>
    <row r="1512" spans="1:5" ht="13.2">
      <c r="A1512" s="96"/>
      <c r="B1512" s="96"/>
      <c r="C1512" s="96"/>
      <c r="D1512" s="96"/>
      <c r="E1512" s="96"/>
    </row>
    <row r="1513" spans="1:5" ht="13.2">
      <c r="A1513" s="96"/>
      <c r="B1513" s="96"/>
      <c r="C1513" s="96"/>
      <c r="D1513" s="96"/>
      <c r="E1513" s="96"/>
    </row>
    <row r="1514" spans="1:5" ht="13.2">
      <c r="A1514" s="96"/>
      <c r="B1514" s="96"/>
      <c r="C1514" s="96"/>
      <c r="D1514" s="96"/>
      <c r="E1514" s="96"/>
    </row>
    <row r="1515" spans="1:5" ht="13.2">
      <c r="A1515" s="96"/>
      <c r="B1515" s="96"/>
      <c r="C1515" s="96"/>
      <c r="D1515" s="96"/>
      <c r="E1515" s="96"/>
    </row>
    <row r="1516" spans="1:5" ht="13.2">
      <c r="A1516" s="96"/>
      <c r="B1516" s="96"/>
      <c r="C1516" s="96"/>
      <c r="D1516" s="96"/>
      <c r="E1516" s="96"/>
    </row>
    <row r="1517" spans="1:5" ht="13.2">
      <c r="A1517" s="96"/>
      <c r="B1517" s="96"/>
      <c r="C1517" s="96"/>
      <c r="D1517" s="96"/>
      <c r="E1517" s="96"/>
    </row>
    <row r="1518" spans="1:5" ht="13.2">
      <c r="A1518" s="96"/>
      <c r="B1518" s="96"/>
      <c r="C1518" s="96"/>
      <c r="D1518" s="96"/>
      <c r="E1518" s="96"/>
    </row>
    <row r="1519" spans="1:5" ht="13.2">
      <c r="A1519" s="96"/>
      <c r="B1519" s="96"/>
      <c r="C1519" s="96"/>
      <c r="D1519" s="96"/>
      <c r="E1519" s="96"/>
    </row>
    <row r="1520" spans="1:5" ht="13.2">
      <c r="A1520" s="96"/>
      <c r="B1520" s="96"/>
      <c r="C1520" s="96"/>
      <c r="D1520" s="96"/>
      <c r="E1520" s="96"/>
    </row>
    <row r="1521" spans="1:5" ht="13.2">
      <c r="A1521" s="96"/>
      <c r="B1521" s="96"/>
      <c r="C1521" s="96"/>
      <c r="D1521" s="96"/>
      <c r="E1521" s="96"/>
    </row>
    <row r="1522" spans="1:5" ht="13.2">
      <c r="A1522" s="96"/>
      <c r="B1522" s="96"/>
      <c r="C1522" s="96"/>
      <c r="D1522" s="96"/>
      <c r="E1522" s="96"/>
    </row>
    <row r="1523" spans="1:5" ht="13.2">
      <c r="A1523" s="96"/>
      <c r="B1523" s="96"/>
      <c r="C1523" s="96"/>
      <c r="D1523" s="96"/>
      <c r="E1523" s="96"/>
    </row>
    <row r="1524" spans="1:5" ht="13.2">
      <c r="A1524" s="96"/>
      <c r="B1524" s="96"/>
      <c r="C1524" s="96"/>
      <c r="D1524" s="96"/>
      <c r="E1524" s="96"/>
    </row>
  </sheetData>
  <autoFilter ref="A1:C1030" xr:uid="{00000000-0009-0000-0000-00000D000000}">
    <filterColumn colId="0">
      <filters>
        <filter val="Illinois"/>
        <filter val="Texas - Austin"/>
        <filter val="Texas - Dallas"/>
        <filter val="Texas - Houston"/>
        <filter val="Texas- Irving"/>
      </filters>
    </filterColumn>
  </autoFilter>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E46"/>
  <sheetViews>
    <sheetView workbookViewId="0"/>
  </sheetViews>
  <sheetFormatPr defaultColWidth="12.6640625" defaultRowHeight="15.75" customHeight="1"/>
  <cols>
    <col min="1" max="1" width="11.88671875" customWidth="1"/>
    <col min="2" max="2" width="35.21875" customWidth="1"/>
    <col min="3" max="3" width="30.77734375" customWidth="1"/>
    <col min="4" max="4" width="43.109375" customWidth="1"/>
    <col min="5" max="5" width="70.109375" customWidth="1"/>
    <col min="6" max="26" width="11.88671875" customWidth="1"/>
  </cols>
  <sheetData>
    <row r="1" spans="1:5" ht="15.75" customHeight="1">
      <c r="A1" s="310" t="s">
        <v>6236</v>
      </c>
      <c r="B1" s="310" t="s">
        <v>6237</v>
      </c>
      <c r="C1" s="310" t="s">
        <v>6238</v>
      </c>
      <c r="D1" s="310" t="s">
        <v>3724</v>
      </c>
      <c r="E1" s="310" t="s">
        <v>6239</v>
      </c>
    </row>
    <row r="2" spans="1:5" ht="15.75" customHeight="1">
      <c r="A2" s="311">
        <v>1</v>
      </c>
      <c r="B2" s="311" t="s">
        <v>6240</v>
      </c>
      <c r="C2" s="311" t="s">
        <v>6241</v>
      </c>
    </row>
    <row r="3" spans="1:5" ht="15.75" customHeight="1">
      <c r="A3" s="311">
        <v>2</v>
      </c>
      <c r="B3" s="311" t="s">
        <v>6242</v>
      </c>
      <c r="C3" s="311" t="s">
        <v>6243</v>
      </c>
    </row>
    <row r="4" spans="1:5" ht="15.75" customHeight="1">
      <c r="A4" s="311">
        <v>3</v>
      </c>
      <c r="B4" s="311" t="s">
        <v>6244</v>
      </c>
      <c r="C4" s="311" t="s">
        <v>6245</v>
      </c>
    </row>
    <row r="5" spans="1:5" ht="15.75" customHeight="1">
      <c r="A5" s="311">
        <v>4</v>
      </c>
      <c r="B5" s="311" t="s">
        <v>6246</v>
      </c>
      <c r="C5" s="311" t="s">
        <v>6247</v>
      </c>
    </row>
    <row r="6" spans="1:5" ht="15.75" customHeight="1">
      <c r="A6" s="311">
        <v>5</v>
      </c>
      <c r="B6" s="311" t="s">
        <v>6248</v>
      </c>
      <c r="C6" s="311" t="s">
        <v>6249</v>
      </c>
    </row>
    <row r="7" spans="1:5" ht="15.75" customHeight="1">
      <c r="A7" s="311">
        <v>6</v>
      </c>
      <c r="B7" s="311" t="s">
        <v>6250</v>
      </c>
      <c r="C7" s="311" t="s">
        <v>6251</v>
      </c>
    </row>
    <row r="8" spans="1:5" ht="15.75" customHeight="1">
      <c r="A8" s="311">
        <v>7</v>
      </c>
      <c r="B8" s="311" t="s">
        <v>6252</v>
      </c>
      <c r="C8" s="311" t="s">
        <v>6253</v>
      </c>
    </row>
    <row r="9" spans="1:5" ht="15.75" customHeight="1">
      <c r="A9" s="311">
        <v>8</v>
      </c>
      <c r="B9" s="311" t="s">
        <v>6254</v>
      </c>
      <c r="C9" s="311" t="s">
        <v>6255</v>
      </c>
    </row>
    <row r="10" spans="1:5" ht="15.75" customHeight="1">
      <c r="A10" s="311">
        <v>9</v>
      </c>
      <c r="B10" s="311" t="s">
        <v>6256</v>
      </c>
      <c r="C10" s="311" t="s">
        <v>6257</v>
      </c>
    </row>
    <row r="11" spans="1:5" ht="15.75" customHeight="1">
      <c r="A11" s="311">
        <v>10</v>
      </c>
      <c r="B11" s="311" t="s">
        <v>6258</v>
      </c>
      <c r="C11" s="311" t="s">
        <v>6259</v>
      </c>
    </row>
    <row r="12" spans="1:5" ht="15.75" customHeight="1">
      <c r="A12" s="311">
        <v>11</v>
      </c>
      <c r="B12" s="311" t="s">
        <v>875</v>
      </c>
      <c r="C12" s="311" t="s">
        <v>6260</v>
      </c>
    </row>
    <row r="13" spans="1:5" ht="15.75" customHeight="1">
      <c r="A13" s="311">
        <v>12</v>
      </c>
      <c r="B13" s="311" t="s">
        <v>6261</v>
      </c>
      <c r="C13" s="311" t="s">
        <v>6262</v>
      </c>
    </row>
    <row r="14" spans="1:5" ht="15.75" customHeight="1">
      <c r="A14" s="311">
        <v>13</v>
      </c>
      <c r="B14" s="311" t="s">
        <v>2880</v>
      </c>
      <c r="C14" s="311" t="s">
        <v>6263</v>
      </c>
      <c r="D14" s="96" t="s">
        <v>6264</v>
      </c>
    </row>
    <row r="15" spans="1:5" ht="15.75" customHeight="1">
      <c r="A15" s="311">
        <v>14</v>
      </c>
      <c r="B15" s="311" t="s">
        <v>6265</v>
      </c>
      <c r="C15" s="311" t="s">
        <v>6266</v>
      </c>
    </row>
    <row r="16" spans="1:5" ht="15.75" customHeight="1">
      <c r="A16" s="311">
        <v>15</v>
      </c>
      <c r="B16" s="311" t="s">
        <v>6267</v>
      </c>
      <c r="C16" s="311" t="s">
        <v>6268</v>
      </c>
    </row>
    <row r="17" spans="1:5" ht="15.75" customHeight="1">
      <c r="A17" s="311">
        <v>16</v>
      </c>
      <c r="B17" s="311" t="s">
        <v>6269</v>
      </c>
      <c r="C17" s="311" t="s">
        <v>6270</v>
      </c>
    </row>
    <row r="18" spans="1:5" ht="15.75" customHeight="1">
      <c r="A18" s="311">
        <v>17</v>
      </c>
      <c r="B18" s="311" t="s">
        <v>6271</v>
      </c>
      <c r="C18" s="311" t="s">
        <v>6272</v>
      </c>
    </row>
    <row r="19" spans="1:5" ht="15.75" customHeight="1">
      <c r="A19" s="311">
        <v>18</v>
      </c>
      <c r="B19" s="311" t="s">
        <v>87</v>
      </c>
      <c r="C19" s="311" t="s">
        <v>6273</v>
      </c>
    </row>
    <row r="20" spans="1:5" ht="15.75" customHeight="1">
      <c r="A20" s="311">
        <v>19</v>
      </c>
      <c r="B20" s="311" t="s">
        <v>6274</v>
      </c>
      <c r="C20" s="311" t="s">
        <v>6275</v>
      </c>
    </row>
    <row r="21" spans="1:5" ht="15.75" customHeight="1">
      <c r="A21" s="311">
        <v>20</v>
      </c>
      <c r="B21" s="311" t="s">
        <v>6276</v>
      </c>
      <c r="C21" s="311" t="s">
        <v>6277</v>
      </c>
    </row>
    <row r="22" spans="1:5" ht="15.75" customHeight="1">
      <c r="A22" s="311">
        <v>21</v>
      </c>
      <c r="B22" s="311" t="s">
        <v>6278</v>
      </c>
      <c r="C22" s="311" t="s">
        <v>6279</v>
      </c>
    </row>
    <row r="23" spans="1:5" ht="15.75" customHeight="1">
      <c r="A23" s="311">
        <v>22</v>
      </c>
      <c r="B23" s="311" t="s">
        <v>6280</v>
      </c>
      <c r="C23" s="311" t="s">
        <v>6281</v>
      </c>
    </row>
    <row r="24" spans="1:5" ht="15.75" customHeight="1">
      <c r="A24" s="311">
        <v>23</v>
      </c>
      <c r="B24" s="311" t="s">
        <v>6282</v>
      </c>
      <c r="C24" s="311" t="s">
        <v>6283</v>
      </c>
    </row>
    <row r="25" spans="1:5" ht="15.75" customHeight="1">
      <c r="A25" s="311">
        <v>24</v>
      </c>
      <c r="B25" s="311" t="s">
        <v>6284</v>
      </c>
      <c r="C25" s="311" t="s">
        <v>6285</v>
      </c>
    </row>
    <row r="26" spans="1:5" ht="15.75" customHeight="1">
      <c r="A26" s="311">
        <v>24</v>
      </c>
      <c r="B26" s="311" t="s">
        <v>6286</v>
      </c>
      <c r="C26" s="311" t="s">
        <v>6287</v>
      </c>
    </row>
    <row r="27" spans="1:5" ht="15.75" customHeight="1">
      <c r="A27" s="311">
        <v>25</v>
      </c>
      <c r="B27" s="311" t="s">
        <v>6288</v>
      </c>
      <c r="E27" s="311" t="s">
        <v>6289</v>
      </c>
    </row>
    <row r="28" spans="1:5" ht="15.75" customHeight="1">
      <c r="A28" s="311">
        <v>26</v>
      </c>
      <c r="B28" s="311" t="s">
        <v>6290</v>
      </c>
      <c r="E28" s="311" t="s">
        <v>60</v>
      </c>
    </row>
    <row r="29" spans="1:5" ht="15.75" customHeight="1">
      <c r="A29" s="311">
        <v>27</v>
      </c>
      <c r="B29" s="311" t="s">
        <v>6291</v>
      </c>
      <c r="E29" s="311" t="s">
        <v>60</v>
      </c>
    </row>
    <row r="30" spans="1:5" ht="15.75" customHeight="1">
      <c r="A30" s="311">
        <v>28</v>
      </c>
      <c r="B30" s="311" t="s">
        <v>6292</v>
      </c>
      <c r="E30" s="311" t="s">
        <v>60</v>
      </c>
    </row>
    <row r="31" spans="1:5" ht="15.75" customHeight="1">
      <c r="A31" s="311">
        <v>29</v>
      </c>
      <c r="B31" s="311" t="s">
        <v>6293</v>
      </c>
      <c r="C31" s="311" t="s">
        <v>6294</v>
      </c>
    </row>
    <row r="32" spans="1:5" ht="15.75" customHeight="1">
      <c r="A32" s="311">
        <v>30</v>
      </c>
      <c r="B32" s="311" t="s">
        <v>6295</v>
      </c>
      <c r="C32" s="311" t="s">
        <v>1679</v>
      </c>
    </row>
    <row r="33" spans="1:5" ht="15.75" customHeight="1">
      <c r="A33" s="311">
        <v>31</v>
      </c>
      <c r="B33" s="311" t="s">
        <v>6296</v>
      </c>
      <c r="C33" s="311" t="s">
        <v>6297</v>
      </c>
    </row>
    <row r="34" spans="1:5" ht="15.75" customHeight="1">
      <c r="A34" s="311">
        <v>32</v>
      </c>
      <c r="B34" s="311" t="s">
        <v>6298</v>
      </c>
      <c r="C34" s="311" t="s">
        <v>6299</v>
      </c>
    </row>
    <row r="35" spans="1:5" ht="15.75" customHeight="1">
      <c r="A35" s="311">
        <v>33</v>
      </c>
      <c r="B35" s="311" t="s">
        <v>6300</v>
      </c>
      <c r="C35" s="311" t="s">
        <v>6301</v>
      </c>
    </row>
    <row r="36" spans="1:5" ht="15.75" customHeight="1">
      <c r="A36" s="311">
        <v>34</v>
      </c>
      <c r="B36" s="311" t="s">
        <v>6302</v>
      </c>
      <c r="C36" s="311" t="s">
        <v>6303</v>
      </c>
    </row>
    <row r="37" spans="1:5" ht="15.75" customHeight="1">
      <c r="A37" s="311">
        <v>35</v>
      </c>
      <c r="B37" s="311" t="s">
        <v>6304</v>
      </c>
      <c r="C37" s="311" t="s">
        <v>6305</v>
      </c>
    </row>
    <row r="38" spans="1:5" ht="15.75" customHeight="1">
      <c r="A38" s="311">
        <v>36</v>
      </c>
      <c r="B38" s="311" t="s">
        <v>6306</v>
      </c>
      <c r="C38" s="311" t="s">
        <v>6307</v>
      </c>
    </row>
    <row r="39" spans="1:5" ht="15.75" customHeight="1">
      <c r="A39" s="311">
        <v>37</v>
      </c>
      <c r="B39" s="311" t="s">
        <v>6308</v>
      </c>
      <c r="C39" s="311" t="s">
        <v>6309</v>
      </c>
      <c r="E39" s="311" t="s">
        <v>6310</v>
      </c>
    </row>
    <row r="40" spans="1:5" ht="15.75" customHeight="1">
      <c r="A40" s="311">
        <v>38</v>
      </c>
      <c r="B40" s="311" t="s">
        <v>6311</v>
      </c>
      <c r="C40" s="311" t="s">
        <v>6312</v>
      </c>
    </row>
    <row r="41" spans="1:5" ht="15.75" customHeight="1">
      <c r="A41" s="311">
        <v>39</v>
      </c>
      <c r="B41" s="311" t="s">
        <v>6313</v>
      </c>
      <c r="C41" s="311" t="s">
        <v>6314</v>
      </c>
    </row>
    <row r="42" spans="1:5" ht="15.75" customHeight="1">
      <c r="A42" s="311">
        <v>40</v>
      </c>
      <c r="B42" s="311" t="s">
        <v>6315</v>
      </c>
      <c r="C42" s="311" t="s">
        <v>6316</v>
      </c>
    </row>
    <row r="43" spans="1:5" ht="15.75" customHeight="1">
      <c r="A43" s="311">
        <v>41</v>
      </c>
      <c r="B43" s="311" t="s">
        <v>6317</v>
      </c>
      <c r="C43" s="311" t="s">
        <v>6318</v>
      </c>
    </row>
    <row r="44" spans="1:5" ht="15.75" customHeight="1">
      <c r="A44" s="311">
        <v>42</v>
      </c>
      <c r="B44" s="311" t="s">
        <v>6319</v>
      </c>
      <c r="C44" s="311" t="s">
        <v>6320</v>
      </c>
    </row>
    <row r="45" spans="1:5" ht="15.75" customHeight="1">
      <c r="A45" s="311">
        <v>43</v>
      </c>
      <c r="B45" s="96" t="s">
        <v>6321</v>
      </c>
      <c r="C45" s="96" t="s">
        <v>2440</v>
      </c>
      <c r="D45" s="96" t="s">
        <v>6322</v>
      </c>
    </row>
    <row r="46" spans="1:5" ht="15.75" customHeight="1">
      <c r="A46" s="96">
        <v>44</v>
      </c>
    </row>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L28"/>
  <sheetViews>
    <sheetView workbookViewId="0">
      <pane ySplit="2" topLeftCell="A3" activePane="bottomLeft" state="frozen"/>
      <selection pane="bottomLeft" activeCell="B4" sqref="B4"/>
    </sheetView>
  </sheetViews>
  <sheetFormatPr defaultColWidth="12.6640625" defaultRowHeight="15.75" customHeight="1"/>
  <cols>
    <col min="1" max="1" width="22.33203125" customWidth="1"/>
    <col min="2" max="2" width="7.88671875" customWidth="1"/>
    <col min="3" max="3" width="15.109375" customWidth="1"/>
    <col min="4" max="4" width="11.77734375" customWidth="1"/>
    <col min="5" max="5" width="20.44140625" customWidth="1"/>
    <col min="6" max="23" width="15.6640625" customWidth="1"/>
  </cols>
  <sheetData>
    <row r="1" spans="1:12" ht="24" customHeight="1">
      <c r="A1" s="312"/>
      <c r="B1" s="312"/>
      <c r="C1" s="312"/>
      <c r="D1" s="312"/>
      <c r="E1" s="313"/>
      <c r="F1" s="538" t="s">
        <v>6323</v>
      </c>
      <c r="G1" s="539"/>
      <c r="H1" s="539"/>
      <c r="I1" s="539"/>
      <c r="J1" s="539"/>
      <c r="K1" s="533"/>
      <c r="L1" s="314"/>
    </row>
    <row r="2" spans="1:12" ht="66">
      <c r="A2" s="312" t="s">
        <v>6324</v>
      </c>
      <c r="B2" s="315" t="s">
        <v>6325</v>
      </c>
      <c r="C2" s="315" t="s">
        <v>6326</v>
      </c>
      <c r="D2" s="315" t="s">
        <v>6327</v>
      </c>
      <c r="E2" s="316" t="s">
        <v>6328</v>
      </c>
      <c r="F2" s="317" t="s">
        <v>6329</v>
      </c>
      <c r="G2" s="317" t="s">
        <v>6330</v>
      </c>
      <c r="H2" s="317" t="s">
        <v>6331</v>
      </c>
      <c r="I2" s="317" t="s">
        <v>6332</v>
      </c>
      <c r="J2" s="317" t="s">
        <v>6333</v>
      </c>
      <c r="K2" s="317" t="s">
        <v>6334</v>
      </c>
      <c r="L2" s="318"/>
    </row>
    <row r="3" spans="1:12" ht="13.2">
      <c r="A3" s="1" t="s">
        <v>1546</v>
      </c>
      <c r="C3" s="1" t="s">
        <v>2147</v>
      </c>
      <c r="D3" s="1" t="s">
        <v>2148</v>
      </c>
      <c r="E3" s="1">
        <v>3304229696</v>
      </c>
      <c r="F3" s="25" t="s">
        <v>42</v>
      </c>
      <c r="G3" s="25" t="s">
        <v>19</v>
      </c>
      <c r="H3" s="25" t="s">
        <v>42</v>
      </c>
      <c r="I3" s="25" t="s">
        <v>42</v>
      </c>
      <c r="J3" s="25" t="s">
        <v>42</v>
      </c>
      <c r="K3" s="25" t="s">
        <v>42</v>
      </c>
    </row>
    <row r="4" spans="1:12" ht="13.2">
      <c r="A4" s="1" t="s">
        <v>1546</v>
      </c>
      <c r="C4" s="1" t="s">
        <v>2150</v>
      </c>
      <c r="D4" s="1" t="s">
        <v>2151</v>
      </c>
      <c r="E4" s="1">
        <v>9014877888</v>
      </c>
      <c r="F4" s="25" t="s">
        <v>42</v>
      </c>
      <c r="G4" s="25" t="s">
        <v>19</v>
      </c>
      <c r="H4" s="25" t="s">
        <v>42</v>
      </c>
      <c r="I4" s="25" t="s">
        <v>42</v>
      </c>
      <c r="J4" s="25" t="s">
        <v>42</v>
      </c>
      <c r="K4" s="25" t="s">
        <v>42</v>
      </c>
    </row>
    <row r="5" spans="1:12" ht="13.2">
      <c r="A5" s="1" t="s">
        <v>1546</v>
      </c>
      <c r="C5" s="1" t="s">
        <v>2153</v>
      </c>
      <c r="D5" s="1" t="s">
        <v>2151</v>
      </c>
      <c r="E5" s="1">
        <v>9014878399</v>
      </c>
      <c r="F5" s="25" t="s">
        <v>42</v>
      </c>
      <c r="G5" s="25" t="s">
        <v>19</v>
      </c>
      <c r="H5" s="25" t="s">
        <v>42</v>
      </c>
      <c r="I5" s="25" t="s">
        <v>42</v>
      </c>
      <c r="J5" s="25" t="s">
        <v>42</v>
      </c>
      <c r="K5" s="25" t="s">
        <v>42</v>
      </c>
    </row>
    <row r="6" spans="1:12" ht="13.2">
      <c r="A6" s="1" t="s">
        <v>1546</v>
      </c>
      <c r="C6" s="1" t="s">
        <v>2155</v>
      </c>
      <c r="D6" s="1" t="s">
        <v>2151</v>
      </c>
      <c r="E6" s="1">
        <v>9018466590</v>
      </c>
      <c r="F6" s="25" t="s">
        <v>42</v>
      </c>
      <c r="G6" s="25" t="s">
        <v>19</v>
      </c>
      <c r="H6" s="25" t="s">
        <v>42</v>
      </c>
      <c r="I6" s="25" t="s">
        <v>42</v>
      </c>
      <c r="J6" s="25" t="s">
        <v>42</v>
      </c>
      <c r="K6" s="25" t="s">
        <v>42</v>
      </c>
    </row>
    <row r="7" spans="1:12" ht="13.2">
      <c r="A7" s="1" t="s">
        <v>1546</v>
      </c>
      <c r="C7" s="1" t="s">
        <v>2157</v>
      </c>
      <c r="D7" s="1" t="s">
        <v>2158</v>
      </c>
      <c r="E7" s="1">
        <v>6159739391</v>
      </c>
      <c r="F7" s="25" t="s">
        <v>42</v>
      </c>
      <c r="G7" s="25" t="s">
        <v>19</v>
      </c>
      <c r="H7" s="25" t="s">
        <v>42</v>
      </c>
      <c r="I7" s="25" t="s">
        <v>42</v>
      </c>
      <c r="J7" s="25" t="s">
        <v>42</v>
      </c>
      <c r="K7" s="25" t="s">
        <v>42</v>
      </c>
    </row>
    <row r="8" spans="1:12" ht="13.2">
      <c r="A8" s="1" t="s">
        <v>1546</v>
      </c>
      <c r="C8" s="1" t="s">
        <v>2160</v>
      </c>
      <c r="D8" s="1" t="s">
        <v>2161</v>
      </c>
      <c r="E8" s="1">
        <v>2167030123</v>
      </c>
      <c r="F8" s="25" t="s">
        <v>42</v>
      </c>
      <c r="G8" s="25" t="s">
        <v>19</v>
      </c>
      <c r="H8" s="25" t="s">
        <v>42</v>
      </c>
      <c r="I8" s="25" t="s">
        <v>42</v>
      </c>
      <c r="J8" s="25" t="s">
        <v>42</v>
      </c>
      <c r="K8" s="25" t="s">
        <v>42</v>
      </c>
    </row>
    <row r="9" spans="1:12" ht="13.2">
      <c r="A9" s="1" t="s">
        <v>1546</v>
      </c>
      <c r="C9" s="1" t="s">
        <v>864</v>
      </c>
      <c r="D9" s="1" t="s">
        <v>1851</v>
      </c>
      <c r="E9" s="1">
        <v>3128264241</v>
      </c>
      <c r="F9" s="25" t="s">
        <v>42</v>
      </c>
      <c r="G9" s="25" t="s">
        <v>19</v>
      </c>
      <c r="H9" s="25" t="s">
        <v>42</v>
      </c>
      <c r="I9" s="25" t="s">
        <v>42</v>
      </c>
      <c r="J9" s="25" t="s">
        <v>42</v>
      </c>
      <c r="K9" s="25" t="s">
        <v>42</v>
      </c>
    </row>
    <row r="10" spans="1:12" ht="13.2">
      <c r="A10" s="1" t="s">
        <v>1546</v>
      </c>
      <c r="C10" s="1" t="s">
        <v>2164</v>
      </c>
      <c r="D10" s="1" t="s">
        <v>2165</v>
      </c>
      <c r="E10" s="1">
        <v>4708861447</v>
      </c>
      <c r="F10" s="25" t="s">
        <v>42</v>
      </c>
      <c r="G10" s="25" t="s">
        <v>19</v>
      </c>
      <c r="H10" s="25" t="s">
        <v>42</v>
      </c>
      <c r="I10" s="25" t="s">
        <v>42</v>
      </c>
      <c r="J10" s="25" t="s">
        <v>42</v>
      </c>
      <c r="K10" s="25" t="s">
        <v>42</v>
      </c>
    </row>
    <row r="11" spans="1:12" ht="13.2">
      <c r="A11" s="1" t="s">
        <v>1546</v>
      </c>
      <c r="C11" s="1" t="s">
        <v>2167</v>
      </c>
      <c r="D11" s="1" t="s">
        <v>2168</v>
      </c>
      <c r="E11" s="1">
        <v>4754498421</v>
      </c>
      <c r="F11" s="25" t="s">
        <v>42</v>
      </c>
      <c r="G11" s="25" t="s">
        <v>19</v>
      </c>
      <c r="H11" s="25" t="s">
        <v>42</v>
      </c>
      <c r="I11" s="25" t="s">
        <v>42</v>
      </c>
      <c r="J11" s="25" t="s">
        <v>42</v>
      </c>
      <c r="K11" s="25" t="s">
        <v>42</v>
      </c>
    </row>
    <row r="12" spans="1:12" ht="13.2">
      <c r="A12" s="1" t="s">
        <v>1546</v>
      </c>
      <c r="C12" s="1" t="s">
        <v>2170</v>
      </c>
      <c r="D12" s="1" t="s">
        <v>2171</v>
      </c>
      <c r="E12" s="1">
        <v>8067726757</v>
      </c>
      <c r="F12" s="25" t="s">
        <v>42</v>
      </c>
      <c r="G12" s="25" t="s">
        <v>19</v>
      </c>
      <c r="H12" s="25" t="s">
        <v>42</v>
      </c>
      <c r="I12" s="25" t="s">
        <v>42</v>
      </c>
      <c r="J12" s="25" t="s">
        <v>42</v>
      </c>
      <c r="K12" s="25" t="s">
        <v>42</v>
      </c>
    </row>
    <row r="13" spans="1:12" ht="13.2">
      <c r="A13" s="1" t="s">
        <v>1546</v>
      </c>
      <c r="C13" s="1" t="s">
        <v>2173</v>
      </c>
      <c r="D13" s="1" t="s">
        <v>2174</v>
      </c>
      <c r="E13" s="1">
        <v>5513446182</v>
      </c>
      <c r="F13" s="25" t="s">
        <v>42</v>
      </c>
      <c r="G13" s="25" t="s">
        <v>19</v>
      </c>
      <c r="H13" s="25" t="s">
        <v>42</v>
      </c>
      <c r="I13" s="25" t="s">
        <v>42</v>
      </c>
      <c r="J13" s="25" t="s">
        <v>42</v>
      </c>
      <c r="K13" s="25" t="s">
        <v>42</v>
      </c>
    </row>
    <row r="14" spans="1:12" ht="13.2">
      <c r="A14" s="1" t="s">
        <v>1546</v>
      </c>
      <c r="C14" s="1" t="s">
        <v>2176</v>
      </c>
      <c r="D14" s="1" t="s">
        <v>2177</v>
      </c>
      <c r="E14" s="1">
        <v>2244318652</v>
      </c>
      <c r="F14" s="25" t="s">
        <v>42</v>
      </c>
      <c r="G14" s="25" t="s">
        <v>19</v>
      </c>
      <c r="H14" s="25" t="s">
        <v>42</v>
      </c>
      <c r="I14" s="25" t="s">
        <v>42</v>
      </c>
      <c r="J14" s="25" t="s">
        <v>42</v>
      </c>
      <c r="K14" s="25" t="s">
        <v>42</v>
      </c>
    </row>
    <row r="15" spans="1:12" ht="13.2">
      <c r="A15" s="1" t="s">
        <v>1546</v>
      </c>
      <c r="C15" s="1" t="s">
        <v>2179</v>
      </c>
      <c r="D15" s="1" t="s">
        <v>2180</v>
      </c>
      <c r="E15" s="1">
        <v>2247132205</v>
      </c>
      <c r="F15" s="25" t="s">
        <v>42</v>
      </c>
      <c r="G15" s="25" t="s">
        <v>19</v>
      </c>
      <c r="H15" s="25" t="s">
        <v>42</v>
      </c>
      <c r="I15" s="25" t="s">
        <v>42</v>
      </c>
      <c r="J15" s="25" t="s">
        <v>42</v>
      </c>
      <c r="K15" s="25" t="s">
        <v>42</v>
      </c>
    </row>
    <row r="16" spans="1:12" ht="13.2">
      <c r="A16" s="1" t="s">
        <v>1546</v>
      </c>
      <c r="C16" s="1" t="s">
        <v>2182</v>
      </c>
      <c r="D16" s="1" t="s">
        <v>2183</v>
      </c>
      <c r="E16" s="1">
        <v>3129611433</v>
      </c>
      <c r="F16" s="25" t="s">
        <v>42</v>
      </c>
      <c r="G16" s="25" t="s">
        <v>19</v>
      </c>
      <c r="H16" s="25" t="s">
        <v>42</v>
      </c>
      <c r="I16" s="25" t="s">
        <v>42</v>
      </c>
      <c r="J16" s="25" t="s">
        <v>42</v>
      </c>
      <c r="K16" s="25" t="s">
        <v>42</v>
      </c>
    </row>
    <row r="17" spans="1:11" ht="13.2">
      <c r="A17" s="1" t="s">
        <v>1546</v>
      </c>
      <c r="C17" s="1" t="s">
        <v>2185</v>
      </c>
      <c r="D17" s="1" t="s">
        <v>2186</v>
      </c>
      <c r="E17" s="1">
        <v>3022448868</v>
      </c>
      <c r="F17" s="25" t="s">
        <v>42</v>
      </c>
      <c r="G17" s="25" t="s">
        <v>19</v>
      </c>
      <c r="H17" s="25" t="s">
        <v>42</v>
      </c>
      <c r="I17" s="25" t="s">
        <v>42</v>
      </c>
      <c r="J17" s="25" t="s">
        <v>42</v>
      </c>
      <c r="K17" s="25" t="s">
        <v>42</v>
      </c>
    </row>
    <row r="18" spans="1:11" ht="13.2">
      <c r="A18" s="1" t="s">
        <v>1546</v>
      </c>
      <c r="C18" s="1" t="s">
        <v>2188</v>
      </c>
      <c r="D18" s="1" t="s">
        <v>2189</v>
      </c>
      <c r="E18" s="1">
        <v>4254421307</v>
      </c>
      <c r="F18" s="25" t="s">
        <v>42</v>
      </c>
      <c r="G18" s="25" t="s">
        <v>19</v>
      </c>
      <c r="H18" s="25" t="s">
        <v>42</v>
      </c>
      <c r="I18" s="25" t="s">
        <v>42</v>
      </c>
      <c r="J18" s="25" t="s">
        <v>42</v>
      </c>
      <c r="K18" s="25" t="s">
        <v>42</v>
      </c>
    </row>
    <row r="19" spans="1:11" ht="13.2">
      <c r="A19" s="1" t="s">
        <v>1546</v>
      </c>
      <c r="C19" s="1" t="s">
        <v>2191</v>
      </c>
      <c r="D19" s="1" t="s">
        <v>2192</v>
      </c>
      <c r="E19" s="1">
        <v>8475321925</v>
      </c>
      <c r="F19" s="25" t="s">
        <v>42</v>
      </c>
      <c r="G19" s="25" t="s">
        <v>19</v>
      </c>
      <c r="H19" s="25" t="s">
        <v>42</v>
      </c>
      <c r="I19" s="25" t="s">
        <v>42</v>
      </c>
      <c r="J19" s="25" t="s">
        <v>42</v>
      </c>
      <c r="K19" s="25" t="s">
        <v>42</v>
      </c>
    </row>
    <row r="20" spans="1:11" ht="13.2">
      <c r="A20" s="1" t="s">
        <v>1546</v>
      </c>
      <c r="C20" s="1" t="s">
        <v>486</v>
      </c>
      <c r="D20" s="1" t="s">
        <v>2183</v>
      </c>
      <c r="E20" s="1">
        <v>3127764224</v>
      </c>
      <c r="F20" s="25" t="s">
        <v>42</v>
      </c>
      <c r="G20" s="25" t="s">
        <v>19</v>
      </c>
      <c r="H20" s="25" t="s">
        <v>42</v>
      </c>
      <c r="I20" s="25" t="s">
        <v>42</v>
      </c>
      <c r="J20" s="25" t="s">
        <v>42</v>
      </c>
      <c r="K20" s="25" t="s">
        <v>42</v>
      </c>
    </row>
    <row r="21" spans="1:11" ht="13.2">
      <c r="A21" s="1" t="s">
        <v>1546</v>
      </c>
      <c r="C21" s="1" t="s">
        <v>2195</v>
      </c>
      <c r="D21" s="1" t="s">
        <v>2196</v>
      </c>
      <c r="E21" s="1">
        <v>9014910194</v>
      </c>
      <c r="F21" s="25" t="s">
        <v>42</v>
      </c>
      <c r="G21" s="25" t="s">
        <v>19</v>
      </c>
      <c r="H21" s="25" t="s">
        <v>42</v>
      </c>
      <c r="I21" s="25" t="s">
        <v>42</v>
      </c>
      <c r="J21" s="25" t="s">
        <v>42</v>
      </c>
      <c r="K21" s="25" t="s">
        <v>42</v>
      </c>
    </row>
    <row r="22" spans="1:11" ht="13.2">
      <c r="A22" s="1" t="s">
        <v>1546</v>
      </c>
      <c r="C22" s="1" t="s">
        <v>2198</v>
      </c>
      <c r="D22" s="1" t="s">
        <v>2199</v>
      </c>
      <c r="E22" s="1">
        <v>9014558088</v>
      </c>
      <c r="F22" s="25" t="s">
        <v>42</v>
      </c>
      <c r="G22" s="25" t="s">
        <v>19</v>
      </c>
      <c r="H22" s="25" t="s">
        <v>42</v>
      </c>
      <c r="I22" s="25" t="s">
        <v>42</v>
      </c>
      <c r="J22" s="25" t="s">
        <v>42</v>
      </c>
      <c r="K22" s="25" t="s">
        <v>42</v>
      </c>
    </row>
    <row r="23" spans="1:11" ht="13.2">
      <c r="A23" s="1" t="s">
        <v>1546</v>
      </c>
      <c r="C23" s="1" t="s">
        <v>2201</v>
      </c>
      <c r="D23" s="1" t="s">
        <v>2202</v>
      </c>
      <c r="E23" s="1">
        <v>4104124314</v>
      </c>
      <c r="F23" s="25" t="s">
        <v>42</v>
      </c>
      <c r="G23" s="25" t="s">
        <v>19</v>
      </c>
      <c r="H23" s="25" t="s">
        <v>42</v>
      </c>
      <c r="I23" s="25" t="s">
        <v>42</v>
      </c>
      <c r="J23" s="25" t="s">
        <v>42</v>
      </c>
      <c r="K23" s="25" t="s">
        <v>42</v>
      </c>
    </row>
    <row r="24" spans="1:11" ht="13.2">
      <c r="A24" s="1" t="s">
        <v>1546</v>
      </c>
      <c r="C24" s="1" t="s">
        <v>2204</v>
      </c>
      <c r="D24" s="1" t="s">
        <v>2205</v>
      </c>
      <c r="E24" s="1">
        <v>8478400703</v>
      </c>
      <c r="F24" s="25" t="s">
        <v>42</v>
      </c>
      <c r="G24" s="25" t="s">
        <v>19</v>
      </c>
      <c r="H24" s="25" t="s">
        <v>42</v>
      </c>
      <c r="I24" s="25" t="s">
        <v>42</v>
      </c>
      <c r="J24" s="25" t="s">
        <v>42</v>
      </c>
      <c r="K24" s="25" t="s">
        <v>42</v>
      </c>
    </row>
    <row r="25" spans="1:11" ht="13.2">
      <c r="A25" s="1" t="s">
        <v>1546</v>
      </c>
      <c r="C25" s="1" t="s">
        <v>2207</v>
      </c>
      <c r="D25" s="1" t="s">
        <v>2208</v>
      </c>
      <c r="E25" s="1">
        <v>2242970223</v>
      </c>
      <c r="F25" s="25" t="s">
        <v>42</v>
      </c>
      <c r="G25" s="25" t="s">
        <v>19</v>
      </c>
      <c r="H25" s="25" t="s">
        <v>42</v>
      </c>
      <c r="I25" s="25" t="s">
        <v>42</v>
      </c>
      <c r="J25" s="25" t="s">
        <v>42</v>
      </c>
      <c r="K25" s="25" t="s">
        <v>42</v>
      </c>
    </row>
    <row r="26" spans="1:11" ht="13.2">
      <c r="A26" s="1" t="s">
        <v>1546</v>
      </c>
      <c r="C26" s="1" t="s">
        <v>2210</v>
      </c>
      <c r="D26" s="1" t="s">
        <v>2211</v>
      </c>
      <c r="E26" s="1">
        <v>8478509716</v>
      </c>
      <c r="F26" s="25" t="s">
        <v>42</v>
      </c>
      <c r="G26" s="25" t="s">
        <v>19</v>
      </c>
      <c r="H26" s="25" t="s">
        <v>42</v>
      </c>
      <c r="I26" s="25" t="s">
        <v>42</v>
      </c>
      <c r="J26" s="25" t="s">
        <v>42</v>
      </c>
      <c r="K26" s="25" t="s">
        <v>42</v>
      </c>
    </row>
    <row r="27" spans="1:11" ht="13.2">
      <c r="A27" s="1" t="s">
        <v>1546</v>
      </c>
      <c r="C27" s="1" t="s">
        <v>995</v>
      </c>
      <c r="D27" s="1" t="s">
        <v>1544</v>
      </c>
      <c r="E27" s="1">
        <v>6309369623</v>
      </c>
      <c r="F27" s="25" t="s">
        <v>42</v>
      </c>
      <c r="G27" s="25" t="s">
        <v>19</v>
      </c>
      <c r="H27" s="25" t="s">
        <v>42</v>
      </c>
      <c r="I27" s="25" t="s">
        <v>42</v>
      </c>
      <c r="J27" s="25" t="s">
        <v>42</v>
      </c>
      <c r="K27" s="25" t="s">
        <v>42</v>
      </c>
    </row>
    <row r="28" spans="1:11" ht="13.2">
      <c r="A28" s="1" t="s">
        <v>1546</v>
      </c>
      <c r="C28" s="1" t="s">
        <v>1543</v>
      </c>
      <c r="D28" s="1" t="s">
        <v>1544</v>
      </c>
      <c r="E28" s="1">
        <v>6309369623</v>
      </c>
      <c r="F28" s="25" t="s">
        <v>42</v>
      </c>
      <c r="G28" s="25" t="s">
        <v>19</v>
      </c>
      <c r="H28" s="25" t="s">
        <v>42</v>
      </c>
      <c r="I28" s="25" t="s">
        <v>42</v>
      </c>
      <c r="J28" s="25" t="s">
        <v>42</v>
      </c>
      <c r="K28" s="25" t="s">
        <v>42</v>
      </c>
    </row>
  </sheetData>
  <mergeCells count="1">
    <mergeCell ref="F1:K1"/>
  </mergeCells>
  <pageMargins left="0.7" right="0.7" top="0.75" bottom="0.75" header="0" footer="0"/>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filterMode="1">
    <outlinePr summaryBelow="0" summaryRight="0"/>
  </sheetPr>
  <dimension ref="A1:H66"/>
  <sheetViews>
    <sheetView workbookViewId="0"/>
  </sheetViews>
  <sheetFormatPr defaultColWidth="12.6640625" defaultRowHeight="15.75" customHeight="1"/>
  <cols>
    <col min="1" max="1" width="18" customWidth="1"/>
  </cols>
  <sheetData>
    <row r="1" spans="1:8" ht="13.2">
      <c r="A1" s="186" t="s">
        <v>2763</v>
      </c>
      <c r="B1" s="186" t="s">
        <v>2764</v>
      </c>
      <c r="C1" s="186" t="s">
        <v>2765</v>
      </c>
      <c r="D1" s="186" t="s">
        <v>6335</v>
      </c>
      <c r="E1" s="319" t="s">
        <v>6336</v>
      </c>
      <c r="F1" s="186" t="s">
        <v>6337</v>
      </c>
      <c r="G1" s="186" t="s">
        <v>6338</v>
      </c>
      <c r="H1" s="186" t="s">
        <v>6339</v>
      </c>
    </row>
    <row r="2" spans="1:8" ht="13.2" hidden="1">
      <c r="A2" s="96" t="s">
        <v>2631</v>
      </c>
      <c r="B2" s="96" t="s">
        <v>2237</v>
      </c>
      <c r="C2" s="96"/>
      <c r="D2" s="96"/>
      <c r="E2" s="320">
        <v>45480</v>
      </c>
      <c r="F2" s="321">
        <v>45495</v>
      </c>
      <c r="G2" s="97">
        <v>1</v>
      </c>
      <c r="H2" s="96" t="s">
        <v>1994</v>
      </c>
    </row>
    <row r="3" spans="1:8" ht="13.2" hidden="1">
      <c r="A3" s="96" t="s">
        <v>6340</v>
      </c>
      <c r="B3" s="96" t="s">
        <v>2237</v>
      </c>
      <c r="C3" s="96"/>
      <c r="D3" s="96"/>
      <c r="E3" s="320">
        <v>45489</v>
      </c>
      <c r="F3" s="321">
        <v>45495</v>
      </c>
      <c r="G3" s="97">
        <v>2</v>
      </c>
      <c r="H3" s="96" t="s">
        <v>1994</v>
      </c>
    </row>
    <row r="4" spans="1:8" ht="13.2" hidden="1">
      <c r="A4" s="96" t="s">
        <v>3027</v>
      </c>
      <c r="B4" s="96" t="s">
        <v>2237</v>
      </c>
      <c r="C4" s="96"/>
      <c r="D4" s="96"/>
      <c r="E4" s="320">
        <v>45480</v>
      </c>
      <c r="F4" s="321">
        <v>45495</v>
      </c>
      <c r="G4" s="97">
        <v>1</v>
      </c>
      <c r="H4" s="96" t="s">
        <v>1994</v>
      </c>
    </row>
    <row r="5" spans="1:8" ht="13.2" hidden="1">
      <c r="A5" s="96" t="s">
        <v>6341</v>
      </c>
      <c r="B5" s="96" t="s">
        <v>2237</v>
      </c>
      <c r="C5" s="96"/>
      <c r="D5" s="96"/>
      <c r="E5" s="320">
        <v>45486</v>
      </c>
      <c r="F5" s="321">
        <v>45494</v>
      </c>
      <c r="G5" s="97">
        <v>3</v>
      </c>
      <c r="H5" s="96" t="s">
        <v>1994</v>
      </c>
    </row>
    <row r="6" spans="1:8" ht="13.2" hidden="1">
      <c r="A6" s="96" t="s">
        <v>487</v>
      </c>
      <c r="B6" s="96" t="s">
        <v>2237</v>
      </c>
      <c r="C6" s="96"/>
      <c r="D6" s="96"/>
      <c r="E6" s="320">
        <v>45480</v>
      </c>
      <c r="F6" s="321">
        <v>45495</v>
      </c>
      <c r="G6" s="97">
        <v>1</v>
      </c>
      <c r="H6" s="96" t="s">
        <v>1994</v>
      </c>
    </row>
    <row r="7" spans="1:8" ht="13.2" hidden="1">
      <c r="A7" s="96" t="s">
        <v>6342</v>
      </c>
      <c r="B7" s="96" t="s">
        <v>2237</v>
      </c>
      <c r="C7" s="96"/>
      <c r="D7" s="96"/>
      <c r="E7" s="320">
        <v>45489</v>
      </c>
      <c r="F7" s="321">
        <v>45495</v>
      </c>
      <c r="G7" s="97">
        <v>3</v>
      </c>
      <c r="H7" s="96" t="s">
        <v>1994</v>
      </c>
    </row>
    <row r="8" spans="1:8" ht="13.2" hidden="1">
      <c r="A8" s="96" t="s">
        <v>2740</v>
      </c>
      <c r="B8" s="96" t="s">
        <v>2237</v>
      </c>
      <c r="C8" s="96"/>
      <c r="D8" s="96"/>
      <c r="E8" s="320">
        <v>45480</v>
      </c>
      <c r="F8" s="321">
        <v>45495</v>
      </c>
      <c r="G8" s="97">
        <v>1</v>
      </c>
      <c r="H8" s="96" t="s">
        <v>1994</v>
      </c>
    </row>
    <row r="9" spans="1:8" ht="13.2" hidden="1">
      <c r="A9" s="96" t="s">
        <v>6343</v>
      </c>
      <c r="B9" s="96" t="s">
        <v>2237</v>
      </c>
      <c r="C9" s="96"/>
      <c r="D9" s="96"/>
      <c r="E9" s="320">
        <v>45489</v>
      </c>
      <c r="F9" s="321">
        <v>45495</v>
      </c>
      <c r="G9" s="97">
        <v>1</v>
      </c>
      <c r="H9" s="96" t="s">
        <v>1994</v>
      </c>
    </row>
    <row r="10" spans="1:8" ht="13.2" hidden="1">
      <c r="A10" s="96" t="s">
        <v>2725</v>
      </c>
      <c r="B10" s="96" t="s">
        <v>2237</v>
      </c>
      <c r="C10" s="96"/>
      <c r="D10" s="96"/>
      <c r="E10" s="320">
        <v>45480</v>
      </c>
      <c r="F10" s="321">
        <v>45495</v>
      </c>
      <c r="G10" s="97">
        <v>1</v>
      </c>
      <c r="H10" s="96" t="s">
        <v>1994</v>
      </c>
    </row>
    <row r="11" spans="1:8" ht="13.2" hidden="1">
      <c r="A11" s="96" t="s">
        <v>6344</v>
      </c>
      <c r="B11" s="96" t="s">
        <v>2237</v>
      </c>
      <c r="C11" s="96"/>
      <c r="D11" s="96"/>
      <c r="E11" s="320">
        <v>45490</v>
      </c>
      <c r="F11" s="321">
        <v>45495</v>
      </c>
      <c r="G11" s="97">
        <v>2</v>
      </c>
      <c r="H11" s="96" t="s">
        <v>1994</v>
      </c>
    </row>
    <row r="12" spans="1:8" ht="13.2" hidden="1">
      <c r="A12" s="96" t="s">
        <v>1095</v>
      </c>
      <c r="B12" s="96" t="s">
        <v>2237</v>
      </c>
      <c r="C12" s="96"/>
      <c r="D12" s="96"/>
      <c r="E12" s="320">
        <v>45486</v>
      </c>
      <c r="F12" s="321">
        <v>45495</v>
      </c>
      <c r="G12" s="97">
        <v>1</v>
      </c>
      <c r="H12" s="96" t="s">
        <v>1994</v>
      </c>
    </row>
    <row r="13" spans="1:8" ht="13.2" hidden="1">
      <c r="A13" s="96" t="s">
        <v>4657</v>
      </c>
      <c r="B13" s="96" t="s">
        <v>2237</v>
      </c>
      <c r="C13" s="96"/>
      <c r="D13" s="96"/>
      <c r="E13" s="320">
        <v>45486</v>
      </c>
      <c r="F13" s="321">
        <v>45495</v>
      </c>
      <c r="G13" s="97">
        <v>1</v>
      </c>
      <c r="H13" s="96" t="s">
        <v>1994</v>
      </c>
    </row>
    <row r="14" spans="1:8" ht="13.2" hidden="1">
      <c r="A14" s="96" t="s">
        <v>6345</v>
      </c>
      <c r="B14" s="96" t="s">
        <v>2237</v>
      </c>
      <c r="C14" s="96"/>
      <c r="D14" s="96"/>
      <c r="E14" s="320">
        <v>45490</v>
      </c>
      <c r="F14" s="321">
        <v>45495</v>
      </c>
      <c r="G14" s="97">
        <v>1</v>
      </c>
      <c r="H14" s="96" t="s">
        <v>1994</v>
      </c>
    </row>
    <row r="15" spans="1:8" ht="13.2" hidden="1">
      <c r="A15" s="96" t="s">
        <v>2622</v>
      </c>
      <c r="B15" s="96" t="s">
        <v>2237</v>
      </c>
      <c r="C15" s="96"/>
      <c r="D15" s="96"/>
      <c r="E15" s="320">
        <v>45480</v>
      </c>
      <c r="F15" s="321">
        <v>45495</v>
      </c>
      <c r="G15" s="97">
        <v>1</v>
      </c>
      <c r="H15" s="96" t="s">
        <v>1994</v>
      </c>
    </row>
    <row r="16" spans="1:8" ht="13.2" hidden="1">
      <c r="A16" s="96" t="s">
        <v>6346</v>
      </c>
      <c r="B16" s="96" t="s">
        <v>2237</v>
      </c>
      <c r="C16" s="96"/>
      <c r="D16" s="96"/>
      <c r="E16" s="320">
        <v>45489</v>
      </c>
      <c r="F16" s="321">
        <v>45495</v>
      </c>
      <c r="G16" s="97">
        <v>2</v>
      </c>
      <c r="H16" s="96" t="s">
        <v>1994</v>
      </c>
    </row>
    <row r="17" spans="1:8" ht="13.2" hidden="1">
      <c r="A17" s="96" t="s">
        <v>3275</v>
      </c>
      <c r="B17" s="96" t="s">
        <v>2237</v>
      </c>
      <c r="C17" s="96"/>
      <c r="D17" s="96"/>
      <c r="E17" s="320">
        <v>45480</v>
      </c>
      <c r="F17" s="321">
        <v>45495</v>
      </c>
      <c r="G17" s="97">
        <v>1</v>
      </c>
      <c r="H17" s="96" t="s">
        <v>1994</v>
      </c>
    </row>
    <row r="18" spans="1:8" ht="13.2" hidden="1">
      <c r="A18" s="96" t="s">
        <v>6347</v>
      </c>
      <c r="B18" s="96" t="s">
        <v>2237</v>
      </c>
      <c r="C18" s="96"/>
      <c r="D18" s="96"/>
      <c r="E18" s="320">
        <v>45490</v>
      </c>
      <c r="F18" s="321">
        <v>45495</v>
      </c>
      <c r="G18" s="97">
        <v>3</v>
      </c>
      <c r="H18" s="96" t="s">
        <v>1994</v>
      </c>
    </row>
    <row r="19" spans="1:8" ht="13.2" hidden="1">
      <c r="A19" s="96" t="s">
        <v>6348</v>
      </c>
      <c r="B19" s="96" t="s">
        <v>2237</v>
      </c>
      <c r="C19" s="96"/>
      <c r="D19" s="96"/>
      <c r="E19" s="320">
        <v>45491</v>
      </c>
      <c r="F19" s="321">
        <v>45495</v>
      </c>
      <c r="G19" s="97">
        <v>1</v>
      </c>
      <c r="H19" s="96" t="s">
        <v>1994</v>
      </c>
    </row>
    <row r="20" spans="1:8" ht="13.2" hidden="1">
      <c r="A20" s="96" t="s">
        <v>6349</v>
      </c>
      <c r="B20" s="96" t="s">
        <v>2237</v>
      </c>
      <c r="C20" s="96"/>
      <c r="D20" s="96"/>
      <c r="E20" s="320">
        <v>45489</v>
      </c>
      <c r="F20" s="321">
        <v>45494</v>
      </c>
      <c r="G20" s="97">
        <v>1</v>
      </c>
      <c r="H20" s="96" t="s">
        <v>1994</v>
      </c>
    </row>
    <row r="21" spans="1:8" ht="13.2" hidden="1">
      <c r="A21" s="96" t="s">
        <v>6350</v>
      </c>
      <c r="B21" s="96" t="s">
        <v>2237</v>
      </c>
      <c r="C21" s="96"/>
      <c r="D21" s="96"/>
      <c r="E21" s="320">
        <v>45490</v>
      </c>
      <c r="F21" s="321">
        <v>45495</v>
      </c>
      <c r="G21" s="97">
        <v>2</v>
      </c>
      <c r="H21" s="96" t="s">
        <v>1994</v>
      </c>
    </row>
    <row r="22" spans="1:8" ht="13.2">
      <c r="A22" s="96" t="s">
        <v>503</v>
      </c>
      <c r="B22" s="96" t="s">
        <v>2237</v>
      </c>
      <c r="C22" s="96"/>
      <c r="D22" s="96"/>
      <c r="E22" s="320">
        <v>45489</v>
      </c>
      <c r="F22" s="321">
        <v>45494</v>
      </c>
      <c r="G22" s="97">
        <v>4</v>
      </c>
      <c r="H22" s="96"/>
    </row>
    <row r="23" spans="1:8" ht="13.2">
      <c r="A23" s="96" t="s">
        <v>6351</v>
      </c>
      <c r="B23" s="96"/>
      <c r="C23" s="96"/>
      <c r="D23" s="96"/>
      <c r="E23" s="322"/>
      <c r="F23" s="323"/>
      <c r="G23" s="96"/>
      <c r="H23" s="96"/>
    </row>
    <row r="24" spans="1:8" ht="13.2" hidden="1">
      <c r="A24" s="96" t="s">
        <v>6352</v>
      </c>
      <c r="B24" s="96" t="s">
        <v>2237</v>
      </c>
      <c r="C24" s="96"/>
      <c r="D24" s="96"/>
      <c r="E24" s="320">
        <v>45480</v>
      </c>
      <c r="F24" s="321">
        <v>45495</v>
      </c>
      <c r="G24" s="97">
        <v>1</v>
      </c>
      <c r="H24" s="96" t="s">
        <v>1994</v>
      </c>
    </row>
    <row r="25" spans="1:8" ht="13.2">
      <c r="A25" s="96" t="s">
        <v>2707</v>
      </c>
      <c r="B25" s="96" t="s">
        <v>2237</v>
      </c>
      <c r="C25" s="96"/>
      <c r="D25" s="96"/>
      <c r="E25" s="320">
        <v>45489</v>
      </c>
      <c r="F25" s="321">
        <v>45495</v>
      </c>
      <c r="G25" s="97">
        <v>4</v>
      </c>
      <c r="H25" s="96"/>
    </row>
    <row r="26" spans="1:8" ht="13.2">
      <c r="A26" s="96" t="s">
        <v>3181</v>
      </c>
      <c r="B26" s="96" t="s">
        <v>2237</v>
      </c>
      <c r="C26" s="96"/>
      <c r="D26" s="96"/>
      <c r="E26" s="320">
        <v>45486</v>
      </c>
      <c r="F26" s="321">
        <v>45495</v>
      </c>
      <c r="G26" s="97">
        <v>1</v>
      </c>
      <c r="H26" s="96"/>
    </row>
    <row r="27" spans="1:8" ht="13.2">
      <c r="A27" s="96" t="s">
        <v>212</v>
      </c>
      <c r="B27" s="96" t="s">
        <v>2237</v>
      </c>
      <c r="C27" s="96"/>
      <c r="D27" s="96"/>
      <c r="E27" s="320">
        <v>45486</v>
      </c>
      <c r="F27" s="321">
        <v>45495</v>
      </c>
      <c r="G27" s="97">
        <v>2</v>
      </c>
      <c r="H27" s="96"/>
    </row>
    <row r="28" spans="1:8" ht="13.2">
      <c r="A28" s="96" t="s">
        <v>6353</v>
      </c>
      <c r="B28" s="96" t="s">
        <v>2237</v>
      </c>
      <c r="C28" s="96"/>
      <c r="D28" s="96"/>
      <c r="E28" s="320">
        <v>45486</v>
      </c>
      <c r="F28" s="324">
        <v>45495</v>
      </c>
      <c r="G28" s="97">
        <v>3</v>
      </c>
      <c r="H28" s="96"/>
    </row>
    <row r="29" spans="1:8" ht="13.2">
      <c r="A29" s="96" t="s">
        <v>217</v>
      </c>
      <c r="B29" s="96" t="s">
        <v>2237</v>
      </c>
      <c r="C29" s="96"/>
      <c r="D29" s="96"/>
      <c r="E29" s="320">
        <v>45487</v>
      </c>
      <c r="F29" s="321">
        <v>45495</v>
      </c>
      <c r="G29" s="97">
        <v>1</v>
      </c>
      <c r="H29" s="96"/>
    </row>
    <row r="30" spans="1:8" ht="13.2">
      <c r="A30" s="96" t="s">
        <v>2573</v>
      </c>
      <c r="B30" s="96" t="s">
        <v>2237</v>
      </c>
      <c r="C30" s="96"/>
      <c r="D30" s="96"/>
      <c r="E30" s="320">
        <v>45487</v>
      </c>
      <c r="F30" s="325">
        <v>45495</v>
      </c>
      <c r="G30" s="97">
        <v>1</v>
      </c>
      <c r="H30" s="96"/>
    </row>
    <row r="31" spans="1:8" ht="13.2">
      <c r="A31" s="96" t="s">
        <v>3274</v>
      </c>
      <c r="B31" s="96" t="s">
        <v>2237</v>
      </c>
      <c r="C31" s="96"/>
      <c r="D31" s="96"/>
      <c r="E31" s="320">
        <v>45487</v>
      </c>
      <c r="F31" s="321">
        <v>45495</v>
      </c>
      <c r="G31" s="97">
        <v>1</v>
      </c>
      <c r="H31" s="96"/>
    </row>
    <row r="32" spans="1:8" ht="13.2">
      <c r="A32" s="96" t="s">
        <v>2822</v>
      </c>
      <c r="B32" s="96" t="s">
        <v>2237</v>
      </c>
      <c r="C32" s="96"/>
      <c r="D32" s="96"/>
      <c r="E32" s="320">
        <v>45489</v>
      </c>
      <c r="F32" s="326">
        <v>45495</v>
      </c>
      <c r="G32" s="97">
        <v>1</v>
      </c>
      <c r="H32" s="96"/>
    </row>
    <row r="33" spans="1:8" ht="13.2">
      <c r="A33" s="96" t="s">
        <v>3108</v>
      </c>
      <c r="B33" s="96" t="s">
        <v>2237</v>
      </c>
      <c r="C33" s="96"/>
      <c r="D33" s="96"/>
      <c r="E33" s="320">
        <v>45486</v>
      </c>
      <c r="F33" s="321">
        <v>45495</v>
      </c>
      <c r="G33" s="97">
        <v>1</v>
      </c>
      <c r="H33" s="96"/>
    </row>
    <row r="34" spans="1:8" ht="13.2">
      <c r="A34" s="96" t="s">
        <v>2669</v>
      </c>
      <c r="B34" s="96" t="s">
        <v>2237</v>
      </c>
      <c r="C34" s="96"/>
      <c r="D34" s="96"/>
      <c r="E34" s="320">
        <v>45489</v>
      </c>
      <c r="F34" s="326">
        <v>45495</v>
      </c>
      <c r="G34" s="97">
        <v>1</v>
      </c>
      <c r="H34" s="96"/>
    </row>
    <row r="35" spans="1:8" ht="13.2">
      <c r="A35" s="96" t="s">
        <v>478</v>
      </c>
      <c r="B35" s="96" t="s">
        <v>2237</v>
      </c>
      <c r="C35" s="96"/>
      <c r="D35" s="96"/>
      <c r="E35" s="320">
        <v>45491</v>
      </c>
      <c r="F35" s="326">
        <v>45495</v>
      </c>
      <c r="G35" s="97">
        <v>1</v>
      </c>
      <c r="H35" s="96"/>
    </row>
    <row r="36" spans="1:8" ht="13.2">
      <c r="A36" s="96" t="s">
        <v>3345</v>
      </c>
      <c r="B36" s="96" t="s">
        <v>661</v>
      </c>
      <c r="C36" s="96"/>
      <c r="D36" s="96"/>
      <c r="E36" s="320">
        <v>45485</v>
      </c>
      <c r="F36" s="321">
        <v>45495</v>
      </c>
      <c r="G36" s="97">
        <v>3</v>
      </c>
      <c r="H36" s="96"/>
    </row>
    <row r="37" spans="1:8" ht="13.2">
      <c r="A37" s="96" t="s">
        <v>1592</v>
      </c>
      <c r="B37" s="96" t="s">
        <v>661</v>
      </c>
      <c r="C37" s="96"/>
      <c r="D37" s="96"/>
      <c r="E37" s="320">
        <v>45485</v>
      </c>
      <c r="F37" s="321">
        <v>45495</v>
      </c>
      <c r="G37" s="97">
        <v>4</v>
      </c>
      <c r="H37" s="96"/>
    </row>
    <row r="38" spans="1:8" ht="13.2">
      <c r="A38" s="96" t="s">
        <v>346</v>
      </c>
      <c r="B38" s="96" t="s">
        <v>661</v>
      </c>
      <c r="C38" s="96"/>
      <c r="D38" s="96"/>
      <c r="E38" s="320">
        <v>45486</v>
      </c>
      <c r="F38" s="326">
        <v>45495</v>
      </c>
      <c r="G38" s="97">
        <v>4</v>
      </c>
      <c r="H38" s="96"/>
    </row>
    <row r="39" spans="1:8" ht="13.2">
      <c r="A39" s="96" t="s">
        <v>3171</v>
      </c>
      <c r="B39" s="96" t="s">
        <v>2237</v>
      </c>
      <c r="C39" s="96"/>
      <c r="D39" s="96"/>
      <c r="E39" s="320">
        <v>45486</v>
      </c>
      <c r="F39" s="321">
        <v>45495</v>
      </c>
      <c r="G39" s="97">
        <v>4</v>
      </c>
      <c r="H39" s="96"/>
    </row>
    <row r="40" spans="1:8" ht="13.2">
      <c r="A40" s="96" t="s">
        <v>2157</v>
      </c>
      <c r="B40" s="96" t="s">
        <v>2237</v>
      </c>
      <c r="C40" s="96"/>
      <c r="D40" s="96"/>
      <c r="E40" s="320">
        <v>45491</v>
      </c>
      <c r="F40" s="326">
        <v>45494</v>
      </c>
      <c r="G40" s="97">
        <v>1</v>
      </c>
      <c r="H40" s="96"/>
    </row>
    <row r="41" spans="1:8" ht="13.2">
      <c r="A41" s="96" t="s">
        <v>3043</v>
      </c>
      <c r="B41" s="96" t="s">
        <v>2237</v>
      </c>
      <c r="C41" s="96"/>
      <c r="D41" s="96"/>
      <c r="E41" s="327">
        <v>45490</v>
      </c>
      <c r="F41" s="326">
        <v>45494</v>
      </c>
      <c r="G41" s="97">
        <v>1</v>
      </c>
      <c r="H41" s="96"/>
    </row>
    <row r="42" spans="1:8" ht="13.2">
      <c r="A42" s="96" t="s">
        <v>3178</v>
      </c>
      <c r="B42" s="96" t="s">
        <v>2237</v>
      </c>
      <c r="C42" s="96"/>
      <c r="D42" s="96"/>
      <c r="E42" s="96"/>
      <c r="F42" s="96"/>
      <c r="G42" s="97">
        <v>3</v>
      </c>
      <c r="H42" s="96"/>
    </row>
    <row r="43" spans="1:8" ht="13.2">
      <c r="A43" s="96" t="s">
        <v>3102</v>
      </c>
      <c r="B43" s="96" t="s">
        <v>2237</v>
      </c>
      <c r="C43" s="96"/>
      <c r="D43" s="96"/>
      <c r="E43" s="327">
        <v>45488</v>
      </c>
      <c r="F43" s="326">
        <v>45495</v>
      </c>
      <c r="G43" s="97">
        <v>1</v>
      </c>
      <c r="H43" s="96"/>
    </row>
    <row r="44" spans="1:8" ht="13.2">
      <c r="A44" s="96" t="s">
        <v>3169</v>
      </c>
      <c r="B44" s="96" t="s">
        <v>2237</v>
      </c>
      <c r="C44" s="96"/>
      <c r="D44" s="96"/>
      <c r="E44" s="327">
        <v>45490</v>
      </c>
      <c r="F44" s="326">
        <v>45495</v>
      </c>
      <c r="G44" s="97">
        <v>1</v>
      </c>
      <c r="H44" s="96"/>
    </row>
    <row r="45" spans="1:8" ht="13.2">
      <c r="A45" s="96" t="s">
        <v>468</v>
      </c>
      <c r="B45" s="96" t="s">
        <v>2237</v>
      </c>
      <c r="C45" s="96"/>
      <c r="D45" s="96"/>
      <c r="E45" s="327">
        <v>45490</v>
      </c>
      <c r="F45" s="326">
        <v>45495</v>
      </c>
      <c r="G45" s="97">
        <v>4</v>
      </c>
      <c r="H45" s="96"/>
    </row>
    <row r="46" spans="1:8" ht="13.2">
      <c r="A46" s="96" t="s">
        <v>92</v>
      </c>
      <c r="B46" s="96" t="s">
        <v>2237</v>
      </c>
      <c r="C46" s="96"/>
      <c r="D46" s="96"/>
      <c r="E46" s="327">
        <v>45490</v>
      </c>
      <c r="F46" s="326">
        <v>45495</v>
      </c>
      <c r="G46" s="97">
        <v>2</v>
      </c>
      <c r="H46" s="96"/>
    </row>
    <row r="47" spans="1:8" ht="13.2">
      <c r="A47" s="96" t="s">
        <v>3356</v>
      </c>
      <c r="B47" s="96" t="s">
        <v>2237</v>
      </c>
      <c r="C47" s="96"/>
      <c r="D47" s="96"/>
      <c r="E47" s="327">
        <v>45490</v>
      </c>
      <c r="F47" s="326">
        <v>45495</v>
      </c>
      <c r="G47" s="97">
        <v>4</v>
      </c>
      <c r="H47" s="96"/>
    </row>
    <row r="48" spans="1:8" ht="13.2">
      <c r="A48" s="96" t="s">
        <v>2715</v>
      </c>
      <c r="B48" s="96" t="s">
        <v>2237</v>
      </c>
      <c r="C48" s="96"/>
      <c r="D48" s="96"/>
      <c r="E48" s="327">
        <v>45487</v>
      </c>
      <c r="F48" s="326">
        <v>45495</v>
      </c>
      <c r="G48" s="97">
        <v>4</v>
      </c>
      <c r="H48" s="96"/>
    </row>
    <row r="49" spans="1:8" ht="13.2">
      <c r="A49" s="96" t="s">
        <v>2698</v>
      </c>
      <c r="B49" s="96" t="s">
        <v>2237</v>
      </c>
      <c r="C49" s="96"/>
      <c r="D49" s="96"/>
      <c r="E49" s="327">
        <v>45490</v>
      </c>
      <c r="F49" s="326">
        <v>45495</v>
      </c>
      <c r="G49" s="97">
        <v>3</v>
      </c>
      <c r="H49" s="96"/>
    </row>
    <row r="50" spans="1:8" ht="13.2">
      <c r="A50" s="96" t="s">
        <v>2269</v>
      </c>
      <c r="B50" s="96" t="s">
        <v>2237</v>
      </c>
      <c r="C50" s="96"/>
      <c r="D50" s="96"/>
      <c r="E50" s="327">
        <v>45491</v>
      </c>
      <c r="F50" s="326">
        <v>45495</v>
      </c>
      <c r="G50" s="97">
        <v>2</v>
      </c>
      <c r="H50" s="96"/>
    </row>
    <row r="51" spans="1:8" ht="13.2">
      <c r="A51" s="96" t="s">
        <v>2599</v>
      </c>
      <c r="B51" s="96" t="s">
        <v>2237</v>
      </c>
      <c r="C51" s="96"/>
      <c r="D51" s="96"/>
      <c r="E51" s="327">
        <v>45490</v>
      </c>
      <c r="F51" s="326">
        <v>45495</v>
      </c>
      <c r="G51" s="97">
        <v>4</v>
      </c>
      <c r="H51" s="96"/>
    </row>
    <row r="52" spans="1:8" ht="13.2">
      <c r="A52" s="96" t="s">
        <v>2598</v>
      </c>
      <c r="B52" s="96" t="s">
        <v>2237</v>
      </c>
      <c r="C52" s="96"/>
      <c r="D52" s="96"/>
      <c r="E52" s="327">
        <v>45486</v>
      </c>
      <c r="F52" s="326">
        <v>45495</v>
      </c>
      <c r="G52" s="97">
        <v>2</v>
      </c>
      <c r="H52" s="96"/>
    </row>
    <row r="53" spans="1:8" ht="13.2">
      <c r="A53" s="96" t="s">
        <v>2270</v>
      </c>
      <c r="B53" s="96" t="s">
        <v>2237</v>
      </c>
      <c r="C53" s="96"/>
      <c r="D53" s="96"/>
      <c r="E53" s="327">
        <v>45486</v>
      </c>
      <c r="F53" s="326">
        <v>45495</v>
      </c>
      <c r="G53" s="97">
        <v>1</v>
      </c>
      <c r="H53" s="96"/>
    </row>
    <row r="54" spans="1:8" ht="13.2" hidden="1">
      <c r="A54" s="96" t="s">
        <v>6354</v>
      </c>
      <c r="B54" s="96" t="s">
        <v>2237</v>
      </c>
      <c r="C54" s="96"/>
      <c r="D54" s="96"/>
      <c r="E54" s="96"/>
      <c r="F54" s="96"/>
      <c r="G54" s="96"/>
      <c r="H54" s="96" t="s">
        <v>1994</v>
      </c>
    </row>
    <row r="55" spans="1:8" ht="13.2" hidden="1">
      <c r="A55" s="96" t="s">
        <v>6355</v>
      </c>
      <c r="B55" s="96" t="s">
        <v>2237</v>
      </c>
      <c r="C55" s="96"/>
      <c r="D55" s="96"/>
      <c r="E55" s="327">
        <v>45488</v>
      </c>
      <c r="F55" s="326">
        <v>45495</v>
      </c>
      <c r="G55" s="97">
        <v>1</v>
      </c>
      <c r="H55" s="96" t="s">
        <v>1994</v>
      </c>
    </row>
    <row r="56" spans="1:8" ht="13.2">
      <c r="A56" s="96" t="s">
        <v>2835</v>
      </c>
      <c r="B56" s="96"/>
      <c r="C56" s="96"/>
      <c r="D56" s="96"/>
      <c r="E56" s="327">
        <v>45490</v>
      </c>
      <c r="F56" s="324">
        <v>45493</v>
      </c>
      <c r="G56" s="97">
        <v>3</v>
      </c>
      <c r="H56" s="96"/>
    </row>
    <row r="57" spans="1:8" ht="13.2">
      <c r="A57" s="96" t="s">
        <v>3126</v>
      </c>
      <c r="B57" s="96"/>
      <c r="C57" s="96"/>
      <c r="D57" s="96"/>
      <c r="E57" s="327">
        <v>45486</v>
      </c>
      <c r="F57" s="326">
        <v>45495</v>
      </c>
      <c r="G57" s="97">
        <v>4</v>
      </c>
      <c r="H57" s="96"/>
    </row>
    <row r="58" spans="1:8" ht="13.2">
      <c r="A58" s="96" t="s">
        <v>208</v>
      </c>
      <c r="B58" s="96"/>
      <c r="C58" s="96"/>
      <c r="D58" s="96"/>
      <c r="E58" s="327">
        <v>45490</v>
      </c>
      <c r="F58" s="326">
        <v>45495</v>
      </c>
      <c r="G58" s="97">
        <v>4</v>
      </c>
      <c r="H58" s="96"/>
    </row>
    <row r="59" spans="1:8" ht="13.2">
      <c r="A59" s="96" t="s">
        <v>3292</v>
      </c>
      <c r="B59" s="96"/>
      <c r="C59" s="96"/>
      <c r="D59" s="96"/>
      <c r="E59" s="327">
        <v>45491</v>
      </c>
      <c r="F59" s="326">
        <v>45495</v>
      </c>
      <c r="G59" s="97">
        <v>4</v>
      </c>
      <c r="H59" s="96"/>
    </row>
    <row r="60" spans="1:8" ht="13.2">
      <c r="A60" s="96" t="s">
        <v>3142</v>
      </c>
      <c r="B60" s="96"/>
      <c r="C60" s="96"/>
      <c r="D60" s="96"/>
      <c r="E60" s="327">
        <v>45492</v>
      </c>
      <c r="F60" s="326">
        <v>45495</v>
      </c>
      <c r="G60" s="97">
        <v>1</v>
      </c>
      <c r="H60" s="96"/>
    </row>
    <row r="61" spans="1:8" ht="13.2">
      <c r="A61" s="96" t="s">
        <v>2603</v>
      </c>
      <c r="B61" s="96"/>
      <c r="C61" s="96"/>
      <c r="D61" s="96"/>
      <c r="E61" s="327">
        <v>45490</v>
      </c>
      <c r="F61" s="326">
        <v>45495</v>
      </c>
      <c r="G61" s="97">
        <v>2</v>
      </c>
      <c r="H61" s="96"/>
    </row>
    <row r="62" spans="1:8" ht="13.2">
      <c r="A62" s="96" t="s">
        <v>3192</v>
      </c>
      <c r="B62" s="96"/>
      <c r="C62" s="96"/>
      <c r="D62" s="96"/>
      <c r="E62" s="327">
        <v>45491</v>
      </c>
      <c r="F62" s="326">
        <v>45495</v>
      </c>
      <c r="G62" s="97">
        <v>1</v>
      </c>
      <c r="H62" s="96"/>
    </row>
    <row r="63" spans="1:8" ht="13.2">
      <c r="A63" s="96" t="s">
        <v>3220</v>
      </c>
      <c r="B63" s="96"/>
      <c r="C63" s="96"/>
      <c r="D63" s="96"/>
      <c r="E63" s="96"/>
      <c r="F63" s="96"/>
      <c r="G63" s="96"/>
      <c r="H63" s="96"/>
    </row>
    <row r="64" spans="1:8" ht="13.8">
      <c r="A64" s="96" t="s">
        <v>2280</v>
      </c>
      <c r="B64" s="96"/>
      <c r="C64" s="96"/>
      <c r="D64" s="96"/>
      <c r="E64" s="328">
        <v>45487</v>
      </c>
      <c r="F64" s="326">
        <v>45495</v>
      </c>
      <c r="G64" s="329">
        <v>1</v>
      </c>
      <c r="H64" s="96"/>
    </row>
    <row r="65" spans="1:8" ht="13.2">
      <c r="A65" s="96" t="s">
        <v>3151</v>
      </c>
      <c r="B65" s="96"/>
      <c r="C65" s="96"/>
      <c r="D65" s="96"/>
      <c r="E65" s="327">
        <v>45489</v>
      </c>
      <c r="F65" s="326">
        <v>45495</v>
      </c>
      <c r="G65" s="97">
        <v>1</v>
      </c>
      <c r="H65" s="96"/>
    </row>
    <row r="66" spans="1:8" ht="13.2">
      <c r="A66" s="250" t="s">
        <v>2281</v>
      </c>
      <c r="B66" s="96"/>
      <c r="C66" s="96"/>
      <c r="D66" s="96"/>
      <c r="E66" s="327">
        <v>45490</v>
      </c>
      <c r="F66" s="326">
        <v>45495</v>
      </c>
      <c r="G66" s="97">
        <v>2</v>
      </c>
      <c r="H66" s="96"/>
    </row>
  </sheetData>
  <autoFilter ref="A1:H66" xr:uid="{00000000-0009-0000-0000-000010000000}">
    <filterColumn colId="7">
      <filters blank="1"/>
    </filterColumn>
  </autoFilter>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Z20"/>
  <sheetViews>
    <sheetView showGridLines="0" workbookViewId="0"/>
  </sheetViews>
  <sheetFormatPr defaultColWidth="12.6640625" defaultRowHeight="15.75" customHeight="1"/>
  <sheetData>
    <row r="1" spans="1:26">
      <c r="A1" s="503" t="s">
        <v>2484</v>
      </c>
      <c r="B1" s="503" t="s">
        <v>1709</v>
      </c>
      <c r="C1" s="504"/>
      <c r="D1" s="504"/>
      <c r="E1" s="504"/>
      <c r="F1" s="504"/>
      <c r="G1" s="504"/>
      <c r="H1" s="504"/>
      <c r="I1" s="504"/>
      <c r="J1" s="504"/>
      <c r="K1" s="504"/>
      <c r="L1" s="504"/>
      <c r="M1" s="504"/>
      <c r="N1" s="504"/>
      <c r="O1" s="504"/>
      <c r="P1" s="504"/>
      <c r="Q1" s="504"/>
      <c r="R1" s="504"/>
      <c r="S1" s="504"/>
      <c r="T1" s="504"/>
      <c r="U1" s="504"/>
      <c r="V1" s="504"/>
      <c r="W1" s="504"/>
      <c r="X1" s="504"/>
      <c r="Y1" s="504"/>
      <c r="Z1" s="505"/>
    </row>
    <row r="2" spans="1:26">
      <c r="A2" s="503" t="s">
        <v>2764</v>
      </c>
      <c r="B2" s="506" t="s">
        <v>1751</v>
      </c>
      <c r="C2" s="507" t="s">
        <v>1757</v>
      </c>
      <c r="D2" s="507" t="s">
        <v>1741</v>
      </c>
      <c r="E2" s="507" t="s">
        <v>1764</v>
      </c>
      <c r="F2" s="507" t="s">
        <v>1763</v>
      </c>
      <c r="G2" s="507" t="s">
        <v>2255</v>
      </c>
      <c r="H2" s="507" t="s">
        <v>1765</v>
      </c>
      <c r="I2" s="507" t="s">
        <v>1752</v>
      </c>
      <c r="J2" s="507" t="s">
        <v>1779</v>
      </c>
      <c r="K2" s="507" t="s">
        <v>1766</v>
      </c>
      <c r="L2" s="507" t="s">
        <v>1769</v>
      </c>
      <c r="M2" s="507" t="s">
        <v>1732</v>
      </c>
      <c r="N2" s="507" t="s">
        <v>1745</v>
      </c>
      <c r="O2" s="507" t="s">
        <v>1746</v>
      </c>
      <c r="P2" s="507" t="s">
        <v>3355</v>
      </c>
      <c r="Q2" s="507" t="s">
        <v>1772</v>
      </c>
      <c r="R2" s="507" t="s">
        <v>1743</v>
      </c>
      <c r="S2" s="507" t="s">
        <v>1747</v>
      </c>
      <c r="T2" s="507" t="s">
        <v>3255</v>
      </c>
      <c r="U2" s="507" t="s">
        <v>1753</v>
      </c>
      <c r="V2" s="507" t="s">
        <v>2335</v>
      </c>
      <c r="W2" s="507" t="s">
        <v>1736</v>
      </c>
      <c r="X2" s="507" t="s">
        <v>1739</v>
      </c>
      <c r="Y2" s="507" t="s">
        <v>4915</v>
      </c>
      <c r="Z2" s="508" t="s">
        <v>2485</v>
      </c>
    </row>
    <row r="3" spans="1:26">
      <c r="A3" s="506" t="s">
        <v>1976</v>
      </c>
      <c r="B3" s="574"/>
      <c r="C3" s="575">
        <v>1</v>
      </c>
      <c r="D3" s="575"/>
      <c r="E3" s="575"/>
      <c r="F3" s="575"/>
      <c r="G3" s="575"/>
      <c r="H3" s="575"/>
      <c r="I3" s="575"/>
      <c r="J3" s="575"/>
      <c r="K3" s="575"/>
      <c r="L3" s="575"/>
      <c r="M3" s="575"/>
      <c r="N3" s="575"/>
      <c r="O3" s="575"/>
      <c r="P3" s="575"/>
      <c r="Q3" s="575"/>
      <c r="R3" s="575">
        <v>3</v>
      </c>
      <c r="S3" s="575"/>
      <c r="T3" s="575"/>
      <c r="U3" s="575"/>
      <c r="V3" s="575"/>
      <c r="W3" s="575"/>
      <c r="X3" s="575"/>
      <c r="Y3" s="575"/>
      <c r="Z3" s="576">
        <v>4</v>
      </c>
    </row>
    <row r="4" spans="1:26">
      <c r="A4" s="509" t="s">
        <v>316</v>
      </c>
      <c r="B4" s="577"/>
      <c r="C4" s="578"/>
      <c r="D4" s="578"/>
      <c r="E4" s="578"/>
      <c r="F4" s="578"/>
      <c r="G4" s="578"/>
      <c r="H4" s="578"/>
      <c r="I4" s="578"/>
      <c r="J4" s="578"/>
      <c r="K4" s="578"/>
      <c r="L4" s="578"/>
      <c r="M4" s="578"/>
      <c r="N4" s="578"/>
      <c r="O4" s="578">
        <v>1</v>
      </c>
      <c r="P4" s="578"/>
      <c r="Q4" s="578"/>
      <c r="R4" s="578"/>
      <c r="S4" s="578"/>
      <c r="T4" s="578"/>
      <c r="U4" s="578"/>
      <c r="V4" s="578"/>
      <c r="W4" s="578"/>
      <c r="X4" s="578"/>
      <c r="Y4" s="578"/>
      <c r="Z4" s="579">
        <v>1</v>
      </c>
    </row>
    <row r="5" spans="1:26">
      <c r="A5" s="509" t="s">
        <v>2768</v>
      </c>
      <c r="B5" s="577">
        <v>2</v>
      </c>
      <c r="C5" s="578">
        <v>1</v>
      </c>
      <c r="D5" s="578">
        <v>4</v>
      </c>
      <c r="E5" s="578"/>
      <c r="F5" s="578">
        <v>6</v>
      </c>
      <c r="G5" s="578"/>
      <c r="H5" s="578"/>
      <c r="I5" s="578"/>
      <c r="J5" s="578"/>
      <c r="K5" s="578">
        <v>3</v>
      </c>
      <c r="L5" s="578"/>
      <c r="M5" s="578">
        <v>30</v>
      </c>
      <c r="N5" s="578"/>
      <c r="O5" s="578">
        <v>10</v>
      </c>
      <c r="P5" s="578"/>
      <c r="Q5" s="578">
        <v>2</v>
      </c>
      <c r="R5" s="578">
        <v>11</v>
      </c>
      <c r="S5" s="578"/>
      <c r="T5" s="578">
        <v>1</v>
      </c>
      <c r="U5" s="578"/>
      <c r="V5" s="578">
        <v>2</v>
      </c>
      <c r="W5" s="578"/>
      <c r="X5" s="578"/>
      <c r="Y5" s="578"/>
      <c r="Z5" s="579">
        <v>72</v>
      </c>
    </row>
    <row r="6" spans="1:26">
      <c r="A6" s="509" t="s">
        <v>2398</v>
      </c>
      <c r="B6" s="577"/>
      <c r="C6" s="578"/>
      <c r="D6" s="578"/>
      <c r="E6" s="578"/>
      <c r="F6" s="578"/>
      <c r="G6" s="578"/>
      <c r="H6" s="578"/>
      <c r="I6" s="578"/>
      <c r="J6" s="578"/>
      <c r="K6" s="578"/>
      <c r="L6" s="578"/>
      <c r="M6" s="578"/>
      <c r="N6" s="578"/>
      <c r="O6" s="578"/>
      <c r="P6" s="578"/>
      <c r="Q6" s="578"/>
      <c r="R6" s="578">
        <v>1</v>
      </c>
      <c r="S6" s="578"/>
      <c r="T6" s="578"/>
      <c r="U6" s="578"/>
      <c r="V6" s="578"/>
      <c r="W6" s="578"/>
      <c r="X6" s="578"/>
      <c r="Y6" s="578"/>
      <c r="Z6" s="579">
        <v>1</v>
      </c>
    </row>
    <row r="7" spans="1:26">
      <c r="A7" s="509" t="s">
        <v>1844</v>
      </c>
      <c r="B7" s="577"/>
      <c r="C7" s="578"/>
      <c r="D7" s="578"/>
      <c r="E7" s="578"/>
      <c r="F7" s="578"/>
      <c r="G7" s="578"/>
      <c r="H7" s="578"/>
      <c r="I7" s="578"/>
      <c r="J7" s="578"/>
      <c r="K7" s="578"/>
      <c r="L7" s="578"/>
      <c r="M7" s="578"/>
      <c r="N7" s="578"/>
      <c r="O7" s="578"/>
      <c r="P7" s="578"/>
      <c r="Q7" s="578"/>
      <c r="R7" s="578">
        <v>1</v>
      </c>
      <c r="S7" s="578"/>
      <c r="T7" s="578"/>
      <c r="U7" s="578"/>
      <c r="V7" s="578"/>
      <c r="W7" s="578"/>
      <c r="X7" s="578"/>
      <c r="Y7" s="578"/>
      <c r="Z7" s="579">
        <v>1</v>
      </c>
    </row>
    <row r="8" spans="1:26">
      <c r="A8" s="509" t="s">
        <v>2237</v>
      </c>
      <c r="B8" s="577">
        <v>1</v>
      </c>
      <c r="C8" s="578">
        <v>6</v>
      </c>
      <c r="D8" s="578">
        <v>4</v>
      </c>
      <c r="E8" s="578">
        <v>1</v>
      </c>
      <c r="F8" s="578">
        <v>1</v>
      </c>
      <c r="G8" s="578">
        <v>1</v>
      </c>
      <c r="H8" s="578">
        <v>1</v>
      </c>
      <c r="I8" s="578">
        <v>5</v>
      </c>
      <c r="J8" s="578">
        <v>2</v>
      </c>
      <c r="K8" s="578"/>
      <c r="L8" s="578">
        <v>1</v>
      </c>
      <c r="M8" s="578">
        <v>14</v>
      </c>
      <c r="N8" s="578">
        <v>3</v>
      </c>
      <c r="O8" s="578">
        <v>2</v>
      </c>
      <c r="P8" s="578">
        <v>1</v>
      </c>
      <c r="Q8" s="578">
        <v>1</v>
      </c>
      <c r="R8" s="578">
        <v>12</v>
      </c>
      <c r="S8" s="578">
        <v>1</v>
      </c>
      <c r="T8" s="578"/>
      <c r="U8" s="578">
        <v>1</v>
      </c>
      <c r="V8" s="578"/>
      <c r="W8" s="578">
        <v>3</v>
      </c>
      <c r="X8" s="578">
        <v>8</v>
      </c>
      <c r="Y8" s="578">
        <v>12</v>
      </c>
      <c r="Z8" s="579">
        <v>81</v>
      </c>
    </row>
    <row r="9" spans="1:26">
      <c r="A9" s="509" t="s">
        <v>1819</v>
      </c>
      <c r="B9" s="577"/>
      <c r="C9" s="578"/>
      <c r="D9" s="578"/>
      <c r="E9" s="578"/>
      <c r="F9" s="578"/>
      <c r="G9" s="578"/>
      <c r="H9" s="578"/>
      <c r="I9" s="578"/>
      <c r="J9" s="578"/>
      <c r="K9" s="578"/>
      <c r="L9" s="578"/>
      <c r="M9" s="578"/>
      <c r="N9" s="578"/>
      <c r="O9" s="578"/>
      <c r="P9" s="578"/>
      <c r="Q9" s="578"/>
      <c r="R9" s="578">
        <v>2</v>
      </c>
      <c r="S9" s="578"/>
      <c r="T9" s="578"/>
      <c r="U9" s="578"/>
      <c r="V9" s="578"/>
      <c r="W9" s="578"/>
      <c r="X9" s="578"/>
      <c r="Y9" s="578"/>
      <c r="Z9" s="579">
        <v>2</v>
      </c>
    </row>
    <row r="10" spans="1:26">
      <c r="A10" s="509" t="s">
        <v>1893</v>
      </c>
      <c r="B10" s="577"/>
      <c r="C10" s="578"/>
      <c r="D10" s="578"/>
      <c r="E10" s="578"/>
      <c r="F10" s="578"/>
      <c r="G10" s="578"/>
      <c r="H10" s="578"/>
      <c r="I10" s="578"/>
      <c r="J10" s="578"/>
      <c r="K10" s="578"/>
      <c r="L10" s="578"/>
      <c r="M10" s="578"/>
      <c r="N10" s="578"/>
      <c r="O10" s="578"/>
      <c r="P10" s="578"/>
      <c r="Q10" s="578"/>
      <c r="R10" s="578">
        <v>2</v>
      </c>
      <c r="S10" s="578"/>
      <c r="T10" s="578"/>
      <c r="U10" s="578"/>
      <c r="V10" s="578"/>
      <c r="W10" s="578"/>
      <c r="X10" s="578"/>
      <c r="Y10" s="578"/>
      <c r="Z10" s="579">
        <v>2</v>
      </c>
    </row>
    <row r="11" spans="1:26">
      <c r="A11" s="509" t="s">
        <v>18</v>
      </c>
      <c r="B11" s="577"/>
      <c r="C11" s="578"/>
      <c r="D11" s="578"/>
      <c r="E11" s="578"/>
      <c r="F11" s="578"/>
      <c r="G11" s="578"/>
      <c r="H11" s="578"/>
      <c r="I11" s="578"/>
      <c r="J11" s="578"/>
      <c r="K11" s="578"/>
      <c r="L11" s="578"/>
      <c r="M11" s="578"/>
      <c r="N11" s="578"/>
      <c r="O11" s="578"/>
      <c r="P11" s="578"/>
      <c r="Q11" s="578"/>
      <c r="R11" s="578">
        <v>14</v>
      </c>
      <c r="S11" s="578"/>
      <c r="T11" s="578"/>
      <c r="U11" s="578"/>
      <c r="V11" s="578"/>
      <c r="W11" s="578"/>
      <c r="X11" s="578"/>
      <c r="Y11" s="578"/>
      <c r="Z11" s="579">
        <v>14</v>
      </c>
    </row>
    <row r="12" spans="1:26">
      <c r="A12" s="509" t="s">
        <v>124</v>
      </c>
      <c r="B12" s="577"/>
      <c r="C12" s="578"/>
      <c r="D12" s="578"/>
      <c r="E12" s="578"/>
      <c r="F12" s="578"/>
      <c r="G12" s="578"/>
      <c r="H12" s="578"/>
      <c r="I12" s="578"/>
      <c r="J12" s="578"/>
      <c r="K12" s="578"/>
      <c r="L12" s="578"/>
      <c r="M12" s="578">
        <v>1</v>
      </c>
      <c r="N12" s="578"/>
      <c r="O12" s="578"/>
      <c r="P12" s="578"/>
      <c r="Q12" s="578"/>
      <c r="R12" s="578"/>
      <c r="S12" s="578"/>
      <c r="T12" s="578"/>
      <c r="U12" s="578"/>
      <c r="V12" s="578"/>
      <c r="W12" s="578"/>
      <c r="X12" s="578"/>
      <c r="Y12" s="578"/>
      <c r="Z12" s="579">
        <v>1</v>
      </c>
    </row>
    <row r="13" spans="1:26">
      <c r="A13" s="509" t="s">
        <v>1855</v>
      </c>
      <c r="B13" s="577"/>
      <c r="C13" s="578"/>
      <c r="D13" s="578"/>
      <c r="E13" s="578"/>
      <c r="F13" s="578"/>
      <c r="G13" s="578"/>
      <c r="H13" s="578"/>
      <c r="I13" s="578"/>
      <c r="J13" s="578"/>
      <c r="K13" s="578"/>
      <c r="L13" s="578"/>
      <c r="M13" s="578"/>
      <c r="N13" s="578"/>
      <c r="O13" s="578"/>
      <c r="P13" s="578"/>
      <c r="Q13" s="578"/>
      <c r="R13" s="578">
        <v>3</v>
      </c>
      <c r="S13" s="578"/>
      <c r="T13" s="578"/>
      <c r="U13" s="578"/>
      <c r="V13" s="578"/>
      <c r="W13" s="578"/>
      <c r="X13" s="578"/>
      <c r="Y13" s="578"/>
      <c r="Z13" s="579">
        <v>3</v>
      </c>
    </row>
    <row r="14" spans="1:26">
      <c r="A14" s="509" t="s">
        <v>2043</v>
      </c>
      <c r="B14" s="577"/>
      <c r="C14" s="578"/>
      <c r="D14" s="578"/>
      <c r="E14" s="578"/>
      <c r="F14" s="578"/>
      <c r="G14" s="578"/>
      <c r="H14" s="578"/>
      <c r="I14" s="578"/>
      <c r="J14" s="578"/>
      <c r="K14" s="578"/>
      <c r="L14" s="578"/>
      <c r="M14" s="578">
        <v>5</v>
      </c>
      <c r="N14" s="578"/>
      <c r="O14" s="578"/>
      <c r="P14" s="578"/>
      <c r="Q14" s="578"/>
      <c r="R14" s="578">
        <v>8</v>
      </c>
      <c r="S14" s="578"/>
      <c r="T14" s="578"/>
      <c r="U14" s="578"/>
      <c r="V14" s="578"/>
      <c r="W14" s="578"/>
      <c r="X14" s="578"/>
      <c r="Y14" s="578"/>
      <c r="Z14" s="579">
        <v>13</v>
      </c>
    </row>
    <row r="15" spans="1:26">
      <c r="A15" s="509" t="s">
        <v>661</v>
      </c>
      <c r="B15" s="577"/>
      <c r="C15" s="578"/>
      <c r="D15" s="578">
        <v>1</v>
      </c>
      <c r="E15" s="578"/>
      <c r="F15" s="578"/>
      <c r="G15" s="578"/>
      <c r="H15" s="578"/>
      <c r="I15" s="578"/>
      <c r="J15" s="578"/>
      <c r="K15" s="578"/>
      <c r="L15" s="578"/>
      <c r="M15" s="578">
        <v>2</v>
      </c>
      <c r="N15" s="578">
        <v>1</v>
      </c>
      <c r="O15" s="578"/>
      <c r="P15" s="578"/>
      <c r="Q15" s="578"/>
      <c r="R15" s="578"/>
      <c r="S15" s="578"/>
      <c r="T15" s="578"/>
      <c r="U15" s="578">
        <v>4</v>
      </c>
      <c r="V15" s="578"/>
      <c r="W15" s="578"/>
      <c r="X15" s="578">
        <v>3</v>
      </c>
      <c r="Y15" s="578"/>
      <c r="Z15" s="579">
        <v>11</v>
      </c>
    </row>
    <row r="16" spans="1:26">
      <c r="A16" s="509" t="s">
        <v>3421</v>
      </c>
      <c r="B16" s="577"/>
      <c r="C16" s="578"/>
      <c r="D16" s="578"/>
      <c r="E16" s="578"/>
      <c r="F16" s="578"/>
      <c r="G16" s="578"/>
      <c r="H16" s="578"/>
      <c r="I16" s="578"/>
      <c r="J16" s="578"/>
      <c r="K16" s="578"/>
      <c r="L16" s="578"/>
      <c r="M16" s="578"/>
      <c r="N16" s="578"/>
      <c r="O16" s="578"/>
      <c r="P16" s="578"/>
      <c r="Q16" s="578"/>
      <c r="R16" s="578">
        <v>3</v>
      </c>
      <c r="S16" s="578"/>
      <c r="T16" s="578"/>
      <c r="U16" s="578"/>
      <c r="V16" s="578"/>
      <c r="W16" s="578"/>
      <c r="X16" s="578"/>
      <c r="Y16" s="578"/>
      <c r="Z16" s="579">
        <v>3</v>
      </c>
    </row>
    <row r="17" spans="1:26">
      <c r="A17" s="509" t="s">
        <v>1787</v>
      </c>
      <c r="B17" s="577"/>
      <c r="C17" s="578"/>
      <c r="D17" s="578"/>
      <c r="E17" s="578"/>
      <c r="F17" s="578"/>
      <c r="G17" s="578"/>
      <c r="H17" s="578"/>
      <c r="I17" s="578"/>
      <c r="J17" s="578"/>
      <c r="K17" s="578"/>
      <c r="L17" s="578"/>
      <c r="M17" s="578"/>
      <c r="N17" s="578"/>
      <c r="O17" s="578"/>
      <c r="P17" s="578"/>
      <c r="Q17" s="578"/>
      <c r="R17" s="578">
        <v>2</v>
      </c>
      <c r="S17" s="578"/>
      <c r="T17" s="578"/>
      <c r="U17" s="578"/>
      <c r="V17" s="578"/>
      <c r="W17" s="578"/>
      <c r="X17" s="578"/>
      <c r="Y17" s="578"/>
      <c r="Z17" s="579">
        <v>2</v>
      </c>
    </row>
    <row r="18" spans="1:26">
      <c r="A18" s="509" t="s">
        <v>1782</v>
      </c>
      <c r="B18" s="577"/>
      <c r="C18" s="578"/>
      <c r="D18" s="578"/>
      <c r="E18" s="578"/>
      <c r="F18" s="578"/>
      <c r="G18" s="578"/>
      <c r="H18" s="578"/>
      <c r="I18" s="578"/>
      <c r="J18" s="578"/>
      <c r="K18" s="578"/>
      <c r="L18" s="578"/>
      <c r="M18" s="578">
        <v>4</v>
      </c>
      <c r="N18" s="578">
        <v>1</v>
      </c>
      <c r="O18" s="578"/>
      <c r="P18" s="578"/>
      <c r="Q18" s="578"/>
      <c r="R18" s="578">
        <v>5</v>
      </c>
      <c r="S18" s="578"/>
      <c r="T18" s="578"/>
      <c r="U18" s="578"/>
      <c r="V18" s="578"/>
      <c r="W18" s="578"/>
      <c r="X18" s="578"/>
      <c r="Y18" s="578"/>
      <c r="Z18" s="579">
        <v>10</v>
      </c>
    </row>
    <row r="19" spans="1:26">
      <c r="A19" s="509" t="s">
        <v>4915</v>
      </c>
      <c r="B19" s="577"/>
      <c r="C19" s="578"/>
      <c r="D19" s="578"/>
      <c r="E19" s="578"/>
      <c r="F19" s="578"/>
      <c r="G19" s="578"/>
      <c r="H19" s="578"/>
      <c r="I19" s="578"/>
      <c r="J19" s="578"/>
      <c r="K19" s="578"/>
      <c r="L19" s="578"/>
      <c r="M19" s="578"/>
      <c r="N19" s="578"/>
      <c r="O19" s="578"/>
      <c r="P19" s="578"/>
      <c r="Q19" s="578"/>
      <c r="R19" s="578">
        <v>1</v>
      </c>
      <c r="S19" s="578"/>
      <c r="T19" s="578"/>
      <c r="U19" s="578"/>
      <c r="V19" s="578"/>
      <c r="W19" s="578"/>
      <c r="X19" s="578"/>
      <c r="Y19" s="578"/>
      <c r="Z19" s="579">
        <v>1</v>
      </c>
    </row>
    <row r="20" spans="1:26">
      <c r="A20" s="510" t="s">
        <v>2485</v>
      </c>
      <c r="B20" s="580">
        <v>3</v>
      </c>
      <c r="C20" s="581">
        <v>8</v>
      </c>
      <c r="D20" s="581">
        <v>9</v>
      </c>
      <c r="E20" s="581">
        <v>1</v>
      </c>
      <c r="F20" s="581">
        <v>7</v>
      </c>
      <c r="G20" s="581">
        <v>1</v>
      </c>
      <c r="H20" s="581">
        <v>1</v>
      </c>
      <c r="I20" s="581">
        <v>5</v>
      </c>
      <c r="J20" s="581">
        <v>2</v>
      </c>
      <c r="K20" s="581">
        <v>3</v>
      </c>
      <c r="L20" s="581">
        <v>1</v>
      </c>
      <c r="M20" s="581">
        <v>56</v>
      </c>
      <c r="N20" s="581">
        <v>5</v>
      </c>
      <c r="O20" s="581">
        <v>13</v>
      </c>
      <c r="P20" s="581">
        <v>1</v>
      </c>
      <c r="Q20" s="581">
        <v>3</v>
      </c>
      <c r="R20" s="581">
        <v>68</v>
      </c>
      <c r="S20" s="581">
        <v>1</v>
      </c>
      <c r="T20" s="581">
        <v>1</v>
      </c>
      <c r="U20" s="581">
        <v>5</v>
      </c>
      <c r="V20" s="581">
        <v>2</v>
      </c>
      <c r="W20" s="581">
        <v>3</v>
      </c>
      <c r="X20" s="581">
        <v>11</v>
      </c>
      <c r="Y20" s="581">
        <v>12</v>
      </c>
      <c r="Z20" s="582">
        <v>222</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Z999"/>
  <sheetViews>
    <sheetView topLeftCell="A24" workbookViewId="0"/>
  </sheetViews>
  <sheetFormatPr defaultColWidth="12.6640625" defaultRowHeight="15.75" customHeight="1"/>
  <cols>
    <col min="1" max="1" width="16.33203125" customWidth="1"/>
    <col min="3" max="3" width="16.77734375" customWidth="1"/>
    <col min="4" max="11" width="12.6640625" customWidth="1"/>
    <col min="17" max="17" width="9.6640625" customWidth="1"/>
    <col min="18" max="18" width="4.33203125" customWidth="1"/>
    <col min="19" max="19" width="20.109375" customWidth="1"/>
    <col min="20" max="20" width="25.44140625" customWidth="1"/>
    <col min="21" max="21" width="11.109375" customWidth="1"/>
    <col min="22" max="22" width="10.21875" customWidth="1"/>
    <col min="23" max="23" width="16.109375" customWidth="1"/>
  </cols>
  <sheetData>
    <row r="1" spans="1:26" ht="13.2" hidden="1">
      <c r="A1" s="330" t="s">
        <v>2530</v>
      </c>
      <c r="B1" s="331" t="s">
        <v>6356</v>
      </c>
      <c r="C1" s="331" t="s">
        <v>6357</v>
      </c>
      <c r="D1" s="331" t="s">
        <v>6358</v>
      </c>
      <c r="E1" s="331" t="s">
        <v>6359</v>
      </c>
      <c r="F1" s="331" t="s">
        <v>6360</v>
      </c>
      <c r="G1" s="331" t="s">
        <v>6361</v>
      </c>
      <c r="H1" s="331" t="s">
        <v>6362</v>
      </c>
      <c r="I1" s="331" t="s">
        <v>2499</v>
      </c>
      <c r="J1" s="331" t="s">
        <v>2500</v>
      </c>
      <c r="K1" s="331" t="s">
        <v>2501</v>
      </c>
      <c r="L1" s="331" t="s">
        <v>2502</v>
      </c>
      <c r="M1" s="331" t="str">
        <f>O1</f>
        <v>18th (Now Arena)</v>
      </c>
      <c r="N1" s="331" t="s">
        <v>2503</v>
      </c>
      <c r="O1" s="331" t="s">
        <v>6363</v>
      </c>
      <c r="Q1" s="25"/>
      <c r="Z1" s="332"/>
    </row>
    <row r="2" spans="1:26" ht="13.2" hidden="1">
      <c r="A2" s="333" t="s">
        <v>2546</v>
      </c>
      <c r="B2" s="334"/>
      <c r="C2" s="334"/>
      <c r="D2" s="334"/>
      <c r="E2" s="335">
        <v>10</v>
      </c>
      <c r="F2" s="334"/>
      <c r="G2" s="334"/>
      <c r="H2" s="334"/>
      <c r="I2" s="335">
        <v>10</v>
      </c>
      <c r="J2" s="335">
        <v>10</v>
      </c>
      <c r="K2" s="335">
        <v>15</v>
      </c>
      <c r="L2" s="335">
        <v>20</v>
      </c>
      <c r="M2" s="335"/>
      <c r="N2" s="335">
        <v>30</v>
      </c>
      <c r="O2" s="336"/>
      <c r="Q2" s="25"/>
      <c r="Z2" s="332"/>
    </row>
    <row r="3" spans="1:26" ht="13.2" hidden="1">
      <c r="A3" s="337" t="s">
        <v>1771</v>
      </c>
      <c r="B3" s="338"/>
      <c r="C3" s="338"/>
      <c r="D3" s="338"/>
      <c r="E3" s="339"/>
      <c r="F3" s="339">
        <v>15</v>
      </c>
      <c r="G3" s="339"/>
      <c r="H3" s="339">
        <v>15</v>
      </c>
      <c r="I3" s="338"/>
      <c r="J3" s="339">
        <v>15</v>
      </c>
      <c r="K3" s="338"/>
      <c r="L3" s="339">
        <v>35</v>
      </c>
      <c r="M3" s="339">
        <f>O3</f>
        <v>5</v>
      </c>
      <c r="N3" s="339">
        <v>35</v>
      </c>
      <c r="O3" s="340">
        <v>5</v>
      </c>
      <c r="Q3" s="25"/>
      <c r="Z3" s="332"/>
    </row>
    <row r="4" spans="1:26" ht="13.2" hidden="1">
      <c r="A4" s="337" t="s">
        <v>2555</v>
      </c>
      <c r="B4" s="339">
        <v>14</v>
      </c>
      <c r="C4" s="338">
        <v>14</v>
      </c>
      <c r="D4" s="339">
        <v>14</v>
      </c>
      <c r="E4" s="339">
        <v>24</v>
      </c>
      <c r="F4" s="339">
        <v>12</v>
      </c>
      <c r="G4" s="339">
        <v>12</v>
      </c>
      <c r="H4" s="341">
        <v>12</v>
      </c>
      <c r="I4" s="339">
        <v>20</v>
      </c>
      <c r="J4" s="342">
        <v>30</v>
      </c>
      <c r="K4" s="339">
        <v>24</v>
      </c>
      <c r="L4" s="339">
        <v>40</v>
      </c>
      <c r="M4" s="339"/>
      <c r="N4" s="339">
        <v>40</v>
      </c>
      <c r="O4" s="343"/>
      <c r="Q4" s="25"/>
      <c r="Z4" s="332"/>
    </row>
    <row r="5" spans="1:26" ht="13.2" hidden="1">
      <c r="A5" s="337" t="s">
        <v>2564</v>
      </c>
      <c r="B5" s="338"/>
      <c r="C5" s="338"/>
      <c r="D5" s="338"/>
      <c r="E5" s="339">
        <v>6</v>
      </c>
      <c r="F5" s="338"/>
      <c r="G5" s="338"/>
      <c r="H5" s="338"/>
      <c r="I5" s="339">
        <v>6</v>
      </c>
      <c r="J5" s="339">
        <v>6</v>
      </c>
      <c r="K5" s="339">
        <v>6</v>
      </c>
      <c r="L5" s="338"/>
      <c r="M5" s="339"/>
      <c r="N5" s="339">
        <v>6</v>
      </c>
      <c r="O5" s="343"/>
      <c r="Q5" s="25"/>
      <c r="Z5" s="332"/>
    </row>
    <row r="6" spans="1:26" ht="13.2" hidden="1">
      <c r="A6" s="337" t="s">
        <v>2569</v>
      </c>
      <c r="B6" s="339">
        <v>2</v>
      </c>
      <c r="C6" s="339">
        <v>4</v>
      </c>
      <c r="D6" s="338"/>
      <c r="E6" s="339">
        <v>8</v>
      </c>
      <c r="F6" s="338"/>
      <c r="G6" s="338"/>
      <c r="H6" s="338"/>
      <c r="I6" s="339">
        <v>10</v>
      </c>
      <c r="J6" s="339">
        <v>6</v>
      </c>
      <c r="K6" s="339">
        <v>20</v>
      </c>
      <c r="L6" s="339">
        <v>4</v>
      </c>
      <c r="M6" s="339"/>
      <c r="N6" s="339">
        <v>6</v>
      </c>
      <c r="O6" s="343"/>
      <c r="Q6" s="25"/>
      <c r="Z6" s="332"/>
    </row>
    <row r="7" spans="1:26" ht="13.2" hidden="1">
      <c r="A7" s="337" t="s">
        <v>2576</v>
      </c>
      <c r="B7" s="339">
        <v>18</v>
      </c>
      <c r="C7" s="339">
        <v>26</v>
      </c>
      <c r="D7" s="339">
        <v>24</v>
      </c>
      <c r="E7" s="339">
        <v>48</v>
      </c>
      <c r="F7" s="339"/>
      <c r="G7" s="339">
        <v>26</v>
      </c>
      <c r="H7" s="338"/>
      <c r="I7" s="339">
        <v>51</v>
      </c>
      <c r="J7" s="339">
        <v>38</v>
      </c>
      <c r="K7" s="339">
        <v>76</v>
      </c>
      <c r="L7" s="339">
        <v>20</v>
      </c>
      <c r="M7" s="339">
        <f>O7</f>
        <v>12</v>
      </c>
      <c r="N7" s="339">
        <v>48</v>
      </c>
      <c r="O7" s="344">
        <v>12</v>
      </c>
      <c r="Q7" s="25"/>
      <c r="Z7" s="332"/>
    </row>
    <row r="8" spans="1:26" ht="13.2" hidden="1">
      <c r="A8" s="345" t="s">
        <v>1708</v>
      </c>
      <c r="B8" s="346">
        <f t="shared" ref="B8:O8" si="0">SUM(B2:B7)</f>
        <v>34</v>
      </c>
      <c r="C8" s="346">
        <f t="shared" si="0"/>
        <v>44</v>
      </c>
      <c r="D8" s="346">
        <f t="shared" si="0"/>
        <v>38</v>
      </c>
      <c r="E8" s="346">
        <f t="shared" si="0"/>
        <v>96</v>
      </c>
      <c r="F8" s="346">
        <f t="shared" si="0"/>
        <v>27</v>
      </c>
      <c r="G8" s="346">
        <f t="shared" si="0"/>
        <v>38</v>
      </c>
      <c r="H8" s="346">
        <f t="shared" si="0"/>
        <v>27</v>
      </c>
      <c r="I8" s="346">
        <f t="shared" si="0"/>
        <v>97</v>
      </c>
      <c r="J8" s="346">
        <f t="shared" si="0"/>
        <v>105</v>
      </c>
      <c r="K8" s="346">
        <f t="shared" si="0"/>
        <v>141</v>
      </c>
      <c r="L8" s="346">
        <f t="shared" si="0"/>
        <v>119</v>
      </c>
      <c r="M8" s="346">
        <f t="shared" si="0"/>
        <v>17</v>
      </c>
      <c r="N8" s="346">
        <f t="shared" si="0"/>
        <v>165</v>
      </c>
      <c r="O8" s="347">
        <f t="shared" si="0"/>
        <v>17</v>
      </c>
      <c r="Q8" s="25"/>
      <c r="Z8" s="332"/>
    </row>
    <row r="9" spans="1:26" ht="13.2" hidden="1">
      <c r="B9" s="331">
        <f t="shared" ref="B9:D9" si="1">B8</f>
        <v>34</v>
      </c>
      <c r="C9" s="331">
        <f t="shared" si="1"/>
        <v>44</v>
      </c>
      <c r="D9" s="331">
        <f t="shared" si="1"/>
        <v>38</v>
      </c>
      <c r="E9" s="557">
        <f>SUM(E8:F8)</f>
        <v>123</v>
      </c>
      <c r="F9" s="558"/>
      <c r="G9" s="557">
        <f>SUM(G8:H8)</f>
        <v>65</v>
      </c>
      <c r="H9" s="558"/>
      <c r="I9" s="557">
        <f>SUM(I8:J8)</f>
        <v>202</v>
      </c>
      <c r="J9" s="558"/>
      <c r="K9" s="557">
        <f>SUM(K8:M8)</f>
        <v>277</v>
      </c>
      <c r="L9" s="561"/>
      <c r="M9" s="558"/>
      <c r="N9" s="557">
        <f>SUM(N8:O8)</f>
        <v>182</v>
      </c>
      <c r="O9" s="558"/>
      <c r="Q9" s="25"/>
      <c r="Z9" s="332"/>
    </row>
    <row r="10" spans="1:26" ht="13.2" hidden="1">
      <c r="Q10" s="25"/>
      <c r="Z10" s="332"/>
    </row>
    <row r="11" spans="1:26" ht="13.2" hidden="1">
      <c r="A11" s="330" t="s">
        <v>2530</v>
      </c>
      <c r="B11" s="331" t="s">
        <v>2505</v>
      </c>
      <c r="C11" s="331" t="s">
        <v>2506</v>
      </c>
      <c r="D11" s="331" t="s">
        <v>2507</v>
      </c>
      <c r="E11" s="331" t="s">
        <v>2508</v>
      </c>
      <c r="F11" s="331" t="s">
        <v>2509</v>
      </c>
      <c r="G11" s="348" t="s">
        <v>2510</v>
      </c>
      <c r="H11" s="331" t="s">
        <v>2511</v>
      </c>
      <c r="I11" s="331" t="s">
        <v>2512</v>
      </c>
      <c r="J11" s="331" t="s">
        <v>2513</v>
      </c>
      <c r="Q11" s="25"/>
      <c r="Z11" s="332"/>
    </row>
    <row r="12" spans="1:26" ht="13.2" hidden="1">
      <c r="A12" s="349" t="s">
        <v>2546</v>
      </c>
      <c r="B12" s="335">
        <v>10</v>
      </c>
      <c r="C12" s="335">
        <v>50</v>
      </c>
      <c r="D12" s="335">
        <v>80</v>
      </c>
      <c r="E12" s="335">
        <v>10</v>
      </c>
      <c r="F12" s="335">
        <v>20</v>
      </c>
      <c r="G12" s="335">
        <v>80</v>
      </c>
      <c r="H12" s="350"/>
      <c r="I12" s="335">
        <v>50</v>
      </c>
      <c r="J12" s="351">
        <v>40</v>
      </c>
      <c r="Q12" s="25"/>
      <c r="Z12" s="332"/>
    </row>
    <row r="13" spans="1:26" ht="13.2" hidden="1">
      <c r="A13" s="352" t="s">
        <v>6364</v>
      </c>
      <c r="B13" s="353"/>
      <c r="C13" s="354">
        <v>15</v>
      </c>
      <c r="D13" s="353"/>
      <c r="E13" s="353"/>
      <c r="F13" s="354">
        <v>40</v>
      </c>
      <c r="G13" s="354">
        <v>40</v>
      </c>
      <c r="H13" s="353"/>
      <c r="I13" s="353"/>
      <c r="J13" s="355"/>
      <c r="Q13" s="25"/>
      <c r="Z13" s="332"/>
    </row>
    <row r="14" spans="1:26" ht="13.2" hidden="1">
      <c r="A14" s="352" t="s">
        <v>2555</v>
      </c>
      <c r="B14" s="339">
        <v>0</v>
      </c>
      <c r="C14" s="339">
        <v>150</v>
      </c>
      <c r="D14" s="339">
        <v>150</v>
      </c>
      <c r="E14" s="339">
        <v>24</v>
      </c>
      <c r="F14" s="339">
        <v>100</v>
      </c>
      <c r="G14" s="339">
        <v>150</v>
      </c>
      <c r="H14" s="339">
        <v>0</v>
      </c>
      <c r="I14" s="339">
        <v>150</v>
      </c>
      <c r="J14" s="356">
        <v>80</v>
      </c>
      <c r="Q14" s="25"/>
      <c r="Z14" s="332"/>
    </row>
    <row r="15" spans="1:26" ht="13.2" hidden="1">
      <c r="A15" s="352" t="s">
        <v>2563</v>
      </c>
      <c r="B15" s="353"/>
      <c r="C15" s="353"/>
      <c r="D15" s="339">
        <v>40</v>
      </c>
      <c r="E15" s="353"/>
      <c r="F15" s="353"/>
      <c r="G15" s="339">
        <v>40</v>
      </c>
      <c r="H15" s="353"/>
      <c r="I15" s="353"/>
      <c r="J15" s="356">
        <v>20</v>
      </c>
      <c r="Q15" s="25"/>
      <c r="Z15" s="332"/>
    </row>
    <row r="16" spans="1:26" ht="13.2" hidden="1">
      <c r="A16" s="352" t="s">
        <v>2564</v>
      </c>
      <c r="B16" s="339">
        <v>0</v>
      </c>
      <c r="C16" s="339">
        <v>6</v>
      </c>
      <c r="D16" s="339">
        <v>6</v>
      </c>
      <c r="E16" s="353"/>
      <c r="F16" s="339">
        <v>6</v>
      </c>
      <c r="G16" s="339">
        <v>6</v>
      </c>
      <c r="H16" s="339">
        <v>0</v>
      </c>
      <c r="I16" s="339">
        <v>6</v>
      </c>
      <c r="J16" s="356">
        <v>6</v>
      </c>
      <c r="Q16" s="25"/>
      <c r="Z16" s="332"/>
    </row>
    <row r="17" spans="1:26" ht="13.2" hidden="1">
      <c r="A17" s="352" t="s">
        <v>2566</v>
      </c>
      <c r="B17" s="339">
        <v>10</v>
      </c>
      <c r="C17" s="353"/>
      <c r="D17" s="339">
        <v>10</v>
      </c>
      <c r="E17" s="339">
        <v>10</v>
      </c>
      <c r="F17" s="353"/>
      <c r="G17" s="339">
        <v>10</v>
      </c>
      <c r="H17" s="339">
        <v>10</v>
      </c>
      <c r="I17" s="353"/>
      <c r="J17" s="356">
        <v>10</v>
      </c>
      <c r="Q17" s="25"/>
      <c r="Z17" s="332"/>
    </row>
    <row r="18" spans="1:26" ht="13.2" hidden="1">
      <c r="A18" s="352" t="s">
        <v>2569</v>
      </c>
      <c r="B18" s="339">
        <v>6</v>
      </c>
      <c r="C18" s="353"/>
      <c r="D18" s="353"/>
      <c r="E18" s="339">
        <v>4</v>
      </c>
      <c r="F18" s="353"/>
      <c r="G18" s="339">
        <v>6</v>
      </c>
      <c r="H18" s="353"/>
      <c r="I18" s="339">
        <v>6</v>
      </c>
      <c r="J18" s="356">
        <v>4</v>
      </c>
      <c r="Q18" s="25"/>
      <c r="Z18" s="332"/>
    </row>
    <row r="19" spans="1:26" ht="13.2" hidden="1">
      <c r="A19" s="352" t="s">
        <v>2576</v>
      </c>
      <c r="B19" s="339">
        <v>15</v>
      </c>
      <c r="C19" s="339">
        <v>36</v>
      </c>
      <c r="D19" s="339">
        <v>36</v>
      </c>
      <c r="E19" s="339">
        <v>12</v>
      </c>
      <c r="F19" s="339">
        <v>34</v>
      </c>
      <c r="G19" s="339">
        <v>38</v>
      </c>
      <c r="H19" s="339">
        <v>12</v>
      </c>
      <c r="I19" s="339">
        <v>34</v>
      </c>
      <c r="J19" s="356">
        <v>30</v>
      </c>
      <c r="Q19" s="25"/>
      <c r="Z19" s="332"/>
    </row>
    <row r="20" spans="1:26" ht="13.2" hidden="1">
      <c r="A20" s="357" t="s">
        <v>1726</v>
      </c>
      <c r="B20" s="358">
        <f t="shared" ref="B20:J20" si="2">SUM(B12:B19)</f>
        <v>41</v>
      </c>
      <c r="C20" s="358">
        <f t="shared" si="2"/>
        <v>257</v>
      </c>
      <c r="D20" s="358">
        <f t="shared" si="2"/>
        <v>322</v>
      </c>
      <c r="E20" s="358">
        <f t="shared" si="2"/>
        <v>60</v>
      </c>
      <c r="F20" s="358">
        <f t="shared" si="2"/>
        <v>200</v>
      </c>
      <c r="G20" s="358">
        <f t="shared" si="2"/>
        <v>370</v>
      </c>
      <c r="H20" s="358">
        <f t="shared" si="2"/>
        <v>22</v>
      </c>
      <c r="I20" s="358">
        <f t="shared" si="2"/>
        <v>246</v>
      </c>
      <c r="J20" s="359">
        <f t="shared" si="2"/>
        <v>190</v>
      </c>
      <c r="Q20" s="25"/>
      <c r="Z20" s="332"/>
    </row>
    <row r="21" spans="1:26" ht="13.2" hidden="1">
      <c r="B21" s="557">
        <f>SUM(B20:C20)</f>
        <v>298</v>
      </c>
      <c r="C21" s="558"/>
      <c r="D21" s="360">
        <f>D20</f>
        <v>322</v>
      </c>
      <c r="E21" s="557">
        <f>SUM(E20:F20)</f>
        <v>260</v>
      </c>
      <c r="F21" s="558"/>
      <c r="G21" s="360">
        <f>G20</f>
        <v>370</v>
      </c>
      <c r="H21" s="557">
        <f>SUM(H20:I20)</f>
        <v>268</v>
      </c>
      <c r="I21" s="558"/>
      <c r="J21" s="361">
        <f>J20</f>
        <v>190</v>
      </c>
      <c r="Q21" s="25"/>
      <c r="Z21" s="332"/>
    </row>
    <row r="22" spans="1:26" ht="13.2" hidden="1">
      <c r="Q22" s="25"/>
      <c r="Z22" s="332"/>
    </row>
    <row r="23" spans="1:26" ht="13.2" hidden="1">
      <c r="Q23" s="25"/>
      <c r="Z23" s="332"/>
    </row>
    <row r="24" spans="1:26" ht="13.2">
      <c r="Q24" s="25"/>
      <c r="Z24" s="332"/>
    </row>
    <row r="25" spans="1:26" ht="13.2">
      <c r="A25" s="554" t="s">
        <v>6365</v>
      </c>
      <c r="B25" s="554" t="s">
        <v>6366</v>
      </c>
      <c r="C25" s="554" t="s">
        <v>6367</v>
      </c>
      <c r="D25" s="554" t="s">
        <v>2546</v>
      </c>
      <c r="E25" s="554" t="s">
        <v>1771</v>
      </c>
      <c r="F25" s="559" t="s">
        <v>6368</v>
      </c>
      <c r="G25" s="560"/>
      <c r="H25" s="554" t="s">
        <v>2569</v>
      </c>
      <c r="I25" s="554" t="s">
        <v>2576</v>
      </c>
      <c r="J25" s="554" t="s">
        <v>6369</v>
      </c>
      <c r="K25" s="554" t="s">
        <v>6370</v>
      </c>
      <c r="O25" s="362" t="s">
        <v>2486</v>
      </c>
      <c r="P25" s="332" t="s">
        <v>6367</v>
      </c>
      <c r="Q25" s="362" t="s">
        <v>2488</v>
      </c>
      <c r="R25" s="362"/>
      <c r="S25" s="363" t="s">
        <v>2486</v>
      </c>
      <c r="T25" s="364" t="s">
        <v>6371</v>
      </c>
      <c r="U25" s="364" t="s">
        <v>2488</v>
      </c>
      <c r="V25" s="364" t="s">
        <v>6372</v>
      </c>
      <c r="W25" s="365" t="s">
        <v>6373</v>
      </c>
      <c r="Z25" s="332"/>
    </row>
    <row r="26" spans="1:26" ht="13.2">
      <c r="A26" s="555"/>
      <c r="B26" s="555"/>
      <c r="C26" s="555"/>
      <c r="D26" s="555"/>
      <c r="E26" s="555"/>
      <c r="F26" s="366" t="s">
        <v>6374</v>
      </c>
      <c r="G26" s="366" t="s">
        <v>3255</v>
      </c>
      <c r="H26" s="555"/>
      <c r="I26" s="555"/>
      <c r="J26" s="555"/>
      <c r="K26" s="555"/>
      <c r="O26" s="332" t="s">
        <v>6375</v>
      </c>
      <c r="P26" s="332" t="s">
        <v>1766</v>
      </c>
      <c r="Q26" s="362">
        <f t="shared" ref="Q26:Q39" si="3">J27</f>
        <v>43</v>
      </c>
      <c r="R26" s="332"/>
      <c r="S26" s="367" t="s">
        <v>6375</v>
      </c>
      <c r="T26" s="368" t="s">
        <v>1766</v>
      </c>
      <c r="U26" s="369">
        <f t="shared" ref="U26:U28" si="4">Q26</f>
        <v>43</v>
      </c>
      <c r="V26" s="369">
        <f>PreEventTeam!L1</f>
        <v>67</v>
      </c>
      <c r="W26" s="370">
        <f t="shared" ref="W26:W39" si="5">V26-U26</f>
        <v>24</v>
      </c>
      <c r="Z26" s="332"/>
    </row>
    <row r="27" spans="1:26" ht="13.8">
      <c r="A27" s="562" t="s">
        <v>6376</v>
      </c>
      <c r="B27" s="371" t="s">
        <v>6377</v>
      </c>
      <c r="C27" s="372" t="s">
        <v>1766</v>
      </c>
      <c r="D27" s="373"/>
      <c r="E27" s="373"/>
      <c r="F27" s="374">
        <v>14</v>
      </c>
      <c r="G27" s="375">
        <v>3</v>
      </c>
      <c r="H27" s="374">
        <v>2</v>
      </c>
      <c r="I27" s="374">
        <v>24</v>
      </c>
      <c r="J27" s="376">
        <f t="shared" ref="J27:J40" si="6">SUM(D27:I27)</f>
        <v>43</v>
      </c>
      <c r="K27" s="377">
        <f t="shared" ref="K27:K29" si="7">J27</f>
        <v>43</v>
      </c>
      <c r="O27" s="332" t="s">
        <v>6378</v>
      </c>
      <c r="P27" s="332" t="s">
        <v>1766</v>
      </c>
      <c r="Q27" s="362">
        <f t="shared" si="3"/>
        <v>53</v>
      </c>
      <c r="R27" s="332"/>
      <c r="S27" s="378" t="s">
        <v>6378</v>
      </c>
      <c r="T27" s="379" t="s">
        <v>1766</v>
      </c>
      <c r="U27" s="380">
        <f t="shared" si="4"/>
        <v>53</v>
      </c>
      <c r="V27" s="380">
        <f>PreEventTeam!M1</f>
        <v>87</v>
      </c>
      <c r="W27" s="381">
        <f t="shared" si="5"/>
        <v>34</v>
      </c>
      <c r="Z27" s="332"/>
    </row>
    <row r="28" spans="1:26" ht="13.8">
      <c r="A28" s="555"/>
      <c r="B28" s="382" t="s">
        <v>6379</v>
      </c>
      <c r="C28" s="383" t="s">
        <v>1766</v>
      </c>
      <c r="D28" s="384"/>
      <c r="E28" s="384"/>
      <c r="F28" s="385">
        <v>14</v>
      </c>
      <c r="G28" s="385">
        <v>3</v>
      </c>
      <c r="H28" s="386">
        <v>4</v>
      </c>
      <c r="I28" s="386">
        <v>32</v>
      </c>
      <c r="J28" s="387">
        <f t="shared" si="6"/>
        <v>53</v>
      </c>
      <c r="K28" s="388">
        <f t="shared" si="7"/>
        <v>53</v>
      </c>
      <c r="O28" s="332" t="s">
        <v>6380</v>
      </c>
      <c r="P28" s="332" t="s">
        <v>1766</v>
      </c>
      <c r="Q28" s="362">
        <f t="shared" si="3"/>
        <v>45</v>
      </c>
      <c r="R28" s="332"/>
      <c r="S28" s="378" t="s">
        <v>6380</v>
      </c>
      <c r="T28" s="379" t="s">
        <v>1766</v>
      </c>
      <c r="U28" s="380">
        <f t="shared" si="4"/>
        <v>45</v>
      </c>
      <c r="V28" s="380">
        <f>PreEventTeam!N1</f>
        <v>68</v>
      </c>
      <c r="W28" s="381">
        <f t="shared" si="5"/>
        <v>23</v>
      </c>
      <c r="Z28" s="332"/>
    </row>
    <row r="29" spans="1:26" ht="13.8">
      <c r="A29" s="562" t="s">
        <v>6381</v>
      </c>
      <c r="B29" s="371" t="s">
        <v>6377</v>
      </c>
      <c r="C29" s="372" t="s">
        <v>1766</v>
      </c>
      <c r="D29" s="373"/>
      <c r="E29" s="373"/>
      <c r="F29" s="374">
        <v>14</v>
      </c>
      <c r="G29" s="375">
        <v>3</v>
      </c>
      <c r="H29" s="375"/>
      <c r="I29" s="374">
        <v>28</v>
      </c>
      <c r="J29" s="376">
        <f t="shared" si="6"/>
        <v>45</v>
      </c>
      <c r="K29" s="377">
        <f t="shared" si="7"/>
        <v>45</v>
      </c>
      <c r="O29" s="540" t="s">
        <v>6382</v>
      </c>
      <c r="P29" s="332" t="s">
        <v>1766</v>
      </c>
      <c r="Q29" s="362">
        <f t="shared" si="3"/>
        <v>91</v>
      </c>
      <c r="R29" s="332"/>
      <c r="S29" s="378" t="s">
        <v>6382</v>
      </c>
      <c r="T29" s="379" t="s">
        <v>6383</v>
      </c>
      <c r="U29" s="380">
        <f>Q29+Q30</f>
        <v>118</v>
      </c>
      <c r="V29" s="380">
        <f>PreEventTeam!O1+E31</f>
        <v>114</v>
      </c>
      <c r="W29" s="381">
        <f t="shared" si="5"/>
        <v>-4</v>
      </c>
      <c r="Z29" s="332"/>
    </row>
    <row r="30" spans="1:26" ht="13.8">
      <c r="A30" s="563"/>
      <c r="B30" s="564" t="s">
        <v>6379</v>
      </c>
      <c r="C30" s="389" t="s">
        <v>1766</v>
      </c>
      <c r="D30" s="390">
        <v>10</v>
      </c>
      <c r="E30" s="390"/>
      <c r="F30" s="390">
        <v>24</v>
      </c>
      <c r="G30" s="390">
        <v>3</v>
      </c>
      <c r="H30" s="390">
        <v>8</v>
      </c>
      <c r="I30" s="390">
        <v>46</v>
      </c>
      <c r="J30" s="391">
        <f t="shared" si="6"/>
        <v>91</v>
      </c>
      <c r="K30" s="541">
        <f>SUM(J30:J31)</f>
        <v>118</v>
      </c>
      <c r="O30" s="536"/>
      <c r="P30" s="332" t="s">
        <v>6384</v>
      </c>
      <c r="Q30" s="362">
        <f t="shared" si="3"/>
        <v>27</v>
      </c>
      <c r="R30" s="332"/>
      <c r="S30" s="378" t="s">
        <v>6385</v>
      </c>
      <c r="T30" s="379" t="s">
        <v>6383</v>
      </c>
      <c r="U30" s="380">
        <f>Q31+Q32</f>
        <v>76</v>
      </c>
      <c r="V30" s="380">
        <f>PreEventTeam!P1+E33</f>
        <v>100</v>
      </c>
      <c r="W30" s="381">
        <f t="shared" si="5"/>
        <v>24</v>
      </c>
      <c r="Z30" s="332"/>
    </row>
    <row r="31" spans="1:26" ht="13.8">
      <c r="A31" s="555"/>
      <c r="B31" s="555"/>
      <c r="C31" s="383" t="s">
        <v>6384</v>
      </c>
      <c r="D31" s="384"/>
      <c r="E31" s="386">
        <v>15</v>
      </c>
      <c r="F31" s="386">
        <v>12</v>
      </c>
      <c r="G31" s="385"/>
      <c r="H31" s="385"/>
      <c r="I31" s="386"/>
      <c r="J31" s="387">
        <f t="shared" si="6"/>
        <v>27</v>
      </c>
      <c r="K31" s="542"/>
      <c r="O31" s="540" t="s">
        <v>6385</v>
      </c>
      <c r="P31" s="332" t="s">
        <v>1766</v>
      </c>
      <c r="Q31" s="362">
        <f t="shared" si="3"/>
        <v>49</v>
      </c>
      <c r="R31" s="332"/>
      <c r="S31" s="392" t="s">
        <v>6386</v>
      </c>
      <c r="T31" s="393" t="s">
        <v>6383</v>
      </c>
      <c r="U31" s="394">
        <f>Q33+Q34</f>
        <v>166</v>
      </c>
      <c r="V31" s="394">
        <f>PreEventTeam!Q1+E35</f>
        <v>156</v>
      </c>
      <c r="W31" s="395">
        <f t="shared" si="5"/>
        <v>-10</v>
      </c>
      <c r="Z31" s="332"/>
    </row>
    <row r="32" spans="1:26" ht="13.8">
      <c r="A32" s="562" t="s">
        <v>6387</v>
      </c>
      <c r="B32" s="565" t="s">
        <v>6377</v>
      </c>
      <c r="C32" s="372" t="s">
        <v>1766</v>
      </c>
      <c r="D32" s="373"/>
      <c r="E32" s="374"/>
      <c r="F32" s="374">
        <v>12</v>
      </c>
      <c r="G32" s="375">
        <v>3</v>
      </c>
      <c r="H32" s="375"/>
      <c r="I32" s="374">
        <v>34</v>
      </c>
      <c r="J32" s="376">
        <f t="shared" si="6"/>
        <v>49</v>
      </c>
      <c r="K32" s="543">
        <f>SUM(J32:J33)</f>
        <v>76</v>
      </c>
      <c r="O32" s="536"/>
      <c r="P32" s="332" t="s">
        <v>6384</v>
      </c>
      <c r="Q32" s="362">
        <f t="shared" si="3"/>
        <v>27</v>
      </c>
      <c r="R32" s="332"/>
      <c r="S32" s="392" t="s">
        <v>6388</v>
      </c>
      <c r="T32" s="393" t="s">
        <v>6389</v>
      </c>
      <c r="U32" s="394">
        <f>Q35+Q36+Q37</f>
        <v>273</v>
      </c>
      <c r="V32" s="394">
        <f>PreEventTeam!R1+SUM(E37:E38)</f>
        <v>179</v>
      </c>
      <c r="W32" s="395">
        <f t="shared" si="5"/>
        <v>-94</v>
      </c>
      <c r="Z32" s="332"/>
    </row>
    <row r="33" spans="1:26" ht="13.8">
      <c r="A33" s="563"/>
      <c r="B33" s="566"/>
      <c r="C33" s="389" t="s">
        <v>6384</v>
      </c>
      <c r="D33" s="396"/>
      <c r="E33" s="390">
        <v>15</v>
      </c>
      <c r="F33" s="397">
        <v>12</v>
      </c>
      <c r="G33" s="397"/>
      <c r="H33" s="397"/>
      <c r="I33" s="397"/>
      <c r="J33" s="391">
        <f t="shared" si="6"/>
        <v>27</v>
      </c>
      <c r="K33" s="544"/>
      <c r="O33" s="540" t="s">
        <v>6386</v>
      </c>
      <c r="P33" s="332" t="s">
        <v>1766</v>
      </c>
      <c r="Q33" s="362">
        <f t="shared" si="3"/>
        <v>75</v>
      </c>
      <c r="R33" s="332"/>
      <c r="S33" s="378" t="s">
        <v>6390</v>
      </c>
      <c r="T33" s="379" t="s">
        <v>6391</v>
      </c>
      <c r="U33" s="380">
        <f>Q38+Q39</f>
        <v>168</v>
      </c>
      <c r="V33" s="380">
        <f>PreEventTeam!S1+SUM(E39:E40)</f>
        <v>189</v>
      </c>
      <c r="W33" s="381">
        <f t="shared" si="5"/>
        <v>21</v>
      </c>
      <c r="Z33" s="332"/>
    </row>
    <row r="34" spans="1:26" ht="13.8">
      <c r="A34" s="563"/>
      <c r="B34" s="564" t="s">
        <v>6379</v>
      </c>
      <c r="C34" s="398" t="s">
        <v>1766</v>
      </c>
      <c r="D34" s="390">
        <v>10</v>
      </c>
      <c r="E34" s="396"/>
      <c r="F34" s="390">
        <v>20</v>
      </c>
      <c r="G34" s="390">
        <v>3</v>
      </c>
      <c r="H34" s="390">
        <v>10</v>
      </c>
      <c r="I34" s="390">
        <v>32</v>
      </c>
      <c r="J34" s="391">
        <f t="shared" si="6"/>
        <v>75</v>
      </c>
      <c r="K34" s="541">
        <f>SUM(J34:J35)</f>
        <v>166</v>
      </c>
      <c r="O34" s="536"/>
      <c r="P34" s="332" t="s">
        <v>6384</v>
      </c>
      <c r="Q34" s="362">
        <f t="shared" si="3"/>
        <v>91</v>
      </c>
      <c r="R34" s="332"/>
      <c r="S34" s="378" t="s">
        <v>6392</v>
      </c>
      <c r="T34" s="379" t="s">
        <v>6393</v>
      </c>
      <c r="U34" s="380">
        <f>Q40+Q41</f>
        <v>302</v>
      </c>
      <c r="V34" s="380">
        <f>'Date Wise Volunteer Count'!B10+E45+22</f>
        <v>501</v>
      </c>
      <c r="W34" s="381">
        <f t="shared" si="5"/>
        <v>199</v>
      </c>
      <c r="Z34" s="332"/>
    </row>
    <row r="35" spans="1:26" ht="13.8">
      <c r="A35" s="555"/>
      <c r="B35" s="555"/>
      <c r="C35" s="383" t="s">
        <v>6384</v>
      </c>
      <c r="D35" s="386">
        <v>10</v>
      </c>
      <c r="E35" s="386">
        <v>15</v>
      </c>
      <c r="F35" s="399">
        <v>30</v>
      </c>
      <c r="G35" s="386">
        <v>3</v>
      </c>
      <c r="H35" s="386">
        <v>6</v>
      </c>
      <c r="I35" s="386">
        <v>27</v>
      </c>
      <c r="J35" s="387">
        <f t="shared" si="6"/>
        <v>91</v>
      </c>
      <c r="K35" s="542"/>
      <c r="O35" s="540" t="s">
        <v>6388</v>
      </c>
      <c r="P35" s="332" t="s">
        <v>1766</v>
      </c>
      <c r="Q35" s="362">
        <f t="shared" si="3"/>
        <v>133</v>
      </c>
      <c r="R35" s="332"/>
      <c r="S35" s="378" t="s">
        <v>6394</v>
      </c>
      <c r="T35" s="379" t="s">
        <v>6395</v>
      </c>
      <c r="U35" s="380">
        <f>Q42</f>
        <v>334</v>
      </c>
      <c r="V35" s="380">
        <f>'Date Wise Volunteer Count'!B11+22+10</f>
        <v>532</v>
      </c>
      <c r="W35" s="381">
        <f t="shared" si="5"/>
        <v>198</v>
      </c>
      <c r="Z35" s="332"/>
    </row>
    <row r="36" spans="1:26" ht="13.8">
      <c r="A36" s="572" t="s">
        <v>6396</v>
      </c>
      <c r="B36" s="567" t="s">
        <v>6377</v>
      </c>
      <c r="C36" s="398" t="s">
        <v>1766</v>
      </c>
      <c r="D36" s="400">
        <v>15</v>
      </c>
      <c r="E36" s="401"/>
      <c r="F36" s="400">
        <v>24</v>
      </c>
      <c r="G36" s="400">
        <v>3</v>
      </c>
      <c r="H36" s="400">
        <v>20</v>
      </c>
      <c r="I36" s="400">
        <v>71</v>
      </c>
      <c r="J36" s="402">
        <f t="shared" si="6"/>
        <v>133</v>
      </c>
      <c r="K36" s="553">
        <f>SUM(J36:J38)</f>
        <v>273</v>
      </c>
      <c r="O36" s="536"/>
      <c r="P36" s="332" t="s">
        <v>6384</v>
      </c>
      <c r="Q36" s="362">
        <f t="shared" si="3"/>
        <v>119</v>
      </c>
      <c r="R36" s="332"/>
      <c r="S36" s="378" t="s">
        <v>6397</v>
      </c>
      <c r="T36" s="379" t="s">
        <v>6393</v>
      </c>
      <c r="U36" s="380">
        <f>Q43+Q44</f>
        <v>270</v>
      </c>
      <c r="V36" s="380">
        <f>'Date Wise Volunteer Count'!B13+E48+22</f>
        <v>582</v>
      </c>
      <c r="W36" s="381">
        <f t="shared" si="5"/>
        <v>312</v>
      </c>
      <c r="Z36" s="332"/>
    </row>
    <row r="37" spans="1:26" ht="13.8">
      <c r="A37" s="563"/>
      <c r="B37" s="563"/>
      <c r="C37" s="389" t="s">
        <v>6384</v>
      </c>
      <c r="D37" s="390">
        <v>20</v>
      </c>
      <c r="E37" s="390">
        <v>35</v>
      </c>
      <c r="F37" s="390">
        <v>40</v>
      </c>
      <c r="G37" s="397">
        <v>3</v>
      </c>
      <c r="H37" s="390">
        <v>4</v>
      </c>
      <c r="I37" s="390">
        <v>17</v>
      </c>
      <c r="J37" s="391">
        <f t="shared" si="6"/>
        <v>119</v>
      </c>
      <c r="K37" s="556"/>
      <c r="O37" s="536"/>
      <c r="P37" s="332" t="s">
        <v>6395</v>
      </c>
      <c r="Q37" s="362">
        <f t="shared" si="3"/>
        <v>21</v>
      </c>
      <c r="R37" s="332"/>
      <c r="S37" s="378" t="s">
        <v>6398</v>
      </c>
      <c r="T37" s="379" t="s">
        <v>6395</v>
      </c>
      <c r="U37" s="380">
        <f>Q45</f>
        <v>407</v>
      </c>
      <c r="V37" s="380">
        <f>'Date Wise Volunteer Count'!B14+E49+22+40</f>
        <v>571</v>
      </c>
      <c r="W37" s="381">
        <f t="shared" si="5"/>
        <v>164</v>
      </c>
      <c r="Z37" s="332"/>
    </row>
    <row r="38" spans="1:26" ht="13.8">
      <c r="A38" s="563"/>
      <c r="B38" s="566"/>
      <c r="C38" s="389" t="s">
        <v>6395</v>
      </c>
      <c r="D38" s="390"/>
      <c r="E38" s="390">
        <v>5</v>
      </c>
      <c r="F38" s="390"/>
      <c r="G38" s="390">
        <v>3</v>
      </c>
      <c r="H38" s="390"/>
      <c r="I38" s="390">
        <v>13</v>
      </c>
      <c r="J38" s="391">
        <f t="shared" si="6"/>
        <v>21</v>
      </c>
      <c r="K38" s="544"/>
      <c r="O38" s="540" t="s">
        <v>6390</v>
      </c>
      <c r="P38" s="332" t="s">
        <v>6384</v>
      </c>
      <c r="Q38" s="362">
        <f t="shared" si="3"/>
        <v>147</v>
      </c>
      <c r="R38" s="332"/>
      <c r="S38" s="378" t="s">
        <v>6399</v>
      </c>
      <c r="T38" s="379" t="s">
        <v>6393</v>
      </c>
      <c r="U38" s="380">
        <f>Q46+Q47</f>
        <v>268</v>
      </c>
      <c r="V38" s="380">
        <f>'Date Wise Volunteer Count'!B16+22</f>
        <v>464</v>
      </c>
      <c r="W38" s="381">
        <f t="shared" si="5"/>
        <v>196</v>
      </c>
      <c r="Z38" s="332"/>
    </row>
    <row r="39" spans="1:26" ht="13.8">
      <c r="A39" s="563"/>
      <c r="B39" s="564" t="s">
        <v>6379</v>
      </c>
      <c r="C39" s="389" t="s">
        <v>6384</v>
      </c>
      <c r="D39" s="390">
        <v>20</v>
      </c>
      <c r="E39" s="390">
        <v>35</v>
      </c>
      <c r="F39" s="390">
        <v>40</v>
      </c>
      <c r="G39" s="390">
        <v>3</v>
      </c>
      <c r="H39" s="390">
        <v>6</v>
      </c>
      <c r="I39" s="390">
        <v>43</v>
      </c>
      <c r="J39" s="391">
        <f t="shared" si="6"/>
        <v>147</v>
      </c>
      <c r="K39" s="541">
        <f>SUM(J39:J40)</f>
        <v>168</v>
      </c>
      <c r="O39" s="536"/>
      <c r="P39" s="332" t="s">
        <v>6395</v>
      </c>
      <c r="Q39" s="362">
        <f t="shared" si="3"/>
        <v>21</v>
      </c>
      <c r="R39" s="332"/>
      <c r="S39" s="403" t="s">
        <v>6400</v>
      </c>
      <c r="T39" s="404" t="s">
        <v>6395</v>
      </c>
      <c r="U39" s="405">
        <f>Q48</f>
        <v>201</v>
      </c>
      <c r="V39" s="405">
        <f>'Date Wise Volunteer Count'!B18+22</f>
        <v>315</v>
      </c>
      <c r="W39" s="406">
        <f t="shared" si="5"/>
        <v>114</v>
      </c>
      <c r="Z39" s="332"/>
    </row>
    <row r="40" spans="1:26" ht="13.8">
      <c r="A40" s="555"/>
      <c r="B40" s="555"/>
      <c r="C40" s="383" t="s">
        <v>6395</v>
      </c>
      <c r="D40" s="384"/>
      <c r="E40" s="385">
        <v>5</v>
      </c>
      <c r="F40" s="385"/>
      <c r="G40" s="385">
        <v>3</v>
      </c>
      <c r="H40" s="385"/>
      <c r="I40" s="386">
        <v>13</v>
      </c>
      <c r="J40" s="387">
        <f t="shared" si="6"/>
        <v>21</v>
      </c>
      <c r="K40" s="542"/>
      <c r="O40" s="540" t="s">
        <v>6392</v>
      </c>
      <c r="P40" s="332" t="s">
        <v>1766</v>
      </c>
      <c r="Q40" s="362">
        <f t="shared" ref="Q40:Q48" si="8">K44</f>
        <v>43</v>
      </c>
      <c r="T40" s="332"/>
      <c r="U40" s="332"/>
      <c r="V40" s="332"/>
      <c r="W40" s="332"/>
      <c r="Z40" s="332"/>
    </row>
    <row r="41" spans="1:26" ht="13.2">
      <c r="O41" s="536"/>
      <c r="P41" s="332" t="s">
        <v>6395</v>
      </c>
      <c r="Q41" s="362">
        <f t="shared" si="8"/>
        <v>259</v>
      </c>
      <c r="R41" s="332"/>
      <c r="S41" s="332"/>
      <c r="T41" s="332"/>
      <c r="U41" s="332"/>
      <c r="V41" s="332"/>
      <c r="W41" s="332"/>
      <c r="Z41" s="332"/>
    </row>
    <row r="42" spans="1:26" ht="13.2">
      <c r="A42" s="545" t="s">
        <v>2530</v>
      </c>
      <c r="B42" s="547" t="s">
        <v>6366</v>
      </c>
      <c r="C42" s="547" t="s">
        <v>6367</v>
      </c>
      <c r="D42" s="547" t="s">
        <v>2546</v>
      </c>
      <c r="E42" s="547" t="s">
        <v>6364</v>
      </c>
      <c r="F42" s="549" t="s">
        <v>6368</v>
      </c>
      <c r="G42" s="550"/>
      <c r="H42" s="550"/>
      <c r="I42" s="551"/>
      <c r="J42" s="407"/>
      <c r="K42" s="547" t="s">
        <v>6369</v>
      </c>
      <c r="L42" s="552" t="s">
        <v>6370</v>
      </c>
      <c r="O42" s="332" t="s">
        <v>6394</v>
      </c>
      <c r="P42" s="332" t="s">
        <v>6395</v>
      </c>
      <c r="Q42" s="362">
        <f t="shared" si="8"/>
        <v>334</v>
      </c>
      <c r="T42" s="332"/>
      <c r="U42" s="332"/>
      <c r="V42" s="332"/>
      <c r="W42" s="332"/>
      <c r="Z42" s="332"/>
    </row>
    <row r="43" spans="1:26" ht="26.4">
      <c r="A43" s="546"/>
      <c r="B43" s="548"/>
      <c r="C43" s="548"/>
      <c r="D43" s="548"/>
      <c r="E43" s="548"/>
      <c r="F43" s="408" t="s">
        <v>6374</v>
      </c>
      <c r="G43" s="408" t="s">
        <v>6401</v>
      </c>
      <c r="H43" s="408" t="s">
        <v>3255</v>
      </c>
      <c r="I43" s="408" t="s">
        <v>1750</v>
      </c>
      <c r="J43" s="408" t="s">
        <v>2576</v>
      </c>
      <c r="K43" s="548"/>
      <c r="L43" s="542"/>
      <c r="O43" s="540" t="s">
        <v>6397</v>
      </c>
      <c r="P43" s="332" t="s">
        <v>1766</v>
      </c>
      <c r="Q43" s="362">
        <f t="shared" si="8"/>
        <v>68</v>
      </c>
      <c r="T43" s="332"/>
      <c r="U43" s="332"/>
      <c r="V43" s="332"/>
      <c r="W43" s="332"/>
      <c r="Z43" s="332"/>
    </row>
    <row r="44" spans="1:26" ht="13.8">
      <c r="A44" s="568" t="s">
        <v>6402</v>
      </c>
      <c r="B44" s="571" t="s">
        <v>6377</v>
      </c>
      <c r="C44" s="409" t="s">
        <v>1766</v>
      </c>
      <c r="D44" s="400">
        <v>10</v>
      </c>
      <c r="E44" s="368"/>
      <c r="F44" s="400">
        <v>0</v>
      </c>
      <c r="G44" s="368"/>
      <c r="H44" s="400">
        <v>0</v>
      </c>
      <c r="I44" s="400">
        <v>10</v>
      </c>
      <c r="J44" s="400">
        <v>23</v>
      </c>
      <c r="K44" s="402">
        <f t="shared" ref="K44:K52" si="9">SUM(D44:J44)</f>
        <v>43</v>
      </c>
      <c r="L44" s="553">
        <f>SUM(K44:K45)</f>
        <v>302</v>
      </c>
      <c r="O44" s="536"/>
      <c r="P44" s="332" t="s">
        <v>6395</v>
      </c>
      <c r="Q44" s="362">
        <f t="shared" si="8"/>
        <v>202</v>
      </c>
      <c r="R44" s="332"/>
      <c r="S44" s="363" t="s">
        <v>2486</v>
      </c>
      <c r="T44" s="364" t="s">
        <v>6371</v>
      </c>
      <c r="U44" s="364" t="s">
        <v>2488</v>
      </c>
      <c r="V44" s="364" t="s">
        <v>6372</v>
      </c>
      <c r="W44" s="365" t="s">
        <v>6373</v>
      </c>
      <c r="Z44" s="332"/>
    </row>
    <row r="45" spans="1:26" ht="13.8">
      <c r="A45" s="569"/>
      <c r="B45" s="531"/>
      <c r="C45" s="410" t="s">
        <v>6395</v>
      </c>
      <c r="D45" s="390">
        <v>50</v>
      </c>
      <c r="E45" s="411">
        <v>15</v>
      </c>
      <c r="F45" s="390">
        <v>150</v>
      </c>
      <c r="G45" s="379"/>
      <c r="H45" s="390">
        <v>6</v>
      </c>
      <c r="I45" s="379"/>
      <c r="J45" s="390">
        <v>38</v>
      </c>
      <c r="K45" s="402">
        <f t="shared" si="9"/>
        <v>259</v>
      </c>
      <c r="L45" s="544"/>
      <c r="O45" s="332" t="s">
        <v>6398</v>
      </c>
      <c r="P45" s="332" t="s">
        <v>6395</v>
      </c>
      <c r="Q45" s="362">
        <f t="shared" si="8"/>
        <v>407</v>
      </c>
      <c r="S45" s="378" t="s">
        <v>6392</v>
      </c>
      <c r="T45" s="379" t="s">
        <v>6393</v>
      </c>
      <c r="U45" s="380">
        <v>302</v>
      </c>
      <c r="V45" s="380">
        <v>332</v>
      </c>
      <c r="W45" s="381">
        <v>30</v>
      </c>
      <c r="Z45" s="332"/>
    </row>
    <row r="46" spans="1:26" ht="13.8">
      <c r="A46" s="570"/>
      <c r="B46" s="410" t="s">
        <v>6379</v>
      </c>
      <c r="C46" s="410" t="s">
        <v>6395</v>
      </c>
      <c r="D46" s="390">
        <v>80</v>
      </c>
      <c r="E46" s="379"/>
      <c r="F46" s="390">
        <v>150</v>
      </c>
      <c r="G46" s="390">
        <v>40</v>
      </c>
      <c r="H46" s="390">
        <v>3</v>
      </c>
      <c r="I46" s="390">
        <v>10</v>
      </c>
      <c r="J46" s="390">
        <v>51</v>
      </c>
      <c r="K46" s="402">
        <f t="shared" si="9"/>
        <v>334</v>
      </c>
      <c r="L46" s="412">
        <f>K46</f>
        <v>334</v>
      </c>
      <c r="O46" s="540" t="s">
        <v>6399</v>
      </c>
      <c r="P46" s="332" t="s">
        <v>1766</v>
      </c>
      <c r="Q46" s="362">
        <f t="shared" si="8"/>
        <v>22</v>
      </c>
      <c r="S46" s="378" t="s">
        <v>6394</v>
      </c>
      <c r="T46" s="379" t="s">
        <v>6395</v>
      </c>
      <c r="U46" s="380">
        <v>334</v>
      </c>
      <c r="V46" s="380">
        <v>370</v>
      </c>
      <c r="W46" s="381">
        <v>36</v>
      </c>
      <c r="Z46" s="332"/>
    </row>
    <row r="47" spans="1:26" ht="13.8">
      <c r="A47" s="568" t="s">
        <v>6403</v>
      </c>
      <c r="B47" s="571" t="s">
        <v>6377</v>
      </c>
      <c r="C47" s="409" t="s">
        <v>1766</v>
      </c>
      <c r="D47" s="390">
        <v>10</v>
      </c>
      <c r="E47" s="379"/>
      <c r="F47" s="390">
        <v>24</v>
      </c>
      <c r="G47" s="379"/>
      <c r="H47" s="379"/>
      <c r="I47" s="390">
        <v>10</v>
      </c>
      <c r="J47" s="390">
        <v>24</v>
      </c>
      <c r="K47" s="402">
        <f t="shared" si="9"/>
        <v>68</v>
      </c>
      <c r="L47" s="553">
        <f>SUM(K47:K48)</f>
        <v>270</v>
      </c>
      <c r="O47" s="536"/>
      <c r="P47" s="332" t="s">
        <v>6395</v>
      </c>
      <c r="Q47" s="362">
        <f t="shared" si="8"/>
        <v>246</v>
      </c>
      <c r="R47" s="332"/>
      <c r="S47" s="378" t="s">
        <v>6397</v>
      </c>
      <c r="T47" s="379" t="s">
        <v>6393</v>
      </c>
      <c r="U47" s="380">
        <v>270</v>
      </c>
      <c r="V47" s="380">
        <v>399</v>
      </c>
      <c r="W47" s="381">
        <v>129</v>
      </c>
      <c r="Z47" s="332"/>
    </row>
    <row r="48" spans="1:26" ht="13.8">
      <c r="A48" s="569"/>
      <c r="B48" s="531"/>
      <c r="C48" s="410" t="s">
        <v>6395</v>
      </c>
      <c r="D48" s="390">
        <v>20</v>
      </c>
      <c r="E48" s="411">
        <v>40</v>
      </c>
      <c r="F48" s="390">
        <v>100</v>
      </c>
      <c r="G48" s="379"/>
      <c r="H48" s="390">
        <v>6</v>
      </c>
      <c r="I48" s="379"/>
      <c r="J48" s="390">
        <v>36</v>
      </c>
      <c r="K48" s="402">
        <f t="shared" si="9"/>
        <v>202</v>
      </c>
      <c r="L48" s="544"/>
      <c r="O48" s="332" t="s">
        <v>6400</v>
      </c>
      <c r="P48" s="332" t="s">
        <v>6395</v>
      </c>
      <c r="Q48" s="362">
        <f t="shared" si="8"/>
        <v>201</v>
      </c>
      <c r="S48" s="378" t="s">
        <v>6398</v>
      </c>
      <c r="T48" s="379" t="s">
        <v>6395</v>
      </c>
      <c r="U48" s="380">
        <v>407</v>
      </c>
      <c r="V48" s="380">
        <v>410</v>
      </c>
      <c r="W48" s="381">
        <v>3</v>
      </c>
      <c r="Z48" s="332"/>
    </row>
    <row r="49" spans="1:26" ht="13.8">
      <c r="A49" s="570"/>
      <c r="B49" s="410" t="s">
        <v>6379</v>
      </c>
      <c r="C49" s="410" t="s">
        <v>6395</v>
      </c>
      <c r="D49" s="390">
        <v>80</v>
      </c>
      <c r="E49" s="411">
        <v>40</v>
      </c>
      <c r="F49" s="390">
        <v>150</v>
      </c>
      <c r="G49" s="390">
        <v>40</v>
      </c>
      <c r="H49" s="390">
        <v>6</v>
      </c>
      <c r="I49" s="390">
        <v>10</v>
      </c>
      <c r="J49" s="390">
        <v>81</v>
      </c>
      <c r="K49" s="402">
        <f t="shared" si="9"/>
        <v>407</v>
      </c>
      <c r="L49" s="412">
        <f>K49</f>
        <v>407</v>
      </c>
      <c r="O49" s="332"/>
      <c r="P49" s="332"/>
      <c r="Q49" s="362"/>
      <c r="R49" s="332"/>
      <c r="S49" s="378" t="s">
        <v>6399</v>
      </c>
      <c r="T49" s="379" t="s">
        <v>6393</v>
      </c>
      <c r="U49" s="380">
        <v>268</v>
      </c>
      <c r="V49" s="380">
        <v>326</v>
      </c>
      <c r="W49" s="381">
        <v>58</v>
      </c>
      <c r="Z49" s="332"/>
    </row>
    <row r="50" spans="1:26" ht="13.8">
      <c r="A50" s="413" t="s">
        <v>2511</v>
      </c>
      <c r="B50" s="571" t="s">
        <v>6377</v>
      </c>
      <c r="C50" s="409" t="s">
        <v>1766</v>
      </c>
      <c r="D50" s="379"/>
      <c r="E50" s="379"/>
      <c r="F50" s="390">
        <v>0</v>
      </c>
      <c r="G50" s="379"/>
      <c r="H50" s="390">
        <v>0</v>
      </c>
      <c r="I50" s="390">
        <v>10</v>
      </c>
      <c r="J50" s="390">
        <v>12</v>
      </c>
      <c r="K50" s="402">
        <f t="shared" si="9"/>
        <v>22</v>
      </c>
      <c r="L50" s="553">
        <f>SUM(K50:K51)</f>
        <v>268</v>
      </c>
      <c r="Q50" s="362"/>
      <c r="R50" s="332"/>
      <c r="S50" s="403" t="s">
        <v>6400</v>
      </c>
      <c r="T50" s="404" t="s">
        <v>6395</v>
      </c>
      <c r="U50" s="405">
        <v>201</v>
      </c>
      <c r="V50" s="405">
        <v>205</v>
      </c>
      <c r="W50" s="406">
        <v>4</v>
      </c>
      <c r="X50" s="332"/>
      <c r="Y50" s="332"/>
      <c r="Z50" s="332"/>
    </row>
    <row r="51" spans="1:26" ht="13.8">
      <c r="A51" s="413" t="s">
        <v>2512</v>
      </c>
      <c r="B51" s="531"/>
      <c r="C51" s="410" t="s">
        <v>6395</v>
      </c>
      <c r="D51" s="390">
        <v>50</v>
      </c>
      <c r="E51" s="379"/>
      <c r="F51" s="390">
        <v>150</v>
      </c>
      <c r="G51" s="379"/>
      <c r="H51" s="390">
        <v>6</v>
      </c>
      <c r="I51" s="379"/>
      <c r="J51" s="390">
        <v>40</v>
      </c>
      <c r="K51" s="402">
        <f t="shared" si="9"/>
        <v>246</v>
      </c>
      <c r="L51" s="544"/>
      <c r="Q51" s="362"/>
      <c r="R51" s="332"/>
      <c r="S51" s="332"/>
      <c r="T51" s="332"/>
      <c r="U51" s="332"/>
      <c r="V51" s="332"/>
      <c r="W51" s="332"/>
      <c r="X51" s="332"/>
      <c r="Y51" s="332"/>
      <c r="Z51" s="332"/>
    </row>
    <row r="52" spans="1:26" ht="13.8">
      <c r="A52" s="414" t="s">
        <v>2513</v>
      </c>
      <c r="B52" s="415" t="s">
        <v>6379</v>
      </c>
      <c r="C52" s="415" t="s">
        <v>6395</v>
      </c>
      <c r="D52" s="386">
        <v>40</v>
      </c>
      <c r="E52" s="404"/>
      <c r="F52" s="386">
        <v>80</v>
      </c>
      <c r="G52" s="386">
        <v>20</v>
      </c>
      <c r="H52" s="386">
        <v>6</v>
      </c>
      <c r="I52" s="386">
        <v>10</v>
      </c>
      <c r="J52" s="386">
        <v>45</v>
      </c>
      <c r="K52" s="416">
        <f t="shared" si="9"/>
        <v>201</v>
      </c>
      <c r="L52" s="388">
        <f>K52</f>
        <v>201</v>
      </c>
      <c r="Q52" s="362"/>
      <c r="R52" s="332"/>
      <c r="S52" s="332"/>
      <c r="T52" s="332"/>
      <c r="U52" s="332"/>
      <c r="V52" s="332"/>
      <c r="W52" s="332"/>
      <c r="X52" s="332"/>
      <c r="Y52" s="332"/>
      <c r="Z52" s="332"/>
    </row>
    <row r="53" spans="1:26" ht="13.2">
      <c r="Q53" s="362"/>
      <c r="R53" s="332"/>
      <c r="S53" s="332"/>
      <c r="T53" s="332"/>
      <c r="U53" s="332"/>
      <c r="V53" s="332"/>
      <c r="W53" s="332"/>
      <c r="X53" s="332"/>
      <c r="Y53" s="332"/>
      <c r="Z53" s="332"/>
    </row>
    <row r="54" spans="1:26" ht="13.2">
      <c r="Q54" s="362"/>
      <c r="R54" s="332"/>
      <c r="S54" s="332"/>
      <c r="T54" s="332"/>
      <c r="U54" s="332"/>
      <c r="V54" s="332"/>
      <c r="W54" s="332"/>
      <c r="X54" s="332"/>
      <c r="Y54" s="332"/>
      <c r="Z54" s="332"/>
    </row>
    <row r="55" spans="1:26" ht="13.2">
      <c r="Q55" s="362"/>
      <c r="R55" s="332"/>
      <c r="S55" s="332"/>
      <c r="T55" s="332"/>
      <c r="U55" s="332"/>
      <c r="V55" s="332"/>
      <c r="W55" s="332"/>
      <c r="X55" s="332"/>
      <c r="Y55" s="332"/>
      <c r="Z55" s="332"/>
    </row>
    <row r="56" spans="1:26" ht="13.2">
      <c r="Q56" s="362"/>
      <c r="R56" s="332"/>
      <c r="S56" s="332"/>
      <c r="T56" s="332"/>
      <c r="U56" s="332"/>
      <c r="V56" s="332"/>
      <c r="W56" s="332"/>
      <c r="X56" s="332"/>
      <c r="Y56" s="332"/>
      <c r="Z56" s="332"/>
    </row>
    <row r="57" spans="1:26" ht="13.2">
      <c r="Q57" s="362"/>
      <c r="R57" s="332"/>
      <c r="S57" s="332"/>
      <c r="T57" s="332"/>
      <c r="U57" s="332"/>
      <c r="V57" s="332"/>
      <c r="W57" s="332"/>
      <c r="X57" s="332"/>
      <c r="Y57" s="332"/>
      <c r="Z57" s="332"/>
    </row>
    <row r="58" spans="1:26" ht="13.2">
      <c r="Q58" s="362"/>
      <c r="R58" s="332"/>
      <c r="S58" s="332"/>
      <c r="T58" s="332"/>
      <c r="U58" s="332"/>
      <c r="V58" s="332"/>
      <c r="W58" s="332"/>
      <c r="X58" s="332"/>
      <c r="Y58" s="332"/>
      <c r="Z58" s="332"/>
    </row>
    <row r="59" spans="1:26" ht="13.2">
      <c r="Q59" s="362"/>
      <c r="R59" s="332"/>
      <c r="S59" s="332"/>
      <c r="T59" s="332"/>
      <c r="U59" s="332"/>
      <c r="V59" s="332"/>
      <c r="W59" s="332"/>
      <c r="X59" s="332"/>
      <c r="Y59" s="332"/>
      <c r="Z59" s="332"/>
    </row>
    <row r="60" spans="1:26" ht="13.2">
      <c r="Q60" s="362"/>
      <c r="R60" s="332"/>
      <c r="S60" s="332"/>
      <c r="T60" s="332"/>
      <c r="U60" s="332"/>
      <c r="V60" s="332"/>
      <c r="W60" s="332"/>
      <c r="X60" s="332"/>
      <c r="Y60" s="332"/>
      <c r="Z60" s="332"/>
    </row>
    <row r="61" spans="1:26" ht="13.2">
      <c r="Q61" s="362"/>
      <c r="R61" s="332"/>
      <c r="S61" s="332"/>
      <c r="T61" s="332"/>
      <c r="U61" s="332"/>
      <c r="V61" s="332"/>
      <c r="W61" s="332"/>
      <c r="X61" s="332"/>
      <c r="Y61" s="332"/>
      <c r="Z61" s="332"/>
    </row>
    <row r="62" spans="1:26" ht="13.2">
      <c r="Q62" s="362"/>
      <c r="R62" s="332"/>
      <c r="S62" s="332"/>
      <c r="T62" s="332"/>
      <c r="U62" s="332"/>
      <c r="V62" s="332"/>
      <c r="W62" s="332"/>
      <c r="X62" s="332"/>
      <c r="Y62" s="332"/>
      <c r="Z62" s="332"/>
    </row>
    <row r="63" spans="1:26" ht="13.2">
      <c r="Q63" s="362"/>
      <c r="R63" s="332"/>
      <c r="S63" s="332"/>
      <c r="T63" s="332"/>
      <c r="U63" s="332"/>
      <c r="V63" s="332"/>
      <c r="W63" s="332"/>
      <c r="X63" s="332"/>
      <c r="Y63" s="332"/>
      <c r="Z63" s="332"/>
    </row>
    <row r="64" spans="1:26" ht="13.2">
      <c r="Q64" s="362"/>
      <c r="R64" s="332"/>
      <c r="S64" s="332"/>
      <c r="T64" s="332"/>
      <c r="U64" s="332"/>
      <c r="V64" s="332"/>
      <c r="W64" s="332"/>
      <c r="X64" s="332"/>
      <c r="Y64" s="332"/>
      <c r="Z64" s="332"/>
    </row>
    <row r="65" spans="17:26" ht="13.2">
      <c r="Q65" s="362"/>
      <c r="R65" s="332"/>
      <c r="S65" s="332"/>
      <c r="T65" s="332"/>
      <c r="U65" s="332"/>
      <c r="V65" s="332"/>
      <c r="W65" s="332"/>
      <c r="X65" s="332"/>
      <c r="Y65" s="332"/>
      <c r="Z65" s="332"/>
    </row>
    <row r="66" spans="17:26" ht="13.2">
      <c r="Q66" s="362"/>
      <c r="R66" s="332"/>
      <c r="S66" s="332"/>
      <c r="T66" s="332"/>
      <c r="U66" s="332"/>
      <c r="V66" s="332"/>
      <c r="W66" s="332"/>
      <c r="X66" s="332"/>
      <c r="Y66" s="332"/>
      <c r="Z66" s="332"/>
    </row>
    <row r="67" spans="17:26" ht="13.2">
      <c r="Q67" s="362"/>
      <c r="R67" s="332"/>
      <c r="S67" s="332"/>
      <c r="T67" s="332"/>
      <c r="U67" s="332"/>
      <c r="V67" s="332"/>
      <c r="W67" s="332"/>
      <c r="X67" s="332"/>
      <c r="Y67" s="332"/>
      <c r="Z67" s="332"/>
    </row>
    <row r="68" spans="17:26" ht="13.2">
      <c r="Q68" s="362"/>
      <c r="R68" s="332"/>
      <c r="S68" s="332"/>
      <c r="T68" s="332"/>
      <c r="U68" s="332"/>
      <c r="V68" s="332"/>
      <c r="W68" s="332"/>
      <c r="X68" s="332"/>
      <c r="Y68" s="332"/>
      <c r="Z68" s="332"/>
    </row>
    <row r="69" spans="17:26" ht="13.2">
      <c r="Q69" s="362"/>
      <c r="R69" s="332"/>
      <c r="S69" s="332"/>
      <c r="T69" s="332"/>
      <c r="U69" s="332"/>
      <c r="V69" s="332"/>
      <c r="W69" s="332"/>
      <c r="X69" s="332"/>
      <c r="Y69" s="332"/>
      <c r="Z69" s="332"/>
    </row>
    <row r="70" spans="17:26" ht="13.2">
      <c r="Q70" s="362"/>
      <c r="R70" s="332"/>
      <c r="S70" s="332"/>
      <c r="T70" s="332"/>
      <c r="U70" s="332"/>
      <c r="V70" s="332"/>
      <c r="W70" s="332"/>
      <c r="X70" s="332"/>
      <c r="Y70" s="332"/>
      <c r="Z70" s="332"/>
    </row>
    <row r="71" spans="17:26" ht="13.2">
      <c r="Q71" s="362"/>
      <c r="R71" s="332"/>
      <c r="S71" s="332"/>
      <c r="T71" s="332"/>
      <c r="U71" s="332"/>
      <c r="V71" s="332"/>
      <c r="W71" s="332"/>
      <c r="X71" s="332"/>
      <c r="Y71" s="332"/>
      <c r="Z71" s="332"/>
    </row>
    <row r="72" spans="17:26" ht="13.2">
      <c r="Q72" s="362"/>
      <c r="R72" s="332"/>
      <c r="S72" s="332"/>
      <c r="T72" s="332"/>
      <c r="U72" s="332"/>
      <c r="V72" s="332"/>
      <c r="W72" s="332"/>
      <c r="X72" s="332"/>
      <c r="Y72" s="332"/>
      <c r="Z72" s="332"/>
    </row>
    <row r="73" spans="17:26" ht="13.2">
      <c r="Q73" s="362"/>
      <c r="R73" s="332"/>
      <c r="S73" s="332"/>
      <c r="T73" s="332"/>
      <c r="U73" s="332"/>
      <c r="V73" s="332"/>
      <c r="W73" s="332"/>
      <c r="X73" s="332"/>
      <c r="Y73" s="332"/>
      <c r="Z73" s="332"/>
    </row>
    <row r="74" spans="17:26" ht="13.2">
      <c r="Q74" s="362"/>
      <c r="R74" s="332"/>
      <c r="S74" s="332"/>
      <c r="T74" s="332"/>
      <c r="U74" s="332"/>
      <c r="V74" s="332"/>
      <c r="W74" s="332"/>
      <c r="X74" s="332"/>
      <c r="Y74" s="332"/>
      <c r="Z74" s="332"/>
    </row>
    <row r="75" spans="17:26" ht="13.2">
      <c r="Q75" s="362"/>
      <c r="R75" s="332"/>
      <c r="S75" s="332"/>
      <c r="T75" s="332"/>
      <c r="U75" s="332"/>
      <c r="V75" s="332"/>
      <c r="W75" s="332"/>
      <c r="X75" s="332"/>
      <c r="Y75" s="332"/>
      <c r="Z75" s="332"/>
    </row>
    <row r="76" spans="17:26" ht="13.2">
      <c r="Q76" s="362"/>
      <c r="R76" s="332"/>
      <c r="S76" s="332"/>
      <c r="T76" s="332"/>
      <c r="U76" s="332"/>
      <c r="V76" s="332"/>
      <c r="W76" s="332"/>
      <c r="X76" s="332"/>
      <c r="Y76" s="332"/>
      <c r="Z76" s="332"/>
    </row>
    <row r="77" spans="17:26" ht="13.2">
      <c r="Q77" s="362"/>
      <c r="R77" s="332"/>
      <c r="S77" s="332"/>
      <c r="T77" s="332"/>
      <c r="U77" s="332"/>
      <c r="V77" s="332"/>
      <c r="W77" s="332"/>
      <c r="X77" s="332"/>
      <c r="Y77" s="332"/>
      <c r="Z77" s="332"/>
    </row>
    <row r="78" spans="17:26" ht="13.2">
      <c r="Q78" s="362"/>
      <c r="R78" s="332"/>
      <c r="S78" s="332"/>
      <c r="T78" s="332"/>
      <c r="U78" s="332"/>
      <c r="V78" s="332"/>
      <c r="W78" s="332"/>
      <c r="X78" s="332"/>
      <c r="Y78" s="332"/>
      <c r="Z78" s="332"/>
    </row>
    <row r="79" spans="17:26" ht="13.2">
      <c r="Q79" s="362"/>
      <c r="R79" s="332"/>
      <c r="S79" s="332"/>
      <c r="T79" s="332"/>
      <c r="U79" s="332"/>
      <c r="V79" s="332"/>
      <c r="W79" s="332"/>
      <c r="X79" s="332"/>
      <c r="Y79" s="332"/>
      <c r="Z79" s="332"/>
    </row>
    <row r="80" spans="17:26" ht="13.2">
      <c r="Q80" s="362"/>
      <c r="R80" s="332"/>
      <c r="S80" s="332"/>
      <c r="T80" s="332"/>
      <c r="U80" s="332"/>
      <c r="V80" s="332"/>
      <c r="W80" s="332"/>
      <c r="X80" s="332"/>
      <c r="Y80" s="332"/>
      <c r="Z80" s="332"/>
    </row>
    <row r="81" spans="17:26" ht="13.2">
      <c r="Q81" s="362"/>
      <c r="R81" s="332"/>
      <c r="S81" s="332"/>
      <c r="T81" s="332"/>
      <c r="U81" s="332"/>
      <c r="V81" s="332"/>
      <c r="W81" s="332"/>
      <c r="X81" s="332"/>
      <c r="Y81" s="332"/>
      <c r="Z81" s="332"/>
    </row>
    <row r="82" spans="17:26" ht="13.2">
      <c r="Q82" s="362"/>
      <c r="R82" s="332"/>
      <c r="S82" s="332"/>
      <c r="T82" s="332"/>
      <c r="U82" s="332"/>
      <c r="V82" s="332"/>
      <c r="W82" s="332"/>
      <c r="X82" s="332"/>
      <c r="Y82" s="332"/>
      <c r="Z82" s="332"/>
    </row>
    <row r="83" spans="17:26" ht="13.2">
      <c r="Q83" s="362"/>
      <c r="R83" s="332"/>
      <c r="S83" s="332"/>
      <c r="T83" s="332"/>
      <c r="U83" s="332"/>
      <c r="V83" s="332"/>
      <c r="W83" s="332"/>
      <c r="X83" s="332"/>
      <c r="Y83" s="332"/>
      <c r="Z83" s="332"/>
    </row>
    <row r="84" spans="17:26" ht="13.2">
      <c r="Q84" s="362"/>
      <c r="R84" s="332"/>
      <c r="S84" s="332"/>
      <c r="T84" s="332"/>
      <c r="U84" s="332"/>
      <c r="V84" s="332"/>
      <c r="W84" s="332"/>
      <c r="X84" s="332"/>
      <c r="Y84" s="332"/>
      <c r="Z84" s="332"/>
    </row>
    <row r="85" spans="17:26" ht="13.2">
      <c r="Q85" s="362"/>
      <c r="R85" s="332"/>
      <c r="S85" s="332"/>
      <c r="T85" s="332"/>
      <c r="U85" s="332"/>
      <c r="V85" s="332"/>
      <c r="W85" s="332"/>
      <c r="X85" s="332"/>
      <c r="Y85" s="332"/>
      <c r="Z85" s="332"/>
    </row>
    <row r="86" spans="17:26" ht="13.2">
      <c r="Q86" s="362"/>
      <c r="R86" s="332"/>
      <c r="S86" s="332"/>
      <c r="T86" s="332"/>
      <c r="U86" s="332"/>
      <c r="V86" s="332"/>
      <c r="W86" s="332"/>
      <c r="X86" s="332"/>
      <c r="Y86" s="332"/>
      <c r="Z86" s="332"/>
    </row>
    <row r="87" spans="17:26" ht="13.2">
      <c r="Q87" s="362"/>
      <c r="R87" s="332"/>
      <c r="S87" s="332"/>
      <c r="T87" s="332"/>
      <c r="U87" s="332"/>
      <c r="V87" s="332"/>
      <c r="W87" s="332"/>
      <c r="X87" s="332"/>
      <c r="Y87" s="332"/>
      <c r="Z87" s="332"/>
    </row>
    <row r="88" spans="17:26" ht="13.2">
      <c r="Q88" s="362"/>
      <c r="R88" s="332"/>
      <c r="S88" s="332"/>
      <c r="T88" s="332"/>
      <c r="U88" s="332"/>
      <c r="V88" s="332"/>
      <c r="W88" s="332"/>
      <c r="X88" s="332"/>
      <c r="Y88" s="332"/>
      <c r="Z88" s="332"/>
    </row>
    <row r="89" spans="17:26" ht="13.2">
      <c r="Q89" s="362"/>
      <c r="R89" s="332"/>
      <c r="S89" s="332"/>
      <c r="T89" s="332"/>
      <c r="U89" s="332"/>
      <c r="V89" s="332"/>
      <c r="W89" s="332"/>
      <c r="X89" s="332"/>
      <c r="Y89" s="332"/>
      <c r="Z89" s="332"/>
    </row>
    <row r="90" spans="17:26" ht="13.2">
      <c r="Q90" s="362"/>
      <c r="R90" s="332"/>
      <c r="S90" s="332"/>
      <c r="T90" s="332"/>
      <c r="U90" s="332"/>
      <c r="V90" s="332"/>
      <c r="W90" s="332"/>
      <c r="X90" s="332"/>
      <c r="Y90" s="332"/>
      <c r="Z90" s="332"/>
    </row>
    <row r="91" spans="17:26" ht="13.2">
      <c r="Q91" s="362"/>
      <c r="R91" s="332"/>
      <c r="S91" s="332"/>
      <c r="T91" s="332"/>
      <c r="U91" s="332"/>
      <c r="V91" s="332"/>
      <c r="W91" s="332"/>
      <c r="X91" s="332"/>
      <c r="Y91" s="332"/>
      <c r="Z91" s="332"/>
    </row>
    <row r="92" spans="17:26" ht="13.2">
      <c r="Q92" s="362"/>
      <c r="R92" s="332"/>
      <c r="S92" s="332"/>
      <c r="T92" s="332"/>
      <c r="U92" s="332"/>
      <c r="V92" s="332"/>
      <c r="W92" s="332"/>
      <c r="X92" s="332"/>
      <c r="Y92" s="332"/>
      <c r="Z92" s="332"/>
    </row>
    <row r="93" spans="17:26" ht="13.2">
      <c r="Q93" s="362"/>
      <c r="R93" s="332"/>
      <c r="S93" s="332"/>
      <c r="T93" s="332"/>
      <c r="U93" s="332"/>
      <c r="V93" s="332"/>
      <c r="W93" s="332"/>
      <c r="X93" s="332"/>
      <c r="Y93" s="332"/>
      <c r="Z93" s="332"/>
    </row>
    <row r="94" spans="17:26" ht="13.2">
      <c r="Q94" s="362"/>
      <c r="R94" s="332"/>
      <c r="S94" s="332"/>
      <c r="T94" s="332"/>
      <c r="U94" s="332"/>
      <c r="V94" s="332"/>
      <c r="W94" s="332"/>
      <c r="X94" s="332"/>
      <c r="Y94" s="332"/>
      <c r="Z94" s="332"/>
    </row>
    <row r="95" spans="17:26" ht="13.2">
      <c r="Q95" s="362"/>
      <c r="R95" s="332"/>
      <c r="S95" s="332"/>
      <c r="T95" s="332"/>
      <c r="U95" s="332"/>
      <c r="V95" s="332"/>
      <c r="W95" s="332"/>
      <c r="X95" s="332"/>
      <c r="Y95" s="332"/>
      <c r="Z95" s="332"/>
    </row>
    <row r="96" spans="17:26" ht="13.2">
      <c r="Q96" s="362"/>
      <c r="R96" s="332"/>
      <c r="S96" s="332"/>
      <c r="T96" s="332"/>
      <c r="U96" s="332"/>
      <c r="V96" s="332"/>
      <c r="W96" s="332"/>
      <c r="X96" s="332"/>
      <c r="Y96" s="332"/>
      <c r="Z96" s="332"/>
    </row>
    <row r="97" spans="17:26" ht="13.2">
      <c r="Q97" s="362"/>
      <c r="R97" s="332"/>
      <c r="S97" s="332"/>
      <c r="T97" s="332"/>
      <c r="U97" s="332"/>
      <c r="V97" s="332"/>
      <c r="W97" s="332"/>
      <c r="X97" s="332"/>
      <c r="Y97" s="332"/>
      <c r="Z97" s="332"/>
    </row>
    <row r="98" spans="17:26" ht="13.2">
      <c r="Q98" s="362"/>
      <c r="R98" s="332"/>
      <c r="S98" s="332"/>
      <c r="T98" s="332"/>
      <c r="U98" s="332"/>
      <c r="V98" s="332"/>
      <c r="W98" s="332"/>
      <c r="X98" s="332"/>
      <c r="Y98" s="332"/>
      <c r="Z98" s="332"/>
    </row>
    <row r="99" spans="17:26" ht="13.2">
      <c r="Q99" s="362"/>
      <c r="R99" s="332"/>
      <c r="S99" s="332"/>
      <c r="T99" s="332"/>
      <c r="U99" s="332"/>
      <c r="V99" s="332"/>
      <c r="W99" s="332"/>
      <c r="X99" s="332"/>
      <c r="Y99" s="332"/>
      <c r="Z99" s="332"/>
    </row>
    <row r="100" spans="17:26" ht="13.2">
      <c r="Q100" s="362"/>
      <c r="R100" s="332"/>
      <c r="S100" s="332"/>
      <c r="T100" s="332"/>
      <c r="U100" s="332"/>
      <c r="V100" s="332"/>
      <c r="W100" s="332"/>
      <c r="X100" s="332"/>
      <c r="Y100" s="332"/>
      <c r="Z100" s="332"/>
    </row>
    <row r="101" spans="17:26" ht="13.2">
      <c r="Q101" s="362"/>
      <c r="R101" s="332"/>
      <c r="S101" s="332"/>
      <c r="T101" s="332"/>
      <c r="U101" s="332"/>
      <c r="V101" s="332"/>
      <c r="W101" s="332"/>
      <c r="X101" s="332"/>
      <c r="Y101" s="332"/>
      <c r="Z101" s="332"/>
    </row>
    <row r="102" spans="17:26" ht="13.2">
      <c r="Q102" s="362"/>
      <c r="R102" s="332"/>
      <c r="S102" s="332"/>
      <c r="T102" s="332"/>
      <c r="U102" s="332"/>
      <c r="V102" s="332"/>
      <c r="W102" s="332"/>
      <c r="X102" s="332"/>
      <c r="Y102" s="332"/>
      <c r="Z102" s="332"/>
    </row>
    <row r="103" spans="17:26" ht="13.2">
      <c r="Q103" s="362"/>
      <c r="R103" s="332"/>
      <c r="S103" s="332"/>
      <c r="T103" s="332"/>
      <c r="U103" s="332"/>
      <c r="V103" s="332"/>
      <c r="W103" s="332"/>
      <c r="X103" s="332"/>
      <c r="Y103" s="332"/>
      <c r="Z103" s="332"/>
    </row>
    <row r="104" spans="17:26" ht="13.2">
      <c r="Q104" s="362"/>
      <c r="R104" s="332"/>
      <c r="S104" s="332"/>
      <c r="T104" s="332"/>
      <c r="U104" s="332"/>
      <c r="V104" s="332"/>
      <c r="W104" s="332"/>
      <c r="X104" s="332"/>
      <c r="Y104" s="332"/>
      <c r="Z104" s="332"/>
    </row>
    <row r="105" spans="17:26" ht="13.2">
      <c r="Q105" s="362"/>
      <c r="R105" s="332"/>
      <c r="S105" s="332"/>
      <c r="T105" s="332"/>
      <c r="U105" s="332"/>
      <c r="V105" s="332"/>
      <c r="W105" s="332"/>
      <c r="X105" s="332"/>
      <c r="Y105" s="332"/>
      <c r="Z105" s="332"/>
    </row>
    <row r="106" spans="17:26" ht="13.2">
      <c r="Q106" s="362"/>
      <c r="R106" s="332"/>
      <c r="S106" s="332"/>
      <c r="T106" s="332"/>
      <c r="U106" s="332"/>
      <c r="V106" s="332"/>
      <c r="W106" s="332"/>
      <c r="X106" s="332"/>
      <c r="Y106" s="332"/>
      <c r="Z106" s="332"/>
    </row>
    <row r="107" spans="17:26" ht="13.2">
      <c r="Q107" s="362"/>
      <c r="R107" s="332"/>
      <c r="S107" s="332"/>
      <c r="T107" s="332"/>
      <c r="U107" s="332"/>
      <c r="V107" s="332"/>
      <c r="W107" s="332"/>
      <c r="X107" s="332"/>
      <c r="Y107" s="332"/>
      <c r="Z107" s="332"/>
    </row>
    <row r="108" spans="17:26" ht="13.2">
      <c r="Q108" s="362"/>
      <c r="R108" s="332"/>
      <c r="S108" s="332"/>
      <c r="T108" s="332"/>
      <c r="U108" s="332"/>
      <c r="V108" s="332"/>
      <c r="W108" s="332"/>
      <c r="X108" s="332"/>
      <c r="Y108" s="332"/>
      <c r="Z108" s="332"/>
    </row>
    <row r="109" spans="17:26" ht="13.2">
      <c r="Q109" s="362"/>
      <c r="R109" s="332"/>
      <c r="S109" s="332"/>
      <c r="T109" s="332"/>
      <c r="U109" s="332"/>
      <c r="V109" s="332"/>
      <c r="W109" s="332"/>
      <c r="X109" s="332"/>
      <c r="Y109" s="332"/>
      <c r="Z109" s="332"/>
    </row>
    <row r="110" spans="17:26" ht="13.2">
      <c r="Q110" s="362"/>
      <c r="R110" s="332"/>
      <c r="S110" s="332"/>
      <c r="T110" s="332"/>
      <c r="U110" s="332"/>
      <c r="V110" s="332"/>
      <c r="W110" s="332"/>
      <c r="X110" s="332"/>
      <c r="Y110" s="332"/>
      <c r="Z110" s="332"/>
    </row>
    <row r="111" spans="17:26" ht="13.2">
      <c r="Q111" s="362"/>
      <c r="R111" s="332"/>
      <c r="S111" s="332"/>
      <c r="T111" s="332"/>
      <c r="U111" s="332"/>
      <c r="V111" s="332"/>
      <c r="W111" s="332"/>
      <c r="X111" s="332"/>
      <c r="Y111" s="332"/>
      <c r="Z111" s="332"/>
    </row>
    <row r="112" spans="17:26" ht="13.2">
      <c r="Q112" s="362"/>
      <c r="R112" s="332"/>
      <c r="S112" s="332"/>
      <c r="T112" s="332"/>
      <c r="U112" s="332"/>
      <c r="V112" s="332"/>
      <c r="W112" s="332"/>
      <c r="X112" s="332"/>
      <c r="Y112" s="332"/>
      <c r="Z112" s="332"/>
    </row>
    <row r="113" spans="17:26" ht="13.2">
      <c r="Q113" s="362"/>
      <c r="R113" s="332"/>
      <c r="S113" s="332"/>
      <c r="T113" s="332"/>
      <c r="U113" s="332"/>
      <c r="V113" s="332"/>
      <c r="W113" s="332"/>
      <c r="X113" s="332"/>
      <c r="Y113" s="332"/>
      <c r="Z113" s="332"/>
    </row>
    <row r="114" spans="17:26" ht="13.2">
      <c r="Q114" s="362"/>
      <c r="R114" s="332"/>
      <c r="S114" s="332"/>
      <c r="T114" s="332"/>
      <c r="U114" s="332"/>
      <c r="V114" s="332"/>
      <c r="W114" s="332"/>
      <c r="X114" s="332"/>
      <c r="Y114" s="332"/>
      <c r="Z114" s="332"/>
    </row>
    <row r="115" spans="17:26" ht="13.2">
      <c r="Q115" s="362"/>
      <c r="R115" s="332"/>
      <c r="S115" s="332"/>
      <c r="T115" s="332"/>
      <c r="U115" s="332"/>
      <c r="V115" s="332"/>
      <c r="W115" s="332"/>
      <c r="X115" s="332"/>
      <c r="Y115" s="332"/>
      <c r="Z115" s="332"/>
    </row>
    <row r="116" spans="17:26" ht="13.2">
      <c r="Q116" s="362"/>
      <c r="R116" s="332"/>
      <c r="S116" s="332"/>
      <c r="T116" s="332"/>
      <c r="U116" s="332"/>
      <c r="V116" s="332"/>
      <c r="W116" s="332"/>
      <c r="X116" s="332"/>
      <c r="Y116" s="332"/>
      <c r="Z116" s="332"/>
    </row>
    <row r="117" spans="17:26" ht="13.2">
      <c r="Q117" s="362"/>
      <c r="R117" s="332"/>
      <c r="S117" s="332"/>
      <c r="T117" s="332"/>
      <c r="U117" s="332"/>
      <c r="V117" s="332"/>
      <c r="W117" s="332"/>
      <c r="X117" s="332"/>
      <c r="Y117" s="332"/>
      <c r="Z117" s="332"/>
    </row>
    <row r="118" spans="17:26" ht="13.2">
      <c r="Q118" s="362"/>
      <c r="R118" s="332"/>
      <c r="S118" s="332"/>
      <c r="T118" s="332"/>
      <c r="U118" s="332"/>
      <c r="V118" s="332"/>
      <c r="W118" s="332"/>
      <c r="X118" s="332"/>
      <c r="Y118" s="332"/>
      <c r="Z118" s="332"/>
    </row>
    <row r="119" spans="17:26" ht="13.2">
      <c r="Q119" s="362"/>
      <c r="R119" s="332"/>
      <c r="S119" s="332"/>
      <c r="T119" s="332"/>
      <c r="U119" s="332"/>
      <c r="V119" s="332"/>
      <c r="W119" s="332"/>
      <c r="X119" s="332"/>
      <c r="Y119" s="332"/>
      <c r="Z119" s="332"/>
    </row>
    <row r="120" spans="17:26" ht="13.2">
      <c r="Q120" s="362"/>
      <c r="R120" s="332"/>
      <c r="S120" s="332"/>
      <c r="T120" s="332"/>
      <c r="U120" s="332"/>
      <c r="V120" s="332"/>
      <c r="W120" s="332"/>
      <c r="X120" s="332"/>
      <c r="Y120" s="332"/>
      <c r="Z120" s="332"/>
    </row>
    <row r="121" spans="17:26" ht="13.2">
      <c r="Q121" s="362"/>
      <c r="R121" s="332"/>
      <c r="S121" s="332"/>
      <c r="T121" s="332"/>
      <c r="U121" s="332"/>
      <c r="V121" s="332"/>
      <c r="W121" s="332"/>
      <c r="X121" s="332"/>
      <c r="Y121" s="332"/>
      <c r="Z121" s="332"/>
    </row>
    <row r="122" spans="17:26" ht="13.2">
      <c r="Q122" s="362"/>
      <c r="R122" s="332"/>
      <c r="S122" s="332"/>
      <c r="T122" s="332"/>
      <c r="U122" s="332"/>
      <c r="V122" s="332"/>
      <c r="W122" s="332"/>
      <c r="X122" s="332"/>
      <c r="Y122" s="332"/>
      <c r="Z122" s="332"/>
    </row>
    <row r="123" spans="17:26" ht="13.2">
      <c r="Q123" s="362"/>
      <c r="R123" s="332"/>
      <c r="S123" s="332"/>
      <c r="T123" s="332"/>
      <c r="U123" s="332"/>
      <c r="V123" s="332"/>
      <c r="W123" s="332"/>
      <c r="X123" s="332"/>
      <c r="Y123" s="332"/>
      <c r="Z123" s="332"/>
    </row>
    <row r="124" spans="17:26" ht="13.2">
      <c r="Q124" s="362"/>
      <c r="R124" s="332"/>
      <c r="S124" s="332"/>
      <c r="T124" s="332"/>
      <c r="U124" s="332"/>
      <c r="V124" s="332"/>
      <c r="W124" s="332"/>
      <c r="X124" s="332"/>
      <c r="Y124" s="332"/>
      <c r="Z124" s="332"/>
    </row>
    <row r="125" spans="17:26" ht="13.2">
      <c r="Q125" s="362"/>
      <c r="R125" s="332"/>
      <c r="S125" s="332"/>
      <c r="T125" s="332"/>
      <c r="U125" s="332"/>
      <c r="V125" s="332"/>
      <c r="W125" s="332"/>
      <c r="X125" s="332"/>
      <c r="Y125" s="332"/>
      <c r="Z125" s="332"/>
    </row>
    <row r="126" spans="17:26" ht="13.2">
      <c r="Q126" s="362"/>
      <c r="R126" s="332"/>
      <c r="S126" s="332"/>
      <c r="T126" s="332"/>
      <c r="U126" s="332"/>
      <c r="V126" s="332"/>
      <c r="W126" s="332"/>
      <c r="X126" s="332"/>
      <c r="Y126" s="332"/>
      <c r="Z126" s="332"/>
    </row>
    <row r="127" spans="17:26" ht="13.2">
      <c r="Q127" s="362"/>
      <c r="R127" s="332"/>
      <c r="S127" s="332"/>
      <c r="T127" s="332"/>
      <c r="U127" s="332"/>
      <c r="V127" s="332"/>
      <c r="W127" s="332"/>
      <c r="X127" s="332"/>
      <c r="Y127" s="332"/>
      <c r="Z127" s="332"/>
    </row>
    <row r="128" spans="17:26" ht="13.2">
      <c r="Q128" s="362"/>
      <c r="R128" s="332"/>
      <c r="S128" s="332"/>
      <c r="T128" s="332"/>
      <c r="U128" s="332"/>
      <c r="V128" s="332"/>
      <c r="W128" s="332"/>
      <c r="X128" s="332"/>
      <c r="Y128" s="332"/>
      <c r="Z128" s="332"/>
    </row>
    <row r="129" spans="17:26" ht="13.2">
      <c r="Q129" s="362"/>
      <c r="R129" s="332"/>
      <c r="S129" s="332"/>
      <c r="T129" s="332"/>
      <c r="U129" s="332"/>
      <c r="V129" s="332"/>
      <c r="W129" s="332"/>
      <c r="X129" s="332"/>
      <c r="Y129" s="332"/>
      <c r="Z129" s="332"/>
    </row>
    <row r="130" spans="17:26" ht="13.2">
      <c r="Q130" s="362"/>
      <c r="R130" s="332"/>
      <c r="S130" s="332"/>
      <c r="T130" s="332"/>
      <c r="U130" s="332"/>
      <c r="V130" s="332"/>
      <c r="W130" s="332"/>
      <c r="X130" s="332"/>
      <c r="Y130" s="332"/>
      <c r="Z130" s="332"/>
    </row>
    <row r="131" spans="17:26" ht="13.2">
      <c r="Q131" s="362"/>
      <c r="R131" s="332"/>
      <c r="S131" s="332"/>
      <c r="T131" s="332"/>
      <c r="U131" s="332"/>
      <c r="V131" s="332"/>
      <c r="W131" s="332"/>
      <c r="X131" s="332"/>
      <c r="Y131" s="332"/>
      <c r="Z131" s="332"/>
    </row>
    <row r="132" spans="17:26" ht="13.2">
      <c r="Q132" s="362"/>
      <c r="R132" s="332"/>
      <c r="S132" s="332"/>
      <c r="T132" s="332"/>
      <c r="U132" s="332"/>
      <c r="V132" s="332"/>
      <c r="W132" s="332"/>
      <c r="X132" s="332"/>
      <c r="Y132" s="332"/>
      <c r="Z132" s="332"/>
    </row>
    <row r="133" spans="17:26" ht="13.2">
      <c r="Q133" s="362"/>
      <c r="R133" s="332"/>
      <c r="S133" s="332"/>
      <c r="T133" s="332"/>
      <c r="U133" s="332"/>
      <c r="V133" s="332"/>
      <c r="W133" s="332"/>
      <c r="X133" s="332"/>
      <c r="Y133" s="332"/>
      <c r="Z133" s="332"/>
    </row>
    <row r="134" spans="17:26" ht="13.2">
      <c r="Q134" s="362"/>
      <c r="R134" s="332"/>
      <c r="S134" s="332"/>
      <c r="T134" s="332"/>
      <c r="U134" s="332"/>
      <c r="V134" s="332"/>
      <c r="W134" s="332"/>
      <c r="X134" s="332"/>
      <c r="Y134" s="332"/>
      <c r="Z134" s="332"/>
    </row>
    <row r="135" spans="17:26" ht="13.2">
      <c r="Q135" s="362"/>
      <c r="R135" s="332"/>
      <c r="S135" s="332"/>
      <c r="T135" s="332"/>
      <c r="U135" s="332"/>
      <c r="V135" s="332"/>
      <c r="W135" s="332"/>
      <c r="X135" s="332"/>
      <c r="Y135" s="332"/>
      <c r="Z135" s="332"/>
    </row>
    <row r="136" spans="17:26" ht="13.2">
      <c r="Q136" s="362"/>
      <c r="R136" s="332"/>
      <c r="S136" s="332"/>
      <c r="T136" s="332"/>
      <c r="U136" s="332"/>
      <c r="V136" s="332"/>
      <c r="W136" s="332"/>
      <c r="X136" s="332"/>
      <c r="Y136" s="332"/>
      <c r="Z136" s="332"/>
    </row>
    <row r="137" spans="17:26" ht="13.2">
      <c r="Q137" s="362"/>
      <c r="R137" s="332"/>
      <c r="S137" s="332"/>
      <c r="T137" s="332"/>
      <c r="U137" s="332"/>
      <c r="V137" s="332"/>
      <c r="W137" s="332"/>
      <c r="X137" s="332"/>
      <c r="Y137" s="332"/>
      <c r="Z137" s="332"/>
    </row>
    <row r="138" spans="17:26" ht="13.2">
      <c r="Q138" s="362"/>
      <c r="R138" s="332"/>
      <c r="S138" s="332"/>
      <c r="T138" s="332"/>
      <c r="U138" s="332"/>
      <c r="V138" s="332"/>
      <c r="W138" s="332"/>
      <c r="X138" s="332"/>
      <c r="Y138" s="332"/>
      <c r="Z138" s="332"/>
    </row>
    <row r="139" spans="17:26" ht="13.2">
      <c r="Q139" s="362"/>
      <c r="R139" s="332"/>
      <c r="S139" s="332"/>
      <c r="T139" s="332"/>
      <c r="U139" s="332"/>
      <c r="V139" s="332"/>
      <c r="W139" s="332"/>
      <c r="X139" s="332"/>
      <c r="Y139" s="332"/>
      <c r="Z139" s="332"/>
    </row>
    <row r="140" spans="17:26" ht="13.2">
      <c r="Q140" s="362"/>
      <c r="R140" s="332"/>
      <c r="S140" s="332"/>
      <c r="T140" s="332"/>
      <c r="U140" s="332"/>
      <c r="V140" s="332"/>
      <c r="W140" s="332"/>
      <c r="X140" s="332"/>
      <c r="Y140" s="332"/>
      <c r="Z140" s="332"/>
    </row>
    <row r="141" spans="17:26" ht="13.2">
      <c r="Q141" s="362"/>
      <c r="R141" s="332"/>
      <c r="S141" s="332"/>
      <c r="T141" s="332"/>
      <c r="U141" s="332"/>
      <c r="V141" s="332"/>
      <c r="W141" s="332"/>
      <c r="X141" s="332"/>
      <c r="Y141" s="332"/>
      <c r="Z141" s="332"/>
    </row>
    <row r="142" spans="17:26" ht="13.2">
      <c r="Q142" s="362"/>
      <c r="R142" s="332"/>
      <c r="S142" s="332"/>
      <c r="T142" s="332"/>
      <c r="U142" s="332"/>
      <c r="V142" s="332"/>
      <c r="W142" s="332"/>
      <c r="X142" s="332"/>
      <c r="Y142" s="332"/>
      <c r="Z142" s="332"/>
    </row>
    <row r="143" spans="17:26" ht="13.2">
      <c r="Q143" s="362"/>
      <c r="R143" s="332"/>
      <c r="S143" s="332"/>
      <c r="T143" s="332"/>
      <c r="U143" s="332"/>
      <c r="V143" s="332"/>
      <c r="W143" s="332"/>
      <c r="X143" s="332"/>
      <c r="Y143" s="332"/>
      <c r="Z143" s="332"/>
    </row>
    <row r="144" spans="17:26" ht="13.2">
      <c r="Q144" s="362"/>
      <c r="R144" s="332"/>
      <c r="S144" s="332"/>
      <c r="T144" s="332"/>
      <c r="U144" s="332"/>
      <c r="V144" s="332"/>
      <c r="W144" s="332"/>
      <c r="X144" s="332"/>
      <c r="Y144" s="332"/>
      <c r="Z144" s="332"/>
    </row>
    <row r="145" spans="17:26" ht="13.2">
      <c r="Q145" s="362"/>
      <c r="R145" s="332"/>
      <c r="S145" s="332"/>
      <c r="T145" s="332"/>
      <c r="U145" s="332"/>
      <c r="V145" s="332"/>
      <c r="W145" s="332"/>
      <c r="X145" s="332"/>
      <c r="Y145" s="332"/>
      <c r="Z145" s="332"/>
    </row>
    <row r="146" spans="17:26" ht="13.2">
      <c r="Q146" s="362"/>
      <c r="R146" s="332"/>
      <c r="S146" s="332"/>
      <c r="T146" s="332"/>
      <c r="U146" s="332"/>
      <c r="V146" s="332"/>
      <c r="W146" s="332"/>
      <c r="X146" s="332"/>
      <c r="Y146" s="332"/>
      <c r="Z146" s="332"/>
    </row>
    <row r="147" spans="17:26" ht="13.2">
      <c r="Q147" s="362"/>
      <c r="R147" s="332"/>
      <c r="S147" s="332"/>
      <c r="T147" s="332"/>
      <c r="U147" s="332"/>
      <c r="V147" s="332"/>
      <c r="W147" s="332"/>
      <c r="X147" s="332"/>
      <c r="Y147" s="332"/>
      <c r="Z147" s="332"/>
    </row>
    <row r="148" spans="17:26" ht="13.2">
      <c r="Q148" s="362"/>
      <c r="R148" s="332"/>
      <c r="S148" s="332"/>
      <c r="T148" s="332"/>
      <c r="U148" s="332"/>
      <c r="V148" s="332"/>
      <c r="W148" s="332"/>
      <c r="X148" s="332"/>
      <c r="Y148" s="332"/>
      <c r="Z148" s="332"/>
    </row>
    <row r="149" spans="17:26" ht="13.2">
      <c r="Q149" s="362"/>
      <c r="R149" s="332"/>
      <c r="S149" s="332"/>
      <c r="T149" s="332"/>
      <c r="U149" s="332"/>
      <c r="V149" s="332"/>
      <c r="W149" s="332"/>
      <c r="X149" s="332"/>
      <c r="Y149" s="332"/>
      <c r="Z149" s="332"/>
    </row>
    <row r="150" spans="17:26" ht="13.2">
      <c r="Q150" s="362"/>
      <c r="R150" s="332"/>
      <c r="S150" s="332"/>
      <c r="T150" s="332"/>
      <c r="U150" s="332"/>
      <c r="V150" s="332"/>
      <c r="W150" s="332"/>
      <c r="X150" s="332"/>
      <c r="Y150" s="332"/>
      <c r="Z150" s="332"/>
    </row>
    <row r="151" spans="17:26" ht="13.2">
      <c r="Q151" s="362"/>
      <c r="R151" s="332"/>
      <c r="S151" s="332"/>
      <c r="T151" s="332"/>
      <c r="U151" s="332"/>
      <c r="V151" s="332"/>
      <c r="W151" s="332"/>
      <c r="X151" s="332"/>
      <c r="Y151" s="332"/>
      <c r="Z151" s="332"/>
    </row>
    <row r="152" spans="17:26" ht="13.2">
      <c r="Q152" s="362"/>
      <c r="R152" s="332"/>
      <c r="S152" s="332"/>
      <c r="T152" s="332"/>
      <c r="U152" s="332"/>
      <c r="V152" s="332"/>
      <c r="W152" s="332"/>
      <c r="X152" s="332"/>
      <c r="Y152" s="332"/>
      <c r="Z152" s="332"/>
    </row>
    <row r="153" spans="17:26" ht="13.2">
      <c r="Q153" s="362"/>
      <c r="R153" s="332"/>
      <c r="S153" s="332"/>
      <c r="T153" s="332"/>
      <c r="U153" s="332"/>
      <c r="V153" s="332"/>
      <c r="W153" s="332"/>
      <c r="X153" s="332"/>
      <c r="Y153" s="332"/>
      <c r="Z153" s="332"/>
    </row>
    <row r="154" spans="17:26" ht="13.2">
      <c r="Q154" s="362"/>
      <c r="R154" s="332"/>
      <c r="S154" s="332"/>
      <c r="T154" s="332"/>
      <c r="U154" s="332"/>
      <c r="V154" s="332"/>
      <c r="W154" s="332"/>
      <c r="X154" s="332"/>
      <c r="Y154" s="332"/>
      <c r="Z154" s="332"/>
    </row>
    <row r="155" spans="17:26" ht="13.2">
      <c r="Q155" s="362"/>
      <c r="R155" s="332"/>
      <c r="S155" s="332"/>
      <c r="T155" s="332"/>
      <c r="U155" s="332"/>
      <c r="V155" s="332"/>
      <c r="W155" s="332"/>
      <c r="X155" s="332"/>
      <c r="Y155" s="332"/>
      <c r="Z155" s="332"/>
    </row>
    <row r="156" spans="17:26" ht="13.2">
      <c r="Q156" s="362"/>
      <c r="R156" s="332"/>
      <c r="S156" s="332"/>
      <c r="T156" s="332"/>
      <c r="U156" s="332"/>
      <c r="V156" s="332"/>
      <c r="W156" s="332"/>
      <c r="X156" s="332"/>
      <c r="Y156" s="332"/>
      <c r="Z156" s="332"/>
    </row>
    <row r="157" spans="17:26" ht="13.2">
      <c r="Q157" s="362"/>
      <c r="R157" s="332"/>
      <c r="S157" s="332"/>
      <c r="T157" s="332"/>
      <c r="U157" s="332"/>
      <c r="V157" s="332"/>
      <c r="W157" s="332"/>
      <c r="X157" s="332"/>
      <c r="Y157" s="332"/>
      <c r="Z157" s="332"/>
    </row>
    <row r="158" spans="17:26" ht="13.2">
      <c r="Q158" s="362"/>
      <c r="R158" s="332"/>
      <c r="S158" s="332"/>
      <c r="T158" s="332"/>
      <c r="U158" s="332"/>
      <c r="V158" s="332"/>
      <c r="W158" s="332"/>
      <c r="X158" s="332"/>
      <c r="Y158" s="332"/>
      <c r="Z158" s="332"/>
    </row>
    <row r="159" spans="17:26" ht="13.2">
      <c r="Q159" s="362"/>
      <c r="R159" s="332"/>
      <c r="S159" s="332"/>
      <c r="T159" s="332"/>
      <c r="U159" s="332"/>
      <c r="V159" s="332"/>
      <c r="W159" s="332"/>
      <c r="X159" s="332"/>
      <c r="Y159" s="332"/>
      <c r="Z159" s="332"/>
    </row>
    <row r="160" spans="17:26" ht="13.2">
      <c r="Q160" s="362"/>
      <c r="R160" s="332"/>
      <c r="S160" s="332"/>
      <c r="T160" s="332"/>
      <c r="U160" s="332"/>
      <c r="V160" s="332"/>
      <c r="W160" s="332"/>
      <c r="X160" s="332"/>
      <c r="Y160" s="332"/>
      <c r="Z160" s="332"/>
    </row>
    <row r="161" spans="17:26" ht="13.2">
      <c r="Q161" s="362"/>
      <c r="R161" s="332"/>
      <c r="S161" s="332"/>
      <c r="T161" s="332"/>
      <c r="U161" s="332"/>
      <c r="V161" s="332"/>
      <c r="W161" s="332"/>
      <c r="X161" s="332"/>
      <c r="Y161" s="332"/>
      <c r="Z161" s="332"/>
    </row>
    <row r="162" spans="17:26" ht="13.2">
      <c r="Q162" s="362"/>
      <c r="R162" s="332"/>
      <c r="S162" s="332"/>
      <c r="T162" s="332"/>
      <c r="U162" s="332"/>
      <c r="V162" s="332"/>
      <c r="W162" s="332"/>
      <c r="X162" s="332"/>
      <c r="Y162" s="332"/>
      <c r="Z162" s="332"/>
    </row>
    <row r="163" spans="17:26" ht="13.2">
      <c r="Q163" s="362"/>
      <c r="R163" s="332"/>
      <c r="S163" s="332"/>
      <c r="T163" s="332"/>
      <c r="U163" s="332"/>
      <c r="V163" s="332"/>
      <c r="W163" s="332"/>
      <c r="X163" s="332"/>
      <c r="Y163" s="332"/>
      <c r="Z163" s="332"/>
    </row>
    <row r="164" spans="17:26" ht="13.2">
      <c r="Q164" s="362"/>
      <c r="R164" s="332"/>
      <c r="S164" s="332"/>
      <c r="T164" s="332"/>
      <c r="U164" s="332"/>
      <c r="V164" s="332"/>
      <c r="W164" s="332"/>
      <c r="X164" s="332"/>
      <c r="Y164" s="332"/>
      <c r="Z164" s="332"/>
    </row>
    <row r="165" spans="17:26" ht="13.2">
      <c r="Q165" s="362"/>
      <c r="R165" s="332"/>
      <c r="S165" s="332"/>
      <c r="T165" s="332"/>
      <c r="U165" s="332"/>
      <c r="V165" s="332"/>
      <c r="W165" s="332"/>
      <c r="X165" s="332"/>
      <c r="Y165" s="332"/>
      <c r="Z165" s="332"/>
    </row>
    <row r="166" spans="17:26" ht="13.2">
      <c r="Q166" s="362"/>
      <c r="R166" s="332"/>
      <c r="S166" s="332"/>
      <c r="T166" s="332"/>
      <c r="U166" s="332"/>
      <c r="V166" s="332"/>
      <c r="W166" s="332"/>
      <c r="X166" s="332"/>
      <c r="Y166" s="332"/>
      <c r="Z166" s="332"/>
    </row>
    <row r="167" spans="17:26" ht="13.2">
      <c r="Q167" s="362"/>
      <c r="R167" s="332"/>
      <c r="S167" s="332"/>
      <c r="T167" s="332"/>
      <c r="U167" s="332"/>
      <c r="V167" s="332"/>
      <c r="W167" s="332"/>
      <c r="X167" s="332"/>
      <c r="Y167" s="332"/>
      <c r="Z167" s="332"/>
    </row>
    <row r="168" spans="17:26" ht="13.2">
      <c r="Q168" s="362"/>
      <c r="R168" s="332"/>
      <c r="S168" s="332"/>
      <c r="T168" s="332"/>
      <c r="U168" s="332"/>
      <c r="V168" s="332"/>
      <c r="W168" s="332"/>
      <c r="X168" s="332"/>
      <c r="Y168" s="332"/>
      <c r="Z168" s="332"/>
    </row>
    <row r="169" spans="17:26" ht="13.2">
      <c r="Q169" s="362"/>
      <c r="R169" s="332"/>
      <c r="S169" s="332"/>
      <c r="T169" s="332"/>
      <c r="U169" s="332"/>
      <c r="V169" s="332"/>
      <c r="W169" s="332"/>
      <c r="X169" s="332"/>
      <c r="Y169" s="332"/>
      <c r="Z169" s="332"/>
    </row>
    <row r="170" spans="17:26" ht="13.2">
      <c r="Q170" s="362"/>
      <c r="R170" s="332"/>
      <c r="S170" s="332"/>
      <c r="T170" s="332"/>
      <c r="U170" s="332"/>
      <c r="V170" s="332"/>
      <c r="W170" s="332"/>
      <c r="X170" s="332"/>
      <c r="Y170" s="332"/>
      <c r="Z170" s="332"/>
    </row>
    <row r="171" spans="17:26" ht="13.2">
      <c r="Q171" s="362"/>
      <c r="R171" s="332"/>
      <c r="S171" s="332"/>
      <c r="T171" s="332"/>
      <c r="U171" s="332"/>
      <c r="V171" s="332"/>
      <c r="W171" s="332"/>
      <c r="X171" s="332"/>
      <c r="Y171" s="332"/>
      <c r="Z171" s="332"/>
    </row>
    <row r="172" spans="17:26" ht="13.2">
      <c r="Q172" s="362"/>
      <c r="R172" s="332"/>
      <c r="S172" s="332"/>
      <c r="T172" s="332"/>
      <c r="U172" s="332"/>
      <c r="V172" s="332"/>
      <c r="W172" s="332"/>
      <c r="X172" s="332"/>
      <c r="Y172" s="332"/>
      <c r="Z172" s="332"/>
    </row>
    <row r="173" spans="17:26" ht="13.2">
      <c r="Q173" s="362"/>
      <c r="R173" s="332"/>
      <c r="S173" s="332"/>
      <c r="T173" s="332"/>
      <c r="U173" s="332"/>
      <c r="V173" s="332"/>
      <c r="W173" s="332"/>
      <c r="X173" s="332"/>
      <c r="Y173" s="332"/>
      <c r="Z173" s="332"/>
    </row>
    <row r="174" spans="17:26" ht="13.2">
      <c r="Q174" s="362"/>
      <c r="R174" s="332"/>
      <c r="S174" s="332"/>
      <c r="T174" s="332"/>
      <c r="U174" s="332"/>
      <c r="V174" s="332"/>
      <c r="W174" s="332"/>
      <c r="X174" s="332"/>
      <c r="Y174" s="332"/>
      <c r="Z174" s="332"/>
    </row>
    <row r="175" spans="17:26" ht="13.2">
      <c r="Q175" s="362"/>
      <c r="R175" s="332"/>
      <c r="S175" s="332"/>
      <c r="T175" s="332"/>
      <c r="U175" s="332"/>
      <c r="V175" s="332"/>
      <c r="W175" s="332"/>
      <c r="X175" s="332"/>
      <c r="Y175" s="332"/>
      <c r="Z175" s="332"/>
    </row>
    <row r="176" spans="17:26" ht="13.2">
      <c r="Q176" s="362"/>
      <c r="R176" s="332"/>
      <c r="S176" s="332"/>
      <c r="T176" s="332"/>
      <c r="U176" s="332"/>
      <c r="V176" s="332"/>
      <c r="W176" s="332"/>
      <c r="X176" s="332"/>
      <c r="Y176" s="332"/>
      <c r="Z176" s="332"/>
    </row>
    <row r="177" spans="17:26" ht="13.2">
      <c r="Q177" s="362"/>
      <c r="R177" s="332"/>
      <c r="S177" s="332"/>
      <c r="T177" s="332"/>
      <c r="U177" s="332"/>
      <c r="V177" s="332"/>
      <c r="W177" s="332"/>
      <c r="X177" s="332"/>
      <c r="Y177" s="332"/>
      <c r="Z177" s="332"/>
    </row>
    <row r="178" spans="17:26" ht="13.2">
      <c r="Q178" s="362"/>
      <c r="R178" s="332"/>
      <c r="S178" s="332"/>
      <c r="T178" s="332"/>
      <c r="U178" s="332"/>
      <c r="V178" s="332"/>
      <c r="W178" s="332"/>
      <c r="X178" s="332"/>
      <c r="Y178" s="332"/>
      <c r="Z178" s="332"/>
    </row>
    <row r="179" spans="17:26" ht="13.2">
      <c r="Q179" s="362"/>
      <c r="R179" s="332"/>
      <c r="S179" s="332"/>
      <c r="T179" s="332"/>
      <c r="U179" s="332"/>
      <c r="V179" s="332"/>
      <c r="W179" s="332"/>
      <c r="X179" s="332"/>
      <c r="Y179" s="332"/>
      <c r="Z179" s="332"/>
    </row>
    <row r="180" spans="17:26" ht="13.2">
      <c r="Q180" s="362"/>
      <c r="R180" s="332"/>
      <c r="S180" s="332"/>
      <c r="T180" s="332"/>
      <c r="U180" s="332"/>
      <c r="V180" s="332"/>
      <c r="W180" s="332"/>
      <c r="X180" s="332"/>
      <c r="Y180" s="332"/>
      <c r="Z180" s="332"/>
    </row>
    <row r="181" spans="17:26" ht="13.2">
      <c r="Q181" s="362"/>
      <c r="R181" s="332"/>
      <c r="S181" s="332"/>
      <c r="T181" s="332"/>
      <c r="U181" s="332"/>
      <c r="V181" s="332"/>
      <c r="W181" s="332"/>
      <c r="X181" s="332"/>
      <c r="Y181" s="332"/>
      <c r="Z181" s="332"/>
    </row>
    <row r="182" spans="17:26" ht="13.2">
      <c r="Q182" s="362"/>
      <c r="R182" s="332"/>
      <c r="S182" s="332"/>
      <c r="T182" s="332"/>
      <c r="U182" s="332"/>
      <c r="V182" s="332"/>
      <c r="W182" s="332"/>
      <c r="X182" s="332"/>
      <c r="Y182" s="332"/>
      <c r="Z182" s="332"/>
    </row>
    <row r="183" spans="17:26" ht="13.2">
      <c r="Q183" s="362"/>
      <c r="R183" s="332"/>
      <c r="S183" s="332"/>
      <c r="T183" s="332"/>
      <c r="U183" s="332"/>
      <c r="V183" s="332"/>
      <c r="W183" s="332"/>
      <c r="X183" s="332"/>
      <c r="Y183" s="332"/>
      <c r="Z183" s="332"/>
    </row>
    <row r="184" spans="17:26" ht="13.2">
      <c r="Q184" s="362"/>
      <c r="R184" s="332"/>
      <c r="S184" s="332"/>
      <c r="T184" s="332"/>
      <c r="U184" s="332"/>
      <c r="V184" s="332"/>
      <c r="W184" s="332"/>
      <c r="X184" s="332"/>
      <c r="Y184" s="332"/>
      <c r="Z184" s="332"/>
    </row>
    <row r="185" spans="17:26" ht="13.2">
      <c r="Q185" s="362"/>
      <c r="R185" s="332"/>
      <c r="S185" s="332"/>
      <c r="T185" s="332"/>
      <c r="U185" s="332"/>
      <c r="V185" s="332"/>
      <c r="W185" s="332"/>
      <c r="X185" s="332"/>
      <c r="Y185" s="332"/>
      <c r="Z185" s="332"/>
    </row>
    <row r="186" spans="17:26" ht="13.2">
      <c r="Q186" s="362"/>
      <c r="R186" s="332"/>
      <c r="S186" s="332"/>
      <c r="T186" s="332"/>
      <c r="U186" s="332"/>
      <c r="V186" s="332"/>
      <c r="W186" s="332"/>
      <c r="X186" s="332"/>
      <c r="Y186" s="332"/>
      <c r="Z186" s="332"/>
    </row>
    <row r="187" spans="17:26" ht="13.2">
      <c r="Q187" s="362"/>
      <c r="R187" s="332"/>
      <c r="S187" s="332"/>
      <c r="T187" s="332"/>
      <c r="U187" s="332"/>
      <c r="V187" s="332"/>
      <c r="W187" s="332"/>
      <c r="X187" s="332"/>
      <c r="Y187" s="332"/>
      <c r="Z187" s="332"/>
    </row>
    <row r="188" spans="17:26" ht="13.2">
      <c r="Q188" s="362"/>
      <c r="R188" s="332"/>
      <c r="S188" s="332"/>
      <c r="T188" s="332"/>
      <c r="U188" s="332"/>
      <c r="V188" s="332"/>
      <c r="W188" s="332"/>
      <c r="X188" s="332"/>
      <c r="Y188" s="332"/>
      <c r="Z188" s="332"/>
    </row>
    <row r="189" spans="17:26" ht="13.2">
      <c r="Q189" s="362"/>
      <c r="R189" s="332"/>
      <c r="S189" s="332"/>
      <c r="T189" s="332"/>
      <c r="U189" s="332"/>
      <c r="V189" s="332"/>
      <c r="W189" s="332"/>
      <c r="X189" s="332"/>
      <c r="Y189" s="332"/>
      <c r="Z189" s="332"/>
    </row>
    <row r="190" spans="17:26" ht="13.2">
      <c r="Q190" s="362"/>
      <c r="R190" s="332"/>
      <c r="S190" s="332"/>
      <c r="T190" s="332"/>
      <c r="U190" s="332"/>
      <c r="V190" s="332"/>
      <c r="W190" s="332"/>
      <c r="X190" s="332"/>
      <c r="Y190" s="332"/>
      <c r="Z190" s="332"/>
    </row>
    <row r="191" spans="17:26" ht="13.2">
      <c r="Q191" s="362"/>
      <c r="R191" s="332"/>
      <c r="S191" s="332"/>
      <c r="T191" s="332"/>
      <c r="U191" s="332"/>
      <c r="V191" s="332"/>
      <c r="W191" s="332"/>
      <c r="X191" s="332"/>
      <c r="Y191" s="332"/>
      <c r="Z191" s="332"/>
    </row>
    <row r="192" spans="17:26" ht="13.2">
      <c r="Q192" s="362"/>
      <c r="R192" s="332"/>
      <c r="S192" s="332"/>
      <c r="T192" s="332"/>
      <c r="U192" s="332"/>
      <c r="V192" s="332"/>
      <c r="W192" s="332"/>
      <c r="X192" s="332"/>
      <c r="Y192" s="332"/>
      <c r="Z192" s="332"/>
    </row>
    <row r="193" spans="17:26" ht="13.2">
      <c r="Q193" s="362"/>
      <c r="R193" s="332"/>
      <c r="S193" s="332"/>
      <c r="T193" s="332"/>
      <c r="U193" s="332"/>
      <c r="V193" s="332"/>
      <c r="W193" s="332"/>
      <c r="X193" s="332"/>
      <c r="Y193" s="332"/>
      <c r="Z193" s="332"/>
    </row>
    <row r="194" spans="17:26" ht="13.2">
      <c r="Q194" s="362"/>
      <c r="R194" s="332"/>
      <c r="S194" s="332"/>
      <c r="T194" s="332"/>
      <c r="U194" s="332"/>
      <c r="V194" s="332"/>
      <c r="W194" s="332"/>
      <c r="X194" s="332"/>
      <c r="Y194" s="332"/>
      <c r="Z194" s="332"/>
    </row>
    <row r="195" spans="17:26" ht="13.2">
      <c r="Q195" s="362"/>
      <c r="R195" s="332"/>
      <c r="S195" s="332"/>
      <c r="T195" s="332"/>
      <c r="U195" s="332"/>
      <c r="V195" s="332"/>
      <c r="W195" s="332"/>
      <c r="X195" s="332"/>
      <c r="Y195" s="332"/>
      <c r="Z195" s="332"/>
    </row>
    <row r="196" spans="17:26" ht="13.2">
      <c r="Q196" s="362"/>
      <c r="R196" s="332"/>
      <c r="S196" s="332"/>
      <c r="T196" s="332"/>
      <c r="U196" s="332"/>
      <c r="V196" s="332"/>
      <c r="W196" s="332"/>
      <c r="X196" s="332"/>
      <c r="Y196" s="332"/>
      <c r="Z196" s="332"/>
    </row>
    <row r="197" spans="17:26" ht="13.2">
      <c r="Q197" s="362"/>
      <c r="R197" s="332"/>
      <c r="S197" s="332"/>
      <c r="T197" s="332"/>
      <c r="U197" s="332"/>
      <c r="V197" s="332"/>
      <c r="W197" s="332"/>
      <c r="X197" s="332"/>
      <c r="Y197" s="332"/>
      <c r="Z197" s="332"/>
    </row>
    <row r="198" spans="17:26" ht="13.2">
      <c r="Q198" s="362"/>
      <c r="R198" s="332"/>
      <c r="S198" s="332"/>
      <c r="T198" s="332"/>
      <c r="U198" s="332"/>
      <c r="V198" s="332"/>
      <c r="W198" s="332"/>
      <c r="X198" s="332"/>
      <c r="Y198" s="332"/>
      <c r="Z198" s="332"/>
    </row>
    <row r="199" spans="17:26" ht="13.2">
      <c r="Q199" s="362"/>
      <c r="R199" s="332"/>
      <c r="S199" s="332"/>
      <c r="T199" s="332"/>
      <c r="U199" s="332"/>
      <c r="V199" s="332"/>
      <c r="W199" s="332"/>
      <c r="X199" s="332"/>
      <c r="Y199" s="332"/>
      <c r="Z199" s="332"/>
    </row>
    <row r="200" spans="17:26" ht="13.2">
      <c r="Q200" s="362"/>
      <c r="R200" s="332"/>
      <c r="S200" s="332"/>
      <c r="T200" s="332"/>
      <c r="U200" s="332"/>
      <c r="V200" s="332"/>
      <c r="W200" s="332"/>
      <c r="X200" s="332"/>
      <c r="Y200" s="332"/>
      <c r="Z200" s="332"/>
    </row>
    <row r="201" spans="17:26" ht="13.2">
      <c r="Q201" s="362"/>
      <c r="R201" s="332"/>
      <c r="S201" s="332"/>
      <c r="T201" s="332"/>
      <c r="U201" s="332"/>
      <c r="V201" s="332"/>
      <c r="W201" s="332"/>
      <c r="X201" s="332"/>
      <c r="Y201" s="332"/>
      <c r="Z201" s="332"/>
    </row>
    <row r="202" spans="17:26" ht="13.2">
      <c r="Q202" s="362"/>
      <c r="R202" s="332"/>
      <c r="S202" s="332"/>
      <c r="T202" s="332"/>
      <c r="U202" s="332"/>
      <c r="V202" s="332"/>
      <c r="W202" s="332"/>
      <c r="X202" s="332"/>
      <c r="Y202" s="332"/>
      <c r="Z202" s="332"/>
    </row>
    <row r="203" spans="17:26" ht="13.2">
      <c r="Q203" s="362"/>
      <c r="R203" s="332"/>
      <c r="S203" s="332"/>
      <c r="T203" s="332"/>
      <c r="U203" s="332"/>
      <c r="V203" s="332"/>
      <c r="W203" s="332"/>
      <c r="X203" s="332"/>
      <c r="Y203" s="332"/>
      <c r="Z203" s="332"/>
    </row>
    <row r="204" spans="17:26" ht="13.2">
      <c r="Q204" s="362"/>
      <c r="R204" s="332"/>
      <c r="S204" s="332"/>
      <c r="T204" s="332"/>
      <c r="U204" s="332"/>
      <c r="V204" s="332"/>
      <c r="W204" s="332"/>
      <c r="X204" s="332"/>
      <c r="Y204" s="332"/>
      <c r="Z204" s="332"/>
    </row>
    <row r="205" spans="17:26" ht="13.2">
      <c r="Q205" s="362"/>
      <c r="R205" s="332"/>
      <c r="S205" s="332"/>
      <c r="T205" s="332"/>
      <c r="U205" s="332"/>
      <c r="V205" s="332"/>
      <c r="W205" s="332"/>
      <c r="X205" s="332"/>
      <c r="Y205" s="332"/>
      <c r="Z205" s="332"/>
    </row>
    <row r="206" spans="17:26" ht="13.2">
      <c r="Q206" s="362"/>
      <c r="R206" s="332"/>
      <c r="S206" s="332"/>
      <c r="T206" s="332"/>
      <c r="U206" s="332"/>
      <c r="V206" s="332"/>
      <c r="W206" s="332"/>
      <c r="X206" s="332"/>
      <c r="Y206" s="332"/>
      <c r="Z206" s="332"/>
    </row>
    <row r="207" spans="17:26" ht="13.2">
      <c r="Q207" s="362"/>
      <c r="R207" s="332"/>
      <c r="S207" s="332"/>
      <c r="T207" s="332"/>
      <c r="U207" s="332"/>
      <c r="V207" s="332"/>
      <c r="W207" s="332"/>
      <c r="X207" s="332"/>
      <c r="Y207" s="332"/>
      <c r="Z207" s="332"/>
    </row>
    <row r="208" spans="17:26" ht="13.2">
      <c r="Q208" s="362"/>
      <c r="R208" s="332"/>
      <c r="S208" s="332"/>
      <c r="T208" s="332"/>
      <c r="U208" s="332"/>
      <c r="V208" s="332"/>
      <c r="W208" s="332"/>
      <c r="X208" s="332"/>
      <c r="Y208" s="332"/>
      <c r="Z208" s="332"/>
    </row>
    <row r="209" spans="17:26" ht="13.2">
      <c r="Q209" s="362"/>
      <c r="R209" s="332"/>
      <c r="S209" s="332"/>
      <c r="T209" s="332"/>
      <c r="U209" s="332"/>
      <c r="V209" s="332"/>
      <c r="W209" s="332"/>
      <c r="X209" s="332"/>
      <c r="Y209" s="332"/>
      <c r="Z209" s="332"/>
    </row>
    <row r="210" spans="17:26" ht="13.2">
      <c r="Q210" s="362"/>
      <c r="R210" s="332"/>
      <c r="S210" s="332"/>
      <c r="T210" s="332"/>
      <c r="U210" s="332"/>
      <c r="V210" s="332"/>
      <c r="W210" s="332"/>
      <c r="X210" s="332"/>
      <c r="Y210" s="332"/>
      <c r="Z210" s="332"/>
    </row>
    <row r="211" spans="17:26" ht="13.2">
      <c r="Q211" s="362"/>
      <c r="R211" s="332"/>
      <c r="S211" s="332"/>
      <c r="T211" s="332"/>
      <c r="U211" s="332"/>
      <c r="V211" s="332"/>
      <c r="W211" s="332"/>
      <c r="X211" s="332"/>
      <c r="Y211" s="332"/>
      <c r="Z211" s="332"/>
    </row>
    <row r="212" spans="17:26" ht="13.2">
      <c r="Q212" s="362"/>
      <c r="R212" s="332"/>
      <c r="S212" s="332"/>
      <c r="T212" s="332"/>
      <c r="U212" s="332"/>
      <c r="V212" s="332"/>
      <c r="W212" s="332"/>
      <c r="X212" s="332"/>
      <c r="Y212" s="332"/>
      <c r="Z212" s="332"/>
    </row>
    <row r="213" spans="17:26" ht="13.2">
      <c r="Q213" s="362"/>
      <c r="R213" s="332"/>
      <c r="S213" s="332"/>
      <c r="T213" s="332"/>
      <c r="U213" s="332"/>
      <c r="V213" s="332"/>
      <c r="W213" s="332"/>
      <c r="X213" s="332"/>
      <c r="Y213" s="332"/>
      <c r="Z213" s="332"/>
    </row>
    <row r="214" spans="17:26" ht="13.2">
      <c r="Q214" s="362"/>
      <c r="R214" s="332"/>
      <c r="S214" s="332"/>
      <c r="T214" s="332"/>
      <c r="U214" s="332"/>
      <c r="V214" s="332"/>
      <c r="W214" s="332"/>
      <c r="X214" s="332"/>
      <c r="Y214" s="332"/>
      <c r="Z214" s="332"/>
    </row>
    <row r="215" spans="17:26" ht="13.2">
      <c r="Q215" s="362"/>
      <c r="R215" s="332"/>
      <c r="S215" s="332"/>
      <c r="T215" s="332"/>
      <c r="U215" s="332"/>
      <c r="V215" s="332"/>
      <c r="W215" s="332"/>
      <c r="X215" s="332"/>
      <c r="Y215" s="332"/>
      <c r="Z215" s="332"/>
    </row>
    <row r="216" spans="17:26" ht="13.2">
      <c r="Q216" s="362"/>
      <c r="R216" s="332"/>
      <c r="S216" s="332"/>
      <c r="T216" s="332"/>
      <c r="U216" s="332"/>
      <c r="V216" s="332"/>
      <c r="W216" s="332"/>
      <c r="X216" s="332"/>
      <c r="Y216" s="332"/>
      <c r="Z216" s="332"/>
    </row>
    <row r="217" spans="17:26" ht="13.2">
      <c r="Q217" s="362"/>
      <c r="R217" s="332"/>
      <c r="S217" s="332"/>
      <c r="T217" s="332"/>
      <c r="U217" s="332"/>
      <c r="V217" s="332"/>
      <c r="W217" s="332"/>
      <c r="X217" s="332"/>
      <c r="Y217" s="332"/>
      <c r="Z217" s="332"/>
    </row>
    <row r="218" spans="17:26" ht="13.2">
      <c r="Q218" s="362"/>
      <c r="R218" s="332"/>
      <c r="S218" s="332"/>
      <c r="T218" s="332"/>
      <c r="U218" s="332"/>
      <c r="V218" s="332"/>
      <c r="W218" s="332"/>
      <c r="X218" s="332"/>
      <c r="Y218" s="332"/>
      <c r="Z218" s="332"/>
    </row>
    <row r="219" spans="17:26" ht="13.2">
      <c r="Q219" s="362"/>
      <c r="R219" s="332"/>
      <c r="S219" s="332"/>
      <c r="T219" s="332"/>
      <c r="U219" s="332"/>
      <c r="V219" s="332"/>
      <c r="W219" s="332"/>
      <c r="X219" s="332"/>
      <c r="Y219" s="332"/>
      <c r="Z219" s="332"/>
    </row>
    <row r="220" spans="17:26" ht="13.2">
      <c r="Q220" s="362"/>
      <c r="R220" s="332"/>
      <c r="S220" s="332"/>
      <c r="T220" s="332"/>
      <c r="U220" s="332"/>
      <c r="V220" s="332"/>
      <c r="W220" s="332"/>
      <c r="X220" s="332"/>
      <c r="Y220" s="332"/>
      <c r="Z220" s="332"/>
    </row>
    <row r="221" spans="17:26" ht="13.2">
      <c r="Q221" s="362"/>
      <c r="R221" s="332"/>
      <c r="S221" s="332"/>
      <c r="T221" s="332"/>
      <c r="U221" s="332"/>
      <c r="V221" s="332"/>
      <c r="W221" s="332"/>
      <c r="X221" s="332"/>
      <c r="Y221" s="332"/>
      <c r="Z221" s="332"/>
    </row>
    <row r="222" spans="17:26" ht="13.2">
      <c r="Q222" s="362"/>
      <c r="R222" s="332"/>
      <c r="S222" s="332"/>
      <c r="T222" s="332"/>
      <c r="U222" s="332"/>
      <c r="V222" s="332"/>
      <c r="W222" s="332"/>
      <c r="X222" s="332"/>
      <c r="Y222" s="332"/>
      <c r="Z222" s="332"/>
    </row>
    <row r="223" spans="17:26" ht="13.2">
      <c r="Q223" s="362"/>
      <c r="R223" s="332"/>
      <c r="S223" s="332"/>
      <c r="T223" s="332"/>
      <c r="U223" s="332"/>
      <c r="V223" s="332"/>
      <c r="W223" s="332"/>
      <c r="X223" s="332"/>
      <c r="Y223" s="332"/>
      <c r="Z223" s="332"/>
    </row>
    <row r="224" spans="17:26" ht="13.2">
      <c r="Q224" s="362"/>
      <c r="R224" s="332"/>
      <c r="S224" s="332"/>
      <c r="T224" s="332"/>
      <c r="U224" s="332"/>
      <c r="V224" s="332"/>
      <c r="W224" s="332"/>
      <c r="X224" s="332"/>
      <c r="Y224" s="332"/>
      <c r="Z224" s="332"/>
    </row>
    <row r="225" spans="17:26" ht="13.2">
      <c r="Q225" s="362"/>
      <c r="R225" s="332"/>
      <c r="S225" s="332"/>
      <c r="T225" s="332"/>
      <c r="U225" s="332"/>
      <c r="V225" s="332"/>
      <c r="W225" s="332"/>
      <c r="X225" s="332"/>
      <c r="Y225" s="332"/>
      <c r="Z225" s="332"/>
    </row>
    <row r="226" spans="17:26" ht="13.2">
      <c r="Q226" s="362"/>
      <c r="R226" s="332"/>
      <c r="S226" s="332"/>
      <c r="T226" s="332"/>
      <c r="U226" s="332"/>
      <c r="V226" s="332"/>
      <c r="W226" s="332"/>
      <c r="X226" s="332"/>
      <c r="Y226" s="332"/>
      <c r="Z226" s="332"/>
    </row>
    <row r="227" spans="17:26" ht="13.2">
      <c r="Q227" s="362"/>
      <c r="R227" s="332"/>
      <c r="S227" s="332"/>
      <c r="T227" s="332"/>
      <c r="U227" s="332"/>
      <c r="V227" s="332"/>
      <c r="W227" s="332"/>
      <c r="X227" s="332"/>
      <c r="Y227" s="332"/>
      <c r="Z227" s="332"/>
    </row>
    <row r="228" spans="17:26" ht="13.2">
      <c r="Q228" s="362"/>
      <c r="R228" s="332"/>
      <c r="S228" s="332"/>
      <c r="T228" s="332"/>
      <c r="U228" s="332"/>
      <c r="V228" s="332"/>
      <c r="W228" s="332"/>
      <c r="X228" s="332"/>
      <c r="Y228" s="332"/>
      <c r="Z228" s="332"/>
    </row>
    <row r="229" spans="17:26" ht="13.2">
      <c r="Q229" s="362"/>
      <c r="R229" s="332"/>
      <c r="S229" s="332"/>
      <c r="T229" s="332"/>
      <c r="U229" s="332"/>
      <c r="V229" s="332"/>
      <c r="W229" s="332"/>
      <c r="X229" s="332"/>
      <c r="Y229" s="332"/>
      <c r="Z229" s="332"/>
    </row>
    <row r="230" spans="17:26" ht="13.2">
      <c r="Q230" s="362"/>
      <c r="R230" s="332"/>
      <c r="S230" s="332"/>
      <c r="T230" s="332"/>
      <c r="U230" s="332"/>
      <c r="V230" s="332"/>
      <c r="W230" s="332"/>
      <c r="X230" s="332"/>
      <c r="Y230" s="332"/>
      <c r="Z230" s="332"/>
    </row>
    <row r="231" spans="17:26" ht="13.2">
      <c r="Q231" s="362"/>
      <c r="R231" s="332"/>
      <c r="S231" s="332"/>
      <c r="T231" s="332"/>
      <c r="U231" s="332"/>
      <c r="V231" s="332"/>
      <c r="W231" s="332"/>
      <c r="X231" s="332"/>
      <c r="Y231" s="332"/>
      <c r="Z231" s="332"/>
    </row>
    <row r="232" spans="17:26" ht="13.2">
      <c r="Q232" s="362"/>
      <c r="R232" s="332"/>
      <c r="S232" s="332"/>
      <c r="T232" s="332"/>
      <c r="U232" s="332"/>
      <c r="V232" s="332"/>
      <c r="W232" s="332"/>
      <c r="X232" s="332"/>
      <c r="Y232" s="332"/>
      <c r="Z232" s="332"/>
    </row>
    <row r="233" spans="17:26" ht="13.2">
      <c r="Q233" s="362"/>
      <c r="R233" s="332"/>
      <c r="S233" s="332"/>
      <c r="T233" s="332"/>
      <c r="U233" s="332"/>
      <c r="V233" s="332"/>
      <c r="W233" s="332"/>
      <c r="X233" s="332"/>
      <c r="Y233" s="332"/>
      <c r="Z233" s="332"/>
    </row>
    <row r="234" spans="17:26" ht="13.2">
      <c r="Q234" s="362"/>
      <c r="R234" s="332"/>
      <c r="S234" s="332"/>
      <c r="T234" s="332"/>
      <c r="U234" s="332"/>
      <c r="V234" s="332"/>
      <c r="W234" s="332"/>
      <c r="X234" s="332"/>
      <c r="Y234" s="332"/>
      <c r="Z234" s="332"/>
    </row>
    <row r="235" spans="17:26" ht="13.2">
      <c r="Q235" s="362"/>
      <c r="R235" s="332"/>
      <c r="S235" s="332"/>
      <c r="T235" s="332"/>
      <c r="U235" s="332"/>
      <c r="V235" s="332"/>
      <c r="W235" s="332"/>
      <c r="X235" s="332"/>
      <c r="Y235" s="332"/>
      <c r="Z235" s="332"/>
    </row>
    <row r="236" spans="17:26" ht="13.2">
      <c r="Q236" s="362"/>
      <c r="R236" s="332"/>
      <c r="S236" s="332"/>
      <c r="T236" s="332"/>
      <c r="U236" s="332"/>
      <c r="V236" s="332"/>
      <c r="W236" s="332"/>
      <c r="X236" s="332"/>
      <c r="Y236" s="332"/>
      <c r="Z236" s="332"/>
    </row>
    <row r="237" spans="17:26" ht="13.2">
      <c r="Q237" s="362"/>
      <c r="R237" s="332"/>
      <c r="S237" s="332"/>
      <c r="T237" s="332"/>
      <c r="U237" s="332"/>
      <c r="V237" s="332"/>
      <c r="W237" s="332"/>
      <c r="X237" s="332"/>
      <c r="Y237" s="332"/>
      <c r="Z237" s="332"/>
    </row>
    <row r="238" spans="17:26" ht="13.2">
      <c r="Q238" s="362"/>
      <c r="R238" s="332"/>
      <c r="S238" s="332"/>
      <c r="T238" s="332"/>
      <c r="U238" s="332"/>
      <c r="V238" s="332"/>
      <c r="W238" s="332"/>
      <c r="X238" s="332"/>
      <c r="Y238" s="332"/>
      <c r="Z238" s="332"/>
    </row>
    <row r="239" spans="17:26" ht="13.2">
      <c r="Q239" s="362"/>
      <c r="R239" s="332"/>
      <c r="S239" s="332"/>
      <c r="T239" s="332"/>
      <c r="U239" s="332"/>
      <c r="V239" s="332"/>
      <c r="W239" s="332"/>
      <c r="X239" s="332"/>
      <c r="Y239" s="332"/>
      <c r="Z239" s="332"/>
    </row>
    <row r="240" spans="17:26" ht="13.2">
      <c r="Q240" s="362"/>
      <c r="R240" s="332"/>
      <c r="S240" s="332"/>
      <c r="T240" s="332"/>
      <c r="U240" s="332"/>
      <c r="V240" s="332"/>
      <c r="W240" s="332"/>
      <c r="X240" s="332"/>
      <c r="Y240" s="332"/>
      <c r="Z240" s="332"/>
    </row>
    <row r="241" spans="17:26" ht="13.2">
      <c r="Q241" s="362"/>
      <c r="R241" s="332"/>
      <c r="S241" s="332"/>
      <c r="T241" s="332"/>
      <c r="U241" s="332"/>
      <c r="V241" s="332"/>
      <c r="W241" s="332"/>
      <c r="X241" s="332"/>
      <c r="Y241" s="332"/>
      <c r="Z241" s="332"/>
    </row>
    <row r="242" spans="17:26" ht="13.2">
      <c r="Q242" s="362"/>
      <c r="R242" s="332"/>
      <c r="S242" s="332"/>
      <c r="T242" s="332"/>
      <c r="U242" s="332"/>
      <c r="V242" s="332"/>
      <c r="W242" s="332"/>
      <c r="X242" s="332"/>
      <c r="Y242" s="332"/>
      <c r="Z242" s="332"/>
    </row>
    <row r="243" spans="17:26" ht="13.2">
      <c r="Q243" s="362"/>
      <c r="R243" s="332"/>
      <c r="S243" s="332"/>
      <c r="T243" s="332"/>
      <c r="U243" s="332"/>
      <c r="V243" s="332"/>
      <c r="W243" s="332"/>
      <c r="X243" s="332"/>
      <c r="Y243" s="332"/>
      <c r="Z243" s="332"/>
    </row>
    <row r="244" spans="17:26" ht="13.2">
      <c r="Q244" s="362"/>
      <c r="R244" s="332"/>
      <c r="S244" s="332"/>
      <c r="T244" s="332"/>
      <c r="U244" s="332"/>
      <c r="V244" s="332"/>
      <c r="W244" s="332"/>
      <c r="X244" s="332"/>
      <c r="Y244" s="332"/>
      <c r="Z244" s="332"/>
    </row>
    <row r="245" spans="17:26" ht="13.2">
      <c r="Q245" s="362"/>
      <c r="R245" s="332"/>
      <c r="S245" s="332"/>
      <c r="T245" s="332"/>
      <c r="U245" s="332"/>
      <c r="V245" s="332"/>
      <c r="W245" s="332"/>
      <c r="X245" s="332"/>
      <c r="Y245" s="332"/>
      <c r="Z245" s="332"/>
    </row>
    <row r="246" spans="17:26" ht="13.2">
      <c r="Q246" s="362"/>
      <c r="R246" s="332"/>
      <c r="S246" s="332"/>
      <c r="T246" s="332"/>
      <c r="U246" s="332"/>
      <c r="V246" s="332"/>
      <c r="W246" s="332"/>
      <c r="X246" s="332"/>
      <c r="Y246" s="332"/>
      <c r="Z246" s="332"/>
    </row>
    <row r="247" spans="17:26" ht="13.2">
      <c r="Q247" s="362"/>
      <c r="R247" s="332"/>
      <c r="S247" s="332"/>
      <c r="T247" s="332"/>
      <c r="U247" s="332"/>
      <c r="V247" s="332"/>
      <c r="W247" s="332"/>
      <c r="X247" s="332"/>
      <c r="Y247" s="332"/>
      <c r="Z247" s="332"/>
    </row>
    <row r="248" spans="17:26" ht="13.2">
      <c r="Q248" s="362"/>
      <c r="R248" s="332"/>
      <c r="S248" s="332"/>
      <c r="T248" s="332"/>
      <c r="U248" s="332"/>
      <c r="V248" s="332"/>
      <c r="W248" s="332"/>
      <c r="X248" s="332"/>
      <c r="Y248" s="332"/>
      <c r="Z248" s="332"/>
    </row>
    <row r="249" spans="17:26" ht="13.2">
      <c r="Q249" s="362"/>
      <c r="R249" s="332"/>
      <c r="S249" s="332"/>
      <c r="T249" s="332"/>
      <c r="U249" s="332"/>
      <c r="V249" s="332"/>
      <c r="W249" s="332"/>
      <c r="X249" s="332"/>
      <c r="Y249" s="332"/>
      <c r="Z249" s="332"/>
    </row>
    <row r="250" spans="17:26" ht="13.2">
      <c r="Q250" s="362"/>
      <c r="R250" s="332"/>
      <c r="S250" s="332"/>
      <c r="T250" s="332"/>
      <c r="U250" s="332"/>
      <c r="V250" s="332"/>
      <c r="W250" s="332"/>
      <c r="X250" s="332"/>
      <c r="Y250" s="332"/>
      <c r="Z250" s="332"/>
    </row>
    <row r="251" spans="17:26" ht="13.2">
      <c r="Q251" s="362"/>
      <c r="R251" s="332"/>
      <c r="S251" s="332"/>
      <c r="T251" s="332"/>
      <c r="U251" s="332"/>
      <c r="V251" s="332"/>
      <c r="W251" s="332"/>
      <c r="X251" s="332"/>
      <c r="Y251" s="332"/>
      <c r="Z251" s="332"/>
    </row>
    <row r="252" spans="17:26" ht="13.2">
      <c r="Q252" s="362"/>
      <c r="R252" s="332"/>
      <c r="S252" s="332"/>
      <c r="T252" s="332"/>
      <c r="U252" s="332"/>
      <c r="V252" s="332"/>
      <c r="W252" s="332"/>
      <c r="X252" s="332"/>
      <c r="Y252" s="332"/>
      <c r="Z252" s="332"/>
    </row>
    <row r="253" spans="17:26" ht="13.2">
      <c r="Q253" s="362"/>
      <c r="R253" s="332"/>
      <c r="S253" s="332"/>
      <c r="T253" s="332"/>
      <c r="U253" s="332"/>
      <c r="V253" s="332"/>
      <c r="W253" s="332"/>
      <c r="X253" s="332"/>
      <c r="Y253" s="332"/>
      <c r="Z253" s="332"/>
    </row>
    <row r="254" spans="17:26" ht="13.2">
      <c r="Q254" s="362"/>
      <c r="R254" s="332"/>
      <c r="S254" s="332"/>
      <c r="T254" s="332"/>
      <c r="U254" s="332"/>
      <c r="V254" s="332"/>
      <c r="W254" s="332"/>
      <c r="X254" s="332"/>
      <c r="Y254" s="332"/>
      <c r="Z254" s="332"/>
    </row>
    <row r="255" spans="17:26" ht="13.2">
      <c r="Q255" s="362"/>
      <c r="R255" s="332"/>
      <c r="S255" s="332"/>
      <c r="T255" s="332"/>
      <c r="U255" s="332"/>
      <c r="V255" s="332"/>
      <c r="W255" s="332"/>
      <c r="X255" s="332"/>
      <c r="Y255" s="332"/>
      <c r="Z255" s="332"/>
    </row>
    <row r="256" spans="17:26" ht="13.2">
      <c r="Q256" s="362"/>
      <c r="R256" s="332"/>
      <c r="S256" s="332"/>
      <c r="T256" s="332"/>
      <c r="U256" s="332"/>
      <c r="V256" s="332"/>
      <c r="W256" s="332"/>
      <c r="X256" s="332"/>
      <c r="Y256" s="332"/>
      <c r="Z256" s="332"/>
    </row>
    <row r="257" spans="17:26" ht="13.2">
      <c r="Q257" s="362"/>
      <c r="R257" s="332"/>
      <c r="S257" s="332"/>
      <c r="T257" s="332"/>
      <c r="U257" s="332"/>
      <c r="V257" s="332"/>
      <c r="W257" s="332"/>
      <c r="X257" s="332"/>
      <c r="Y257" s="332"/>
      <c r="Z257" s="332"/>
    </row>
    <row r="258" spans="17:26" ht="13.2">
      <c r="Q258" s="362"/>
      <c r="R258" s="332"/>
      <c r="S258" s="332"/>
      <c r="T258" s="332"/>
      <c r="U258" s="332"/>
      <c r="V258" s="332"/>
      <c r="W258" s="332"/>
      <c r="X258" s="332"/>
      <c r="Y258" s="332"/>
      <c r="Z258" s="332"/>
    </row>
    <row r="259" spans="17:26" ht="13.2">
      <c r="Q259" s="362"/>
      <c r="R259" s="332"/>
      <c r="S259" s="332"/>
      <c r="T259" s="332"/>
      <c r="U259" s="332"/>
      <c r="V259" s="332"/>
      <c r="W259" s="332"/>
      <c r="X259" s="332"/>
      <c r="Y259" s="332"/>
      <c r="Z259" s="332"/>
    </row>
    <row r="260" spans="17:26" ht="13.2">
      <c r="Q260" s="362"/>
      <c r="R260" s="332"/>
      <c r="S260" s="332"/>
      <c r="T260" s="332"/>
      <c r="U260" s="332"/>
      <c r="V260" s="332"/>
      <c r="W260" s="332"/>
      <c r="X260" s="332"/>
      <c r="Y260" s="332"/>
      <c r="Z260" s="332"/>
    </row>
    <row r="261" spans="17:26" ht="13.2">
      <c r="Q261" s="362"/>
      <c r="R261" s="332"/>
      <c r="S261" s="332"/>
      <c r="T261" s="332"/>
      <c r="U261" s="332"/>
      <c r="V261" s="332"/>
      <c r="W261" s="332"/>
      <c r="X261" s="332"/>
      <c r="Y261" s="332"/>
      <c r="Z261" s="332"/>
    </row>
    <row r="262" spans="17:26" ht="13.2">
      <c r="Q262" s="362"/>
      <c r="R262" s="332"/>
      <c r="S262" s="332"/>
      <c r="T262" s="332"/>
      <c r="U262" s="332"/>
      <c r="V262" s="332"/>
      <c r="W262" s="332"/>
      <c r="X262" s="332"/>
      <c r="Y262" s="332"/>
      <c r="Z262" s="332"/>
    </row>
    <row r="263" spans="17:26" ht="13.2">
      <c r="Q263" s="362"/>
      <c r="R263" s="332"/>
      <c r="S263" s="332"/>
      <c r="T263" s="332"/>
      <c r="U263" s="332"/>
      <c r="V263" s="332"/>
      <c r="W263" s="332"/>
      <c r="X263" s="332"/>
      <c r="Y263" s="332"/>
      <c r="Z263" s="332"/>
    </row>
    <row r="264" spans="17:26" ht="13.2">
      <c r="Q264" s="362"/>
      <c r="R264" s="332"/>
      <c r="S264" s="332"/>
      <c r="T264" s="332"/>
      <c r="U264" s="332"/>
      <c r="V264" s="332"/>
      <c r="W264" s="332"/>
      <c r="X264" s="332"/>
      <c r="Y264" s="332"/>
      <c r="Z264" s="332"/>
    </row>
    <row r="265" spans="17:26" ht="13.2">
      <c r="Q265" s="362"/>
      <c r="R265" s="332"/>
      <c r="S265" s="332"/>
      <c r="T265" s="332"/>
      <c r="U265" s="332"/>
      <c r="V265" s="332"/>
      <c r="W265" s="332"/>
      <c r="X265" s="332"/>
      <c r="Y265" s="332"/>
      <c r="Z265" s="332"/>
    </row>
    <row r="266" spans="17:26" ht="13.2">
      <c r="Q266" s="362"/>
      <c r="R266" s="332"/>
      <c r="S266" s="332"/>
      <c r="T266" s="332"/>
      <c r="U266" s="332"/>
      <c r="V266" s="332"/>
      <c r="W266" s="332"/>
      <c r="X266" s="332"/>
      <c r="Y266" s="332"/>
      <c r="Z266" s="332"/>
    </row>
    <row r="267" spans="17:26" ht="13.2">
      <c r="Q267" s="362"/>
      <c r="R267" s="332"/>
      <c r="S267" s="332"/>
      <c r="T267" s="332"/>
      <c r="U267" s="332"/>
      <c r="V267" s="332"/>
      <c r="W267" s="332"/>
      <c r="X267" s="332"/>
      <c r="Y267" s="332"/>
      <c r="Z267" s="332"/>
    </row>
    <row r="268" spans="17:26" ht="13.2">
      <c r="Q268" s="362"/>
      <c r="R268" s="332"/>
      <c r="S268" s="332"/>
      <c r="T268" s="332"/>
      <c r="U268" s="332"/>
      <c r="V268" s="332"/>
      <c r="W268" s="332"/>
      <c r="X268" s="332"/>
      <c r="Y268" s="332"/>
      <c r="Z268" s="332"/>
    </row>
    <row r="269" spans="17:26" ht="13.2">
      <c r="Q269" s="362"/>
      <c r="R269" s="332"/>
      <c r="S269" s="332"/>
      <c r="T269" s="332"/>
      <c r="U269" s="332"/>
      <c r="V269" s="332"/>
      <c r="W269" s="332"/>
      <c r="X269" s="332"/>
      <c r="Y269" s="332"/>
      <c r="Z269" s="332"/>
    </row>
    <row r="270" spans="17:26" ht="13.2">
      <c r="Q270" s="362"/>
      <c r="R270" s="332"/>
      <c r="S270" s="332"/>
      <c r="T270" s="332"/>
      <c r="U270" s="332"/>
      <c r="V270" s="332"/>
      <c r="W270" s="332"/>
      <c r="X270" s="332"/>
      <c r="Y270" s="332"/>
      <c r="Z270" s="332"/>
    </row>
    <row r="271" spans="17:26" ht="13.2">
      <c r="Q271" s="362"/>
      <c r="R271" s="332"/>
      <c r="S271" s="332"/>
      <c r="T271" s="332"/>
      <c r="U271" s="332"/>
      <c r="V271" s="332"/>
      <c r="W271" s="332"/>
      <c r="X271" s="332"/>
      <c r="Y271" s="332"/>
      <c r="Z271" s="332"/>
    </row>
    <row r="272" spans="17:26" ht="13.2">
      <c r="Q272" s="362"/>
      <c r="R272" s="332"/>
      <c r="S272" s="332"/>
      <c r="T272" s="332"/>
      <c r="U272" s="332"/>
      <c r="V272" s="332"/>
      <c r="W272" s="332"/>
      <c r="X272" s="332"/>
      <c r="Y272" s="332"/>
      <c r="Z272" s="332"/>
    </row>
    <row r="273" spans="17:26" ht="13.2">
      <c r="Q273" s="362"/>
      <c r="R273" s="332"/>
      <c r="S273" s="332"/>
      <c r="T273" s="332"/>
      <c r="U273" s="332"/>
      <c r="V273" s="332"/>
      <c r="W273" s="332"/>
      <c r="X273" s="332"/>
      <c r="Y273" s="332"/>
      <c r="Z273" s="332"/>
    </row>
    <row r="274" spans="17:26" ht="13.2">
      <c r="Q274" s="362"/>
      <c r="R274" s="332"/>
      <c r="S274" s="332"/>
      <c r="T274" s="332"/>
      <c r="U274" s="332"/>
      <c r="V274" s="332"/>
      <c r="W274" s="332"/>
      <c r="X274" s="332"/>
      <c r="Y274" s="332"/>
      <c r="Z274" s="332"/>
    </row>
    <row r="275" spans="17:26" ht="13.2">
      <c r="Q275" s="362"/>
      <c r="R275" s="332"/>
      <c r="S275" s="332"/>
      <c r="T275" s="332"/>
      <c r="U275" s="332"/>
      <c r="V275" s="332"/>
      <c r="W275" s="332"/>
      <c r="X275" s="332"/>
      <c r="Y275" s="332"/>
      <c r="Z275" s="332"/>
    </row>
    <row r="276" spans="17:26" ht="13.2">
      <c r="Q276" s="362"/>
      <c r="R276" s="332"/>
      <c r="S276" s="332"/>
      <c r="T276" s="332"/>
      <c r="U276" s="332"/>
      <c r="V276" s="332"/>
      <c r="W276" s="332"/>
      <c r="X276" s="332"/>
      <c r="Y276" s="332"/>
      <c r="Z276" s="332"/>
    </row>
    <row r="277" spans="17:26" ht="13.2">
      <c r="Q277" s="362"/>
      <c r="R277" s="332"/>
      <c r="S277" s="332"/>
      <c r="T277" s="332"/>
      <c r="U277" s="332"/>
      <c r="V277" s="332"/>
      <c r="W277" s="332"/>
      <c r="X277" s="332"/>
      <c r="Y277" s="332"/>
      <c r="Z277" s="332"/>
    </row>
    <row r="278" spans="17:26" ht="13.2">
      <c r="Q278" s="362"/>
      <c r="R278" s="332"/>
      <c r="S278" s="332"/>
      <c r="T278" s="332"/>
      <c r="U278" s="332"/>
      <c r="V278" s="332"/>
      <c r="W278" s="332"/>
      <c r="X278" s="332"/>
      <c r="Y278" s="332"/>
      <c r="Z278" s="332"/>
    </row>
    <row r="279" spans="17:26" ht="13.2">
      <c r="Q279" s="362"/>
      <c r="R279" s="332"/>
      <c r="S279" s="332"/>
      <c r="T279" s="332"/>
      <c r="U279" s="332"/>
      <c r="V279" s="332"/>
      <c r="W279" s="332"/>
      <c r="X279" s="332"/>
      <c r="Y279" s="332"/>
      <c r="Z279" s="332"/>
    </row>
    <row r="280" spans="17:26" ht="13.2">
      <c r="Q280" s="362"/>
      <c r="R280" s="332"/>
      <c r="S280" s="332"/>
      <c r="T280" s="332"/>
      <c r="U280" s="332"/>
      <c r="V280" s="332"/>
      <c r="W280" s="332"/>
      <c r="X280" s="332"/>
      <c r="Y280" s="332"/>
      <c r="Z280" s="332"/>
    </row>
    <row r="281" spans="17:26" ht="13.2">
      <c r="Q281" s="362"/>
      <c r="R281" s="332"/>
      <c r="S281" s="332"/>
      <c r="T281" s="332"/>
      <c r="U281" s="332"/>
      <c r="V281" s="332"/>
      <c r="W281" s="332"/>
      <c r="X281" s="332"/>
      <c r="Y281" s="332"/>
      <c r="Z281" s="332"/>
    </row>
    <row r="282" spans="17:26" ht="13.2">
      <c r="Q282" s="362"/>
      <c r="R282" s="332"/>
      <c r="S282" s="332"/>
      <c r="T282" s="332"/>
      <c r="U282" s="332"/>
      <c r="V282" s="332"/>
      <c r="W282" s="332"/>
      <c r="X282" s="332"/>
      <c r="Y282" s="332"/>
      <c r="Z282" s="332"/>
    </row>
    <row r="283" spans="17:26" ht="13.2">
      <c r="Q283" s="362"/>
      <c r="R283" s="332"/>
      <c r="S283" s="332"/>
      <c r="T283" s="332"/>
      <c r="U283" s="332"/>
      <c r="V283" s="332"/>
      <c r="W283" s="332"/>
      <c r="X283" s="332"/>
      <c r="Y283" s="332"/>
      <c r="Z283" s="332"/>
    </row>
    <row r="284" spans="17:26" ht="13.2">
      <c r="Q284" s="362"/>
      <c r="R284" s="332"/>
      <c r="S284" s="332"/>
      <c r="T284" s="332"/>
      <c r="U284" s="332"/>
      <c r="V284" s="332"/>
      <c r="W284" s="332"/>
      <c r="X284" s="332"/>
      <c r="Y284" s="332"/>
      <c r="Z284" s="332"/>
    </row>
    <row r="285" spans="17:26" ht="13.2">
      <c r="Q285" s="362"/>
      <c r="R285" s="332"/>
      <c r="S285" s="332"/>
      <c r="T285" s="332"/>
      <c r="U285" s="332"/>
      <c r="V285" s="332"/>
      <c r="W285" s="332"/>
      <c r="X285" s="332"/>
      <c r="Y285" s="332"/>
      <c r="Z285" s="332"/>
    </row>
    <row r="286" spans="17:26" ht="13.2">
      <c r="Q286" s="362"/>
      <c r="R286" s="332"/>
      <c r="S286" s="332"/>
      <c r="T286" s="332"/>
      <c r="U286" s="332"/>
      <c r="V286" s="332"/>
      <c r="W286" s="332"/>
      <c r="X286" s="332"/>
      <c r="Y286" s="332"/>
      <c r="Z286" s="332"/>
    </row>
    <row r="287" spans="17:26" ht="13.2">
      <c r="Q287" s="362"/>
      <c r="R287" s="332"/>
      <c r="S287" s="332"/>
      <c r="T287" s="332"/>
      <c r="U287" s="332"/>
      <c r="V287" s="332"/>
      <c r="W287" s="332"/>
      <c r="X287" s="332"/>
      <c r="Y287" s="332"/>
      <c r="Z287" s="332"/>
    </row>
    <row r="288" spans="17:26" ht="13.2">
      <c r="Q288" s="362"/>
      <c r="R288" s="332"/>
      <c r="S288" s="332"/>
      <c r="T288" s="332"/>
      <c r="U288" s="332"/>
      <c r="V288" s="332"/>
      <c r="W288" s="332"/>
      <c r="X288" s="332"/>
      <c r="Y288" s="332"/>
      <c r="Z288" s="332"/>
    </row>
    <row r="289" spans="17:26" ht="13.2">
      <c r="Q289" s="362"/>
      <c r="R289" s="332"/>
      <c r="S289" s="332"/>
      <c r="T289" s="332"/>
      <c r="U289" s="332"/>
      <c r="V289" s="332"/>
      <c r="W289" s="332"/>
      <c r="X289" s="332"/>
      <c r="Y289" s="332"/>
      <c r="Z289" s="332"/>
    </row>
    <row r="290" spans="17:26" ht="13.2">
      <c r="Q290" s="362"/>
      <c r="R290" s="332"/>
      <c r="S290" s="332"/>
      <c r="T290" s="332"/>
      <c r="U290" s="332"/>
      <c r="V290" s="332"/>
      <c r="W290" s="332"/>
      <c r="X290" s="332"/>
      <c r="Y290" s="332"/>
      <c r="Z290" s="332"/>
    </row>
    <row r="291" spans="17:26" ht="13.2">
      <c r="Q291" s="362"/>
      <c r="R291" s="332"/>
      <c r="S291" s="332"/>
      <c r="T291" s="332"/>
      <c r="U291" s="332"/>
      <c r="V291" s="332"/>
      <c r="W291" s="332"/>
      <c r="X291" s="332"/>
      <c r="Y291" s="332"/>
      <c r="Z291" s="332"/>
    </row>
    <row r="292" spans="17:26" ht="13.2">
      <c r="Q292" s="362"/>
      <c r="R292" s="332"/>
      <c r="S292" s="332"/>
      <c r="T292" s="332"/>
      <c r="U292" s="332"/>
      <c r="V292" s="332"/>
      <c r="W292" s="332"/>
      <c r="X292" s="332"/>
      <c r="Y292" s="332"/>
      <c r="Z292" s="332"/>
    </row>
    <row r="293" spans="17:26" ht="13.2">
      <c r="Q293" s="362"/>
      <c r="R293" s="332"/>
      <c r="S293" s="332"/>
      <c r="T293" s="332"/>
      <c r="U293" s="332"/>
      <c r="V293" s="332"/>
      <c r="W293" s="332"/>
      <c r="X293" s="332"/>
      <c r="Y293" s="332"/>
      <c r="Z293" s="332"/>
    </row>
    <row r="294" spans="17:26" ht="13.2">
      <c r="Q294" s="362"/>
      <c r="R294" s="332"/>
      <c r="S294" s="332"/>
      <c r="T294" s="332"/>
      <c r="U294" s="332"/>
      <c r="V294" s="332"/>
      <c r="W294" s="332"/>
      <c r="X294" s="332"/>
      <c r="Y294" s="332"/>
      <c r="Z294" s="332"/>
    </row>
    <row r="295" spans="17:26" ht="13.2">
      <c r="Q295" s="362"/>
      <c r="R295" s="332"/>
      <c r="S295" s="332"/>
      <c r="T295" s="332"/>
      <c r="U295" s="332"/>
      <c r="V295" s="332"/>
      <c r="W295" s="332"/>
      <c r="X295" s="332"/>
      <c r="Y295" s="332"/>
      <c r="Z295" s="332"/>
    </row>
    <row r="296" spans="17:26" ht="13.2">
      <c r="Q296" s="362"/>
      <c r="R296" s="332"/>
      <c r="S296" s="332"/>
      <c r="T296" s="332"/>
      <c r="U296" s="332"/>
      <c r="V296" s="332"/>
      <c r="W296" s="332"/>
      <c r="X296" s="332"/>
      <c r="Y296" s="332"/>
      <c r="Z296" s="332"/>
    </row>
    <row r="297" spans="17:26" ht="13.2">
      <c r="Q297" s="362"/>
      <c r="R297" s="332"/>
      <c r="S297" s="332"/>
      <c r="T297" s="332"/>
      <c r="U297" s="332"/>
      <c r="V297" s="332"/>
      <c r="W297" s="332"/>
      <c r="X297" s="332"/>
      <c r="Y297" s="332"/>
      <c r="Z297" s="332"/>
    </row>
    <row r="298" spans="17:26" ht="13.2">
      <c r="Q298" s="362"/>
      <c r="R298" s="332"/>
      <c r="S298" s="332"/>
      <c r="T298" s="332"/>
      <c r="U298" s="332"/>
      <c r="V298" s="332"/>
      <c r="W298" s="332"/>
      <c r="X298" s="332"/>
      <c r="Y298" s="332"/>
      <c r="Z298" s="332"/>
    </row>
    <row r="299" spans="17:26" ht="13.2">
      <c r="Q299" s="362"/>
      <c r="R299" s="332"/>
      <c r="S299" s="332"/>
      <c r="T299" s="332"/>
      <c r="U299" s="332"/>
      <c r="V299" s="332"/>
      <c r="W299" s="332"/>
      <c r="X299" s="332"/>
      <c r="Y299" s="332"/>
      <c r="Z299" s="332"/>
    </row>
    <row r="300" spans="17:26" ht="13.2">
      <c r="Q300" s="362"/>
      <c r="R300" s="332"/>
      <c r="S300" s="332"/>
      <c r="T300" s="332"/>
      <c r="U300" s="332"/>
      <c r="V300" s="332"/>
      <c r="W300" s="332"/>
      <c r="X300" s="332"/>
      <c r="Y300" s="332"/>
      <c r="Z300" s="332"/>
    </row>
    <row r="301" spans="17:26" ht="13.2">
      <c r="Q301" s="362"/>
      <c r="R301" s="332"/>
      <c r="S301" s="332"/>
      <c r="T301" s="332"/>
      <c r="U301" s="332"/>
      <c r="V301" s="332"/>
      <c r="W301" s="332"/>
      <c r="X301" s="332"/>
      <c r="Y301" s="332"/>
      <c r="Z301" s="332"/>
    </row>
    <row r="302" spans="17:26" ht="13.2">
      <c r="Q302" s="362"/>
      <c r="R302" s="332"/>
      <c r="S302" s="332"/>
      <c r="T302" s="332"/>
      <c r="U302" s="332"/>
      <c r="V302" s="332"/>
      <c r="W302" s="332"/>
      <c r="X302" s="332"/>
      <c r="Y302" s="332"/>
      <c r="Z302" s="332"/>
    </row>
    <row r="303" spans="17:26" ht="13.2">
      <c r="Q303" s="362"/>
      <c r="R303" s="332"/>
      <c r="S303" s="332"/>
      <c r="T303" s="332"/>
      <c r="U303" s="332"/>
      <c r="V303" s="332"/>
      <c r="W303" s="332"/>
      <c r="X303" s="332"/>
      <c r="Y303" s="332"/>
      <c r="Z303" s="332"/>
    </row>
    <row r="304" spans="17:26" ht="13.2">
      <c r="Q304" s="362"/>
      <c r="R304" s="332"/>
      <c r="S304" s="332"/>
      <c r="T304" s="332"/>
      <c r="U304" s="332"/>
      <c r="V304" s="332"/>
      <c r="W304" s="332"/>
      <c r="X304" s="332"/>
      <c r="Y304" s="332"/>
      <c r="Z304" s="332"/>
    </row>
    <row r="305" spans="17:26" ht="13.2">
      <c r="Q305" s="362"/>
      <c r="R305" s="332"/>
      <c r="S305" s="332"/>
      <c r="T305" s="332"/>
      <c r="U305" s="332"/>
      <c r="V305" s="332"/>
      <c r="W305" s="332"/>
      <c r="X305" s="332"/>
      <c r="Y305" s="332"/>
      <c r="Z305" s="332"/>
    </row>
    <row r="306" spans="17:26" ht="13.2">
      <c r="Q306" s="362"/>
      <c r="R306" s="332"/>
      <c r="S306" s="332"/>
      <c r="T306" s="332"/>
      <c r="U306" s="332"/>
      <c r="V306" s="332"/>
      <c r="W306" s="332"/>
      <c r="X306" s="332"/>
      <c r="Y306" s="332"/>
      <c r="Z306" s="332"/>
    </row>
    <row r="307" spans="17:26" ht="13.2">
      <c r="Q307" s="362"/>
      <c r="R307" s="332"/>
      <c r="S307" s="332"/>
      <c r="T307" s="332"/>
      <c r="U307" s="332"/>
      <c r="V307" s="332"/>
      <c r="W307" s="332"/>
      <c r="X307" s="332"/>
      <c r="Y307" s="332"/>
      <c r="Z307" s="332"/>
    </row>
    <row r="308" spans="17:26" ht="13.2">
      <c r="Q308" s="362"/>
      <c r="R308" s="332"/>
      <c r="S308" s="332"/>
      <c r="T308" s="332"/>
      <c r="U308" s="332"/>
      <c r="V308" s="332"/>
      <c r="W308" s="332"/>
      <c r="X308" s="332"/>
      <c r="Y308" s="332"/>
      <c r="Z308" s="332"/>
    </row>
    <row r="309" spans="17:26" ht="13.2">
      <c r="Q309" s="362"/>
      <c r="R309" s="332"/>
      <c r="S309" s="332"/>
      <c r="T309" s="332"/>
      <c r="U309" s="332"/>
      <c r="V309" s="332"/>
      <c r="W309" s="332"/>
      <c r="X309" s="332"/>
      <c r="Y309" s="332"/>
      <c r="Z309" s="332"/>
    </row>
    <row r="310" spans="17:26" ht="13.2">
      <c r="Q310" s="362"/>
      <c r="R310" s="332"/>
      <c r="S310" s="332"/>
      <c r="T310" s="332"/>
      <c r="U310" s="332"/>
      <c r="V310" s="332"/>
      <c r="W310" s="332"/>
      <c r="X310" s="332"/>
      <c r="Y310" s="332"/>
      <c r="Z310" s="332"/>
    </row>
    <row r="311" spans="17:26" ht="13.2">
      <c r="Q311" s="362"/>
      <c r="R311" s="332"/>
      <c r="S311" s="332"/>
      <c r="T311" s="332"/>
      <c r="U311" s="332"/>
      <c r="V311" s="332"/>
      <c r="W311" s="332"/>
      <c r="X311" s="332"/>
      <c r="Y311" s="332"/>
      <c r="Z311" s="332"/>
    </row>
    <row r="312" spans="17:26" ht="13.2">
      <c r="Q312" s="362"/>
      <c r="R312" s="332"/>
      <c r="S312" s="332"/>
      <c r="T312" s="332"/>
      <c r="U312" s="332"/>
      <c r="V312" s="332"/>
      <c r="W312" s="332"/>
      <c r="X312" s="332"/>
      <c r="Y312" s="332"/>
      <c r="Z312" s="332"/>
    </row>
    <row r="313" spans="17:26" ht="13.2">
      <c r="Q313" s="362"/>
      <c r="R313" s="332"/>
      <c r="S313" s="332"/>
      <c r="T313" s="332"/>
      <c r="U313" s="332"/>
      <c r="V313" s="332"/>
      <c r="W313" s="332"/>
      <c r="X313" s="332"/>
      <c r="Y313" s="332"/>
      <c r="Z313" s="332"/>
    </row>
    <row r="314" spans="17:26" ht="13.2">
      <c r="Q314" s="362"/>
      <c r="R314" s="332"/>
      <c r="S314" s="332"/>
      <c r="T314" s="332"/>
      <c r="U314" s="332"/>
      <c r="V314" s="332"/>
      <c r="W314" s="332"/>
      <c r="X314" s="332"/>
      <c r="Y314" s="332"/>
      <c r="Z314" s="332"/>
    </row>
    <row r="315" spans="17:26" ht="13.2">
      <c r="Q315" s="362"/>
      <c r="R315" s="332"/>
      <c r="S315" s="332"/>
      <c r="T315" s="332"/>
      <c r="U315" s="332"/>
      <c r="V315" s="332"/>
      <c r="W315" s="332"/>
      <c r="X315" s="332"/>
      <c r="Y315" s="332"/>
      <c r="Z315" s="332"/>
    </row>
    <row r="316" spans="17:26" ht="13.2">
      <c r="Q316" s="362"/>
      <c r="R316" s="332"/>
      <c r="S316" s="332"/>
      <c r="T316" s="332"/>
      <c r="U316" s="332"/>
      <c r="V316" s="332"/>
      <c r="W316" s="332"/>
      <c r="X316" s="332"/>
      <c r="Y316" s="332"/>
      <c r="Z316" s="332"/>
    </row>
    <row r="317" spans="17:26" ht="13.2">
      <c r="Q317" s="362"/>
      <c r="R317" s="332"/>
      <c r="S317" s="332"/>
      <c r="T317" s="332"/>
      <c r="U317" s="332"/>
      <c r="V317" s="332"/>
      <c r="W317" s="332"/>
      <c r="X317" s="332"/>
      <c r="Y317" s="332"/>
      <c r="Z317" s="332"/>
    </row>
    <row r="318" spans="17:26" ht="13.2">
      <c r="Q318" s="362"/>
      <c r="R318" s="332"/>
      <c r="S318" s="332"/>
      <c r="T318" s="332"/>
      <c r="U318" s="332"/>
      <c r="V318" s="332"/>
      <c r="W318" s="332"/>
      <c r="X318" s="332"/>
      <c r="Y318" s="332"/>
      <c r="Z318" s="332"/>
    </row>
    <row r="319" spans="17:26" ht="13.2">
      <c r="Q319" s="362"/>
      <c r="R319" s="332"/>
      <c r="S319" s="332"/>
      <c r="T319" s="332"/>
      <c r="U319" s="332"/>
      <c r="V319" s="332"/>
      <c r="W319" s="332"/>
      <c r="X319" s="332"/>
      <c r="Y319" s="332"/>
      <c r="Z319" s="332"/>
    </row>
    <row r="320" spans="17:26" ht="13.2">
      <c r="Q320" s="362"/>
      <c r="R320" s="332"/>
      <c r="S320" s="332"/>
      <c r="T320" s="332"/>
      <c r="U320" s="332"/>
      <c r="V320" s="332"/>
      <c r="W320" s="332"/>
      <c r="X320" s="332"/>
      <c r="Y320" s="332"/>
      <c r="Z320" s="332"/>
    </row>
    <row r="321" spans="17:26" ht="13.2">
      <c r="Q321" s="362"/>
      <c r="R321" s="332"/>
      <c r="S321" s="332"/>
      <c r="T321" s="332"/>
      <c r="U321" s="332"/>
      <c r="V321" s="332"/>
      <c r="W321" s="332"/>
      <c r="X321" s="332"/>
      <c r="Y321" s="332"/>
      <c r="Z321" s="332"/>
    </row>
    <row r="322" spans="17:26" ht="13.2">
      <c r="Q322" s="362"/>
      <c r="R322" s="332"/>
      <c r="S322" s="332"/>
      <c r="T322" s="332"/>
      <c r="U322" s="332"/>
      <c r="V322" s="332"/>
      <c r="W322" s="332"/>
      <c r="X322" s="332"/>
      <c r="Y322" s="332"/>
      <c r="Z322" s="332"/>
    </row>
    <row r="323" spans="17:26" ht="13.2">
      <c r="Q323" s="362"/>
      <c r="R323" s="332"/>
      <c r="S323" s="332"/>
      <c r="T323" s="332"/>
      <c r="U323" s="332"/>
      <c r="V323" s="332"/>
      <c r="W323" s="332"/>
      <c r="X323" s="332"/>
      <c r="Y323" s="332"/>
      <c r="Z323" s="332"/>
    </row>
    <row r="324" spans="17:26" ht="13.2">
      <c r="Q324" s="362"/>
      <c r="R324" s="332"/>
      <c r="S324" s="332"/>
      <c r="T324" s="332"/>
      <c r="U324" s="332"/>
      <c r="V324" s="332"/>
      <c r="W324" s="332"/>
      <c r="X324" s="332"/>
      <c r="Y324" s="332"/>
      <c r="Z324" s="332"/>
    </row>
    <row r="325" spans="17:26" ht="13.2">
      <c r="Q325" s="362"/>
      <c r="R325" s="332"/>
      <c r="S325" s="332"/>
      <c r="T325" s="332"/>
      <c r="U325" s="332"/>
      <c r="V325" s="332"/>
      <c r="W325" s="332"/>
      <c r="X325" s="332"/>
      <c r="Y325" s="332"/>
      <c r="Z325" s="332"/>
    </row>
    <row r="326" spans="17:26" ht="13.2">
      <c r="Q326" s="362"/>
      <c r="R326" s="332"/>
      <c r="S326" s="332"/>
      <c r="T326" s="332"/>
      <c r="U326" s="332"/>
      <c r="V326" s="332"/>
      <c r="W326" s="332"/>
      <c r="X326" s="332"/>
      <c r="Y326" s="332"/>
      <c r="Z326" s="332"/>
    </row>
    <row r="327" spans="17:26" ht="13.2">
      <c r="Q327" s="362"/>
      <c r="R327" s="332"/>
      <c r="S327" s="332"/>
      <c r="T327" s="332"/>
      <c r="U327" s="332"/>
      <c r="V327" s="332"/>
      <c r="W327" s="332"/>
      <c r="X327" s="332"/>
      <c r="Y327" s="332"/>
      <c r="Z327" s="332"/>
    </row>
    <row r="328" spans="17:26" ht="13.2">
      <c r="Q328" s="362"/>
      <c r="R328" s="332"/>
      <c r="S328" s="332"/>
      <c r="T328" s="332"/>
      <c r="U328" s="332"/>
      <c r="V328" s="332"/>
      <c r="W328" s="332"/>
      <c r="X328" s="332"/>
      <c r="Y328" s="332"/>
      <c r="Z328" s="332"/>
    </row>
    <row r="329" spans="17:26" ht="13.2">
      <c r="Q329" s="362"/>
      <c r="R329" s="332"/>
      <c r="S329" s="332"/>
      <c r="T329" s="332"/>
      <c r="U329" s="332"/>
      <c r="V329" s="332"/>
      <c r="W329" s="332"/>
      <c r="X329" s="332"/>
      <c r="Y329" s="332"/>
      <c r="Z329" s="332"/>
    </row>
    <row r="330" spans="17:26" ht="13.2">
      <c r="Q330" s="362"/>
      <c r="R330" s="332"/>
      <c r="S330" s="332"/>
      <c r="T330" s="332"/>
      <c r="U330" s="332"/>
      <c r="V330" s="332"/>
      <c r="W330" s="332"/>
      <c r="X330" s="332"/>
      <c r="Y330" s="332"/>
      <c r="Z330" s="332"/>
    </row>
    <row r="331" spans="17:26" ht="13.2">
      <c r="Q331" s="362"/>
      <c r="R331" s="332"/>
      <c r="S331" s="332"/>
      <c r="T331" s="332"/>
      <c r="U331" s="332"/>
      <c r="V331" s="332"/>
      <c r="W331" s="332"/>
      <c r="X331" s="332"/>
      <c r="Y331" s="332"/>
      <c r="Z331" s="332"/>
    </row>
    <row r="332" spans="17:26" ht="13.2">
      <c r="Q332" s="362"/>
      <c r="R332" s="332"/>
      <c r="S332" s="332"/>
      <c r="T332" s="332"/>
      <c r="U332" s="332"/>
      <c r="V332" s="332"/>
      <c r="W332" s="332"/>
      <c r="X332" s="332"/>
      <c r="Y332" s="332"/>
      <c r="Z332" s="332"/>
    </row>
    <row r="333" spans="17:26" ht="13.2">
      <c r="Q333" s="362"/>
      <c r="R333" s="332"/>
      <c r="S333" s="332"/>
      <c r="T333" s="332"/>
      <c r="U333" s="332"/>
      <c r="V333" s="332"/>
      <c r="W333" s="332"/>
      <c r="X333" s="332"/>
      <c r="Y333" s="332"/>
      <c r="Z333" s="332"/>
    </row>
    <row r="334" spans="17:26" ht="13.2">
      <c r="Q334" s="362"/>
      <c r="R334" s="332"/>
      <c r="S334" s="332"/>
      <c r="T334" s="332"/>
      <c r="U334" s="332"/>
      <c r="V334" s="332"/>
      <c r="W334" s="332"/>
      <c r="X334" s="332"/>
      <c r="Y334" s="332"/>
      <c r="Z334" s="332"/>
    </row>
    <row r="335" spans="17:26" ht="13.2">
      <c r="Q335" s="362"/>
      <c r="R335" s="332"/>
      <c r="S335" s="332"/>
      <c r="T335" s="332"/>
      <c r="U335" s="332"/>
      <c r="V335" s="332"/>
      <c r="W335" s="332"/>
      <c r="X335" s="332"/>
      <c r="Y335" s="332"/>
      <c r="Z335" s="332"/>
    </row>
    <row r="336" spans="17:26" ht="13.2">
      <c r="Q336" s="362"/>
      <c r="R336" s="332"/>
      <c r="S336" s="332"/>
      <c r="T336" s="332"/>
      <c r="U336" s="332"/>
      <c r="V336" s="332"/>
      <c r="W336" s="332"/>
      <c r="X336" s="332"/>
      <c r="Y336" s="332"/>
      <c r="Z336" s="332"/>
    </row>
    <row r="337" spans="17:26" ht="13.2">
      <c r="Q337" s="362"/>
      <c r="R337" s="332"/>
      <c r="S337" s="332"/>
      <c r="T337" s="332"/>
      <c r="U337" s="332"/>
      <c r="V337" s="332"/>
      <c r="W337" s="332"/>
      <c r="X337" s="332"/>
      <c r="Y337" s="332"/>
      <c r="Z337" s="332"/>
    </row>
    <row r="338" spans="17:26" ht="13.2">
      <c r="Q338" s="362"/>
      <c r="R338" s="332"/>
      <c r="S338" s="332"/>
      <c r="T338" s="332"/>
      <c r="U338" s="332"/>
      <c r="V338" s="332"/>
      <c r="W338" s="332"/>
      <c r="X338" s="332"/>
      <c r="Y338" s="332"/>
      <c r="Z338" s="332"/>
    </row>
    <row r="339" spans="17:26" ht="13.2">
      <c r="Q339" s="362"/>
      <c r="R339" s="332"/>
      <c r="S339" s="332"/>
      <c r="T339" s="332"/>
      <c r="U339" s="332"/>
      <c r="V339" s="332"/>
      <c r="W339" s="332"/>
      <c r="X339" s="332"/>
      <c r="Y339" s="332"/>
      <c r="Z339" s="332"/>
    </row>
    <row r="340" spans="17:26" ht="13.2">
      <c r="Q340" s="362"/>
      <c r="R340" s="332"/>
      <c r="S340" s="332"/>
      <c r="T340" s="332"/>
      <c r="U340" s="332"/>
      <c r="V340" s="332"/>
      <c r="W340" s="332"/>
      <c r="X340" s="332"/>
      <c r="Y340" s="332"/>
      <c r="Z340" s="332"/>
    </row>
    <row r="341" spans="17:26" ht="13.2">
      <c r="Q341" s="362"/>
      <c r="R341" s="332"/>
      <c r="S341" s="332"/>
      <c r="T341" s="332"/>
      <c r="U341" s="332"/>
      <c r="V341" s="332"/>
      <c r="W341" s="332"/>
      <c r="X341" s="332"/>
      <c r="Y341" s="332"/>
      <c r="Z341" s="332"/>
    </row>
    <row r="342" spans="17:26" ht="13.2">
      <c r="Q342" s="362"/>
      <c r="R342" s="332"/>
      <c r="S342" s="332"/>
      <c r="T342" s="332"/>
      <c r="U342" s="332"/>
      <c r="V342" s="332"/>
      <c r="W342" s="332"/>
      <c r="X342" s="332"/>
      <c r="Y342" s="332"/>
      <c r="Z342" s="332"/>
    </row>
    <row r="343" spans="17:26" ht="13.2">
      <c r="Q343" s="362"/>
      <c r="R343" s="332"/>
      <c r="S343" s="332"/>
      <c r="T343" s="332"/>
      <c r="U343" s="332"/>
      <c r="V343" s="332"/>
      <c r="W343" s="332"/>
      <c r="X343" s="332"/>
      <c r="Y343" s="332"/>
      <c r="Z343" s="332"/>
    </row>
    <row r="344" spans="17:26" ht="13.2">
      <c r="Q344" s="362"/>
      <c r="R344" s="332"/>
      <c r="S344" s="332"/>
      <c r="T344" s="332"/>
      <c r="U344" s="332"/>
      <c r="V344" s="332"/>
      <c r="W344" s="332"/>
      <c r="X344" s="332"/>
      <c r="Y344" s="332"/>
      <c r="Z344" s="332"/>
    </row>
    <row r="345" spans="17:26" ht="13.2">
      <c r="Q345" s="362"/>
      <c r="R345" s="332"/>
      <c r="S345" s="332"/>
      <c r="T345" s="332"/>
      <c r="U345" s="332"/>
      <c r="V345" s="332"/>
      <c r="W345" s="332"/>
      <c r="X345" s="332"/>
      <c r="Y345" s="332"/>
      <c r="Z345" s="332"/>
    </row>
    <row r="346" spans="17:26" ht="13.2">
      <c r="Q346" s="362"/>
      <c r="R346" s="332"/>
      <c r="S346" s="332"/>
      <c r="T346" s="332"/>
      <c r="U346" s="332"/>
      <c r="V346" s="332"/>
      <c r="W346" s="332"/>
      <c r="X346" s="332"/>
      <c r="Y346" s="332"/>
      <c r="Z346" s="332"/>
    </row>
    <row r="347" spans="17:26" ht="13.2">
      <c r="Q347" s="362"/>
      <c r="R347" s="332"/>
      <c r="S347" s="332"/>
      <c r="T347" s="332"/>
      <c r="U347" s="332"/>
      <c r="V347" s="332"/>
      <c r="W347" s="332"/>
      <c r="X347" s="332"/>
      <c r="Y347" s="332"/>
      <c r="Z347" s="332"/>
    </row>
    <row r="348" spans="17:26" ht="13.2">
      <c r="Q348" s="362"/>
      <c r="R348" s="332"/>
      <c r="S348" s="332"/>
      <c r="T348" s="332"/>
      <c r="U348" s="332"/>
      <c r="V348" s="332"/>
      <c r="W348" s="332"/>
      <c r="X348" s="332"/>
      <c r="Y348" s="332"/>
      <c r="Z348" s="332"/>
    </row>
    <row r="349" spans="17:26" ht="13.2">
      <c r="Q349" s="362"/>
      <c r="R349" s="332"/>
      <c r="S349" s="332"/>
      <c r="T349" s="332"/>
      <c r="U349" s="332"/>
      <c r="V349" s="332"/>
      <c r="W349" s="332"/>
      <c r="X349" s="332"/>
      <c r="Y349" s="332"/>
      <c r="Z349" s="332"/>
    </row>
    <row r="350" spans="17:26" ht="13.2">
      <c r="Q350" s="362"/>
      <c r="R350" s="332"/>
      <c r="S350" s="332"/>
      <c r="T350" s="332"/>
      <c r="U350" s="332"/>
      <c r="V350" s="332"/>
      <c r="W350" s="332"/>
      <c r="X350" s="332"/>
      <c r="Y350" s="332"/>
      <c r="Z350" s="332"/>
    </row>
    <row r="351" spans="17:26" ht="13.2">
      <c r="Q351" s="362"/>
      <c r="R351" s="332"/>
      <c r="S351" s="332"/>
      <c r="T351" s="332"/>
      <c r="U351" s="332"/>
      <c r="V351" s="332"/>
      <c r="W351" s="332"/>
      <c r="X351" s="332"/>
      <c r="Y351" s="332"/>
      <c r="Z351" s="332"/>
    </row>
    <row r="352" spans="17:26" ht="13.2">
      <c r="Q352" s="362"/>
      <c r="R352" s="332"/>
      <c r="S352" s="332"/>
      <c r="T352" s="332"/>
      <c r="U352" s="332"/>
      <c r="V352" s="332"/>
      <c r="W352" s="332"/>
      <c r="X352" s="332"/>
      <c r="Y352" s="332"/>
      <c r="Z352" s="332"/>
    </row>
    <row r="353" spans="17:26" ht="13.2">
      <c r="Q353" s="362"/>
      <c r="R353" s="332"/>
      <c r="S353" s="332"/>
      <c r="T353" s="332"/>
      <c r="U353" s="332"/>
      <c r="V353" s="332"/>
      <c r="W353" s="332"/>
      <c r="X353" s="332"/>
      <c r="Y353" s="332"/>
      <c r="Z353" s="332"/>
    </row>
    <row r="354" spans="17:26" ht="13.2">
      <c r="Q354" s="362"/>
      <c r="R354" s="332"/>
      <c r="S354" s="332"/>
      <c r="T354" s="332"/>
      <c r="U354" s="332"/>
      <c r="V354" s="332"/>
      <c r="W354" s="332"/>
      <c r="X354" s="332"/>
      <c r="Y354" s="332"/>
      <c r="Z354" s="332"/>
    </row>
    <row r="355" spans="17:26" ht="13.2">
      <c r="Q355" s="362"/>
      <c r="R355" s="332"/>
      <c r="S355" s="332"/>
      <c r="T355" s="332"/>
      <c r="U355" s="332"/>
      <c r="V355" s="332"/>
      <c r="W355" s="332"/>
      <c r="X355" s="332"/>
      <c r="Y355" s="332"/>
      <c r="Z355" s="332"/>
    </row>
    <row r="356" spans="17:26" ht="13.2">
      <c r="Q356" s="362"/>
      <c r="R356" s="332"/>
      <c r="S356" s="332"/>
      <c r="T356" s="332"/>
      <c r="U356" s="332"/>
      <c r="V356" s="332"/>
      <c r="W356" s="332"/>
      <c r="X356" s="332"/>
      <c r="Y356" s="332"/>
      <c r="Z356" s="332"/>
    </row>
    <row r="357" spans="17:26" ht="13.2">
      <c r="Q357" s="362"/>
      <c r="R357" s="332"/>
      <c r="S357" s="332"/>
      <c r="T357" s="332"/>
      <c r="U357" s="332"/>
      <c r="V357" s="332"/>
      <c r="W357" s="332"/>
      <c r="X357" s="332"/>
      <c r="Y357" s="332"/>
      <c r="Z357" s="332"/>
    </row>
    <row r="358" spans="17:26" ht="13.2">
      <c r="Q358" s="362"/>
      <c r="R358" s="332"/>
      <c r="S358" s="332"/>
      <c r="T358" s="332"/>
      <c r="U358" s="332"/>
      <c r="V358" s="332"/>
      <c r="W358" s="332"/>
      <c r="X358" s="332"/>
      <c r="Y358" s="332"/>
      <c r="Z358" s="332"/>
    </row>
    <row r="359" spans="17:26" ht="13.2">
      <c r="Q359" s="362"/>
      <c r="R359" s="332"/>
      <c r="S359" s="332"/>
      <c r="T359" s="332"/>
      <c r="U359" s="332"/>
      <c r="V359" s="332"/>
      <c r="W359" s="332"/>
      <c r="X359" s="332"/>
      <c r="Y359" s="332"/>
      <c r="Z359" s="332"/>
    </row>
    <row r="360" spans="17:26" ht="13.2">
      <c r="Q360" s="362"/>
      <c r="R360" s="332"/>
      <c r="S360" s="332"/>
      <c r="T360" s="332"/>
      <c r="U360" s="332"/>
      <c r="V360" s="332"/>
      <c r="W360" s="332"/>
      <c r="X360" s="332"/>
      <c r="Y360" s="332"/>
      <c r="Z360" s="332"/>
    </row>
    <row r="361" spans="17:26" ht="13.2">
      <c r="Q361" s="362"/>
      <c r="R361" s="332"/>
      <c r="S361" s="332"/>
      <c r="T361" s="332"/>
      <c r="U361" s="332"/>
      <c r="V361" s="332"/>
      <c r="W361" s="332"/>
      <c r="X361" s="332"/>
      <c r="Y361" s="332"/>
      <c r="Z361" s="332"/>
    </row>
    <row r="362" spans="17:26" ht="13.2">
      <c r="Q362" s="362"/>
      <c r="R362" s="332"/>
      <c r="S362" s="332"/>
      <c r="T362" s="332"/>
      <c r="U362" s="332"/>
      <c r="V362" s="332"/>
      <c r="W362" s="332"/>
      <c r="X362" s="332"/>
      <c r="Y362" s="332"/>
      <c r="Z362" s="332"/>
    </row>
    <row r="363" spans="17:26" ht="13.2">
      <c r="Q363" s="362"/>
      <c r="R363" s="332"/>
      <c r="S363" s="332"/>
      <c r="T363" s="332"/>
      <c r="U363" s="332"/>
      <c r="V363" s="332"/>
      <c r="W363" s="332"/>
      <c r="X363" s="332"/>
      <c r="Y363" s="332"/>
      <c r="Z363" s="332"/>
    </row>
    <row r="364" spans="17:26" ht="13.2">
      <c r="Q364" s="362"/>
      <c r="R364" s="332"/>
      <c r="S364" s="332"/>
      <c r="T364" s="332"/>
      <c r="U364" s="332"/>
      <c r="V364" s="332"/>
      <c r="W364" s="332"/>
      <c r="X364" s="332"/>
      <c r="Y364" s="332"/>
      <c r="Z364" s="332"/>
    </row>
    <row r="365" spans="17:26" ht="13.2">
      <c r="Q365" s="362"/>
      <c r="R365" s="332"/>
      <c r="S365" s="332"/>
      <c r="T365" s="332"/>
      <c r="U365" s="332"/>
      <c r="V365" s="332"/>
      <c r="W365" s="332"/>
      <c r="X365" s="332"/>
      <c r="Y365" s="332"/>
      <c r="Z365" s="332"/>
    </row>
    <row r="366" spans="17:26" ht="13.2">
      <c r="Q366" s="362"/>
      <c r="R366" s="332"/>
      <c r="S366" s="332"/>
      <c r="T366" s="332"/>
      <c r="U366" s="332"/>
      <c r="V366" s="332"/>
      <c r="W366" s="332"/>
      <c r="X366" s="332"/>
      <c r="Y366" s="332"/>
      <c r="Z366" s="332"/>
    </row>
    <row r="367" spans="17:26" ht="13.2">
      <c r="Q367" s="362"/>
      <c r="R367" s="332"/>
      <c r="S367" s="332"/>
      <c r="T367" s="332"/>
      <c r="U367" s="332"/>
      <c r="V367" s="332"/>
      <c r="W367" s="332"/>
      <c r="X367" s="332"/>
      <c r="Y367" s="332"/>
      <c r="Z367" s="332"/>
    </row>
    <row r="368" spans="17:26" ht="13.2">
      <c r="Q368" s="362"/>
      <c r="R368" s="332"/>
      <c r="S368" s="332"/>
      <c r="T368" s="332"/>
      <c r="U368" s="332"/>
      <c r="V368" s="332"/>
      <c r="W368" s="332"/>
      <c r="X368" s="332"/>
      <c r="Y368" s="332"/>
      <c r="Z368" s="332"/>
    </row>
    <row r="369" spans="17:26" ht="13.2">
      <c r="Q369" s="362"/>
      <c r="R369" s="332"/>
      <c r="S369" s="332"/>
      <c r="T369" s="332"/>
      <c r="U369" s="332"/>
      <c r="V369" s="332"/>
      <c r="W369" s="332"/>
      <c r="X369" s="332"/>
      <c r="Y369" s="332"/>
      <c r="Z369" s="332"/>
    </row>
    <row r="370" spans="17:26" ht="13.2">
      <c r="Q370" s="362"/>
      <c r="R370" s="332"/>
      <c r="S370" s="332"/>
      <c r="T370" s="332"/>
      <c r="U370" s="332"/>
      <c r="V370" s="332"/>
      <c r="W370" s="332"/>
      <c r="X370" s="332"/>
      <c r="Y370" s="332"/>
      <c r="Z370" s="332"/>
    </row>
    <row r="371" spans="17:26" ht="13.2">
      <c r="Q371" s="362"/>
      <c r="R371" s="332"/>
      <c r="S371" s="332"/>
      <c r="T371" s="332"/>
      <c r="U371" s="332"/>
      <c r="V371" s="332"/>
      <c r="W371" s="332"/>
      <c r="X371" s="332"/>
      <c r="Y371" s="332"/>
      <c r="Z371" s="332"/>
    </row>
    <row r="372" spans="17:26" ht="13.2">
      <c r="Q372" s="362"/>
      <c r="R372" s="332"/>
      <c r="S372" s="332"/>
      <c r="T372" s="332"/>
      <c r="U372" s="332"/>
      <c r="V372" s="332"/>
      <c r="W372" s="332"/>
      <c r="X372" s="332"/>
      <c r="Y372" s="332"/>
      <c r="Z372" s="332"/>
    </row>
    <row r="373" spans="17:26" ht="13.2">
      <c r="Q373" s="362"/>
      <c r="R373" s="332"/>
      <c r="S373" s="332"/>
      <c r="T373" s="332"/>
      <c r="U373" s="332"/>
      <c r="V373" s="332"/>
      <c r="W373" s="332"/>
      <c r="X373" s="332"/>
      <c r="Y373" s="332"/>
      <c r="Z373" s="332"/>
    </row>
    <row r="374" spans="17:26" ht="13.2">
      <c r="Q374" s="362"/>
      <c r="R374" s="332"/>
      <c r="S374" s="332"/>
      <c r="T374" s="332"/>
      <c r="U374" s="332"/>
      <c r="V374" s="332"/>
      <c r="W374" s="332"/>
      <c r="X374" s="332"/>
      <c r="Y374" s="332"/>
      <c r="Z374" s="332"/>
    </row>
    <row r="375" spans="17:26" ht="13.2">
      <c r="Q375" s="362"/>
      <c r="R375" s="332"/>
      <c r="S375" s="332"/>
      <c r="T375" s="332"/>
      <c r="U375" s="332"/>
      <c r="V375" s="332"/>
      <c r="W375" s="332"/>
      <c r="X375" s="332"/>
      <c r="Y375" s="332"/>
      <c r="Z375" s="332"/>
    </row>
    <row r="376" spans="17:26" ht="13.2">
      <c r="Q376" s="362"/>
      <c r="R376" s="332"/>
      <c r="S376" s="332"/>
      <c r="T376" s="332"/>
      <c r="U376" s="332"/>
      <c r="V376" s="332"/>
      <c r="W376" s="332"/>
      <c r="X376" s="332"/>
      <c r="Y376" s="332"/>
      <c r="Z376" s="332"/>
    </row>
    <row r="377" spans="17:26" ht="13.2">
      <c r="Q377" s="362"/>
      <c r="R377" s="332"/>
      <c r="S377" s="332"/>
      <c r="T377" s="332"/>
      <c r="U377" s="332"/>
      <c r="V377" s="332"/>
      <c r="W377" s="332"/>
      <c r="X377" s="332"/>
      <c r="Y377" s="332"/>
      <c r="Z377" s="332"/>
    </row>
    <row r="378" spans="17:26" ht="13.2">
      <c r="Q378" s="362"/>
      <c r="R378" s="332"/>
      <c r="S378" s="332"/>
      <c r="T378" s="332"/>
      <c r="U378" s="332"/>
      <c r="V378" s="332"/>
      <c r="W378" s="332"/>
      <c r="X378" s="332"/>
      <c r="Y378" s="332"/>
      <c r="Z378" s="332"/>
    </row>
    <row r="379" spans="17:26" ht="13.2">
      <c r="Q379" s="362"/>
      <c r="R379" s="332"/>
      <c r="S379" s="332"/>
      <c r="T379" s="332"/>
      <c r="U379" s="332"/>
      <c r="V379" s="332"/>
      <c r="W379" s="332"/>
      <c r="X379" s="332"/>
      <c r="Y379" s="332"/>
      <c r="Z379" s="332"/>
    </row>
    <row r="380" spans="17:26" ht="13.2">
      <c r="Q380" s="362"/>
      <c r="R380" s="332"/>
      <c r="S380" s="332"/>
      <c r="T380" s="332"/>
      <c r="U380" s="332"/>
      <c r="V380" s="332"/>
      <c r="W380" s="332"/>
      <c r="X380" s="332"/>
      <c r="Y380" s="332"/>
      <c r="Z380" s="332"/>
    </row>
    <row r="381" spans="17:26" ht="13.2">
      <c r="Q381" s="362"/>
      <c r="R381" s="332"/>
      <c r="S381" s="332"/>
      <c r="T381" s="332"/>
      <c r="U381" s="332"/>
      <c r="V381" s="332"/>
      <c r="W381" s="332"/>
      <c r="X381" s="332"/>
      <c r="Y381" s="332"/>
      <c r="Z381" s="332"/>
    </row>
    <row r="382" spans="17:26" ht="13.2">
      <c r="Q382" s="362"/>
      <c r="R382" s="332"/>
      <c r="S382" s="332"/>
      <c r="T382" s="332"/>
      <c r="U382" s="332"/>
      <c r="V382" s="332"/>
      <c r="W382" s="332"/>
      <c r="X382" s="332"/>
      <c r="Y382" s="332"/>
      <c r="Z382" s="332"/>
    </row>
    <row r="383" spans="17:26" ht="13.2">
      <c r="Q383" s="362"/>
      <c r="R383" s="332"/>
      <c r="S383" s="332"/>
      <c r="T383" s="332"/>
      <c r="U383" s="332"/>
      <c r="V383" s="332"/>
      <c r="W383" s="332"/>
      <c r="X383" s="332"/>
      <c r="Y383" s="332"/>
      <c r="Z383" s="332"/>
    </row>
    <row r="384" spans="17:26" ht="13.2">
      <c r="Q384" s="362"/>
      <c r="R384" s="332"/>
      <c r="S384" s="332"/>
      <c r="T384" s="332"/>
      <c r="U384" s="332"/>
      <c r="V384" s="332"/>
      <c r="W384" s="332"/>
      <c r="X384" s="332"/>
      <c r="Y384" s="332"/>
      <c r="Z384" s="332"/>
    </row>
    <row r="385" spans="17:26" ht="13.2">
      <c r="Q385" s="362"/>
      <c r="R385" s="332"/>
      <c r="S385" s="332"/>
      <c r="T385" s="332"/>
      <c r="U385" s="332"/>
      <c r="V385" s="332"/>
      <c r="W385" s="332"/>
      <c r="X385" s="332"/>
      <c r="Y385" s="332"/>
      <c r="Z385" s="332"/>
    </row>
    <row r="386" spans="17:26" ht="13.2">
      <c r="Q386" s="362"/>
      <c r="R386" s="332"/>
      <c r="S386" s="332"/>
      <c r="T386" s="332"/>
      <c r="U386" s="332"/>
      <c r="V386" s="332"/>
      <c r="W386" s="332"/>
      <c r="X386" s="332"/>
      <c r="Y386" s="332"/>
      <c r="Z386" s="332"/>
    </row>
    <row r="387" spans="17:26" ht="13.2">
      <c r="Q387" s="362"/>
      <c r="R387" s="332"/>
      <c r="S387" s="332"/>
      <c r="T387" s="332"/>
      <c r="U387" s="332"/>
      <c r="V387" s="332"/>
      <c r="W387" s="332"/>
      <c r="X387" s="332"/>
      <c r="Y387" s="332"/>
      <c r="Z387" s="332"/>
    </row>
    <row r="388" spans="17:26" ht="13.2">
      <c r="Q388" s="362"/>
      <c r="R388" s="332"/>
      <c r="S388" s="332"/>
      <c r="T388" s="332"/>
      <c r="U388" s="332"/>
      <c r="V388" s="332"/>
      <c r="W388" s="332"/>
      <c r="X388" s="332"/>
      <c r="Y388" s="332"/>
      <c r="Z388" s="332"/>
    </row>
    <row r="389" spans="17:26" ht="13.2">
      <c r="Q389" s="362"/>
      <c r="R389" s="332"/>
      <c r="S389" s="332"/>
      <c r="T389" s="332"/>
      <c r="U389" s="332"/>
      <c r="V389" s="332"/>
      <c r="W389" s="332"/>
      <c r="X389" s="332"/>
      <c r="Y389" s="332"/>
      <c r="Z389" s="332"/>
    </row>
    <row r="390" spans="17:26" ht="13.2">
      <c r="Q390" s="362"/>
      <c r="R390" s="332"/>
      <c r="S390" s="332"/>
      <c r="T390" s="332"/>
      <c r="U390" s="332"/>
      <c r="V390" s="332"/>
      <c r="W390" s="332"/>
      <c r="X390" s="332"/>
      <c r="Y390" s="332"/>
      <c r="Z390" s="332"/>
    </row>
    <row r="391" spans="17:26" ht="13.2">
      <c r="Q391" s="362"/>
      <c r="R391" s="332"/>
      <c r="S391" s="332"/>
      <c r="T391" s="332"/>
      <c r="U391" s="332"/>
      <c r="V391" s="332"/>
      <c r="W391" s="332"/>
      <c r="X391" s="332"/>
      <c r="Y391" s="332"/>
      <c r="Z391" s="332"/>
    </row>
    <row r="392" spans="17:26" ht="13.2">
      <c r="Q392" s="362"/>
      <c r="R392" s="332"/>
      <c r="S392" s="332"/>
      <c r="T392" s="332"/>
      <c r="U392" s="332"/>
      <c r="V392" s="332"/>
      <c r="W392" s="332"/>
      <c r="X392" s="332"/>
      <c r="Y392" s="332"/>
      <c r="Z392" s="332"/>
    </row>
    <row r="393" spans="17:26" ht="13.2">
      <c r="Q393" s="362"/>
      <c r="R393" s="332"/>
      <c r="S393" s="332"/>
      <c r="T393" s="332"/>
      <c r="U393" s="332"/>
      <c r="V393" s="332"/>
      <c r="W393" s="332"/>
      <c r="X393" s="332"/>
      <c r="Y393" s="332"/>
      <c r="Z393" s="332"/>
    </row>
    <row r="394" spans="17:26" ht="13.2">
      <c r="Q394" s="362"/>
      <c r="R394" s="332"/>
      <c r="S394" s="332"/>
      <c r="T394" s="332"/>
      <c r="U394" s="332"/>
      <c r="V394" s="332"/>
      <c r="W394" s="332"/>
      <c r="X394" s="332"/>
      <c r="Y394" s="332"/>
      <c r="Z394" s="332"/>
    </row>
    <row r="395" spans="17:26" ht="13.2">
      <c r="Q395" s="362"/>
      <c r="R395" s="332"/>
      <c r="S395" s="332"/>
      <c r="T395" s="332"/>
      <c r="U395" s="332"/>
      <c r="V395" s="332"/>
      <c r="W395" s="332"/>
      <c r="X395" s="332"/>
      <c r="Y395" s="332"/>
      <c r="Z395" s="332"/>
    </row>
    <row r="396" spans="17:26" ht="13.2">
      <c r="Q396" s="362"/>
      <c r="R396" s="332"/>
      <c r="S396" s="332"/>
      <c r="T396" s="332"/>
      <c r="U396" s="332"/>
      <c r="V396" s="332"/>
      <c r="W396" s="332"/>
      <c r="X396" s="332"/>
      <c r="Y396" s="332"/>
      <c r="Z396" s="332"/>
    </row>
    <row r="397" spans="17:26" ht="13.2">
      <c r="Q397" s="362"/>
      <c r="R397" s="332"/>
      <c r="S397" s="332"/>
      <c r="T397" s="332"/>
      <c r="U397" s="332"/>
      <c r="V397" s="332"/>
      <c r="W397" s="332"/>
      <c r="X397" s="332"/>
      <c r="Y397" s="332"/>
      <c r="Z397" s="332"/>
    </row>
    <row r="398" spans="17:26" ht="13.2">
      <c r="Q398" s="362"/>
      <c r="R398" s="332"/>
      <c r="S398" s="332"/>
      <c r="T398" s="332"/>
      <c r="U398" s="332"/>
      <c r="V398" s="332"/>
      <c r="W398" s="332"/>
      <c r="X398" s="332"/>
      <c r="Y398" s="332"/>
      <c r="Z398" s="332"/>
    </row>
    <row r="399" spans="17:26" ht="13.2">
      <c r="Q399" s="362"/>
      <c r="R399" s="332"/>
      <c r="S399" s="332"/>
      <c r="T399" s="332"/>
      <c r="U399" s="332"/>
      <c r="V399" s="332"/>
      <c r="W399" s="332"/>
      <c r="X399" s="332"/>
      <c r="Y399" s="332"/>
      <c r="Z399" s="332"/>
    </row>
    <row r="400" spans="17:26" ht="13.2">
      <c r="Q400" s="362"/>
      <c r="R400" s="332"/>
      <c r="S400" s="332"/>
      <c r="T400" s="332"/>
      <c r="U400" s="332"/>
      <c r="V400" s="332"/>
      <c r="W400" s="332"/>
      <c r="X400" s="332"/>
      <c r="Y400" s="332"/>
      <c r="Z400" s="332"/>
    </row>
    <row r="401" spans="17:26" ht="13.2">
      <c r="Q401" s="362"/>
      <c r="R401" s="332"/>
      <c r="S401" s="332"/>
      <c r="T401" s="332"/>
      <c r="U401" s="332"/>
      <c r="V401" s="332"/>
      <c r="W401" s="332"/>
      <c r="X401" s="332"/>
      <c r="Y401" s="332"/>
      <c r="Z401" s="332"/>
    </row>
    <row r="402" spans="17:26" ht="13.2">
      <c r="Q402" s="362"/>
      <c r="R402" s="332"/>
      <c r="S402" s="332"/>
      <c r="T402" s="332"/>
      <c r="U402" s="332"/>
      <c r="V402" s="332"/>
      <c r="W402" s="332"/>
      <c r="X402" s="332"/>
      <c r="Y402" s="332"/>
      <c r="Z402" s="332"/>
    </row>
    <row r="403" spans="17:26" ht="13.2">
      <c r="Q403" s="362"/>
      <c r="R403" s="332"/>
      <c r="S403" s="332"/>
      <c r="T403" s="332"/>
      <c r="U403" s="332"/>
      <c r="V403" s="332"/>
      <c r="W403" s="332"/>
      <c r="X403" s="332"/>
      <c r="Y403" s="332"/>
      <c r="Z403" s="332"/>
    </row>
    <row r="404" spans="17:26" ht="13.2">
      <c r="Q404" s="362"/>
      <c r="R404" s="332"/>
      <c r="S404" s="332"/>
      <c r="T404" s="332"/>
      <c r="U404" s="332"/>
      <c r="V404" s="332"/>
      <c r="W404" s="332"/>
      <c r="X404" s="332"/>
      <c r="Y404" s="332"/>
      <c r="Z404" s="332"/>
    </row>
    <row r="405" spans="17:26" ht="13.2">
      <c r="Q405" s="362"/>
      <c r="R405" s="332"/>
      <c r="S405" s="332"/>
      <c r="T405" s="332"/>
      <c r="U405" s="332"/>
      <c r="V405" s="332"/>
      <c r="W405" s="332"/>
      <c r="X405" s="332"/>
      <c r="Y405" s="332"/>
      <c r="Z405" s="332"/>
    </row>
    <row r="406" spans="17:26" ht="13.2">
      <c r="Q406" s="362"/>
      <c r="R406" s="332"/>
      <c r="S406" s="332"/>
      <c r="T406" s="332"/>
      <c r="U406" s="332"/>
      <c r="V406" s="332"/>
      <c r="W406" s="332"/>
      <c r="X406" s="332"/>
      <c r="Y406" s="332"/>
      <c r="Z406" s="332"/>
    </row>
    <row r="407" spans="17:26" ht="13.2">
      <c r="Q407" s="362"/>
      <c r="R407" s="332"/>
      <c r="S407" s="332"/>
      <c r="T407" s="332"/>
      <c r="U407" s="332"/>
      <c r="V407" s="332"/>
      <c r="W407" s="332"/>
      <c r="X407" s="332"/>
      <c r="Y407" s="332"/>
      <c r="Z407" s="332"/>
    </row>
    <row r="408" spans="17:26" ht="13.2">
      <c r="Q408" s="362"/>
      <c r="R408" s="332"/>
      <c r="S408" s="332"/>
      <c r="T408" s="332"/>
      <c r="U408" s="332"/>
      <c r="V408" s="332"/>
      <c r="W408" s="332"/>
      <c r="X408" s="332"/>
      <c r="Y408" s="332"/>
      <c r="Z408" s="332"/>
    </row>
    <row r="409" spans="17:26" ht="13.2">
      <c r="Q409" s="362"/>
      <c r="R409" s="332"/>
      <c r="S409" s="332"/>
      <c r="T409" s="332"/>
      <c r="U409" s="332"/>
      <c r="V409" s="332"/>
      <c r="W409" s="332"/>
      <c r="X409" s="332"/>
      <c r="Y409" s="332"/>
      <c r="Z409" s="332"/>
    </row>
    <row r="410" spans="17:26" ht="13.2">
      <c r="Q410" s="362"/>
      <c r="R410" s="332"/>
      <c r="S410" s="332"/>
      <c r="T410" s="332"/>
      <c r="U410" s="332"/>
      <c r="V410" s="332"/>
      <c r="W410" s="332"/>
      <c r="X410" s="332"/>
      <c r="Y410" s="332"/>
      <c r="Z410" s="332"/>
    </row>
    <row r="411" spans="17:26" ht="13.2">
      <c r="Q411" s="362"/>
      <c r="R411" s="332"/>
      <c r="S411" s="332"/>
      <c r="T411" s="332"/>
      <c r="U411" s="332"/>
      <c r="V411" s="332"/>
      <c r="W411" s="332"/>
      <c r="X411" s="332"/>
      <c r="Y411" s="332"/>
      <c r="Z411" s="332"/>
    </row>
    <row r="412" spans="17:26" ht="13.2">
      <c r="Q412" s="362"/>
      <c r="R412" s="332"/>
      <c r="S412" s="332"/>
      <c r="T412" s="332"/>
      <c r="U412" s="332"/>
      <c r="V412" s="332"/>
      <c r="W412" s="332"/>
      <c r="X412" s="332"/>
      <c r="Y412" s="332"/>
      <c r="Z412" s="332"/>
    </row>
    <row r="413" spans="17:26" ht="13.2">
      <c r="Q413" s="362"/>
      <c r="R413" s="332"/>
      <c r="S413" s="332"/>
      <c r="T413" s="332"/>
      <c r="U413" s="332"/>
      <c r="V413" s="332"/>
      <c r="W413" s="332"/>
      <c r="X413" s="332"/>
      <c r="Y413" s="332"/>
      <c r="Z413" s="332"/>
    </row>
    <row r="414" spans="17:26" ht="13.2">
      <c r="Q414" s="362"/>
      <c r="R414" s="332"/>
      <c r="S414" s="332"/>
      <c r="T414" s="332"/>
      <c r="U414" s="332"/>
      <c r="V414" s="332"/>
      <c r="W414" s="332"/>
      <c r="X414" s="332"/>
      <c r="Y414" s="332"/>
      <c r="Z414" s="332"/>
    </row>
    <row r="415" spans="17:26" ht="13.2">
      <c r="Q415" s="362"/>
      <c r="R415" s="332"/>
      <c r="S415" s="332"/>
      <c r="T415" s="332"/>
      <c r="U415" s="332"/>
      <c r="V415" s="332"/>
      <c r="W415" s="332"/>
      <c r="X415" s="332"/>
      <c r="Y415" s="332"/>
      <c r="Z415" s="332"/>
    </row>
    <row r="416" spans="17:26" ht="13.2">
      <c r="Q416" s="362"/>
      <c r="R416" s="332"/>
      <c r="S416" s="332"/>
      <c r="T416" s="332"/>
      <c r="U416" s="332"/>
      <c r="V416" s="332"/>
      <c r="W416" s="332"/>
      <c r="X416" s="332"/>
      <c r="Y416" s="332"/>
      <c r="Z416" s="332"/>
    </row>
    <row r="417" spans="17:26" ht="13.2">
      <c r="Q417" s="362"/>
      <c r="R417" s="332"/>
      <c r="S417" s="332"/>
      <c r="T417" s="332"/>
      <c r="U417" s="332"/>
      <c r="V417" s="332"/>
      <c r="W417" s="332"/>
      <c r="X417" s="332"/>
      <c r="Y417" s="332"/>
      <c r="Z417" s="332"/>
    </row>
    <row r="418" spans="17:26" ht="13.2">
      <c r="Q418" s="362"/>
      <c r="R418" s="332"/>
      <c r="S418" s="332"/>
      <c r="T418" s="332"/>
      <c r="U418" s="332"/>
      <c r="V418" s="332"/>
      <c r="W418" s="332"/>
      <c r="X418" s="332"/>
      <c r="Y418" s="332"/>
      <c r="Z418" s="332"/>
    </row>
    <row r="419" spans="17:26" ht="13.2">
      <c r="Q419" s="362"/>
      <c r="R419" s="332"/>
      <c r="S419" s="332"/>
      <c r="T419" s="332"/>
      <c r="U419" s="332"/>
      <c r="V419" s="332"/>
      <c r="W419" s="332"/>
      <c r="X419" s="332"/>
      <c r="Y419" s="332"/>
      <c r="Z419" s="332"/>
    </row>
    <row r="420" spans="17:26" ht="13.2">
      <c r="Q420" s="362"/>
      <c r="R420" s="332"/>
      <c r="S420" s="332"/>
      <c r="T420" s="332"/>
      <c r="U420" s="332"/>
      <c r="V420" s="332"/>
      <c r="W420" s="332"/>
      <c r="X420" s="332"/>
      <c r="Y420" s="332"/>
      <c r="Z420" s="332"/>
    </row>
    <row r="421" spans="17:26" ht="13.2">
      <c r="Q421" s="362"/>
      <c r="R421" s="332"/>
      <c r="S421" s="332"/>
      <c r="T421" s="332"/>
      <c r="U421" s="332"/>
      <c r="V421" s="332"/>
      <c r="W421" s="332"/>
      <c r="X421" s="332"/>
      <c r="Y421" s="332"/>
      <c r="Z421" s="332"/>
    </row>
    <row r="422" spans="17:26" ht="13.2">
      <c r="Q422" s="362"/>
      <c r="R422" s="332"/>
      <c r="S422" s="332"/>
      <c r="T422" s="332"/>
      <c r="U422" s="332"/>
      <c r="V422" s="332"/>
      <c r="W422" s="332"/>
      <c r="X422" s="332"/>
      <c r="Y422" s="332"/>
      <c r="Z422" s="332"/>
    </row>
    <row r="423" spans="17:26" ht="13.2">
      <c r="Q423" s="362"/>
      <c r="R423" s="332"/>
      <c r="S423" s="332"/>
      <c r="T423" s="332"/>
      <c r="U423" s="332"/>
      <c r="V423" s="332"/>
      <c r="W423" s="332"/>
      <c r="X423" s="332"/>
      <c r="Y423" s="332"/>
      <c r="Z423" s="332"/>
    </row>
    <row r="424" spans="17:26" ht="13.2">
      <c r="Q424" s="362"/>
      <c r="R424" s="332"/>
      <c r="S424" s="332"/>
      <c r="T424" s="332"/>
      <c r="U424" s="332"/>
      <c r="V424" s="332"/>
      <c r="W424" s="332"/>
      <c r="X424" s="332"/>
      <c r="Y424" s="332"/>
      <c r="Z424" s="332"/>
    </row>
    <row r="425" spans="17:26" ht="13.2">
      <c r="Q425" s="362"/>
      <c r="R425" s="332"/>
      <c r="S425" s="332"/>
      <c r="T425" s="332"/>
      <c r="U425" s="332"/>
      <c r="V425" s="332"/>
      <c r="W425" s="332"/>
      <c r="X425" s="332"/>
      <c r="Y425" s="332"/>
      <c r="Z425" s="332"/>
    </row>
    <row r="426" spans="17:26" ht="13.2">
      <c r="Q426" s="362"/>
      <c r="R426" s="332"/>
      <c r="S426" s="332"/>
      <c r="T426" s="332"/>
      <c r="U426" s="332"/>
      <c r="V426" s="332"/>
      <c r="W426" s="332"/>
      <c r="X426" s="332"/>
      <c r="Y426" s="332"/>
      <c r="Z426" s="332"/>
    </row>
    <row r="427" spans="17:26" ht="13.2">
      <c r="Q427" s="362"/>
      <c r="R427" s="332"/>
      <c r="S427" s="332"/>
      <c r="T427" s="332"/>
      <c r="U427" s="332"/>
      <c r="V427" s="332"/>
      <c r="W427" s="332"/>
      <c r="X427" s="332"/>
      <c r="Y427" s="332"/>
      <c r="Z427" s="332"/>
    </row>
    <row r="428" spans="17:26" ht="13.2">
      <c r="Q428" s="362"/>
      <c r="R428" s="332"/>
      <c r="S428" s="332"/>
      <c r="T428" s="332"/>
      <c r="U428" s="332"/>
      <c r="V428" s="332"/>
      <c r="W428" s="332"/>
      <c r="X428" s="332"/>
      <c r="Y428" s="332"/>
      <c r="Z428" s="332"/>
    </row>
    <row r="429" spans="17:26" ht="13.2">
      <c r="Q429" s="362"/>
      <c r="R429" s="332"/>
      <c r="S429" s="332"/>
      <c r="T429" s="332"/>
      <c r="U429" s="332"/>
      <c r="V429" s="332"/>
      <c r="W429" s="332"/>
      <c r="X429" s="332"/>
      <c r="Y429" s="332"/>
      <c r="Z429" s="332"/>
    </row>
    <row r="430" spans="17:26" ht="13.2">
      <c r="Q430" s="362"/>
      <c r="R430" s="332"/>
      <c r="S430" s="332"/>
      <c r="T430" s="332"/>
      <c r="U430" s="332"/>
      <c r="V430" s="332"/>
      <c r="W430" s="332"/>
      <c r="X430" s="332"/>
      <c r="Y430" s="332"/>
      <c r="Z430" s="332"/>
    </row>
    <row r="431" spans="17:26" ht="13.2">
      <c r="Q431" s="362"/>
      <c r="R431" s="332"/>
      <c r="S431" s="332"/>
      <c r="T431" s="332"/>
      <c r="U431" s="332"/>
      <c r="V431" s="332"/>
      <c r="W431" s="332"/>
      <c r="X431" s="332"/>
      <c r="Y431" s="332"/>
      <c r="Z431" s="332"/>
    </row>
    <row r="432" spans="17:26" ht="13.2">
      <c r="Q432" s="362"/>
      <c r="R432" s="332"/>
      <c r="S432" s="332"/>
      <c r="T432" s="332"/>
      <c r="U432" s="332"/>
      <c r="V432" s="332"/>
      <c r="W432" s="332"/>
      <c r="X432" s="332"/>
      <c r="Y432" s="332"/>
      <c r="Z432" s="332"/>
    </row>
    <row r="433" spans="17:26" ht="13.2">
      <c r="Q433" s="362"/>
      <c r="R433" s="332"/>
      <c r="S433" s="332"/>
      <c r="T433" s="332"/>
      <c r="U433" s="332"/>
      <c r="V433" s="332"/>
      <c r="W433" s="332"/>
      <c r="X433" s="332"/>
      <c r="Y433" s="332"/>
      <c r="Z433" s="332"/>
    </row>
    <row r="434" spans="17:26" ht="13.2">
      <c r="Q434" s="362"/>
      <c r="R434" s="332"/>
      <c r="S434" s="332"/>
      <c r="T434" s="332"/>
      <c r="U434" s="332"/>
      <c r="V434" s="332"/>
      <c r="W434" s="332"/>
      <c r="X434" s="332"/>
      <c r="Y434" s="332"/>
      <c r="Z434" s="332"/>
    </row>
    <row r="435" spans="17:26" ht="13.2">
      <c r="Q435" s="362"/>
      <c r="R435" s="332"/>
      <c r="S435" s="332"/>
      <c r="T435" s="332"/>
      <c r="U435" s="332"/>
      <c r="V435" s="332"/>
      <c r="W435" s="332"/>
      <c r="X435" s="332"/>
      <c r="Y435" s="332"/>
      <c r="Z435" s="332"/>
    </row>
    <row r="436" spans="17:26" ht="13.2">
      <c r="Q436" s="362"/>
      <c r="R436" s="332"/>
      <c r="S436" s="332"/>
      <c r="T436" s="332"/>
      <c r="U436" s="332"/>
      <c r="V436" s="332"/>
      <c r="W436" s="332"/>
      <c r="X436" s="332"/>
      <c r="Y436" s="332"/>
      <c r="Z436" s="332"/>
    </row>
    <row r="437" spans="17:26" ht="13.2">
      <c r="Q437" s="362"/>
      <c r="R437" s="332"/>
      <c r="S437" s="332"/>
      <c r="T437" s="332"/>
      <c r="U437" s="332"/>
      <c r="V437" s="332"/>
      <c r="W437" s="332"/>
      <c r="X437" s="332"/>
      <c r="Y437" s="332"/>
      <c r="Z437" s="332"/>
    </row>
    <row r="438" spans="17:26" ht="13.2">
      <c r="Q438" s="362"/>
      <c r="R438" s="332"/>
      <c r="S438" s="332"/>
      <c r="T438" s="332"/>
      <c r="U438" s="332"/>
      <c r="V438" s="332"/>
      <c r="W438" s="332"/>
      <c r="X438" s="332"/>
      <c r="Y438" s="332"/>
      <c r="Z438" s="332"/>
    </row>
    <row r="439" spans="17:26" ht="13.2">
      <c r="Q439" s="362"/>
      <c r="R439" s="332"/>
      <c r="S439" s="332"/>
      <c r="T439" s="332"/>
      <c r="U439" s="332"/>
      <c r="V439" s="332"/>
      <c r="W439" s="332"/>
      <c r="X439" s="332"/>
      <c r="Y439" s="332"/>
      <c r="Z439" s="332"/>
    </row>
    <row r="440" spans="17:26" ht="13.2">
      <c r="Q440" s="362"/>
      <c r="R440" s="332"/>
      <c r="S440" s="332"/>
      <c r="T440" s="332"/>
      <c r="U440" s="332"/>
      <c r="V440" s="332"/>
      <c r="W440" s="332"/>
      <c r="X440" s="332"/>
      <c r="Y440" s="332"/>
      <c r="Z440" s="332"/>
    </row>
    <row r="441" spans="17:26" ht="13.2">
      <c r="Q441" s="362"/>
      <c r="R441" s="332"/>
      <c r="S441" s="332"/>
      <c r="T441" s="332"/>
      <c r="U441" s="332"/>
      <c r="V441" s="332"/>
      <c r="W441" s="332"/>
      <c r="X441" s="332"/>
      <c r="Y441" s="332"/>
      <c r="Z441" s="332"/>
    </row>
    <row r="442" spans="17:26" ht="13.2">
      <c r="Q442" s="362"/>
      <c r="R442" s="332"/>
      <c r="S442" s="332"/>
      <c r="T442" s="332"/>
      <c r="U442" s="332"/>
      <c r="V442" s="332"/>
      <c r="W442" s="332"/>
      <c r="X442" s="332"/>
      <c r="Y442" s="332"/>
      <c r="Z442" s="332"/>
    </row>
    <row r="443" spans="17:26" ht="13.2">
      <c r="Q443" s="362"/>
      <c r="R443" s="332"/>
      <c r="S443" s="332"/>
      <c r="T443" s="332"/>
      <c r="U443" s="332"/>
      <c r="V443" s="332"/>
      <c r="W443" s="332"/>
      <c r="X443" s="332"/>
      <c r="Y443" s="332"/>
      <c r="Z443" s="332"/>
    </row>
    <row r="444" spans="17:26" ht="13.2">
      <c r="Q444" s="362"/>
      <c r="R444" s="332"/>
      <c r="S444" s="332"/>
      <c r="T444" s="332"/>
      <c r="U444" s="332"/>
      <c r="V444" s="332"/>
      <c r="W444" s="332"/>
      <c r="X444" s="332"/>
      <c r="Y444" s="332"/>
      <c r="Z444" s="332"/>
    </row>
    <row r="445" spans="17:26" ht="13.2">
      <c r="Q445" s="362"/>
      <c r="R445" s="332"/>
      <c r="S445" s="332"/>
      <c r="T445" s="332"/>
      <c r="U445" s="332"/>
      <c r="V445" s="332"/>
      <c r="W445" s="332"/>
      <c r="X445" s="332"/>
      <c r="Y445" s="332"/>
      <c r="Z445" s="332"/>
    </row>
    <row r="446" spans="17:26" ht="13.2">
      <c r="Q446" s="362"/>
      <c r="R446" s="332"/>
      <c r="S446" s="332"/>
      <c r="T446" s="332"/>
      <c r="U446" s="332"/>
      <c r="V446" s="332"/>
      <c r="W446" s="332"/>
      <c r="X446" s="332"/>
      <c r="Y446" s="332"/>
      <c r="Z446" s="332"/>
    </row>
    <row r="447" spans="17:26" ht="13.2">
      <c r="Q447" s="362"/>
      <c r="R447" s="332"/>
      <c r="S447" s="332"/>
      <c r="T447" s="332"/>
      <c r="U447" s="332"/>
      <c r="V447" s="332"/>
      <c r="W447" s="332"/>
      <c r="X447" s="332"/>
      <c r="Y447" s="332"/>
      <c r="Z447" s="332"/>
    </row>
    <row r="448" spans="17:26" ht="13.2">
      <c r="Q448" s="362"/>
      <c r="R448" s="332"/>
      <c r="S448" s="332"/>
      <c r="T448" s="332"/>
      <c r="U448" s="332"/>
      <c r="V448" s="332"/>
      <c r="W448" s="332"/>
      <c r="X448" s="332"/>
      <c r="Y448" s="332"/>
      <c r="Z448" s="332"/>
    </row>
    <row r="449" spans="17:26" ht="13.2">
      <c r="Q449" s="362"/>
      <c r="R449" s="332"/>
      <c r="S449" s="332"/>
      <c r="T449" s="332"/>
      <c r="U449" s="332"/>
      <c r="V449" s="332"/>
      <c r="W449" s="332"/>
      <c r="X449" s="332"/>
      <c r="Y449" s="332"/>
      <c r="Z449" s="332"/>
    </row>
    <row r="450" spans="17:26" ht="13.2">
      <c r="Q450" s="362"/>
      <c r="R450" s="332"/>
      <c r="S450" s="332"/>
      <c r="T450" s="332"/>
      <c r="U450" s="332"/>
      <c r="V450" s="332"/>
      <c r="W450" s="332"/>
      <c r="X450" s="332"/>
      <c r="Y450" s="332"/>
      <c r="Z450" s="332"/>
    </row>
    <row r="451" spans="17:26" ht="13.2">
      <c r="Q451" s="362"/>
      <c r="R451" s="332"/>
      <c r="S451" s="332"/>
      <c r="T451" s="332"/>
      <c r="U451" s="332"/>
      <c r="V451" s="332"/>
      <c r="W451" s="332"/>
      <c r="X451" s="332"/>
      <c r="Y451" s="332"/>
      <c r="Z451" s="332"/>
    </row>
    <row r="452" spans="17:26" ht="13.2">
      <c r="Q452" s="362"/>
      <c r="R452" s="332"/>
      <c r="S452" s="332"/>
      <c r="T452" s="332"/>
      <c r="U452" s="332"/>
      <c r="V452" s="332"/>
      <c r="W452" s="332"/>
      <c r="X452" s="332"/>
      <c r="Y452" s="332"/>
      <c r="Z452" s="332"/>
    </row>
    <row r="453" spans="17:26" ht="13.2">
      <c r="Q453" s="362"/>
      <c r="R453" s="332"/>
      <c r="S453" s="332"/>
      <c r="T453" s="332"/>
      <c r="U453" s="332"/>
      <c r="V453" s="332"/>
      <c r="W453" s="332"/>
      <c r="X453" s="332"/>
      <c r="Y453" s="332"/>
      <c r="Z453" s="332"/>
    </row>
    <row r="454" spans="17:26" ht="13.2">
      <c r="Q454" s="362"/>
      <c r="R454" s="332"/>
      <c r="S454" s="332"/>
      <c r="T454" s="332"/>
      <c r="U454" s="332"/>
      <c r="V454" s="332"/>
      <c r="W454" s="332"/>
      <c r="X454" s="332"/>
      <c r="Y454" s="332"/>
      <c r="Z454" s="332"/>
    </row>
    <row r="455" spans="17:26" ht="13.2">
      <c r="Q455" s="362"/>
      <c r="R455" s="332"/>
      <c r="S455" s="332"/>
      <c r="T455" s="332"/>
      <c r="U455" s="332"/>
      <c r="V455" s="332"/>
      <c r="W455" s="332"/>
      <c r="X455" s="332"/>
      <c r="Y455" s="332"/>
      <c r="Z455" s="332"/>
    </row>
    <row r="456" spans="17:26" ht="13.2">
      <c r="Q456" s="362"/>
      <c r="R456" s="332"/>
      <c r="S456" s="332"/>
      <c r="T456" s="332"/>
      <c r="U456" s="332"/>
      <c r="V456" s="332"/>
      <c r="W456" s="332"/>
      <c r="X456" s="332"/>
      <c r="Y456" s="332"/>
      <c r="Z456" s="332"/>
    </row>
    <row r="457" spans="17:26" ht="13.2">
      <c r="Q457" s="362"/>
      <c r="R457" s="332"/>
      <c r="S457" s="332"/>
      <c r="T457" s="332"/>
      <c r="U457" s="332"/>
      <c r="V457" s="332"/>
      <c r="W457" s="332"/>
      <c r="X457" s="332"/>
      <c r="Y457" s="332"/>
      <c r="Z457" s="332"/>
    </row>
    <row r="458" spans="17:26" ht="13.2">
      <c r="Q458" s="362"/>
      <c r="R458" s="332"/>
      <c r="S458" s="332"/>
      <c r="T458" s="332"/>
      <c r="U458" s="332"/>
      <c r="V458" s="332"/>
      <c r="W458" s="332"/>
      <c r="X458" s="332"/>
      <c r="Y458" s="332"/>
      <c r="Z458" s="332"/>
    </row>
    <row r="459" spans="17:26" ht="13.2">
      <c r="Q459" s="362"/>
      <c r="R459" s="332"/>
      <c r="S459" s="332"/>
      <c r="T459" s="332"/>
      <c r="U459" s="332"/>
      <c r="V459" s="332"/>
      <c r="W459" s="332"/>
      <c r="X459" s="332"/>
      <c r="Y459" s="332"/>
      <c r="Z459" s="332"/>
    </row>
    <row r="460" spans="17:26" ht="13.2">
      <c r="Q460" s="362"/>
      <c r="R460" s="332"/>
      <c r="S460" s="332"/>
      <c r="T460" s="332"/>
      <c r="U460" s="332"/>
      <c r="V460" s="332"/>
      <c r="W460" s="332"/>
      <c r="X460" s="332"/>
      <c r="Y460" s="332"/>
      <c r="Z460" s="332"/>
    </row>
    <row r="461" spans="17:26" ht="13.2">
      <c r="Q461" s="362"/>
      <c r="R461" s="332"/>
      <c r="S461" s="332"/>
      <c r="T461" s="332"/>
      <c r="U461" s="332"/>
      <c r="V461" s="332"/>
      <c r="W461" s="332"/>
      <c r="X461" s="332"/>
      <c r="Y461" s="332"/>
      <c r="Z461" s="332"/>
    </row>
    <row r="462" spans="17:26" ht="13.2">
      <c r="Q462" s="362"/>
      <c r="R462" s="332"/>
      <c r="S462" s="332"/>
      <c r="T462" s="332"/>
      <c r="U462" s="332"/>
      <c r="V462" s="332"/>
      <c r="W462" s="332"/>
      <c r="X462" s="332"/>
      <c r="Y462" s="332"/>
      <c r="Z462" s="332"/>
    </row>
    <row r="463" spans="17:26" ht="13.2">
      <c r="Q463" s="362"/>
      <c r="R463" s="332"/>
      <c r="S463" s="332"/>
      <c r="T463" s="332"/>
      <c r="U463" s="332"/>
      <c r="V463" s="332"/>
      <c r="W463" s="332"/>
      <c r="X463" s="332"/>
      <c r="Y463" s="332"/>
      <c r="Z463" s="332"/>
    </row>
    <row r="464" spans="17:26" ht="13.2">
      <c r="Q464" s="362"/>
      <c r="R464" s="332"/>
      <c r="S464" s="332"/>
      <c r="T464" s="332"/>
      <c r="U464" s="332"/>
      <c r="V464" s="332"/>
      <c r="W464" s="332"/>
      <c r="X464" s="332"/>
      <c r="Y464" s="332"/>
      <c r="Z464" s="332"/>
    </row>
    <row r="465" spans="17:26" ht="13.2">
      <c r="Q465" s="362"/>
      <c r="R465" s="332"/>
      <c r="S465" s="332"/>
      <c r="T465" s="332"/>
      <c r="U465" s="332"/>
      <c r="V465" s="332"/>
      <c r="W465" s="332"/>
      <c r="X465" s="332"/>
      <c r="Y465" s="332"/>
      <c r="Z465" s="332"/>
    </row>
    <row r="466" spans="17:26" ht="13.2">
      <c r="Q466" s="362"/>
      <c r="R466" s="332"/>
      <c r="S466" s="332"/>
      <c r="T466" s="332"/>
      <c r="U466" s="332"/>
      <c r="V466" s="332"/>
      <c r="W466" s="332"/>
      <c r="X466" s="332"/>
      <c r="Y466" s="332"/>
      <c r="Z466" s="332"/>
    </row>
    <row r="467" spans="17:26" ht="13.2">
      <c r="Q467" s="362"/>
      <c r="R467" s="332"/>
      <c r="S467" s="332"/>
      <c r="T467" s="332"/>
      <c r="U467" s="332"/>
      <c r="V467" s="332"/>
      <c r="W467" s="332"/>
      <c r="X467" s="332"/>
      <c r="Y467" s="332"/>
      <c r="Z467" s="332"/>
    </row>
    <row r="468" spans="17:26" ht="13.2">
      <c r="Q468" s="362"/>
      <c r="R468" s="332"/>
      <c r="S468" s="332"/>
      <c r="T468" s="332"/>
      <c r="U468" s="332"/>
      <c r="V468" s="332"/>
      <c r="W468" s="332"/>
      <c r="X468" s="332"/>
      <c r="Y468" s="332"/>
      <c r="Z468" s="332"/>
    </row>
    <row r="469" spans="17:26" ht="13.2">
      <c r="Q469" s="362"/>
      <c r="R469" s="332"/>
      <c r="S469" s="332"/>
      <c r="T469" s="332"/>
      <c r="U469" s="332"/>
      <c r="V469" s="332"/>
      <c r="W469" s="332"/>
      <c r="X469" s="332"/>
      <c r="Y469" s="332"/>
      <c r="Z469" s="332"/>
    </row>
    <row r="470" spans="17:26" ht="13.2">
      <c r="Q470" s="362"/>
      <c r="R470" s="332"/>
      <c r="S470" s="332"/>
      <c r="T470" s="332"/>
      <c r="U470" s="332"/>
      <c r="V470" s="332"/>
      <c r="W470" s="332"/>
      <c r="X470" s="332"/>
      <c r="Y470" s="332"/>
      <c r="Z470" s="332"/>
    </row>
    <row r="471" spans="17:26" ht="13.2">
      <c r="Q471" s="362"/>
      <c r="R471" s="332"/>
      <c r="S471" s="332"/>
      <c r="T471" s="332"/>
      <c r="U471" s="332"/>
      <c r="V471" s="332"/>
      <c r="W471" s="332"/>
      <c r="X471" s="332"/>
      <c r="Y471" s="332"/>
      <c r="Z471" s="332"/>
    </row>
    <row r="472" spans="17:26" ht="13.2">
      <c r="Q472" s="362"/>
      <c r="R472" s="332"/>
      <c r="S472" s="332"/>
      <c r="T472" s="332"/>
      <c r="U472" s="332"/>
      <c r="V472" s="332"/>
      <c r="W472" s="332"/>
      <c r="X472" s="332"/>
      <c r="Y472" s="332"/>
      <c r="Z472" s="332"/>
    </row>
    <row r="473" spans="17:26" ht="13.2">
      <c r="Q473" s="362"/>
      <c r="R473" s="332"/>
      <c r="S473" s="332"/>
      <c r="T473" s="332"/>
      <c r="U473" s="332"/>
      <c r="V473" s="332"/>
      <c r="W473" s="332"/>
      <c r="X473" s="332"/>
      <c r="Y473" s="332"/>
      <c r="Z473" s="332"/>
    </row>
    <row r="474" spans="17:26" ht="13.2">
      <c r="Q474" s="362"/>
      <c r="R474" s="332"/>
      <c r="S474" s="332"/>
      <c r="T474" s="332"/>
      <c r="U474" s="332"/>
      <c r="V474" s="332"/>
      <c r="W474" s="332"/>
      <c r="X474" s="332"/>
      <c r="Y474" s="332"/>
      <c r="Z474" s="332"/>
    </row>
    <row r="475" spans="17:26" ht="13.2">
      <c r="Q475" s="362"/>
      <c r="R475" s="332"/>
      <c r="S475" s="332"/>
      <c r="T475" s="332"/>
      <c r="U475" s="332"/>
      <c r="V475" s="332"/>
      <c r="W475" s="332"/>
      <c r="X475" s="332"/>
      <c r="Y475" s="332"/>
      <c r="Z475" s="332"/>
    </row>
    <row r="476" spans="17:26" ht="13.2">
      <c r="Q476" s="362"/>
      <c r="R476" s="332"/>
      <c r="S476" s="332"/>
      <c r="T476" s="332"/>
      <c r="U476" s="332"/>
      <c r="V476" s="332"/>
      <c r="W476" s="332"/>
      <c r="X476" s="332"/>
      <c r="Y476" s="332"/>
      <c r="Z476" s="332"/>
    </row>
    <row r="477" spans="17:26" ht="13.2">
      <c r="Q477" s="362"/>
      <c r="R477" s="332"/>
      <c r="S477" s="332"/>
      <c r="T477" s="332"/>
      <c r="U477" s="332"/>
      <c r="V477" s="332"/>
      <c r="W477" s="332"/>
      <c r="X477" s="332"/>
      <c r="Y477" s="332"/>
      <c r="Z477" s="332"/>
    </row>
    <row r="478" spans="17:26" ht="13.2">
      <c r="Q478" s="362"/>
      <c r="R478" s="332"/>
      <c r="S478" s="332"/>
      <c r="T478" s="332"/>
      <c r="U478" s="332"/>
      <c r="V478" s="332"/>
      <c r="W478" s="332"/>
      <c r="X478" s="332"/>
      <c r="Y478" s="332"/>
      <c r="Z478" s="332"/>
    </row>
    <row r="479" spans="17:26" ht="13.2">
      <c r="Q479" s="362"/>
      <c r="R479" s="332"/>
      <c r="S479" s="332"/>
      <c r="T479" s="332"/>
      <c r="U479" s="332"/>
      <c r="V479" s="332"/>
      <c r="W479" s="332"/>
      <c r="X479" s="332"/>
      <c r="Y479" s="332"/>
      <c r="Z479" s="332"/>
    </row>
    <row r="480" spans="17:26" ht="13.2">
      <c r="Q480" s="362"/>
      <c r="R480" s="332"/>
      <c r="S480" s="332"/>
      <c r="T480" s="332"/>
      <c r="U480" s="332"/>
      <c r="V480" s="332"/>
      <c r="W480" s="332"/>
      <c r="X480" s="332"/>
      <c r="Y480" s="332"/>
      <c r="Z480" s="332"/>
    </row>
    <row r="481" spans="17:26" ht="13.2">
      <c r="Q481" s="362"/>
      <c r="R481" s="332"/>
      <c r="S481" s="332"/>
      <c r="T481" s="332"/>
      <c r="U481" s="332"/>
      <c r="V481" s="332"/>
      <c r="W481" s="332"/>
      <c r="X481" s="332"/>
      <c r="Y481" s="332"/>
      <c r="Z481" s="332"/>
    </row>
    <row r="482" spans="17:26" ht="13.2">
      <c r="Q482" s="362"/>
      <c r="R482" s="332"/>
      <c r="S482" s="332"/>
      <c r="T482" s="332"/>
      <c r="U482" s="332"/>
      <c r="V482" s="332"/>
      <c r="W482" s="332"/>
      <c r="X482" s="332"/>
      <c r="Y482" s="332"/>
      <c r="Z482" s="332"/>
    </row>
    <row r="483" spans="17:26" ht="13.2">
      <c r="Q483" s="362"/>
      <c r="R483" s="332"/>
      <c r="S483" s="332"/>
      <c r="T483" s="332"/>
      <c r="U483" s="332"/>
      <c r="V483" s="332"/>
      <c r="W483" s="332"/>
      <c r="X483" s="332"/>
      <c r="Y483" s="332"/>
      <c r="Z483" s="332"/>
    </row>
    <row r="484" spans="17:26" ht="13.2">
      <c r="Q484" s="362"/>
      <c r="R484" s="332"/>
      <c r="S484" s="332"/>
      <c r="T484" s="332"/>
      <c r="U484" s="332"/>
      <c r="V484" s="332"/>
      <c r="W484" s="332"/>
      <c r="X484" s="332"/>
      <c r="Y484" s="332"/>
      <c r="Z484" s="332"/>
    </row>
    <row r="485" spans="17:26" ht="13.2">
      <c r="Q485" s="362"/>
      <c r="R485" s="332"/>
      <c r="S485" s="332"/>
      <c r="T485" s="332"/>
      <c r="U485" s="332"/>
      <c r="V485" s="332"/>
      <c r="W485" s="332"/>
      <c r="X485" s="332"/>
      <c r="Y485" s="332"/>
      <c r="Z485" s="332"/>
    </row>
    <row r="486" spans="17:26" ht="13.2">
      <c r="Q486" s="362"/>
      <c r="R486" s="332"/>
      <c r="S486" s="332"/>
      <c r="T486" s="332"/>
      <c r="U486" s="332"/>
      <c r="V486" s="332"/>
      <c r="W486" s="332"/>
      <c r="X486" s="332"/>
      <c r="Y486" s="332"/>
      <c r="Z486" s="332"/>
    </row>
    <row r="487" spans="17:26" ht="13.2">
      <c r="Q487" s="362"/>
      <c r="R487" s="332"/>
      <c r="S487" s="332"/>
      <c r="T487" s="332"/>
      <c r="U487" s="332"/>
      <c r="V487" s="332"/>
      <c r="W487" s="332"/>
      <c r="X487" s="332"/>
      <c r="Y487" s="332"/>
      <c r="Z487" s="332"/>
    </row>
    <row r="488" spans="17:26" ht="13.2">
      <c r="Q488" s="362"/>
      <c r="R488" s="332"/>
      <c r="S488" s="332"/>
      <c r="T488" s="332"/>
      <c r="U488" s="332"/>
      <c r="V488" s="332"/>
      <c r="W488" s="332"/>
      <c r="X488" s="332"/>
      <c r="Y488" s="332"/>
      <c r="Z488" s="332"/>
    </row>
    <row r="489" spans="17:26" ht="13.2">
      <c r="Q489" s="362"/>
      <c r="R489" s="332"/>
      <c r="S489" s="332"/>
      <c r="T489" s="332"/>
      <c r="U489" s="332"/>
      <c r="V489" s="332"/>
      <c r="W489" s="332"/>
      <c r="X489" s="332"/>
      <c r="Y489" s="332"/>
      <c r="Z489" s="332"/>
    </row>
    <row r="490" spans="17:26" ht="13.2">
      <c r="Q490" s="362"/>
      <c r="R490" s="332"/>
      <c r="S490" s="332"/>
      <c r="T490" s="332"/>
      <c r="U490" s="332"/>
      <c r="V490" s="332"/>
      <c r="W490" s="332"/>
      <c r="X490" s="332"/>
      <c r="Y490" s="332"/>
      <c r="Z490" s="332"/>
    </row>
    <row r="491" spans="17:26" ht="13.2">
      <c r="Q491" s="362"/>
      <c r="R491" s="332"/>
      <c r="S491" s="332"/>
      <c r="T491" s="332"/>
      <c r="U491" s="332"/>
      <c r="V491" s="332"/>
      <c r="W491" s="332"/>
      <c r="X491" s="332"/>
      <c r="Y491" s="332"/>
      <c r="Z491" s="332"/>
    </row>
    <row r="492" spans="17:26" ht="13.2">
      <c r="Q492" s="362"/>
      <c r="R492" s="332"/>
      <c r="S492" s="332"/>
      <c r="T492" s="332"/>
      <c r="U492" s="332"/>
      <c r="V492" s="332"/>
      <c r="W492" s="332"/>
      <c r="X492" s="332"/>
      <c r="Y492" s="332"/>
      <c r="Z492" s="332"/>
    </row>
    <row r="493" spans="17:26" ht="13.2">
      <c r="Q493" s="362"/>
      <c r="R493" s="332"/>
      <c r="S493" s="332"/>
      <c r="T493" s="332"/>
      <c r="U493" s="332"/>
      <c r="V493" s="332"/>
      <c r="W493" s="332"/>
      <c r="X493" s="332"/>
      <c r="Y493" s="332"/>
      <c r="Z493" s="332"/>
    </row>
    <row r="494" spans="17:26" ht="13.2">
      <c r="Q494" s="362"/>
      <c r="R494" s="332"/>
      <c r="S494" s="332"/>
      <c r="T494" s="332"/>
      <c r="U494" s="332"/>
      <c r="V494" s="332"/>
      <c r="W494" s="332"/>
      <c r="X494" s="332"/>
      <c r="Y494" s="332"/>
      <c r="Z494" s="332"/>
    </row>
    <row r="495" spans="17:26" ht="13.2">
      <c r="Q495" s="362"/>
      <c r="R495" s="332"/>
      <c r="S495" s="332"/>
      <c r="T495" s="332"/>
      <c r="U495" s="332"/>
      <c r="V495" s="332"/>
      <c r="W495" s="332"/>
      <c r="X495" s="332"/>
      <c r="Y495" s="332"/>
      <c r="Z495" s="332"/>
    </row>
    <row r="496" spans="17:26" ht="13.2">
      <c r="Q496" s="362"/>
      <c r="R496" s="332"/>
      <c r="S496" s="332"/>
      <c r="T496" s="332"/>
      <c r="U496" s="332"/>
      <c r="V496" s="332"/>
      <c r="W496" s="332"/>
      <c r="X496" s="332"/>
      <c r="Y496" s="332"/>
      <c r="Z496" s="332"/>
    </row>
    <row r="497" spans="17:26" ht="13.2">
      <c r="Q497" s="362"/>
      <c r="R497" s="332"/>
      <c r="S497" s="332"/>
      <c r="T497" s="332"/>
      <c r="U497" s="332"/>
      <c r="V497" s="332"/>
      <c r="W497" s="332"/>
      <c r="X497" s="332"/>
      <c r="Y497" s="332"/>
      <c r="Z497" s="332"/>
    </row>
    <row r="498" spans="17:26" ht="13.2">
      <c r="Q498" s="362"/>
      <c r="R498" s="332"/>
      <c r="S498" s="332"/>
      <c r="T498" s="332"/>
      <c r="U498" s="332"/>
      <c r="V498" s="332"/>
      <c r="W498" s="332"/>
      <c r="X498" s="332"/>
      <c r="Y498" s="332"/>
      <c r="Z498" s="332"/>
    </row>
    <row r="499" spans="17:26" ht="13.2">
      <c r="Q499" s="362"/>
      <c r="R499" s="332"/>
      <c r="S499" s="332"/>
      <c r="T499" s="332"/>
      <c r="U499" s="332"/>
      <c r="V499" s="332"/>
      <c r="W499" s="332"/>
      <c r="X499" s="332"/>
      <c r="Y499" s="332"/>
      <c r="Z499" s="332"/>
    </row>
    <row r="500" spans="17:26" ht="13.2">
      <c r="Q500" s="362"/>
      <c r="R500" s="332"/>
      <c r="S500" s="332"/>
      <c r="T500" s="332"/>
      <c r="U500" s="332"/>
      <c r="V500" s="332"/>
      <c r="W500" s="332"/>
      <c r="X500" s="332"/>
      <c r="Y500" s="332"/>
      <c r="Z500" s="332"/>
    </row>
    <row r="501" spans="17:26" ht="13.2">
      <c r="Q501" s="362"/>
      <c r="R501" s="332"/>
      <c r="S501" s="332"/>
      <c r="T501" s="332"/>
      <c r="U501" s="332"/>
      <c r="V501" s="332"/>
      <c r="W501" s="332"/>
      <c r="X501" s="332"/>
      <c r="Y501" s="332"/>
      <c r="Z501" s="332"/>
    </row>
    <row r="502" spans="17:26" ht="13.2">
      <c r="Q502" s="362"/>
      <c r="R502" s="332"/>
      <c r="S502" s="332"/>
      <c r="T502" s="332"/>
      <c r="U502" s="332"/>
      <c r="V502" s="332"/>
      <c r="W502" s="332"/>
      <c r="X502" s="332"/>
      <c r="Y502" s="332"/>
      <c r="Z502" s="332"/>
    </row>
    <row r="503" spans="17:26" ht="13.2">
      <c r="Q503" s="362"/>
      <c r="R503" s="332"/>
      <c r="S503" s="332"/>
      <c r="T503" s="332"/>
      <c r="U503" s="332"/>
      <c r="V503" s="332"/>
      <c r="W503" s="332"/>
      <c r="X503" s="332"/>
      <c r="Y503" s="332"/>
      <c r="Z503" s="332"/>
    </row>
    <row r="504" spans="17:26" ht="13.2">
      <c r="Q504" s="362"/>
      <c r="R504" s="332"/>
      <c r="S504" s="332"/>
      <c r="T504" s="332"/>
      <c r="U504" s="332"/>
      <c r="V504" s="332"/>
      <c r="W504" s="332"/>
      <c r="X504" s="332"/>
      <c r="Y504" s="332"/>
      <c r="Z504" s="332"/>
    </row>
    <row r="505" spans="17:26" ht="13.2">
      <c r="Q505" s="362"/>
      <c r="R505" s="332"/>
      <c r="S505" s="332"/>
      <c r="T505" s="332"/>
      <c r="U505" s="332"/>
      <c r="V505" s="332"/>
      <c r="W505" s="332"/>
      <c r="X505" s="332"/>
      <c r="Y505" s="332"/>
      <c r="Z505" s="332"/>
    </row>
    <row r="506" spans="17:26" ht="13.2">
      <c r="Q506" s="362"/>
      <c r="R506" s="332"/>
      <c r="S506" s="332"/>
      <c r="T506" s="332"/>
      <c r="U506" s="332"/>
      <c r="V506" s="332"/>
      <c r="W506" s="332"/>
      <c r="X506" s="332"/>
      <c r="Y506" s="332"/>
      <c r="Z506" s="332"/>
    </row>
    <row r="507" spans="17:26" ht="13.2">
      <c r="Q507" s="362"/>
      <c r="R507" s="332"/>
      <c r="S507" s="332"/>
      <c r="T507" s="332"/>
      <c r="U507" s="332"/>
      <c r="V507" s="332"/>
      <c r="W507" s="332"/>
      <c r="X507" s="332"/>
      <c r="Y507" s="332"/>
      <c r="Z507" s="332"/>
    </row>
    <row r="508" spans="17:26" ht="13.2">
      <c r="Q508" s="362"/>
      <c r="R508" s="332"/>
      <c r="S508" s="332"/>
      <c r="T508" s="332"/>
      <c r="U508" s="332"/>
      <c r="V508" s="332"/>
      <c r="W508" s="332"/>
      <c r="X508" s="332"/>
      <c r="Y508" s="332"/>
      <c r="Z508" s="332"/>
    </row>
    <row r="509" spans="17:26" ht="13.2">
      <c r="Q509" s="362"/>
      <c r="R509" s="332"/>
      <c r="S509" s="332"/>
      <c r="T509" s="332"/>
      <c r="U509" s="332"/>
      <c r="V509" s="332"/>
      <c r="W509" s="332"/>
      <c r="X509" s="332"/>
      <c r="Y509" s="332"/>
      <c r="Z509" s="332"/>
    </row>
    <row r="510" spans="17:26" ht="13.2">
      <c r="Q510" s="362"/>
      <c r="R510" s="332"/>
      <c r="S510" s="332"/>
      <c r="T510" s="332"/>
      <c r="U510" s="332"/>
      <c r="V510" s="332"/>
      <c r="W510" s="332"/>
      <c r="X510" s="332"/>
      <c r="Y510" s="332"/>
      <c r="Z510" s="332"/>
    </row>
    <row r="511" spans="17:26" ht="13.2">
      <c r="Q511" s="362"/>
      <c r="R511" s="332"/>
      <c r="S511" s="332"/>
      <c r="T511" s="332"/>
      <c r="U511" s="332"/>
      <c r="V511" s="332"/>
      <c r="W511" s="332"/>
      <c r="X511" s="332"/>
      <c r="Y511" s="332"/>
      <c r="Z511" s="332"/>
    </row>
    <row r="512" spans="17:26" ht="13.2">
      <c r="Q512" s="362"/>
      <c r="R512" s="332"/>
      <c r="S512" s="332"/>
      <c r="T512" s="332"/>
      <c r="U512" s="332"/>
      <c r="V512" s="332"/>
      <c r="W512" s="332"/>
      <c r="X512" s="332"/>
      <c r="Y512" s="332"/>
      <c r="Z512" s="332"/>
    </row>
    <row r="513" spans="17:26" ht="13.2">
      <c r="Q513" s="362"/>
      <c r="R513" s="332"/>
      <c r="S513" s="332"/>
      <c r="T513" s="332"/>
      <c r="U513" s="332"/>
      <c r="V513" s="332"/>
      <c r="W513" s="332"/>
      <c r="X513" s="332"/>
      <c r="Y513" s="332"/>
      <c r="Z513" s="332"/>
    </row>
    <row r="514" spans="17:26" ht="13.2">
      <c r="Q514" s="362"/>
      <c r="R514" s="332"/>
      <c r="S514" s="332"/>
      <c r="T514" s="332"/>
      <c r="U514" s="332"/>
      <c r="V514" s="332"/>
      <c r="W514" s="332"/>
      <c r="X514" s="332"/>
      <c r="Y514" s="332"/>
      <c r="Z514" s="332"/>
    </row>
    <row r="515" spans="17:26" ht="13.2">
      <c r="Q515" s="362"/>
      <c r="R515" s="332"/>
      <c r="S515" s="332"/>
      <c r="T515" s="332"/>
      <c r="U515" s="332"/>
      <c r="V515" s="332"/>
      <c r="W515" s="332"/>
      <c r="X515" s="332"/>
      <c r="Y515" s="332"/>
      <c r="Z515" s="332"/>
    </row>
    <row r="516" spans="17:26" ht="13.2">
      <c r="Q516" s="362"/>
      <c r="R516" s="332"/>
      <c r="S516" s="332"/>
      <c r="T516" s="332"/>
      <c r="U516" s="332"/>
      <c r="V516" s="332"/>
      <c r="W516" s="332"/>
      <c r="X516" s="332"/>
      <c r="Y516" s="332"/>
      <c r="Z516" s="332"/>
    </row>
    <row r="517" spans="17:26" ht="13.2">
      <c r="Q517" s="362"/>
      <c r="R517" s="332"/>
      <c r="S517" s="332"/>
      <c r="T517" s="332"/>
      <c r="U517" s="332"/>
      <c r="V517" s="332"/>
      <c r="W517" s="332"/>
      <c r="X517" s="332"/>
      <c r="Y517" s="332"/>
      <c r="Z517" s="332"/>
    </row>
    <row r="518" spans="17:26" ht="13.2">
      <c r="Q518" s="362"/>
      <c r="R518" s="332"/>
      <c r="S518" s="332"/>
      <c r="T518" s="332"/>
      <c r="U518" s="332"/>
      <c r="V518" s="332"/>
      <c r="W518" s="332"/>
      <c r="X518" s="332"/>
      <c r="Y518" s="332"/>
      <c r="Z518" s="332"/>
    </row>
    <row r="519" spans="17:26" ht="13.2">
      <c r="Q519" s="362"/>
      <c r="R519" s="332"/>
      <c r="S519" s="332"/>
      <c r="T519" s="332"/>
      <c r="U519" s="332"/>
      <c r="V519" s="332"/>
      <c r="W519" s="332"/>
      <c r="X519" s="332"/>
      <c r="Y519" s="332"/>
      <c r="Z519" s="332"/>
    </row>
    <row r="520" spans="17:26" ht="13.2">
      <c r="Q520" s="362"/>
      <c r="R520" s="332"/>
      <c r="S520" s="332"/>
      <c r="T520" s="332"/>
      <c r="U520" s="332"/>
      <c r="V520" s="332"/>
      <c r="W520" s="332"/>
      <c r="X520" s="332"/>
      <c r="Y520" s="332"/>
      <c r="Z520" s="332"/>
    </row>
    <row r="521" spans="17:26" ht="13.2">
      <c r="Q521" s="362"/>
      <c r="R521" s="332"/>
      <c r="S521" s="332"/>
      <c r="T521" s="332"/>
      <c r="U521" s="332"/>
      <c r="V521" s="332"/>
      <c r="W521" s="332"/>
      <c r="X521" s="332"/>
      <c r="Y521" s="332"/>
      <c r="Z521" s="332"/>
    </row>
    <row r="522" spans="17:26" ht="13.2">
      <c r="Q522" s="362"/>
      <c r="R522" s="332"/>
      <c r="S522" s="332"/>
      <c r="T522" s="332"/>
      <c r="U522" s="332"/>
      <c r="V522" s="332"/>
      <c r="W522" s="332"/>
      <c r="X522" s="332"/>
      <c r="Y522" s="332"/>
      <c r="Z522" s="332"/>
    </row>
    <row r="523" spans="17:26" ht="13.2">
      <c r="Q523" s="362"/>
      <c r="R523" s="332"/>
      <c r="S523" s="332"/>
      <c r="T523" s="332"/>
      <c r="U523" s="332"/>
      <c r="V523" s="332"/>
      <c r="W523" s="332"/>
      <c r="X523" s="332"/>
      <c r="Y523" s="332"/>
      <c r="Z523" s="332"/>
    </row>
    <row r="524" spans="17:26" ht="13.2">
      <c r="Q524" s="362"/>
      <c r="R524" s="332"/>
      <c r="S524" s="332"/>
      <c r="T524" s="332"/>
      <c r="U524" s="332"/>
      <c r="V524" s="332"/>
      <c r="W524" s="332"/>
      <c r="X524" s="332"/>
      <c r="Y524" s="332"/>
      <c r="Z524" s="332"/>
    </row>
    <row r="525" spans="17:26" ht="13.2">
      <c r="Q525" s="362"/>
      <c r="R525" s="332"/>
      <c r="S525" s="332"/>
      <c r="T525" s="332"/>
      <c r="U525" s="332"/>
      <c r="V525" s="332"/>
      <c r="W525" s="332"/>
      <c r="X525" s="332"/>
      <c r="Y525" s="332"/>
      <c r="Z525" s="332"/>
    </row>
    <row r="526" spans="17:26" ht="13.2">
      <c r="Q526" s="362"/>
      <c r="R526" s="332"/>
      <c r="S526" s="332"/>
      <c r="T526" s="332"/>
      <c r="U526" s="332"/>
      <c r="V526" s="332"/>
      <c r="W526" s="332"/>
      <c r="X526" s="332"/>
      <c r="Y526" s="332"/>
      <c r="Z526" s="332"/>
    </row>
    <row r="527" spans="17:26" ht="13.2">
      <c r="Q527" s="362"/>
      <c r="R527" s="332"/>
      <c r="S527" s="332"/>
      <c r="T527" s="332"/>
      <c r="U527" s="332"/>
      <c r="V527" s="332"/>
      <c r="W527" s="332"/>
      <c r="X527" s="332"/>
      <c r="Y527" s="332"/>
      <c r="Z527" s="332"/>
    </row>
    <row r="528" spans="17:26" ht="13.2">
      <c r="Q528" s="362"/>
      <c r="R528" s="332"/>
      <c r="S528" s="332"/>
      <c r="T528" s="332"/>
      <c r="U528" s="332"/>
      <c r="V528" s="332"/>
      <c r="W528" s="332"/>
      <c r="X528" s="332"/>
      <c r="Y528" s="332"/>
      <c r="Z528" s="332"/>
    </row>
    <row r="529" spans="17:26" ht="13.2">
      <c r="Q529" s="362"/>
      <c r="R529" s="332"/>
      <c r="S529" s="332"/>
      <c r="T529" s="332"/>
      <c r="U529" s="332"/>
      <c r="V529" s="332"/>
      <c r="W529" s="332"/>
      <c r="X529" s="332"/>
      <c r="Y529" s="332"/>
      <c r="Z529" s="332"/>
    </row>
    <row r="530" spans="17:26" ht="13.2">
      <c r="Q530" s="362"/>
      <c r="R530" s="332"/>
      <c r="S530" s="332"/>
      <c r="T530" s="332"/>
      <c r="U530" s="332"/>
      <c r="V530" s="332"/>
      <c r="W530" s="332"/>
      <c r="X530" s="332"/>
      <c r="Y530" s="332"/>
      <c r="Z530" s="332"/>
    </row>
    <row r="531" spans="17:26" ht="13.2">
      <c r="Q531" s="362"/>
      <c r="R531" s="332"/>
      <c r="S531" s="332"/>
      <c r="T531" s="332"/>
      <c r="U531" s="332"/>
      <c r="V531" s="332"/>
      <c r="W531" s="332"/>
      <c r="X531" s="332"/>
      <c r="Y531" s="332"/>
      <c r="Z531" s="332"/>
    </row>
    <row r="532" spans="17:26" ht="13.2">
      <c r="Q532" s="362"/>
      <c r="R532" s="332"/>
      <c r="S532" s="332"/>
      <c r="T532" s="332"/>
      <c r="U532" s="332"/>
      <c r="V532" s="332"/>
      <c r="W532" s="332"/>
      <c r="X532" s="332"/>
      <c r="Y532" s="332"/>
      <c r="Z532" s="332"/>
    </row>
    <row r="533" spans="17:26" ht="13.2">
      <c r="Q533" s="362"/>
      <c r="R533" s="332"/>
      <c r="S533" s="332"/>
      <c r="T533" s="332"/>
      <c r="U533" s="332"/>
      <c r="V533" s="332"/>
      <c r="W533" s="332"/>
      <c r="X533" s="332"/>
      <c r="Y533" s="332"/>
      <c r="Z533" s="332"/>
    </row>
    <row r="534" spans="17:26" ht="13.2">
      <c r="Q534" s="362"/>
      <c r="R534" s="332"/>
      <c r="S534" s="332"/>
      <c r="T534" s="332"/>
      <c r="U534" s="332"/>
      <c r="V534" s="332"/>
      <c r="W534" s="332"/>
      <c r="X534" s="332"/>
      <c r="Y534" s="332"/>
      <c r="Z534" s="332"/>
    </row>
    <row r="535" spans="17:26" ht="13.2">
      <c r="Q535" s="362"/>
      <c r="R535" s="332"/>
      <c r="S535" s="332"/>
      <c r="T535" s="332"/>
      <c r="U535" s="332"/>
      <c r="V535" s="332"/>
      <c r="W535" s="332"/>
      <c r="X535" s="332"/>
      <c r="Y535" s="332"/>
      <c r="Z535" s="332"/>
    </row>
    <row r="536" spans="17:26" ht="13.2">
      <c r="Q536" s="362"/>
      <c r="R536" s="332"/>
      <c r="S536" s="332"/>
      <c r="T536" s="332"/>
      <c r="U536" s="332"/>
      <c r="V536" s="332"/>
      <c r="W536" s="332"/>
      <c r="X536" s="332"/>
      <c r="Y536" s="332"/>
      <c r="Z536" s="332"/>
    </row>
    <row r="537" spans="17:26" ht="13.2">
      <c r="Q537" s="362"/>
      <c r="R537" s="332"/>
      <c r="S537" s="332"/>
      <c r="T537" s="332"/>
      <c r="U537" s="332"/>
      <c r="V537" s="332"/>
      <c r="W537" s="332"/>
      <c r="X537" s="332"/>
      <c r="Y537" s="332"/>
      <c r="Z537" s="332"/>
    </row>
    <row r="538" spans="17:26" ht="13.2">
      <c r="Q538" s="362"/>
      <c r="R538" s="332"/>
      <c r="S538" s="332"/>
      <c r="T538" s="332"/>
      <c r="U538" s="332"/>
      <c r="V538" s="332"/>
      <c r="W538" s="332"/>
      <c r="X538" s="332"/>
      <c r="Y538" s="332"/>
      <c r="Z538" s="332"/>
    </row>
    <row r="539" spans="17:26" ht="13.2">
      <c r="Q539" s="362"/>
      <c r="R539" s="332"/>
      <c r="S539" s="332"/>
      <c r="T539" s="332"/>
      <c r="U539" s="332"/>
      <c r="V539" s="332"/>
      <c r="W539" s="332"/>
      <c r="X539" s="332"/>
      <c r="Y539" s="332"/>
      <c r="Z539" s="332"/>
    </row>
    <row r="540" spans="17:26" ht="13.2">
      <c r="Q540" s="362"/>
      <c r="R540" s="332"/>
      <c r="S540" s="332"/>
      <c r="T540" s="332"/>
      <c r="U540" s="332"/>
      <c r="V540" s="332"/>
      <c r="W540" s="332"/>
      <c r="X540" s="332"/>
      <c r="Y540" s="332"/>
      <c r="Z540" s="332"/>
    </row>
    <row r="541" spans="17:26" ht="13.2">
      <c r="Q541" s="362"/>
      <c r="R541" s="332"/>
      <c r="S541" s="332"/>
      <c r="T541" s="332"/>
      <c r="U541" s="332"/>
      <c r="V541" s="332"/>
      <c r="W541" s="332"/>
      <c r="X541" s="332"/>
      <c r="Y541" s="332"/>
      <c r="Z541" s="332"/>
    </row>
    <row r="542" spans="17:26" ht="13.2">
      <c r="Q542" s="362"/>
      <c r="R542" s="332"/>
      <c r="S542" s="332"/>
      <c r="T542" s="332"/>
      <c r="U542" s="332"/>
      <c r="V542" s="332"/>
      <c r="W542" s="332"/>
      <c r="X542" s="332"/>
      <c r="Y542" s="332"/>
      <c r="Z542" s="332"/>
    </row>
    <row r="543" spans="17:26" ht="13.2">
      <c r="Q543" s="362"/>
      <c r="R543" s="332"/>
      <c r="S543" s="332"/>
      <c r="T543" s="332"/>
      <c r="U543" s="332"/>
      <c r="V543" s="332"/>
      <c r="W543" s="332"/>
      <c r="X543" s="332"/>
      <c r="Y543" s="332"/>
      <c r="Z543" s="332"/>
    </row>
    <row r="544" spans="17:26" ht="13.2">
      <c r="Q544" s="362"/>
      <c r="R544" s="332"/>
      <c r="S544" s="332"/>
      <c r="T544" s="332"/>
      <c r="U544" s="332"/>
      <c r="V544" s="332"/>
      <c r="W544" s="332"/>
      <c r="X544" s="332"/>
      <c r="Y544" s="332"/>
      <c r="Z544" s="332"/>
    </row>
    <row r="545" spans="17:26" ht="13.2">
      <c r="Q545" s="362"/>
      <c r="R545" s="332"/>
      <c r="S545" s="332"/>
      <c r="T545" s="332"/>
      <c r="U545" s="332"/>
      <c r="V545" s="332"/>
      <c r="W545" s="332"/>
      <c r="X545" s="332"/>
      <c r="Y545" s="332"/>
      <c r="Z545" s="332"/>
    </row>
    <row r="546" spans="17:26" ht="13.2">
      <c r="Q546" s="362"/>
      <c r="R546" s="332"/>
      <c r="S546" s="332"/>
      <c r="T546" s="332"/>
      <c r="U546" s="332"/>
      <c r="V546" s="332"/>
      <c r="W546" s="332"/>
      <c r="X546" s="332"/>
      <c r="Y546" s="332"/>
      <c r="Z546" s="332"/>
    </row>
    <row r="547" spans="17:26" ht="13.2">
      <c r="Q547" s="362"/>
      <c r="R547" s="332"/>
      <c r="S547" s="332"/>
      <c r="T547" s="332"/>
      <c r="U547" s="332"/>
      <c r="V547" s="332"/>
      <c r="W547" s="332"/>
      <c r="X547" s="332"/>
      <c r="Y547" s="332"/>
      <c r="Z547" s="332"/>
    </row>
    <row r="548" spans="17:26" ht="13.2">
      <c r="Q548" s="362"/>
      <c r="R548" s="332"/>
      <c r="S548" s="332"/>
      <c r="T548" s="332"/>
      <c r="U548" s="332"/>
      <c r="V548" s="332"/>
      <c r="W548" s="332"/>
      <c r="X548" s="332"/>
      <c r="Y548" s="332"/>
      <c r="Z548" s="332"/>
    </row>
    <row r="549" spans="17:26" ht="13.2">
      <c r="Q549" s="362"/>
      <c r="R549" s="332"/>
      <c r="S549" s="332"/>
      <c r="T549" s="332"/>
      <c r="U549" s="332"/>
      <c r="V549" s="332"/>
      <c r="W549" s="332"/>
      <c r="X549" s="332"/>
      <c r="Y549" s="332"/>
      <c r="Z549" s="332"/>
    </row>
    <row r="550" spans="17:26" ht="13.2">
      <c r="Q550" s="362"/>
      <c r="R550" s="332"/>
      <c r="S550" s="332"/>
      <c r="T550" s="332"/>
      <c r="U550" s="332"/>
      <c r="V550" s="332"/>
      <c r="W550" s="332"/>
      <c r="X550" s="332"/>
      <c r="Y550" s="332"/>
      <c r="Z550" s="332"/>
    </row>
    <row r="551" spans="17:26" ht="13.2">
      <c r="Q551" s="362"/>
      <c r="R551" s="332"/>
      <c r="S551" s="332"/>
      <c r="T551" s="332"/>
      <c r="U551" s="332"/>
      <c r="V551" s="332"/>
      <c r="W551" s="332"/>
      <c r="X551" s="332"/>
      <c r="Y551" s="332"/>
      <c r="Z551" s="332"/>
    </row>
    <row r="552" spans="17:26" ht="13.2">
      <c r="Q552" s="362"/>
      <c r="R552" s="332"/>
      <c r="S552" s="332"/>
      <c r="T552" s="332"/>
      <c r="U552" s="332"/>
      <c r="V552" s="332"/>
      <c r="W552" s="332"/>
      <c r="X552" s="332"/>
      <c r="Y552" s="332"/>
      <c r="Z552" s="332"/>
    </row>
    <row r="553" spans="17:26" ht="13.2">
      <c r="Q553" s="362"/>
      <c r="R553" s="332"/>
      <c r="S553" s="332"/>
      <c r="T553" s="332"/>
      <c r="U553" s="332"/>
      <c r="V553" s="332"/>
      <c r="W553" s="332"/>
      <c r="X553" s="332"/>
      <c r="Y553" s="332"/>
      <c r="Z553" s="332"/>
    </row>
    <row r="554" spans="17:26" ht="13.2">
      <c r="Q554" s="362"/>
      <c r="R554" s="332"/>
      <c r="S554" s="332"/>
      <c r="T554" s="332"/>
      <c r="U554" s="332"/>
      <c r="V554" s="332"/>
      <c r="W554" s="332"/>
      <c r="X554" s="332"/>
      <c r="Y554" s="332"/>
      <c r="Z554" s="332"/>
    </row>
    <row r="555" spans="17:26" ht="13.2">
      <c r="Q555" s="362"/>
      <c r="R555" s="332"/>
      <c r="S555" s="332"/>
      <c r="T555" s="332"/>
      <c r="U555" s="332"/>
      <c r="V555" s="332"/>
      <c r="W555" s="332"/>
      <c r="X555" s="332"/>
      <c r="Y555" s="332"/>
      <c r="Z555" s="332"/>
    </row>
    <row r="556" spans="17:26" ht="13.2">
      <c r="Q556" s="362"/>
      <c r="R556" s="332"/>
      <c r="S556" s="332"/>
      <c r="T556" s="332"/>
      <c r="U556" s="332"/>
      <c r="V556" s="332"/>
      <c r="W556" s="332"/>
      <c r="X556" s="332"/>
      <c r="Y556" s="332"/>
      <c r="Z556" s="332"/>
    </row>
    <row r="557" spans="17:26" ht="13.2">
      <c r="Q557" s="362"/>
      <c r="R557" s="332"/>
      <c r="S557" s="332"/>
      <c r="T557" s="332"/>
      <c r="U557" s="332"/>
      <c r="V557" s="332"/>
      <c r="W557" s="332"/>
      <c r="X557" s="332"/>
      <c r="Y557" s="332"/>
      <c r="Z557" s="332"/>
    </row>
    <row r="558" spans="17:26" ht="13.2">
      <c r="Q558" s="362"/>
      <c r="R558" s="332"/>
      <c r="S558" s="332"/>
      <c r="T558" s="332"/>
      <c r="U558" s="332"/>
      <c r="V558" s="332"/>
      <c r="W558" s="332"/>
      <c r="X558" s="332"/>
      <c r="Y558" s="332"/>
      <c r="Z558" s="332"/>
    </row>
    <row r="559" spans="17:26" ht="13.2">
      <c r="Q559" s="362"/>
      <c r="R559" s="332"/>
      <c r="S559" s="332"/>
      <c r="T559" s="332"/>
      <c r="U559" s="332"/>
      <c r="V559" s="332"/>
      <c r="W559" s="332"/>
      <c r="X559" s="332"/>
      <c r="Y559" s="332"/>
      <c r="Z559" s="332"/>
    </row>
    <row r="560" spans="17:26" ht="13.2">
      <c r="Q560" s="362"/>
      <c r="R560" s="332"/>
      <c r="S560" s="332"/>
      <c r="T560" s="332"/>
      <c r="U560" s="332"/>
      <c r="V560" s="332"/>
      <c r="W560" s="332"/>
      <c r="X560" s="332"/>
      <c r="Y560" s="332"/>
      <c r="Z560" s="332"/>
    </row>
    <row r="561" spans="17:26" ht="13.2">
      <c r="Q561" s="362"/>
      <c r="R561" s="332"/>
      <c r="S561" s="332"/>
      <c r="T561" s="332"/>
      <c r="U561" s="332"/>
      <c r="V561" s="332"/>
      <c r="W561" s="332"/>
      <c r="X561" s="332"/>
      <c r="Y561" s="332"/>
      <c r="Z561" s="332"/>
    </row>
    <row r="562" spans="17:26" ht="13.2">
      <c r="Q562" s="362"/>
      <c r="R562" s="332"/>
      <c r="S562" s="332"/>
      <c r="T562" s="332"/>
      <c r="U562" s="332"/>
      <c r="V562" s="332"/>
      <c r="W562" s="332"/>
      <c r="X562" s="332"/>
      <c r="Y562" s="332"/>
      <c r="Z562" s="332"/>
    </row>
    <row r="563" spans="17:26" ht="13.2">
      <c r="Q563" s="362"/>
      <c r="R563" s="332"/>
      <c r="S563" s="332"/>
      <c r="T563" s="332"/>
      <c r="U563" s="332"/>
      <c r="V563" s="332"/>
      <c r="W563" s="332"/>
      <c r="X563" s="332"/>
      <c r="Y563" s="332"/>
      <c r="Z563" s="332"/>
    </row>
    <row r="564" spans="17:26" ht="13.2">
      <c r="Q564" s="362"/>
      <c r="R564" s="332"/>
      <c r="S564" s="332"/>
      <c r="T564" s="332"/>
      <c r="U564" s="332"/>
      <c r="V564" s="332"/>
      <c r="W564" s="332"/>
      <c r="X564" s="332"/>
      <c r="Y564" s="332"/>
      <c r="Z564" s="332"/>
    </row>
    <row r="565" spans="17:26" ht="13.2">
      <c r="Q565" s="362"/>
      <c r="R565" s="332"/>
      <c r="S565" s="332"/>
      <c r="T565" s="332"/>
      <c r="U565" s="332"/>
      <c r="V565" s="332"/>
      <c r="W565" s="332"/>
      <c r="X565" s="332"/>
      <c r="Y565" s="332"/>
      <c r="Z565" s="332"/>
    </row>
    <row r="566" spans="17:26" ht="13.2">
      <c r="Q566" s="362"/>
      <c r="R566" s="332"/>
      <c r="S566" s="332"/>
      <c r="T566" s="332"/>
      <c r="U566" s="332"/>
      <c r="V566" s="332"/>
      <c r="W566" s="332"/>
      <c r="X566" s="332"/>
      <c r="Y566" s="332"/>
      <c r="Z566" s="332"/>
    </row>
    <row r="567" spans="17:26" ht="13.2">
      <c r="Q567" s="362"/>
      <c r="R567" s="332"/>
      <c r="S567" s="332"/>
      <c r="T567" s="332"/>
      <c r="U567" s="332"/>
      <c r="V567" s="332"/>
      <c r="W567" s="332"/>
      <c r="X567" s="332"/>
      <c r="Y567" s="332"/>
      <c r="Z567" s="332"/>
    </row>
    <row r="568" spans="17:26" ht="13.2">
      <c r="Q568" s="362"/>
      <c r="R568" s="332"/>
      <c r="S568" s="332"/>
      <c r="T568" s="332"/>
      <c r="U568" s="332"/>
      <c r="V568" s="332"/>
      <c r="W568" s="332"/>
      <c r="X568" s="332"/>
      <c r="Y568" s="332"/>
      <c r="Z568" s="332"/>
    </row>
    <row r="569" spans="17:26" ht="13.2">
      <c r="Q569" s="362"/>
      <c r="R569" s="332"/>
      <c r="S569" s="332"/>
      <c r="T569" s="332"/>
      <c r="U569" s="332"/>
      <c r="V569" s="332"/>
      <c r="W569" s="332"/>
      <c r="X569" s="332"/>
      <c r="Y569" s="332"/>
      <c r="Z569" s="332"/>
    </row>
    <row r="570" spans="17:26" ht="13.2">
      <c r="Q570" s="362"/>
      <c r="R570" s="332"/>
      <c r="S570" s="332"/>
      <c r="T570" s="332"/>
      <c r="U570" s="332"/>
      <c r="V570" s="332"/>
      <c r="W570" s="332"/>
      <c r="X570" s="332"/>
      <c r="Y570" s="332"/>
      <c r="Z570" s="332"/>
    </row>
    <row r="571" spans="17:26" ht="13.2">
      <c r="Q571" s="362"/>
      <c r="R571" s="332"/>
      <c r="S571" s="332"/>
      <c r="T571" s="332"/>
      <c r="U571" s="332"/>
      <c r="V571" s="332"/>
      <c r="W571" s="332"/>
      <c r="X571" s="332"/>
      <c r="Y571" s="332"/>
      <c r="Z571" s="332"/>
    </row>
    <row r="572" spans="17:26" ht="13.2">
      <c r="Q572" s="362"/>
      <c r="R572" s="332"/>
      <c r="S572" s="332"/>
      <c r="T572" s="332"/>
      <c r="U572" s="332"/>
      <c r="V572" s="332"/>
      <c r="W572" s="332"/>
      <c r="X572" s="332"/>
      <c r="Y572" s="332"/>
      <c r="Z572" s="332"/>
    </row>
    <row r="573" spans="17:26" ht="13.2">
      <c r="Q573" s="362"/>
      <c r="R573" s="332"/>
      <c r="S573" s="332"/>
      <c r="T573" s="332"/>
      <c r="U573" s="332"/>
      <c r="V573" s="332"/>
      <c r="W573" s="332"/>
      <c r="X573" s="332"/>
      <c r="Y573" s="332"/>
      <c r="Z573" s="332"/>
    </row>
    <row r="574" spans="17:26" ht="13.2">
      <c r="Q574" s="362"/>
      <c r="R574" s="332"/>
      <c r="S574" s="332"/>
      <c r="T574" s="332"/>
      <c r="U574" s="332"/>
      <c r="V574" s="332"/>
      <c r="W574" s="332"/>
      <c r="X574" s="332"/>
      <c r="Y574" s="332"/>
      <c r="Z574" s="332"/>
    </row>
    <row r="575" spans="17:26" ht="13.2">
      <c r="Q575" s="362"/>
      <c r="R575" s="332"/>
      <c r="S575" s="332"/>
      <c r="T575" s="332"/>
      <c r="U575" s="332"/>
      <c r="V575" s="332"/>
      <c r="W575" s="332"/>
      <c r="X575" s="332"/>
      <c r="Y575" s="332"/>
      <c r="Z575" s="332"/>
    </row>
    <row r="576" spans="17:26" ht="13.2">
      <c r="Q576" s="362"/>
      <c r="R576" s="332"/>
      <c r="S576" s="332"/>
      <c r="T576" s="332"/>
      <c r="U576" s="332"/>
      <c r="V576" s="332"/>
      <c r="W576" s="332"/>
      <c r="X576" s="332"/>
      <c r="Y576" s="332"/>
      <c r="Z576" s="332"/>
    </row>
    <row r="577" spans="17:26" ht="13.2">
      <c r="Q577" s="362"/>
      <c r="R577" s="332"/>
      <c r="S577" s="332"/>
      <c r="T577" s="332"/>
      <c r="U577" s="332"/>
      <c r="V577" s="332"/>
      <c r="W577" s="332"/>
      <c r="X577" s="332"/>
      <c r="Y577" s="332"/>
      <c r="Z577" s="332"/>
    </row>
    <row r="578" spans="17:26" ht="13.2">
      <c r="Q578" s="362"/>
      <c r="R578" s="332"/>
      <c r="S578" s="332"/>
      <c r="T578" s="332"/>
      <c r="U578" s="332"/>
      <c r="V578" s="332"/>
      <c r="W578" s="332"/>
      <c r="X578" s="332"/>
      <c r="Y578" s="332"/>
      <c r="Z578" s="332"/>
    </row>
    <row r="579" spans="17:26" ht="13.2">
      <c r="Q579" s="362"/>
      <c r="R579" s="332"/>
      <c r="S579" s="332"/>
      <c r="T579" s="332"/>
      <c r="U579" s="332"/>
      <c r="V579" s="332"/>
      <c r="W579" s="332"/>
      <c r="X579" s="332"/>
      <c r="Y579" s="332"/>
      <c r="Z579" s="332"/>
    </row>
    <row r="580" spans="17:26" ht="13.2">
      <c r="Q580" s="362"/>
      <c r="R580" s="332"/>
      <c r="S580" s="332"/>
      <c r="T580" s="332"/>
      <c r="U580" s="332"/>
      <c r="V580" s="332"/>
      <c r="W580" s="332"/>
      <c r="X580" s="332"/>
      <c r="Y580" s="332"/>
      <c r="Z580" s="332"/>
    </row>
    <row r="581" spans="17:26" ht="13.2">
      <c r="Q581" s="362"/>
      <c r="R581" s="332"/>
      <c r="S581" s="332"/>
      <c r="T581" s="332"/>
      <c r="U581" s="332"/>
      <c r="V581" s="332"/>
      <c r="W581" s="332"/>
      <c r="X581" s="332"/>
      <c r="Y581" s="332"/>
      <c r="Z581" s="332"/>
    </row>
    <row r="582" spans="17:26" ht="13.2">
      <c r="Q582" s="362"/>
      <c r="R582" s="332"/>
      <c r="S582" s="332"/>
      <c r="T582" s="332"/>
      <c r="U582" s="332"/>
      <c r="V582" s="332"/>
      <c r="W582" s="332"/>
      <c r="X582" s="332"/>
      <c r="Y582" s="332"/>
      <c r="Z582" s="332"/>
    </row>
    <row r="583" spans="17:26" ht="13.2">
      <c r="Q583" s="362"/>
      <c r="R583" s="332"/>
      <c r="S583" s="332"/>
      <c r="T583" s="332"/>
      <c r="U583" s="332"/>
      <c r="V583" s="332"/>
      <c r="W583" s="332"/>
      <c r="X583" s="332"/>
      <c r="Y583" s="332"/>
      <c r="Z583" s="332"/>
    </row>
    <row r="584" spans="17:26" ht="13.2">
      <c r="Q584" s="362"/>
      <c r="R584" s="332"/>
      <c r="S584" s="332"/>
      <c r="T584" s="332"/>
      <c r="U584" s="332"/>
      <c r="V584" s="332"/>
      <c r="W584" s="332"/>
      <c r="X584" s="332"/>
      <c r="Y584" s="332"/>
      <c r="Z584" s="332"/>
    </row>
    <row r="585" spans="17:26" ht="13.2">
      <c r="Q585" s="362"/>
      <c r="R585" s="332"/>
      <c r="S585" s="332"/>
      <c r="T585" s="332"/>
      <c r="U585" s="332"/>
      <c r="V585" s="332"/>
      <c r="W585" s="332"/>
      <c r="X585" s="332"/>
      <c r="Y585" s="332"/>
      <c r="Z585" s="332"/>
    </row>
    <row r="586" spans="17:26" ht="13.2">
      <c r="Q586" s="362"/>
      <c r="R586" s="332"/>
      <c r="S586" s="332"/>
      <c r="T586" s="332"/>
      <c r="U586" s="332"/>
      <c r="V586" s="332"/>
      <c r="W586" s="332"/>
      <c r="X586" s="332"/>
      <c r="Y586" s="332"/>
      <c r="Z586" s="332"/>
    </row>
    <row r="587" spans="17:26" ht="13.2">
      <c r="Q587" s="362"/>
      <c r="R587" s="332"/>
      <c r="S587" s="332"/>
      <c r="T587" s="332"/>
      <c r="U587" s="332"/>
      <c r="V587" s="332"/>
      <c r="W587" s="332"/>
      <c r="X587" s="332"/>
      <c r="Y587" s="332"/>
      <c r="Z587" s="332"/>
    </row>
    <row r="588" spans="17:26" ht="13.2">
      <c r="Q588" s="362"/>
      <c r="R588" s="332"/>
      <c r="S588" s="332"/>
      <c r="T588" s="332"/>
      <c r="U588" s="332"/>
      <c r="V588" s="332"/>
      <c r="W588" s="332"/>
      <c r="X588" s="332"/>
      <c r="Y588" s="332"/>
      <c r="Z588" s="332"/>
    </row>
    <row r="589" spans="17:26" ht="13.2">
      <c r="Q589" s="362"/>
      <c r="R589" s="332"/>
      <c r="S589" s="332"/>
      <c r="T589" s="332"/>
      <c r="U589" s="332"/>
      <c r="V589" s="332"/>
      <c r="W589" s="332"/>
      <c r="X589" s="332"/>
      <c r="Y589" s="332"/>
      <c r="Z589" s="332"/>
    </row>
    <row r="590" spans="17:26" ht="13.2">
      <c r="Q590" s="362"/>
      <c r="R590" s="332"/>
      <c r="S590" s="332"/>
      <c r="T590" s="332"/>
      <c r="U590" s="332"/>
      <c r="V590" s="332"/>
      <c r="W590" s="332"/>
      <c r="X590" s="332"/>
      <c r="Y590" s="332"/>
      <c r="Z590" s="332"/>
    </row>
    <row r="591" spans="17:26" ht="13.2">
      <c r="Q591" s="362"/>
      <c r="R591" s="332"/>
      <c r="S591" s="332"/>
      <c r="T591" s="332"/>
      <c r="U591" s="332"/>
      <c r="V591" s="332"/>
      <c r="W591" s="332"/>
      <c r="X591" s="332"/>
      <c r="Y591" s="332"/>
      <c r="Z591" s="332"/>
    </row>
    <row r="592" spans="17:26" ht="13.2">
      <c r="Q592" s="362"/>
      <c r="R592" s="332"/>
      <c r="S592" s="332"/>
      <c r="T592" s="332"/>
      <c r="U592" s="332"/>
      <c r="V592" s="332"/>
      <c r="W592" s="332"/>
      <c r="X592" s="332"/>
      <c r="Y592" s="332"/>
      <c r="Z592" s="332"/>
    </row>
    <row r="593" spans="17:26" ht="13.2">
      <c r="Q593" s="362"/>
      <c r="R593" s="332"/>
      <c r="S593" s="332"/>
      <c r="T593" s="332"/>
      <c r="U593" s="332"/>
      <c r="V593" s="332"/>
      <c r="W593" s="332"/>
      <c r="X593" s="332"/>
      <c r="Y593" s="332"/>
      <c r="Z593" s="332"/>
    </row>
    <row r="594" spans="17:26" ht="13.2">
      <c r="Q594" s="362"/>
      <c r="R594" s="332"/>
      <c r="S594" s="332"/>
      <c r="T594" s="332"/>
      <c r="U594" s="332"/>
      <c r="V594" s="332"/>
      <c r="W594" s="332"/>
      <c r="X594" s="332"/>
      <c r="Y594" s="332"/>
      <c r="Z594" s="332"/>
    </row>
    <row r="595" spans="17:26" ht="13.2">
      <c r="Q595" s="362"/>
      <c r="R595" s="332"/>
      <c r="S595" s="332"/>
      <c r="T595" s="332"/>
      <c r="U595" s="332"/>
      <c r="V595" s="332"/>
      <c r="W595" s="332"/>
      <c r="X595" s="332"/>
      <c r="Y595" s="332"/>
      <c r="Z595" s="332"/>
    </row>
    <row r="596" spans="17:26" ht="13.2">
      <c r="Q596" s="362"/>
      <c r="R596" s="332"/>
      <c r="S596" s="332"/>
      <c r="T596" s="332"/>
      <c r="U596" s="332"/>
      <c r="V596" s="332"/>
      <c r="W596" s="332"/>
      <c r="X596" s="332"/>
      <c r="Y596" s="332"/>
      <c r="Z596" s="332"/>
    </row>
    <row r="597" spans="17:26" ht="13.2">
      <c r="Q597" s="362"/>
      <c r="R597" s="332"/>
      <c r="S597" s="332"/>
      <c r="T597" s="332"/>
      <c r="U597" s="332"/>
      <c r="V597" s="332"/>
      <c r="W597" s="332"/>
      <c r="X597" s="332"/>
      <c r="Y597" s="332"/>
      <c r="Z597" s="332"/>
    </row>
    <row r="598" spans="17:26" ht="13.2">
      <c r="Q598" s="362"/>
      <c r="R598" s="332"/>
      <c r="S598" s="332"/>
      <c r="T598" s="332"/>
      <c r="U598" s="332"/>
      <c r="V598" s="332"/>
      <c r="W598" s="332"/>
      <c r="X598" s="332"/>
      <c r="Y598" s="332"/>
      <c r="Z598" s="332"/>
    </row>
    <row r="599" spans="17:26" ht="13.2">
      <c r="Q599" s="362"/>
      <c r="R599" s="332"/>
      <c r="S599" s="332"/>
      <c r="T599" s="332"/>
      <c r="U599" s="332"/>
      <c r="V599" s="332"/>
      <c r="W599" s="332"/>
      <c r="X599" s="332"/>
      <c r="Y599" s="332"/>
      <c r="Z599" s="332"/>
    </row>
    <row r="600" spans="17:26" ht="13.2">
      <c r="Q600" s="362"/>
      <c r="R600" s="332"/>
      <c r="S600" s="332"/>
      <c r="T600" s="332"/>
      <c r="U600" s="332"/>
      <c r="V600" s="332"/>
      <c r="W600" s="332"/>
      <c r="X600" s="332"/>
      <c r="Y600" s="332"/>
      <c r="Z600" s="332"/>
    </row>
    <row r="601" spans="17:26" ht="13.2">
      <c r="Q601" s="362"/>
      <c r="R601" s="332"/>
      <c r="S601" s="332"/>
      <c r="T601" s="332"/>
      <c r="U601" s="332"/>
      <c r="V601" s="332"/>
      <c r="W601" s="332"/>
      <c r="X601" s="332"/>
      <c r="Y601" s="332"/>
      <c r="Z601" s="332"/>
    </row>
    <row r="602" spans="17:26" ht="13.2">
      <c r="Q602" s="362"/>
      <c r="R602" s="332"/>
      <c r="S602" s="332"/>
      <c r="T602" s="332"/>
      <c r="U602" s="332"/>
      <c r="V602" s="332"/>
      <c r="W602" s="332"/>
      <c r="X602" s="332"/>
      <c r="Y602" s="332"/>
      <c r="Z602" s="332"/>
    </row>
    <row r="603" spans="17:26" ht="13.2">
      <c r="Q603" s="362"/>
      <c r="R603" s="332"/>
      <c r="S603" s="332"/>
      <c r="T603" s="332"/>
      <c r="U603" s="332"/>
      <c r="V603" s="332"/>
      <c r="W603" s="332"/>
      <c r="X603" s="332"/>
      <c r="Y603" s="332"/>
      <c r="Z603" s="332"/>
    </row>
    <row r="604" spans="17:26" ht="13.2">
      <c r="Q604" s="362"/>
      <c r="R604" s="332"/>
      <c r="S604" s="332"/>
      <c r="T604" s="332"/>
      <c r="U604" s="332"/>
      <c r="V604" s="332"/>
      <c r="W604" s="332"/>
      <c r="X604" s="332"/>
      <c r="Y604" s="332"/>
      <c r="Z604" s="332"/>
    </row>
    <row r="605" spans="17:26" ht="13.2">
      <c r="Q605" s="362"/>
      <c r="R605" s="332"/>
      <c r="S605" s="332"/>
      <c r="T605" s="332"/>
      <c r="U605" s="332"/>
      <c r="V605" s="332"/>
      <c r="W605" s="332"/>
      <c r="X605" s="332"/>
      <c r="Y605" s="332"/>
      <c r="Z605" s="332"/>
    </row>
    <row r="606" spans="17:26" ht="13.2">
      <c r="Q606" s="362"/>
      <c r="R606" s="332"/>
      <c r="S606" s="332"/>
      <c r="T606" s="332"/>
      <c r="U606" s="332"/>
      <c r="V606" s="332"/>
      <c r="W606" s="332"/>
      <c r="X606" s="332"/>
      <c r="Y606" s="332"/>
      <c r="Z606" s="332"/>
    </row>
    <row r="607" spans="17:26" ht="13.2">
      <c r="Q607" s="362"/>
      <c r="R607" s="332"/>
      <c r="S607" s="332"/>
      <c r="T607" s="332"/>
      <c r="U607" s="332"/>
      <c r="V607" s="332"/>
      <c r="W607" s="332"/>
      <c r="X607" s="332"/>
      <c r="Y607" s="332"/>
      <c r="Z607" s="332"/>
    </row>
    <row r="608" spans="17:26" ht="13.2">
      <c r="Q608" s="362"/>
      <c r="R608" s="332"/>
      <c r="S608" s="332"/>
      <c r="T608" s="332"/>
      <c r="U608" s="332"/>
      <c r="V608" s="332"/>
      <c r="W608" s="332"/>
      <c r="X608" s="332"/>
      <c r="Y608" s="332"/>
      <c r="Z608" s="332"/>
    </row>
    <row r="609" spans="17:26" ht="13.2">
      <c r="Q609" s="362"/>
      <c r="R609" s="332"/>
      <c r="S609" s="332"/>
      <c r="T609" s="332"/>
      <c r="U609" s="332"/>
      <c r="V609" s="332"/>
      <c r="W609" s="332"/>
      <c r="X609" s="332"/>
      <c r="Y609" s="332"/>
      <c r="Z609" s="332"/>
    </row>
    <row r="610" spans="17:26" ht="13.2">
      <c r="Q610" s="362"/>
      <c r="R610" s="332"/>
      <c r="S610" s="332"/>
      <c r="T610" s="332"/>
      <c r="U610" s="332"/>
      <c r="V610" s="332"/>
      <c r="W610" s="332"/>
      <c r="X610" s="332"/>
      <c r="Y610" s="332"/>
      <c r="Z610" s="332"/>
    </row>
    <row r="611" spans="17:26" ht="13.2">
      <c r="Q611" s="362"/>
      <c r="R611" s="332"/>
      <c r="S611" s="332"/>
      <c r="T611" s="332"/>
      <c r="U611" s="332"/>
      <c r="V611" s="332"/>
      <c r="W611" s="332"/>
      <c r="X611" s="332"/>
      <c r="Y611" s="332"/>
      <c r="Z611" s="332"/>
    </row>
    <row r="612" spans="17:26" ht="13.2">
      <c r="Q612" s="362"/>
      <c r="R612" s="332"/>
      <c r="S612" s="332"/>
      <c r="T612" s="332"/>
      <c r="U612" s="332"/>
      <c r="V612" s="332"/>
      <c r="W612" s="332"/>
      <c r="X612" s="332"/>
      <c r="Y612" s="332"/>
      <c r="Z612" s="332"/>
    </row>
    <row r="613" spans="17:26" ht="13.2">
      <c r="Q613" s="362"/>
      <c r="R613" s="332"/>
      <c r="S613" s="332"/>
      <c r="T613" s="332"/>
      <c r="U613" s="332"/>
      <c r="V613" s="332"/>
      <c r="W613" s="332"/>
      <c r="X613" s="332"/>
      <c r="Y613" s="332"/>
      <c r="Z613" s="332"/>
    </row>
    <row r="614" spans="17:26" ht="13.2">
      <c r="Q614" s="362"/>
      <c r="R614" s="332"/>
      <c r="S614" s="332"/>
      <c r="T614" s="332"/>
      <c r="U614" s="332"/>
      <c r="V614" s="332"/>
      <c r="W614" s="332"/>
      <c r="X614" s="332"/>
      <c r="Y614" s="332"/>
      <c r="Z614" s="332"/>
    </row>
    <row r="615" spans="17:26" ht="13.2">
      <c r="Q615" s="362"/>
      <c r="R615" s="332"/>
      <c r="S615" s="332"/>
      <c r="T615" s="332"/>
      <c r="U615" s="332"/>
      <c r="V615" s="332"/>
      <c r="W615" s="332"/>
      <c r="X615" s="332"/>
      <c r="Y615" s="332"/>
      <c r="Z615" s="332"/>
    </row>
    <row r="616" spans="17:26" ht="13.2">
      <c r="Q616" s="362"/>
      <c r="R616" s="332"/>
      <c r="S616" s="332"/>
      <c r="T616" s="332"/>
      <c r="U616" s="332"/>
      <c r="V616" s="332"/>
      <c r="W616" s="332"/>
      <c r="X616" s="332"/>
      <c r="Y616" s="332"/>
      <c r="Z616" s="332"/>
    </row>
    <row r="617" spans="17:26" ht="13.2">
      <c r="Q617" s="362"/>
      <c r="R617" s="332"/>
      <c r="S617" s="332"/>
      <c r="T617" s="332"/>
      <c r="U617" s="332"/>
      <c r="V617" s="332"/>
      <c r="W617" s="332"/>
      <c r="X617" s="332"/>
      <c r="Y617" s="332"/>
      <c r="Z617" s="332"/>
    </row>
    <row r="618" spans="17:26" ht="13.2">
      <c r="Q618" s="362"/>
      <c r="R618" s="332"/>
      <c r="S618" s="332"/>
      <c r="T618" s="332"/>
      <c r="U618" s="332"/>
      <c r="V618" s="332"/>
      <c r="W618" s="332"/>
      <c r="X618" s="332"/>
      <c r="Y618" s="332"/>
      <c r="Z618" s="332"/>
    </row>
    <row r="619" spans="17:26" ht="13.2">
      <c r="Q619" s="362"/>
      <c r="R619" s="332"/>
      <c r="S619" s="332"/>
      <c r="T619" s="332"/>
      <c r="U619" s="332"/>
      <c r="V619" s="332"/>
      <c r="W619" s="332"/>
      <c r="X619" s="332"/>
      <c r="Y619" s="332"/>
      <c r="Z619" s="332"/>
    </row>
    <row r="620" spans="17:26" ht="13.2">
      <c r="Q620" s="362"/>
      <c r="R620" s="332"/>
      <c r="S620" s="332"/>
      <c r="T620" s="332"/>
      <c r="U620" s="332"/>
      <c r="V620" s="332"/>
      <c r="W620" s="332"/>
      <c r="X620" s="332"/>
      <c r="Y620" s="332"/>
      <c r="Z620" s="332"/>
    </row>
    <row r="621" spans="17:26" ht="13.2">
      <c r="Q621" s="362"/>
      <c r="R621" s="332"/>
      <c r="S621" s="332"/>
      <c r="T621" s="332"/>
      <c r="U621" s="332"/>
      <c r="V621" s="332"/>
      <c r="W621" s="332"/>
      <c r="X621" s="332"/>
      <c r="Y621" s="332"/>
      <c r="Z621" s="332"/>
    </row>
    <row r="622" spans="17:26" ht="13.2">
      <c r="Q622" s="362"/>
      <c r="R622" s="332"/>
      <c r="S622" s="332"/>
      <c r="T622" s="332"/>
      <c r="U622" s="332"/>
      <c r="V622" s="332"/>
      <c r="W622" s="332"/>
      <c r="X622" s="332"/>
      <c r="Y622" s="332"/>
      <c r="Z622" s="332"/>
    </row>
    <row r="623" spans="17:26" ht="13.2">
      <c r="Q623" s="362"/>
      <c r="R623" s="332"/>
      <c r="S623" s="332"/>
      <c r="T623" s="332"/>
      <c r="U623" s="332"/>
      <c r="V623" s="332"/>
      <c r="W623" s="332"/>
      <c r="X623" s="332"/>
      <c r="Y623" s="332"/>
      <c r="Z623" s="332"/>
    </row>
    <row r="624" spans="17:26" ht="13.2">
      <c r="Q624" s="362"/>
      <c r="R624" s="332"/>
      <c r="S624" s="332"/>
      <c r="T624" s="332"/>
      <c r="U624" s="332"/>
      <c r="V624" s="332"/>
      <c r="W624" s="332"/>
      <c r="X624" s="332"/>
      <c r="Y624" s="332"/>
      <c r="Z624" s="332"/>
    </row>
    <row r="625" spans="17:26" ht="13.2">
      <c r="Q625" s="362"/>
      <c r="R625" s="332"/>
      <c r="S625" s="332"/>
      <c r="T625" s="332"/>
      <c r="U625" s="332"/>
      <c r="V625" s="332"/>
      <c r="W625" s="332"/>
      <c r="X625" s="332"/>
      <c r="Y625" s="332"/>
      <c r="Z625" s="332"/>
    </row>
    <row r="626" spans="17:26" ht="13.2">
      <c r="Q626" s="362"/>
      <c r="R626" s="332"/>
      <c r="S626" s="332"/>
      <c r="T626" s="332"/>
      <c r="U626" s="332"/>
      <c r="V626" s="332"/>
      <c r="W626" s="332"/>
      <c r="X626" s="332"/>
      <c r="Y626" s="332"/>
      <c r="Z626" s="332"/>
    </row>
    <row r="627" spans="17:26" ht="13.2">
      <c r="Q627" s="362"/>
      <c r="R627" s="332"/>
      <c r="S627" s="332"/>
      <c r="T627" s="332"/>
      <c r="U627" s="332"/>
      <c r="V627" s="332"/>
      <c r="W627" s="332"/>
      <c r="X627" s="332"/>
      <c r="Y627" s="332"/>
      <c r="Z627" s="332"/>
    </row>
    <row r="628" spans="17:26" ht="13.2">
      <c r="Q628" s="362"/>
      <c r="R628" s="332"/>
      <c r="S628" s="332"/>
      <c r="T628" s="332"/>
      <c r="U628" s="332"/>
      <c r="V628" s="332"/>
      <c r="W628" s="332"/>
      <c r="X628" s="332"/>
      <c r="Y628" s="332"/>
      <c r="Z628" s="332"/>
    </row>
    <row r="629" spans="17:26" ht="13.2">
      <c r="Q629" s="362"/>
      <c r="R629" s="332"/>
      <c r="S629" s="332"/>
      <c r="T629" s="332"/>
      <c r="U629" s="332"/>
      <c r="V629" s="332"/>
      <c r="W629" s="332"/>
      <c r="X629" s="332"/>
      <c r="Y629" s="332"/>
      <c r="Z629" s="332"/>
    </row>
    <row r="630" spans="17:26" ht="13.2">
      <c r="Q630" s="362"/>
      <c r="R630" s="332"/>
      <c r="S630" s="332"/>
      <c r="T630" s="332"/>
      <c r="U630" s="332"/>
      <c r="V630" s="332"/>
      <c r="W630" s="332"/>
      <c r="X630" s="332"/>
      <c r="Y630" s="332"/>
      <c r="Z630" s="332"/>
    </row>
    <row r="631" spans="17:26" ht="13.2">
      <c r="Q631" s="362"/>
      <c r="R631" s="332"/>
      <c r="S631" s="332"/>
      <c r="T631" s="332"/>
      <c r="U631" s="332"/>
      <c r="V631" s="332"/>
      <c r="W631" s="332"/>
      <c r="X631" s="332"/>
      <c r="Y631" s="332"/>
      <c r="Z631" s="332"/>
    </row>
    <row r="632" spans="17:26" ht="13.2">
      <c r="Q632" s="362"/>
      <c r="R632" s="332"/>
      <c r="S632" s="332"/>
      <c r="T632" s="332"/>
      <c r="U632" s="332"/>
      <c r="V632" s="332"/>
      <c r="W632" s="332"/>
      <c r="X632" s="332"/>
      <c r="Y632" s="332"/>
      <c r="Z632" s="332"/>
    </row>
    <row r="633" spans="17:26" ht="13.2">
      <c r="Q633" s="362"/>
      <c r="R633" s="332"/>
      <c r="S633" s="332"/>
      <c r="T633" s="332"/>
      <c r="U633" s="332"/>
      <c r="V633" s="332"/>
      <c r="W633" s="332"/>
      <c r="X633" s="332"/>
      <c r="Y633" s="332"/>
      <c r="Z633" s="332"/>
    </row>
    <row r="634" spans="17:26" ht="13.2">
      <c r="Q634" s="362"/>
      <c r="R634" s="332"/>
      <c r="S634" s="332"/>
      <c r="T634" s="332"/>
      <c r="U634" s="332"/>
      <c r="V634" s="332"/>
      <c r="W634" s="332"/>
      <c r="X634" s="332"/>
      <c r="Y634" s="332"/>
      <c r="Z634" s="332"/>
    </row>
    <row r="635" spans="17:26" ht="13.2">
      <c r="Q635" s="362"/>
      <c r="R635" s="332"/>
      <c r="S635" s="332"/>
      <c r="T635" s="332"/>
      <c r="U635" s="332"/>
      <c r="V635" s="332"/>
      <c r="W635" s="332"/>
      <c r="X635" s="332"/>
      <c r="Y635" s="332"/>
      <c r="Z635" s="332"/>
    </row>
    <row r="636" spans="17:26" ht="13.2">
      <c r="Q636" s="362"/>
      <c r="R636" s="332"/>
      <c r="S636" s="332"/>
      <c r="T636" s="332"/>
      <c r="U636" s="332"/>
      <c r="V636" s="332"/>
      <c r="W636" s="332"/>
      <c r="X636" s="332"/>
      <c r="Y636" s="332"/>
      <c r="Z636" s="332"/>
    </row>
    <row r="637" spans="17:26" ht="13.2">
      <c r="Q637" s="362"/>
      <c r="R637" s="332"/>
      <c r="S637" s="332"/>
      <c r="T637" s="332"/>
      <c r="U637" s="332"/>
      <c r="V637" s="332"/>
      <c r="W637" s="332"/>
      <c r="X637" s="332"/>
      <c r="Y637" s="332"/>
      <c r="Z637" s="332"/>
    </row>
    <row r="638" spans="17:26" ht="13.2">
      <c r="Q638" s="362"/>
      <c r="R638" s="332"/>
      <c r="S638" s="332"/>
      <c r="T638" s="332"/>
      <c r="U638" s="332"/>
      <c r="V638" s="332"/>
      <c r="W638" s="332"/>
      <c r="X638" s="332"/>
      <c r="Y638" s="332"/>
      <c r="Z638" s="332"/>
    </row>
    <row r="639" spans="17:26" ht="13.2">
      <c r="Q639" s="362"/>
      <c r="R639" s="332"/>
      <c r="S639" s="332"/>
      <c r="T639" s="332"/>
      <c r="U639" s="332"/>
      <c r="V639" s="332"/>
      <c r="W639" s="332"/>
      <c r="X639" s="332"/>
      <c r="Y639" s="332"/>
      <c r="Z639" s="332"/>
    </row>
    <row r="640" spans="17:26" ht="13.2">
      <c r="Q640" s="362"/>
      <c r="R640" s="332"/>
      <c r="S640" s="332"/>
      <c r="T640" s="332"/>
      <c r="U640" s="332"/>
      <c r="V640" s="332"/>
      <c r="W640" s="332"/>
      <c r="X640" s="332"/>
      <c r="Y640" s="332"/>
      <c r="Z640" s="332"/>
    </row>
    <row r="641" spans="17:26" ht="13.2">
      <c r="Q641" s="362"/>
      <c r="R641" s="332"/>
      <c r="S641" s="332"/>
      <c r="T641" s="332"/>
      <c r="U641" s="332"/>
      <c r="V641" s="332"/>
      <c r="W641" s="332"/>
      <c r="X641" s="332"/>
      <c r="Y641" s="332"/>
      <c r="Z641" s="332"/>
    </row>
    <row r="642" spans="17:26" ht="13.2">
      <c r="Q642" s="362"/>
      <c r="R642" s="332"/>
      <c r="S642" s="332"/>
      <c r="T642" s="332"/>
      <c r="U642" s="332"/>
      <c r="V642" s="332"/>
      <c r="W642" s="332"/>
      <c r="X642" s="332"/>
      <c r="Y642" s="332"/>
      <c r="Z642" s="332"/>
    </row>
    <row r="643" spans="17:26" ht="13.2">
      <c r="Q643" s="362"/>
      <c r="R643" s="332"/>
      <c r="S643" s="332"/>
      <c r="T643" s="332"/>
      <c r="U643" s="332"/>
      <c r="V643" s="332"/>
      <c r="W643" s="332"/>
      <c r="X643" s="332"/>
      <c r="Y643" s="332"/>
      <c r="Z643" s="332"/>
    </row>
    <row r="644" spans="17:26" ht="13.2">
      <c r="Q644" s="362"/>
      <c r="R644" s="332"/>
      <c r="S644" s="332"/>
      <c r="T644" s="332"/>
      <c r="U644" s="332"/>
      <c r="V644" s="332"/>
      <c r="W644" s="332"/>
      <c r="X644" s="332"/>
      <c r="Y644" s="332"/>
      <c r="Z644" s="332"/>
    </row>
    <row r="645" spans="17:26" ht="13.2">
      <c r="Q645" s="362"/>
      <c r="R645" s="332"/>
      <c r="S645" s="332"/>
      <c r="T645" s="332"/>
      <c r="U645" s="332"/>
      <c r="V645" s="332"/>
      <c r="W645" s="332"/>
      <c r="X645" s="332"/>
      <c r="Y645" s="332"/>
      <c r="Z645" s="332"/>
    </row>
    <row r="646" spans="17:26" ht="13.2">
      <c r="Q646" s="362"/>
      <c r="R646" s="332"/>
      <c r="S646" s="332"/>
      <c r="T646" s="332"/>
      <c r="U646" s="332"/>
      <c r="V646" s="332"/>
      <c r="W646" s="332"/>
      <c r="X646" s="332"/>
      <c r="Y646" s="332"/>
      <c r="Z646" s="332"/>
    </row>
    <row r="647" spans="17:26" ht="13.2">
      <c r="Q647" s="362"/>
      <c r="R647" s="332"/>
      <c r="S647" s="332"/>
      <c r="T647" s="332"/>
      <c r="U647" s="332"/>
      <c r="V647" s="332"/>
      <c r="W647" s="332"/>
      <c r="X647" s="332"/>
      <c r="Y647" s="332"/>
      <c r="Z647" s="332"/>
    </row>
    <row r="648" spans="17:26" ht="13.2">
      <c r="Q648" s="362"/>
      <c r="R648" s="332"/>
      <c r="S648" s="332"/>
      <c r="T648" s="332"/>
      <c r="U648" s="332"/>
      <c r="V648" s="332"/>
      <c r="W648" s="332"/>
      <c r="X648" s="332"/>
      <c r="Y648" s="332"/>
      <c r="Z648" s="332"/>
    </row>
    <row r="649" spans="17:26" ht="13.2">
      <c r="Q649" s="362"/>
      <c r="R649" s="332"/>
      <c r="S649" s="332"/>
      <c r="T649" s="332"/>
      <c r="U649" s="332"/>
      <c r="V649" s="332"/>
      <c r="W649" s="332"/>
      <c r="X649" s="332"/>
      <c r="Y649" s="332"/>
      <c r="Z649" s="332"/>
    </row>
    <row r="650" spans="17:26" ht="13.2">
      <c r="Q650" s="362"/>
      <c r="R650" s="332"/>
      <c r="S650" s="332"/>
      <c r="T650" s="332"/>
      <c r="U650" s="332"/>
      <c r="V650" s="332"/>
      <c r="W650" s="332"/>
      <c r="X650" s="332"/>
      <c r="Y650" s="332"/>
      <c r="Z650" s="332"/>
    </row>
    <row r="651" spans="17:26" ht="13.2">
      <c r="Q651" s="362"/>
      <c r="R651" s="332"/>
      <c r="S651" s="332"/>
      <c r="T651" s="332"/>
      <c r="U651" s="332"/>
      <c r="V651" s="332"/>
      <c r="W651" s="332"/>
      <c r="X651" s="332"/>
      <c r="Y651" s="332"/>
      <c r="Z651" s="332"/>
    </row>
    <row r="652" spans="17:26" ht="13.2">
      <c r="Q652" s="362"/>
      <c r="R652" s="332"/>
      <c r="S652" s="332"/>
      <c r="T652" s="332"/>
      <c r="U652" s="332"/>
      <c r="V652" s="332"/>
      <c r="W652" s="332"/>
      <c r="X652" s="332"/>
      <c r="Y652" s="332"/>
      <c r="Z652" s="332"/>
    </row>
    <row r="653" spans="17:26" ht="13.2">
      <c r="Q653" s="362"/>
      <c r="R653" s="332"/>
      <c r="S653" s="332"/>
      <c r="T653" s="332"/>
      <c r="U653" s="332"/>
      <c r="V653" s="332"/>
      <c r="W653" s="332"/>
      <c r="X653" s="332"/>
      <c r="Y653" s="332"/>
      <c r="Z653" s="332"/>
    </row>
    <row r="654" spans="17:26" ht="13.2">
      <c r="Q654" s="362"/>
      <c r="R654" s="332"/>
      <c r="S654" s="332"/>
      <c r="T654" s="332"/>
      <c r="U654" s="332"/>
      <c r="V654" s="332"/>
      <c r="W654" s="332"/>
      <c r="X654" s="332"/>
      <c r="Y654" s="332"/>
      <c r="Z654" s="332"/>
    </row>
    <row r="655" spans="17:26" ht="13.2">
      <c r="Q655" s="362"/>
      <c r="R655" s="332"/>
      <c r="S655" s="332"/>
      <c r="T655" s="332"/>
      <c r="U655" s="332"/>
      <c r="V655" s="332"/>
      <c r="W655" s="332"/>
      <c r="X655" s="332"/>
      <c r="Y655" s="332"/>
      <c r="Z655" s="332"/>
    </row>
    <row r="656" spans="17:26" ht="13.2">
      <c r="Q656" s="362"/>
      <c r="R656" s="332"/>
      <c r="S656" s="332"/>
      <c r="T656" s="332"/>
      <c r="U656" s="332"/>
      <c r="V656" s="332"/>
      <c r="W656" s="332"/>
      <c r="X656" s="332"/>
      <c r="Y656" s="332"/>
      <c r="Z656" s="332"/>
    </row>
    <row r="657" spans="17:26" ht="13.2">
      <c r="Q657" s="362"/>
      <c r="R657" s="332"/>
      <c r="S657" s="332"/>
      <c r="T657" s="332"/>
      <c r="U657" s="332"/>
      <c r="V657" s="332"/>
      <c r="W657" s="332"/>
      <c r="X657" s="332"/>
      <c r="Y657" s="332"/>
      <c r="Z657" s="332"/>
    </row>
    <row r="658" spans="17:26" ht="13.2">
      <c r="Q658" s="362"/>
      <c r="R658" s="332"/>
      <c r="S658" s="332"/>
      <c r="T658" s="332"/>
      <c r="U658" s="332"/>
      <c r="V658" s="332"/>
      <c r="W658" s="332"/>
      <c r="X658" s="332"/>
      <c r="Y658" s="332"/>
      <c r="Z658" s="332"/>
    </row>
    <row r="659" spans="17:26" ht="13.2">
      <c r="Q659" s="362"/>
      <c r="R659" s="332"/>
      <c r="S659" s="332"/>
      <c r="T659" s="332"/>
      <c r="U659" s="332"/>
      <c r="V659" s="332"/>
      <c r="W659" s="332"/>
      <c r="X659" s="332"/>
      <c r="Y659" s="332"/>
      <c r="Z659" s="332"/>
    </row>
    <row r="660" spans="17:26" ht="13.2">
      <c r="Q660" s="362"/>
      <c r="R660" s="332"/>
      <c r="S660" s="332"/>
      <c r="T660" s="332"/>
      <c r="U660" s="332"/>
      <c r="V660" s="332"/>
      <c r="W660" s="332"/>
      <c r="X660" s="332"/>
      <c r="Y660" s="332"/>
      <c r="Z660" s="332"/>
    </row>
    <row r="661" spans="17:26" ht="13.2">
      <c r="Q661" s="362"/>
      <c r="R661" s="332"/>
      <c r="S661" s="332"/>
      <c r="T661" s="332"/>
      <c r="U661" s="332"/>
      <c r="V661" s="332"/>
      <c r="W661" s="332"/>
      <c r="X661" s="332"/>
      <c r="Y661" s="332"/>
      <c r="Z661" s="332"/>
    </row>
    <row r="662" spans="17:26" ht="13.2">
      <c r="Q662" s="362"/>
      <c r="R662" s="332"/>
      <c r="S662" s="332"/>
      <c r="T662" s="332"/>
      <c r="U662" s="332"/>
      <c r="V662" s="332"/>
      <c r="W662" s="332"/>
      <c r="X662" s="332"/>
      <c r="Y662" s="332"/>
      <c r="Z662" s="332"/>
    </row>
    <row r="663" spans="17:26" ht="13.2">
      <c r="Q663" s="362"/>
      <c r="R663" s="332"/>
      <c r="S663" s="332"/>
      <c r="T663" s="332"/>
      <c r="U663" s="332"/>
      <c r="V663" s="332"/>
      <c r="W663" s="332"/>
      <c r="X663" s="332"/>
      <c r="Y663" s="332"/>
      <c r="Z663" s="332"/>
    </row>
    <row r="664" spans="17:26" ht="13.2">
      <c r="Q664" s="362"/>
      <c r="R664" s="332"/>
      <c r="S664" s="332"/>
      <c r="T664" s="332"/>
      <c r="U664" s="332"/>
      <c r="V664" s="332"/>
      <c r="W664" s="332"/>
      <c r="X664" s="332"/>
      <c r="Y664" s="332"/>
      <c r="Z664" s="332"/>
    </row>
    <row r="665" spans="17:26" ht="13.2">
      <c r="Q665" s="362"/>
      <c r="R665" s="332"/>
      <c r="S665" s="332"/>
      <c r="T665" s="332"/>
      <c r="U665" s="332"/>
      <c r="V665" s="332"/>
      <c r="W665" s="332"/>
      <c r="X665" s="332"/>
      <c r="Y665" s="332"/>
      <c r="Z665" s="332"/>
    </row>
    <row r="666" spans="17:26" ht="13.2">
      <c r="Q666" s="362"/>
      <c r="R666" s="332"/>
      <c r="S666" s="332"/>
      <c r="T666" s="332"/>
      <c r="U666" s="332"/>
      <c r="V666" s="332"/>
      <c r="W666" s="332"/>
      <c r="X666" s="332"/>
      <c r="Y666" s="332"/>
      <c r="Z666" s="332"/>
    </row>
    <row r="667" spans="17:26" ht="13.2">
      <c r="Q667" s="362"/>
      <c r="R667" s="332"/>
      <c r="S667" s="332"/>
      <c r="T667" s="332"/>
      <c r="U667" s="332"/>
      <c r="V667" s="332"/>
      <c r="W667" s="332"/>
      <c r="X667" s="332"/>
      <c r="Y667" s="332"/>
      <c r="Z667" s="332"/>
    </row>
    <row r="668" spans="17:26" ht="13.2">
      <c r="Q668" s="362"/>
      <c r="R668" s="332"/>
      <c r="S668" s="332"/>
      <c r="T668" s="332"/>
      <c r="U668" s="332"/>
      <c r="V668" s="332"/>
      <c r="W668" s="332"/>
      <c r="X668" s="332"/>
      <c r="Y668" s="332"/>
      <c r="Z668" s="332"/>
    </row>
    <row r="669" spans="17:26" ht="13.2">
      <c r="Q669" s="362"/>
      <c r="R669" s="332"/>
      <c r="S669" s="332"/>
      <c r="T669" s="332"/>
      <c r="U669" s="332"/>
      <c r="V669" s="332"/>
      <c r="W669" s="332"/>
      <c r="X669" s="332"/>
      <c r="Y669" s="332"/>
      <c r="Z669" s="332"/>
    </row>
    <row r="670" spans="17:26" ht="13.2">
      <c r="Q670" s="362"/>
      <c r="R670" s="332"/>
      <c r="S670" s="332"/>
      <c r="T670" s="332"/>
      <c r="U670" s="332"/>
      <c r="V670" s="332"/>
      <c r="W670" s="332"/>
      <c r="X670" s="332"/>
      <c r="Y670" s="332"/>
      <c r="Z670" s="332"/>
    </row>
    <row r="671" spans="17:26" ht="13.2">
      <c r="Q671" s="362"/>
      <c r="R671" s="332"/>
      <c r="S671" s="332"/>
      <c r="T671" s="332"/>
      <c r="U671" s="332"/>
      <c r="V671" s="332"/>
      <c r="W671" s="332"/>
      <c r="X671" s="332"/>
      <c r="Y671" s="332"/>
      <c r="Z671" s="332"/>
    </row>
    <row r="672" spans="17:26" ht="13.2">
      <c r="Q672" s="362"/>
      <c r="R672" s="332"/>
      <c r="S672" s="332"/>
      <c r="T672" s="332"/>
      <c r="U672" s="332"/>
      <c r="V672" s="332"/>
      <c r="W672" s="332"/>
      <c r="X672" s="332"/>
      <c r="Y672" s="332"/>
      <c r="Z672" s="332"/>
    </row>
    <row r="673" spans="17:26" ht="13.2">
      <c r="Q673" s="362"/>
      <c r="R673" s="332"/>
      <c r="S673" s="332"/>
      <c r="T673" s="332"/>
      <c r="U673" s="332"/>
      <c r="V673" s="332"/>
      <c r="W673" s="332"/>
      <c r="X673" s="332"/>
      <c r="Y673" s="332"/>
      <c r="Z673" s="332"/>
    </row>
    <row r="674" spans="17:26" ht="13.2">
      <c r="Q674" s="362"/>
      <c r="R674" s="332"/>
      <c r="S674" s="332"/>
      <c r="T674" s="332"/>
      <c r="U674" s="332"/>
      <c r="V674" s="332"/>
      <c r="W674" s="332"/>
      <c r="X674" s="332"/>
      <c r="Y674" s="332"/>
      <c r="Z674" s="332"/>
    </row>
    <row r="675" spans="17:26" ht="13.2">
      <c r="Q675" s="362"/>
      <c r="R675" s="332"/>
      <c r="S675" s="332"/>
      <c r="T675" s="332"/>
      <c r="U675" s="332"/>
      <c r="V675" s="332"/>
      <c r="W675" s="332"/>
      <c r="X675" s="332"/>
      <c r="Y675" s="332"/>
      <c r="Z675" s="332"/>
    </row>
    <row r="676" spans="17:26" ht="13.2">
      <c r="Q676" s="362"/>
      <c r="R676" s="332"/>
      <c r="S676" s="332"/>
      <c r="T676" s="332"/>
      <c r="U676" s="332"/>
      <c r="V676" s="332"/>
      <c r="W676" s="332"/>
      <c r="X676" s="332"/>
      <c r="Y676" s="332"/>
      <c r="Z676" s="332"/>
    </row>
    <row r="677" spans="17:26" ht="13.2">
      <c r="Q677" s="362"/>
      <c r="R677" s="332"/>
      <c r="S677" s="332"/>
      <c r="T677" s="332"/>
      <c r="U677" s="332"/>
      <c r="V677" s="332"/>
      <c r="W677" s="332"/>
      <c r="X677" s="332"/>
      <c r="Y677" s="332"/>
      <c r="Z677" s="332"/>
    </row>
    <row r="678" spans="17:26" ht="13.2">
      <c r="Q678" s="362"/>
      <c r="R678" s="332"/>
      <c r="S678" s="332"/>
      <c r="T678" s="332"/>
      <c r="U678" s="332"/>
      <c r="V678" s="332"/>
      <c r="W678" s="332"/>
      <c r="X678" s="332"/>
      <c r="Y678" s="332"/>
      <c r="Z678" s="332"/>
    </row>
    <row r="679" spans="17:26" ht="13.2">
      <c r="Q679" s="362"/>
      <c r="R679" s="332"/>
      <c r="S679" s="332"/>
      <c r="T679" s="332"/>
      <c r="U679" s="332"/>
      <c r="V679" s="332"/>
      <c r="W679" s="332"/>
      <c r="X679" s="332"/>
      <c r="Y679" s="332"/>
      <c r="Z679" s="332"/>
    </row>
    <row r="680" spans="17:26" ht="13.2">
      <c r="Q680" s="362"/>
      <c r="R680" s="332"/>
      <c r="S680" s="332"/>
      <c r="T680" s="332"/>
      <c r="U680" s="332"/>
      <c r="V680" s="332"/>
      <c r="W680" s="332"/>
      <c r="X680" s="332"/>
      <c r="Y680" s="332"/>
      <c r="Z680" s="332"/>
    </row>
    <row r="681" spans="17:26" ht="13.2">
      <c r="Q681" s="362"/>
      <c r="R681" s="332"/>
      <c r="S681" s="332"/>
      <c r="T681" s="332"/>
      <c r="U681" s="332"/>
      <c r="V681" s="332"/>
      <c r="W681" s="332"/>
      <c r="X681" s="332"/>
      <c r="Y681" s="332"/>
      <c r="Z681" s="332"/>
    </row>
    <row r="682" spans="17:26" ht="13.2">
      <c r="Q682" s="362"/>
      <c r="R682" s="332"/>
      <c r="S682" s="332"/>
      <c r="T682" s="332"/>
      <c r="U682" s="332"/>
      <c r="V682" s="332"/>
      <c r="W682" s="332"/>
      <c r="X682" s="332"/>
      <c r="Y682" s="332"/>
      <c r="Z682" s="332"/>
    </row>
    <row r="683" spans="17:26" ht="13.2">
      <c r="Q683" s="362"/>
      <c r="R683" s="332"/>
      <c r="S683" s="332"/>
      <c r="T683" s="332"/>
      <c r="U683" s="332"/>
      <c r="V683" s="332"/>
      <c r="W683" s="332"/>
      <c r="X683" s="332"/>
      <c r="Y683" s="332"/>
      <c r="Z683" s="332"/>
    </row>
    <row r="684" spans="17:26" ht="13.2">
      <c r="Q684" s="362"/>
      <c r="R684" s="332"/>
      <c r="S684" s="332"/>
      <c r="T684" s="332"/>
      <c r="U684" s="332"/>
      <c r="V684" s="332"/>
      <c r="W684" s="332"/>
      <c r="X684" s="332"/>
      <c r="Y684" s="332"/>
      <c r="Z684" s="332"/>
    </row>
    <row r="685" spans="17:26" ht="13.2">
      <c r="Q685" s="362"/>
      <c r="R685" s="332"/>
      <c r="S685" s="332"/>
      <c r="T685" s="332"/>
      <c r="U685" s="332"/>
      <c r="V685" s="332"/>
      <c r="W685" s="332"/>
      <c r="X685" s="332"/>
      <c r="Y685" s="332"/>
      <c r="Z685" s="332"/>
    </row>
    <row r="686" spans="17:26" ht="13.2">
      <c r="Q686" s="362"/>
      <c r="R686" s="332"/>
      <c r="S686" s="332"/>
      <c r="T686" s="332"/>
      <c r="U686" s="332"/>
      <c r="V686" s="332"/>
      <c r="W686" s="332"/>
      <c r="X686" s="332"/>
      <c r="Y686" s="332"/>
      <c r="Z686" s="332"/>
    </row>
    <row r="687" spans="17:26" ht="13.2">
      <c r="Q687" s="362"/>
      <c r="R687" s="332"/>
      <c r="S687" s="332"/>
      <c r="T687" s="332"/>
      <c r="U687" s="332"/>
      <c r="V687" s="332"/>
      <c r="W687" s="332"/>
      <c r="X687" s="332"/>
      <c r="Y687" s="332"/>
      <c r="Z687" s="332"/>
    </row>
    <row r="688" spans="17:26" ht="13.2">
      <c r="Q688" s="362"/>
      <c r="R688" s="332"/>
      <c r="S688" s="332"/>
      <c r="T688" s="332"/>
      <c r="U688" s="332"/>
      <c r="V688" s="332"/>
      <c r="W688" s="332"/>
      <c r="X688" s="332"/>
      <c r="Y688" s="332"/>
      <c r="Z688" s="332"/>
    </row>
    <row r="689" spans="17:26" ht="13.2">
      <c r="Q689" s="362"/>
      <c r="R689" s="332"/>
      <c r="S689" s="332"/>
      <c r="T689" s="332"/>
      <c r="U689" s="332"/>
      <c r="V689" s="332"/>
      <c r="W689" s="332"/>
      <c r="X689" s="332"/>
      <c r="Y689" s="332"/>
      <c r="Z689" s="332"/>
    </row>
    <row r="690" spans="17:26" ht="13.2">
      <c r="Q690" s="362"/>
      <c r="R690" s="332"/>
      <c r="S690" s="332"/>
      <c r="T690" s="332"/>
      <c r="U690" s="332"/>
      <c r="V690" s="332"/>
      <c r="W690" s="332"/>
      <c r="X690" s="332"/>
      <c r="Y690" s="332"/>
      <c r="Z690" s="332"/>
    </row>
    <row r="691" spans="17:26" ht="13.2">
      <c r="Q691" s="362"/>
      <c r="R691" s="332"/>
      <c r="S691" s="332"/>
      <c r="T691" s="332"/>
      <c r="U691" s="332"/>
      <c r="V691" s="332"/>
      <c r="W691" s="332"/>
      <c r="X691" s="332"/>
      <c r="Y691" s="332"/>
      <c r="Z691" s="332"/>
    </row>
    <row r="692" spans="17:26" ht="13.2">
      <c r="Q692" s="362"/>
      <c r="R692" s="332"/>
      <c r="S692" s="332"/>
      <c r="T692" s="332"/>
      <c r="U692" s="332"/>
      <c r="V692" s="332"/>
      <c r="W692" s="332"/>
      <c r="X692" s="332"/>
      <c r="Y692" s="332"/>
      <c r="Z692" s="332"/>
    </row>
    <row r="693" spans="17:26" ht="13.2">
      <c r="Q693" s="362"/>
      <c r="R693" s="332"/>
      <c r="S693" s="332"/>
      <c r="T693" s="332"/>
      <c r="U693" s="332"/>
      <c r="V693" s="332"/>
      <c r="W693" s="332"/>
      <c r="X693" s="332"/>
      <c r="Y693" s="332"/>
      <c r="Z693" s="332"/>
    </row>
    <row r="694" spans="17:26" ht="13.2">
      <c r="Q694" s="362"/>
      <c r="R694" s="332"/>
      <c r="S694" s="332"/>
      <c r="T694" s="332"/>
      <c r="U694" s="332"/>
      <c r="V694" s="332"/>
      <c r="W694" s="332"/>
      <c r="X694" s="332"/>
      <c r="Y694" s="332"/>
      <c r="Z694" s="332"/>
    </row>
    <row r="695" spans="17:26" ht="13.2">
      <c r="Q695" s="362"/>
      <c r="R695" s="332"/>
      <c r="S695" s="332"/>
      <c r="T695" s="332"/>
      <c r="U695" s="332"/>
      <c r="V695" s="332"/>
      <c r="W695" s="332"/>
      <c r="X695" s="332"/>
      <c r="Y695" s="332"/>
      <c r="Z695" s="332"/>
    </row>
    <row r="696" spans="17:26" ht="13.2">
      <c r="Q696" s="362"/>
      <c r="R696" s="332"/>
      <c r="S696" s="332"/>
      <c r="T696" s="332"/>
      <c r="U696" s="332"/>
      <c r="V696" s="332"/>
      <c r="W696" s="332"/>
      <c r="X696" s="332"/>
      <c r="Y696" s="332"/>
      <c r="Z696" s="332"/>
    </row>
    <row r="697" spans="17:26" ht="13.2">
      <c r="Q697" s="362"/>
      <c r="R697" s="332"/>
      <c r="S697" s="332"/>
      <c r="T697" s="332"/>
      <c r="U697" s="332"/>
      <c r="V697" s="332"/>
      <c r="W697" s="332"/>
      <c r="X697" s="332"/>
      <c r="Y697" s="332"/>
      <c r="Z697" s="332"/>
    </row>
    <row r="698" spans="17:26" ht="13.2">
      <c r="Q698" s="362"/>
      <c r="R698" s="332"/>
      <c r="S698" s="332"/>
      <c r="T698" s="332"/>
      <c r="U698" s="332"/>
      <c r="V698" s="332"/>
      <c r="W698" s="332"/>
      <c r="X698" s="332"/>
      <c r="Y698" s="332"/>
      <c r="Z698" s="332"/>
    </row>
    <row r="699" spans="17:26" ht="13.2">
      <c r="Q699" s="362"/>
      <c r="R699" s="332"/>
      <c r="S699" s="332"/>
      <c r="T699" s="332"/>
      <c r="U699" s="332"/>
      <c r="V699" s="332"/>
      <c r="W699" s="332"/>
      <c r="X699" s="332"/>
      <c r="Y699" s="332"/>
      <c r="Z699" s="332"/>
    </row>
    <row r="700" spans="17:26" ht="13.2">
      <c r="Q700" s="362"/>
      <c r="R700" s="332"/>
      <c r="S700" s="332"/>
      <c r="T700" s="332"/>
      <c r="U700" s="332"/>
      <c r="V700" s="332"/>
      <c r="W700" s="332"/>
      <c r="X700" s="332"/>
      <c r="Y700" s="332"/>
      <c r="Z700" s="332"/>
    </row>
    <row r="701" spans="17:26" ht="13.2">
      <c r="Q701" s="362"/>
      <c r="R701" s="332"/>
      <c r="S701" s="332"/>
      <c r="T701" s="332"/>
      <c r="U701" s="332"/>
      <c r="V701" s="332"/>
      <c r="W701" s="332"/>
      <c r="X701" s="332"/>
      <c r="Y701" s="332"/>
      <c r="Z701" s="332"/>
    </row>
    <row r="702" spans="17:26" ht="13.2">
      <c r="Q702" s="362"/>
      <c r="R702" s="332"/>
      <c r="S702" s="332"/>
      <c r="T702" s="332"/>
      <c r="U702" s="332"/>
      <c r="V702" s="332"/>
      <c r="W702" s="332"/>
      <c r="X702" s="332"/>
      <c r="Y702" s="332"/>
      <c r="Z702" s="332"/>
    </row>
    <row r="703" spans="17:26" ht="13.2">
      <c r="Q703" s="362"/>
      <c r="R703" s="332"/>
      <c r="S703" s="332"/>
      <c r="T703" s="332"/>
      <c r="U703" s="332"/>
      <c r="V703" s="332"/>
      <c r="W703" s="332"/>
      <c r="X703" s="332"/>
      <c r="Y703" s="332"/>
      <c r="Z703" s="332"/>
    </row>
    <row r="704" spans="17:26" ht="13.2">
      <c r="Q704" s="362"/>
      <c r="R704" s="332"/>
      <c r="S704" s="332"/>
      <c r="T704" s="332"/>
      <c r="U704" s="332"/>
      <c r="V704" s="332"/>
      <c r="W704" s="332"/>
      <c r="X704" s="332"/>
      <c r="Y704" s="332"/>
      <c r="Z704" s="332"/>
    </row>
    <row r="705" spans="17:26" ht="13.2">
      <c r="Q705" s="362"/>
      <c r="R705" s="332"/>
      <c r="S705" s="332"/>
      <c r="T705" s="332"/>
      <c r="U705" s="332"/>
      <c r="V705" s="332"/>
      <c r="W705" s="332"/>
      <c r="X705" s="332"/>
      <c r="Y705" s="332"/>
      <c r="Z705" s="332"/>
    </row>
    <row r="706" spans="17:26" ht="13.2">
      <c r="Q706" s="362"/>
      <c r="R706" s="332"/>
      <c r="S706" s="332"/>
      <c r="T706" s="332"/>
      <c r="U706" s="332"/>
      <c r="V706" s="332"/>
      <c r="W706" s="332"/>
      <c r="X706" s="332"/>
      <c r="Y706" s="332"/>
      <c r="Z706" s="332"/>
    </row>
    <row r="707" spans="17:26" ht="13.2">
      <c r="Q707" s="362"/>
      <c r="R707" s="332"/>
      <c r="S707" s="332"/>
      <c r="T707" s="332"/>
      <c r="U707" s="332"/>
      <c r="V707" s="332"/>
      <c r="W707" s="332"/>
      <c r="X707" s="332"/>
      <c r="Y707" s="332"/>
      <c r="Z707" s="332"/>
    </row>
    <row r="708" spans="17:26" ht="13.2">
      <c r="Q708" s="362"/>
      <c r="R708" s="332"/>
      <c r="S708" s="332"/>
      <c r="T708" s="332"/>
      <c r="U708" s="332"/>
      <c r="V708" s="332"/>
      <c r="W708" s="332"/>
      <c r="X708" s="332"/>
      <c r="Y708" s="332"/>
      <c r="Z708" s="332"/>
    </row>
    <row r="709" spans="17:26" ht="13.2">
      <c r="Q709" s="362"/>
      <c r="R709" s="332"/>
      <c r="S709" s="332"/>
      <c r="T709" s="332"/>
      <c r="U709" s="332"/>
      <c r="V709" s="332"/>
      <c r="W709" s="332"/>
      <c r="X709" s="332"/>
      <c r="Y709" s="332"/>
      <c r="Z709" s="332"/>
    </row>
    <row r="710" spans="17:26" ht="13.2">
      <c r="Q710" s="362"/>
      <c r="R710" s="332"/>
      <c r="S710" s="332"/>
      <c r="T710" s="332"/>
      <c r="U710" s="332"/>
      <c r="V710" s="332"/>
      <c r="W710" s="332"/>
      <c r="X710" s="332"/>
      <c r="Y710" s="332"/>
      <c r="Z710" s="332"/>
    </row>
    <row r="711" spans="17:26" ht="13.2">
      <c r="Q711" s="362"/>
      <c r="R711" s="332"/>
      <c r="S711" s="332"/>
      <c r="T711" s="332"/>
      <c r="U711" s="332"/>
      <c r="V711" s="332"/>
      <c r="W711" s="332"/>
      <c r="X711" s="332"/>
      <c r="Y711" s="332"/>
      <c r="Z711" s="332"/>
    </row>
    <row r="712" spans="17:26" ht="13.2">
      <c r="Q712" s="362"/>
      <c r="R712" s="332"/>
      <c r="S712" s="332"/>
      <c r="T712" s="332"/>
      <c r="U712" s="332"/>
      <c r="V712" s="332"/>
      <c r="W712" s="332"/>
      <c r="X712" s="332"/>
      <c r="Y712" s="332"/>
      <c r="Z712" s="332"/>
    </row>
    <row r="713" spans="17:26" ht="13.2">
      <c r="Q713" s="362"/>
      <c r="R713" s="332"/>
      <c r="S713" s="332"/>
      <c r="T713" s="332"/>
      <c r="U713" s="332"/>
      <c r="V713" s="332"/>
      <c r="W713" s="332"/>
      <c r="X713" s="332"/>
      <c r="Y713" s="332"/>
      <c r="Z713" s="332"/>
    </row>
    <row r="714" spans="17:26" ht="13.2">
      <c r="Q714" s="362"/>
      <c r="R714" s="332"/>
      <c r="S714" s="332"/>
      <c r="T714" s="332"/>
      <c r="U714" s="332"/>
      <c r="V714" s="332"/>
      <c r="W714" s="332"/>
      <c r="X714" s="332"/>
      <c r="Y714" s="332"/>
      <c r="Z714" s="332"/>
    </row>
    <row r="715" spans="17:26" ht="13.2">
      <c r="Q715" s="362"/>
      <c r="R715" s="332"/>
      <c r="S715" s="332"/>
      <c r="T715" s="332"/>
      <c r="U715" s="332"/>
      <c r="V715" s="332"/>
      <c r="W715" s="332"/>
      <c r="X715" s="332"/>
      <c r="Y715" s="332"/>
      <c r="Z715" s="332"/>
    </row>
    <row r="716" spans="17:26" ht="13.2">
      <c r="Q716" s="362"/>
      <c r="R716" s="332"/>
      <c r="S716" s="332"/>
      <c r="T716" s="332"/>
      <c r="U716" s="332"/>
      <c r="V716" s="332"/>
      <c r="W716" s="332"/>
      <c r="X716" s="332"/>
      <c r="Y716" s="332"/>
      <c r="Z716" s="332"/>
    </row>
    <row r="717" spans="17:26" ht="13.2">
      <c r="Q717" s="362"/>
      <c r="R717" s="332"/>
      <c r="S717" s="332"/>
      <c r="T717" s="332"/>
      <c r="U717" s="332"/>
      <c r="V717" s="332"/>
      <c r="W717" s="332"/>
      <c r="X717" s="332"/>
      <c r="Y717" s="332"/>
      <c r="Z717" s="332"/>
    </row>
    <row r="718" spans="17:26" ht="13.2">
      <c r="Q718" s="362"/>
      <c r="R718" s="332"/>
      <c r="S718" s="332"/>
      <c r="T718" s="332"/>
      <c r="U718" s="332"/>
      <c r="V718" s="332"/>
      <c r="W718" s="332"/>
      <c r="X718" s="332"/>
      <c r="Y718" s="332"/>
      <c r="Z718" s="332"/>
    </row>
    <row r="719" spans="17:26" ht="13.2">
      <c r="Q719" s="362"/>
      <c r="R719" s="332"/>
      <c r="S719" s="332"/>
      <c r="T719" s="332"/>
      <c r="U719" s="332"/>
      <c r="V719" s="332"/>
      <c r="W719" s="332"/>
      <c r="X719" s="332"/>
      <c r="Y719" s="332"/>
      <c r="Z719" s="332"/>
    </row>
    <row r="720" spans="17:26" ht="13.2">
      <c r="Q720" s="362"/>
      <c r="R720" s="332"/>
      <c r="S720" s="332"/>
      <c r="T720" s="332"/>
      <c r="U720" s="332"/>
      <c r="V720" s="332"/>
      <c r="W720" s="332"/>
      <c r="X720" s="332"/>
      <c r="Y720" s="332"/>
      <c r="Z720" s="332"/>
    </row>
    <row r="721" spans="17:26" ht="13.2">
      <c r="Q721" s="362"/>
      <c r="R721" s="332"/>
      <c r="S721" s="332"/>
      <c r="T721" s="332"/>
      <c r="U721" s="332"/>
      <c r="V721" s="332"/>
      <c r="W721" s="332"/>
      <c r="X721" s="332"/>
      <c r="Y721" s="332"/>
      <c r="Z721" s="332"/>
    </row>
    <row r="722" spans="17:26" ht="13.2">
      <c r="Q722" s="362"/>
      <c r="R722" s="332"/>
      <c r="S722" s="332"/>
      <c r="T722" s="332"/>
      <c r="U722" s="332"/>
      <c r="V722" s="332"/>
      <c r="W722" s="332"/>
      <c r="X722" s="332"/>
      <c r="Y722" s="332"/>
      <c r="Z722" s="332"/>
    </row>
    <row r="723" spans="17:26" ht="13.2">
      <c r="Q723" s="362"/>
      <c r="R723" s="332"/>
      <c r="S723" s="332"/>
      <c r="T723" s="332"/>
      <c r="U723" s="332"/>
      <c r="V723" s="332"/>
      <c r="W723" s="332"/>
      <c r="X723" s="332"/>
      <c r="Y723" s="332"/>
      <c r="Z723" s="332"/>
    </row>
    <row r="724" spans="17:26" ht="13.2">
      <c r="Q724" s="362"/>
      <c r="R724" s="332"/>
      <c r="S724" s="332"/>
      <c r="T724" s="332"/>
      <c r="U724" s="332"/>
      <c r="V724" s="332"/>
      <c r="W724" s="332"/>
      <c r="X724" s="332"/>
      <c r="Y724" s="332"/>
      <c r="Z724" s="332"/>
    </row>
    <row r="725" spans="17:26" ht="13.2">
      <c r="Q725" s="362"/>
      <c r="R725" s="332"/>
      <c r="S725" s="332"/>
      <c r="T725" s="332"/>
      <c r="U725" s="332"/>
      <c r="V725" s="332"/>
      <c r="W725" s="332"/>
      <c r="X725" s="332"/>
      <c r="Y725" s="332"/>
      <c r="Z725" s="332"/>
    </row>
    <row r="726" spans="17:26" ht="13.2">
      <c r="Q726" s="362"/>
      <c r="R726" s="332"/>
      <c r="S726" s="332"/>
      <c r="T726" s="332"/>
      <c r="U726" s="332"/>
      <c r="V726" s="332"/>
      <c r="W726" s="332"/>
      <c r="X726" s="332"/>
      <c r="Y726" s="332"/>
      <c r="Z726" s="332"/>
    </row>
    <row r="727" spans="17:26" ht="13.2">
      <c r="Q727" s="362"/>
      <c r="R727" s="332"/>
      <c r="S727" s="332"/>
      <c r="T727" s="332"/>
      <c r="U727" s="332"/>
      <c r="V727" s="332"/>
      <c r="W727" s="332"/>
      <c r="X727" s="332"/>
      <c r="Y727" s="332"/>
      <c r="Z727" s="332"/>
    </row>
    <row r="728" spans="17:26" ht="13.2">
      <c r="Q728" s="362"/>
      <c r="R728" s="332"/>
      <c r="S728" s="332"/>
      <c r="T728" s="332"/>
      <c r="U728" s="332"/>
      <c r="V728" s="332"/>
      <c r="W728" s="332"/>
      <c r="X728" s="332"/>
      <c r="Y728" s="332"/>
      <c r="Z728" s="332"/>
    </row>
    <row r="729" spans="17:26" ht="13.2">
      <c r="Q729" s="362"/>
      <c r="R729" s="332"/>
      <c r="S729" s="332"/>
      <c r="T729" s="332"/>
      <c r="U729" s="332"/>
      <c r="V729" s="332"/>
      <c r="W729" s="332"/>
      <c r="X729" s="332"/>
      <c r="Y729" s="332"/>
      <c r="Z729" s="332"/>
    </row>
    <row r="730" spans="17:26" ht="13.2">
      <c r="Q730" s="362"/>
      <c r="R730" s="332"/>
      <c r="S730" s="332"/>
      <c r="T730" s="332"/>
      <c r="U730" s="332"/>
      <c r="V730" s="332"/>
      <c r="W730" s="332"/>
      <c r="X730" s="332"/>
      <c r="Y730" s="332"/>
      <c r="Z730" s="332"/>
    </row>
    <row r="731" spans="17:26" ht="13.2">
      <c r="Q731" s="362"/>
      <c r="R731" s="332"/>
      <c r="S731" s="332"/>
      <c r="T731" s="332"/>
      <c r="U731" s="332"/>
      <c r="V731" s="332"/>
      <c r="W731" s="332"/>
      <c r="X731" s="332"/>
      <c r="Y731" s="332"/>
      <c r="Z731" s="332"/>
    </row>
    <row r="732" spans="17:26" ht="13.2">
      <c r="Q732" s="362"/>
      <c r="R732" s="332"/>
      <c r="S732" s="332"/>
      <c r="T732" s="332"/>
      <c r="U732" s="332"/>
      <c r="V732" s="332"/>
      <c r="W732" s="332"/>
      <c r="X732" s="332"/>
      <c r="Y732" s="332"/>
      <c r="Z732" s="332"/>
    </row>
    <row r="733" spans="17:26" ht="13.2">
      <c r="Q733" s="362"/>
      <c r="R733" s="332"/>
      <c r="S733" s="332"/>
      <c r="T733" s="332"/>
      <c r="U733" s="332"/>
      <c r="V733" s="332"/>
      <c r="W733" s="332"/>
      <c r="X733" s="332"/>
      <c r="Y733" s="332"/>
      <c r="Z733" s="332"/>
    </row>
    <row r="734" spans="17:26" ht="13.2">
      <c r="Q734" s="362"/>
      <c r="R734" s="332"/>
      <c r="S734" s="332"/>
      <c r="T734" s="332"/>
      <c r="U734" s="332"/>
      <c r="V734" s="332"/>
      <c r="W734" s="332"/>
      <c r="X734" s="332"/>
      <c r="Y734" s="332"/>
      <c r="Z734" s="332"/>
    </row>
    <row r="735" spans="17:26" ht="13.2">
      <c r="Q735" s="362"/>
      <c r="R735" s="332"/>
      <c r="S735" s="332"/>
      <c r="T735" s="332"/>
      <c r="U735" s="332"/>
      <c r="V735" s="332"/>
      <c r="W735" s="332"/>
      <c r="X735" s="332"/>
      <c r="Y735" s="332"/>
      <c r="Z735" s="332"/>
    </row>
    <row r="736" spans="17:26" ht="13.2">
      <c r="Q736" s="362"/>
      <c r="R736" s="332"/>
      <c r="S736" s="332"/>
      <c r="T736" s="332"/>
      <c r="U736" s="332"/>
      <c r="V736" s="332"/>
      <c r="W736" s="332"/>
      <c r="X736" s="332"/>
      <c r="Y736" s="332"/>
      <c r="Z736" s="332"/>
    </row>
    <row r="737" spans="17:26" ht="13.2">
      <c r="Q737" s="362"/>
      <c r="R737" s="332"/>
      <c r="S737" s="332"/>
      <c r="T737" s="332"/>
      <c r="U737" s="332"/>
      <c r="V737" s="332"/>
      <c r="W737" s="332"/>
      <c r="X737" s="332"/>
      <c r="Y737" s="332"/>
      <c r="Z737" s="332"/>
    </row>
    <row r="738" spans="17:26" ht="13.2">
      <c r="Q738" s="362"/>
      <c r="R738" s="332"/>
      <c r="S738" s="332"/>
      <c r="T738" s="332"/>
      <c r="U738" s="332"/>
      <c r="V738" s="332"/>
      <c r="W738" s="332"/>
      <c r="X738" s="332"/>
      <c r="Y738" s="332"/>
      <c r="Z738" s="332"/>
    </row>
    <row r="739" spans="17:26" ht="13.2">
      <c r="Q739" s="362"/>
      <c r="R739" s="332"/>
      <c r="S739" s="332"/>
      <c r="T739" s="332"/>
      <c r="U739" s="332"/>
      <c r="V739" s="332"/>
      <c r="W739" s="332"/>
      <c r="X739" s="332"/>
      <c r="Y739" s="332"/>
      <c r="Z739" s="332"/>
    </row>
    <row r="740" spans="17:26" ht="13.2">
      <c r="Q740" s="362"/>
      <c r="R740" s="332"/>
      <c r="S740" s="332"/>
      <c r="T740" s="332"/>
      <c r="U740" s="332"/>
      <c r="V740" s="332"/>
      <c r="W740" s="332"/>
      <c r="X740" s="332"/>
      <c r="Y740" s="332"/>
      <c r="Z740" s="332"/>
    </row>
    <row r="741" spans="17:26" ht="13.2">
      <c r="Q741" s="362"/>
      <c r="R741" s="332"/>
      <c r="S741" s="332"/>
      <c r="T741" s="332"/>
      <c r="U741" s="332"/>
      <c r="V741" s="332"/>
      <c r="W741" s="332"/>
      <c r="X741" s="332"/>
      <c r="Y741" s="332"/>
      <c r="Z741" s="332"/>
    </row>
    <row r="742" spans="17:26" ht="13.2">
      <c r="Q742" s="362"/>
      <c r="R742" s="332"/>
      <c r="S742" s="332"/>
      <c r="T742" s="332"/>
      <c r="U742" s="332"/>
      <c r="V742" s="332"/>
      <c r="W742" s="332"/>
      <c r="X742" s="332"/>
      <c r="Y742" s="332"/>
      <c r="Z742" s="332"/>
    </row>
    <row r="743" spans="17:26" ht="13.2">
      <c r="Q743" s="362"/>
      <c r="R743" s="332"/>
      <c r="S743" s="332"/>
      <c r="T743" s="332"/>
      <c r="U743" s="332"/>
      <c r="V743" s="332"/>
      <c r="W743" s="332"/>
      <c r="X743" s="332"/>
      <c r="Y743" s="332"/>
      <c r="Z743" s="332"/>
    </row>
    <row r="744" spans="17:26" ht="13.2">
      <c r="Q744" s="362"/>
      <c r="R744" s="332"/>
      <c r="S744" s="332"/>
      <c r="T744" s="332"/>
      <c r="U744" s="332"/>
      <c r="V744" s="332"/>
      <c r="W744" s="332"/>
      <c r="X744" s="332"/>
      <c r="Y744" s="332"/>
      <c r="Z744" s="332"/>
    </row>
    <row r="745" spans="17:26" ht="13.2">
      <c r="Q745" s="362"/>
      <c r="R745" s="332"/>
      <c r="S745" s="332"/>
      <c r="T745" s="332"/>
      <c r="U745" s="332"/>
      <c r="V745" s="332"/>
      <c r="W745" s="332"/>
      <c r="X745" s="332"/>
      <c r="Y745" s="332"/>
      <c r="Z745" s="332"/>
    </row>
    <row r="746" spans="17:26" ht="13.2">
      <c r="Q746" s="362"/>
      <c r="R746" s="332"/>
      <c r="S746" s="332"/>
      <c r="T746" s="332"/>
      <c r="U746" s="332"/>
      <c r="V746" s="332"/>
      <c r="W746" s="332"/>
      <c r="X746" s="332"/>
      <c r="Y746" s="332"/>
      <c r="Z746" s="332"/>
    </row>
    <row r="747" spans="17:26" ht="13.2">
      <c r="Q747" s="362"/>
      <c r="R747" s="332"/>
      <c r="S747" s="332"/>
      <c r="T747" s="332"/>
      <c r="U747" s="332"/>
      <c r="V747" s="332"/>
      <c r="W747" s="332"/>
      <c r="X747" s="332"/>
      <c r="Y747" s="332"/>
      <c r="Z747" s="332"/>
    </row>
    <row r="748" spans="17:26" ht="13.2">
      <c r="Q748" s="362"/>
      <c r="R748" s="332"/>
      <c r="S748" s="332"/>
      <c r="T748" s="332"/>
      <c r="U748" s="332"/>
      <c r="V748" s="332"/>
      <c r="W748" s="332"/>
      <c r="X748" s="332"/>
      <c r="Y748" s="332"/>
      <c r="Z748" s="332"/>
    </row>
    <row r="749" spans="17:26" ht="13.2">
      <c r="Q749" s="362"/>
      <c r="R749" s="332"/>
      <c r="S749" s="332"/>
      <c r="T749" s="332"/>
      <c r="U749" s="332"/>
      <c r="V749" s="332"/>
      <c r="W749" s="332"/>
      <c r="X749" s="332"/>
      <c r="Y749" s="332"/>
      <c r="Z749" s="332"/>
    </row>
    <row r="750" spans="17:26" ht="13.2">
      <c r="Q750" s="362"/>
      <c r="R750" s="332"/>
      <c r="S750" s="332"/>
      <c r="T750" s="332"/>
      <c r="U750" s="332"/>
      <c r="V750" s="332"/>
      <c r="W750" s="332"/>
      <c r="X750" s="332"/>
      <c r="Y750" s="332"/>
      <c r="Z750" s="332"/>
    </row>
    <row r="751" spans="17:26" ht="13.2">
      <c r="Q751" s="362"/>
      <c r="R751" s="332"/>
      <c r="S751" s="332"/>
      <c r="T751" s="332"/>
      <c r="U751" s="332"/>
      <c r="V751" s="332"/>
      <c r="W751" s="332"/>
      <c r="X751" s="332"/>
      <c r="Y751" s="332"/>
      <c r="Z751" s="332"/>
    </row>
    <row r="752" spans="17:26" ht="13.2">
      <c r="Q752" s="362"/>
      <c r="R752" s="332"/>
      <c r="S752" s="332"/>
      <c r="T752" s="332"/>
      <c r="U752" s="332"/>
      <c r="V752" s="332"/>
      <c r="W752" s="332"/>
      <c r="X752" s="332"/>
      <c r="Y752" s="332"/>
      <c r="Z752" s="332"/>
    </row>
    <row r="753" spans="17:26" ht="13.2">
      <c r="Q753" s="362"/>
      <c r="R753" s="332"/>
      <c r="S753" s="332"/>
      <c r="T753" s="332"/>
      <c r="U753" s="332"/>
      <c r="V753" s="332"/>
      <c r="W753" s="332"/>
      <c r="X753" s="332"/>
      <c r="Y753" s="332"/>
      <c r="Z753" s="332"/>
    </row>
    <row r="754" spans="17:26" ht="13.2">
      <c r="Q754" s="362"/>
      <c r="R754" s="332"/>
      <c r="S754" s="332"/>
      <c r="T754" s="332"/>
      <c r="U754" s="332"/>
      <c r="V754" s="332"/>
      <c r="W754" s="332"/>
      <c r="X754" s="332"/>
      <c r="Y754" s="332"/>
      <c r="Z754" s="332"/>
    </row>
    <row r="755" spans="17:26" ht="13.2">
      <c r="Q755" s="362"/>
      <c r="R755" s="332"/>
      <c r="S755" s="332"/>
      <c r="T755" s="332"/>
      <c r="U755" s="332"/>
      <c r="V755" s="332"/>
      <c r="W755" s="332"/>
      <c r="X755" s="332"/>
      <c r="Y755" s="332"/>
      <c r="Z755" s="332"/>
    </row>
    <row r="756" spans="17:26" ht="13.2">
      <c r="Q756" s="362"/>
      <c r="R756" s="332"/>
      <c r="S756" s="332"/>
      <c r="T756" s="332"/>
      <c r="U756" s="332"/>
      <c r="V756" s="332"/>
      <c r="W756" s="332"/>
      <c r="X756" s="332"/>
      <c r="Y756" s="332"/>
      <c r="Z756" s="332"/>
    </row>
    <row r="757" spans="17:26" ht="13.2">
      <c r="Q757" s="362"/>
      <c r="R757" s="332"/>
      <c r="S757" s="332"/>
      <c r="T757" s="332"/>
      <c r="U757" s="332"/>
      <c r="V757" s="332"/>
      <c r="W757" s="332"/>
      <c r="X757" s="332"/>
      <c r="Y757" s="332"/>
      <c r="Z757" s="332"/>
    </row>
    <row r="758" spans="17:26" ht="13.2">
      <c r="Q758" s="362"/>
      <c r="R758" s="332"/>
      <c r="S758" s="332"/>
      <c r="T758" s="332"/>
      <c r="U758" s="332"/>
      <c r="V758" s="332"/>
      <c r="W758" s="332"/>
      <c r="X758" s="332"/>
      <c r="Y758" s="332"/>
      <c r="Z758" s="332"/>
    </row>
    <row r="759" spans="17:26" ht="13.2">
      <c r="Q759" s="362"/>
      <c r="R759" s="332"/>
      <c r="S759" s="332"/>
      <c r="T759" s="332"/>
      <c r="U759" s="332"/>
      <c r="V759" s="332"/>
      <c r="W759" s="332"/>
      <c r="X759" s="332"/>
      <c r="Y759" s="332"/>
      <c r="Z759" s="332"/>
    </row>
    <row r="760" spans="17:26" ht="13.2">
      <c r="Q760" s="362"/>
      <c r="R760" s="332"/>
      <c r="S760" s="332"/>
      <c r="T760" s="332"/>
      <c r="U760" s="332"/>
      <c r="V760" s="332"/>
      <c r="W760" s="332"/>
      <c r="X760" s="332"/>
      <c r="Y760" s="332"/>
      <c r="Z760" s="332"/>
    </row>
    <row r="761" spans="17:26" ht="13.2">
      <c r="Q761" s="362"/>
      <c r="R761" s="332"/>
      <c r="S761" s="332"/>
      <c r="T761" s="332"/>
      <c r="U761" s="332"/>
      <c r="V761" s="332"/>
      <c r="W761" s="332"/>
      <c r="X761" s="332"/>
      <c r="Y761" s="332"/>
      <c r="Z761" s="332"/>
    </row>
    <row r="762" spans="17:26" ht="13.2">
      <c r="Q762" s="362"/>
      <c r="R762" s="332"/>
      <c r="S762" s="332"/>
      <c r="T762" s="332"/>
      <c r="U762" s="332"/>
      <c r="V762" s="332"/>
      <c r="W762" s="332"/>
      <c r="X762" s="332"/>
      <c r="Y762" s="332"/>
      <c r="Z762" s="332"/>
    </row>
    <row r="763" spans="17:26" ht="13.2">
      <c r="Q763" s="362"/>
      <c r="R763" s="332"/>
      <c r="S763" s="332"/>
      <c r="T763" s="332"/>
      <c r="U763" s="332"/>
      <c r="V763" s="332"/>
      <c r="W763" s="332"/>
      <c r="X763" s="332"/>
      <c r="Y763" s="332"/>
      <c r="Z763" s="332"/>
    </row>
    <row r="764" spans="17:26" ht="13.2">
      <c r="Q764" s="362"/>
      <c r="R764" s="332"/>
      <c r="S764" s="332"/>
      <c r="T764" s="332"/>
      <c r="U764" s="332"/>
      <c r="V764" s="332"/>
      <c r="W764" s="332"/>
      <c r="X764" s="332"/>
      <c r="Y764" s="332"/>
      <c r="Z764" s="332"/>
    </row>
    <row r="765" spans="17:26" ht="13.2">
      <c r="Q765" s="362"/>
      <c r="R765" s="332"/>
      <c r="S765" s="332"/>
      <c r="T765" s="332"/>
      <c r="U765" s="332"/>
      <c r="V765" s="332"/>
      <c r="W765" s="332"/>
      <c r="X765" s="332"/>
      <c r="Y765" s="332"/>
      <c r="Z765" s="332"/>
    </row>
    <row r="766" spans="17:26" ht="13.2">
      <c r="Q766" s="362"/>
      <c r="R766" s="332"/>
      <c r="S766" s="332"/>
      <c r="T766" s="332"/>
      <c r="U766" s="332"/>
      <c r="V766" s="332"/>
      <c r="W766" s="332"/>
      <c r="X766" s="332"/>
      <c r="Y766" s="332"/>
      <c r="Z766" s="332"/>
    </row>
    <row r="767" spans="17:26" ht="13.2">
      <c r="Q767" s="362"/>
      <c r="R767" s="332"/>
      <c r="S767" s="332"/>
      <c r="T767" s="332"/>
      <c r="U767" s="332"/>
      <c r="V767" s="332"/>
      <c r="W767" s="332"/>
      <c r="X767" s="332"/>
      <c r="Y767" s="332"/>
      <c r="Z767" s="332"/>
    </row>
    <row r="768" spans="17:26" ht="13.2">
      <c r="Q768" s="362"/>
      <c r="R768" s="332"/>
      <c r="S768" s="332"/>
      <c r="T768" s="332"/>
      <c r="U768" s="332"/>
      <c r="V768" s="332"/>
      <c r="W768" s="332"/>
      <c r="X768" s="332"/>
      <c r="Y768" s="332"/>
      <c r="Z768" s="332"/>
    </row>
    <row r="769" spans="17:26" ht="13.2">
      <c r="Q769" s="362"/>
      <c r="R769" s="332"/>
      <c r="S769" s="332"/>
      <c r="T769" s="332"/>
      <c r="U769" s="332"/>
      <c r="V769" s="332"/>
      <c r="W769" s="332"/>
      <c r="X769" s="332"/>
      <c r="Y769" s="332"/>
      <c r="Z769" s="332"/>
    </row>
    <row r="770" spans="17:26" ht="13.2">
      <c r="Q770" s="362"/>
      <c r="R770" s="332"/>
      <c r="S770" s="332"/>
      <c r="T770" s="332"/>
      <c r="U770" s="332"/>
      <c r="V770" s="332"/>
      <c r="W770" s="332"/>
      <c r="X770" s="332"/>
      <c r="Y770" s="332"/>
      <c r="Z770" s="332"/>
    </row>
    <row r="771" spans="17:26" ht="13.2">
      <c r="Q771" s="362"/>
      <c r="R771" s="332"/>
      <c r="S771" s="332"/>
      <c r="T771" s="332"/>
      <c r="U771" s="332"/>
      <c r="V771" s="332"/>
      <c r="W771" s="332"/>
      <c r="X771" s="332"/>
      <c r="Y771" s="332"/>
      <c r="Z771" s="332"/>
    </row>
    <row r="772" spans="17:26" ht="13.2">
      <c r="Q772" s="362"/>
      <c r="R772" s="332"/>
      <c r="S772" s="332"/>
      <c r="T772" s="332"/>
      <c r="U772" s="332"/>
      <c r="V772" s="332"/>
      <c r="W772" s="332"/>
      <c r="X772" s="332"/>
      <c r="Y772" s="332"/>
      <c r="Z772" s="332"/>
    </row>
    <row r="773" spans="17:26" ht="13.2">
      <c r="Q773" s="362"/>
      <c r="R773" s="332"/>
      <c r="S773" s="332"/>
      <c r="T773" s="332"/>
      <c r="U773" s="332"/>
      <c r="V773" s="332"/>
      <c r="W773" s="332"/>
      <c r="X773" s="332"/>
      <c r="Y773" s="332"/>
      <c r="Z773" s="332"/>
    </row>
    <row r="774" spans="17:26" ht="13.2">
      <c r="Q774" s="362"/>
      <c r="R774" s="332"/>
      <c r="S774" s="332"/>
      <c r="T774" s="332"/>
      <c r="U774" s="332"/>
      <c r="V774" s="332"/>
      <c r="W774" s="332"/>
      <c r="X774" s="332"/>
      <c r="Y774" s="332"/>
      <c r="Z774" s="332"/>
    </row>
    <row r="775" spans="17:26" ht="13.2">
      <c r="Q775" s="362"/>
      <c r="R775" s="332"/>
      <c r="S775" s="332"/>
      <c r="T775" s="332"/>
      <c r="U775" s="332"/>
      <c r="V775" s="332"/>
      <c r="W775" s="332"/>
      <c r="X775" s="332"/>
      <c r="Y775" s="332"/>
      <c r="Z775" s="332"/>
    </row>
    <row r="776" spans="17:26" ht="13.2">
      <c r="Q776" s="362"/>
      <c r="R776" s="332"/>
      <c r="S776" s="332"/>
      <c r="T776" s="332"/>
      <c r="U776" s="332"/>
      <c r="V776" s="332"/>
      <c r="W776" s="332"/>
      <c r="X776" s="332"/>
      <c r="Y776" s="332"/>
      <c r="Z776" s="332"/>
    </row>
    <row r="777" spans="17:26" ht="13.2">
      <c r="Q777" s="362"/>
      <c r="R777" s="332"/>
      <c r="S777" s="332"/>
      <c r="T777" s="332"/>
      <c r="U777" s="332"/>
      <c r="V777" s="332"/>
      <c r="W777" s="332"/>
      <c r="X777" s="332"/>
      <c r="Y777" s="332"/>
      <c r="Z777" s="332"/>
    </row>
    <row r="778" spans="17:26" ht="13.2">
      <c r="Q778" s="362"/>
      <c r="R778" s="332"/>
      <c r="S778" s="332"/>
      <c r="T778" s="332"/>
      <c r="U778" s="332"/>
      <c r="V778" s="332"/>
      <c r="W778" s="332"/>
      <c r="X778" s="332"/>
      <c r="Y778" s="332"/>
      <c r="Z778" s="332"/>
    </row>
    <row r="779" spans="17:26" ht="13.2">
      <c r="Q779" s="362"/>
      <c r="R779" s="332"/>
      <c r="S779" s="332"/>
      <c r="T779" s="332"/>
      <c r="U779" s="332"/>
      <c r="V779" s="332"/>
      <c r="W779" s="332"/>
      <c r="X779" s="332"/>
      <c r="Y779" s="332"/>
      <c r="Z779" s="332"/>
    </row>
    <row r="780" spans="17:26" ht="13.2">
      <c r="Q780" s="362"/>
      <c r="R780" s="332"/>
      <c r="S780" s="332"/>
      <c r="T780" s="332"/>
      <c r="U780" s="332"/>
      <c r="V780" s="332"/>
      <c r="W780" s="332"/>
      <c r="X780" s="332"/>
      <c r="Y780" s="332"/>
      <c r="Z780" s="332"/>
    </row>
    <row r="781" spans="17:26" ht="13.2">
      <c r="Q781" s="362"/>
      <c r="R781" s="332"/>
      <c r="S781" s="332"/>
      <c r="T781" s="332"/>
      <c r="U781" s="332"/>
      <c r="V781" s="332"/>
      <c r="W781" s="332"/>
      <c r="X781" s="332"/>
      <c r="Y781" s="332"/>
      <c r="Z781" s="332"/>
    </row>
    <row r="782" spans="17:26" ht="13.2">
      <c r="Q782" s="362"/>
      <c r="R782" s="332"/>
      <c r="S782" s="332"/>
      <c r="T782" s="332"/>
      <c r="U782" s="332"/>
      <c r="V782" s="332"/>
      <c r="W782" s="332"/>
      <c r="X782" s="332"/>
      <c r="Y782" s="332"/>
      <c r="Z782" s="332"/>
    </row>
    <row r="783" spans="17:26" ht="13.2">
      <c r="Q783" s="362"/>
      <c r="R783" s="332"/>
      <c r="S783" s="332"/>
      <c r="T783" s="332"/>
      <c r="U783" s="332"/>
      <c r="V783" s="332"/>
      <c r="W783" s="332"/>
      <c r="X783" s="332"/>
      <c r="Y783" s="332"/>
      <c r="Z783" s="332"/>
    </row>
    <row r="784" spans="17:26" ht="13.2">
      <c r="Q784" s="362"/>
      <c r="R784" s="332"/>
      <c r="S784" s="332"/>
      <c r="T784" s="332"/>
      <c r="U784" s="332"/>
      <c r="V784" s="332"/>
      <c r="W784" s="332"/>
      <c r="X784" s="332"/>
      <c r="Y784" s="332"/>
      <c r="Z784" s="332"/>
    </row>
    <row r="785" spans="17:26" ht="13.2">
      <c r="Q785" s="362"/>
      <c r="R785" s="332"/>
      <c r="S785" s="332"/>
      <c r="T785" s="332"/>
      <c r="U785" s="332"/>
      <c r="V785" s="332"/>
      <c r="W785" s="332"/>
      <c r="X785" s="332"/>
      <c r="Y785" s="332"/>
      <c r="Z785" s="332"/>
    </row>
    <row r="786" spans="17:26" ht="13.2">
      <c r="Q786" s="362"/>
      <c r="R786" s="332"/>
      <c r="S786" s="332"/>
      <c r="T786" s="332"/>
      <c r="U786" s="332"/>
      <c r="V786" s="332"/>
      <c r="W786" s="332"/>
      <c r="X786" s="332"/>
      <c r="Y786" s="332"/>
      <c r="Z786" s="332"/>
    </row>
    <row r="787" spans="17:26" ht="13.2">
      <c r="Q787" s="362"/>
      <c r="R787" s="332"/>
      <c r="S787" s="332"/>
      <c r="T787" s="332"/>
      <c r="U787" s="332"/>
      <c r="V787" s="332"/>
      <c r="W787" s="332"/>
      <c r="X787" s="332"/>
      <c r="Y787" s="332"/>
      <c r="Z787" s="332"/>
    </row>
    <row r="788" spans="17:26" ht="13.2">
      <c r="Q788" s="362"/>
      <c r="R788" s="332"/>
      <c r="S788" s="332"/>
      <c r="T788" s="332"/>
      <c r="U788" s="332"/>
      <c r="V788" s="332"/>
      <c r="W788" s="332"/>
      <c r="X788" s="332"/>
      <c r="Y788" s="332"/>
      <c r="Z788" s="332"/>
    </row>
    <row r="789" spans="17:26" ht="13.2">
      <c r="Q789" s="362"/>
      <c r="R789" s="332"/>
      <c r="S789" s="332"/>
      <c r="T789" s="332"/>
      <c r="U789" s="332"/>
      <c r="V789" s="332"/>
      <c r="W789" s="332"/>
      <c r="X789" s="332"/>
      <c r="Y789" s="332"/>
      <c r="Z789" s="332"/>
    </row>
    <row r="790" spans="17:26" ht="13.2">
      <c r="Q790" s="362"/>
      <c r="R790" s="332"/>
      <c r="S790" s="332"/>
      <c r="T790" s="332"/>
      <c r="U790" s="332"/>
      <c r="V790" s="332"/>
      <c r="W790" s="332"/>
      <c r="X790" s="332"/>
      <c r="Y790" s="332"/>
      <c r="Z790" s="332"/>
    </row>
    <row r="791" spans="17:26" ht="13.2">
      <c r="Q791" s="362"/>
      <c r="R791" s="332"/>
      <c r="S791" s="332"/>
      <c r="T791" s="332"/>
      <c r="U791" s="332"/>
      <c r="V791" s="332"/>
      <c r="W791" s="332"/>
      <c r="X791" s="332"/>
      <c r="Y791" s="332"/>
      <c r="Z791" s="332"/>
    </row>
    <row r="792" spans="17:26" ht="13.2">
      <c r="Q792" s="362"/>
      <c r="R792" s="332"/>
      <c r="S792" s="332"/>
      <c r="T792" s="332"/>
      <c r="U792" s="332"/>
      <c r="V792" s="332"/>
      <c r="W792" s="332"/>
      <c r="X792" s="332"/>
      <c r="Y792" s="332"/>
      <c r="Z792" s="332"/>
    </row>
    <row r="793" spans="17:26" ht="13.2">
      <c r="Q793" s="362"/>
      <c r="R793" s="332"/>
      <c r="S793" s="332"/>
      <c r="T793" s="332"/>
      <c r="U793" s="332"/>
      <c r="V793" s="332"/>
      <c r="W793" s="332"/>
      <c r="X793" s="332"/>
      <c r="Y793" s="332"/>
      <c r="Z793" s="332"/>
    </row>
    <row r="794" spans="17:26" ht="13.2">
      <c r="Q794" s="362"/>
      <c r="R794" s="332"/>
      <c r="S794" s="332"/>
      <c r="T794" s="332"/>
      <c r="U794" s="332"/>
      <c r="V794" s="332"/>
      <c r="W794" s="332"/>
      <c r="X794" s="332"/>
      <c r="Y794" s="332"/>
      <c r="Z794" s="332"/>
    </row>
    <row r="795" spans="17:26" ht="13.2">
      <c r="Q795" s="362"/>
      <c r="R795" s="332"/>
      <c r="S795" s="332"/>
      <c r="T795" s="332"/>
      <c r="U795" s="332"/>
      <c r="V795" s="332"/>
      <c r="W795" s="332"/>
      <c r="X795" s="332"/>
      <c r="Y795" s="332"/>
      <c r="Z795" s="332"/>
    </row>
    <row r="796" spans="17:26" ht="13.2">
      <c r="Q796" s="362"/>
      <c r="R796" s="332"/>
      <c r="S796" s="332"/>
      <c r="T796" s="332"/>
      <c r="U796" s="332"/>
      <c r="V796" s="332"/>
      <c r="W796" s="332"/>
      <c r="X796" s="332"/>
      <c r="Y796" s="332"/>
      <c r="Z796" s="332"/>
    </row>
    <row r="797" spans="17:26" ht="13.2">
      <c r="Q797" s="362"/>
      <c r="R797" s="332"/>
      <c r="S797" s="332"/>
      <c r="T797" s="332"/>
      <c r="U797" s="332"/>
      <c r="V797" s="332"/>
      <c r="W797" s="332"/>
      <c r="X797" s="332"/>
      <c r="Y797" s="332"/>
      <c r="Z797" s="332"/>
    </row>
    <row r="798" spans="17:26" ht="13.2">
      <c r="Q798" s="362"/>
      <c r="R798" s="332"/>
      <c r="S798" s="332"/>
      <c r="T798" s="332"/>
      <c r="U798" s="332"/>
      <c r="V798" s="332"/>
      <c r="W798" s="332"/>
      <c r="X798" s="332"/>
      <c r="Y798" s="332"/>
      <c r="Z798" s="332"/>
    </row>
    <row r="799" spans="17:26" ht="13.2">
      <c r="Q799" s="362"/>
      <c r="R799" s="332"/>
      <c r="S799" s="332"/>
      <c r="T799" s="332"/>
      <c r="U799" s="332"/>
      <c r="V799" s="332"/>
      <c r="W799" s="332"/>
      <c r="X799" s="332"/>
      <c r="Y799" s="332"/>
      <c r="Z799" s="332"/>
    </row>
    <row r="800" spans="17:26" ht="13.2">
      <c r="Q800" s="362"/>
      <c r="R800" s="332"/>
      <c r="S800" s="332"/>
      <c r="T800" s="332"/>
      <c r="U800" s="332"/>
      <c r="V800" s="332"/>
      <c r="W800" s="332"/>
      <c r="X800" s="332"/>
      <c r="Y800" s="332"/>
      <c r="Z800" s="332"/>
    </row>
    <row r="801" spans="17:26" ht="13.2">
      <c r="Q801" s="362"/>
      <c r="R801" s="332"/>
      <c r="S801" s="332"/>
      <c r="T801" s="332"/>
      <c r="U801" s="332"/>
      <c r="V801" s="332"/>
      <c r="W801" s="332"/>
      <c r="X801" s="332"/>
      <c r="Y801" s="332"/>
      <c r="Z801" s="332"/>
    </row>
    <row r="802" spans="17:26" ht="13.2">
      <c r="Q802" s="362"/>
      <c r="R802" s="332"/>
      <c r="S802" s="332"/>
      <c r="T802" s="332"/>
      <c r="U802" s="332"/>
      <c r="V802" s="332"/>
      <c r="W802" s="332"/>
      <c r="X802" s="332"/>
      <c r="Y802" s="332"/>
      <c r="Z802" s="332"/>
    </row>
    <row r="803" spans="17:26" ht="13.2">
      <c r="Q803" s="362"/>
      <c r="R803" s="332"/>
      <c r="S803" s="332"/>
      <c r="T803" s="332"/>
      <c r="U803" s="332"/>
      <c r="V803" s="332"/>
      <c r="W803" s="332"/>
      <c r="X803" s="332"/>
      <c r="Y803" s="332"/>
      <c r="Z803" s="332"/>
    </row>
    <row r="804" spans="17:26" ht="13.2">
      <c r="Q804" s="362"/>
      <c r="R804" s="332"/>
      <c r="S804" s="332"/>
      <c r="T804" s="332"/>
      <c r="U804" s="332"/>
      <c r="V804" s="332"/>
      <c r="W804" s="332"/>
      <c r="X804" s="332"/>
      <c r="Y804" s="332"/>
      <c r="Z804" s="332"/>
    </row>
    <row r="805" spans="17:26" ht="13.2">
      <c r="Q805" s="362"/>
      <c r="R805" s="332"/>
      <c r="S805" s="332"/>
      <c r="T805" s="332"/>
      <c r="U805" s="332"/>
      <c r="V805" s="332"/>
      <c r="W805" s="332"/>
      <c r="X805" s="332"/>
      <c r="Y805" s="332"/>
      <c r="Z805" s="332"/>
    </row>
    <row r="806" spans="17:26" ht="13.2">
      <c r="Q806" s="362"/>
      <c r="R806" s="332"/>
      <c r="S806" s="332"/>
      <c r="T806" s="332"/>
      <c r="U806" s="332"/>
      <c r="V806" s="332"/>
      <c r="W806" s="332"/>
      <c r="X806" s="332"/>
      <c r="Y806" s="332"/>
      <c r="Z806" s="332"/>
    </row>
    <row r="807" spans="17:26" ht="13.2">
      <c r="Q807" s="362"/>
      <c r="R807" s="332"/>
      <c r="S807" s="332"/>
      <c r="T807" s="332"/>
      <c r="U807" s="332"/>
      <c r="V807" s="332"/>
      <c r="W807" s="332"/>
      <c r="X807" s="332"/>
      <c r="Y807" s="332"/>
      <c r="Z807" s="332"/>
    </row>
    <row r="808" spans="17:26" ht="13.2">
      <c r="Q808" s="362"/>
      <c r="R808" s="332"/>
      <c r="S808" s="332"/>
      <c r="T808" s="332"/>
      <c r="U808" s="332"/>
      <c r="V808" s="332"/>
      <c r="W808" s="332"/>
      <c r="X808" s="332"/>
      <c r="Y808" s="332"/>
      <c r="Z808" s="332"/>
    </row>
    <row r="809" spans="17:26" ht="13.2">
      <c r="Q809" s="362"/>
      <c r="R809" s="332"/>
      <c r="S809" s="332"/>
      <c r="T809" s="332"/>
      <c r="U809" s="332"/>
      <c r="V809" s="332"/>
      <c r="W809" s="332"/>
      <c r="X809" s="332"/>
      <c r="Y809" s="332"/>
      <c r="Z809" s="332"/>
    </row>
    <row r="810" spans="17:26" ht="13.2">
      <c r="Q810" s="362"/>
      <c r="R810" s="332"/>
      <c r="S810" s="332"/>
      <c r="T810" s="332"/>
      <c r="U810" s="332"/>
      <c r="V810" s="332"/>
      <c r="W810" s="332"/>
      <c r="X810" s="332"/>
      <c r="Y810" s="332"/>
      <c r="Z810" s="332"/>
    </row>
    <row r="811" spans="17:26" ht="13.2">
      <c r="Q811" s="362"/>
      <c r="R811" s="332"/>
      <c r="S811" s="332"/>
      <c r="T811" s="332"/>
      <c r="U811" s="332"/>
      <c r="V811" s="332"/>
      <c r="W811" s="332"/>
      <c r="X811" s="332"/>
      <c r="Y811" s="332"/>
      <c r="Z811" s="332"/>
    </row>
    <row r="812" spans="17:26" ht="13.2">
      <c r="Q812" s="362"/>
      <c r="R812" s="332"/>
      <c r="S812" s="332"/>
      <c r="T812" s="332"/>
      <c r="U812" s="332"/>
      <c r="V812" s="332"/>
      <c r="W812" s="332"/>
      <c r="X812" s="332"/>
      <c r="Y812" s="332"/>
      <c r="Z812" s="332"/>
    </row>
    <row r="813" spans="17:26" ht="13.2">
      <c r="Q813" s="362"/>
      <c r="R813" s="332"/>
      <c r="S813" s="332"/>
      <c r="T813" s="332"/>
      <c r="U813" s="332"/>
      <c r="V813" s="332"/>
      <c r="W813" s="332"/>
      <c r="X813" s="332"/>
      <c r="Y813" s="332"/>
      <c r="Z813" s="332"/>
    </row>
    <row r="814" spans="17:26" ht="13.2">
      <c r="Q814" s="362"/>
      <c r="R814" s="332"/>
      <c r="S814" s="332"/>
      <c r="T814" s="332"/>
      <c r="U814" s="332"/>
      <c r="V814" s="332"/>
      <c r="W814" s="332"/>
      <c r="X814" s="332"/>
      <c r="Y814" s="332"/>
      <c r="Z814" s="332"/>
    </row>
    <row r="815" spans="17:26" ht="13.2">
      <c r="Q815" s="362"/>
      <c r="R815" s="332"/>
      <c r="S815" s="332"/>
      <c r="T815" s="332"/>
      <c r="U815" s="332"/>
      <c r="V815" s="332"/>
      <c r="W815" s="332"/>
      <c r="X815" s="332"/>
      <c r="Y815" s="332"/>
      <c r="Z815" s="332"/>
    </row>
    <row r="816" spans="17:26" ht="13.2">
      <c r="Q816" s="362"/>
      <c r="R816" s="332"/>
      <c r="S816" s="332"/>
      <c r="T816" s="332"/>
      <c r="U816" s="332"/>
      <c r="V816" s="332"/>
      <c r="W816" s="332"/>
      <c r="X816" s="332"/>
      <c r="Y816" s="332"/>
      <c r="Z816" s="332"/>
    </row>
    <row r="817" spans="17:26" ht="13.2">
      <c r="Q817" s="362"/>
      <c r="R817" s="332"/>
      <c r="S817" s="332"/>
      <c r="T817" s="332"/>
      <c r="U817" s="332"/>
      <c r="V817" s="332"/>
      <c r="W817" s="332"/>
      <c r="X817" s="332"/>
      <c r="Y817" s="332"/>
      <c r="Z817" s="332"/>
    </row>
    <row r="818" spans="17:26" ht="13.2">
      <c r="Q818" s="362"/>
      <c r="R818" s="332"/>
      <c r="S818" s="332"/>
      <c r="T818" s="332"/>
      <c r="U818" s="332"/>
      <c r="V818" s="332"/>
      <c r="W818" s="332"/>
      <c r="X818" s="332"/>
      <c r="Y818" s="332"/>
      <c r="Z818" s="332"/>
    </row>
    <row r="819" spans="17:26" ht="13.2">
      <c r="Q819" s="362"/>
      <c r="R819" s="332"/>
      <c r="S819" s="332"/>
      <c r="T819" s="332"/>
      <c r="U819" s="332"/>
      <c r="V819" s="332"/>
      <c r="W819" s="332"/>
      <c r="X819" s="332"/>
      <c r="Y819" s="332"/>
      <c r="Z819" s="332"/>
    </row>
    <row r="820" spans="17:26" ht="13.2">
      <c r="Q820" s="362"/>
      <c r="R820" s="332"/>
      <c r="S820" s="332"/>
      <c r="T820" s="332"/>
      <c r="U820" s="332"/>
      <c r="V820" s="332"/>
      <c r="W820" s="332"/>
      <c r="X820" s="332"/>
      <c r="Y820" s="332"/>
      <c r="Z820" s="332"/>
    </row>
    <row r="821" spans="17:26" ht="13.2">
      <c r="Q821" s="362"/>
      <c r="R821" s="332"/>
      <c r="S821" s="332"/>
      <c r="T821" s="332"/>
      <c r="U821" s="332"/>
      <c r="V821" s="332"/>
      <c r="W821" s="332"/>
      <c r="X821" s="332"/>
      <c r="Y821" s="332"/>
      <c r="Z821" s="332"/>
    </row>
    <row r="822" spans="17:26" ht="13.2">
      <c r="Q822" s="362"/>
      <c r="R822" s="332"/>
      <c r="S822" s="332"/>
      <c r="T822" s="332"/>
      <c r="U822" s="332"/>
      <c r="V822" s="332"/>
      <c r="W822" s="332"/>
      <c r="X822" s="332"/>
      <c r="Y822" s="332"/>
      <c r="Z822" s="332"/>
    </row>
    <row r="823" spans="17:26" ht="13.2">
      <c r="Q823" s="362"/>
      <c r="R823" s="332"/>
      <c r="S823" s="332"/>
      <c r="T823" s="332"/>
      <c r="U823" s="332"/>
      <c r="V823" s="332"/>
      <c r="W823" s="332"/>
      <c r="X823" s="332"/>
      <c r="Y823" s="332"/>
      <c r="Z823" s="332"/>
    </row>
    <row r="824" spans="17:26" ht="13.2">
      <c r="Q824" s="362"/>
      <c r="R824" s="332"/>
      <c r="S824" s="332"/>
      <c r="T824" s="332"/>
      <c r="U824" s="332"/>
      <c r="V824" s="332"/>
      <c r="W824" s="332"/>
      <c r="X824" s="332"/>
      <c r="Y824" s="332"/>
      <c r="Z824" s="332"/>
    </row>
    <row r="825" spans="17:26" ht="13.2">
      <c r="Q825" s="362"/>
      <c r="R825" s="332"/>
      <c r="S825" s="332"/>
      <c r="T825" s="332"/>
      <c r="U825" s="332"/>
      <c r="V825" s="332"/>
      <c r="W825" s="332"/>
      <c r="X825" s="332"/>
      <c r="Y825" s="332"/>
      <c r="Z825" s="332"/>
    </row>
    <row r="826" spans="17:26" ht="13.2">
      <c r="Q826" s="362"/>
      <c r="R826" s="332"/>
      <c r="S826" s="332"/>
      <c r="T826" s="332"/>
      <c r="U826" s="332"/>
      <c r="V826" s="332"/>
      <c r="W826" s="332"/>
      <c r="X826" s="332"/>
      <c r="Y826" s="332"/>
      <c r="Z826" s="332"/>
    </row>
    <row r="827" spans="17:26" ht="13.2">
      <c r="Q827" s="362"/>
      <c r="R827" s="332"/>
      <c r="S827" s="332"/>
      <c r="T827" s="332"/>
      <c r="U827" s="332"/>
      <c r="V827" s="332"/>
      <c r="W827" s="332"/>
      <c r="X827" s="332"/>
      <c r="Y827" s="332"/>
      <c r="Z827" s="332"/>
    </row>
    <row r="828" spans="17:26" ht="13.2">
      <c r="Q828" s="362"/>
      <c r="R828" s="332"/>
      <c r="S828" s="332"/>
      <c r="T828" s="332"/>
      <c r="U828" s="332"/>
      <c r="V828" s="332"/>
      <c r="W828" s="332"/>
      <c r="X828" s="332"/>
      <c r="Y828" s="332"/>
      <c r="Z828" s="332"/>
    </row>
    <row r="829" spans="17:26" ht="13.2">
      <c r="Q829" s="362"/>
      <c r="R829" s="332"/>
      <c r="S829" s="332"/>
      <c r="T829" s="332"/>
      <c r="U829" s="332"/>
      <c r="V829" s="332"/>
      <c r="W829" s="332"/>
      <c r="X829" s="332"/>
      <c r="Y829" s="332"/>
      <c r="Z829" s="332"/>
    </row>
    <row r="830" spans="17:26" ht="13.2">
      <c r="Q830" s="362"/>
      <c r="R830" s="332"/>
      <c r="S830" s="332"/>
      <c r="T830" s="332"/>
      <c r="U830" s="332"/>
      <c r="V830" s="332"/>
      <c r="W830" s="332"/>
      <c r="X830" s="332"/>
      <c r="Y830" s="332"/>
      <c r="Z830" s="332"/>
    </row>
    <row r="831" spans="17:26" ht="13.2">
      <c r="Q831" s="362"/>
      <c r="R831" s="332"/>
      <c r="S831" s="332"/>
      <c r="T831" s="332"/>
      <c r="U831" s="332"/>
      <c r="V831" s="332"/>
      <c r="W831" s="332"/>
      <c r="X831" s="332"/>
      <c r="Y831" s="332"/>
      <c r="Z831" s="332"/>
    </row>
    <row r="832" spans="17:26" ht="13.2">
      <c r="Q832" s="362"/>
      <c r="R832" s="332"/>
      <c r="S832" s="332"/>
      <c r="T832" s="332"/>
      <c r="U832" s="332"/>
      <c r="V832" s="332"/>
      <c r="W832" s="332"/>
      <c r="X832" s="332"/>
      <c r="Y832" s="332"/>
      <c r="Z832" s="332"/>
    </row>
    <row r="833" spans="17:26" ht="13.2">
      <c r="Q833" s="362"/>
      <c r="R833" s="332"/>
      <c r="S833" s="332"/>
      <c r="T833" s="332"/>
      <c r="U833" s="332"/>
      <c r="V833" s="332"/>
      <c r="W833" s="332"/>
      <c r="X833" s="332"/>
      <c r="Y833" s="332"/>
      <c r="Z833" s="332"/>
    </row>
    <row r="834" spans="17:26" ht="13.2">
      <c r="Q834" s="362"/>
      <c r="R834" s="332"/>
      <c r="S834" s="332"/>
      <c r="T834" s="332"/>
      <c r="U834" s="332"/>
      <c r="V834" s="332"/>
      <c r="W834" s="332"/>
      <c r="X834" s="332"/>
      <c r="Y834" s="332"/>
      <c r="Z834" s="332"/>
    </row>
    <row r="835" spans="17:26" ht="13.2">
      <c r="Q835" s="362"/>
      <c r="R835" s="332"/>
      <c r="S835" s="332"/>
      <c r="T835" s="332"/>
      <c r="U835" s="332"/>
      <c r="V835" s="332"/>
      <c r="W835" s="332"/>
      <c r="X835" s="332"/>
      <c r="Y835" s="332"/>
      <c r="Z835" s="332"/>
    </row>
    <row r="836" spans="17:26" ht="13.2">
      <c r="Q836" s="362"/>
      <c r="R836" s="332"/>
      <c r="S836" s="332"/>
      <c r="T836" s="332"/>
      <c r="U836" s="332"/>
      <c r="V836" s="332"/>
      <c r="W836" s="332"/>
      <c r="X836" s="332"/>
      <c r="Y836" s="332"/>
      <c r="Z836" s="332"/>
    </row>
    <row r="837" spans="17:26" ht="13.2">
      <c r="Q837" s="362"/>
      <c r="R837" s="332"/>
      <c r="S837" s="332"/>
      <c r="T837" s="332"/>
      <c r="U837" s="332"/>
      <c r="V837" s="332"/>
      <c r="W837" s="332"/>
      <c r="X837" s="332"/>
      <c r="Y837" s="332"/>
      <c r="Z837" s="332"/>
    </row>
    <row r="838" spans="17:26" ht="13.2">
      <c r="Q838" s="362"/>
      <c r="R838" s="332"/>
      <c r="S838" s="332"/>
      <c r="T838" s="332"/>
      <c r="U838" s="332"/>
      <c r="V838" s="332"/>
      <c r="W838" s="332"/>
      <c r="X838" s="332"/>
      <c r="Y838" s="332"/>
      <c r="Z838" s="332"/>
    </row>
    <row r="839" spans="17:26" ht="13.2">
      <c r="Q839" s="362"/>
      <c r="R839" s="332"/>
      <c r="S839" s="332"/>
      <c r="T839" s="332"/>
      <c r="U839" s="332"/>
      <c r="V839" s="332"/>
      <c r="W839" s="332"/>
      <c r="X839" s="332"/>
      <c r="Y839" s="332"/>
      <c r="Z839" s="332"/>
    </row>
    <row r="840" spans="17:26" ht="13.2">
      <c r="Q840" s="362"/>
      <c r="R840" s="332"/>
      <c r="S840" s="332"/>
      <c r="T840" s="332"/>
      <c r="U840" s="332"/>
      <c r="V840" s="332"/>
      <c r="W840" s="332"/>
      <c r="X840" s="332"/>
      <c r="Y840" s="332"/>
      <c r="Z840" s="332"/>
    </row>
    <row r="841" spans="17:26" ht="13.2">
      <c r="Q841" s="362"/>
      <c r="R841" s="332"/>
      <c r="S841" s="332"/>
      <c r="T841" s="332"/>
      <c r="U841" s="332"/>
      <c r="V841" s="332"/>
      <c r="W841" s="332"/>
      <c r="X841" s="332"/>
      <c r="Y841" s="332"/>
      <c r="Z841" s="332"/>
    </row>
    <row r="842" spans="17:26" ht="13.2">
      <c r="Q842" s="362"/>
      <c r="R842" s="332"/>
      <c r="S842" s="332"/>
      <c r="T842" s="332"/>
      <c r="U842" s="332"/>
      <c r="V842" s="332"/>
      <c r="W842" s="332"/>
      <c r="X842" s="332"/>
      <c r="Y842" s="332"/>
      <c r="Z842" s="332"/>
    </row>
    <row r="843" spans="17:26" ht="13.2">
      <c r="Q843" s="362"/>
      <c r="R843" s="332"/>
      <c r="S843" s="332"/>
      <c r="T843" s="332"/>
      <c r="U843" s="332"/>
      <c r="V843" s="332"/>
      <c r="W843" s="332"/>
      <c r="X843" s="332"/>
      <c r="Y843" s="332"/>
      <c r="Z843" s="332"/>
    </row>
    <row r="844" spans="17:26" ht="13.2">
      <c r="Q844" s="362"/>
      <c r="R844" s="332"/>
      <c r="S844" s="332"/>
      <c r="T844" s="332"/>
      <c r="U844" s="332"/>
      <c r="V844" s="332"/>
      <c r="W844" s="332"/>
      <c r="X844" s="332"/>
      <c r="Y844" s="332"/>
      <c r="Z844" s="332"/>
    </row>
    <row r="845" spans="17:26" ht="13.2">
      <c r="Q845" s="362"/>
      <c r="R845" s="332"/>
      <c r="S845" s="332"/>
      <c r="T845" s="332"/>
      <c r="U845" s="332"/>
      <c r="V845" s="332"/>
      <c r="W845" s="332"/>
      <c r="X845" s="332"/>
      <c r="Y845" s="332"/>
      <c r="Z845" s="332"/>
    </row>
    <row r="846" spans="17:26" ht="13.2">
      <c r="Q846" s="362"/>
      <c r="R846" s="332"/>
      <c r="S846" s="332"/>
      <c r="T846" s="332"/>
      <c r="U846" s="332"/>
      <c r="V846" s="332"/>
      <c r="W846" s="332"/>
      <c r="X846" s="332"/>
      <c r="Y846" s="332"/>
      <c r="Z846" s="332"/>
    </row>
    <row r="847" spans="17:26" ht="13.2">
      <c r="Q847" s="362"/>
      <c r="R847" s="332"/>
      <c r="S847" s="332"/>
      <c r="T847" s="332"/>
      <c r="U847" s="332"/>
      <c r="V847" s="332"/>
      <c r="W847" s="332"/>
      <c r="X847" s="332"/>
      <c r="Y847" s="332"/>
      <c r="Z847" s="332"/>
    </row>
    <row r="848" spans="17:26" ht="13.2">
      <c r="Q848" s="362"/>
      <c r="R848" s="332"/>
      <c r="S848" s="332"/>
      <c r="T848" s="332"/>
      <c r="U848" s="332"/>
      <c r="V848" s="332"/>
      <c r="W848" s="332"/>
      <c r="X848" s="332"/>
      <c r="Y848" s="332"/>
      <c r="Z848" s="332"/>
    </row>
    <row r="849" spans="17:26" ht="13.2">
      <c r="Q849" s="362"/>
      <c r="R849" s="332"/>
      <c r="S849" s="332"/>
      <c r="T849" s="332"/>
      <c r="U849" s="332"/>
      <c r="V849" s="332"/>
      <c r="W849" s="332"/>
      <c r="X849" s="332"/>
      <c r="Y849" s="332"/>
      <c r="Z849" s="332"/>
    </row>
    <row r="850" spans="17:26" ht="13.2">
      <c r="Q850" s="362"/>
      <c r="R850" s="332"/>
      <c r="S850" s="332"/>
      <c r="T850" s="332"/>
      <c r="U850" s="332"/>
      <c r="V850" s="332"/>
      <c r="W850" s="332"/>
      <c r="X850" s="332"/>
      <c r="Y850" s="332"/>
      <c r="Z850" s="332"/>
    </row>
    <row r="851" spans="17:26" ht="13.2">
      <c r="Q851" s="362"/>
      <c r="R851" s="332"/>
      <c r="S851" s="332"/>
      <c r="T851" s="332"/>
      <c r="U851" s="332"/>
      <c r="V851" s="332"/>
      <c r="W851" s="332"/>
      <c r="X851" s="332"/>
      <c r="Y851" s="332"/>
      <c r="Z851" s="332"/>
    </row>
    <row r="852" spans="17:26" ht="13.2">
      <c r="Q852" s="362"/>
      <c r="R852" s="332"/>
      <c r="S852" s="332"/>
      <c r="T852" s="332"/>
      <c r="U852" s="332"/>
      <c r="V852" s="332"/>
      <c r="W852" s="332"/>
      <c r="X852" s="332"/>
      <c r="Y852" s="332"/>
      <c r="Z852" s="332"/>
    </row>
    <row r="853" spans="17:26" ht="13.2">
      <c r="Q853" s="362"/>
      <c r="R853" s="332"/>
      <c r="S853" s="332"/>
      <c r="T853" s="332"/>
      <c r="U853" s="332"/>
      <c r="V853" s="332"/>
      <c r="W853" s="332"/>
      <c r="X853" s="332"/>
      <c r="Y853" s="332"/>
      <c r="Z853" s="332"/>
    </row>
    <row r="854" spans="17:26" ht="13.2">
      <c r="Q854" s="362"/>
      <c r="R854" s="332"/>
      <c r="S854" s="332"/>
      <c r="T854" s="332"/>
      <c r="U854" s="332"/>
      <c r="V854" s="332"/>
      <c r="W854" s="332"/>
      <c r="X854" s="332"/>
      <c r="Y854" s="332"/>
      <c r="Z854" s="332"/>
    </row>
    <row r="855" spans="17:26" ht="13.2">
      <c r="Q855" s="362"/>
      <c r="R855" s="332"/>
      <c r="S855" s="332"/>
      <c r="T855" s="332"/>
      <c r="U855" s="332"/>
      <c r="V855" s="332"/>
      <c r="W855" s="332"/>
      <c r="X855" s="332"/>
      <c r="Y855" s="332"/>
      <c r="Z855" s="332"/>
    </row>
    <row r="856" spans="17:26" ht="13.2">
      <c r="Q856" s="362"/>
      <c r="R856" s="332"/>
      <c r="S856" s="332"/>
      <c r="T856" s="332"/>
      <c r="U856" s="332"/>
      <c r="V856" s="332"/>
      <c r="W856" s="332"/>
      <c r="X856" s="332"/>
      <c r="Y856" s="332"/>
      <c r="Z856" s="332"/>
    </row>
    <row r="857" spans="17:26" ht="13.2">
      <c r="Q857" s="362"/>
      <c r="R857" s="332"/>
      <c r="S857" s="332"/>
      <c r="T857" s="332"/>
      <c r="U857" s="332"/>
      <c r="V857" s="332"/>
      <c r="W857" s="332"/>
      <c r="X857" s="332"/>
      <c r="Y857" s="332"/>
      <c r="Z857" s="332"/>
    </row>
    <row r="858" spans="17:26" ht="13.2">
      <c r="Q858" s="362"/>
      <c r="R858" s="332"/>
      <c r="S858" s="332"/>
      <c r="T858" s="332"/>
      <c r="U858" s="332"/>
      <c r="V858" s="332"/>
      <c r="W858" s="332"/>
      <c r="X858" s="332"/>
      <c r="Y858" s="332"/>
      <c r="Z858" s="332"/>
    </row>
    <row r="859" spans="17:26" ht="13.2">
      <c r="Q859" s="362"/>
      <c r="R859" s="332"/>
      <c r="S859" s="332"/>
      <c r="T859" s="332"/>
      <c r="U859" s="332"/>
      <c r="V859" s="332"/>
      <c r="W859" s="332"/>
      <c r="X859" s="332"/>
      <c r="Y859" s="332"/>
      <c r="Z859" s="332"/>
    </row>
    <row r="860" spans="17:26" ht="13.2">
      <c r="Q860" s="362"/>
      <c r="R860" s="332"/>
      <c r="S860" s="332"/>
      <c r="T860" s="332"/>
      <c r="U860" s="332"/>
      <c r="V860" s="332"/>
      <c r="W860" s="332"/>
      <c r="X860" s="332"/>
      <c r="Y860" s="332"/>
      <c r="Z860" s="332"/>
    </row>
    <row r="861" spans="17:26" ht="13.2">
      <c r="Q861" s="362"/>
      <c r="R861" s="332"/>
      <c r="S861" s="332"/>
      <c r="T861" s="332"/>
      <c r="U861" s="332"/>
      <c r="V861" s="332"/>
      <c r="W861" s="332"/>
      <c r="X861" s="332"/>
      <c r="Y861" s="332"/>
      <c r="Z861" s="332"/>
    </row>
    <row r="862" spans="17:26" ht="13.2">
      <c r="Q862" s="362"/>
      <c r="R862" s="332"/>
      <c r="S862" s="332"/>
      <c r="T862" s="332"/>
      <c r="U862" s="332"/>
      <c r="V862" s="332"/>
      <c r="W862" s="332"/>
      <c r="X862" s="332"/>
      <c r="Y862" s="332"/>
      <c r="Z862" s="332"/>
    </row>
    <row r="863" spans="17:26" ht="13.2">
      <c r="Q863" s="362"/>
      <c r="R863" s="332"/>
      <c r="S863" s="332"/>
      <c r="T863" s="332"/>
      <c r="U863" s="332"/>
      <c r="V863" s="332"/>
      <c r="W863" s="332"/>
      <c r="X863" s="332"/>
      <c r="Y863" s="332"/>
      <c r="Z863" s="332"/>
    </row>
    <row r="864" spans="17:26" ht="13.2">
      <c r="Q864" s="362"/>
      <c r="R864" s="332"/>
      <c r="S864" s="332"/>
      <c r="T864" s="332"/>
      <c r="U864" s="332"/>
      <c r="V864" s="332"/>
      <c r="W864" s="332"/>
      <c r="X864" s="332"/>
      <c r="Y864" s="332"/>
      <c r="Z864" s="332"/>
    </row>
    <row r="865" spans="17:26" ht="13.2">
      <c r="Q865" s="362"/>
      <c r="R865" s="332"/>
      <c r="S865" s="332"/>
      <c r="T865" s="332"/>
      <c r="U865" s="332"/>
      <c r="V865" s="332"/>
      <c r="W865" s="332"/>
      <c r="X865" s="332"/>
      <c r="Y865" s="332"/>
      <c r="Z865" s="332"/>
    </row>
    <row r="866" spans="17:26" ht="13.2">
      <c r="Q866" s="362"/>
      <c r="R866" s="332"/>
      <c r="S866" s="332"/>
      <c r="T866" s="332"/>
      <c r="U866" s="332"/>
      <c r="V866" s="332"/>
      <c r="W866" s="332"/>
      <c r="X866" s="332"/>
      <c r="Y866" s="332"/>
      <c r="Z866" s="332"/>
    </row>
    <row r="867" spans="17:26" ht="13.2">
      <c r="Q867" s="362"/>
      <c r="R867" s="332"/>
      <c r="S867" s="332"/>
      <c r="T867" s="332"/>
      <c r="U867" s="332"/>
      <c r="V867" s="332"/>
      <c r="W867" s="332"/>
      <c r="X867" s="332"/>
      <c r="Y867" s="332"/>
      <c r="Z867" s="332"/>
    </row>
    <row r="868" spans="17:26" ht="13.2">
      <c r="Q868" s="362"/>
      <c r="R868" s="332"/>
      <c r="S868" s="332"/>
      <c r="T868" s="332"/>
      <c r="U868" s="332"/>
      <c r="V868" s="332"/>
      <c r="W868" s="332"/>
      <c r="X868" s="332"/>
      <c r="Y868" s="332"/>
      <c r="Z868" s="332"/>
    </row>
    <row r="869" spans="17:26" ht="13.2">
      <c r="Q869" s="362"/>
      <c r="R869" s="332"/>
      <c r="S869" s="332"/>
      <c r="T869" s="332"/>
      <c r="U869" s="332"/>
      <c r="V869" s="332"/>
      <c r="W869" s="332"/>
      <c r="X869" s="332"/>
      <c r="Y869" s="332"/>
      <c r="Z869" s="332"/>
    </row>
    <row r="870" spans="17:26" ht="13.2">
      <c r="Q870" s="362"/>
      <c r="R870" s="332"/>
      <c r="S870" s="332"/>
      <c r="T870" s="332"/>
      <c r="U870" s="332"/>
      <c r="V870" s="332"/>
      <c r="W870" s="332"/>
      <c r="X870" s="332"/>
      <c r="Y870" s="332"/>
      <c r="Z870" s="332"/>
    </row>
    <row r="871" spans="17:26" ht="13.2">
      <c r="Q871" s="362"/>
      <c r="R871" s="332"/>
      <c r="S871" s="332"/>
      <c r="T871" s="332"/>
      <c r="U871" s="332"/>
      <c r="V871" s="332"/>
      <c r="W871" s="332"/>
      <c r="X871" s="332"/>
      <c r="Y871" s="332"/>
      <c r="Z871" s="332"/>
    </row>
    <row r="872" spans="17:26" ht="13.2">
      <c r="Q872" s="362"/>
      <c r="R872" s="332"/>
      <c r="S872" s="332"/>
      <c r="T872" s="332"/>
      <c r="U872" s="332"/>
      <c r="V872" s="332"/>
      <c r="W872" s="332"/>
      <c r="X872" s="332"/>
      <c r="Y872" s="332"/>
      <c r="Z872" s="332"/>
    </row>
    <row r="873" spans="17:26" ht="13.2">
      <c r="Q873" s="362"/>
      <c r="R873" s="332"/>
      <c r="S873" s="332"/>
      <c r="T873" s="332"/>
      <c r="U873" s="332"/>
      <c r="V873" s="332"/>
      <c r="W873" s="332"/>
      <c r="X873" s="332"/>
      <c r="Y873" s="332"/>
      <c r="Z873" s="332"/>
    </row>
    <row r="874" spans="17:26" ht="13.2">
      <c r="Q874" s="362"/>
      <c r="R874" s="332"/>
      <c r="S874" s="332"/>
      <c r="T874" s="332"/>
      <c r="U874" s="332"/>
      <c r="V874" s="332"/>
      <c r="W874" s="332"/>
      <c r="X874" s="332"/>
      <c r="Y874" s="332"/>
      <c r="Z874" s="332"/>
    </row>
    <row r="875" spans="17:26" ht="13.2">
      <c r="Q875" s="362"/>
      <c r="R875" s="332"/>
      <c r="S875" s="332"/>
      <c r="T875" s="332"/>
      <c r="U875" s="332"/>
      <c r="V875" s="332"/>
      <c r="W875" s="332"/>
      <c r="X875" s="332"/>
      <c r="Y875" s="332"/>
      <c r="Z875" s="332"/>
    </row>
    <row r="876" spans="17:26" ht="13.2">
      <c r="Q876" s="362"/>
      <c r="R876" s="332"/>
      <c r="S876" s="332"/>
      <c r="T876" s="332"/>
      <c r="U876" s="332"/>
      <c r="V876" s="332"/>
      <c r="W876" s="332"/>
      <c r="X876" s="332"/>
      <c r="Y876" s="332"/>
      <c r="Z876" s="332"/>
    </row>
    <row r="877" spans="17:26" ht="13.2">
      <c r="Q877" s="362"/>
      <c r="R877" s="332"/>
      <c r="S877" s="332"/>
      <c r="T877" s="332"/>
      <c r="U877" s="332"/>
      <c r="V877" s="332"/>
      <c r="W877" s="332"/>
      <c r="X877" s="332"/>
      <c r="Y877" s="332"/>
      <c r="Z877" s="332"/>
    </row>
    <row r="878" spans="17:26" ht="13.2">
      <c r="Q878" s="362"/>
      <c r="R878" s="332"/>
      <c r="S878" s="332"/>
      <c r="T878" s="332"/>
      <c r="U878" s="332"/>
      <c r="V878" s="332"/>
      <c r="W878" s="332"/>
      <c r="X878" s="332"/>
      <c r="Y878" s="332"/>
      <c r="Z878" s="332"/>
    </row>
    <row r="879" spans="17:26" ht="13.2">
      <c r="Q879" s="362"/>
      <c r="R879" s="332"/>
      <c r="S879" s="332"/>
      <c r="T879" s="332"/>
      <c r="U879" s="332"/>
      <c r="V879" s="332"/>
      <c r="W879" s="332"/>
      <c r="X879" s="332"/>
      <c r="Y879" s="332"/>
      <c r="Z879" s="332"/>
    </row>
    <row r="880" spans="17:26" ht="13.2">
      <c r="Q880" s="362"/>
      <c r="R880" s="332"/>
      <c r="S880" s="332"/>
      <c r="T880" s="332"/>
      <c r="U880" s="332"/>
      <c r="V880" s="332"/>
      <c r="W880" s="332"/>
      <c r="X880" s="332"/>
      <c r="Y880" s="332"/>
      <c r="Z880" s="332"/>
    </row>
    <row r="881" spans="17:26" ht="13.2">
      <c r="Q881" s="362"/>
      <c r="R881" s="332"/>
      <c r="S881" s="332"/>
      <c r="T881" s="332"/>
      <c r="U881" s="332"/>
      <c r="V881" s="332"/>
      <c r="W881" s="332"/>
      <c r="X881" s="332"/>
      <c r="Y881" s="332"/>
      <c r="Z881" s="332"/>
    </row>
    <row r="882" spans="17:26" ht="13.2">
      <c r="Q882" s="362"/>
      <c r="R882" s="332"/>
      <c r="S882" s="332"/>
      <c r="T882" s="332"/>
      <c r="U882" s="332"/>
      <c r="V882" s="332"/>
      <c r="W882" s="332"/>
      <c r="X882" s="332"/>
      <c r="Y882" s="332"/>
      <c r="Z882" s="332"/>
    </row>
    <row r="883" spans="17:26" ht="13.2">
      <c r="Q883" s="362"/>
      <c r="R883" s="332"/>
      <c r="S883" s="332"/>
      <c r="T883" s="332"/>
      <c r="U883" s="332"/>
      <c r="V883" s="332"/>
      <c r="W883" s="332"/>
      <c r="X883" s="332"/>
      <c r="Y883" s="332"/>
      <c r="Z883" s="332"/>
    </row>
    <row r="884" spans="17:26" ht="13.2">
      <c r="Q884" s="362"/>
      <c r="R884" s="332"/>
      <c r="S884" s="332"/>
      <c r="T884" s="332"/>
      <c r="U884" s="332"/>
      <c r="V884" s="332"/>
      <c r="W884" s="332"/>
      <c r="X884" s="332"/>
      <c r="Y884" s="332"/>
      <c r="Z884" s="332"/>
    </row>
    <row r="885" spans="17:26" ht="13.2">
      <c r="Q885" s="362"/>
      <c r="R885" s="332"/>
      <c r="S885" s="332"/>
      <c r="T885" s="332"/>
      <c r="U885" s="332"/>
      <c r="V885" s="332"/>
      <c r="W885" s="332"/>
      <c r="X885" s="332"/>
      <c r="Y885" s="332"/>
      <c r="Z885" s="332"/>
    </row>
    <row r="886" spans="17:26" ht="13.2">
      <c r="Q886" s="362"/>
      <c r="R886" s="332"/>
      <c r="S886" s="332"/>
      <c r="T886" s="332"/>
      <c r="U886" s="332"/>
      <c r="V886" s="332"/>
      <c r="W886" s="332"/>
      <c r="X886" s="332"/>
      <c r="Y886" s="332"/>
      <c r="Z886" s="332"/>
    </row>
    <row r="887" spans="17:26" ht="13.2">
      <c r="Q887" s="362"/>
      <c r="R887" s="332"/>
      <c r="S887" s="332"/>
      <c r="T887" s="332"/>
      <c r="U887" s="332"/>
      <c r="V887" s="332"/>
      <c r="W887" s="332"/>
      <c r="X887" s="332"/>
      <c r="Y887" s="332"/>
      <c r="Z887" s="332"/>
    </row>
    <row r="888" spans="17:26" ht="13.2">
      <c r="Q888" s="362"/>
      <c r="R888" s="332"/>
      <c r="S888" s="332"/>
      <c r="T888" s="332"/>
      <c r="U888" s="332"/>
      <c r="V888" s="332"/>
      <c r="W888" s="332"/>
      <c r="X888" s="332"/>
      <c r="Y888" s="332"/>
      <c r="Z888" s="332"/>
    </row>
    <row r="889" spans="17:26" ht="13.2">
      <c r="Q889" s="362"/>
      <c r="R889" s="332"/>
      <c r="S889" s="332"/>
      <c r="T889" s="332"/>
      <c r="U889" s="332"/>
      <c r="V889" s="332"/>
      <c r="W889" s="332"/>
      <c r="X889" s="332"/>
      <c r="Y889" s="332"/>
      <c r="Z889" s="332"/>
    </row>
    <row r="890" spans="17:26" ht="13.2">
      <c r="Q890" s="362"/>
      <c r="R890" s="332"/>
      <c r="S890" s="332"/>
      <c r="T890" s="332"/>
      <c r="U890" s="332"/>
      <c r="V890" s="332"/>
      <c r="W890" s="332"/>
      <c r="X890" s="332"/>
      <c r="Y890" s="332"/>
      <c r="Z890" s="332"/>
    </row>
    <row r="891" spans="17:26" ht="13.2">
      <c r="Q891" s="362"/>
      <c r="R891" s="332"/>
      <c r="S891" s="332"/>
      <c r="T891" s="332"/>
      <c r="U891" s="332"/>
      <c r="V891" s="332"/>
      <c r="W891" s="332"/>
      <c r="X891" s="332"/>
      <c r="Y891" s="332"/>
      <c r="Z891" s="332"/>
    </row>
    <row r="892" spans="17:26" ht="13.2">
      <c r="Q892" s="362"/>
      <c r="R892" s="332"/>
      <c r="S892" s="332"/>
      <c r="T892" s="332"/>
      <c r="U892" s="332"/>
      <c r="V892" s="332"/>
      <c r="W892" s="332"/>
      <c r="X892" s="332"/>
      <c r="Y892" s="332"/>
      <c r="Z892" s="332"/>
    </row>
    <row r="893" spans="17:26" ht="13.2">
      <c r="Q893" s="362"/>
      <c r="R893" s="332"/>
      <c r="S893" s="332"/>
      <c r="T893" s="332"/>
      <c r="U893" s="332"/>
      <c r="V893" s="332"/>
      <c r="W893" s="332"/>
      <c r="X893" s="332"/>
      <c r="Y893" s="332"/>
      <c r="Z893" s="332"/>
    </row>
    <row r="894" spans="17:26" ht="13.2">
      <c r="Q894" s="362"/>
      <c r="R894" s="332"/>
      <c r="S894" s="332"/>
      <c r="T894" s="332"/>
      <c r="U894" s="332"/>
      <c r="V894" s="332"/>
      <c r="W894" s="332"/>
      <c r="X894" s="332"/>
      <c r="Y894" s="332"/>
      <c r="Z894" s="332"/>
    </row>
    <row r="895" spans="17:26" ht="13.2">
      <c r="Q895" s="362"/>
      <c r="R895" s="332"/>
      <c r="S895" s="332"/>
      <c r="T895" s="332"/>
      <c r="U895" s="332"/>
      <c r="V895" s="332"/>
      <c r="W895" s="332"/>
      <c r="X895" s="332"/>
      <c r="Y895" s="332"/>
      <c r="Z895" s="332"/>
    </row>
    <row r="896" spans="17:26" ht="13.2">
      <c r="Q896" s="362"/>
      <c r="R896" s="332"/>
      <c r="S896" s="332"/>
      <c r="T896" s="332"/>
      <c r="U896" s="332"/>
      <c r="V896" s="332"/>
      <c r="W896" s="332"/>
      <c r="X896" s="332"/>
      <c r="Y896" s="332"/>
      <c r="Z896" s="332"/>
    </row>
    <row r="897" spans="17:26" ht="13.2">
      <c r="Q897" s="362"/>
      <c r="R897" s="332"/>
      <c r="S897" s="332"/>
      <c r="T897" s="332"/>
      <c r="U897" s="332"/>
      <c r="V897" s="332"/>
      <c r="W897" s="332"/>
      <c r="X897" s="332"/>
      <c r="Y897" s="332"/>
      <c r="Z897" s="332"/>
    </row>
    <row r="898" spans="17:26" ht="13.2">
      <c r="Q898" s="362"/>
      <c r="R898" s="332"/>
      <c r="S898" s="332"/>
      <c r="T898" s="332"/>
      <c r="U898" s="332"/>
      <c r="V898" s="332"/>
      <c r="W898" s="332"/>
      <c r="X898" s="332"/>
      <c r="Y898" s="332"/>
      <c r="Z898" s="332"/>
    </row>
    <row r="899" spans="17:26" ht="13.2">
      <c r="Q899" s="362"/>
      <c r="R899" s="332"/>
      <c r="S899" s="332"/>
      <c r="T899" s="332"/>
      <c r="U899" s="332"/>
      <c r="V899" s="332"/>
      <c r="W899" s="332"/>
      <c r="X899" s="332"/>
      <c r="Y899" s="332"/>
      <c r="Z899" s="332"/>
    </row>
    <row r="900" spans="17:26" ht="13.2">
      <c r="Q900" s="362"/>
      <c r="R900" s="332"/>
      <c r="S900" s="332"/>
      <c r="T900" s="332"/>
      <c r="U900" s="332"/>
      <c r="V900" s="332"/>
      <c r="W900" s="332"/>
      <c r="X900" s="332"/>
      <c r="Y900" s="332"/>
      <c r="Z900" s="332"/>
    </row>
    <row r="901" spans="17:26" ht="13.2">
      <c r="Q901" s="362"/>
      <c r="R901" s="332"/>
      <c r="S901" s="332"/>
      <c r="T901" s="332"/>
      <c r="U901" s="332"/>
      <c r="V901" s="332"/>
      <c r="W901" s="332"/>
      <c r="X901" s="332"/>
      <c r="Y901" s="332"/>
      <c r="Z901" s="332"/>
    </row>
    <row r="902" spans="17:26" ht="13.2">
      <c r="Q902" s="362"/>
      <c r="R902" s="332"/>
      <c r="S902" s="332"/>
      <c r="T902" s="332"/>
      <c r="U902" s="332"/>
      <c r="V902" s="332"/>
      <c r="W902" s="332"/>
      <c r="X902" s="332"/>
      <c r="Y902" s="332"/>
      <c r="Z902" s="332"/>
    </row>
    <row r="903" spans="17:26" ht="13.2">
      <c r="Q903" s="362"/>
      <c r="R903" s="332"/>
      <c r="S903" s="332"/>
      <c r="T903" s="332"/>
      <c r="U903" s="332"/>
      <c r="V903" s="332"/>
      <c r="W903" s="332"/>
      <c r="X903" s="332"/>
      <c r="Y903" s="332"/>
      <c r="Z903" s="332"/>
    </row>
    <row r="904" spans="17:26" ht="13.2">
      <c r="Q904" s="362"/>
      <c r="R904" s="332"/>
      <c r="S904" s="332"/>
      <c r="T904" s="332"/>
      <c r="U904" s="332"/>
      <c r="V904" s="332"/>
      <c r="W904" s="332"/>
      <c r="X904" s="332"/>
      <c r="Y904" s="332"/>
      <c r="Z904" s="332"/>
    </row>
    <row r="905" spans="17:26" ht="13.2">
      <c r="Q905" s="362"/>
      <c r="R905" s="332"/>
      <c r="S905" s="332"/>
      <c r="T905" s="332"/>
      <c r="U905" s="332"/>
      <c r="V905" s="332"/>
      <c r="W905" s="332"/>
      <c r="X905" s="332"/>
      <c r="Y905" s="332"/>
      <c r="Z905" s="332"/>
    </row>
    <row r="906" spans="17:26" ht="13.2">
      <c r="Q906" s="362"/>
      <c r="R906" s="332"/>
      <c r="S906" s="332"/>
      <c r="T906" s="332"/>
      <c r="U906" s="332"/>
      <c r="V906" s="332"/>
      <c r="W906" s="332"/>
      <c r="X906" s="332"/>
      <c r="Y906" s="332"/>
      <c r="Z906" s="332"/>
    </row>
    <row r="907" spans="17:26" ht="13.2">
      <c r="Q907" s="362"/>
      <c r="R907" s="332"/>
      <c r="S907" s="332"/>
      <c r="T907" s="332"/>
      <c r="U907" s="332"/>
      <c r="V907" s="332"/>
      <c r="W907" s="332"/>
      <c r="X907" s="332"/>
      <c r="Y907" s="332"/>
      <c r="Z907" s="332"/>
    </row>
    <row r="908" spans="17:26" ht="13.2">
      <c r="Q908" s="362"/>
      <c r="R908" s="332"/>
      <c r="S908" s="332"/>
      <c r="T908" s="332"/>
      <c r="U908" s="332"/>
      <c r="V908" s="332"/>
      <c r="W908" s="332"/>
      <c r="X908" s="332"/>
      <c r="Y908" s="332"/>
      <c r="Z908" s="332"/>
    </row>
    <row r="909" spans="17:26" ht="13.2">
      <c r="Q909" s="362"/>
      <c r="R909" s="332"/>
      <c r="S909" s="332"/>
      <c r="T909" s="332"/>
      <c r="U909" s="332"/>
      <c r="V909" s="332"/>
      <c r="W909" s="332"/>
      <c r="X909" s="332"/>
      <c r="Y909" s="332"/>
      <c r="Z909" s="332"/>
    </row>
    <row r="910" spans="17:26" ht="13.2">
      <c r="Q910" s="362"/>
      <c r="R910" s="332"/>
      <c r="S910" s="332"/>
      <c r="T910" s="332"/>
      <c r="U910" s="332"/>
      <c r="V910" s="332"/>
      <c r="W910" s="332"/>
      <c r="X910" s="332"/>
      <c r="Y910" s="332"/>
      <c r="Z910" s="332"/>
    </row>
    <row r="911" spans="17:26" ht="13.2">
      <c r="Q911" s="362"/>
      <c r="R911" s="332"/>
      <c r="S911" s="332"/>
      <c r="T911" s="332"/>
      <c r="U911" s="332"/>
      <c r="V911" s="332"/>
      <c r="W911" s="332"/>
      <c r="X911" s="332"/>
      <c r="Y911" s="332"/>
      <c r="Z911" s="332"/>
    </row>
    <row r="912" spans="17:26" ht="13.2">
      <c r="Q912" s="362"/>
      <c r="R912" s="332"/>
      <c r="S912" s="332"/>
      <c r="T912" s="332"/>
      <c r="U912" s="332"/>
      <c r="V912" s="332"/>
      <c r="W912" s="332"/>
      <c r="X912" s="332"/>
      <c r="Y912" s="332"/>
      <c r="Z912" s="332"/>
    </row>
    <row r="913" spans="17:26" ht="13.2">
      <c r="Q913" s="362"/>
      <c r="R913" s="332"/>
      <c r="S913" s="332"/>
      <c r="T913" s="332"/>
      <c r="U913" s="332"/>
      <c r="V913" s="332"/>
      <c r="W913" s="332"/>
      <c r="X913" s="332"/>
      <c r="Y913" s="332"/>
      <c r="Z913" s="332"/>
    </row>
    <row r="914" spans="17:26" ht="13.2">
      <c r="Q914" s="362"/>
      <c r="R914" s="332"/>
      <c r="S914" s="332"/>
      <c r="T914" s="332"/>
      <c r="U914" s="332"/>
      <c r="V914" s="332"/>
      <c r="W914" s="332"/>
      <c r="X914" s="332"/>
      <c r="Y914" s="332"/>
      <c r="Z914" s="332"/>
    </row>
    <row r="915" spans="17:26" ht="13.2">
      <c r="Q915" s="362"/>
      <c r="R915" s="332"/>
      <c r="S915" s="332"/>
      <c r="T915" s="332"/>
      <c r="U915" s="332"/>
      <c r="V915" s="332"/>
      <c r="W915" s="332"/>
      <c r="X915" s="332"/>
      <c r="Y915" s="332"/>
      <c r="Z915" s="332"/>
    </row>
    <row r="916" spans="17:26" ht="13.2">
      <c r="Q916" s="362"/>
      <c r="R916" s="332"/>
      <c r="S916" s="332"/>
      <c r="T916" s="332"/>
      <c r="U916" s="332"/>
      <c r="V916" s="332"/>
      <c r="W916" s="332"/>
      <c r="X916" s="332"/>
      <c r="Y916" s="332"/>
      <c r="Z916" s="332"/>
    </row>
    <row r="917" spans="17:26" ht="13.2">
      <c r="Q917" s="362"/>
      <c r="R917" s="332"/>
      <c r="S917" s="332"/>
      <c r="T917" s="332"/>
      <c r="U917" s="332"/>
      <c r="V917" s="332"/>
      <c r="W917" s="332"/>
      <c r="X917" s="332"/>
      <c r="Y917" s="332"/>
      <c r="Z917" s="332"/>
    </row>
    <row r="918" spans="17:26" ht="13.2">
      <c r="Q918" s="362"/>
      <c r="R918" s="332"/>
      <c r="S918" s="332"/>
      <c r="T918" s="332"/>
      <c r="U918" s="332"/>
      <c r="V918" s="332"/>
      <c r="W918" s="332"/>
      <c r="X918" s="332"/>
      <c r="Y918" s="332"/>
      <c r="Z918" s="332"/>
    </row>
    <row r="919" spans="17:26" ht="13.2">
      <c r="Q919" s="362"/>
      <c r="R919" s="332"/>
      <c r="S919" s="332"/>
      <c r="T919" s="332"/>
      <c r="U919" s="332"/>
      <c r="V919" s="332"/>
      <c r="W919" s="332"/>
      <c r="X919" s="332"/>
      <c r="Y919" s="332"/>
      <c r="Z919" s="332"/>
    </row>
    <row r="920" spans="17:26" ht="13.2">
      <c r="Q920" s="362"/>
      <c r="R920" s="332"/>
      <c r="S920" s="332"/>
      <c r="T920" s="332"/>
      <c r="U920" s="332"/>
      <c r="V920" s="332"/>
      <c r="W920" s="332"/>
      <c r="X920" s="332"/>
      <c r="Y920" s="332"/>
      <c r="Z920" s="332"/>
    </row>
    <row r="921" spans="17:26" ht="13.2">
      <c r="Q921" s="362"/>
      <c r="R921" s="332"/>
      <c r="S921" s="332"/>
      <c r="T921" s="332"/>
      <c r="U921" s="332"/>
      <c r="V921" s="332"/>
      <c r="W921" s="332"/>
      <c r="X921" s="332"/>
      <c r="Y921" s="332"/>
      <c r="Z921" s="332"/>
    </row>
    <row r="922" spans="17:26" ht="13.2">
      <c r="Q922" s="362"/>
      <c r="R922" s="332"/>
      <c r="S922" s="332"/>
      <c r="T922" s="332"/>
      <c r="U922" s="332"/>
      <c r="V922" s="332"/>
      <c r="W922" s="332"/>
      <c r="X922" s="332"/>
      <c r="Y922" s="332"/>
      <c r="Z922" s="332"/>
    </row>
    <row r="923" spans="17:26" ht="13.2">
      <c r="Q923" s="362"/>
      <c r="R923" s="332"/>
      <c r="S923" s="332"/>
      <c r="T923" s="332"/>
      <c r="U923" s="332"/>
      <c r="V923" s="332"/>
      <c r="W923" s="332"/>
      <c r="X923" s="332"/>
      <c r="Y923" s="332"/>
      <c r="Z923" s="332"/>
    </row>
    <row r="924" spans="17:26" ht="13.2">
      <c r="Q924" s="362"/>
      <c r="R924" s="332"/>
      <c r="S924" s="332"/>
      <c r="T924" s="332"/>
      <c r="U924" s="332"/>
      <c r="V924" s="332"/>
      <c r="W924" s="332"/>
      <c r="X924" s="332"/>
      <c r="Y924" s="332"/>
      <c r="Z924" s="332"/>
    </row>
    <row r="925" spans="17:26" ht="13.2">
      <c r="Q925" s="362"/>
      <c r="R925" s="332"/>
      <c r="S925" s="332"/>
      <c r="T925" s="332"/>
      <c r="U925" s="332"/>
      <c r="V925" s="332"/>
      <c r="W925" s="332"/>
      <c r="X925" s="332"/>
      <c r="Y925" s="332"/>
      <c r="Z925" s="332"/>
    </row>
    <row r="926" spans="17:26" ht="13.2">
      <c r="Q926" s="362"/>
      <c r="R926" s="332"/>
      <c r="S926" s="332"/>
      <c r="T926" s="332"/>
      <c r="U926" s="332"/>
      <c r="V926" s="332"/>
      <c r="W926" s="332"/>
      <c r="X926" s="332"/>
      <c r="Y926" s="332"/>
      <c r="Z926" s="332"/>
    </row>
    <row r="927" spans="17:26" ht="13.2">
      <c r="Q927" s="362"/>
      <c r="R927" s="332"/>
      <c r="S927" s="332"/>
      <c r="T927" s="332"/>
      <c r="U927" s="332"/>
      <c r="V927" s="332"/>
      <c r="W927" s="332"/>
      <c r="X927" s="332"/>
      <c r="Y927" s="332"/>
      <c r="Z927" s="332"/>
    </row>
    <row r="928" spans="17:26" ht="13.2">
      <c r="Q928" s="362"/>
      <c r="R928" s="332"/>
      <c r="S928" s="332"/>
      <c r="T928" s="332"/>
      <c r="U928" s="332"/>
      <c r="V928" s="332"/>
      <c r="W928" s="332"/>
      <c r="X928" s="332"/>
      <c r="Y928" s="332"/>
      <c r="Z928" s="332"/>
    </row>
    <row r="929" spans="17:26" ht="13.2">
      <c r="Q929" s="362"/>
      <c r="R929" s="332"/>
      <c r="S929" s="332"/>
      <c r="T929" s="332"/>
      <c r="U929" s="332"/>
      <c r="V929" s="332"/>
      <c r="W929" s="332"/>
      <c r="X929" s="332"/>
      <c r="Y929" s="332"/>
      <c r="Z929" s="332"/>
    </row>
    <row r="930" spans="17:26" ht="13.2">
      <c r="Q930" s="362"/>
      <c r="R930" s="332"/>
      <c r="S930" s="332"/>
      <c r="T930" s="332"/>
      <c r="U930" s="332"/>
      <c r="V930" s="332"/>
      <c r="W930" s="332"/>
      <c r="X930" s="332"/>
      <c r="Y930" s="332"/>
      <c r="Z930" s="332"/>
    </row>
    <row r="931" spans="17:26" ht="13.2">
      <c r="Q931" s="362"/>
      <c r="R931" s="332"/>
      <c r="S931" s="332"/>
      <c r="T931" s="332"/>
      <c r="U931" s="332"/>
      <c r="V931" s="332"/>
      <c r="W931" s="332"/>
      <c r="X931" s="332"/>
      <c r="Y931" s="332"/>
      <c r="Z931" s="332"/>
    </row>
    <row r="932" spans="17:26" ht="13.2">
      <c r="Q932" s="362"/>
      <c r="R932" s="332"/>
      <c r="S932" s="332"/>
      <c r="T932" s="332"/>
      <c r="U932" s="332"/>
      <c r="V932" s="332"/>
      <c r="W932" s="332"/>
      <c r="X932" s="332"/>
      <c r="Y932" s="332"/>
      <c r="Z932" s="332"/>
    </row>
    <row r="933" spans="17:26" ht="13.2">
      <c r="Q933" s="362"/>
      <c r="R933" s="332"/>
      <c r="S933" s="332"/>
      <c r="T933" s="332"/>
      <c r="U933" s="332"/>
      <c r="V933" s="332"/>
      <c r="W933" s="332"/>
      <c r="X933" s="332"/>
      <c r="Y933" s="332"/>
      <c r="Z933" s="332"/>
    </row>
    <row r="934" spans="17:26" ht="13.2">
      <c r="Q934" s="362"/>
      <c r="R934" s="332"/>
      <c r="S934" s="332"/>
      <c r="T934" s="332"/>
      <c r="U934" s="332"/>
      <c r="V934" s="332"/>
      <c r="W934" s="332"/>
      <c r="X934" s="332"/>
      <c r="Y934" s="332"/>
      <c r="Z934" s="332"/>
    </row>
    <row r="935" spans="17:26" ht="13.2">
      <c r="Q935" s="362"/>
      <c r="R935" s="332"/>
      <c r="S935" s="332"/>
      <c r="T935" s="332"/>
      <c r="U935" s="332"/>
      <c r="V935" s="332"/>
      <c r="W935" s="332"/>
      <c r="X935" s="332"/>
      <c r="Y935" s="332"/>
      <c r="Z935" s="332"/>
    </row>
    <row r="936" spans="17:26" ht="13.2">
      <c r="Q936" s="362"/>
      <c r="R936" s="332"/>
      <c r="S936" s="332"/>
      <c r="T936" s="332"/>
      <c r="U936" s="332"/>
      <c r="V936" s="332"/>
      <c r="W936" s="332"/>
      <c r="X936" s="332"/>
      <c r="Y936" s="332"/>
      <c r="Z936" s="332"/>
    </row>
    <row r="937" spans="17:26" ht="13.2">
      <c r="Q937" s="362"/>
      <c r="R937" s="332"/>
      <c r="S937" s="332"/>
      <c r="T937" s="332"/>
      <c r="U937" s="332"/>
      <c r="V937" s="332"/>
      <c r="W937" s="332"/>
      <c r="X937" s="332"/>
      <c r="Y937" s="332"/>
      <c r="Z937" s="332"/>
    </row>
    <row r="938" spans="17:26" ht="13.2">
      <c r="Q938" s="362"/>
      <c r="R938" s="332"/>
      <c r="S938" s="332"/>
      <c r="T938" s="332"/>
      <c r="U938" s="332"/>
      <c r="V938" s="332"/>
      <c r="W938" s="332"/>
      <c r="X938" s="332"/>
      <c r="Y938" s="332"/>
      <c r="Z938" s="332"/>
    </row>
    <row r="939" spans="17:26" ht="13.2">
      <c r="Q939" s="362"/>
      <c r="R939" s="332"/>
      <c r="S939" s="332"/>
      <c r="T939" s="332"/>
      <c r="U939" s="332"/>
      <c r="V939" s="332"/>
      <c r="W939" s="332"/>
      <c r="X939" s="332"/>
      <c r="Y939" s="332"/>
      <c r="Z939" s="332"/>
    </row>
    <row r="940" spans="17:26" ht="13.2">
      <c r="Q940" s="362"/>
      <c r="R940" s="332"/>
      <c r="S940" s="332"/>
      <c r="T940" s="332"/>
      <c r="U940" s="332"/>
      <c r="V940" s="332"/>
      <c r="W940" s="332"/>
      <c r="X940" s="332"/>
      <c r="Y940" s="332"/>
      <c r="Z940" s="332"/>
    </row>
    <row r="941" spans="17:26" ht="13.2">
      <c r="Q941" s="362"/>
      <c r="R941" s="332"/>
      <c r="S941" s="332"/>
      <c r="T941" s="332"/>
      <c r="U941" s="332"/>
      <c r="V941" s="332"/>
      <c r="W941" s="332"/>
      <c r="X941" s="332"/>
      <c r="Y941" s="332"/>
      <c r="Z941" s="332"/>
    </row>
    <row r="942" spans="17:26" ht="13.2">
      <c r="Q942" s="362"/>
      <c r="R942" s="332"/>
      <c r="S942" s="332"/>
      <c r="T942" s="332"/>
      <c r="U942" s="332"/>
      <c r="V942" s="332"/>
      <c r="W942" s="332"/>
      <c r="X942" s="332"/>
      <c r="Y942" s="332"/>
      <c r="Z942" s="332"/>
    </row>
    <row r="943" spans="17:26" ht="13.2">
      <c r="Q943" s="362"/>
      <c r="R943" s="332"/>
      <c r="S943" s="332"/>
      <c r="T943" s="332"/>
      <c r="U943" s="332"/>
      <c r="V943" s="332"/>
      <c r="W943" s="332"/>
      <c r="X943" s="332"/>
      <c r="Y943" s="332"/>
      <c r="Z943" s="332"/>
    </row>
    <row r="944" spans="17:26" ht="13.2">
      <c r="Q944" s="362"/>
      <c r="R944" s="332"/>
      <c r="S944" s="332"/>
      <c r="T944" s="332"/>
      <c r="U944" s="332"/>
      <c r="V944" s="332"/>
      <c r="W944" s="332"/>
      <c r="X944" s="332"/>
      <c r="Y944" s="332"/>
      <c r="Z944" s="332"/>
    </row>
    <row r="945" spans="17:26" ht="13.2">
      <c r="Q945" s="362"/>
      <c r="R945" s="332"/>
      <c r="S945" s="332"/>
      <c r="T945" s="332"/>
      <c r="U945" s="332"/>
      <c r="V945" s="332"/>
      <c r="W945" s="332"/>
      <c r="X945" s="332"/>
      <c r="Y945" s="332"/>
      <c r="Z945" s="332"/>
    </row>
    <row r="946" spans="17:26" ht="13.2">
      <c r="Q946" s="362"/>
      <c r="R946" s="332"/>
      <c r="S946" s="332"/>
      <c r="T946" s="332"/>
      <c r="U946" s="332"/>
      <c r="V946" s="332"/>
      <c r="W946" s="332"/>
      <c r="X946" s="332"/>
      <c r="Y946" s="332"/>
      <c r="Z946" s="332"/>
    </row>
    <row r="947" spans="17:26" ht="13.2">
      <c r="Q947" s="362"/>
      <c r="R947" s="332"/>
      <c r="S947" s="332"/>
      <c r="T947" s="332"/>
      <c r="U947" s="332"/>
      <c r="V947" s="332"/>
      <c r="W947" s="332"/>
      <c r="X947" s="332"/>
      <c r="Y947" s="332"/>
      <c r="Z947" s="332"/>
    </row>
    <row r="948" spans="17:26" ht="13.2">
      <c r="Q948" s="362"/>
      <c r="R948" s="332"/>
      <c r="S948" s="332"/>
      <c r="T948" s="332"/>
      <c r="U948" s="332"/>
      <c r="V948" s="332"/>
      <c r="W948" s="332"/>
      <c r="X948" s="332"/>
      <c r="Y948" s="332"/>
      <c r="Z948" s="332"/>
    </row>
    <row r="949" spans="17:26" ht="13.2">
      <c r="Q949" s="362"/>
      <c r="R949" s="332"/>
      <c r="S949" s="332"/>
      <c r="T949" s="332"/>
      <c r="U949" s="332"/>
      <c r="V949" s="332"/>
      <c r="W949" s="332"/>
      <c r="X949" s="332"/>
      <c r="Y949" s="332"/>
      <c r="Z949" s="332"/>
    </row>
    <row r="950" spans="17:26" ht="13.2">
      <c r="Q950" s="362"/>
      <c r="R950" s="332"/>
      <c r="S950" s="332"/>
      <c r="T950" s="332"/>
      <c r="U950" s="332"/>
      <c r="V950" s="332"/>
      <c r="W950" s="332"/>
      <c r="X950" s="332"/>
      <c r="Y950" s="332"/>
      <c r="Z950" s="332"/>
    </row>
    <row r="951" spans="17:26" ht="13.2">
      <c r="Q951" s="362"/>
      <c r="R951" s="332"/>
      <c r="S951" s="332"/>
      <c r="T951" s="332"/>
      <c r="U951" s="332"/>
      <c r="V951" s="332"/>
      <c r="W951" s="332"/>
      <c r="X951" s="332"/>
      <c r="Y951" s="332"/>
      <c r="Z951" s="332"/>
    </row>
    <row r="952" spans="17:26" ht="13.2">
      <c r="Q952" s="362"/>
      <c r="R952" s="332"/>
      <c r="S952" s="332"/>
      <c r="T952" s="332"/>
      <c r="U952" s="332"/>
      <c r="V952" s="332"/>
      <c r="W952" s="332"/>
      <c r="X952" s="332"/>
      <c r="Y952" s="332"/>
      <c r="Z952" s="332"/>
    </row>
    <row r="953" spans="17:26" ht="13.2">
      <c r="Q953" s="362"/>
      <c r="R953" s="332"/>
      <c r="S953" s="332"/>
      <c r="T953" s="332"/>
      <c r="U953" s="332"/>
      <c r="V953" s="332"/>
      <c r="W953" s="332"/>
      <c r="X953" s="332"/>
      <c r="Y953" s="332"/>
      <c r="Z953" s="332"/>
    </row>
    <row r="954" spans="17:26" ht="13.2">
      <c r="Q954" s="362"/>
      <c r="R954" s="332"/>
      <c r="S954" s="332"/>
      <c r="T954" s="332"/>
      <c r="U954" s="332"/>
      <c r="V954" s="332"/>
      <c r="W954" s="332"/>
      <c r="X954" s="332"/>
      <c r="Y954" s="332"/>
      <c r="Z954" s="332"/>
    </row>
    <row r="955" spans="17:26" ht="13.2">
      <c r="Q955" s="362"/>
      <c r="R955" s="332"/>
      <c r="S955" s="332"/>
      <c r="T955" s="332"/>
      <c r="U955" s="332"/>
      <c r="V955" s="332"/>
      <c r="W955" s="332"/>
      <c r="X955" s="332"/>
      <c r="Y955" s="332"/>
      <c r="Z955" s="332"/>
    </row>
    <row r="956" spans="17:26" ht="13.2">
      <c r="Q956" s="362"/>
      <c r="R956" s="332"/>
      <c r="S956" s="332"/>
      <c r="T956" s="332"/>
      <c r="U956" s="332"/>
      <c r="V956" s="332"/>
      <c r="W956" s="332"/>
      <c r="X956" s="332"/>
      <c r="Y956" s="332"/>
      <c r="Z956" s="332"/>
    </row>
    <row r="957" spans="17:26" ht="13.2">
      <c r="Q957" s="362"/>
      <c r="R957" s="332"/>
      <c r="S957" s="332"/>
      <c r="T957" s="332"/>
      <c r="U957" s="332"/>
      <c r="V957" s="332"/>
      <c r="W957" s="332"/>
      <c r="X957" s="332"/>
      <c r="Y957" s="332"/>
      <c r="Z957" s="332"/>
    </row>
    <row r="958" spans="17:26" ht="13.2">
      <c r="Q958" s="362"/>
      <c r="R958" s="332"/>
      <c r="S958" s="332"/>
      <c r="T958" s="332"/>
      <c r="U958" s="332"/>
      <c r="V958" s="332"/>
      <c r="W958" s="332"/>
      <c r="X958" s="332"/>
      <c r="Y958" s="332"/>
      <c r="Z958" s="332"/>
    </row>
    <row r="959" spans="17:26" ht="13.2">
      <c r="Q959" s="362"/>
      <c r="R959" s="332"/>
      <c r="S959" s="332"/>
      <c r="T959" s="332"/>
      <c r="U959" s="332"/>
      <c r="V959" s="332"/>
      <c r="W959" s="332"/>
      <c r="X959" s="332"/>
      <c r="Y959" s="332"/>
      <c r="Z959" s="332"/>
    </row>
    <row r="960" spans="17:26" ht="13.2">
      <c r="Q960" s="362"/>
      <c r="R960" s="332"/>
      <c r="S960" s="332"/>
      <c r="T960" s="332"/>
      <c r="U960" s="332"/>
      <c r="V960" s="332"/>
      <c r="W960" s="332"/>
      <c r="X960" s="332"/>
      <c r="Y960" s="332"/>
      <c r="Z960" s="332"/>
    </row>
    <row r="961" spans="17:26" ht="13.2">
      <c r="Q961" s="362"/>
      <c r="R961" s="332"/>
      <c r="S961" s="332"/>
      <c r="T961" s="332"/>
      <c r="U961" s="332"/>
      <c r="V961" s="332"/>
      <c r="W961" s="332"/>
      <c r="X961" s="332"/>
      <c r="Y961" s="332"/>
      <c r="Z961" s="332"/>
    </row>
    <row r="962" spans="17:26" ht="13.2">
      <c r="Q962" s="362"/>
      <c r="R962" s="332"/>
      <c r="S962" s="332"/>
      <c r="T962" s="332"/>
      <c r="U962" s="332"/>
      <c r="V962" s="332"/>
      <c r="W962" s="332"/>
      <c r="X962" s="332"/>
      <c r="Y962" s="332"/>
      <c r="Z962" s="332"/>
    </row>
    <row r="963" spans="17:26" ht="13.2">
      <c r="Q963" s="362"/>
      <c r="R963" s="332"/>
      <c r="S963" s="332"/>
      <c r="T963" s="332"/>
      <c r="U963" s="332"/>
      <c r="V963" s="332"/>
      <c r="W963" s="332"/>
      <c r="X963" s="332"/>
      <c r="Y963" s="332"/>
      <c r="Z963" s="332"/>
    </row>
    <row r="964" spans="17:26" ht="13.2">
      <c r="Q964" s="362"/>
      <c r="R964" s="332"/>
      <c r="S964" s="332"/>
      <c r="T964" s="332"/>
      <c r="U964" s="332"/>
      <c r="V964" s="332"/>
      <c r="W964" s="332"/>
      <c r="X964" s="332"/>
      <c r="Y964" s="332"/>
      <c r="Z964" s="332"/>
    </row>
    <row r="965" spans="17:26" ht="13.2">
      <c r="Q965" s="362"/>
      <c r="R965" s="332"/>
      <c r="S965" s="332"/>
      <c r="T965" s="332"/>
      <c r="U965" s="332"/>
      <c r="V965" s="332"/>
      <c r="W965" s="332"/>
      <c r="X965" s="332"/>
      <c r="Y965" s="332"/>
      <c r="Z965" s="332"/>
    </row>
    <row r="966" spans="17:26" ht="13.2">
      <c r="Q966" s="362"/>
      <c r="R966" s="332"/>
      <c r="S966" s="332"/>
      <c r="T966" s="332"/>
      <c r="U966" s="332"/>
      <c r="V966" s="332"/>
      <c r="W966" s="332"/>
      <c r="X966" s="332"/>
      <c r="Y966" s="332"/>
      <c r="Z966" s="332"/>
    </row>
    <row r="967" spans="17:26" ht="13.2">
      <c r="Q967" s="362"/>
      <c r="R967" s="332"/>
      <c r="S967" s="332"/>
      <c r="T967" s="332"/>
      <c r="U967" s="332"/>
      <c r="V967" s="332"/>
      <c r="W967" s="332"/>
      <c r="X967" s="332"/>
      <c r="Y967" s="332"/>
      <c r="Z967" s="332"/>
    </row>
    <row r="968" spans="17:26" ht="13.2">
      <c r="Q968" s="362"/>
      <c r="R968" s="332"/>
      <c r="S968" s="332"/>
      <c r="T968" s="332"/>
      <c r="U968" s="332"/>
      <c r="V968" s="332"/>
      <c r="W968" s="332"/>
      <c r="X968" s="332"/>
      <c r="Y968" s="332"/>
      <c r="Z968" s="332"/>
    </row>
    <row r="969" spans="17:26" ht="13.2">
      <c r="Q969" s="362"/>
      <c r="R969" s="332"/>
      <c r="S969" s="332"/>
      <c r="T969" s="332"/>
      <c r="U969" s="332"/>
      <c r="V969" s="332"/>
      <c r="W969" s="332"/>
      <c r="X969" s="332"/>
      <c r="Y969" s="332"/>
      <c r="Z969" s="332"/>
    </row>
    <row r="970" spans="17:26" ht="13.2">
      <c r="Q970" s="362"/>
      <c r="R970" s="332"/>
      <c r="S970" s="332"/>
      <c r="T970" s="332"/>
      <c r="U970" s="332"/>
      <c r="V970" s="332"/>
      <c r="W970" s="332"/>
      <c r="X970" s="332"/>
      <c r="Y970" s="332"/>
      <c r="Z970" s="332"/>
    </row>
    <row r="971" spans="17:26" ht="13.2">
      <c r="Q971" s="362"/>
      <c r="R971" s="332"/>
      <c r="S971" s="332"/>
      <c r="T971" s="332"/>
      <c r="U971" s="332"/>
      <c r="V971" s="332"/>
      <c r="W971" s="332"/>
      <c r="X971" s="332"/>
      <c r="Y971" s="332"/>
      <c r="Z971" s="332"/>
    </row>
    <row r="972" spans="17:26" ht="13.2">
      <c r="Q972" s="362"/>
      <c r="R972" s="332"/>
      <c r="S972" s="332"/>
      <c r="T972" s="332"/>
      <c r="U972" s="332"/>
      <c r="V972" s="332"/>
      <c r="W972" s="332"/>
      <c r="X972" s="332"/>
      <c r="Y972" s="332"/>
      <c r="Z972" s="332"/>
    </row>
    <row r="973" spans="17:26" ht="13.2">
      <c r="Q973" s="362"/>
      <c r="R973" s="332"/>
      <c r="S973" s="332"/>
      <c r="T973" s="332"/>
      <c r="U973" s="332"/>
      <c r="V973" s="332"/>
      <c r="W973" s="332"/>
      <c r="X973" s="332"/>
      <c r="Y973" s="332"/>
      <c r="Z973" s="332"/>
    </row>
    <row r="974" spans="17:26" ht="13.2">
      <c r="Q974" s="362"/>
      <c r="R974" s="332"/>
      <c r="S974" s="332"/>
      <c r="T974" s="332"/>
      <c r="U974" s="332"/>
      <c r="V974" s="332"/>
      <c r="W974" s="332"/>
      <c r="X974" s="332"/>
      <c r="Y974" s="332"/>
      <c r="Z974" s="332"/>
    </row>
    <row r="975" spans="17:26" ht="13.2">
      <c r="Q975" s="362"/>
      <c r="R975" s="332"/>
      <c r="S975" s="332"/>
      <c r="T975" s="332"/>
      <c r="U975" s="332"/>
      <c r="V975" s="332"/>
      <c r="W975" s="332"/>
      <c r="X975" s="332"/>
      <c r="Y975" s="332"/>
      <c r="Z975" s="332"/>
    </row>
    <row r="976" spans="17:26" ht="13.2">
      <c r="Q976" s="362"/>
      <c r="R976" s="332"/>
      <c r="S976" s="332"/>
      <c r="T976" s="332"/>
      <c r="U976" s="332"/>
      <c r="V976" s="332"/>
      <c r="W976" s="332"/>
      <c r="X976" s="332"/>
      <c r="Y976" s="332"/>
      <c r="Z976" s="332"/>
    </row>
    <row r="977" spans="17:26" ht="13.2">
      <c r="Q977" s="362"/>
      <c r="R977" s="332"/>
      <c r="S977" s="332"/>
      <c r="T977" s="332"/>
      <c r="U977" s="332"/>
      <c r="V977" s="332"/>
      <c r="W977" s="332"/>
      <c r="X977" s="332"/>
      <c r="Y977" s="332"/>
      <c r="Z977" s="332"/>
    </row>
    <row r="978" spans="17:26" ht="13.2">
      <c r="Q978" s="362"/>
      <c r="R978" s="332"/>
      <c r="S978" s="332"/>
      <c r="T978" s="332"/>
      <c r="U978" s="332"/>
      <c r="V978" s="332"/>
      <c r="W978" s="332"/>
      <c r="X978" s="332"/>
      <c r="Y978" s="332"/>
      <c r="Z978" s="332"/>
    </row>
    <row r="979" spans="17:26" ht="13.2">
      <c r="Q979" s="362"/>
      <c r="R979" s="332"/>
      <c r="S979" s="332"/>
      <c r="T979" s="332"/>
      <c r="U979" s="332"/>
      <c r="V979" s="332"/>
      <c r="W979" s="332"/>
      <c r="X979" s="332"/>
      <c r="Y979" s="332"/>
      <c r="Z979" s="332"/>
    </row>
    <row r="980" spans="17:26" ht="13.2">
      <c r="Q980" s="362"/>
      <c r="R980" s="332"/>
      <c r="S980" s="332"/>
      <c r="T980" s="332"/>
      <c r="U980" s="332"/>
      <c r="V980" s="332"/>
      <c r="W980" s="332"/>
      <c r="X980" s="332"/>
      <c r="Y980" s="332"/>
      <c r="Z980" s="332"/>
    </row>
    <row r="981" spans="17:26" ht="13.2">
      <c r="Q981" s="362"/>
      <c r="R981" s="332"/>
      <c r="S981" s="332"/>
      <c r="T981" s="332"/>
      <c r="U981" s="332"/>
      <c r="V981" s="332"/>
      <c r="W981" s="332"/>
      <c r="X981" s="332"/>
      <c r="Y981" s="332"/>
      <c r="Z981" s="332"/>
    </row>
    <row r="982" spans="17:26" ht="13.2">
      <c r="Q982" s="362"/>
      <c r="R982" s="332"/>
      <c r="S982" s="332"/>
      <c r="T982" s="332"/>
      <c r="U982" s="332"/>
      <c r="V982" s="332"/>
      <c r="W982" s="332"/>
      <c r="X982" s="332"/>
      <c r="Y982" s="332"/>
      <c r="Z982" s="332"/>
    </row>
    <row r="983" spans="17:26" ht="13.2">
      <c r="Q983" s="362"/>
      <c r="R983" s="332"/>
      <c r="S983" s="332"/>
      <c r="T983" s="332"/>
      <c r="U983" s="332"/>
      <c r="V983" s="332"/>
      <c r="W983" s="332"/>
      <c r="X983" s="332"/>
      <c r="Y983" s="332"/>
      <c r="Z983" s="332"/>
    </row>
    <row r="984" spans="17:26" ht="13.2">
      <c r="Q984" s="362"/>
      <c r="R984" s="332"/>
      <c r="S984" s="332"/>
      <c r="T984" s="332"/>
      <c r="U984" s="332"/>
      <c r="V984" s="332"/>
      <c r="W984" s="332"/>
      <c r="X984" s="332"/>
      <c r="Y984" s="332"/>
      <c r="Z984" s="332"/>
    </row>
    <row r="985" spans="17:26" ht="13.2">
      <c r="Q985" s="362"/>
      <c r="R985" s="332"/>
      <c r="S985" s="332"/>
      <c r="T985" s="332"/>
      <c r="U985" s="332"/>
      <c r="V985" s="332"/>
      <c r="W985" s="332"/>
      <c r="X985" s="332"/>
      <c r="Y985" s="332"/>
      <c r="Z985" s="332"/>
    </row>
    <row r="986" spans="17:26" ht="13.2">
      <c r="Q986" s="362"/>
      <c r="R986" s="332"/>
      <c r="S986" s="332"/>
      <c r="T986" s="332"/>
      <c r="U986" s="332"/>
      <c r="V986" s="332"/>
      <c r="W986" s="332"/>
      <c r="X986" s="332"/>
      <c r="Y986" s="332"/>
      <c r="Z986" s="332"/>
    </row>
    <row r="987" spans="17:26" ht="13.2">
      <c r="Q987" s="362"/>
      <c r="R987" s="332"/>
      <c r="S987" s="332"/>
      <c r="T987" s="332"/>
      <c r="U987" s="332"/>
      <c r="V987" s="332"/>
      <c r="W987" s="332"/>
      <c r="X987" s="332"/>
      <c r="Y987" s="332"/>
      <c r="Z987" s="332"/>
    </row>
    <row r="988" spans="17:26" ht="13.2">
      <c r="Q988" s="362"/>
      <c r="R988" s="332"/>
      <c r="S988" s="332"/>
      <c r="T988" s="332"/>
      <c r="U988" s="332"/>
      <c r="V988" s="332"/>
      <c r="W988" s="332"/>
      <c r="X988" s="332"/>
      <c r="Y988" s="332"/>
      <c r="Z988" s="332"/>
    </row>
    <row r="989" spans="17:26" ht="13.2">
      <c r="Q989" s="362"/>
      <c r="R989" s="332"/>
      <c r="S989" s="332"/>
      <c r="T989" s="332"/>
      <c r="U989" s="332"/>
      <c r="V989" s="332"/>
      <c r="W989" s="332"/>
      <c r="X989" s="332"/>
      <c r="Y989" s="332"/>
      <c r="Z989" s="332"/>
    </row>
    <row r="990" spans="17:26" ht="13.2">
      <c r="Q990" s="362"/>
      <c r="R990" s="332"/>
      <c r="S990" s="332"/>
      <c r="T990" s="332"/>
      <c r="U990" s="332"/>
      <c r="V990" s="332"/>
      <c r="W990" s="332"/>
      <c r="X990" s="332"/>
      <c r="Y990" s="332"/>
      <c r="Z990" s="332"/>
    </row>
    <row r="991" spans="17:26" ht="13.2">
      <c r="Q991" s="362"/>
      <c r="R991" s="332"/>
      <c r="S991" s="332"/>
      <c r="T991" s="332"/>
      <c r="U991" s="332"/>
      <c r="V991" s="332"/>
      <c r="W991" s="332"/>
      <c r="X991" s="332"/>
      <c r="Y991" s="332"/>
      <c r="Z991" s="332"/>
    </row>
    <row r="992" spans="17:26" ht="13.2">
      <c r="Q992" s="362"/>
      <c r="R992" s="332"/>
      <c r="S992" s="332"/>
      <c r="T992" s="332"/>
      <c r="U992" s="332"/>
      <c r="V992" s="332"/>
      <c r="W992" s="332"/>
      <c r="X992" s="332"/>
      <c r="Y992" s="332"/>
      <c r="Z992" s="332"/>
    </row>
    <row r="993" spans="17:26" ht="13.2">
      <c r="Q993" s="362"/>
      <c r="R993" s="332"/>
      <c r="S993" s="332"/>
      <c r="T993" s="332"/>
      <c r="U993" s="332"/>
      <c r="V993" s="332"/>
      <c r="W993" s="332"/>
      <c r="X993" s="332"/>
      <c r="Y993" s="332"/>
      <c r="Z993" s="332"/>
    </row>
    <row r="994" spans="17:26" ht="13.2">
      <c r="Q994" s="362"/>
      <c r="R994" s="332"/>
      <c r="S994" s="332"/>
      <c r="T994" s="332"/>
      <c r="U994" s="332"/>
      <c r="V994" s="332"/>
      <c r="W994" s="332"/>
      <c r="X994" s="332"/>
      <c r="Y994" s="332"/>
      <c r="Z994" s="332"/>
    </row>
    <row r="995" spans="17:26" ht="13.2">
      <c r="Q995" s="362"/>
      <c r="R995" s="332"/>
      <c r="S995" s="332"/>
      <c r="T995" s="332"/>
      <c r="U995" s="332"/>
      <c r="V995" s="332"/>
      <c r="W995" s="332"/>
      <c r="X995" s="332"/>
      <c r="Y995" s="332"/>
      <c r="Z995" s="332"/>
    </row>
    <row r="996" spans="17:26" ht="13.2">
      <c r="Q996" s="362"/>
      <c r="R996" s="332"/>
      <c r="S996" s="332"/>
      <c r="T996" s="332"/>
      <c r="U996" s="332"/>
      <c r="V996" s="332"/>
      <c r="W996" s="332"/>
      <c r="X996" s="332"/>
      <c r="Y996" s="332"/>
      <c r="Z996" s="332"/>
    </row>
    <row r="997" spans="17:26" ht="13.2">
      <c r="Q997" s="362"/>
      <c r="R997" s="332"/>
      <c r="S997" s="332"/>
      <c r="T997" s="332"/>
      <c r="U997" s="332"/>
      <c r="V997" s="332"/>
      <c r="W997" s="332"/>
      <c r="X997" s="332"/>
      <c r="Y997" s="332"/>
      <c r="Z997" s="332"/>
    </row>
    <row r="998" spans="17:26" ht="13.2">
      <c r="Q998" s="362"/>
      <c r="R998" s="332"/>
      <c r="S998" s="332"/>
      <c r="T998" s="332"/>
      <c r="U998" s="332"/>
      <c r="V998" s="332"/>
      <c r="W998" s="332"/>
      <c r="X998" s="332"/>
      <c r="Y998" s="332"/>
      <c r="Z998" s="332"/>
    </row>
    <row r="999" spans="17:26" ht="13.2">
      <c r="Q999" s="362"/>
      <c r="R999" s="332"/>
      <c r="S999" s="332"/>
      <c r="T999" s="332"/>
      <c r="U999" s="332"/>
      <c r="V999" s="332"/>
      <c r="W999" s="332"/>
      <c r="X999" s="332"/>
      <c r="Y999" s="332"/>
      <c r="Z999" s="332"/>
    </row>
  </sheetData>
  <mergeCells count="56">
    <mergeCell ref="A47:A49"/>
    <mergeCell ref="B47:B48"/>
    <mergeCell ref="B50:B51"/>
    <mergeCell ref="A36:A40"/>
    <mergeCell ref="A44:A46"/>
    <mergeCell ref="B44:B45"/>
    <mergeCell ref="A27:A28"/>
    <mergeCell ref="A29:A31"/>
    <mergeCell ref="B30:B31"/>
    <mergeCell ref="A32:A35"/>
    <mergeCell ref="B32:B33"/>
    <mergeCell ref="B34:B35"/>
    <mergeCell ref="E9:F9"/>
    <mergeCell ref="G9:H9"/>
    <mergeCell ref="I9:J9"/>
    <mergeCell ref="K9:M9"/>
    <mergeCell ref="N9:O9"/>
    <mergeCell ref="E21:F21"/>
    <mergeCell ref="H21:I21"/>
    <mergeCell ref="B21:C21"/>
    <mergeCell ref="A25:A26"/>
    <mergeCell ref="B25:B26"/>
    <mergeCell ref="C25:C26"/>
    <mergeCell ref="D25:D26"/>
    <mergeCell ref="E25:E26"/>
    <mergeCell ref="F25:G25"/>
    <mergeCell ref="O46:O47"/>
    <mergeCell ref="K34:K35"/>
    <mergeCell ref="K36:K38"/>
    <mergeCell ref="K39:K40"/>
    <mergeCell ref="K42:K43"/>
    <mergeCell ref="L44:L45"/>
    <mergeCell ref="L47:L48"/>
    <mergeCell ref="O33:O34"/>
    <mergeCell ref="O35:O37"/>
    <mergeCell ref="O38:O39"/>
    <mergeCell ref="O40:O41"/>
    <mergeCell ref="L50:L51"/>
    <mergeCell ref="H25:H26"/>
    <mergeCell ref="I25:I26"/>
    <mergeCell ref="J25:J26"/>
    <mergeCell ref="K25:K26"/>
    <mergeCell ref="O29:O30"/>
    <mergeCell ref="K30:K31"/>
    <mergeCell ref="K32:K33"/>
    <mergeCell ref="A42:A43"/>
    <mergeCell ref="B42:B43"/>
    <mergeCell ref="C42:C43"/>
    <mergeCell ref="D42:D43"/>
    <mergeCell ref="E42:E43"/>
    <mergeCell ref="F42:I42"/>
    <mergeCell ref="L42:L43"/>
    <mergeCell ref="O43:O44"/>
    <mergeCell ref="O31:O32"/>
    <mergeCell ref="B36:B38"/>
    <mergeCell ref="B39:B40"/>
  </mergeCells>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L72"/>
  <sheetViews>
    <sheetView workbookViewId="0"/>
  </sheetViews>
  <sheetFormatPr defaultColWidth="12.6640625" defaultRowHeight="15.75" customHeight="1"/>
  <cols>
    <col min="1" max="1" width="24.77734375" customWidth="1"/>
    <col min="2" max="2" width="13.33203125" customWidth="1"/>
    <col min="3" max="4" width="17.21875" customWidth="1"/>
    <col min="5" max="5" width="13.33203125" customWidth="1"/>
    <col min="6" max="7" width="17.21875" customWidth="1"/>
    <col min="8" max="8" width="13.6640625" customWidth="1"/>
    <col min="9" max="10" width="17.21875" customWidth="1"/>
    <col min="11" max="11" width="11.88671875" customWidth="1"/>
    <col min="12" max="12" width="14.44140625" customWidth="1"/>
  </cols>
  <sheetData>
    <row r="1" spans="1:12">
      <c r="A1" s="417" t="s">
        <v>2530</v>
      </c>
      <c r="B1" s="418" t="s">
        <v>2540</v>
      </c>
      <c r="C1" s="418" t="s">
        <v>2541</v>
      </c>
      <c r="D1" s="418" t="s">
        <v>2542</v>
      </c>
      <c r="E1" s="418" t="s">
        <v>6404</v>
      </c>
      <c r="F1" s="418" t="s">
        <v>2498</v>
      </c>
      <c r="G1" s="418" t="s">
        <v>2499</v>
      </c>
      <c r="H1" s="418" t="s">
        <v>2500</v>
      </c>
      <c r="I1" s="418" t="s">
        <v>2501</v>
      </c>
      <c r="J1" s="418" t="s">
        <v>2502</v>
      </c>
      <c r="K1" s="418" t="s">
        <v>2503</v>
      </c>
      <c r="L1" s="418" t="s">
        <v>2544</v>
      </c>
    </row>
    <row r="2" spans="1:12">
      <c r="A2" s="107" t="s">
        <v>2546</v>
      </c>
      <c r="B2" s="108"/>
      <c r="C2" s="108"/>
      <c r="D2" s="108"/>
      <c r="E2" s="108">
        <v>10</v>
      </c>
      <c r="F2" s="108"/>
      <c r="G2" s="108">
        <v>10</v>
      </c>
      <c r="H2" s="108"/>
      <c r="I2" s="108">
        <v>15</v>
      </c>
      <c r="J2" s="108">
        <v>10</v>
      </c>
      <c r="K2" s="108">
        <v>15</v>
      </c>
      <c r="L2" s="108"/>
    </row>
    <row r="3" spans="1:12">
      <c r="A3" s="107" t="s">
        <v>2555</v>
      </c>
      <c r="B3" s="108">
        <v>6</v>
      </c>
      <c r="C3" s="108"/>
      <c r="D3" s="108">
        <v>6</v>
      </c>
      <c r="E3" s="108">
        <v>20</v>
      </c>
      <c r="F3" s="108">
        <v>10</v>
      </c>
      <c r="G3" s="108">
        <v>20</v>
      </c>
      <c r="H3" s="108">
        <v>40</v>
      </c>
      <c r="I3" s="108">
        <v>20</v>
      </c>
      <c r="J3" s="108">
        <v>50</v>
      </c>
      <c r="K3" s="108">
        <v>50</v>
      </c>
      <c r="L3" s="108"/>
    </row>
    <row r="4" spans="1:12">
      <c r="A4" s="107" t="s">
        <v>2563</v>
      </c>
      <c r="B4" s="108"/>
      <c r="C4" s="108"/>
      <c r="D4" s="108"/>
      <c r="E4" s="108"/>
      <c r="F4" s="108"/>
      <c r="G4" s="108"/>
      <c r="H4" s="108"/>
      <c r="I4" s="108"/>
      <c r="J4" s="108"/>
      <c r="K4" s="108"/>
      <c r="L4" s="108"/>
    </row>
    <row r="5" spans="1:12">
      <c r="A5" s="107" t="s">
        <v>2564</v>
      </c>
      <c r="B5" s="108"/>
      <c r="C5" s="108"/>
      <c r="D5" s="108"/>
      <c r="E5" s="108">
        <v>6</v>
      </c>
      <c r="F5" s="108"/>
      <c r="G5" s="108">
        <v>6</v>
      </c>
      <c r="H5" s="108">
        <v>6</v>
      </c>
      <c r="I5" s="108">
        <v>6</v>
      </c>
      <c r="J5" s="108"/>
      <c r="K5" s="108">
        <v>6</v>
      </c>
      <c r="L5" s="108"/>
    </row>
    <row r="6" spans="1:12">
      <c r="A6" s="107" t="s">
        <v>2566</v>
      </c>
      <c r="B6" s="108">
        <v>4</v>
      </c>
      <c r="C6" s="108">
        <v>4</v>
      </c>
      <c r="D6" s="108">
        <v>4</v>
      </c>
      <c r="E6" s="108">
        <v>2</v>
      </c>
      <c r="F6" s="108">
        <v>4</v>
      </c>
      <c r="G6" s="108">
        <v>5</v>
      </c>
      <c r="H6" s="108">
        <v>10</v>
      </c>
      <c r="I6" s="108">
        <v>5</v>
      </c>
      <c r="J6" s="108"/>
      <c r="K6" s="108">
        <v>10</v>
      </c>
      <c r="L6" s="108"/>
    </row>
    <row r="7" spans="1:12">
      <c r="A7" s="107" t="s">
        <v>2569</v>
      </c>
      <c r="B7" s="108">
        <v>2</v>
      </c>
      <c r="C7" s="108">
        <v>4</v>
      </c>
      <c r="D7" s="108"/>
      <c r="E7" s="108">
        <v>8</v>
      </c>
      <c r="F7" s="108"/>
      <c r="G7" s="108">
        <v>10</v>
      </c>
      <c r="H7" s="108">
        <v>6</v>
      </c>
      <c r="I7" s="108">
        <v>14</v>
      </c>
      <c r="J7" s="108">
        <v>4</v>
      </c>
      <c r="K7" s="108">
        <v>6</v>
      </c>
      <c r="L7" s="108"/>
    </row>
    <row r="8" spans="1:12">
      <c r="A8" s="107" t="s">
        <v>2576</v>
      </c>
      <c r="B8" s="108">
        <v>14</v>
      </c>
      <c r="C8" s="108">
        <v>22</v>
      </c>
      <c r="D8" s="108">
        <v>20</v>
      </c>
      <c r="E8" s="108">
        <v>46</v>
      </c>
      <c r="F8" s="108">
        <v>22</v>
      </c>
      <c r="G8" s="108">
        <v>46</v>
      </c>
      <c r="H8" s="108">
        <v>28</v>
      </c>
      <c r="I8" s="108">
        <v>71</v>
      </c>
      <c r="J8" s="108">
        <v>20</v>
      </c>
      <c r="K8" s="108">
        <v>38</v>
      </c>
      <c r="L8" s="108">
        <v>12</v>
      </c>
    </row>
    <row r="9" spans="1:12">
      <c r="A9" s="105" t="s">
        <v>1708</v>
      </c>
      <c r="B9" s="106">
        <v>26</v>
      </c>
      <c r="C9" s="106">
        <v>30</v>
      </c>
      <c r="D9" s="106">
        <v>30</v>
      </c>
      <c r="E9" s="106">
        <v>92</v>
      </c>
      <c r="F9" s="106">
        <v>36</v>
      </c>
      <c r="G9" s="106">
        <v>97</v>
      </c>
      <c r="H9" s="106">
        <v>90</v>
      </c>
      <c r="I9" s="106">
        <v>137</v>
      </c>
      <c r="J9" s="106">
        <v>74</v>
      </c>
      <c r="K9" s="106">
        <v>115</v>
      </c>
      <c r="L9" s="106">
        <v>12</v>
      </c>
    </row>
    <row r="10" spans="1:12">
      <c r="A10" s="417" t="s">
        <v>2530</v>
      </c>
      <c r="B10" s="418" t="s">
        <v>2505</v>
      </c>
      <c r="C10" s="418" t="s">
        <v>2506</v>
      </c>
      <c r="D10" s="418" t="s">
        <v>2507</v>
      </c>
      <c r="E10" s="418" t="s">
        <v>2508</v>
      </c>
      <c r="F10" s="418" t="s">
        <v>2509</v>
      </c>
      <c r="G10" s="418" t="s">
        <v>2510</v>
      </c>
      <c r="H10" s="418" t="s">
        <v>2511</v>
      </c>
      <c r="I10" s="418" t="s">
        <v>2512</v>
      </c>
      <c r="J10" s="418" t="s">
        <v>2513</v>
      </c>
      <c r="K10" s="107"/>
      <c r="L10" s="107"/>
    </row>
    <row r="11" spans="1:12">
      <c r="A11" s="107" t="s">
        <v>2546</v>
      </c>
      <c r="B11" s="108">
        <v>6</v>
      </c>
      <c r="C11" s="108">
        <v>50</v>
      </c>
      <c r="D11" s="108">
        <v>80</v>
      </c>
      <c r="E11" s="108">
        <v>10</v>
      </c>
      <c r="F11" s="108"/>
      <c r="G11" s="108">
        <v>80</v>
      </c>
      <c r="H11" s="108"/>
      <c r="I11" s="108">
        <v>50</v>
      </c>
      <c r="J11" s="108">
        <v>40</v>
      </c>
      <c r="K11" s="107"/>
      <c r="L11" s="107"/>
    </row>
    <row r="12" spans="1:12">
      <c r="A12" s="107" t="s">
        <v>2555</v>
      </c>
      <c r="B12" s="108">
        <v>0</v>
      </c>
      <c r="C12" s="108">
        <v>150</v>
      </c>
      <c r="D12" s="108">
        <v>120</v>
      </c>
      <c r="E12" s="108">
        <v>15</v>
      </c>
      <c r="F12" s="108">
        <v>80</v>
      </c>
      <c r="G12" s="108">
        <v>120</v>
      </c>
      <c r="H12" s="108">
        <v>0</v>
      </c>
      <c r="I12" s="108">
        <v>130</v>
      </c>
      <c r="J12" s="108">
        <v>80</v>
      </c>
      <c r="K12" s="107"/>
      <c r="L12" s="107"/>
    </row>
    <row r="13" spans="1:12">
      <c r="A13" s="107" t="s">
        <v>2563</v>
      </c>
      <c r="B13" s="108"/>
      <c r="C13" s="108"/>
      <c r="D13" s="108">
        <v>40</v>
      </c>
      <c r="E13" s="108"/>
      <c r="F13" s="108"/>
      <c r="G13" s="108">
        <v>40</v>
      </c>
      <c r="H13" s="108"/>
      <c r="I13" s="108"/>
      <c r="J13" s="108">
        <v>20</v>
      </c>
      <c r="K13" s="107"/>
      <c r="L13" s="107"/>
    </row>
    <row r="14" spans="1:12">
      <c r="A14" s="107" t="s">
        <v>2564</v>
      </c>
      <c r="B14" s="108">
        <v>0</v>
      </c>
      <c r="C14" s="108">
        <v>6</v>
      </c>
      <c r="D14" s="108">
        <v>6</v>
      </c>
      <c r="E14" s="108"/>
      <c r="F14" s="108">
        <v>6</v>
      </c>
      <c r="G14" s="108">
        <v>6</v>
      </c>
      <c r="H14" s="108">
        <v>0</v>
      </c>
      <c r="I14" s="108">
        <v>6</v>
      </c>
      <c r="J14" s="108">
        <v>6</v>
      </c>
      <c r="K14" s="107"/>
      <c r="L14" s="107"/>
    </row>
    <row r="15" spans="1:12">
      <c r="A15" s="107" t="s">
        <v>2566</v>
      </c>
      <c r="B15" s="108">
        <v>10</v>
      </c>
      <c r="C15" s="108"/>
      <c r="D15" s="108">
        <v>10</v>
      </c>
      <c r="E15" s="108">
        <v>10</v>
      </c>
      <c r="F15" s="108"/>
      <c r="G15" s="108">
        <v>10</v>
      </c>
      <c r="H15" s="108">
        <v>10</v>
      </c>
      <c r="I15" s="108"/>
      <c r="J15" s="108">
        <v>10</v>
      </c>
      <c r="K15" s="107"/>
      <c r="L15" s="107"/>
    </row>
    <row r="16" spans="1:12">
      <c r="A16" s="107" t="s">
        <v>2569</v>
      </c>
      <c r="B16" s="108">
        <v>6</v>
      </c>
      <c r="C16" s="108"/>
      <c r="D16" s="108"/>
      <c r="E16" s="108">
        <v>4</v>
      </c>
      <c r="F16" s="108"/>
      <c r="G16" s="108">
        <v>6</v>
      </c>
      <c r="H16" s="108"/>
      <c r="I16" s="108">
        <v>6</v>
      </c>
      <c r="J16" s="108">
        <v>4</v>
      </c>
      <c r="K16" s="107"/>
      <c r="L16" s="107"/>
    </row>
    <row r="17" spans="1:12">
      <c r="A17" s="107" t="s">
        <v>2576</v>
      </c>
      <c r="B17" s="108">
        <v>15</v>
      </c>
      <c r="C17" s="108">
        <v>36</v>
      </c>
      <c r="D17" s="108">
        <v>36</v>
      </c>
      <c r="E17" s="108">
        <v>12</v>
      </c>
      <c r="F17" s="108">
        <v>34</v>
      </c>
      <c r="G17" s="108">
        <v>38</v>
      </c>
      <c r="H17" s="108">
        <v>12</v>
      </c>
      <c r="I17" s="108">
        <v>34</v>
      </c>
      <c r="J17" s="108">
        <v>30</v>
      </c>
      <c r="K17" s="107"/>
      <c r="L17" s="107"/>
    </row>
    <row r="18" spans="1:12">
      <c r="A18" s="105" t="s">
        <v>1708</v>
      </c>
      <c r="B18" s="106">
        <v>37</v>
      </c>
      <c r="C18" s="106">
        <v>242</v>
      </c>
      <c r="D18" s="106">
        <v>292</v>
      </c>
      <c r="E18" s="106">
        <v>51</v>
      </c>
      <c r="F18" s="106">
        <v>120</v>
      </c>
      <c r="G18" s="106">
        <v>300</v>
      </c>
      <c r="H18" s="106">
        <v>22</v>
      </c>
      <c r="I18" s="106">
        <v>246</v>
      </c>
      <c r="J18" s="106">
        <v>190</v>
      </c>
      <c r="K18" s="107"/>
      <c r="L18" s="107"/>
    </row>
    <row r="23" spans="1:12">
      <c r="A23" s="100" t="s">
        <v>2486</v>
      </c>
      <c r="B23" s="101" t="s">
        <v>2487</v>
      </c>
      <c r="C23" s="101" t="s">
        <v>2488</v>
      </c>
      <c r="D23" s="101" t="s">
        <v>2489</v>
      </c>
    </row>
    <row r="24" spans="1:12">
      <c r="A24" s="102" t="s">
        <v>117</v>
      </c>
      <c r="B24" s="103">
        <v>293</v>
      </c>
      <c r="C24" s="103">
        <v>259</v>
      </c>
      <c r="D24" s="104">
        <v>34</v>
      </c>
    </row>
    <row r="25" spans="1:12">
      <c r="A25" s="102" t="s">
        <v>355</v>
      </c>
      <c r="B25" s="103">
        <v>336</v>
      </c>
      <c r="C25" s="103">
        <v>312</v>
      </c>
      <c r="D25" s="104">
        <v>24</v>
      </c>
    </row>
    <row r="26" spans="1:12">
      <c r="A26" s="102" t="s">
        <v>409</v>
      </c>
      <c r="B26" s="103">
        <v>334</v>
      </c>
      <c r="C26" s="103">
        <v>171</v>
      </c>
      <c r="D26" s="104">
        <v>163</v>
      </c>
    </row>
    <row r="27" spans="1:12">
      <c r="A27" s="102" t="s">
        <v>537</v>
      </c>
      <c r="B27" s="103">
        <v>307</v>
      </c>
      <c r="C27" s="103">
        <v>320</v>
      </c>
      <c r="D27" s="104">
        <v>-13</v>
      </c>
    </row>
    <row r="28" spans="1:12">
      <c r="A28" s="102" t="s">
        <v>27</v>
      </c>
      <c r="B28" s="103">
        <v>303</v>
      </c>
      <c r="C28" s="103">
        <v>268</v>
      </c>
      <c r="D28" s="104">
        <v>35</v>
      </c>
    </row>
    <row r="29" spans="1:12">
      <c r="A29" s="102" t="s">
        <v>242</v>
      </c>
      <c r="B29" s="103">
        <v>228</v>
      </c>
      <c r="C29" s="103">
        <v>190</v>
      </c>
      <c r="D29" s="104">
        <v>38</v>
      </c>
    </row>
    <row r="46" spans="1:5">
      <c r="A46" s="100" t="s">
        <v>2486</v>
      </c>
      <c r="B46" s="100" t="s">
        <v>28</v>
      </c>
      <c r="C46" s="100" t="s">
        <v>124</v>
      </c>
      <c r="D46" s="100" t="s">
        <v>56</v>
      </c>
      <c r="E46" s="100" t="s">
        <v>1708</v>
      </c>
    </row>
    <row r="47" spans="1:5">
      <c r="A47" s="111" t="s">
        <v>117</v>
      </c>
      <c r="B47" s="108">
        <v>138</v>
      </c>
      <c r="C47" s="108">
        <v>62</v>
      </c>
      <c r="D47" s="108">
        <v>93</v>
      </c>
      <c r="E47" s="110">
        <v>293</v>
      </c>
    </row>
    <row r="48" spans="1:5">
      <c r="A48" s="111" t="s">
        <v>355</v>
      </c>
      <c r="B48" s="108">
        <v>152</v>
      </c>
      <c r="C48" s="108">
        <v>99</v>
      </c>
      <c r="D48" s="108">
        <v>85</v>
      </c>
      <c r="E48" s="110">
        <v>336</v>
      </c>
    </row>
    <row r="49" spans="1:5">
      <c r="A49" s="111" t="s">
        <v>409</v>
      </c>
      <c r="B49" s="108">
        <v>150</v>
      </c>
      <c r="C49" s="108">
        <v>90</v>
      </c>
      <c r="D49" s="108">
        <v>94</v>
      </c>
      <c r="E49" s="110">
        <v>334</v>
      </c>
    </row>
    <row r="50" spans="1:5">
      <c r="A50" s="111" t="s">
        <v>537</v>
      </c>
      <c r="B50" s="108">
        <v>141</v>
      </c>
      <c r="C50" s="108">
        <v>88</v>
      </c>
      <c r="D50" s="108">
        <v>78</v>
      </c>
      <c r="E50" s="110">
        <v>307</v>
      </c>
    </row>
    <row r="51" spans="1:5">
      <c r="A51" s="111" t="s">
        <v>27</v>
      </c>
      <c r="B51" s="108">
        <v>140</v>
      </c>
      <c r="C51" s="108">
        <v>84</v>
      </c>
      <c r="D51" s="108">
        <v>79</v>
      </c>
      <c r="E51" s="110">
        <v>303</v>
      </c>
    </row>
    <row r="52" spans="1:5">
      <c r="A52" s="111" t="s">
        <v>242</v>
      </c>
      <c r="B52" s="108">
        <v>111</v>
      </c>
      <c r="C52" s="108">
        <v>74</v>
      </c>
      <c r="D52" s="108">
        <v>43</v>
      </c>
      <c r="E52" s="110">
        <v>228</v>
      </c>
    </row>
    <row r="66" spans="1:5">
      <c r="A66" s="100" t="s">
        <v>2486</v>
      </c>
      <c r="B66" s="100" t="s">
        <v>2523</v>
      </c>
      <c r="C66" s="100" t="s">
        <v>2524</v>
      </c>
      <c r="D66" s="100" t="s">
        <v>2525</v>
      </c>
      <c r="E66" s="100" t="s">
        <v>1708</v>
      </c>
    </row>
    <row r="67" spans="1:5">
      <c r="A67" s="111" t="s">
        <v>117</v>
      </c>
      <c r="B67" s="108">
        <v>88</v>
      </c>
      <c r="C67" s="108">
        <v>94</v>
      </c>
      <c r="D67" s="108">
        <v>25</v>
      </c>
      <c r="E67" s="110">
        <v>207</v>
      </c>
    </row>
    <row r="68" spans="1:5">
      <c r="A68" s="111" t="s">
        <v>355</v>
      </c>
      <c r="B68" s="108">
        <v>89</v>
      </c>
      <c r="C68" s="108">
        <v>105</v>
      </c>
      <c r="D68" s="108">
        <v>38</v>
      </c>
      <c r="E68" s="110">
        <v>232</v>
      </c>
    </row>
    <row r="69" spans="1:5">
      <c r="A69" s="111" t="s">
        <v>409</v>
      </c>
      <c r="B69" s="108">
        <v>88</v>
      </c>
      <c r="C69" s="108">
        <v>110</v>
      </c>
      <c r="D69" s="108">
        <v>52</v>
      </c>
      <c r="E69" s="110">
        <v>250</v>
      </c>
    </row>
    <row r="70" spans="1:5">
      <c r="A70" s="111" t="s">
        <v>537</v>
      </c>
      <c r="B70" s="108">
        <v>72</v>
      </c>
      <c r="C70" s="108">
        <v>106</v>
      </c>
      <c r="D70" s="108">
        <v>58</v>
      </c>
      <c r="E70" s="110">
        <v>236</v>
      </c>
    </row>
    <row r="71" spans="1:5">
      <c r="A71" s="111" t="s">
        <v>27</v>
      </c>
      <c r="B71" s="108">
        <v>79</v>
      </c>
      <c r="C71" s="108">
        <v>103</v>
      </c>
      <c r="D71" s="108">
        <v>50</v>
      </c>
      <c r="E71" s="110">
        <v>232</v>
      </c>
    </row>
    <row r="72" spans="1:5">
      <c r="A72" s="111" t="s">
        <v>242</v>
      </c>
      <c r="B72" s="108">
        <v>56</v>
      </c>
      <c r="C72" s="108">
        <v>96</v>
      </c>
      <c r="D72" s="108">
        <v>39</v>
      </c>
      <c r="E72" s="110">
        <v>191</v>
      </c>
    </row>
  </sheetData>
  <conditionalFormatting sqref="D24:D29">
    <cfRule type="cellIs" dxfId="1" priority="1" operator="greaterThanOrEqual">
      <formula>0</formula>
    </cfRule>
    <cfRule type="cellIs" dxfId="0" priority="2" operator="lessThan">
      <formula>0</formula>
    </cfRule>
  </conditionalFormatting>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F191"/>
  <sheetViews>
    <sheetView topLeftCell="A179" workbookViewId="0">
      <selection activeCell="C131" sqref="C131"/>
    </sheetView>
  </sheetViews>
  <sheetFormatPr defaultColWidth="12.6640625" defaultRowHeight="15.75" customHeight="1"/>
  <cols>
    <col min="1" max="1" width="19.33203125" customWidth="1"/>
    <col min="3" max="3" width="15.77734375" bestFit="1" customWidth="1"/>
    <col min="4" max="4" width="25.21875" customWidth="1"/>
    <col min="5" max="6" width="20.88671875" customWidth="1"/>
  </cols>
  <sheetData>
    <row r="1" spans="1:6" ht="15.75" customHeight="1">
      <c r="A1" s="419" t="s">
        <v>2763</v>
      </c>
      <c r="B1" s="419" t="s">
        <v>2764</v>
      </c>
      <c r="C1" s="420" t="s">
        <v>2765</v>
      </c>
      <c r="D1" s="421" t="s">
        <v>2766</v>
      </c>
      <c r="E1" s="422" t="s">
        <v>1709</v>
      </c>
      <c r="F1" s="422"/>
    </row>
    <row r="2" spans="1:6" ht="15.75" customHeight="1">
      <c r="A2" s="423" t="s">
        <v>2767</v>
      </c>
      <c r="B2" s="424" t="s">
        <v>2768</v>
      </c>
      <c r="C2" s="425">
        <v>8608011816</v>
      </c>
      <c r="D2" s="426" t="s">
        <v>1120</v>
      </c>
      <c r="E2" s="426" t="s">
        <v>1732</v>
      </c>
      <c r="F2" s="426"/>
    </row>
    <row r="3" spans="1:6" ht="15.75" customHeight="1">
      <c r="A3" s="423" t="s">
        <v>446</v>
      </c>
      <c r="B3" s="424" t="s">
        <v>2768</v>
      </c>
      <c r="C3" s="423">
        <v>3098241867</v>
      </c>
      <c r="D3" s="424" t="s">
        <v>442</v>
      </c>
      <c r="E3" s="426" t="s">
        <v>1732</v>
      </c>
      <c r="F3" s="426"/>
    </row>
    <row r="4" spans="1:6" ht="15.75" customHeight="1">
      <c r="A4" s="423" t="s">
        <v>2772</v>
      </c>
      <c r="B4" s="424" t="s">
        <v>2768</v>
      </c>
      <c r="C4" s="423">
        <v>2246882780</v>
      </c>
      <c r="D4" s="424" t="s">
        <v>900</v>
      </c>
      <c r="E4" s="426" t="s">
        <v>1732</v>
      </c>
      <c r="F4" s="426"/>
    </row>
    <row r="5" spans="1:6" ht="15.75" customHeight="1">
      <c r="A5" s="423" t="s">
        <v>2782</v>
      </c>
      <c r="B5" s="424" t="s">
        <v>2768</v>
      </c>
      <c r="C5" s="425">
        <v>7327893231</v>
      </c>
      <c r="D5" s="426" t="s">
        <v>1180</v>
      </c>
      <c r="E5" s="426" t="s">
        <v>1732</v>
      </c>
      <c r="F5" s="426"/>
    </row>
    <row r="6" spans="1:6" ht="15.75" customHeight="1">
      <c r="A6" s="423" t="s">
        <v>2784</v>
      </c>
      <c r="B6" s="424" t="s">
        <v>2768</v>
      </c>
      <c r="C6" s="423">
        <v>2243240128</v>
      </c>
      <c r="D6" s="424" t="s">
        <v>195</v>
      </c>
      <c r="E6" s="426" t="s">
        <v>1732</v>
      </c>
      <c r="F6" s="426"/>
    </row>
    <row r="7" spans="1:6" ht="15.75" customHeight="1">
      <c r="A7" s="423" t="s">
        <v>2785</v>
      </c>
      <c r="B7" s="424" t="s">
        <v>2768</v>
      </c>
      <c r="C7" s="426">
        <v>8475321925</v>
      </c>
      <c r="D7" s="424" t="s">
        <v>6405</v>
      </c>
      <c r="E7" s="426" t="s">
        <v>1732</v>
      </c>
      <c r="F7" s="426"/>
    </row>
    <row r="8" spans="1:6" ht="15.75" customHeight="1">
      <c r="A8" s="427" t="s">
        <v>2789</v>
      </c>
      <c r="B8" s="428" t="s">
        <v>2768</v>
      </c>
      <c r="C8" s="427">
        <v>2244349762</v>
      </c>
      <c r="D8" s="428" t="s">
        <v>916</v>
      </c>
      <c r="E8" s="429" t="s">
        <v>1763</v>
      </c>
      <c r="F8" s="429"/>
    </row>
    <row r="9" spans="1:6" ht="15.75" customHeight="1">
      <c r="A9" s="423" t="s">
        <v>6406</v>
      </c>
      <c r="B9" s="424" t="s">
        <v>2768</v>
      </c>
      <c r="C9" s="423">
        <v>5129879803</v>
      </c>
      <c r="D9" s="424" t="s">
        <v>550</v>
      </c>
      <c r="E9" s="426" t="s">
        <v>1732</v>
      </c>
      <c r="F9" s="426"/>
    </row>
    <row r="10" spans="1:6" ht="15.75" customHeight="1">
      <c r="A10" s="423" t="s">
        <v>736</v>
      </c>
      <c r="B10" s="424" t="s">
        <v>2768</v>
      </c>
      <c r="C10" s="423">
        <v>6466513246</v>
      </c>
      <c r="D10" s="424" t="s">
        <v>733</v>
      </c>
      <c r="E10" s="426" t="s">
        <v>1732</v>
      </c>
      <c r="F10" s="426"/>
    </row>
    <row r="11" spans="1:6" ht="15.75" customHeight="1">
      <c r="A11" s="430" t="s">
        <v>2793</v>
      </c>
      <c r="B11" s="430" t="s">
        <v>2768</v>
      </c>
      <c r="C11" s="431">
        <v>8478409730</v>
      </c>
      <c r="D11" s="432" t="s">
        <v>877</v>
      </c>
      <c r="E11" s="426" t="s">
        <v>1732</v>
      </c>
      <c r="F11" s="426"/>
    </row>
    <row r="12" spans="1:6" ht="15.75" customHeight="1">
      <c r="A12" s="423" t="s">
        <v>2794</v>
      </c>
      <c r="B12" s="424" t="s">
        <v>2768</v>
      </c>
      <c r="C12" s="423">
        <v>3129339730</v>
      </c>
      <c r="D12" s="424" t="s">
        <v>906</v>
      </c>
      <c r="E12" s="426" t="s">
        <v>1732</v>
      </c>
      <c r="F12" s="426"/>
    </row>
    <row r="13" spans="1:6" ht="15.75" customHeight="1">
      <c r="A13" s="430" t="s">
        <v>2795</v>
      </c>
      <c r="B13" s="430" t="s">
        <v>2768</v>
      </c>
      <c r="C13" s="431">
        <v>13129339730</v>
      </c>
      <c r="D13" s="432" t="s">
        <v>906</v>
      </c>
      <c r="E13" s="426" t="s">
        <v>1732</v>
      </c>
      <c r="F13" s="426"/>
    </row>
    <row r="14" spans="1:6" ht="15.75" customHeight="1">
      <c r="A14" s="423" t="s">
        <v>2800</v>
      </c>
      <c r="B14" s="424" t="s">
        <v>2768</v>
      </c>
      <c r="C14" s="425">
        <v>8474431318</v>
      </c>
      <c r="D14" s="426" t="s">
        <v>1183</v>
      </c>
      <c r="E14" s="426" t="s">
        <v>1732</v>
      </c>
      <c r="F14" s="426"/>
    </row>
    <row r="15" spans="1:6" ht="15.75" customHeight="1">
      <c r="A15" s="433" t="s">
        <v>296</v>
      </c>
      <c r="B15" s="434" t="s">
        <v>2768</v>
      </c>
      <c r="C15" s="433">
        <v>6304149623</v>
      </c>
      <c r="D15" s="434" t="s">
        <v>293</v>
      </c>
      <c r="E15" s="435" t="s">
        <v>1741</v>
      </c>
      <c r="F15" s="435"/>
    </row>
    <row r="16" spans="1:6" ht="15.75" customHeight="1">
      <c r="A16" s="423" t="s">
        <v>2805</v>
      </c>
      <c r="B16" s="424" t="s">
        <v>2768</v>
      </c>
      <c r="C16" s="423">
        <v>7732309360</v>
      </c>
      <c r="D16" s="424" t="s">
        <v>887</v>
      </c>
      <c r="E16" s="426" t="s">
        <v>1732</v>
      </c>
      <c r="F16" s="426"/>
    </row>
    <row r="17" spans="1:6" ht="15.75" customHeight="1">
      <c r="A17" s="433" t="s">
        <v>2806</v>
      </c>
      <c r="B17" s="434" t="s">
        <v>2768</v>
      </c>
      <c r="C17" s="433">
        <v>2172208766</v>
      </c>
      <c r="D17" s="434" t="s">
        <v>883</v>
      </c>
      <c r="E17" s="435" t="s">
        <v>1741</v>
      </c>
      <c r="F17" s="435"/>
    </row>
    <row r="18" spans="1:6" ht="15.75" customHeight="1">
      <c r="A18" s="430" t="s">
        <v>2806</v>
      </c>
      <c r="B18" s="430" t="s">
        <v>2768</v>
      </c>
      <c r="C18" s="431">
        <v>2172208765</v>
      </c>
      <c r="D18" s="432" t="s">
        <v>2807</v>
      </c>
      <c r="E18" s="426" t="s">
        <v>1732</v>
      </c>
      <c r="F18" s="426"/>
    </row>
    <row r="19" spans="1:6" ht="15.75" customHeight="1">
      <c r="A19" s="423" t="s">
        <v>6407</v>
      </c>
      <c r="B19" s="424" t="s">
        <v>2768</v>
      </c>
      <c r="C19" s="423">
        <v>9259635824</v>
      </c>
      <c r="D19" s="424" t="s">
        <v>599</v>
      </c>
      <c r="E19" s="426" t="s">
        <v>1732</v>
      </c>
      <c r="F19" s="426"/>
    </row>
    <row r="20" spans="1:6" ht="15.75" customHeight="1">
      <c r="A20" s="436" t="s">
        <v>2811</v>
      </c>
      <c r="B20" s="436" t="s">
        <v>2768</v>
      </c>
      <c r="C20" s="437"/>
      <c r="D20" s="438" t="s">
        <v>1570</v>
      </c>
      <c r="E20" s="439" t="s">
        <v>1746</v>
      </c>
      <c r="F20" s="439"/>
    </row>
    <row r="21" spans="1:6" ht="15.75" customHeight="1">
      <c r="A21" s="436" t="s">
        <v>2812</v>
      </c>
      <c r="B21" s="436" t="s">
        <v>2768</v>
      </c>
      <c r="C21" s="437"/>
      <c r="D21" s="438" t="s">
        <v>1570</v>
      </c>
      <c r="E21" s="439" t="s">
        <v>1746</v>
      </c>
      <c r="F21" s="439"/>
    </row>
    <row r="22" spans="1:6" ht="15.75" customHeight="1">
      <c r="A22" s="423" t="s">
        <v>6408</v>
      </c>
      <c r="B22" s="424" t="s">
        <v>2768</v>
      </c>
      <c r="C22" s="423">
        <v>6503924697</v>
      </c>
      <c r="D22" s="424" t="s">
        <v>105</v>
      </c>
      <c r="E22" s="426" t="s">
        <v>1732</v>
      </c>
      <c r="F22" s="426"/>
    </row>
    <row r="23" spans="1:6" ht="15.75" customHeight="1">
      <c r="A23" s="423" t="s">
        <v>2817</v>
      </c>
      <c r="B23" s="424" t="s">
        <v>2768</v>
      </c>
      <c r="C23" s="426">
        <v>2242970223</v>
      </c>
      <c r="D23" s="424" t="s">
        <v>6405</v>
      </c>
      <c r="E23" s="426" t="s">
        <v>1732</v>
      </c>
      <c r="F23" s="426"/>
    </row>
    <row r="24" spans="1:6" ht="15.75" customHeight="1">
      <c r="A24" s="440" t="s">
        <v>2825</v>
      </c>
      <c r="B24" s="441" t="s">
        <v>2768</v>
      </c>
      <c r="C24" s="442">
        <v>3102274105</v>
      </c>
      <c r="D24" s="443" t="s">
        <v>1178</v>
      </c>
      <c r="E24" s="443" t="s">
        <v>1728</v>
      </c>
      <c r="F24" s="443"/>
    </row>
    <row r="25" spans="1:6" ht="15.75" customHeight="1">
      <c r="A25" s="433" t="s">
        <v>2830</v>
      </c>
      <c r="B25" s="434" t="s">
        <v>2768</v>
      </c>
      <c r="C25" s="433">
        <v>4142421065</v>
      </c>
      <c r="D25" s="434" t="s">
        <v>297</v>
      </c>
      <c r="E25" s="435" t="s">
        <v>1741</v>
      </c>
      <c r="F25" s="435"/>
    </row>
    <row r="26" spans="1:6" ht="15.75" customHeight="1">
      <c r="A26" s="430" t="s">
        <v>2832</v>
      </c>
      <c r="B26" s="430" t="s">
        <v>2768</v>
      </c>
      <c r="C26" s="431">
        <v>8478409730</v>
      </c>
      <c r="D26" s="432" t="s">
        <v>877</v>
      </c>
      <c r="E26" s="426" t="s">
        <v>1732</v>
      </c>
      <c r="F26" s="426"/>
    </row>
    <row r="27" spans="1:6" ht="15.75" customHeight="1">
      <c r="A27" s="423" t="s">
        <v>2839</v>
      </c>
      <c r="B27" s="424" t="s">
        <v>2768</v>
      </c>
      <c r="C27" s="426">
        <v>8478509716</v>
      </c>
      <c r="D27" s="424" t="s">
        <v>6405</v>
      </c>
      <c r="E27" s="426" t="s">
        <v>1732</v>
      </c>
      <c r="F27" s="426"/>
    </row>
    <row r="28" spans="1:6" ht="14.4">
      <c r="A28" s="444" t="s">
        <v>277</v>
      </c>
      <c r="B28" s="445" t="s">
        <v>2768</v>
      </c>
      <c r="C28" s="444">
        <v>2242543575</v>
      </c>
      <c r="D28" s="445" t="s">
        <v>274</v>
      </c>
      <c r="E28" s="446" t="s">
        <v>1757</v>
      </c>
      <c r="F28" s="446"/>
    </row>
    <row r="29" spans="1:6" ht="14.4">
      <c r="A29" s="433" t="s">
        <v>2848</v>
      </c>
      <c r="B29" s="434" t="s">
        <v>2768</v>
      </c>
      <c r="C29" s="433">
        <v>8472264743</v>
      </c>
      <c r="D29" s="434" t="s">
        <v>421</v>
      </c>
      <c r="E29" s="435" t="s">
        <v>1741</v>
      </c>
      <c r="F29" s="435"/>
    </row>
    <row r="30" spans="1:6" ht="14.4">
      <c r="A30" s="423" t="s">
        <v>6409</v>
      </c>
      <c r="B30" s="424" t="s">
        <v>2768</v>
      </c>
      <c r="C30" s="423">
        <v>6306607285</v>
      </c>
      <c r="D30" s="424" t="s">
        <v>425</v>
      </c>
      <c r="E30" s="426" t="s">
        <v>1732</v>
      </c>
      <c r="F30" s="426"/>
    </row>
    <row r="31" spans="1:6" ht="14.4">
      <c r="A31" s="423" t="s">
        <v>6410</v>
      </c>
      <c r="B31" s="424" t="s">
        <v>2768</v>
      </c>
      <c r="C31" s="423">
        <v>9722616160</v>
      </c>
      <c r="D31" s="424" t="s">
        <v>390</v>
      </c>
      <c r="E31" s="426" t="s">
        <v>1732</v>
      </c>
      <c r="F31" s="426"/>
    </row>
    <row r="32" spans="1:6" ht="14.4">
      <c r="A32" s="447" t="s">
        <v>2854</v>
      </c>
      <c r="B32" s="448" t="s">
        <v>2768</v>
      </c>
      <c r="C32" s="439"/>
      <c r="D32" s="438" t="s">
        <v>1570</v>
      </c>
      <c r="E32" s="439" t="s">
        <v>1746</v>
      </c>
      <c r="F32" s="439"/>
    </row>
    <row r="33" spans="1:6" ht="14.4">
      <c r="A33" s="449" t="s">
        <v>2856</v>
      </c>
      <c r="B33" s="449" t="s">
        <v>2768</v>
      </c>
      <c r="C33" s="450">
        <v>3232469694</v>
      </c>
      <c r="D33" s="451" t="s">
        <v>2300</v>
      </c>
      <c r="E33" s="446" t="s">
        <v>1757</v>
      </c>
      <c r="F33" s="446"/>
    </row>
    <row r="34" spans="1:6" ht="14.4">
      <c r="A34" s="423" t="s">
        <v>6411</v>
      </c>
      <c r="B34" s="424" t="s">
        <v>2768</v>
      </c>
      <c r="C34" s="425">
        <v>2246161806</v>
      </c>
      <c r="D34" s="426" t="s">
        <v>1075</v>
      </c>
      <c r="E34" s="426" t="s">
        <v>1732</v>
      </c>
      <c r="F34" s="426"/>
    </row>
    <row r="35" spans="1:6" ht="14.4">
      <c r="A35" s="452" t="s">
        <v>2859</v>
      </c>
      <c r="B35" s="453" t="s">
        <v>2768</v>
      </c>
      <c r="C35" s="454">
        <v>8473060244</v>
      </c>
      <c r="D35" s="455" t="s">
        <v>1170</v>
      </c>
      <c r="E35" s="439" t="s">
        <v>1746</v>
      </c>
      <c r="F35" s="439"/>
    </row>
    <row r="36" spans="1:6" ht="14.4">
      <c r="A36" s="456" t="s">
        <v>2860</v>
      </c>
      <c r="B36" s="457" t="s">
        <v>2768</v>
      </c>
      <c r="C36" s="456">
        <v>3129832753</v>
      </c>
      <c r="D36" s="457" t="s">
        <v>786</v>
      </c>
      <c r="E36" s="458" t="s">
        <v>1765</v>
      </c>
      <c r="F36" s="458"/>
    </row>
    <row r="37" spans="1:6" ht="14.4">
      <c r="A37" s="459" t="s">
        <v>2862</v>
      </c>
      <c r="B37" s="459" t="s">
        <v>2768</v>
      </c>
      <c r="C37" s="460" t="s">
        <v>2329</v>
      </c>
      <c r="D37" s="461" t="s">
        <v>2327</v>
      </c>
      <c r="E37" s="443" t="s">
        <v>1732</v>
      </c>
      <c r="F37" s="443"/>
    </row>
    <row r="38" spans="1:6" ht="14.4">
      <c r="A38" s="444" t="s">
        <v>2864</v>
      </c>
      <c r="B38" s="445" t="s">
        <v>2768</v>
      </c>
      <c r="C38" s="444">
        <v>8472716295</v>
      </c>
      <c r="D38" s="445" t="s">
        <v>1524</v>
      </c>
      <c r="E38" s="446" t="s">
        <v>1757</v>
      </c>
      <c r="F38" s="446"/>
    </row>
    <row r="39" spans="1:6" ht="14.4">
      <c r="A39" s="423" t="s">
        <v>2866</v>
      </c>
      <c r="B39" s="424" t="s">
        <v>2768</v>
      </c>
      <c r="C39" s="425">
        <v>8473879844</v>
      </c>
      <c r="D39" s="426" t="s">
        <v>1071</v>
      </c>
      <c r="E39" s="426" t="s">
        <v>1732</v>
      </c>
      <c r="F39" s="426"/>
    </row>
    <row r="40" spans="1:6" ht="14.4">
      <c r="A40" s="430" t="s">
        <v>991</v>
      </c>
      <c r="B40" s="430" t="s">
        <v>2768</v>
      </c>
      <c r="C40" s="431">
        <v>8472713360</v>
      </c>
      <c r="D40" s="432" t="s">
        <v>2871</v>
      </c>
      <c r="E40" s="426" t="s">
        <v>1732</v>
      </c>
      <c r="F40" s="426"/>
    </row>
    <row r="41" spans="1:6" ht="14.4">
      <c r="A41" s="423" t="s">
        <v>991</v>
      </c>
      <c r="B41" s="424" t="s">
        <v>2768</v>
      </c>
      <c r="C41" s="423">
        <v>8472713360</v>
      </c>
      <c r="D41" s="424" t="s">
        <v>988</v>
      </c>
      <c r="E41" s="426" t="s">
        <v>1732</v>
      </c>
      <c r="F41" s="426"/>
    </row>
    <row r="42" spans="1:6" ht="14.4">
      <c r="A42" s="423" t="s">
        <v>2872</v>
      </c>
      <c r="B42" s="424" t="s">
        <v>2768</v>
      </c>
      <c r="C42" s="426">
        <v>4104124314</v>
      </c>
      <c r="D42" s="424" t="s">
        <v>6405</v>
      </c>
      <c r="E42" s="426" t="s">
        <v>1732</v>
      </c>
      <c r="F42" s="426"/>
    </row>
    <row r="43" spans="1:6" ht="14.4">
      <c r="A43" s="462" t="s">
        <v>2879</v>
      </c>
      <c r="B43" s="462" t="s">
        <v>2768</v>
      </c>
      <c r="C43" s="463">
        <v>7733970451</v>
      </c>
      <c r="D43" s="464" t="s">
        <v>2346</v>
      </c>
      <c r="E43" s="455" t="s">
        <v>1766</v>
      </c>
      <c r="F43" s="455"/>
    </row>
    <row r="44" spans="1:6" ht="14.4">
      <c r="A44" s="430" t="s">
        <v>2880</v>
      </c>
      <c r="B44" s="430" t="s">
        <v>2768</v>
      </c>
      <c r="C44" s="431">
        <v>3128041393</v>
      </c>
      <c r="D44" s="432" t="s">
        <v>2362</v>
      </c>
      <c r="E44" s="426" t="s">
        <v>1732</v>
      </c>
      <c r="F44" s="426"/>
    </row>
    <row r="45" spans="1:6" ht="14.4">
      <c r="A45" s="459" t="s">
        <v>922</v>
      </c>
      <c r="B45" s="459" t="s">
        <v>2768</v>
      </c>
      <c r="C45" s="460">
        <v>8593967437</v>
      </c>
      <c r="D45" s="461" t="s">
        <v>920</v>
      </c>
      <c r="E45" s="443" t="s">
        <v>1732</v>
      </c>
      <c r="F45" s="443"/>
    </row>
    <row r="46" spans="1:6" ht="14.4">
      <c r="A46" s="465" t="s">
        <v>2883</v>
      </c>
      <c r="B46" s="465" t="s">
        <v>2768</v>
      </c>
      <c r="C46" s="466">
        <v>6309232731</v>
      </c>
      <c r="D46" s="467" t="s">
        <v>2333</v>
      </c>
      <c r="E46" s="468" t="s">
        <v>1732</v>
      </c>
      <c r="F46" s="468"/>
    </row>
    <row r="47" spans="1:6" ht="14.4">
      <c r="A47" s="456" t="s">
        <v>6412</v>
      </c>
      <c r="B47" s="457" t="s">
        <v>2768</v>
      </c>
      <c r="C47" s="456">
        <v>2487614603</v>
      </c>
      <c r="D47" s="457" t="s">
        <v>412</v>
      </c>
      <c r="E47" s="458" t="s">
        <v>1765</v>
      </c>
      <c r="F47" s="458"/>
    </row>
    <row r="48" spans="1:6" ht="14.4">
      <c r="A48" s="427" t="s">
        <v>2890</v>
      </c>
      <c r="B48" s="428" t="s">
        <v>2768</v>
      </c>
      <c r="C48" s="427">
        <v>9737276068</v>
      </c>
      <c r="D48" s="428" t="s">
        <v>959</v>
      </c>
      <c r="E48" s="469" t="s">
        <v>1763</v>
      </c>
      <c r="F48" s="429" t="s">
        <v>6413</v>
      </c>
    </row>
    <row r="49" spans="1:6" ht="14.4">
      <c r="A49" s="470" t="s">
        <v>2700</v>
      </c>
      <c r="B49" s="470" t="s">
        <v>2768</v>
      </c>
      <c r="C49" s="471">
        <v>8479174166</v>
      </c>
      <c r="D49" s="472" t="s">
        <v>2320</v>
      </c>
      <c r="E49" s="473" t="s">
        <v>1751</v>
      </c>
      <c r="F49" s="473"/>
    </row>
    <row r="50" spans="1:6" ht="14.4">
      <c r="A50" s="423" t="s">
        <v>2895</v>
      </c>
      <c r="B50" s="424" t="s">
        <v>2768</v>
      </c>
      <c r="C50" s="426">
        <v>6159739391</v>
      </c>
      <c r="D50" s="424" t="s">
        <v>6405</v>
      </c>
      <c r="E50" s="426" t="s">
        <v>1732</v>
      </c>
      <c r="F50" s="426"/>
    </row>
    <row r="51" spans="1:6" ht="14.4">
      <c r="A51" s="474" t="s">
        <v>6414</v>
      </c>
      <c r="B51" s="475" t="s">
        <v>2768</v>
      </c>
      <c r="C51" s="474">
        <v>7576930970</v>
      </c>
      <c r="D51" s="475" t="s">
        <v>805</v>
      </c>
      <c r="E51" s="476" t="s">
        <v>1762</v>
      </c>
      <c r="F51" s="476"/>
    </row>
    <row r="52" spans="1:6" ht="14.4">
      <c r="A52" s="456" t="s">
        <v>966</v>
      </c>
      <c r="B52" s="457" t="s">
        <v>2768</v>
      </c>
      <c r="C52" s="456">
        <v>3313855065</v>
      </c>
      <c r="D52" s="457" t="s">
        <v>963</v>
      </c>
      <c r="E52" s="458" t="s">
        <v>1765</v>
      </c>
      <c r="F52" s="458"/>
    </row>
    <row r="53" spans="1:6" ht="14.4">
      <c r="A53" s="423" t="s">
        <v>2900</v>
      </c>
      <c r="B53" s="424" t="s">
        <v>2768</v>
      </c>
      <c r="C53" s="423">
        <v>2247151238</v>
      </c>
      <c r="D53" s="424" t="s">
        <v>1072</v>
      </c>
      <c r="E53" s="426" t="s">
        <v>1732</v>
      </c>
      <c r="F53" s="426"/>
    </row>
    <row r="54" spans="1:6" ht="14.4">
      <c r="A54" s="423" t="s">
        <v>6415</v>
      </c>
      <c r="B54" s="424" t="s">
        <v>2768</v>
      </c>
      <c r="C54" s="423">
        <v>2145342059</v>
      </c>
      <c r="D54" s="424" t="s">
        <v>809</v>
      </c>
      <c r="E54" s="426" t="s">
        <v>1732</v>
      </c>
      <c r="F54" s="426"/>
    </row>
    <row r="55" spans="1:6" ht="14.4">
      <c r="A55" s="452" t="s">
        <v>2905</v>
      </c>
      <c r="B55" s="453" t="s">
        <v>2768</v>
      </c>
      <c r="C55" s="454">
        <v>8472262770</v>
      </c>
      <c r="D55" s="455" t="s">
        <v>1164</v>
      </c>
      <c r="E55" s="443" t="s">
        <v>1732</v>
      </c>
      <c r="F55" s="443"/>
    </row>
    <row r="56" spans="1:6" ht="14.4">
      <c r="A56" s="423" t="s">
        <v>2906</v>
      </c>
      <c r="B56" s="424" t="s">
        <v>2768</v>
      </c>
      <c r="C56" s="426">
        <v>5513446182</v>
      </c>
      <c r="D56" s="424" t="s">
        <v>6405</v>
      </c>
      <c r="E56" s="426" t="s">
        <v>1732</v>
      </c>
      <c r="F56" s="426"/>
    </row>
    <row r="57" spans="1:6" ht="14.4">
      <c r="A57" s="447" t="s">
        <v>2924</v>
      </c>
      <c r="B57" s="448" t="s">
        <v>2768</v>
      </c>
      <c r="C57" s="439"/>
      <c r="D57" s="438" t="s">
        <v>1570</v>
      </c>
      <c r="E57" s="439" t="s">
        <v>1746</v>
      </c>
      <c r="F57" s="439"/>
    </row>
    <row r="58" spans="1:6" ht="14.4">
      <c r="A58" s="423" t="s">
        <v>2927</v>
      </c>
      <c r="B58" s="424" t="s">
        <v>2768</v>
      </c>
      <c r="C58" s="423">
        <v>3474538239</v>
      </c>
      <c r="D58" s="424" t="s">
        <v>188</v>
      </c>
      <c r="E58" s="426" t="s">
        <v>1732</v>
      </c>
      <c r="F58" s="426"/>
    </row>
    <row r="59" spans="1:6" ht="14.4">
      <c r="A59" s="477" t="s">
        <v>2928</v>
      </c>
      <c r="B59" s="477" t="s">
        <v>2768</v>
      </c>
      <c r="C59" s="478" t="s">
        <v>2286</v>
      </c>
      <c r="D59" s="479" t="s">
        <v>2284</v>
      </c>
      <c r="E59" s="429" t="s">
        <v>1763</v>
      </c>
      <c r="F59" s="429"/>
    </row>
    <row r="60" spans="1:6" ht="14.4">
      <c r="A60" s="459" t="s">
        <v>2929</v>
      </c>
      <c r="B60" s="459" t="s">
        <v>2768</v>
      </c>
      <c r="C60" s="460">
        <v>8475325094</v>
      </c>
      <c r="D60" s="461" t="s">
        <v>2287</v>
      </c>
      <c r="E60" s="443" t="s">
        <v>1732</v>
      </c>
      <c r="F60" s="443"/>
    </row>
    <row r="61" spans="1:6" ht="14.4">
      <c r="A61" s="423" t="s">
        <v>2930</v>
      </c>
      <c r="B61" s="424" t="s">
        <v>2768</v>
      </c>
      <c r="C61" s="425">
        <v>3122157862</v>
      </c>
      <c r="D61" s="426" t="s">
        <v>1055</v>
      </c>
      <c r="E61" s="426" t="s">
        <v>1732</v>
      </c>
      <c r="F61" s="426"/>
    </row>
    <row r="62" spans="1:6" ht="14.4">
      <c r="A62" s="423" t="s">
        <v>606</v>
      </c>
      <c r="B62" s="424" t="s">
        <v>2768</v>
      </c>
      <c r="C62" s="425" t="s">
        <v>1013</v>
      </c>
      <c r="D62" s="426" t="s">
        <v>603</v>
      </c>
      <c r="E62" s="426" t="s">
        <v>1732</v>
      </c>
      <c r="F62" s="426"/>
    </row>
    <row r="63" spans="1:6" ht="14.4">
      <c r="A63" s="459" t="s">
        <v>3389</v>
      </c>
      <c r="B63" s="459" t="s">
        <v>2768</v>
      </c>
      <c r="C63" s="460" t="s">
        <v>3390</v>
      </c>
      <c r="D63" s="461" t="s">
        <v>1514</v>
      </c>
      <c r="E63" s="443" t="s">
        <v>1732</v>
      </c>
      <c r="F63" s="443"/>
    </row>
    <row r="64" spans="1:6" ht="14.4">
      <c r="A64" s="480" t="s">
        <v>2935</v>
      </c>
      <c r="B64" s="459" t="s">
        <v>2768</v>
      </c>
      <c r="C64" s="460">
        <v>2244329092</v>
      </c>
      <c r="D64" s="461" t="s">
        <v>2401</v>
      </c>
      <c r="E64" s="481" t="s">
        <v>1732</v>
      </c>
      <c r="F64" s="443" t="s">
        <v>1763</v>
      </c>
    </row>
    <row r="65" spans="1:6" ht="14.4">
      <c r="A65" s="459" t="s">
        <v>3407</v>
      </c>
      <c r="B65" s="459" t="s">
        <v>2768</v>
      </c>
      <c r="C65" s="460">
        <v>7734194003</v>
      </c>
      <c r="D65" s="461" t="s">
        <v>2354</v>
      </c>
      <c r="E65" s="443" t="s">
        <v>1732</v>
      </c>
      <c r="F65" s="443"/>
    </row>
    <row r="66" spans="1:6" ht="14.4">
      <c r="A66" s="430" t="s">
        <v>3413</v>
      </c>
      <c r="B66" s="430" t="s">
        <v>2768</v>
      </c>
      <c r="C66" s="431">
        <v>6307797099</v>
      </c>
      <c r="D66" s="432" t="s">
        <v>2368</v>
      </c>
      <c r="E66" s="426" t="s">
        <v>1732</v>
      </c>
      <c r="F66" s="426"/>
    </row>
    <row r="67" spans="1:6" ht="14.4">
      <c r="A67" s="423" t="s">
        <v>6416</v>
      </c>
      <c r="B67" s="424" t="s">
        <v>2768</v>
      </c>
      <c r="C67" s="423">
        <v>2014232955</v>
      </c>
      <c r="D67" s="424" t="s">
        <v>867</v>
      </c>
      <c r="E67" s="426" t="s">
        <v>1732</v>
      </c>
      <c r="F67" s="426"/>
    </row>
    <row r="68" spans="1:6" ht="14.4">
      <c r="A68" s="427" t="s">
        <v>2952</v>
      </c>
      <c r="B68" s="428" t="s">
        <v>2768</v>
      </c>
      <c r="C68" s="427" t="s">
        <v>973</v>
      </c>
      <c r="D68" s="428" t="s">
        <v>971</v>
      </c>
      <c r="E68" s="469"/>
      <c r="F68" s="429" t="s">
        <v>6368</v>
      </c>
    </row>
    <row r="69" spans="1:6" ht="14.4">
      <c r="A69" s="430" t="s">
        <v>2954</v>
      </c>
      <c r="B69" s="430" t="s">
        <v>2768</v>
      </c>
      <c r="C69" s="431">
        <v>7044517941</v>
      </c>
      <c r="D69" s="432" t="s">
        <v>2358</v>
      </c>
      <c r="E69" s="426" t="s">
        <v>1732</v>
      </c>
      <c r="F69" s="426"/>
    </row>
    <row r="70" spans="1:6" ht="14.4">
      <c r="A70" s="430" t="s">
        <v>2955</v>
      </c>
      <c r="B70" s="430" t="s">
        <v>2768</v>
      </c>
      <c r="C70" s="431">
        <v>8478020406</v>
      </c>
      <c r="D70" s="432" t="s">
        <v>2289</v>
      </c>
      <c r="E70" s="426" t="s">
        <v>1732</v>
      </c>
      <c r="F70" s="426"/>
    </row>
    <row r="71" spans="1:6" ht="14.4">
      <c r="A71" s="423" t="s">
        <v>2956</v>
      </c>
      <c r="B71" s="424" t="s">
        <v>2768</v>
      </c>
      <c r="C71" s="426">
        <v>9014910194</v>
      </c>
      <c r="D71" s="424" t="s">
        <v>6405</v>
      </c>
      <c r="E71" s="426" t="s">
        <v>1732</v>
      </c>
      <c r="F71" s="426"/>
    </row>
    <row r="72" spans="1:6" ht="14.4">
      <c r="A72" s="423" t="s">
        <v>2960</v>
      </c>
      <c r="B72" s="424" t="s">
        <v>2768</v>
      </c>
      <c r="C72" s="423">
        <v>4107395245</v>
      </c>
      <c r="D72" s="424" t="s">
        <v>244</v>
      </c>
      <c r="E72" s="426" t="s">
        <v>1732</v>
      </c>
      <c r="F72" s="426"/>
    </row>
    <row r="73" spans="1:6" ht="14.4">
      <c r="A73" s="459" t="s">
        <v>2962</v>
      </c>
      <c r="B73" s="459" t="s">
        <v>2768</v>
      </c>
      <c r="C73" s="460">
        <v>2482387202</v>
      </c>
      <c r="D73" s="461" t="s">
        <v>2297</v>
      </c>
      <c r="E73" s="443" t="s">
        <v>1732</v>
      </c>
      <c r="F73" s="443"/>
    </row>
    <row r="74" spans="1:6" ht="14.4">
      <c r="A74" s="197" t="s">
        <v>2963</v>
      </c>
      <c r="B74" s="197" t="s">
        <v>2768</v>
      </c>
      <c r="C74" s="192">
        <v>6307201149</v>
      </c>
      <c r="D74" s="225" t="s">
        <v>2336</v>
      </c>
      <c r="E74" s="482" t="s">
        <v>1772</v>
      </c>
      <c r="F74" s="482"/>
    </row>
    <row r="75" spans="1:6" ht="14.4">
      <c r="A75" s="423" t="s">
        <v>6417</v>
      </c>
      <c r="B75" s="424" t="s">
        <v>2768</v>
      </c>
      <c r="C75" s="423" t="s">
        <v>291</v>
      </c>
      <c r="D75" s="424" t="s">
        <v>288</v>
      </c>
      <c r="E75" s="426" t="s">
        <v>1732</v>
      </c>
      <c r="F75" s="426"/>
    </row>
    <row r="76" spans="1:6" ht="14.4">
      <c r="A76" s="423" t="s">
        <v>6418</v>
      </c>
      <c r="B76" s="424" t="s">
        <v>2768</v>
      </c>
      <c r="C76" s="423">
        <v>2142189422</v>
      </c>
      <c r="D76" s="424" t="s">
        <v>737</v>
      </c>
      <c r="E76" s="426" t="s">
        <v>1732</v>
      </c>
      <c r="F76" s="426"/>
    </row>
    <row r="77" spans="1:6" ht="14.4">
      <c r="A77" s="423" t="s">
        <v>6419</v>
      </c>
      <c r="B77" s="424" t="s">
        <v>2768</v>
      </c>
      <c r="C77" s="426">
        <v>2246768896</v>
      </c>
      <c r="D77" s="426" t="s">
        <v>1296</v>
      </c>
      <c r="E77" s="426" t="s">
        <v>1732</v>
      </c>
      <c r="F77" s="426"/>
    </row>
    <row r="78" spans="1:6" ht="14.4">
      <c r="A78" s="436" t="s">
        <v>1159</v>
      </c>
      <c r="B78" s="436" t="s">
        <v>2768</v>
      </c>
      <c r="C78" s="437"/>
      <c r="D78" s="438" t="s">
        <v>1570</v>
      </c>
      <c r="E78" s="439" t="s">
        <v>1746</v>
      </c>
      <c r="F78" s="439"/>
    </row>
    <row r="79" spans="1:6" ht="14.4">
      <c r="A79" s="430" t="s">
        <v>3393</v>
      </c>
      <c r="B79" s="430" t="s">
        <v>2768</v>
      </c>
      <c r="C79" s="431">
        <v>7752750619</v>
      </c>
      <c r="D79" s="432" t="s">
        <v>2322</v>
      </c>
      <c r="E79" s="426" t="s">
        <v>1763</v>
      </c>
      <c r="F79" s="426"/>
    </row>
    <row r="80" spans="1:6" ht="14.4">
      <c r="A80" s="459" t="s">
        <v>2973</v>
      </c>
      <c r="B80" s="459" t="s">
        <v>2768</v>
      </c>
      <c r="C80" s="460">
        <v>2178281143</v>
      </c>
      <c r="D80" s="461" t="s">
        <v>2339</v>
      </c>
      <c r="E80" s="443" t="s">
        <v>1743</v>
      </c>
      <c r="F80" s="443"/>
    </row>
    <row r="81" spans="1:6" ht="14.4">
      <c r="A81" s="430" t="s">
        <v>2974</v>
      </c>
      <c r="B81" s="430" t="s">
        <v>2768</v>
      </c>
      <c r="C81" s="431">
        <v>8475084816</v>
      </c>
      <c r="D81" s="432" t="s">
        <v>2330</v>
      </c>
      <c r="E81" s="426" t="s">
        <v>1732</v>
      </c>
      <c r="F81" s="426"/>
    </row>
    <row r="82" spans="1:6" ht="14.4">
      <c r="A82" s="427" t="s">
        <v>2979</v>
      </c>
      <c r="B82" s="428" t="s">
        <v>2768</v>
      </c>
      <c r="C82" s="427" t="s">
        <v>6445</v>
      </c>
      <c r="D82" s="428" t="s">
        <v>647</v>
      </c>
      <c r="E82" s="469" t="s">
        <v>1763</v>
      </c>
      <c r="F82" s="429" t="s">
        <v>6413</v>
      </c>
    </row>
    <row r="83" spans="1:6" ht="14.4">
      <c r="A83" s="423" t="s">
        <v>2990</v>
      </c>
      <c r="B83" s="424" t="s">
        <v>2768</v>
      </c>
      <c r="C83" s="423">
        <v>8477789888</v>
      </c>
      <c r="D83" s="424" t="s">
        <v>307</v>
      </c>
      <c r="E83" s="426" t="s">
        <v>1732</v>
      </c>
      <c r="F83" s="426"/>
    </row>
    <row r="84" spans="1:6" ht="14.4">
      <c r="A84" s="430" t="s">
        <v>3418</v>
      </c>
      <c r="B84" s="434" t="s">
        <v>2768</v>
      </c>
      <c r="C84" s="433">
        <v>5138007838</v>
      </c>
      <c r="D84" s="434" t="s">
        <v>157</v>
      </c>
      <c r="E84" s="435" t="s">
        <v>1732</v>
      </c>
      <c r="F84" s="435"/>
    </row>
    <row r="85" spans="1:6" ht="14.4">
      <c r="A85" s="430" t="s">
        <v>2994</v>
      </c>
      <c r="B85" s="430" t="s">
        <v>2768</v>
      </c>
      <c r="C85" s="431">
        <v>9014967821</v>
      </c>
      <c r="D85" s="432" t="s">
        <v>2348</v>
      </c>
      <c r="E85" s="426" t="s">
        <v>1732</v>
      </c>
      <c r="F85" s="426"/>
    </row>
    <row r="86" spans="1:6" ht="14.4">
      <c r="A86" s="423" t="s">
        <v>2997</v>
      </c>
      <c r="B86" s="424" t="s">
        <v>2768</v>
      </c>
      <c r="C86" s="425">
        <v>3095310541</v>
      </c>
      <c r="D86" s="426" t="s">
        <v>1110</v>
      </c>
      <c r="E86" s="426" t="s">
        <v>1732</v>
      </c>
      <c r="F86" s="426"/>
    </row>
    <row r="87" spans="1:6" ht="14.4">
      <c r="A87" s="459" t="s">
        <v>3386</v>
      </c>
      <c r="B87" s="459" t="s">
        <v>2768</v>
      </c>
      <c r="C87" s="460">
        <v>9035179464</v>
      </c>
      <c r="D87" s="461" t="s">
        <v>2307</v>
      </c>
      <c r="E87" s="443" t="s">
        <v>1732</v>
      </c>
      <c r="F87" s="443"/>
    </row>
    <row r="88" spans="1:6" ht="14.4">
      <c r="A88" s="423" t="s">
        <v>3004</v>
      </c>
      <c r="B88" s="424" t="s">
        <v>2768</v>
      </c>
      <c r="C88" s="426">
        <v>6309369623</v>
      </c>
      <c r="D88" s="424" t="s">
        <v>6405</v>
      </c>
      <c r="E88" s="426" t="s">
        <v>1732</v>
      </c>
      <c r="F88" s="426"/>
    </row>
    <row r="89" spans="1:6" ht="14.4">
      <c r="A89" s="462" t="s">
        <v>3008</v>
      </c>
      <c r="B89" s="462" t="s">
        <v>2768</v>
      </c>
      <c r="C89" s="463">
        <v>2244360175</v>
      </c>
      <c r="D89" s="464" t="s">
        <v>2314</v>
      </c>
      <c r="E89" s="455" t="s">
        <v>1766</v>
      </c>
      <c r="F89" s="455"/>
    </row>
    <row r="90" spans="1:6" ht="14.4">
      <c r="A90" s="456" t="s">
        <v>6420</v>
      </c>
      <c r="B90" s="457" t="s">
        <v>2768</v>
      </c>
      <c r="C90" s="483">
        <v>2244360175</v>
      </c>
      <c r="D90" s="458" t="s">
        <v>1067</v>
      </c>
      <c r="E90" s="458" t="s">
        <v>1765</v>
      </c>
      <c r="F90" s="458"/>
    </row>
    <row r="91" spans="1:6" ht="14.4">
      <c r="A91" s="430" t="s">
        <v>3012</v>
      </c>
      <c r="B91" s="430" t="s">
        <v>2768</v>
      </c>
      <c r="C91" s="431">
        <v>6124126351</v>
      </c>
      <c r="D91" s="432" t="s">
        <v>3013</v>
      </c>
      <c r="E91" s="426" t="s">
        <v>1732</v>
      </c>
      <c r="F91" s="426"/>
    </row>
    <row r="92" spans="1:6" ht="14.4">
      <c r="A92" s="423" t="s">
        <v>6421</v>
      </c>
      <c r="B92" s="424" t="s">
        <v>2768</v>
      </c>
      <c r="C92" s="423" t="s">
        <v>419</v>
      </c>
      <c r="D92" s="424" t="s">
        <v>416</v>
      </c>
      <c r="E92" s="426" t="s">
        <v>1732</v>
      </c>
      <c r="F92" s="426"/>
    </row>
    <row r="93" spans="1:6" ht="14.4">
      <c r="A93" s="423" t="s">
        <v>3019</v>
      </c>
      <c r="B93" s="424" t="s">
        <v>2768</v>
      </c>
      <c r="C93" s="423">
        <v>2403885692</v>
      </c>
      <c r="D93" s="424" t="s">
        <v>634</v>
      </c>
      <c r="E93" s="426" t="s">
        <v>1732</v>
      </c>
      <c r="F93" s="426"/>
    </row>
    <row r="94" spans="1:6" ht="14.4">
      <c r="A94" s="427" t="s">
        <v>3021</v>
      </c>
      <c r="B94" s="428" t="s">
        <v>2768</v>
      </c>
      <c r="C94" s="427">
        <v>8326381918</v>
      </c>
      <c r="D94" s="428" t="s">
        <v>644</v>
      </c>
      <c r="E94" s="469" t="s">
        <v>1763</v>
      </c>
      <c r="F94" s="429" t="s">
        <v>6413</v>
      </c>
    </row>
    <row r="95" spans="1:6" ht="14.4">
      <c r="A95" s="423" t="s">
        <v>3024</v>
      </c>
      <c r="B95" s="424" t="s">
        <v>2768</v>
      </c>
      <c r="C95" s="426">
        <v>9014878399</v>
      </c>
      <c r="D95" s="424" t="s">
        <v>6405</v>
      </c>
      <c r="E95" s="426" t="s">
        <v>1732</v>
      </c>
      <c r="F95" s="426"/>
    </row>
    <row r="96" spans="1:6" ht="14.4">
      <c r="A96" s="430" t="s">
        <v>3026</v>
      </c>
      <c r="B96" s="430" t="s">
        <v>2768</v>
      </c>
      <c r="C96" s="431">
        <v>5132972967</v>
      </c>
      <c r="D96" s="432" t="s">
        <v>858</v>
      </c>
      <c r="E96" s="426" t="s">
        <v>1732</v>
      </c>
      <c r="F96" s="426"/>
    </row>
    <row r="97" spans="1:6" ht="14.4">
      <c r="A97" s="423" t="s">
        <v>3028</v>
      </c>
      <c r="B97" s="424" t="s">
        <v>2768</v>
      </c>
      <c r="C97" s="425">
        <v>6309951161</v>
      </c>
      <c r="D97" s="426" t="s">
        <v>1193</v>
      </c>
      <c r="E97" s="426" t="s">
        <v>1746</v>
      </c>
      <c r="F97" s="426"/>
    </row>
    <row r="98" spans="1:6" ht="14.4">
      <c r="A98" s="423" t="s">
        <v>3028</v>
      </c>
      <c r="B98" s="424" t="s">
        <v>2768</v>
      </c>
      <c r="C98" s="425">
        <v>6309951161</v>
      </c>
      <c r="D98" s="426" t="s">
        <v>1193</v>
      </c>
      <c r="E98" s="426" t="s">
        <v>1732</v>
      </c>
      <c r="F98" s="426"/>
    </row>
    <row r="99" spans="1:6" ht="14.4">
      <c r="A99" s="433" t="s">
        <v>6311</v>
      </c>
      <c r="B99" s="434" t="s">
        <v>2768</v>
      </c>
      <c r="C99" s="433">
        <v>6309473622</v>
      </c>
      <c r="D99" s="434" t="s">
        <v>890</v>
      </c>
      <c r="E99" s="435" t="s">
        <v>1741</v>
      </c>
      <c r="F99" s="435"/>
    </row>
    <row r="100" spans="1:6" ht="14.4">
      <c r="A100" s="423" t="s">
        <v>6422</v>
      </c>
      <c r="B100" s="424" t="s">
        <v>2768</v>
      </c>
      <c r="C100" s="423">
        <v>8474712853</v>
      </c>
      <c r="D100" s="424" t="s">
        <v>151</v>
      </c>
      <c r="E100" s="426" t="s">
        <v>1732</v>
      </c>
      <c r="F100" s="426"/>
    </row>
    <row r="101" spans="1:6" ht="14.4">
      <c r="A101" s="459" t="s">
        <v>3032</v>
      </c>
      <c r="B101" s="459" t="s">
        <v>2768</v>
      </c>
      <c r="C101" s="460">
        <v>8474712853</v>
      </c>
      <c r="D101" s="461" t="s">
        <v>3397</v>
      </c>
      <c r="E101" s="426" t="s">
        <v>1732</v>
      </c>
      <c r="F101" s="426"/>
    </row>
    <row r="102" spans="1:6" ht="14.4">
      <c r="A102" s="423" t="s">
        <v>3038</v>
      </c>
      <c r="B102" s="424" t="s">
        <v>2768</v>
      </c>
      <c r="C102" s="425">
        <v>8472879999</v>
      </c>
      <c r="D102" s="426" t="s">
        <v>1135</v>
      </c>
      <c r="E102" s="426" t="s">
        <v>1732</v>
      </c>
      <c r="F102" s="426"/>
    </row>
    <row r="103" spans="1:6" ht="14.4">
      <c r="A103" s="484" t="s">
        <v>3403</v>
      </c>
      <c r="B103" s="484" t="s">
        <v>2768</v>
      </c>
      <c r="C103" s="485">
        <v>6097213407</v>
      </c>
      <c r="D103" s="486" t="s">
        <v>2341</v>
      </c>
      <c r="E103" s="435" t="s">
        <v>1741</v>
      </c>
      <c r="F103" s="435"/>
    </row>
    <row r="104" spans="1:6" ht="14.4">
      <c r="A104" s="423" t="s">
        <v>3059</v>
      </c>
      <c r="B104" s="424" t="s">
        <v>2768</v>
      </c>
      <c r="C104" s="423">
        <v>8479021713</v>
      </c>
      <c r="D104" s="424" t="s">
        <v>239</v>
      </c>
      <c r="E104" s="426" t="s">
        <v>1732</v>
      </c>
      <c r="F104" s="426"/>
    </row>
    <row r="105" spans="1:6" ht="14.4">
      <c r="A105" s="423" t="s">
        <v>3063</v>
      </c>
      <c r="B105" s="424" t="s">
        <v>2768</v>
      </c>
      <c r="C105" s="426">
        <v>4254421307</v>
      </c>
      <c r="D105" s="424" t="s">
        <v>6405</v>
      </c>
      <c r="E105" s="426" t="s">
        <v>1732</v>
      </c>
      <c r="F105" s="426"/>
    </row>
    <row r="106" spans="1:6" ht="14.4">
      <c r="A106" s="423" t="s">
        <v>3064</v>
      </c>
      <c r="B106" s="424" t="s">
        <v>2768</v>
      </c>
      <c r="C106" s="426">
        <v>3022448868</v>
      </c>
      <c r="D106" s="424" t="s">
        <v>6405</v>
      </c>
      <c r="E106" s="426" t="s">
        <v>1732</v>
      </c>
      <c r="F106" s="426"/>
    </row>
    <row r="107" spans="1:6" ht="14.4">
      <c r="A107" s="427" t="s">
        <v>3065</v>
      </c>
      <c r="B107" s="428" t="s">
        <v>2768</v>
      </c>
      <c r="C107" s="427">
        <v>2245783199</v>
      </c>
      <c r="D107" s="428" t="s">
        <v>329</v>
      </c>
      <c r="E107" s="429" t="s">
        <v>1763</v>
      </c>
      <c r="F107" s="429"/>
    </row>
    <row r="108" spans="1:6" ht="14.4">
      <c r="A108" s="423" t="s">
        <v>3066</v>
      </c>
      <c r="B108" s="424" t="s">
        <v>2768</v>
      </c>
      <c r="C108" s="426">
        <v>9014877888</v>
      </c>
      <c r="D108" s="424" t="s">
        <v>6405</v>
      </c>
      <c r="E108" s="426" t="s">
        <v>1732</v>
      </c>
      <c r="F108" s="426"/>
    </row>
    <row r="109" spans="1:6" ht="14.4">
      <c r="A109" s="427" t="s">
        <v>3073</v>
      </c>
      <c r="B109" s="428" t="s">
        <v>2768</v>
      </c>
      <c r="C109" s="427">
        <v>3312696580</v>
      </c>
      <c r="D109" s="428" t="s">
        <v>955</v>
      </c>
      <c r="E109" s="429" t="s">
        <v>1763</v>
      </c>
      <c r="F109" s="429"/>
    </row>
    <row r="110" spans="1:6" ht="14.4">
      <c r="A110" s="433" t="s">
        <v>3074</v>
      </c>
      <c r="B110" s="434" t="s">
        <v>2768</v>
      </c>
      <c r="C110" s="487">
        <v>2243589805</v>
      </c>
      <c r="D110" s="435" t="s">
        <v>1082</v>
      </c>
      <c r="E110" s="435" t="s">
        <v>1741</v>
      </c>
      <c r="F110" s="435"/>
    </row>
    <row r="111" spans="1:6" ht="14.4">
      <c r="A111" s="423" t="s">
        <v>3075</v>
      </c>
      <c r="B111" s="424" t="s">
        <v>2768</v>
      </c>
      <c r="C111" s="426">
        <v>4708861447</v>
      </c>
      <c r="D111" s="424" t="s">
        <v>6405</v>
      </c>
      <c r="E111" s="426" t="s">
        <v>1732</v>
      </c>
      <c r="F111" s="426"/>
    </row>
    <row r="112" spans="1:6" ht="14.4">
      <c r="A112" s="423" t="s">
        <v>3079</v>
      </c>
      <c r="B112" s="424" t="s">
        <v>2768</v>
      </c>
      <c r="C112" s="426">
        <v>4754498421</v>
      </c>
      <c r="D112" s="424" t="s">
        <v>6405</v>
      </c>
      <c r="E112" s="426" t="s">
        <v>1732</v>
      </c>
      <c r="F112" s="426"/>
    </row>
    <row r="113" spans="1:6" ht="14.4">
      <c r="A113" s="484" t="s">
        <v>3420</v>
      </c>
      <c r="B113" s="484" t="s">
        <v>2768</v>
      </c>
      <c r="C113" s="485">
        <v>8474712853</v>
      </c>
      <c r="D113" s="486" t="s">
        <v>3397</v>
      </c>
      <c r="E113" s="435" t="s">
        <v>1741</v>
      </c>
      <c r="F113" s="435"/>
    </row>
    <row r="114" spans="1:6" ht="14.4">
      <c r="A114" s="433" t="s">
        <v>3083</v>
      </c>
      <c r="B114" s="434" t="s">
        <v>2768</v>
      </c>
      <c r="C114" s="433">
        <v>8479126768</v>
      </c>
      <c r="D114" s="434" t="s">
        <v>546</v>
      </c>
      <c r="E114" s="435" t="s">
        <v>1741</v>
      </c>
      <c r="F114" s="435"/>
    </row>
    <row r="115" spans="1:6" ht="14.4">
      <c r="A115" s="459" t="s">
        <v>3087</v>
      </c>
      <c r="B115" s="459" t="s">
        <v>2768</v>
      </c>
      <c r="C115" s="460">
        <v>8472083502</v>
      </c>
      <c r="D115" s="461" t="s">
        <v>2315</v>
      </c>
      <c r="E115" s="426" t="s">
        <v>1732</v>
      </c>
      <c r="F115" s="426"/>
    </row>
    <row r="116" spans="1:6" ht="14.4">
      <c r="A116" s="465" t="s">
        <v>3401</v>
      </c>
      <c r="B116" s="465" t="s">
        <v>2768</v>
      </c>
      <c r="C116" s="466">
        <v>8646439084</v>
      </c>
      <c r="D116" s="467" t="s">
        <v>2338</v>
      </c>
      <c r="E116" s="426" t="s">
        <v>1732</v>
      </c>
      <c r="F116" s="426"/>
    </row>
    <row r="117" spans="1:6" ht="14.4">
      <c r="A117" s="423" t="s">
        <v>6423</v>
      </c>
      <c r="B117" s="424" t="s">
        <v>2768</v>
      </c>
      <c r="C117" s="425" t="s">
        <v>1103</v>
      </c>
      <c r="D117" s="426" t="s">
        <v>1100</v>
      </c>
      <c r="E117" s="426" t="s">
        <v>1732</v>
      </c>
      <c r="F117" s="426"/>
    </row>
    <row r="118" spans="1:6" ht="14.4">
      <c r="A118" s="430" t="s">
        <v>3095</v>
      </c>
      <c r="B118" s="430" t="s">
        <v>2768</v>
      </c>
      <c r="C118" s="431">
        <v>8478409730</v>
      </c>
      <c r="D118" s="432" t="s">
        <v>877</v>
      </c>
      <c r="E118" s="426" t="s">
        <v>1732</v>
      </c>
      <c r="F118" s="426"/>
    </row>
    <row r="119" spans="1:6" ht="14.4">
      <c r="A119" s="423" t="s">
        <v>3097</v>
      </c>
      <c r="B119" s="424" t="s">
        <v>2768</v>
      </c>
      <c r="C119" s="426">
        <v>3304229696</v>
      </c>
      <c r="D119" s="424" t="s">
        <v>6405</v>
      </c>
      <c r="E119" s="426" t="s">
        <v>1732</v>
      </c>
      <c r="F119" s="426"/>
    </row>
    <row r="120" spans="1:6" ht="14.4">
      <c r="A120" s="444" t="s">
        <v>1036</v>
      </c>
      <c r="B120" s="445" t="s">
        <v>2768</v>
      </c>
      <c r="C120" s="488" t="s">
        <v>1035</v>
      </c>
      <c r="D120" s="446" t="s">
        <v>1033</v>
      </c>
      <c r="E120" s="446" t="s">
        <v>1752</v>
      </c>
      <c r="F120" s="446"/>
    </row>
    <row r="121" spans="1:6" ht="14.4">
      <c r="A121" s="484" t="s">
        <v>3104</v>
      </c>
      <c r="B121" s="484" t="s">
        <v>2768</v>
      </c>
      <c r="C121" s="485">
        <v>5138007838</v>
      </c>
      <c r="D121" s="486" t="s">
        <v>2370</v>
      </c>
      <c r="E121" s="435" t="s">
        <v>1741</v>
      </c>
      <c r="F121" s="435"/>
    </row>
    <row r="122" spans="1:6" ht="14.4">
      <c r="A122" s="452" t="s">
        <v>3106</v>
      </c>
      <c r="B122" s="453" t="s">
        <v>2768</v>
      </c>
      <c r="C122" s="454"/>
      <c r="D122" s="455" t="s">
        <v>1160</v>
      </c>
      <c r="E122" s="435" t="s">
        <v>1741</v>
      </c>
      <c r="F122" s="435"/>
    </row>
    <row r="123" spans="1:6" ht="14.4">
      <c r="A123" s="433" t="s">
        <v>3107</v>
      </c>
      <c r="B123" s="434" t="s">
        <v>2768</v>
      </c>
      <c r="C123" s="433">
        <v>5736455964</v>
      </c>
      <c r="D123" s="434" t="s">
        <v>285</v>
      </c>
      <c r="E123" s="435" t="s">
        <v>1741</v>
      </c>
      <c r="F123" s="435"/>
    </row>
    <row r="124" spans="1:6" ht="14.4">
      <c r="A124" s="433" t="s">
        <v>3109</v>
      </c>
      <c r="B124" s="434" t="s">
        <v>2768</v>
      </c>
      <c r="C124" s="433">
        <v>2245789306</v>
      </c>
      <c r="D124" s="434" t="s">
        <v>705</v>
      </c>
      <c r="E124" s="435" t="s">
        <v>1741</v>
      </c>
      <c r="F124" s="435"/>
    </row>
    <row r="125" spans="1:6" ht="14.4">
      <c r="A125" s="430" t="s">
        <v>3399</v>
      </c>
      <c r="B125" s="430" t="s">
        <v>2768</v>
      </c>
      <c r="C125" s="431">
        <v>2245789306</v>
      </c>
      <c r="D125" s="432" t="s">
        <v>705</v>
      </c>
      <c r="E125" s="426" t="s">
        <v>1732</v>
      </c>
      <c r="F125" s="426"/>
    </row>
    <row r="126" spans="1:6" ht="14.4">
      <c r="A126" s="452" t="s">
        <v>6424</v>
      </c>
      <c r="B126" s="453" t="s">
        <v>2768</v>
      </c>
      <c r="C126" s="452">
        <v>3109105925</v>
      </c>
      <c r="D126" s="453" t="s">
        <v>469</v>
      </c>
      <c r="E126" s="455" t="s">
        <v>1766</v>
      </c>
      <c r="F126" s="455"/>
    </row>
    <row r="127" spans="1:6" ht="14.4">
      <c r="A127" s="489" t="s">
        <v>983</v>
      </c>
      <c r="B127" s="490" t="s">
        <v>2768</v>
      </c>
      <c r="C127" s="489">
        <v>2248297572</v>
      </c>
      <c r="D127" s="490" t="s">
        <v>980</v>
      </c>
      <c r="E127" s="491" t="s">
        <v>1774</v>
      </c>
      <c r="F127" s="491"/>
    </row>
    <row r="128" spans="1:6" ht="14.4">
      <c r="A128" s="492" t="s">
        <v>6425</v>
      </c>
      <c r="B128" s="493" t="s">
        <v>2768</v>
      </c>
      <c r="C128" s="494">
        <v>6469324656</v>
      </c>
      <c r="D128" s="473" t="s">
        <v>1045</v>
      </c>
      <c r="E128" s="473" t="s">
        <v>1751</v>
      </c>
      <c r="F128" s="473"/>
    </row>
    <row r="129" spans="1:6" ht="14.4">
      <c r="A129" s="423" t="s">
        <v>970</v>
      </c>
      <c r="B129" s="424" t="s">
        <v>2768</v>
      </c>
      <c r="C129" s="423">
        <v>8482607290</v>
      </c>
      <c r="D129" s="424" t="s">
        <v>967</v>
      </c>
      <c r="E129" s="426" t="s">
        <v>1732</v>
      </c>
      <c r="F129" s="426"/>
    </row>
    <row r="130" spans="1:6" ht="14.4">
      <c r="A130" s="423" t="s">
        <v>3122</v>
      </c>
      <c r="B130" s="424" t="s">
        <v>2768</v>
      </c>
      <c r="C130" s="426">
        <v>8478400703</v>
      </c>
      <c r="D130" s="424" t="s">
        <v>6405</v>
      </c>
      <c r="E130" s="426" t="s">
        <v>1732</v>
      </c>
      <c r="F130" s="426"/>
    </row>
    <row r="131" spans="1:6" ht="14.4">
      <c r="A131" s="423" t="s">
        <v>3124</v>
      </c>
      <c r="B131" s="424" t="s">
        <v>2768</v>
      </c>
      <c r="C131" s="425">
        <v>2243604839</v>
      </c>
      <c r="D131" s="426" t="s">
        <v>1060</v>
      </c>
      <c r="E131" s="495" t="s">
        <v>1732</v>
      </c>
      <c r="F131" s="426" t="s">
        <v>1763</v>
      </c>
    </row>
    <row r="132" spans="1:6" ht="14.4">
      <c r="A132" s="423" t="s">
        <v>3128</v>
      </c>
      <c r="B132" s="424" t="s">
        <v>2768</v>
      </c>
      <c r="C132" s="426">
        <v>2247132205</v>
      </c>
      <c r="D132" s="424" t="s">
        <v>6405</v>
      </c>
      <c r="E132" s="426" t="s">
        <v>1732</v>
      </c>
      <c r="F132" s="426"/>
    </row>
    <row r="133" spans="1:6" ht="14.4">
      <c r="A133" s="423" t="s">
        <v>3129</v>
      </c>
      <c r="B133" s="424" t="s">
        <v>2768</v>
      </c>
      <c r="C133" s="426">
        <v>3129611433</v>
      </c>
      <c r="D133" s="424" t="s">
        <v>6405</v>
      </c>
      <c r="E133" s="426" t="s">
        <v>1732</v>
      </c>
      <c r="F133" s="426"/>
    </row>
    <row r="134" spans="1:6" ht="14.4">
      <c r="A134" s="430" t="s">
        <v>3131</v>
      </c>
      <c r="B134" s="430" t="s">
        <v>2768</v>
      </c>
      <c r="C134" s="431">
        <v>6305424560</v>
      </c>
      <c r="D134" s="432" t="s">
        <v>2303</v>
      </c>
      <c r="E134" s="426" t="s">
        <v>1732</v>
      </c>
      <c r="F134" s="426"/>
    </row>
    <row r="135" spans="1:6" ht="14.4">
      <c r="A135" s="423" t="s">
        <v>3137</v>
      </c>
      <c r="B135" s="424" t="s">
        <v>2768</v>
      </c>
      <c r="C135" s="425">
        <v>8324683542</v>
      </c>
      <c r="D135" s="426" t="s">
        <v>1227</v>
      </c>
      <c r="E135" s="426" t="s">
        <v>1732</v>
      </c>
      <c r="F135" s="426"/>
    </row>
    <row r="136" spans="1:6" ht="14.4">
      <c r="A136" s="433" t="s">
        <v>3138</v>
      </c>
      <c r="B136" s="434" t="s">
        <v>2768</v>
      </c>
      <c r="C136" s="433">
        <v>2245956601</v>
      </c>
      <c r="D136" s="434" t="s">
        <v>813</v>
      </c>
      <c r="E136" s="435" t="s">
        <v>1741</v>
      </c>
      <c r="F136" s="435"/>
    </row>
    <row r="137" spans="1:6" ht="14.4">
      <c r="A137" s="430" t="s">
        <v>3395</v>
      </c>
      <c r="B137" s="430" t="s">
        <v>2768</v>
      </c>
      <c r="C137" s="431">
        <v>2245956601</v>
      </c>
      <c r="D137" s="432" t="s">
        <v>2325</v>
      </c>
      <c r="E137" s="426" t="s">
        <v>1732</v>
      </c>
      <c r="F137" s="426"/>
    </row>
    <row r="138" spans="1:6" ht="14.4">
      <c r="A138" s="459" t="s">
        <v>3141</v>
      </c>
      <c r="B138" s="459" t="s">
        <v>2768</v>
      </c>
      <c r="C138" s="460">
        <v>6514919151</v>
      </c>
      <c r="D138" s="461" t="s">
        <v>2351</v>
      </c>
      <c r="E138" s="426" t="s">
        <v>1732</v>
      </c>
      <c r="F138" s="426"/>
    </row>
    <row r="139" spans="1:6" ht="14.4">
      <c r="A139" s="423" t="s">
        <v>3143</v>
      </c>
      <c r="B139" s="424" t="s">
        <v>2768</v>
      </c>
      <c r="C139" s="425">
        <v>8474714666</v>
      </c>
      <c r="D139" s="426" t="s">
        <v>988</v>
      </c>
      <c r="E139" s="426" t="s">
        <v>1732</v>
      </c>
      <c r="F139" s="426"/>
    </row>
    <row r="140" spans="1:6" ht="14.4">
      <c r="A140" s="459" t="s">
        <v>3392</v>
      </c>
      <c r="B140" s="459" t="s">
        <v>2768</v>
      </c>
      <c r="C140" s="460">
        <v>7342620376</v>
      </c>
      <c r="D140" s="461" t="s">
        <v>744</v>
      </c>
      <c r="E140" s="426" t="s">
        <v>1732</v>
      </c>
      <c r="F140" s="426"/>
    </row>
    <row r="141" spans="1:6" ht="14.4">
      <c r="A141" s="430" t="s">
        <v>3416</v>
      </c>
      <c r="B141" s="430" t="s">
        <v>2768</v>
      </c>
      <c r="C141" s="431">
        <v>8646439084</v>
      </c>
      <c r="D141" s="432" t="s">
        <v>2338</v>
      </c>
      <c r="E141" s="426" t="s">
        <v>1763</v>
      </c>
      <c r="F141" s="426"/>
    </row>
    <row r="142" spans="1:6" ht="14.4">
      <c r="A142" s="423" t="s">
        <v>6426</v>
      </c>
      <c r="B142" s="424" t="s">
        <v>2768</v>
      </c>
      <c r="C142" s="423" t="s">
        <v>854</v>
      </c>
      <c r="D142" s="424" t="s">
        <v>851</v>
      </c>
      <c r="E142" s="426" t="s">
        <v>1732</v>
      </c>
      <c r="F142" s="426"/>
    </row>
    <row r="143" spans="1:6" ht="14.4">
      <c r="A143" s="423" t="s">
        <v>3152</v>
      </c>
      <c r="B143" s="424" t="s">
        <v>2768</v>
      </c>
      <c r="C143" s="426">
        <v>2167030123</v>
      </c>
      <c r="D143" s="424" t="s">
        <v>6405</v>
      </c>
      <c r="E143" s="426" t="s">
        <v>1732</v>
      </c>
      <c r="F143" s="426"/>
    </row>
    <row r="144" spans="1:6" ht="14.4">
      <c r="A144" s="423" t="s">
        <v>6427</v>
      </c>
      <c r="B144" s="424" t="s">
        <v>2768</v>
      </c>
      <c r="C144" s="425">
        <v>9803225317</v>
      </c>
      <c r="D144" s="426" t="s">
        <v>1057</v>
      </c>
      <c r="E144" s="426" t="s">
        <v>1732</v>
      </c>
      <c r="F144" s="426"/>
    </row>
    <row r="145" spans="1:6" ht="14.4">
      <c r="A145" s="430" t="s">
        <v>3409</v>
      </c>
      <c r="B145" s="430" t="s">
        <v>2768</v>
      </c>
      <c r="C145" s="431">
        <v>6303622712</v>
      </c>
      <c r="D145" s="432" t="s">
        <v>1048</v>
      </c>
      <c r="E145" s="426" t="s">
        <v>1732</v>
      </c>
      <c r="F145" s="426"/>
    </row>
    <row r="146" spans="1:6" ht="14.4">
      <c r="A146" s="423" t="s">
        <v>171</v>
      </c>
      <c r="B146" s="424" t="s">
        <v>2768</v>
      </c>
      <c r="C146" s="423">
        <v>6303622712</v>
      </c>
      <c r="D146" s="424" t="s">
        <v>168</v>
      </c>
      <c r="E146" s="426" t="s">
        <v>1732</v>
      </c>
      <c r="F146" s="426"/>
    </row>
    <row r="147" spans="1:6" ht="14.4">
      <c r="A147" s="452" t="s">
        <v>3157</v>
      </c>
      <c r="B147" s="453" t="s">
        <v>2768</v>
      </c>
      <c r="C147" s="454">
        <v>8472277906</v>
      </c>
      <c r="D147" s="455" t="s">
        <v>1167</v>
      </c>
      <c r="E147" s="455" t="s">
        <v>1741</v>
      </c>
      <c r="F147" s="455"/>
    </row>
    <row r="148" spans="1:6" ht="14.4">
      <c r="A148" s="459" t="s">
        <v>3159</v>
      </c>
      <c r="B148" s="459" t="s">
        <v>2768</v>
      </c>
      <c r="C148" s="460">
        <v>9892930804</v>
      </c>
      <c r="D148" s="461" t="s">
        <v>2311</v>
      </c>
      <c r="E148" s="426" t="s">
        <v>1732</v>
      </c>
      <c r="F148" s="426"/>
    </row>
    <row r="149" spans="1:6" ht="14.4">
      <c r="A149" s="474" t="s">
        <v>6428</v>
      </c>
      <c r="B149" s="475" t="s">
        <v>2768</v>
      </c>
      <c r="C149" s="474">
        <v>6508637396</v>
      </c>
      <c r="D149" s="475" t="s">
        <v>798</v>
      </c>
      <c r="E149" s="476" t="s">
        <v>1762</v>
      </c>
      <c r="F149" s="476"/>
    </row>
    <row r="150" spans="1:6" ht="14.4">
      <c r="A150" s="484" t="s">
        <v>3176</v>
      </c>
      <c r="B150" s="484" t="s">
        <v>2768</v>
      </c>
      <c r="C150" s="485">
        <v>6304323134</v>
      </c>
      <c r="D150" s="486" t="s">
        <v>3379</v>
      </c>
      <c r="E150" s="435" t="s">
        <v>1741</v>
      </c>
      <c r="F150" s="435"/>
    </row>
    <row r="151" spans="1:6" ht="14.4">
      <c r="A151" s="433" t="s">
        <v>6429</v>
      </c>
      <c r="B151" s="434" t="s">
        <v>2768</v>
      </c>
      <c r="C151" s="433">
        <v>6304323134</v>
      </c>
      <c r="D151" s="434" t="s">
        <v>337</v>
      </c>
      <c r="E151" s="435" t="s">
        <v>1741</v>
      </c>
      <c r="F151" s="435"/>
    </row>
    <row r="152" spans="1:6" ht="14.4">
      <c r="A152" s="452" t="s">
        <v>3186</v>
      </c>
      <c r="B152" s="453" t="s">
        <v>2768</v>
      </c>
      <c r="C152" s="454">
        <v>8473059516</v>
      </c>
      <c r="D152" s="455" t="s">
        <v>1152</v>
      </c>
      <c r="E152" s="455" t="s">
        <v>1746</v>
      </c>
      <c r="F152" s="455"/>
    </row>
    <row r="153" spans="1:6" ht="14.4">
      <c r="A153" s="423" t="s">
        <v>3200</v>
      </c>
      <c r="B153" s="424" t="s">
        <v>2768</v>
      </c>
      <c r="C153" s="423">
        <v>6514919151</v>
      </c>
      <c r="D153" s="424" t="s">
        <v>872</v>
      </c>
      <c r="E153" s="426" t="s">
        <v>1732</v>
      </c>
      <c r="F153" s="426"/>
    </row>
    <row r="154" spans="1:6" ht="14.4">
      <c r="A154" s="444" t="s">
        <v>280</v>
      </c>
      <c r="B154" s="445" t="s">
        <v>2768</v>
      </c>
      <c r="C154" s="444">
        <v>22443294665</v>
      </c>
      <c r="D154" s="445" t="s">
        <v>278</v>
      </c>
      <c r="E154" s="446" t="s">
        <v>1752</v>
      </c>
      <c r="F154" s="446"/>
    </row>
    <row r="155" spans="1:6" ht="14.4">
      <c r="A155" s="423" t="s">
        <v>6430</v>
      </c>
      <c r="B155" s="424" t="s">
        <v>2768</v>
      </c>
      <c r="C155" s="423">
        <v>8479439444</v>
      </c>
      <c r="D155" s="424" t="s">
        <v>870</v>
      </c>
      <c r="E155" s="426" t="s">
        <v>1732</v>
      </c>
      <c r="F155" s="426"/>
    </row>
    <row r="156" spans="1:6" ht="14.4">
      <c r="A156" s="430" t="s">
        <v>3202</v>
      </c>
      <c r="B156" s="430" t="s">
        <v>2768</v>
      </c>
      <c r="C156" s="431">
        <v>9728041996</v>
      </c>
      <c r="D156" s="432" t="s">
        <v>863</v>
      </c>
      <c r="E156" s="426" t="s">
        <v>1732</v>
      </c>
      <c r="F156" s="426"/>
    </row>
    <row r="157" spans="1:6" ht="14.4">
      <c r="A157" s="423" t="s">
        <v>3203</v>
      </c>
      <c r="B157" s="424" t="s">
        <v>2768</v>
      </c>
      <c r="C157" s="426">
        <v>3128264241</v>
      </c>
      <c r="D157" s="424" t="s">
        <v>6405</v>
      </c>
      <c r="E157" s="426" t="s">
        <v>1732</v>
      </c>
      <c r="F157" s="426"/>
    </row>
    <row r="158" spans="1:6" ht="14.4">
      <c r="A158" s="427" t="s">
        <v>3204</v>
      </c>
      <c r="B158" s="428" t="s">
        <v>2768</v>
      </c>
      <c r="C158" s="427" t="s">
        <v>642</v>
      </c>
      <c r="D158" s="428" t="s">
        <v>639</v>
      </c>
      <c r="E158" s="429" t="s">
        <v>1763</v>
      </c>
      <c r="F158" s="429"/>
    </row>
    <row r="159" spans="1:6" ht="14.4">
      <c r="A159" s="430" t="s">
        <v>2604</v>
      </c>
      <c r="B159" s="430" t="s">
        <v>2768</v>
      </c>
      <c r="C159" s="431">
        <v>8476443533</v>
      </c>
      <c r="D159" s="432" t="s">
        <v>2305</v>
      </c>
      <c r="E159" s="426" t="s">
        <v>1732</v>
      </c>
      <c r="F159" s="426"/>
    </row>
    <row r="160" spans="1:6" ht="14.4">
      <c r="A160" s="452" t="s">
        <v>3206</v>
      </c>
      <c r="B160" s="453" t="s">
        <v>2768</v>
      </c>
      <c r="C160" s="454">
        <v>6305064846</v>
      </c>
      <c r="D160" s="455" t="s">
        <v>1043</v>
      </c>
      <c r="E160" s="455" t="s">
        <v>1772</v>
      </c>
      <c r="F160" s="455"/>
    </row>
    <row r="161" spans="1:6" ht="14.4">
      <c r="A161" s="197" t="s">
        <v>3206</v>
      </c>
      <c r="B161" s="197" t="s">
        <v>2768</v>
      </c>
      <c r="C161" s="192">
        <v>6305064846</v>
      </c>
      <c r="D161" s="225" t="s">
        <v>3207</v>
      </c>
      <c r="E161" s="455" t="s">
        <v>1772</v>
      </c>
      <c r="F161" s="455"/>
    </row>
    <row r="162" spans="1:6" ht="14.4">
      <c r="A162" s="452" t="s">
        <v>6431</v>
      </c>
      <c r="B162" s="453" t="s">
        <v>2768</v>
      </c>
      <c r="C162" s="452">
        <v>6309956492</v>
      </c>
      <c r="D162" s="453" t="s">
        <v>162</v>
      </c>
      <c r="E162" s="455" t="s">
        <v>1766</v>
      </c>
      <c r="F162" s="455"/>
    </row>
    <row r="163" spans="1:6" ht="14.4">
      <c r="A163" s="423" t="s">
        <v>6432</v>
      </c>
      <c r="B163" s="424" t="s">
        <v>2768</v>
      </c>
      <c r="C163" s="425">
        <v>9014950849</v>
      </c>
      <c r="D163" s="426" t="s">
        <v>6433</v>
      </c>
      <c r="E163" s="426" t="s">
        <v>1732</v>
      </c>
      <c r="F163" s="426"/>
    </row>
    <row r="164" spans="1:6" ht="14.4">
      <c r="A164" s="423" t="s">
        <v>3225</v>
      </c>
      <c r="B164" s="424" t="s">
        <v>2768</v>
      </c>
      <c r="C164" s="426">
        <v>9014558088</v>
      </c>
      <c r="D164" s="424" t="s">
        <v>6405</v>
      </c>
      <c r="E164" s="426" t="s">
        <v>1732</v>
      </c>
      <c r="F164" s="426"/>
    </row>
    <row r="165" spans="1:6" ht="14.4">
      <c r="A165" s="440" t="s">
        <v>6434</v>
      </c>
      <c r="B165" s="441" t="s">
        <v>2768</v>
      </c>
      <c r="C165" s="440">
        <v>8475323303</v>
      </c>
      <c r="D165" s="441" t="s">
        <v>984</v>
      </c>
      <c r="E165" s="443" t="s">
        <v>1728</v>
      </c>
      <c r="F165" s="443"/>
    </row>
    <row r="166" spans="1:6" ht="14.4">
      <c r="A166" s="423" t="s">
        <v>3233</v>
      </c>
      <c r="B166" s="424" t="s">
        <v>2768</v>
      </c>
      <c r="C166" s="423">
        <v>3312036032</v>
      </c>
      <c r="D166" s="424" t="s">
        <v>881</v>
      </c>
      <c r="E166" s="426" t="s">
        <v>1732</v>
      </c>
      <c r="F166" s="426"/>
    </row>
    <row r="167" spans="1:6" ht="14.4">
      <c r="A167" s="430" t="s">
        <v>3235</v>
      </c>
      <c r="B167" s="430" t="s">
        <v>2768</v>
      </c>
      <c r="C167" s="431">
        <v>3312036032</v>
      </c>
      <c r="D167" s="432" t="s">
        <v>881</v>
      </c>
      <c r="E167" s="426" t="s">
        <v>1732</v>
      </c>
      <c r="F167" s="426"/>
    </row>
    <row r="168" spans="1:6" ht="14.4">
      <c r="A168" s="436" t="s">
        <v>3243</v>
      </c>
      <c r="B168" s="436" t="s">
        <v>2768</v>
      </c>
      <c r="C168" s="437"/>
      <c r="D168" s="438" t="s">
        <v>1570</v>
      </c>
      <c r="E168" s="439" t="s">
        <v>1746</v>
      </c>
      <c r="F168" s="439"/>
    </row>
    <row r="169" spans="1:6" ht="14.4">
      <c r="A169" s="423" t="s">
        <v>3248</v>
      </c>
      <c r="B169" s="424" t="s">
        <v>2768</v>
      </c>
      <c r="C169" s="425" t="s">
        <v>1109</v>
      </c>
      <c r="D169" s="426" t="s">
        <v>1114</v>
      </c>
      <c r="E169" s="426" t="s">
        <v>1732</v>
      </c>
      <c r="F169" s="426"/>
    </row>
    <row r="170" spans="1:6" ht="14.4">
      <c r="A170" s="423" t="s">
        <v>3249</v>
      </c>
      <c r="B170" s="424" t="s">
        <v>2768</v>
      </c>
      <c r="C170" s="426">
        <v>2244318652</v>
      </c>
      <c r="D170" s="424" t="s">
        <v>6405</v>
      </c>
      <c r="E170" s="426" t="s">
        <v>1732</v>
      </c>
      <c r="F170" s="426"/>
    </row>
    <row r="171" spans="1:6" ht="14.4">
      <c r="A171" s="423" t="s">
        <v>3252</v>
      </c>
      <c r="B171" s="424" t="s">
        <v>2768</v>
      </c>
      <c r="C171" s="426">
        <v>3127764224</v>
      </c>
      <c r="D171" s="424" t="s">
        <v>6405</v>
      </c>
      <c r="E171" s="426" t="s">
        <v>1732</v>
      </c>
      <c r="F171" s="426"/>
    </row>
    <row r="172" spans="1:6" ht="14.4">
      <c r="A172" s="477" t="s">
        <v>3254</v>
      </c>
      <c r="B172" s="477" t="s">
        <v>2768</v>
      </c>
      <c r="C172" s="478">
        <v>6304978246</v>
      </c>
      <c r="D172" s="479" t="s">
        <v>2365</v>
      </c>
      <c r="E172" s="429" t="s">
        <v>3255</v>
      </c>
      <c r="F172" s="429"/>
    </row>
    <row r="173" spans="1:6" ht="14.4">
      <c r="A173" s="423" t="s">
        <v>3257</v>
      </c>
      <c r="B173" s="424" t="s">
        <v>2768</v>
      </c>
      <c r="C173" s="426">
        <v>6309369623</v>
      </c>
      <c r="D173" s="424" t="s">
        <v>6405</v>
      </c>
      <c r="E173" s="426" t="s">
        <v>1732</v>
      </c>
      <c r="F173" s="426"/>
    </row>
    <row r="174" spans="1:6" ht="14.4">
      <c r="A174" s="430" t="s">
        <v>3263</v>
      </c>
      <c r="B174" s="430" t="s">
        <v>2768</v>
      </c>
      <c r="C174" s="431">
        <v>8472087856</v>
      </c>
      <c r="D174" s="432" t="s">
        <v>2310</v>
      </c>
      <c r="E174" s="426" t="s">
        <v>1732</v>
      </c>
      <c r="F174" s="426"/>
    </row>
    <row r="175" spans="1:6" ht="14.4">
      <c r="A175" s="423" t="s">
        <v>3264</v>
      </c>
      <c r="B175" s="424" t="s">
        <v>2768</v>
      </c>
      <c r="C175" s="426">
        <v>9018466590</v>
      </c>
      <c r="D175" s="424" t="s">
        <v>6405</v>
      </c>
      <c r="E175" s="426" t="s">
        <v>1732</v>
      </c>
      <c r="F175" s="426"/>
    </row>
    <row r="176" spans="1:6" ht="14.4">
      <c r="A176" s="423" t="s">
        <v>3268</v>
      </c>
      <c r="B176" s="424" t="s">
        <v>2768</v>
      </c>
      <c r="C176" s="426">
        <v>8067726757</v>
      </c>
      <c r="D176" s="424" t="s">
        <v>6405</v>
      </c>
      <c r="E176" s="426" t="s">
        <v>1732</v>
      </c>
      <c r="F176" s="426"/>
    </row>
    <row r="177" spans="1:6" ht="14.4">
      <c r="A177" s="423" t="s">
        <v>614</v>
      </c>
      <c r="B177" s="424" t="s">
        <v>2768</v>
      </c>
      <c r="C177" s="423">
        <v>5082715682</v>
      </c>
      <c r="D177" s="424" t="s">
        <v>611</v>
      </c>
      <c r="E177" s="426" t="s">
        <v>1732</v>
      </c>
      <c r="F177" s="426"/>
    </row>
    <row r="178" spans="1:6" ht="14.4">
      <c r="A178" s="436" t="s">
        <v>3271</v>
      </c>
      <c r="B178" s="436" t="s">
        <v>2768</v>
      </c>
      <c r="C178" s="437"/>
      <c r="D178" s="438" t="s">
        <v>1570</v>
      </c>
      <c r="E178" s="439" t="s">
        <v>1746</v>
      </c>
      <c r="F178" s="439"/>
    </row>
    <row r="179" spans="1:6" ht="14.4">
      <c r="A179" s="477" t="s">
        <v>2673</v>
      </c>
      <c r="B179" s="477" t="s">
        <v>2768</v>
      </c>
      <c r="C179" s="478">
        <v>8479128910</v>
      </c>
      <c r="D179" s="479" t="s">
        <v>2317</v>
      </c>
      <c r="E179" s="429" t="s">
        <v>1763</v>
      </c>
      <c r="F179" s="429"/>
    </row>
    <row r="180" spans="1:6" ht="14.4">
      <c r="A180" s="423" t="s">
        <v>3276</v>
      </c>
      <c r="B180" s="424" t="s">
        <v>2768</v>
      </c>
      <c r="C180" s="425" t="s">
        <v>1109</v>
      </c>
      <c r="D180" s="426" t="s">
        <v>1107</v>
      </c>
      <c r="E180" s="426" t="s">
        <v>1732</v>
      </c>
      <c r="F180" s="426"/>
    </row>
    <row r="181" spans="1:6" ht="14.4">
      <c r="A181" s="423" t="s">
        <v>3279</v>
      </c>
      <c r="B181" s="424" t="s">
        <v>2768</v>
      </c>
      <c r="C181" s="423">
        <v>8582156348</v>
      </c>
      <c r="D181" s="424" t="s">
        <v>682</v>
      </c>
      <c r="E181" s="426" t="s">
        <v>1732</v>
      </c>
      <c r="F181" s="426"/>
    </row>
    <row r="182" spans="1:6" ht="14.4">
      <c r="A182" s="430" t="s">
        <v>3281</v>
      </c>
      <c r="B182" s="430" t="s">
        <v>2768</v>
      </c>
      <c r="C182" s="431" t="s">
        <v>2361</v>
      </c>
      <c r="D182" s="432" t="s">
        <v>892</v>
      </c>
      <c r="E182" s="426" t="s">
        <v>1732</v>
      </c>
      <c r="F182" s="426"/>
    </row>
    <row r="183" spans="1:6" ht="14.4">
      <c r="A183" s="423" t="s">
        <v>6435</v>
      </c>
      <c r="B183" s="424" t="s">
        <v>2768</v>
      </c>
      <c r="C183" s="425">
        <v>9046137580</v>
      </c>
      <c r="D183" s="426" t="s">
        <v>1052</v>
      </c>
      <c r="E183" s="495" t="s">
        <v>1732</v>
      </c>
      <c r="F183" s="426" t="s">
        <v>6436</v>
      </c>
    </row>
    <row r="184" spans="1:6" ht="14.4">
      <c r="A184" s="423" t="s">
        <v>3287</v>
      </c>
      <c r="B184" s="424" t="s">
        <v>2768</v>
      </c>
      <c r="C184" s="423">
        <v>6308095901</v>
      </c>
      <c r="D184" s="424" t="s">
        <v>191</v>
      </c>
      <c r="E184" s="426" t="s">
        <v>1732</v>
      </c>
      <c r="F184" s="426"/>
    </row>
    <row r="185" spans="1:6" ht="14.4">
      <c r="A185" s="430" t="s">
        <v>3384</v>
      </c>
      <c r="B185" s="430" t="s">
        <v>2768</v>
      </c>
      <c r="C185" s="423">
        <v>8182634983</v>
      </c>
      <c r="D185" s="432" t="s">
        <v>3289</v>
      </c>
      <c r="E185" s="426" t="s">
        <v>1732</v>
      </c>
      <c r="F185" s="426"/>
    </row>
    <row r="186" spans="1:6" ht="14.4">
      <c r="A186" s="459" t="s">
        <v>3405</v>
      </c>
      <c r="B186" s="459" t="s">
        <v>2768</v>
      </c>
      <c r="C186" s="460">
        <v>8473380967</v>
      </c>
      <c r="D186" s="461" t="s">
        <v>2354</v>
      </c>
      <c r="E186" s="426" t="s">
        <v>1732</v>
      </c>
      <c r="F186" s="426"/>
    </row>
    <row r="187" spans="1:6" ht="14.4">
      <c r="A187" s="423" t="s">
        <v>3295</v>
      </c>
      <c r="B187" s="424" t="s">
        <v>2768</v>
      </c>
      <c r="C187" s="423">
        <v>2146038088</v>
      </c>
      <c r="D187" s="424" t="s">
        <v>526</v>
      </c>
      <c r="E187" s="426" t="s">
        <v>1732</v>
      </c>
      <c r="F187" s="426"/>
    </row>
    <row r="188" spans="1:6" ht="14.4">
      <c r="A188" s="423" t="s">
        <v>3297</v>
      </c>
      <c r="B188" s="424" t="s">
        <v>2768</v>
      </c>
      <c r="C188" s="423">
        <v>2248069779</v>
      </c>
      <c r="D188" s="424" t="s">
        <v>892</v>
      </c>
      <c r="E188" s="426" t="s">
        <v>1732</v>
      </c>
      <c r="F188" s="426"/>
    </row>
    <row r="189" spans="1:6" ht="14.4">
      <c r="A189" s="423" t="s">
        <v>3298</v>
      </c>
      <c r="B189" s="424" t="s">
        <v>2768</v>
      </c>
      <c r="C189" s="425" t="s">
        <v>1066</v>
      </c>
      <c r="D189" s="426" t="s">
        <v>1063</v>
      </c>
      <c r="E189" s="426" t="s">
        <v>1732</v>
      </c>
      <c r="F189" s="426"/>
    </row>
    <row r="190" spans="1:6" ht="14.4">
      <c r="A190" s="430" t="s">
        <v>3382</v>
      </c>
      <c r="B190" s="430" t="s">
        <v>2768</v>
      </c>
      <c r="C190" s="431" t="s">
        <v>2295</v>
      </c>
      <c r="D190" s="432" t="s">
        <v>6437</v>
      </c>
      <c r="E190" s="495" t="s">
        <v>1732</v>
      </c>
      <c r="F190" s="426" t="s">
        <v>2296</v>
      </c>
    </row>
    <row r="191" spans="1:6" ht="14.4">
      <c r="A191" s="462" t="s">
        <v>3302</v>
      </c>
      <c r="B191" s="462" t="s">
        <v>2768</v>
      </c>
      <c r="C191" s="463">
        <v>6304879710</v>
      </c>
      <c r="D191" s="464" t="s">
        <v>2343</v>
      </c>
      <c r="E191" s="455" t="s">
        <v>1766</v>
      </c>
      <c r="F191" s="455"/>
    </row>
  </sheetData>
  <autoFilter ref="A1:F191" xr:uid="{00000000-0009-0000-0000-000014000000}"/>
  <dataValidations count="1">
    <dataValidation type="list" allowBlank="1" showErrorMessage="1" sqref="E37:F37 E45:F46 E55:F55 E60:F60 E63:F65 E73:F74 E80:F80 E87:F87 E172:F172" xr:uid="{00000000-0002-0000-1400-000000000000}">
      <formula1>"VC,Maha Prasad,Crowd Mgmt,Parking,Hospitality,Transportation,Decoration,Concourse,Bookstall,Helpdesk,BabySitting,Cultural,Flowers,Health,Hotline,Medals,Tickets,Audio,Mobile,Seva,Transport,Snacks,Volunteer Desk,Capacity Planning,Reserve,Youth Mobile,Live S"&amp;"tream,Puja/Homa,Communications,Venue Maintenance,KDHT,GTS"</formula1>
    </dataValidation>
  </dataValidation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B2:C15"/>
  <sheetViews>
    <sheetView workbookViewId="0"/>
  </sheetViews>
  <sheetFormatPr defaultColWidth="12.6640625" defaultRowHeight="15.75" customHeight="1"/>
  <sheetData>
    <row r="2" spans="2:3">
      <c r="B2" s="1" t="s">
        <v>6438</v>
      </c>
      <c r="C2" s="1" t="s">
        <v>6439</v>
      </c>
    </row>
    <row r="3" spans="2:3">
      <c r="B3" s="496">
        <v>0</v>
      </c>
      <c r="C3" s="1">
        <v>303</v>
      </c>
    </row>
    <row r="4" spans="2:3">
      <c r="B4" s="496">
        <v>1</v>
      </c>
      <c r="C4" s="1">
        <v>82</v>
      </c>
    </row>
    <row r="5" spans="2:3">
      <c r="B5" s="1">
        <v>2</v>
      </c>
      <c r="C5" s="1">
        <v>74</v>
      </c>
    </row>
    <row r="6" spans="2:3">
      <c r="B6" s="1">
        <v>3</v>
      </c>
      <c r="C6" s="1">
        <v>97</v>
      </c>
    </row>
    <row r="7" spans="2:3">
      <c r="B7" s="1">
        <v>4</v>
      </c>
      <c r="C7" s="1">
        <v>85</v>
      </c>
    </row>
    <row r="8" spans="2:3">
      <c r="B8" s="1">
        <v>5</v>
      </c>
      <c r="C8" s="1">
        <v>60</v>
      </c>
    </row>
    <row r="9" spans="2:3">
      <c r="B9" s="1">
        <v>6</v>
      </c>
      <c r="C9" s="1">
        <v>150</v>
      </c>
    </row>
    <row r="10" spans="2:3">
      <c r="B10" s="1">
        <v>7</v>
      </c>
      <c r="C10" s="1">
        <v>31</v>
      </c>
    </row>
    <row r="11" spans="2:3">
      <c r="B11" s="1">
        <v>8</v>
      </c>
      <c r="C11" s="1">
        <v>36</v>
      </c>
    </row>
    <row r="12" spans="2:3">
      <c r="B12" s="1">
        <v>9</v>
      </c>
      <c r="C12" s="1">
        <v>19</v>
      </c>
    </row>
    <row r="13" spans="2:3">
      <c r="B13" s="1">
        <v>10</v>
      </c>
      <c r="C13" s="1">
        <v>7</v>
      </c>
    </row>
    <row r="14" spans="2:3">
      <c r="B14" s="1">
        <v>11</v>
      </c>
      <c r="C14" s="1">
        <v>13</v>
      </c>
    </row>
    <row r="15" spans="2:3">
      <c r="B15" s="1">
        <v>12</v>
      </c>
      <c r="C15" s="1">
        <v>74</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A1:AS37"/>
  <sheetViews>
    <sheetView workbookViewId="0">
      <pane ySplit="1" topLeftCell="A2" activePane="bottomLeft" state="frozen"/>
      <selection pane="bottomLeft" activeCell="B3" sqref="B3"/>
    </sheetView>
  </sheetViews>
  <sheetFormatPr defaultColWidth="12.6640625" defaultRowHeight="15.75" customHeight="1"/>
  <sheetData>
    <row r="1" spans="1:45">
      <c r="A1" s="497" t="s">
        <v>3</v>
      </c>
      <c r="B1" s="498" t="s">
        <v>4</v>
      </c>
      <c r="C1" s="498" t="s">
        <v>2763</v>
      </c>
      <c r="D1" s="498" t="s">
        <v>2764</v>
      </c>
      <c r="E1" s="498" t="s">
        <v>3338</v>
      </c>
      <c r="F1" s="498" t="s">
        <v>2765</v>
      </c>
      <c r="G1" s="498" t="s">
        <v>2766</v>
      </c>
      <c r="H1" s="498" t="s">
        <v>2514</v>
      </c>
      <c r="I1" s="498" t="s">
        <v>2515</v>
      </c>
      <c r="J1" s="498" t="s">
        <v>2516</v>
      </c>
      <c r="K1" s="498" t="s">
        <v>2517</v>
      </c>
      <c r="L1" s="498" t="s">
        <v>2518</v>
      </c>
      <c r="M1" s="498" t="s">
        <v>2519</v>
      </c>
      <c r="N1" s="498" t="s">
        <v>1703</v>
      </c>
      <c r="O1" s="498" t="s">
        <v>1704</v>
      </c>
      <c r="P1" s="498" t="s">
        <v>1705</v>
      </c>
      <c r="Q1" s="498" t="s">
        <v>1706</v>
      </c>
      <c r="R1" s="498" t="s">
        <v>1711</v>
      </c>
      <c r="S1" s="498" t="s">
        <v>1712</v>
      </c>
      <c r="T1" s="498" t="s">
        <v>2514</v>
      </c>
      <c r="U1" s="498" t="s">
        <v>2515</v>
      </c>
      <c r="V1" s="498" t="s">
        <v>2516</v>
      </c>
      <c r="W1" s="498" t="s">
        <v>2517</v>
      </c>
      <c r="X1" s="498" t="s">
        <v>2518</v>
      </c>
      <c r="Y1" s="498" t="s">
        <v>2519</v>
      </c>
      <c r="Z1" s="498" t="s">
        <v>1703</v>
      </c>
      <c r="AA1" s="498" t="s">
        <v>1704</v>
      </c>
      <c r="AB1" s="498" t="s">
        <v>1705</v>
      </c>
      <c r="AC1" s="498" t="s">
        <v>1706</v>
      </c>
      <c r="AD1" s="498" t="s">
        <v>1711</v>
      </c>
      <c r="AE1" s="498" t="s">
        <v>1712</v>
      </c>
      <c r="AF1" s="498" t="s">
        <v>3339</v>
      </c>
      <c r="AG1" s="498" t="s">
        <v>1709</v>
      </c>
      <c r="AH1" s="498" t="s">
        <v>2514</v>
      </c>
      <c r="AI1" s="498" t="s">
        <v>2515</v>
      </c>
      <c r="AJ1" s="498" t="s">
        <v>2516</v>
      </c>
      <c r="AK1" s="498" t="s">
        <v>2517</v>
      </c>
      <c r="AL1" s="498" t="s">
        <v>2518</v>
      </c>
      <c r="AM1" s="498" t="s">
        <v>2519</v>
      </c>
      <c r="AN1" s="498" t="s">
        <v>1703</v>
      </c>
      <c r="AO1" s="498" t="s">
        <v>1704</v>
      </c>
      <c r="AP1" s="498" t="s">
        <v>1705</v>
      </c>
      <c r="AQ1" s="498" t="s">
        <v>1706</v>
      </c>
      <c r="AR1" s="498" t="s">
        <v>1711</v>
      </c>
      <c r="AS1" s="499" t="s">
        <v>1712</v>
      </c>
    </row>
    <row r="2" spans="1:45">
      <c r="A2" s="500" t="s">
        <v>600</v>
      </c>
      <c r="B2" s="501" t="s">
        <v>3377</v>
      </c>
      <c r="C2" s="501" t="s">
        <v>2806</v>
      </c>
      <c r="D2" s="501" t="s">
        <v>2768</v>
      </c>
      <c r="E2" s="501">
        <v>1</v>
      </c>
      <c r="F2" s="501">
        <v>2172208765</v>
      </c>
      <c r="G2" s="501" t="s">
        <v>2807</v>
      </c>
      <c r="H2" s="501"/>
      <c r="I2" s="501"/>
      <c r="J2" s="501"/>
      <c r="K2" s="501"/>
      <c r="L2" s="501"/>
      <c r="M2" s="501">
        <v>1</v>
      </c>
      <c r="N2" s="501"/>
      <c r="O2" s="501">
        <v>1</v>
      </c>
      <c r="P2" s="501"/>
      <c r="Q2" s="501">
        <v>1</v>
      </c>
      <c r="R2" s="501"/>
      <c r="S2" s="501">
        <v>1</v>
      </c>
      <c r="T2" s="501"/>
      <c r="U2" s="501"/>
      <c r="V2" s="501"/>
      <c r="W2" s="501"/>
      <c r="X2" s="501"/>
      <c r="Y2" s="501" t="s">
        <v>979</v>
      </c>
      <c r="Z2" s="501"/>
      <c r="AA2" s="501" t="s">
        <v>979</v>
      </c>
      <c r="AB2" s="501"/>
      <c r="AC2" s="501" t="s">
        <v>979</v>
      </c>
      <c r="AD2" s="501"/>
      <c r="AE2" s="501" t="s">
        <v>979</v>
      </c>
      <c r="AF2" s="501">
        <v>4</v>
      </c>
      <c r="AG2" s="501" t="s">
        <v>1732</v>
      </c>
      <c r="AH2" s="501" t="s">
        <v>2260</v>
      </c>
      <c r="AI2" s="501" t="s">
        <v>2260</v>
      </c>
      <c r="AJ2" s="501" t="s">
        <v>2260</v>
      </c>
      <c r="AK2" s="501" t="s">
        <v>2260</v>
      </c>
      <c r="AL2" s="501" t="s">
        <v>2260</v>
      </c>
      <c r="AM2" s="501" t="s">
        <v>1732</v>
      </c>
      <c r="AN2" s="501" t="s">
        <v>2260</v>
      </c>
      <c r="AO2" s="501" t="s">
        <v>1732</v>
      </c>
      <c r="AP2" s="501" t="s">
        <v>2260</v>
      </c>
      <c r="AQ2" s="501" t="s">
        <v>1732</v>
      </c>
      <c r="AR2" s="501" t="s">
        <v>2260</v>
      </c>
      <c r="AS2" s="502" t="s">
        <v>1732</v>
      </c>
    </row>
    <row r="3" spans="1:45">
      <c r="A3" s="500" t="s">
        <v>604</v>
      </c>
      <c r="B3" s="501" t="s">
        <v>2288</v>
      </c>
      <c r="C3" s="501" t="s">
        <v>2929</v>
      </c>
      <c r="D3" s="501" t="s">
        <v>2768</v>
      </c>
      <c r="E3" s="501">
        <v>1</v>
      </c>
      <c r="F3" s="501">
        <v>8475325094</v>
      </c>
      <c r="G3" s="501" t="s">
        <v>2287</v>
      </c>
      <c r="H3" s="501"/>
      <c r="I3" s="501"/>
      <c r="J3" s="501"/>
      <c r="K3" s="501"/>
      <c r="L3" s="501"/>
      <c r="M3" s="501"/>
      <c r="N3" s="501"/>
      <c r="O3" s="501"/>
      <c r="P3" s="501"/>
      <c r="Q3" s="501"/>
      <c r="R3" s="501"/>
      <c r="S3" s="501"/>
      <c r="T3" s="501"/>
      <c r="U3" s="501"/>
      <c r="V3" s="501"/>
      <c r="W3" s="501"/>
      <c r="X3" s="501"/>
      <c r="Y3" s="501"/>
      <c r="Z3" s="501"/>
      <c r="AA3" s="501"/>
      <c r="AB3" s="501"/>
      <c r="AC3" s="501"/>
      <c r="AD3" s="501"/>
      <c r="AE3" s="501"/>
      <c r="AF3" s="501">
        <v>0</v>
      </c>
      <c r="AG3" s="501" t="s">
        <v>1743</v>
      </c>
      <c r="AH3" s="501" t="s">
        <v>2260</v>
      </c>
      <c r="AI3" s="501" t="s">
        <v>2260</v>
      </c>
      <c r="AJ3" s="501" t="s">
        <v>2260</v>
      </c>
      <c r="AK3" s="501" t="s">
        <v>2260</v>
      </c>
      <c r="AL3" s="501" t="s">
        <v>2260</v>
      </c>
      <c r="AM3" s="501" t="s">
        <v>2260</v>
      </c>
      <c r="AN3" s="501" t="s">
        <v>2260</v>
      </c>
      <c r="AO3" s="501" t="s">
        <v>2260</v>
      </c>
      <c r="AP3" s="501" t="s">
        <v>2260</v>
      </c>
      <c r="AQ3" s="501" t="s">
        <v>2260</v>
      </c>
      <c r="AR3" s="501" t="s">
        <v>2260</v>
      </c>
      <c r="AS3" s="502" t="s">
        <v>2260</v>
      </c>
    </row>
    <row r="4" spans="1:45">
      <c r="A4" s="500" t="s">
        <v>2290</v>
      </c>
      <c r="B4" s="501" t="s">
        <v>2291</v>
      </c>
      <c r="C4" s="501" t="s">
        <v>2955</v>
      </c>
      <c r="D4" s="501" t="s">
        <v>2768</v>
      </c>
      <c r="E4" s="501">
        <v>1</v>
      </c>
      <c r="F4" s="501">
        <v>8478020406</v>
      </c>
      <c r="G4" s="501" t="s">
        <v>2289</v>
      </c>
      <c r="H4" s="501">
        <v>1</v>
      </c>
      <c r="I4" s="501">
        <v>1</v>
      </c>
      <c r="J4" s="501">
        <v>1</v>
      </c>
      <c r="K4" s="501">
        <v>1</v>
      </c>
      <c r="L4" s="501"/>
      <c r="M4" s="501">
        <v>1</v>
      </c>
      <c r="N4" s="501"/>
      <c r="O4" s="501">
        <v>1</v>
      </c>
      <c r="P4" s="501"/>
      <c r="Q4" s="501">
        <v>1</v>
      </c>
      <c r="R4" s="501"/>
      <c r="S4" s="501">
        <v>1</v>
      </c>
      <c r="T4" s="501" t="s">
        <v>979</v>
      </c>
      <c r="U4" s="501" t="s">
        <v>979</v>
      </c>
      <c r="V4" s="501" t="s">
        <v>979</v>
      </c>
      <c r="W4" s="501" t="s">
        <v>979</v>
      </c>
      <c r="X4" s="501"/>
      <c r="Y4" s="501" t="s">
        <v>979</v>
      </c>
      <c r="Z4" s="501"/>
      <c r="AA4" s="501" t="s">
        <v>979</v>
      </c>
      <c r="AB4" s="501"/>
      <c r="AC4" s="501" t="s">
        <v>979</v>
      </c>
      <c r="AD4" s="501"/>
      <c r="AE4" s="501" t="s">
        <v>979</v>
      </c>
      <c r="AF4" s="501">
        <v>8</v>
      </c>
      <c r="AG4" s="501" t="s">
        <v>1732</v>
      </c>
      <c r="AH4" s="501" t="s">
        <v>1732</v>
      </c>
      <c r="AI4" s="501" t="s">
        <v>1732</v>
      </c>
      <c r="AJ4" s="501" t="s">
        <v>1732</v>
      </c>
      <c r="AK4" s="501" t="s">
        <v>1732</v>
      </c>
      <c r="AL4" s="501" t="s">
        <v>2260</v>
      </c>
      <c r="AM4" s="501" t="s">
        <v>1732</v>
      </c>
      <c r="AN4" s="501" t="s">
        <v>2260</v>
      </c>
      <c r="AO4" s="501" t="s">
        <v>1732</v>
      </c>
      <c r="AP4" s="501" t="s">
        <v>2260</v>
      </c>
      <c r="AQ4" s="501" t="s">
        <v>1732</v>
      </c>
      <c r="AR4" s="501" t="s">
        <v>2260</v>
      </c>
      <c r="AS4" s="502" t="s">
        <v>1732</v>
      </c>
    </row>
    <row r="5" spans="1:45">
      <c r="A5" s="500" t="s">
        <v>2293</v>
      </c>
      <c r="B5" s="501" t="s">
        <v>3381</v>
      </c>
      <c r="C5" s="501" t="s">
        <v>3382</v>
      </c>
      <c r="D5" s="501" t="s">
        <v>2768</v>
      </c>
      <c r="E5" s="501">
        <v>1</v>
      </c>
      <c r="F5" s="501" t="s">
        <v>2295</v>
      </c>
      <c r="G5" s="501" t="s">
        <v>3383</v>
      </c>
      <c r="H5" s="501">
        <v>1</v>
      </c>
      <c r="I5" s="501">
        <v>1</v>
      </c>
      <c r="J5" s="501">
        <v>1</v>
      </c>
      <c r="K5" s="501">
        <v>1</v>
      </c>
      <c r="L5" s="501"/>
      <c r="M5" s="501">
        <v>1</v>
      </c>
      <c r="N5" s="501"/>
      <c r="O5" s="501">
        <v>1</v>
      </c>
      <c r="P5" s="501"/>
      <c r="Q5" s="501">
        <v>1</v>
      </c>
      <c r="R5" s="501"/>
      <c r="S5" s="501">
        <v>1</v>
      </c>
      <c r="T5" s="501" t="s">
        <v>979</v>
      </c>
      <c r="U5" s="501" t="s">
        <v>979</v>
      </c>
      <c r="V5" s="501" t="s">
        <v>979</v>
      </c>
      <c r="W5" s="501" t="s">
        <v>979</v>
      </c>
      <c r="X5" s="501"/>
      <c r="Y5" s="501" t="s">
        <v>979</v>
      </c>
      <c r="Z5" s="501"/>
      <c r="AA5" s="501" t="s">
        <v>979</v>
      </c>
      <c r="AB5" s="501"/>
      <c r="AC5" s="501" t="s">
        <v>979</v>
      </c>
      <c r="AD5" s="501"/>
      <c r="AE5" s="501" t="s">
        <v>979</v>
      </c>
      <c r="AF5" s="501">
        <v>8</v>
      </c>
      <c r="AG5" s="501" t="s">
        <v>1732</v>
      </c>
      <c r="AH5" s="501" t="s">
        <v>1732</v>
      </c>
      <c r="AI5" s="501" t="s">
        <v>1732</v>
      </c>
      <c r="AJ5" s="501" t="s">
        <v>1732</v>
      </c>
      <c r="AK5" s="501" t="s">
        <v>1732</v>
      </c>
      <c r="AL5" s="501" t="s">
        <v>2260</v>
      </c>
      <c r="AM5" s="501" t="s">
        <v>1732</v>
      </c>
      <c r="AN5" s="501" t="s">
        <v>2260</v>
      </c>
      <c r="AO5" s="501" t="s">
        <v>1732</v>
      </c>
      <c r="AP5" s="501" t="s">
        <v>2260</v>
      </c>
      <c r="AQ5" s="501" t="s">
        <v>1732</v>
      </c>
      <c r="AR5" s="501" t="s">
        <v>2260</v>
      </c>
      <c r="AS5" s="502" t="s">
        <v>1732</v>
      </c>
    </row>
    <row r="6" spans="1:45">
      <c r="A6" s="500" t="s">
        <v>2298</v>
      </c>
      <c r="B6" s="501" t="s">
        <v>2299</v>
      </c>
      <c r="C6" s="501" t="s">
        <v>2962</v>
      </c>
      <c r="D6" s="501" t="s">
        <v>2768</v>
      </c>
      <c r="E6" s="501">
        <v>1</v>
      </c>
      <c r="F6" s="501">
        <v>2482387202</v>
      </c>
      <c r="G6" s="501" t="s">
        <v>2297</v>
      </c>
      <c r="H6" s="501"/>
      <c r="I6" s="501"/>
      <c r="J6" s="501"/>
      <c r="K6" s="501"/>
      <c r="L6" s="501"/>
      <c r="M6" s="501"/>
      <c r="N6" s="501"/>
      <c r="O6" s="501"/>
      <c r="P6" s="501"/>
      <c r="Q6" s="501"/>
      <c r="R6" s="501"/>
      <c r="S6" s="501"/>
      <c r="T6" s="501"/>
      <c r="U6" s="501"/>
      <c r="V6" s="501"/>
      <c r="W6" s="501"/>
      <c r="X6" s="501"/>
      <c r="Y6" s="501"/>
      <c r="Z6" s="501"/>
      <c r="AA6" s="501"/>
      <c r="AB6" s="501"/>
      <c r="AC6" s="501"/>
      <c r="AD6" s="501"/>
      <c r="AE6" s="501"/>
      <c r="AF6" s="501">
        <v>0</v>
      </c>
      <c r="AG6" s="501" t="s">
        <v>1743</v>
      </c>
      <c r="AH6" s="501" t="s">
        <v>2260</v>
      </c>
      <c r="AI6" s="501" t="s">
        <v>2260</v>
      </c>
      <c r="AJ6" s="501" t="s">
        <v>2260</v>
      </c>
      <c r="AK6" s="501" t="s">
        <v>2260</v>
      </c>
      <c r="AL6" s="501" t="s">
        <v>2260</v>
      </c>
      <c r="AM6" s="501" t="s">
        <v>2260</v>
      </c>
      <c r="AN6" s="501" t="s">
        <v>2260</v>
      </c>
      <c r="AO6" s="501" t="s">
        <v>2260</v>
      </c>
      <c r="AP6" s="501" t="s">
        <v>2260</v>
      </c>
      <c r="AQ6" s="501" t="s">
        <v>2260</v>
      </c>
      <c r="AR6" s="501" t="s">
        <v>2260</v>
      </c>
      <c r="AS6" s="502" t="s">
        <v>2260</v>
      </c>
    </row>
    <row r="7" spans="1:45">
      <c r="A7" s="500" t="s">
        <v>353</v>
      </c>
      <c r="B7" s="501" t="s">
        <v>1316</v>
      </c>
      <c r="C7" s="501" t="s">
        <v>2795</v>
      </c>
      <c r="D7" s="501" t="s">
        <v>2768</v>
      </c>
      <c r="E7" s="501">
        <v>1</v>
      </c>
      <c r="F7" s="501">
        <v>13129339730</v>
      </c>
      <c r="G7" s="501" t="s">
        <v>906</v>
      </c>
      <c r="H7" s="501">
        <v>1</v>
      </c>
      <c r="I7" s="501">
        <v>1</v>
      </c>
      <c r="J7" s="501">
        <v>1</v>
      </c>
      <c r="K7" s="501">
        <v>1</v>
      </c>
      <c r="L7" s="501"/>
      <c r="M7" s="501">
        <v>1</v>
      </c>
      <c r="N7" s="501"/>
      <c r="O7" s="501">
        <v>1</v>
      </c>
      <c r="P7" s="501"/>
      <c r="Q7" s="501">
        <v>1</v>
      </c>
      <c r="R7" s="501"/>
      <c r="S7" s="501">
        <v>1</v>
      </c>
      <c r="T7" s="501" t="s">
        <v>979</v>
      </c>
      <c r="U7" s="501" t="s">
        <v>979</v>
      </c>
      <c r="V7" s="501" t="s">
        <v>979</v>
      </c>
      <c r="W7" s="501" t="s">
        <v>979</v>
      </c>
      <c r="X7" s="501"/>
      <c r="Y7" s="501" t="s">
        <v>979</v>
      </c>
      <c r="Z7" s="501"/>
      <c r="AA7" s="501" t="s">
        <v>979</v>
      </c>
      <c r="AB7" s="501"/>
      <c r="AC7" s="501" t="s">
        <v>979</v>
      </c>
      <c r="AD7" s="501"/>
      <c r="AE7" s="501" t="s">
        <v>979</v>
      </c>
      <c r="AF7" s="501">
        <v>8</v>
      </c>
      <c r="AG7" s="501" t="s">
        <v>1732</v>
      </c>
      <c r="AH7" s="501" t="s">
        <v>1732</v>
      </c>
      <c r="AI7" s="501" t="s">
        <v>1732</v>
      </c>
      <c r="AJ7" s="501" t="s">
        <v>1732</v>
      </c>
      <c r="AK7" s="501" t="s">
        <v>1732</v>
      </c>
      <c r="AL7" s="501" t="s">
        <v>2260</v>
      </c>
      <c r="AM7" s="501" t="s">
        <v>1732</v>
      </c>
      <c r="AN7" s="501" t="s">
        <v>2260</v>
      </c>
      <c r="AO7" s="501" t="s">
        <v>1732</v>
      </c>
      <c r="AP7" s="501" t="s">
        <v>2260</v>
      </c>
      <c r="AQ7" s="501" t="s">
        <v>1732</v>
      </c>
      <c r="AR7" s="501" t="s">
        <v>2260</v>
      </c>
      <c r="AS7" s="502" t="s">
        <v>1732</v>
      </c>
    </row>
    <row r="8" spans="1:45">
      <c r="A8" s="500" t="s">
        <v>2140</v>
      </c>
      <c r="B8" s="501" t="s">
        <v>3385</v>
      </c>
      <c r="C8" s="501" t="s">
        <v>3386</v>
      </c>
      <c r="D8" s="501" t="s">
        <v>2768</v>
      </c>
      <c r="E8" s="501">
        <v>1</v>
      </c>
      <c r="F8" s="501">
        <v>9035179464</v>
      </c>
      <c r="G8" s="501" t="s">
        <v>2307</v>
      </c>
      <c r="H8" s="501"/>
      <c r="I8" s="501"/>
      <c r="J8" s="501"/>
      <c r="K8" s="501"/>
      <c r="L8" s="501"/>
      <c r="M8" s="501"/>
      <c r="N8" s="501"/>
      <c r="O8" s="501"/>
      <c r="P8" s="501"/>
      <c r="Q8" s="501"/>
      <c r="R8" s="501"/>
      <c r="S8" s="501"/>
      <c r="T8" s="501"/>
      <c r="U8" s="501"/>
      <c r="V8" s="501"/>
      <c r="W8" s="501"/>
      <c r="X8" s="501"/>
      <c r="Y8" s="501"/>
      <c r="Z8" s="501"/>
      <c r="AA8" s="501"/>
      <c r="AB8" s="501"/>
      <c r="AC8" s="501"/>
      <c r="AD8" s="501"/>
      <c r="AE8" s="501"/>
      <c r="AF8" s="501">
        <v>0</v>
      </c>
      <c r="AG8" s="501" t="s">
        <v>1743</v>
      </c>
      <c r="AH8" s="501" t="s">
        <v>2260</v>
      </c>
      <c r="AI8" s="501" t="s">
        <v>2260</v>
      </c>
      <c r="AJ8" s="501" t="s">
        <v>2260</v>
      </c>
      <c r="AK8" s="501" t="s">
        <v>2260</v>
      </c>
      <c r="AL8" s="501" t="s">
        <v>2260</v>
      </c>
      <c r="AM8" s="501" t="s">
        <v>2260</v>
      </c>
      <c r="AN8" s="501" t="s">
        <v>2260</v>
      </c>
      <c r="AO8" s="501" t="s">
        <v>2260</v>
      </c>
      <c r="AP8" s="501" t="s">
        <v>2260</v>
      </c>
      <c r="AQ8" s="501" t="s">
        <v>2260</v>
      </c>
      <c r="AR8" s="501" t="s">
        <v>2260</v>
      </c>
      <c r="AS8" s="502" t="s">
        <v>2260</v>
      </c>
    </row>
    <row r="9" spans="1:45">
      <c r="A9" s="500" t="s">
        <v>795</v>
      </c>
      <c r="B9" s="501" t="s">
        <v>2309</v>
      </c>
      <c r="C9" s="501" t="s">
        <v>3235</v>
      </c>
      <c r="D9" s="501" t="s">
        <v>2768</v>
      </c>
      <c r="E9" s="501">
        <v>1</v>
      </c>
      <c r="F9" s="501">
        <v>3312036032</v>
      </c>
      <c r="G9" s="501" t="s">
        <v>881</v>
      </c>
      <c r="H9" s="501"/>
      <c r="I9" s="501">
        <v>1</v>
      </c>
      <c r="J9" s="501"/>
      <c r="K9" s="501">
        <v>1</v>
      </c>
      <c r="L9" s="501"/>
      <c r="M9" s="501">
        <v>1</v>
      </c>
      <c r="N9" s="501"/>
      <c r="O9" s="501">
        <v>1</v>
      </c>
      <c r="P9" s="501"/>
      <c r="Q9" s="501">
        <v>1</v>
      </c>
      <c r="R9" s="501"/>
      <c r="S9" s="501">
        <v>1</v>
      </c>
      <c r="T9" s="501"/>
      <c r="U9" s="501" t="s">
        <v>979</v>
      </c>
      <c r="V9" s="501"/>
      <c r="W9" s="501" t="s">
        <v>979</v>
      </c>
      <c r="X9" s="501"/>
      <c r="Y9" s="501" t="s">
        <v>979</v>
      </c>
      <c r="Z9" s="501"/>
      <c r="AA9" s="501" t="s">
        <v>979</v>
      </c>
      <c r="AB9" s="501"/>
      <c r="AC9" s="501" t="s">
        <v>979</v>
      </c>
      <c r="AD9" s="501"/>
      <c r="AE9" s="501" t="s">
        <v>979</v>
      </c>
      <c r="AF9" s="501">
        <v>6</v>
      </c>
      <c r="AG9" s="501" t="s">
        <v>1732</v>
      </c>
      <c r="AH9" s="501" t="s">
        <v>2260</v>
      </c>
      <c r="AI9" s="501" t="s">
        <v>1732</v>
      </c>
      <c r="AJ9" s="501" t="s">
        <v>2260</v>
      </c>
      <c r="AK9" s="501" t="s">
        <v>1732</v>
      </c>
      <c r="AL9" s="501" t="s">
        <v>2260</v>
      </c>
      <c r="AM9" s="501" t="s">
        <v>1732</v>
      </c>
      <c r="AN9" s="501" t="s">
        <v>2260</v>
      </c>
      <c r="AO9" s="501" t="s">
        <v>1732</v>
      </c>
      <c r="AP9" s="501" t="s">
        <v>2260</v>
      </c>
      <c r="AQ9" s="501" t="s">
        <v>1732</v>
      </c>
      <c r="AR9" s="501" t="s">
        <v>2260</v>
      </c>
      <c r="AS9" s="502" t="s">
        <v>1732</v>
      </c>
    </row>
    <row r="10" spans="1:45">
      <c r="A10" s="500" t="s">
        <v>722</v>
      </c>
      <c r="B10" s="501" t="s">
        <v>3387</v>
      </c>
      <c r="C10" s="501" t="s">
        <v>2935</v>
      </c>
      <c r="D10" s="501" t="s">
        <v>2768</v>
      </c>
      <c r="E10" s="501">
        <v>1</v>
      </c>
      <c r="F10" s="501">
        <v>2244329092</v>
      </c>
      <c r="G10" s="501" t="s">
        <v>2401</v>
      </c>
      <c r="H10" s="501"/>
      <c r="I10" s="501"/>
      <c r="J10" s="501"/>
      <c r="K10" s="501"/>
      <c r="L10" s="501"/>
      <c r="M10" s="501"/>
      <c r="N10" s="501"/>
      <c r="O10" s="501"/>
      <c r="P10" s="501"/>
      <c r="Q10" s="501"/>
      <c r="R10" s="501"/>
      <c r="S10" s="501"/>
      <c r="T10" s="501"/>
      <c r="U10" s="501"/>
      <c r="V10" s="501"/>
      <c r="W10" s="501"/>
      <c r="X10" s="501"/>
      <c r="Y10" s="501"/>
      <c r="Z10" s="501"/>
      <c r="AA10" s="501"/>
      <c r="AB10" s="501"/>
      <c r="AC10" s="501"/>
      <c r="AD10" s="501"/>
      <c r="AE10" s="501"/>
      <c r="AF10" s="501">
        <v>0</v>
      </c>
      <c r="AG10" s="501" t="s">
        <v>1743</v>
      </c>
      <c r="AH10" s="501" t="s">
        <v>2260</v>
      </c>
      <c r="AI10" s="501" t="s">
        <v>2260</v>
      </c>
      <c r="AJ10" s="501" t="s">
        <v>2260</v>
      </c>
      <c r="AK10" s="501" t="s">
        <v>2260</v>
      </c>
      <c r="AL10" s="501" t="s">
        <v>2260</v>
      </c>
      <c r="AM10" s="501" t="s">
        <v>2260</v>
      </c>
      <c r="AN10" s="501" t="s">
        <v>2260</v>
      </c>
      <c r="AO10" s="501" t="s">
        <v>2260</v>
      </c>
      <c r="AP10" s="501" t="s">
        <v>2260</v>
      </c>
      <c r="AQ10" s="501" t="s">
        <v>2260</v>
      </c>
      <c r="AR10" s="501" t="s">
        <v>2260</v>
      </c>
      <c r="AS10" s="502" t="s">
        <v>2260</v>
      </c>
    </row>
    <row r="11" spans="1:45">
      <c r="A11" s="500" t="s">
        <v>2312</v>
      </c>
      <c r="B11" s="501" t="s">
        <v>2313</v>
      </c>
      <c r="C11" s="501" t="s">
        <v>3159</v>
      </c>
      <c r="D11" s="501" t="s">
        <v>2768</v>
      </c>
      <c r="E11" s="501">
        <v>1</v>
      </c>
      <c r="F11" s="501">
        <v>9892930804</v>
      </c>
      <c r="G11" s="501" t="s">
        <v>2311</v>
      </c>
      <c r="H11" s="501"/>
      <c r="I11" s="501"/>
      <c r="J11" s="501"/>
      <c r="K11" s="501"/>
      <c r="L11" s="501"/>
      <c r="M11" s="501"/>
      <c r="N11" s="501"/>
      <c r="O11" s="501"/>
      <c r="P11" s="501"/>
      <c r="Q11" s="501"/>
      <c r="R11" s="501"/>
      <c r="S11" s="501"/>
      <c r="T11" s="501"/>
      <c r="U11" s="501"/>
      <c r="V11" s="501"/>
      <c r="W11" s="501"/>
      <c r="X11" s="501"/>
      <c r="Y11" s="501"/>
      <c r="Z11" s="501"/>
      <c r="AA11" s="501"/>
      <c r="AB11" s="501"/>
      <c r="AC11" s="501"/>
      <c r="AD11" s="501"/>
      <c r="AE11" s="501"/>
      <c r="AF11" s="501">
        <v>0</v>
      </c>
      <c r="AG11" s="501" t="s">
        <v>1743</v>
      </c>
      <c r="AH11" s="501" t="s">
        <v>2260</v>
      </c>
      <c r="AI11" s="501" t="s">
        <v>2260</v>
      </c>
      <c r="AJ11" s="501" t="s">
        <v>2260</v>
      </c>
      <c r="AK11" s="501" t="s">
        <v>2260</v>
      </c>
      <c r="AL11" s="501" t="s">
        <v>2260</v>
      </c>
      <c r="AM11" s="501" t="s">
        <v>2260</v>
      </c>
      <c r="AN11" s="501" t="s">
        <v>2260</v>
      </c>
      <c r="AO11" s="501" t="s">
        <v>2260</v>
      </c>
      <c r="AP11" s="501" t="s">
        <v>2260</v>
      </c>
      <c r="AQ11" s="501" t="s">
        <v>2260</v>
      </c>
      <c r="AR11" s="501" t="s">
        <v>2260</v>
      </c>
      <c r="AS11" s="502" t="s">
        <v>2260</v>
      </c>
    </row>
    <row r="12" spans="1:45">
      <c r="A12" s="500" t="s">
        <v>1784</v>
      </c>
      <c r="B12" s="501" t="s">
        <v>2316</v>
      </c>
      <c r="C12" s="501" t="s">
        <v>3087</v>
      </c>
      <c r="D12" s="501" t="s">
        <v>2768</v>
      </c>
      <c r="E12" s="501">
        <v>1</v>
      </c>
      <c r="F12" s="501">
        <v>8472083502</v>
      </c>
      <c r="G12" s="501" t="s">
        <v>2315</v>
      </c>
      <c r="H12" s="501"/>
      <c r="I12" s="501"/>
      <c r="J12" s="501"/>
      <c r="K12" s="501"/>
      <c r="L12" s="501"/>
      <c r="M12" s="501"/>
      <c r="N12" s="501"/>
      <c r="O12" s="501"/>
      <c r="P12" s="501"/>
      <c r="Q12" s="501"/>
      <c r="R12" s="501"/>
      <c r="S12" s="501"/>
      <c r="T12" s="501"/>
      <c r="U12" s="501"/>
      <c r="V12" s="501"/>
      <c r="W12" s="501"/>
      <c r="X12" s="501"/>
      <c r="Y12" s="501"/>
      <c r="Z12" s="501"/>
      <c r="AA12" s="501"/>
      <c r="AB12" s="501"/>
      <c r="AC12" s="501"/>
      <c r="AD12" s="501"/>
      <c r="AE12" s="501"/>
      <c r="AF12" s="501">
        <v>0</v>
      </c>
      <c r="AG12" s="501" t="s">
        <v>1743</v>
      </c>
      <c r="AH12" s="501" t="s">
        <v>2260</v>
      </c>
      <c r="AI12" s="501" t="s">
        <v>2260</v>
      </c>
      <c r="AJ12" s="501" t="s">
        <v>2260</v>
      </c>
      <c r="AK12" s="501" t="s">
        <v>2260</v>
      </c>
      <c r="AL12" s="501" t="s">
        <v>2260</v>
      </c>
      <c r="AM12" s="501" t="s">
        <v>2260</v>
      </c>
      <c r="AN12" s="501" t="s">
        <v>2260</v>
      </c>
      <c r="AO12" s="501" t="s">
        <v>2260</v>
      </c>
      <c r="AP12" s="501" t="s">
        <v>2260</v>
      </c>
      <c r="AQ12" s="501" t="s">
        <v>2260</v>
      </c>
      <c r="AR12" s="501" t="s">
        <v>2260</v>
      </c>
      <c r="AS12" s="502" t="s">
        <v>2260</v>
      </c>
    </row>
    <row r="13" spans="1:45">
      <c r="A13" s="500" t="s">
        <v>722</v>
      </c>
      <c r="B13" s="501" t="s">
        <v>3388</v>
      </c>
      <c r="C13" s="501" t="s">
        <v>3389</v>
      </c>
      <c r="D13" s="501" t="s">
        <v>2768</v>
      </c>
      <c r="E13" s="501">
        <v>1</v>
      </c>
      <c r="F13" s="501" t="s">
        <v>3390</v>
      </c>
      <c r="G13" s="501" t="s">
        <v>1514</v>
      </c>
      <c r="H13" s="501"/>
      <c r="I13" s="501"/>
      <c r="J13" s="501"/>
      <c r="K13" s="501"/>
      <c r="L13" s="501"/>
      <c r="M13" s="501"/>
      <c r="N13" s="501"/>
      <c r="O13" s="501"/>
      <c r="P13" s="501"/>
      <c r="Q13" s="501"/>
      <c r="R13" s="501"/>
      <c r="S13" s="501"/>
      <c r="T13" s="501"/>
      <c r="U13" s="501"/>
      <c r="V13" s="501"/>
      <c r="W13" s="501"/>
      <c r="X13" s="501"/>
      <c r="Y13" s="501"/>
      <c r="Z13" s="501"/>
      <c r="AA13" s="501"/>
      <c r="AB13" s="501"/>
      <c r="AC13" s="501"/>
      <c r="AD13" s="501"/>
      <c r="AE13" s="501"/>
      <c r="AF13" s="501">
        <v>0</v>
      </c>
      <c r="AG13" s="501" t="s">
        <v>1743</v>
      </c>
      <c r="AH13" s="501" t="s">
        <v>2260</v>
      </c>
      <c r="AI13" s="501" t="s">
        <v>2260</v>
      </c>
      <c r="AJ13" s="501" t="s">
        <v>2260</v>
      </c>
      <c r="AK13" s="501" t="s">
        <v>2260</v>
      </c>
      <c r="AL13" s="501" t="s">
        <v>2260</v>
      </c>
      <c r="AM13" s="501" t="s">
        <v>2260</v>
      </c>
      <c r="AN13" s="501" t="s">
        <v>2260</v>
      </c>
      <c r="AO13" s="501" t="s">
        <v>2260</v>
      </c>
      <c r="AP13" s="501" t="s">
        <v>2260</v>
      </c>
      <c r="AQ13" s="501" t="s">
        <v>2260</v>
      </c>
      <c r="AR13" s="501" t="s">
        <v>2260</v>
      </c>
      <c r="AS13" s="502" t="s">
        <v>2260</v>
      </c>
    </row>
    <row r="14" spans="1:45">
      <c r="A14" s="500" t="s">
        <v>745</v>
      </c>
      <c r="B14" s="501" t="s">
        <v>3391</v>
      </c>
      <c r="C14" s="501" t="s">
        <v>3392</v>
      </c>
      <c r="D14" s="501" t="s">
        <v>2768</v>
      </c>
      <c r="E14" s="501">
        <v>1</v>
      </c>
      <c r="F14" s="501">
        <v>7342620376</v>
      </c>
      <c r="G14" s="501" t="s">
        <v>744</v>
      </c>
      <c r="H14" s="501"/>
      <c r="I14" s="501"/>
      <c r="J14" s="501"/>
      <c r="K14" s="501"/>
      <c r="L14" s="501"/>
      <c r="M14" s="501"/>
      <c r="N14" s="501"/>
      <c r="O14" s="501"/>
      <c r="P14" s="501"/>
      <c r="Q14" s="501"/>
      <c r="R14" s="501"/>
      <c r="S14" s="501"/>
      <c r="T14" s="501"/>
      <c r="U14" s="501"/>
      <c r="V14" s="501"/>
      <c r="W14" s="501"/>
      <c r="X14" s="501"/>
      <c r="Y14" s="501"/>
      <c r="Z14" s="501"/>
      <c r="AA14" s="501"/>
      <c r="AB14" s="501"/>
      <c r="AC14" s="501"/>
      <c r="AD14" s="501"/>
      <c r="AE14" s="501"/>
      <c r="AF14" s="501">
        <v>0</v>
      </c>
      <c r="AG14" s="501" t="s">
        <v>1743</v>
      </c>
      <c r="AH14" s="501" t="s">
        <v>2260</v>
      </c>
      <c r="AI14" s="501" t="s">
        <v>2260</v>
      </c>
      <c r="AJ14" s="501" t="s">
        <v>2260</v>
      </c>
      <c r="AK14" s="501" t="s">
        <v>2260</v>
      </c>
      <c r="AL14" s="501" t="s">
        <v>2260</v>
      </c>
      <c r="AM14" s="501" t="s">
        <v>2260</v>
      </c>
      <c r="AN14" s="501" t="s">
        <v>2260</v>
      </c>
      <c r="AO14" s="501" t="s">
        <v>2260</v>
      </c>
      <c r="AP14" s="501" t="s">
        <v>2260</v>
      </c>
      <c r="AQ14" s="501" t="s">
        <v>2260</v>
      </c>
      <c r="AR14" s="501" t="s">
        <v>2260</v>
      </c>
      <c r="AS14" s="502" t="s">
        <v>2260</v>
      </c>
    </row>
    <row r="15" spans="1:45">
      <c r="A15" s="500" t="s">
        <v>2323</v>
      </c>
      <c r="B15" s="501" t="s">
        <v>1539</v>
      </c>
      <c r="C15" s="501" t="s">
        <v>3393</v>
      </c>
      <c r="D15" s="501" t="s">
        <v>2768</v>
      </c>
      <c r="E15" s="501">
        <v>1</v>
      </c>
      <c r="F15" s="501">
        <v>7752750619</v>
      </c>
      <c r="G15" s="501" t="s">
        <v>2322</v>
      </c>
      <c r="H15" s="501"/>
      <c r="I15" s="501"/>
      <c r="J15" s="501"/>
      <c r="K15" s="501"/>
      <c r="L15" s="501"/>
      <c r="M15" s="501"/>
      <c r="N15" s="501"/>
      <c r="O15" s="501"/>
      <c r="P15" s="501"/>
      <c r="Q15" s="501"/>
      <c r="R15" s="501"/>
      <c r="S15" s="501"/>
      <c r="T15" s="501"/>
      <c r="U15" s="501"/>
      <c r="V15" s="501"/>
      <c r="W15" s="501"/>
      <c r="X15" s="501"/>
      <c r="Y15" s="501"/>
      <c r="Z15" s="501"/>
      <c r="AA15" s="501"/>
      <c r="AB15" s="501"/>
      <c r="AC15" s="501"/>
      <c r="AD15" s="501"/>
      <c r="AE15" s="501"/>
      <c r="AF15" s="501">
        <v>0</v>
      </c>
      <c r="AG15" s="501" t="s">
        <v>1732</v>
      </c>
      <c r="AH15" s="501" t="s">
        <v>2260</v>
      </c>
      <c r="AI15" s="501" t="s">
        <v>2260</v>
      </c>
      <c r="AJ15" s="501" t="s">
        <v>2260</v>
      </c>
      <c r="AK15" s="501" t="s">
        <v>2260</v>
      </c>
      <c r="AL15" s="501" t="s">
        <v>2260</v>
      </c>
      <c r="AM15" s="501" t="s">
        <v>2260</v>
      </c>
      <c r="AN15" s="501" t="s">
        <v>2260</v>
      </c>
      <c r="AO15" s="501" t="s">
        <v>2260</v>
      </c>
      <c r="AP15" s="501" t="s">
        <v>2260</v>
      </c>
      <c r="AQ15" s="501" t="s">
        <v>2260</v>
      </c>
      <c r="AR15" s="501" t="s">
        <v>2260</v>
      </c>
      <c r="AS15" s="502" t="s">
        <v>2260</v>
      </c>
    </row>
    <row r="16" spans="1:45">
      <c r="A16" s="500" t="s">
        <v>814</v>
      </c>
      <c r="B16" s="501" t="s">
        <v>3394</v>
      </c>
      <c r="C16" s="501" t="s">
        <v>3395</v>
      </c>
      <c r="D16" s="501" t="s">
        <v>2768</v>
      </c>
      <c r="E16" s="501">
        <v>1</v>
      </c>
      <c r="F16" s="501">
        <v>2245956601</v>
      </c>
      <c r="G16" s="501" t="s">
        <v>2325</v>
      </c>
      <c r="H16" s="501"/>
      <c r="I16" s="501"/>
      <c r="J16" s="501"/>
      <c r="K16" s="501"/>
      <c r="L16" s="501"/>
      <c r="M16" s="501"/>
      <c r="N16" s="501"/>
      <c r="O16" s="501"/>
      <c r="P16" s="501"/>
      <c r="Q16" s="501"/>
      <c r="R16" s="501"/>
      <c r="S16" s="501"/>
      <c r="T16" s="501"/>
      <c r="U16" s="501"/>
      <c r="V16" s="501"/>
      <c r="W16" s="501"/>
      <c r="X16" s="501"/>
      <c r="Y16" s="501"/>
      <c r="Z16" s="501"/>
      <c r="AA16" s="501"/>
      <c r="AB16" s="501"/>
      <c r="AC16" s="501"/>
      <c r="AD16" s="501"/>
      <c r="AE16" s="501"/>
      <c r="AF16" s="501">
        <v>0</v>
      </c>
      <c r="AG16" s="501" t="s">
        <v>1732</v>
      </c>
      <c r="AH16" s="501" t="s">
        <v>2260</v>
      </c>
      <c r="AI16" s="501" t="s">
        <v>2260</v>
      </c>
      <c r="AJ16" s="501" t="s">
        <v>2260</v>
      </c>
      <c r="AK16" s="501" t="s">
        <v>2260</v>
      </c>
      <c r="AL16" s="501" t="s">
        <v>2260</v>
      </c>
      <c r="AM16" s="501" t="s">
        <v>2260</v>
      </c>
      <c r="AN16" s="501" t="s">
        <v>2260</v>
      </c>
      <c r="AO16" s="501" t="s">
        <v>2260</v>
      </c>
      <c r="AP16" s="501" t="s">
        <v>2260</v>
      </c>
      <c r="AQ16" s="501" t="s">
        <v>2260</v>
      </c>
      <c r="AR16" s="501" t="s">
        <v>2260</v>
      </c>
      <c r="AS16" s="502" t="s">
        <v>2260</v>
      </c>
    </row>
    <row r="17" spans="1:45">
      <c r="A17" s="500" t="s">
        <v>1853</v>
      </c>
      <c r="B17" s="501" t="s">
        <v>2328</v>
      </c>
      <c r="C17" s="501" t="s">
        <v>2862</v>
      </c>
      <c r="D17" s="501" t="s">
        <v>2768</v>
      </c>
      <c r="E17" s="501">
        <v>1</v>
      </c>
      <c r="F17" s="501" t="s">
        <v>2329</v>
      </c>
      <c r="G17" s="501" t="s">
        <v>2327</v>
      </c>
      <c r="H17" s="501"/>
      <c r="I17" s="501"/>
      <c r="J17" s="501"/>
      <c r="K17" s="501"/>
      <c r="L17" s="501"/>
      <c r="M17" s="501"/>
      <c r="N17" s="501"/>
      <c r="O17" s="501"/>
      <c r="P17" s="501"/>
      <c r="Q17" s="501"/>
      <c r="R17" s="501"/>
      <c r="S17" s="501"/>
      <c r="T17" s="501"/>
      <c r="U17" s="501"/>
      <c r="V17" s="501"/>
      <c r="W17" s="501"/>
      <c r="X17" s="501"/>
      <c r="Y17" s="501"/>
      <c r="Z17" s="501"/>
      <c r="AA17" s="501"/>
      <c r="AB17" s="501"/>
      <c r="AC17" s="501"/>
      <c r="AD17" s="501"/>
      <c r="AE17" s="501"/>
      <c r="AF17" s="501">
        <v>0</v>
      </c>
      <c r="AG17" s="501" t="s">
        <v>1743</v>
      </c>
      <c r="AH17" s="501" t="s">
        <v>2260</v>
      </c>
      <c r="AI17" s="501" t="s">
        <v>2260</v>
      </c>
      <c r="AJ17" s="501" t="s">
        <v>2260</v>
      </c>
      <c r="AK17" s="501" t="s">
        <v>2260</v>
      </c>
      <c r="AL17" s="501" t="s">
        <v>2260</v>
      </c>
      <c r="AM17" s="501" t="s">
        <v>2260</v>
      </c>
      <c r="AN17" s="501" t="s">
        <v>2260</v>
      </c>
      <c r="AO17" s="501" t="s">
        <v>2260</v>
      </c>
      <c r="AP17" s="501" t="s">
        <v>2260</v>
      </c>
      <c r="AQ17" s="501" t="s">
        <v>2260</v>
      </c>
      <c r="AR17" s="501" t="s">
        <v>2260</v>
      </c>
      <c r="AS17" s="502" t="s">
        <v>2260</v>
      </c>
    </row>
    <row r="18" spans="1:45">
      <c r="A18" s="500" t="s">
        <v>1140</v>
      </c>
      <c r="B18" s="501" t="s">
        <v>3396</v>
      </c>
      <c r="C18" s="501" t="s">
        <v>3032</v>
      </c>
      <c r="D18" s="501" t="s">
        <v>2768</v>
      </c>
      <c r="E18" s="501">
        <v>1</v>
      </c>
      <c r="F18" s="501">
        <v>8474712853</v>
      </c>
      <c r="G18" s="501" t="s">
        <v>3397</v>
      </c>
      <c r="H18" s="501"/>
      <c r="I18" s="501"/>
      <c r="J18" s="501"/>
      <c r="K18" s="501"/>
      <c r="L18" s="501"/>
      <c r="M18" s="501"/>
      <c r="N18" s="501"/>
      <c r="O18" s="501"/>
      <c r="P18" s="501"/>
      <c r="Q18" s="501"/>
      <c r="R18" s="501"/>
      <c r="S18" s="501"/>
      <c r="T18" s="501"/>
      <c r="U18" s="501"/>
      <c r="V18" s="501"/>
      <c r="W18" s="501"/>
      <c r="X18" s="501"/>
      <c r="Y18" s="501"/>
      <c r="Z18" s="501"/>
      <c r="AA18" s="501"/>
      <c r="AB18" s="501"/>
      <c r="AC18" s="501"/>
      <c r="AD18" s="501"/>
      <c r="AE18" s="501"/>
      <c r="AF18" s="501">
        <v>0</v>
      </c>
      <c r="AG18" s="501" t="s">
        <v>1743</v>
      </c>
      <c r="AH18" s="501" t="s">
        <v>2260</v>
      </c>
      <c r="AI18" s="501" t="s">
        <v>2260</v>
      </c>
      <c r="AJ18" s="501" t="s">
        <v>2260</v>
      </c>
      <c r="AK18" s="501" t="s">
        <v>2260</v>
      </c>
      <c r="AL18" s="501" t="s">
        <v>2260</v>
      </c>
      <c r="AM18" s="501" t="s">
        <v>2260</v>
      </c>
      <c r="AN18" s="501" t="s">
        <v>2260</v>
      </c>
      <c r="AO18" s="501" t="s">
        <v>2260</v>
      </c>
      <c r="AP18" s="501" t="s">
        <v>2260</v>
      </c>
      <c r="AQ18" s="501" t="s">
        <v>2260</v>
      </c>
      <c r="AR18" s="501" t="s">
        <v>2260</v>
      </c>
      <c r="AS18" s="502" t="s">
        <v>2260</v>
      </c>
    </row>
    <row r="19" spans="1:45">
      <c r="A19" s="500" t="s">
        <v>518</v>
      </c>
      <c r="B19" s="501" t="s">
        <v>921</v>
      </c>
      <c r="C19" s="501" t="s">
        <v>922</v>
      </c>
      <c r="D19" s="501" t="s">
        <v>2768</v>
      </c>
      <c r="E19" s="501">
        <v>1</v>
      </c>
      <c r="F19" s="501">
        <v>8593967437</v>
      </c>
      <c r="G19" s="501" t="s">
        <v>920</v>
      </c>
      <c r="H19" s="501"/>
      <c r="I19" s="501"/>
      <c r="J19" s="501"/>
      <c r="K19" s="501"/>
      <c r="L19" s="501"/>
      <c r="M19" s="501"/>
      <c r="N19" s="501"/>
      <c r="O19" s="501"/>
      <c r="P19" s="501"/>
      <c r="Q19" s="501"/>
      <c r="R19" s="501"/>
      <c r="S19" s="501"/>
      <c r="T19" s="501"/>
      <c r="U19" s="501"/>
      <c r="V19" s="501"/>
      <c r="W19" s="501"/>
      <c r="X19" s="501"/>
      <c r="Y19" s="501"/>
      <c r="Z19" s="501"/>
      <c r="AA19" s="501"/>
      <c r="AB19" s="501"/>
      <c r="AC19" s="501"/>
      <c r="AD19" s="501"/>
      <c r="AE19" s="501"/>
      <c r="AF19" s="501">
        <v>0</v>
      </c>
      <c r="AG19" s="501" t="s">
        <v>1743</v>
      </c>
      <c r="AH19" s="501" t="s">
        <v>2260</v>
      </c>
      <c r="AI19" s="501" t="s">
        <v>2260</v>
      </c>
      <c r="AJ19" s="501" t="s">
        <v>2260</v>
      </c>
      <c r="AK19" s="501" t="s">
        <v>2260</v>
      </c>
      <c r="AL19" s="501" t="s">
        <v>2260</v>
      </c>
      <c r="AM19" s="501" t="s">
        <v>2260</v>
      </c>
      <c r="AN19" s="501" t="s">
        <v>2260</v>
      </c>
      <c r="AO19" s="501" t="s">
        <v>2260</v>
      </c>
      <c r="AP19" s="501" t="s">
        <v>2260</v>
      </c>
      <c r="AQ19" s="501" t="s">
        <v>2260</v>
      </c>
      <c r="AR19" s="501" t="s">
        <v>2260</v>
      </c>
      <c r="AS19" s="502" t="s">
        <v>2260</v>
      </c>
    </row>
    <row r="20" spans="1:45">
      <c r="A20" s="500" t="s">
        <v>864</v>
      </c>
      <c r="B20" s="501" t="s">
        <v>865</v>
      </c>
      <c r="C20" s="501" t="s">
        <v>3202</v>
      </c>
      <c r="D20" s="501" t="s">
        <v>2768</v>
      </c>
      <c r="E20" s="501">
        <v>1</v>
      </c>
      <c r="F20" s="501">
        <v>9728041996</v>
      </c>
      <c r="G20" s="501" t="s">
        <v>863</v>
      </c>
      <c r="H20" s="501">
        <v>1</v>
      </c>
      <c r="I20" s="501">
        <v>1</v>
      </c>
      <c r="J20" s="501">
        <v>1</v>
      </c>
      <c r="K20" s="501">
        <v>1</v>
      </c>
      <c r="L20" s="501"/>
      <c r="M20" s="501">
        <v>1</v>
      </c>
      <c r="N20" s="501"/>
      <c r="O20" s="501">
        <v>1</v>
      </c>
      <c r="P20" s="501"/>
      <c r="Q20" s="501">
        <v>1</v>
      </c>
      <c r="R20" s="501"/>
      <c r="S20" s="501">
        <v>1</v>
      </c>
      <c r="T20" s="501" t="s">
        <v>979</v>
      </c>
      <c r="U20" s="501" t="s">
        <v>979</v>
      </c>
      <c r="V20" s="501" t="s">
        <v>979</v>
      </c>
      <c r="W20" s="501" t="s">
        <v>979</v>
      </c>
      <c r="X20" s="501"/>
      <c r="Y20" s="501" t="s">
        <v>979</v>
      </c>
      <c r="Z20" s="501"/>
      <c r="AA20" s="501" t="s">
        <v>979</v>
      </c>
      <c r="AB20" s="501"/>
      <c r="AC20" s="501" t="s">
        <v>979</v>
      </c>
      <c r="AD20" s="501"/>
      <c r="AE20" s="501" t="s">
        <v>979</v>
      </c>
      <c r="AF20" s="501">
        <v>8</v>
      </c>
      <c r="AG20" s="501" t="s">
        <v>1732</v>
      </c>
      <c r="AH20" s="501" t="s">
        <v>1732</v>
      </c>
      <c r="AI20" s="501" t="s">
        <v>1732</v>
      </c>
      <c r="AJ20" s="501" t="s">
        <v>1732</v>
      </c>
      <c r="AK20" s="501" t="s">
        <v>1732</v>
      </c>
      <c r="AL20" s="501" t="s">
        <v>2260</v>
      </c>
      <c r="AM20" s="501" t="s">
        <v>1732</v>
      </c>
      <c r="AN20" s="501" t="s">
        <v>2260</v>
      </c>
      <c r="AO20" s="501" t="s">
        <v>1732</v>
      </c>
      <c r="AP20" s="501" t="s">
        <v>2260</v>
      </c>
      <c r="AQ20" s="501" t="s">
        <v>1732</v>
      </c>
      <c r="AR20" s="501" t="s">
        <v>2260</v>
      </c>
      <c r="AS20" s="502" t="s">
        <v>1732</v>
      </c>
    </row>
    <row r="21" spans="1:45">
      <c r="A21" s="500" t="s">
        <v>1618</v>
      </c>
      <c r="B21" s="501" t="s">
        <v>3400</v>
      </c>
      <c r="C21" s="501" t="s">
        <v>3401</v>
      </c>
      <c r="D21" s="501" t="s">
        <v>2768</v>
      </c>
      <c r="E21" s="501">
        <v>1</v>
      </c>
      <c r="F21" s="501">
        <v>8646439084</v>
      </c>
      <c r="G21" s="501" t="s">
        <v>2338</v>
      </c>
      <c r="H21" s="501">
        <v>1</v>
      </c>
      <c r="I21" s="501">
        <v>1</v>
      </c>
      <c r="J21" s="501">
        <v>1</v>
      </c>
      <c r="K21" s="501">
        <v>1</v>
      </c>
      <c r="L21" s="501"/>
      <c r="M21" s="501">
        <v>1</v>
      </c>
      <c r="N21" s="501"/>
      <c r="O21" s="501">
        <v>1</v>
      </c>
      <c r="P21" s="501"/>
      <c r="Q21" s="501">
        <v>1</v>
      </c>
      <c r="R21" s="501"/>
      <c r="S21" s="501">
        <v>1</v>
      </c>
      <c r="T21" s="501" t="s">
        <v>979</v>
      </c>
      <c r="U21" s="501" t="s">
        <v>979</v>
      </c>
      <c r="V21" s="501" t="s">
        <v>979</v>
      </c>
      <c r="W21" s="501" t="s">
        <v>979</v>
      </c>
      <c r="X21" s="501"/>
      <c r="Y21" s="501" t="s">
        <v>979</v>
      </c>
      <c r="Z21" s="501"/>
      <c r="AA21" s="501" t="s">
        <v>979</v>
      </c>
      <c r="AB21" s="501"/>
      <c r="AC21" s="501" t="s">
        <v>979</v>
      </c>
      <c r="AD21" s="501"/>
      <c r="AE21" s="501" t="s">
        <v>979</v>
      </c>
      <c r="AF21" s="501">
        <v>8</v>
      </c>
      <c r="AG21" s="501" t="s">
        <v>2335</v>
      </c>
      <c r="AH21" s="501" t="s">
        <v>2335</v>
      </c>
      <c r="AI21" s="501" t="s">
        <v>2335</v>
      </c>
      <c r="AJ21" s="501" t="s">
        <v>2335</v>
      </c>
      <c r="AK21" s="501" t="s">
        <v>2335</v>
      </c>
      <c r="AL21" s="501" t="s">
        <v>2260</v>
      </c>
      <c r="AM21" s="501" t="s">
        <v>2335</v>
      </c>
      <c r="AN21" s="501" t="s">
        <v>2260</v>
      </c>
      <c r="AO21" s="501" t="s">
        <v>2335</v>
      </c>
      <c r="AP21" s="501" t="s">
        <v>2260</v>
      </c>
      <c r="AQ21" s="501" t="s">
        <v>2335</v>
      </c>
      <c r="AR21" s="501" t="s">
        <v>2260</v>
      </c>
      <c r="AS21" s="502" t="s">
        <v>2335</v>
      </c>
    </row>
    <row r="22" spans="1:45">
      <c r="A22" s="500" t="s">
        <v>185</v>
      </c>
      <c r="B22" s="501" t="s">
        <v>2340</v>
      </c>
      <c r="C22" s="501" t="s">
        <v>2973</v>
      </c>
      <c r="D22" s="501" t="s">
        <v>2768</v>
      </c>
      <c r="E22" s="501">
        <v>1</v>
      </c>
      <c r="F22" s="501">
        <v>2178281143</v>
      </c>
      <c r="G22" s="501" t="s">
        <v>2339</v>
      </c>
      <c r="H22" s="501"/>
      <c r="I22" s="501"/>
      <c r="J22" s="501"/>
      <c r="K22" s="501"/>
      <c r="L22" s="501"/>
      <c r="M22" s="501"/>
      <c r="N22" s="501"/>
      <c r="O22" s="501"/>
      <c r="P22" s="501"/>
      <c r="Q22" s="501"/>
      <c r="R22" s="501"/>
      <c r="S22" s="501"/>
      <c r="T22" s="501"/>
      <c r="U22" s="501"/>
      <c r="V22" s="501"/>
      <c r="W22" s="501"/>
      <c r="X22" s="501"/>
      <c r="Y22" s="501"/>
      <c r="Z22" s="501"/>
      <c r="AA22" s="501"/>
      <c r="AB22" s="501"/>
      <c r="AC22" s="501"/>
      <c r="AD22" s="501"/>
      <c r="AE22" s="501"/>
      <c r="AF22" s="501">
        <v>0</v>
      </c>
      <c r="AG22" s="501" t="s">
        <v>1743</v>
      </c>
      <c r="AH22" s="501" t="s">
        <v>2260</v>
      </c>
      <c r="AI22" s="501" t="s">
        <v>2260</v>
      </c>
      <c r="AJ22" s="501" t="s">
        <v>2260</v>
      </c>
      <c r="AK22" s="501" t="s">
        <v>2260</v>
      </c>
      <c r="AL22" s="501" t="s">
        <v>2260</v>
      </c>
      <c r="AM22" s="501" t="s">
        <v>2260</v>
      </c>
      <c r="AN22" s="501" t="s">
        <v>2260</v>
      </c>
      <c r="AO22" s="501" t="s">
        <v>2260</v>
      </c>
      <c r="AP22" s="501" t="s">
        <v>2260</v>
      </c>
      <c r="AQ22" s="501" t="s">
        <v>2260</v>
      </c>
      <c r="AR22" s="501" t="s">
        <v>2260</v>
      </c>
      <c r="AS22" s="502" t="s">
        <v>2260</v>
      </c>
    </row>
    <row r="23" spans="1:45">
      <c r="A23" s="500" t="s">
        <v>279</v>
      </c>
      <c r="B23" s="501" t="s">
        <v>873</v>
      </c>
      <c r="C23" s="501" t="s">
        <v>3200</v>
      </c>
      <c r="D23" s="501" t="s">
        <v>2768</v>
      </c>
      <c r="E23" s="501">
        <v>1</v>
      </c>
      <c r="F23" s="501">
        <v>6514919151</v>
      </c>
      <c r="G23" s="501" t="s">
        <v>872</v>
      </c>
      <c r="H23" s="501"/>
      <c r="I23" s="501"/>
      <c r="J23" s="501"/>
      <c r="K23" s="501"/>
      <c r="L23" s="501"/>
      <c r="M23" s="501"/>
      <c r="N23" s="501"/>
      <c r="O23" s="501"/>
      <c r="P23" s="501"/>
      <c r="Q23" s="501"/>
      <c r="R23" s="501"/>
      <c r="S23" s="501"/>
      <c r="T23" s="501"/>
      <c r="U23" s="501"/>
      <c r="V23" s="501"/>
      <c r="W23" s="501"/>
      <c r="X23" s="501"/>
      <c r="Y23" s="501"/>
      <c r="Z23" s="501"/>
      <c r="AA23" s="501"/>
      <c r="AB23" s="501"/>
      <c r="AC23" s="501"/>
      <c r="AD23" s="501"/>
      <c r="AE23" s="501"/>
      <c r="AF23" s="501">
        <v>0</v>
      </c>
      <c r="AG23" s="501" t="s">
        <v>1743</v>
      </c>
      <c r="AH23" s="501" t="s">
        <v>2260</v>
      </c>
      <c r="AI23" s="501" t="s">
        <v>2260</v>
      </c>
      <c r="AJ23" s="501" t="s">
        <v>2260</v>
      </c>
      <c r="AK23" s="501" t="s">
        <v>2260</v>
      </c>
      <c r="AL23" s="501" t="s">
        <v>2260</v>
      </c>
      <c r="AM23" s="501" t="s">
        <v>2260</v>
      </c>
      <c r="AN23" s="501" t="s">
        <v>2260</v>
      </c>
      <c r="AO23" s="501" t="s">
        <v>2260</v>
      </c>
      <c r="AP23" s="501" t="s">
        <v>2260</v>
      </c>
      <c r="AQ23" s="501" t="s">
        <v>2260</v>
      </c>
      <c r="AR23" s="501" t="s">
        <v>2260</v>
      </c>
      <c r="AS23" s="502" t="s">
        <v>2260</v>
      </c>
    </row>
    <row r="24" spans="1:45">
      <c r="A24" s="500" t="s">
        <v>2352</v>
      </c>
      <c r="B24" s="501" t="s">
        <v>2353</v>
      </c>
      <c r="C24" s="501" t="s">
        <v>3141</v>
      </c>
      <c r="D24" s="501" t="s">
        <v>2768</v>
      </c>
      <c r="E24" s="501">
        <v>1</v>
      </c>
      <c r="F24" s="501">
        <v>6514919151</v>
      </c>
      <c r="G24" s="501" t="s">
        <v>2351</v>
      </c>
      <c r="H24" s="501"/>
      <c r="I24" s="501"/>
      <c r="J24" s="501"/>
      <c r="K24" s="501"/>
      <c r="L24" s="501"/>
      <c r="M24" s="501"/>
      <c r="N24" s="501"/>
      <c r="O24" s="501"/>
      <c r="P24" s="501"/>
      <c r="Q24" s="501"/>
      <c r="R24" s="501"/>
      <c r="S24" s="501"/>
      <c r="T24" s="501"/>
      <c r="U24" s="501"/>
      <c r="V24" s="501"/>
      <c r="W24" s="501"/>
      <c r="X24" s="501"/>
      <c r="Y24" s="501"/>
      <c r="Z24" s="501"/>
      <c r="AA24" s="501"/>
      <c r="AB24" s="501"/>
      <c r="AC24" s="501"/>
      <c r="AD24" s="501"/>
      <c r="AE24" s="501"/>
      <c r="AF24" s="501">
        <v>0</v>
      </c>
      <c r="AG24" s="501" t="s">
        <v>1743</v>
      </c>
      <c r="AH24" s="501" t="s">
        <v>2260</v>
      </c>
      <c r="AI24" s="501" t="s">
        <v>2260</v>
      </c>
      <c r="AJ24" s="501" t="s">
        <v>2260</v>
      </c>
      <c r="AK24" s="501" t="s">
        <v>2260</v>
      </c>
      <c r="AL24" s="501" t="s">
        <v>2260</v>
      </c>
      <c r="AM24" s="501" t="s">
        <v>2260</v>
      </c>
      <c r="AN24" s="501" t="s">
        <v>2260</v>
      </c>
      <c r="AO24" s="501" t="s">
        <v>2260</v>
      </c>
      <c r="AP24" s="501" t="s">
        <v>2260</v>
      </c>
      <c r="AQ24" s="501" t="s">
        <v>2260</v>
      </c>
      <c r="AR24" s="501" t="s">
        <v>2260</v>
      </c>
      <c r="AS24" s="502" t="s">
        <v>2260</v>
      </c>
    </row>
    <row r="25" spans="1:45">
      <c r="A25" s="500" t="s">
        <v>158</v>
      </c>
      <c r="B25" s="501" t="s">
        <v>159</v>
      </c>
      <c r="C25" s="501" t="s">
        <v>3104</v>
      </c>
      <c r="D25" s="501" t="s">
        <v>2768</v>
      </c>
      <c r="E25" s="501">
        <v>1</v>
      </c>
      <c r="F25" s="501">
        <v>5138007838</v>
      </c>
      <c r="G25" s="501" t="s">
        <v>2370</v>
      </c>
      <c r="H25" s="501">
        <v>1</v>
      </c>
      <c r="I25" s="501">
        <v>1</v>
      </c>
      <c r="J25" s="501">
        <v>1</v>
      </c>
      <c r="K25" s="501">
        <v>1</v>
      </c>
      <c r="L25" s="501"/>
      <c r="M25" s="501">
        <v>1</v>
      </c>
      <c r="N25" s="501"/>
      <c r="O25" s="501">
        <v>1</v>
      </c>
      <c r="P25" s="501"/>
      <c r="Q25" s="501">
        <v>1</v>
      </c>
      <c r="R25" s="501"/>
      <c r="S25" s="501">
        <v>1</v>
      </c>
      <c r="T25" s="501" t="s">
        <v>979</v>
      </c>
      <c r="U25" s="501" t="s">
        <v>979</v>
      </c>
      <c r="V25" s="501" t="s">
        <v>979</v>
      </c>
      <c r="W25" s="501" t="s">
        <v>979</v>
      </c>
      <c r="X25" s="501"/>
      <c r="Y25" s="501" t="s">
        <v>979</v>
      </c>
      <c r="Z25" s="501"/>
      <c r="AA25" s="501" t="s">
        <v>979</v>
      </c>
      <c r="AB25" s="501"/>
      <c r="AC25" s="501" t="s">
        <v>979</v>
      </c>
      <c r="AD25" s="501"/>
      <c r="AE25" s="501" t="s">
        <v>979</v>
      </c>
      <c r="AF25" s="501">
        <v>8</v>
      </c>
      <c r="AG25" s="501" t="s">
        <v>1741</v>
      </c>
      <c r="AH25" s="501" t="s">
        <v>1741</v>
      </c>
      <c r="AI25" s="501" t="s">
        <v>1741</v>
      </c>
      <c r="AJ25" s="501" t="s">
        <v>1741</v>
      </c>
      <c r="AK25" s="501" t="s">
        <v>1741</v>
      </c>
      <c r="AL25" s="501" t="s">
        <v>2260</v>
      </c>
      <c r="AM25" s="501" t="s">
        <v>1741</v>
      </c>
      <c r="AN25" s="501" t="s">
        <v>2260</v>
      </c>
      <c r="AO25" s="501" t="s">
        <v>1741</v>
      </c>
      <c r="AP25" s="501" t="s">
        <v>2260</v>
      </c>
      <c r="AQ25" s="501" t="s">
        <v>1741</v>
      </c>
      <c r="AR25" s="501" t="s">
        <v>2260</v>
      </c>
      <c r="AS25" s="502" t="s">
        <v>1741</v>
      </c>
    </row>
    <row r="26" spans="1:45">
      <c r="A26" s="500" t="s">
        <v>2271</v>
      </c>
      <c r="B26" s="501" t="s">
        <v>3404</v>
      </c>
      <c r="C26" s="501" t="s">
        <v>3405</v>
      </c>
      <c r="D26" s="501" t="s">
        <v>2768</v>
      </c>
      <c r="E26" s="501">
        <v>1</v>
      </c>
      <c r="F26" s="501">
        <v>8473380967</v>
      </c>
      <c r="G26" s="501" t="s">
        <v>2354</v>
      </c>
      <c r="H26" s="501"/>
      <c r="I26" s="501"/>
      <c r="J26" s="501"/>
      <c r="K26" s="501"/>
      <c r="L26" s="501"/>
      <c r="M26" s="501"/>
      <c r="N26" s="501"/>
      <c r="O26" s="501"/>
      <c r="P26" s="501"/>
      <c r="Q26" s="501"/>
      <c r="R26" s="501"/>
      <c r="S26" s="501"/>
      <c r="T26" s="501"/>
      <c r="U26" s="501"/>
      <c r="V26" s="501"/>
      <c r="W26" s="501"/>
      <c r="X26" s="501"/>
      <c r="Y26" s="501"/>
      <c r="Z26" s="501"/>
      <c r="AA26" s="501"/>
      <c r="AB26" s="501"/>
      <c r="AC26" s="501"/>
      <c r="AD26" s="501"/>
      <c r="AE26" s="501"/>
      <c r="AF26" s="501">
        <v>0</v>
      </c>
      <c r="AG26" s="501" t="s">
        <v>1743</v>
      </c>
      <c r="AH26" s="501" t="s">
        <v>2260</v>
      </c>
      <c r="AI26" s="501" t="s">
        <v>2260</v>
      </c>
      <c r="AJ26" s="501" t="s">
        <v>2260</v>
      </c>
      <c r="AK26" s="501" t="s">
        <v>2260</v>
      </c>
      <c r="AL26" s="501" t="s">
        <v>2260</v>
      </c>
      <c r="AM26" s="501" t="s">
        <v>2260</v>
      </c>
      <c r="AN26" s="501" t="s">
        <v>2260</v>
      </c>
      <c r="AO26" s="501" t="s">
        <v>2260</v>
      </c>
      <c r="AP26" s="501" t="s">
        <v>2260</v>
      </c>
      <c r="AQ26" s="501" t="s">
        <v>2260</v>
      </c>
      <c r="AR26" s="501" t="s">
        <v>2260</v>
      </c>
      <c r="AS26" s="502" t="s">
        <v>2260</v>
      </c>
    </row>
    <row r="27" spans="1:45">
      <c r="A27" s="500" t="s">
        <v>2356</v>
      </c>
      <c r="B27" s="501" t="s">
        <v>3406</v>
      </c>
      <c r="C27" s="501" t="s">
        <v>3407</v>
      </c>
      <c r="D27" s="501" t="s">
        <v>2768</v>
      </c>
      <c r="E27" s="501">
        <v>1</v>
      </c>
      <c r="F27" s="501">
        <v>7734194003</v>
      </c>
      <c r="G27" s="501" t="s">
        <v>2354</v>
      </c>
      <c r="H27" s="501"/>
      <c r="I27" s="501"/>
      <c r="J27" s="501"/>
      <c r="K27" s="501"/>
      <c r="L27" s="501"/>
      <c r="M27" s="501"/>
      <c r="N27" s="501"/>
      <c r="O27" s="501"/>
      <c r="P27" s="501"/>
      <c r="Q27" s="501"/>
      <c r="R27" s="501"/>
      <c r="S27" s="501"/>
      <c r="T27" s="501"/>
      <c r="U27" s="501"/>
      <c r="V27" s="501"/>
      <c r="W27" s="501"/>
      <c r="X27" s="501"/>
      <c r="Y27" s="501"/>
      <c r="Z27" s="501"/>
      <c r="AA27" s="501"/>
      <c r="AB27" s="501"/>
      <c r="AC27" s="501"/>
      <c r="AD27" s="501"/>
      <c r="AE27" s="501"/>
      <c r="AF27" s="501">
        <v>0</v>
      </c>
      <c r="AG27" s="501" t="s">
        <v>1743</v>
      </c>
      <c r="AH27" s="501" t="s">
        <v>2260</v>
      </c>
      <c r="AI27" s="501" t="s">
        <v>2260</v>
      </c>
      <c r="AJ27" s="501" t="s">
        <v>2260</v>
      </c>
      <c r="AK27" s="501" t="s">
        <v>2260</v>
      </c>
      <c r="AL27" s="501" t="s">
        <v>2260</v>
      </c>
      <c r="AM27" s="501" t="s">
        <v>2260</v>
      </c>
      <c r="AN27" s="501" t="s">
        <v>2260</v>
      </c>
      <c r="AO27" s="501" t="s">
        <v>2260</v>
      </c>
      <c r="AP27" s="501" t="s">
        <v>2260</v>
      </c>
      <c r="AQ27" s="501" t="s">
        <v>2260</v>
      </c>
      <c r="AR27" s="501" t="s">
        <v>2260</v>
      </c>
      <c r="AS27" s="502" t="s">
        <v>2260</v>
      </c>
    </row>
    <row r="28" spans="1:45">
      <c r="A28" s="500" t="s">
        <v>2359</v>
      </c>
      <c r="B28" s="501" t="s">
        <v>2360</v>
      </c>
      <c r="C28" s="501" t="s">
        <v>2954</v>
      </c>
      <c r="D28" s="501" t="s">
        <v>2768</v>
      </c>
      <c r="E28" s="501">
        <v>1</v>
      </c>
      <c r="F28" s="501">
        <v>7044517941</v>
      </c>
      <c r="G28" s="501" t="s">
        <v>2358</v>
      </c>
      <c r="H28" s="501">
        <v>1</v>
      </c>
      <c r="I28" s="501">
        <v>1</v>
      </c>
      <c r="J28" s="501">
        <v>1</v>
      </c>
      <c r="K28" s="501">
        <v>1</v>
      </c>
      <c r="L28" s="501"/>
      <c r="M28" s="501">
        <v>1</v>
      </c>
      <c r="N28" s="501"/>
      <c r="O28" s="501">
        <v>1</v>
      </c>
      <c r="P28" s="501"/>
      <c r="Q28" s="501">
        <v>1</v>
      </c>
      <c r="R28" s="501"/>
      <c r="S28" s="501">
        <v>1</v>
      </c>
      <c r="T28" s="501" t="s">
        <v>979</v>
      </c>
      <c r="U28" s="501" t="s">
        <v>979</v>
      </c>
      <c r="V28" s="501" t="s">
        <v>979</v>
      </c>
      <c r="W28" s="501" t="s">
        <v>979</v>
      </c>
      <c r="X28" s="501"/>
      <c r="Y28" s="501" t="s">
        <v>979</v>
      </c>
      <c r="Z28" s="501"/>
      <c r="AA28" s="501" t="s">
        <v>979</v>
      </c>
      <c r="AB28" s="501"/>
      <c r="AC28" s="501" t="s">
        <v>979</v>
      </c>
      <c r="AD28" s="501"/>
      <c r="AE28" s="501" t="s">
        <v>979</v>
      </c>
      <c r="AF28" s="501">
        <v>8</v>
      </c>
      <c r="AG28" s="501" t="s">
        <v>1732</v>
      </c>
      <c r="AH28" s="501" t="s">
        <v>1732</v>
      </c>
      <c r="AI28" s="501" t="s">
        <v>1732</v>
      </c>
      <c r="AJ28" s="501" t="s">
        <v>1732</v>
      </c>
      <c r="AK28" s="501" t="s">
        <v>1732</v>
      </c>
      <c r="AL28" s="501" t="s">
        <v>2260</v>
      </c>
      <c r="AM28" s="501" t="s">
        <v>1732</v>
      </c>
      <c r="AN28" s="501" t="s">
        <v>2260</v>
      </c>
      <c r="AO28" s="501" t="s">
        <v>1732</v>
      </c>
      <c r="AP28" s="501" t="s">
        <v>2260</v>
      </c>
      <c r="AQ28" s="501" t="s">
        <v>1732</v>
      </c>
      <c r="AR28" s="501" t="s">
        <v>2260</v>
      </c>
      <c r="AS28" s="502" t="s">
        <v>1732</v>
      </c>
    </row>
    <row r="29" spans="1:45">
      <c r="A29" s="500" t="s">
        <v>2363</v>
      </c>
      <c r="B29" s="501" t="s">
        <v>2364</v>
      </c>
      <c r="C29" s="501" t="s">
        <v>2880</v>
      </c>
      <c r="D29" s="501" t="s">
        <v>2768</v>
      </c>
      <c r="E29" s="501">
        <v>1</v>
      </c>
      <c r="F29" s="501">
        <v>3128041393</v>
      </c>
      <c r="G29" s="501" t="s">
        <v>2362</v>
      </c>
      <c r="H29" s="501"/>
      <c r="I29" s="501"/>
      <c r="J29" s="501"/>
      <c r="K29" s="501"/>
      <c r="L29" s="501"/>
      <c r="M29" s="501"/>
      <c r="N29" s="501"/>
      <c r="O29" s="501"/>
      <c r="P29" s="501"/>
      <c r="Q29" s="501"/>
      <c r="R29" s="501"/>
      <c r="S29" s="501"/>
      <c r="T29" s="501"/>
      <c r="U29" s="501"/>
      <c r="V29" s="501"/>
      <c r="W29" s="501"/>
      <c r="X29" s="501"/>
      <c r="Y29" s="501"/>
      <c r="Z29" s="501"/>
      <c r="AA29" s="501"/>
      <c r="AB29" s="501"/>
      <c r="AC29" s="501"/>
      <c r="AD29" s="501"/>
      <c r="AE29" s="501"/>
      <c r="AF29" s="501">
        <v>0</v>
      </c>
      <c r="AG29" s="501" t="s">
        <v>1732</v>
      </c>
      <c r="AH29" s="501" t="s">
        <v>2260</v>
      </c>
      <c r="AI29" s="501" t="s">
        <v>2260</v>
      </c>
      <c r="AJ29" s="501" t="s">
        <v>2260</v>
      </c>
      <c r="AK29" s="501" t="s">
        <v>2260</v>
      </c>
      <c r="AL29" s="501" t="s">
        <v>2260</v>
      </c>
      <c r="AM29" s="501" t="s">
        <v>2260</v>
      </c>
      <c r="AN29" s="501" t="s">
        <v>2260</v>
      </c>
      <c r="AO29" s="501" t="s">
        <v>2260</v>
      </c>
      <c r="AP29" s="501" t="s">
        <v>2260</v>
      </c>
      <c r="AQ29" s="501" t="s">
        <v>2260</v>
      </c>
      <c r="AR29" s="501" t="s">
        <v>2260</v>
      </c>
      <c r="AS29" s="502" t="s">
        <v>2260</v>
      </c>
    </row>
    <row r="30" spans="1:45">
      <c r="A30" s="500" t="s">
        <v>878</v>
      </c>
      <c r="B30" s="501" t="s">
        <v>879</v>
      </c>
      <c r="C30" s="501" t="s">
        <v>3095</v>
      </c>
      <c r="D30" s="501" t="s">
        <v>2768</v>
      </c>
      <c r="E30" s="501">
        <v>1</v>
      </c>
      <c r="F30" s="501">
        <v>8478409730</v>
      </c>
      <c r="G30" s="501" t="s">
        <v>877</v>
      </c>
      <c r="H30" s="501">
        <v>1</v>
      </c>
      <c r="I30" s="501">
        <v>1</v>
      </c>
      <c r="J30" s="501">
        <v>1</v>
      </c>
      <c r="K30" s="501">
        <v>1</v>
      </c>
      <c r="L30" s="501"/>
      <c r="M30" s="501">
        <v>1</v>
      </c>
      <c r="N30" s="501"/>
      <c r="O30" s="501">
        <v>1</v>
      </c>
      <c r="P30" s="501"/>
      <c r="Q30" s="501">
        <v>1</v>
      </c>
      <c r="R30" s="501"/>
      <c r="S30" s="501">
        <v>1</v>
      </c>
      <c r="T30" s="501" t="s">
        <v>979</v>
      </c>
      <c r="U30" s="501" t="s">
        <v>979</v>
      </c>
      <c r="V30" s="501" t="s">
        <v>979</v>
      </c>
      <c r="W30" s="501" t="s">
        <v>979</v>
      </c>
      <c r="X30" s="501"/>
      <c r="Y30" s="501" t="s">
        <v>979</v>
      </c>
      <c r="Z30" s="501"/>
      <c r="AA30" s="501" t="s">
        <v>979</v>
      </c>
      <c r="AB30" s="501"/>
      <c r="AC30" s="501" t="s">
        <v>979</v>
      </c>
      <c r="AD30" s="501"/>
      <c r="AE30" s="501" t="s">
        <v>979</v>
      </c>
      <c r="AF30" s="501">
        <v>8</v>
      </c>
      <c r="AG30" s="501" t="s">
        <v>1732</v>
      </c>
      <c r="AH30" s="501" t="s">
        <v>1732</v>
      </c>
      <c r="AI30" s="501" t="s">
        <v>1732</v>
      </c>
      <c r="AJ30" s="501" t="s">
        <v>1732</v>
      </c>
      <c r="AK30" s="501" t="s">
        <v>1732</v>
      </c>
      <c r="AL30" s="501" t="s">
        <v>2260</v>
      </c>
      <c r="AM30" s="501" t="s">
        <v>1732</v>
      </c>
      <c r="AN30" s="501" t="s">
        <v>2260</v>
      </c>
      <c r="AO30" s="501" t="s">
        <v>1732</v>
      </c>
      <c r="AP30" s="501" t="s">
        <v>2260</v>
      </c>
      <c r="AQ30" s="501" t="s">
        <v>1732</v>
      </c>
      <c r="AR30" s="501" t="s">
        <v>2260</v>
      </c>
      <c r="AS30" s="502" t="s">
        <v>1732</v>
      </c>
    </row>
    <row r="31" spans="1:45">
      <c r="A31" s="500" t="s">
        <v>2366</v>
      </c>
      <c r="B31" s="501" t="s">
        <v>879</v>
      </c>
      <c r="C31" s="501" t="s">
        <v>2793</v>
      </c>
      <c r="D31" s="501" t="s">
        <v>2768</v>
      </c>
      <c r="E31" s="501">
        <v>1</v>
      </c>
      <c r="F31" s="501">
        <v>8478409730</v>
      </c>
      <c r="G31" s="501" t="s">
        <v>877</v>
      </c>
      <c r="H31" s="501">
        <v>1</v>
      </c>
      <c r="I31" s="501">
        <v>1</v>
      </c>
      <c r="J31" s="501">
        <v>1</v>
      </c>
      <c r="K31" s="501">
        <v>1</v>
      </c>
      <c r="L31" s="501"/>
      <c r="M31" s="501">
        <v>1</v>
      </c>
      <c r="N31" s="501"/>
      <c r="O31" s="501">
        <v>1</v>
      </c>
      <c r="P31" s="501"/>
      <c r="Q31" s="501">
        <v>1</v>
      </c>
      <c r="R31" s="501"/>
      <c r="S31" s="501">
        <v>1</v>
      </c>
      <c r="T31" s="501" t="s">
        <v>979</v>
      </c>
      <c r="U31" s="501" t="s">
        <v>979</v>
      </c>
      <c r="V31" s="501" t="s">
        <v>979</v>
      </c>
      <c r="W31" s="501" t="s">
        <v>979</v>
      </c>
      <c r="X31" s="501"/>
      <c r="Y31" s="501" t="s">
        <v>979</v>
      </c>
      <c r="Z31" s="501"/>
      <c r="AA31" s="501" t="s">
        <v>979</v>
      </c>
      <c r="AB31" s="501"/>
      <c r="AC31" s="501" t="s">
        <v>979</v>
      </c>
      <c r="AD31" s="501"/>
      <c r="AE31" s="501" t="s">
        <v>979</v>
      </c>
      <c r="AF31" s="501">
        <v>8</v>
      </c>
      <c r="AG31" s="501" t="s">
        <v>1732</v>
      </c>
      <c r="AH31" s="501" t="s">
        <v>1732</v>
      </c>
      <c r="AI31" s="501" t="s">
        <v>1732</v>
      </c>
      <c r="AJ31" s="501" t="s">
        <v>1732</v>
      </c>
      <c r="AK31" s="501" t="s">
        <v>1732</v>
      </c>
      <c r="AL31" s="501" t="s">
        <v>2260</v>
      </c>
      <c r="AM31" s="501" t="s">
        <v>1732</v>
      </c>
      <c r="AN31" s="501" t="s">
        <v>2260</v>
      </c>
      <c r="AO31" s="501" t="s">
        <v>1732</v>
      </c>
      <c r="AP31" s="501" t="s">
        <v>2260</v>
      </c>
      <c r="AQ31" s="501" t="s">
        <v>1732</v>
      </c>
      <c r="AR31" s="501" t="s">
        <v>2260</v>
      </c>
      <c r="AS31" s="502" t="s">
        <v>1732</v>
      </c>
    </row>
    <row r="32" spans="1:45">
      <c r="A32" s="500" t="s">
        <v>2367</v>
      </c>
      <c r="B32" s="501" t="s">
        <v>879</v>
      </c>
      <c r="C32" s="501" t="s">
        <v>2832</v>
      </c>
      <c r="D32" s="501" t="s">
        <v>2768</v>
      </c>
      <c r="E32" s="501">
        <v>1</v>
      </c>
      <c r="F32" s="501">
        <v>8478409730</v>
      </c>
      <c r="G32" s="501" t="s">
        <v>877</v>
      </c>
      <c r="H32" s="501">
        <v>1</v>
      </c>
      <c r="I32" s="501">
        <v>1</v>
      </c>
      <c r="J32" s="501">
        <v>1</v>
      </c>
      <c r="K32" s="501">
        <v>1</v>
      </c>
      <c r="L32" s="501"/>
      <c r="M32" s="501">
        <v>1</v>
      </c>
      <c r="N32" s="501"/>
      <c r="O32" s="501">
        <v>1</v>
      </c>
      <c r="P32" s="501"/>
      <c r="Q32" s="501">
        <v>1</v>
      </c>
      <c r="R32" s="501"/>
      <c r="S32" s="501">
        <v>1</v>
      </c>
      <c r="T32" s="501" t="s">
        <v>979</v>
      </c>
      <c r="U32" s="501" t="s">
        <v>979</v>
      </c>
      <c r="V32" s="501" t="s">
        <v>979</v>
      </c>
      <c r="W32" s="501" t="s">
        <v>979</v>
      </c>
      <c r="X32" s="501"/>
      <c r="Y32" s="501" t="s">
        <v>979</v>
      </c>
      <c r="Z32" s="501"/>
      <c r="AA32" s="501" t="s">
        <v>979</v>
      </c>
      <c r="AB32" s="501"/>
      <c r="AC32" s="501" t="s">
        <v>979</v>
      </c>
      <c r="AD32" s="501"/>
      <c r="AE32" s="501" t="s">
        <v>979</v>
      </c>
      <c r="AF32" s="501">
        <v>8</v>
      </c>
      <c r="AG32" s="501" t="s">
        <v>1732</v>
      </c>
      <c r="AH32" s="501" t="s">
        <v>1732</v>
      </c>
      <c r="AI32" s="501" t="s">
        <v>1732</v>
      </c>
      <c r="AJ32" s="501" t="s">
        <v>1732</v>
      </c>
      <c r="AK32" s="501" t="s">
        <v>1732</v>
      </c>
      <c r="AL32" s="501" t="s">
        <v>2260</v>
      </c>
      <c r="AM32" s="501" t="s">
        <v>1732</v>
      </c>
      <c r="AN32" s="501" t="s">
        <v>2260</v>
      </c>
      <c r="AO32" s="501" t="s">
        <v>1732</v>
      </c>
      <c r="AP32" s="501" t="s">
        <v>2260</v>
      </c>
      <c r="AQ32" s="501" t="s">
        <v>1732</v>
      </c>
      <c r="AR32" s="501" t="s">
        <v>2260</v>
      </c>
      <c r="AS32" s="502" t="s">
        <v>1732</v>
      </c>
    </row>
    <row r="33" spans="1:45">
      <c r="A33" s="500" t="s">
        <v>3410</v>
      </c>
      <c r="B33" s="501" t="s">
        <v>3411</v>
      </c>
      <c r="C33" s="501" t="s">
        <v>3012</v>
      </c>
      <c r="D33" s="501" t="s">
        <v>2768</v>
      </c>
      <c r="E33" s="501">
        <v>1</v>
      </c>
      <c r="F33" s="501">
        <v>6124126351</v>
      </c>
      <c r="G33" s="501" t="s">
        <v>3013</v>
      </c>
      <c r="H33" s="501">
        <v>1</v>
      </c>
      <c r="I33" s="501">
        <v>1</v>
      </c>
      <c r="J33" s="501">
        <v>1</v>
      </c>
      <c r="K33" s="501">
        <v>1</v>
      </c>
      <c r="L33" s="501"/>
      <c r="M33" s="501">
        <v>1</v>
      </c>
      <c r="N33" s="501"/>
      <c r="O33" s="501">
        <v>1</v>
      </c>
      <c r="P33" s="501"/>
      <c r="Q33" s="501">
        <v>1</v>
      </c>
      <c r="R33" s="501"/>
      <c r="S33" s="501">
        <v>1</v>
      </c>
      <c r="T33" s="501" t="s">
        <v>979</v>
      </c>
      <c r="U33" s="501" t="s">
        <v>979</v>
      </c>
      <c r="V33" s="501" t="s">
        <v>979</v>
      </c>
      <c r="W33" s="501" t="s">
        <v>979</v>
      </c>
      <c r="X33" s="501"/>
      <c r="Y33" s="501" t="s">
        <v>979</v>
      </c>
      <c r="Z33" s="501"/>
      <c r="AA33" s="501" t="s">
        <v>979</v>
      </c>
      <c r="AB33" s="501"/>
      <c r="AC33" s="501" t="s">
        <v>979</v>
      </c>
      <c r="AD33" s="501"/>
      <c r="AE33" s="501" t="s">
        <v>979</v>
      </c>
      <c r="AF33" s="501">
        <v>8</v>
      </c>
      <c r="AG33" s="501" t="s">
        <v>1732</v>
      </c>
      <c r="AH33" s="501" t="s">
        <v>1732</v>
      </c>
      <c r="AI33" s="501" t="s">
        <v>1732</v>
      </c>
      <c r="AJ33" s="501" t="s">
        <v>1732</v>
      </c>
      <c r="AK33" s="501" t="s">
        <v>1732</v>
      </c>
      <c r="AL33" s="501" t="s">
        <v>2260</v>
      </c>
      <c r="AM33" s="501" t="s">
        <v>1732</v>
      </c>
      <c r="AN33" s="501" t="s">
        <v>2260</v>
      </c>
      <c r="AO33" s="501" t="s">
        <v>1732</v>
      </c>
      <c r="AP33" s="501" t="s">
        <v>2260</v>
      </c>
      <c r="AQ33" s="501" t="s">
        <v>1732</v>
      </c>
      <c r="AR33" s="501" t="s">
        <v>2260</v>
      </c>
      <c r="AS33" s="502" t="s">
        <v>1732</v>
      </c>
    </row>
    <row r="34" spans="1:45">
      <c r="A34" s="500" t="s">
        <v>2369</v>
      </c>
      <c r="B34" s="501" t="s">
        <v>3412</v>
      </c>
      <c r="C34" s="501" t="s">
        <v>3413</v>
      </c>
      <c r="D34" s="501" t="s">
        <v>2768</v>
      </c>
      <c r="E34" s="501">
        <v>1</v>
      </c>
      <c r="F34" s="501">
        <v>6307797099</v>
      </c>
      <c r="G34" s="501" t="s">
        <v>2368</v>
      </c>
      <c r="H34" s="501">
        <v>1</v>
      </c>
      <c r="I34" s="501">
        <v>1</v>
      </c>
      <c r="J34" s="501">
        <v>1</v>
      </c>
      <c r="K34" s="501">
        <v>1</v>
      </c>
      <c r="L34" s="501"/>
      <c r="M34" s="501">
        <v>1</v>
      </c>
      <c r="N34" s="501"/>
      <c r="O34" s="501">
        <v>1</v>
      </c>
      <c r="P34" s="501"/>
      <c r="Q34" s="501">
        <v>1</v>
      </c>
      <c r="R34" s="501"/>
      <c r="S34" s="501">
        <v>1</v>
      </c>
      <c r="T34" s="501" t="s">
        <v>979</v>
      </c>
      <c r="U34" s="501" t="s">
        <v>979</v>
      </c>
      <c r="V34" s="501" t="s">
        <v>979</v>
      </c>
      <c r="W34" s="501" t="s">
        <v>979</v>
      </c>
      <c r="X34" s="501"/>
      <c r="Y34" s="501" t="s">
        <v>979</v>
      </c>
      <c r="Z34" s="501"/>
      <c r="AA34" s="501" t="s">
        <v>979</v>
      </c>
      <c r="AB34" s="501"/>
      <c r="AC34" s="501" t="s">
        <v>979</v>
      </c>
      <c r="AD34" s="501"/>
      <c r="AE34" s="501" t="s">
        <v>979</v>
      </c>
      <c r="AF34" s="501">
        <v>8</v>
      </c>
      <c r="AG34" s="501" t="s">
        <v>1732</v>
      </c>
      <c r="AH34" s="501" t="s">
        <v>1732</v>
      </c>
      <c r="AI34" s="501" t="s">
        <v>1732</v>
      </c>
      <c r="AJ34" s="501" t="s">
        <v>1732</v>
      </c>
      <c r="AK34" s="501" t="s">
        <v>1732</v>
      </c>
      <c r="AL34" s="501" t="s">
        <v>2260</v>
      </c>
      <c r="AM34" s="501" t="s">
        <v>1732</v>
      </c>
      <c r="AN34" s="501" t="s">
        <v>2260</v>
      </c>
      <c r="AO34" s="501" t="s">
        <v>1732</v>
      </c>
      <c r="AP34" s="501" t="s">
        <v>2260</v>
      </c>
      <c r="AQ34" s="501" t="s">
        <v>1732</v>
      </c>
      <c r="AR34" s="501" t="s">
        <v>2260</v>
      </c>
      <c r="AS34" s="502" t="s">
        <v>1732</v>
      </c>
    </row>
    <row r="35" spans="1:45">
      <c r="A35" s="500" t="s">
        <v>3414</v>
      </c>
      <c r="B35" s="501" t="s">
        <v>3415</v>
      </c>
      <c r="C35" s="501" t="s">
        <v>3416</v>
      </c>
      <c r="D35" s="501" t="s">
        <v>2768</v>
      </c>
      <c r="E35" s="501">
        <v>1</v>
      </c>
      <c r="F35" s="501">
        <v>8646439084</v>
      </c>
      <c r="G35" s="501" t="s">
        <v>2338</v>
      </c>
      <c r="H35" s="501">
        <v>1</v>
      </c>
      <c r="I35" s="501">
        <v>1</v>
      </c>
      <c r="J35" s="501">
        <v>1</v>
      </c>
      <c r="K35" s="501">
        <v>1</v>
      </c>
      <c r="L35" s="501"/>
      <c r="M35" s="501">
        <v>1</v>
      </c>
      <c r="N35" s="501"/>
      <c r="O35" s="501">
        <v>1</v>
      </c>
      <c r="P35" s="501"/>
      <c r="Q35" s="501">
        <v>1</v>
      </c>
      <c r="R35" s="501"/>
      <c r="S35" s="501">
        <v>1</v>
      </c>
      <c r="T35" s="501" t="s">
        <v>979</v>
      </c>
      <c r="U35" s="501" t="s">
        <v>979</v>
      </c>
      <c r="V35" s="501" t="s">
        <v>979</v>
      </c>
      <c r="W35" s="501" t="s">
        <v>979</v>
      </c>
      <c r="X35" s="501"/>
      <c r="Y35" s="501" t="s">
        <v>979</v>
      </c>
      <c r="Z35" s="501"/>
      <c r="AA35" s="501" t="s">
        <v>979</v>
      </c>
      <c r="AB35" s="501"/>
      <c r="AC35" s="501" t="s">
        <v>979</v>
      </c>
      <c r="AD35" s="501"/>
      <c r="AE35" s="501" t="s">
        <v>979</v>
      </c>
      <c r="AF35" s="501">
        <v>8</v>
      </c>
      <c r="AG35" s="501" t="s">
        <v>1732</v>
      </c>
      <c r="AH35" s="501" t="s">
        <v>1732</v>
      </c>
      <c r="AI35" s="501" t="s">
        <v>1732</v>
      </c>
      <c r="AJ35" s="501" t="s">
        <v>1732</v>
      </c>
      <c r="AK35" s="501" t="s">
        <v>1732</v>
      </c>
      <c r="AL35" s="501" t="s">
        <v>2260</v>
      </c>
      <c r="AM35" s="501" t="s">
        <v>1732</v>
      </c>
      <c r="AN35" s="501" t="s">
        <v>2260</v>
      </c>
      <c r="AO35" s="501" t="s">
        <v>1732</v>
      </c>
      <c r="AP35" s="501" t="s">
        <v>2260</v>
      </c>
      <c r="AQ35" s="501" t="s">
        <v>1732</v>
      </c>
      <c r="AR35" s="501" t="s">
        <v>2260</v>
      </c>
      <c r="AS35" s="502" t="s">
        <v>1732</v>
      </c>
    </row>
    <row r="36" spans="1:45">
      <c r="A36" s="500" t="s">
        <v>948</v>
      </c>
      <c r="B36" s="501" t="s">
        <v>3417</v>
      </c>
      <c r="C36" s="501" t="s">
        <v>3418</v>
      </c>
      <c r="D36" s="501" t="s">
        <v>2768</v>
      </c>
      <c r="E36" s="501">
        <v>1</v>
      </c>
      <c r="F36" s="501">
        <v>2247277987</v>
      </c>
      <c r="G36" s="501" t="s">
        <v>2370</v>
      </c>
      <c r="H36" s="501">
        <v>1</v>
      </c>
      <c r="I36" s="501">
        <v>1</v>
      </c>
      <c r="J36" s="501">
        <v>1</v>
      </c>
      <c r="K36" s="501">
        <v>1</v>
      </c>
      <c r="L36" s="501"/>
      <c r="M36" s="501">
        <v>1</v>
      </c>
      <c r="N36" s="501"/>
      <c r="O36" s="501">
        <v>1</v>
      </c>
      <c r="P36" s="501"/>
      <c r="Q36" s="501">
        <v>1</v>
      </c>
      <c r="R36" s="501"/>
      <c r="S36" s="501">
        <v>1</v>
      </c>
      <c r="T36" s="501" t="s">
        <v>979</v>
      </c>
      <c r="U36" s="501" t="s">
        <v>979</v>
      </c>
      <c r="V36" s="501" t="s">
        <v>979</v>
      </c>
      <c r="W36" s="501" t="s">
        <v>979</v>
      </c>
      <c r="X36" s="501"/>
      <c r="Y36" s="501" t="s">
        <v>979</v>
      </c>
      <c r="Z36" s="501"/>
      <c r="AA36" s="501" t="s">
        <v>979</v>
      </c>
      <c r="AB36" s="501"/>
      <c r="AC36" s="501" t="s">
        <v>979</v>
      </c>
      <c r="AD36" s="501"/>
      <c r="AE36" s="501" t="s">
        <v>979</v>
      </c>
      <c r="AF36" s="501">
        <v>8</v>
      </c>
      <c r="AG36" s="501" t="s">
        <v>1732</v>
      </c>
      <c r="AH36" s="501" t="s">
        <v>1732</v>
      </c>
      <c r="AI36" s="501" t="s">
        <v>1732</v>
      </c>
      <c r="AJ36" s="501" t="s">
        <v>1732</v>
      </c>
      <c r="AK36" s="501" t="s">
        <v>1732</v>
      </c>
      <c r="AL36" s="501" t="s">
        <v>2260</v>
      </c>
      <c r="AM36" s="501" t="s">
        <v>1732</v>
      </c>
      <c r="AN36" s="501" t="s">
        <v>2260</v>
      </c>
      <c r="AO36" s="501" t="s">
        <v>1732</v>
      </c>
      <c r="AP36" s="501" t="s">
        <v>2260</v>
      </c>
      <c r="AQ36" s="501" t="s">
        <v>1732</v>
      </c>
      <c r="AR36" s="501" t="s">
        <v>2260</v>
      </c>
      <c r="AS36" s="502" t="s">
        <v>1732</v>
      </c>
    </row>
    <row r="37" spans="1:45">
      <c r="A37" s="500" t="s">
        <v>461</v>
      </c>
      <c r="B37" s="501" t="s">
        <v>3419</v>
      </c>
      <c r="C37" s="501" t="s">
        <v>3420</v>
      </c>
      <c r="D37" s="501" t="s">
        <v>2768</v>
      </c>
      <c r="E37" s="501">
        <v>1</v>
      </c>
      <c r="F37" s="501">
        <v>8474712853</v>
      </c>
      <c r="G37" s="501" t="s">
        <v>3397</v>
      </c>
      <c r="H37" s="501">
        <v>1</v>
      </c>
      <c r="I37" s="501">
        <v>1</v>
      </c>
      <c r="J37" s="501">
        <v>1</v>
      </c>
      <c r="K37" s="501">
        <v>1</v>
      </c>
      <c r="L37" s="501"/>
      <c r="M37" s="501">
        <v>1</v>
      </c>
      <c r="N37" s="501"/>
      <c r="O37" s="501">
        <v>1</v>
      </c>
      <c r="P37" s="501"/>
      <c r="Q37" s="501">
        <v>1</v>
      </c>
      <c r="R37" s="501"/>
      <c r="S37" s="501">
        <v>1</v>
      </c>
      <c r="T37" s="501" t="s">
        <v>979</v>
      </c>
      <c r="U37" s="501" t="s">
        <v>979</v>
      </c>
      <c r="V37" s="501" t="s">
        <v>979</v>
      </c>
      <c r="W37" s="501" t="s">
        <v>979</v>
      </c>
      <c r="X37" s="501"/>
      <c r="Y37" s="501" t="s">
        <v>979</v>
      </c>
      <c r="Z37" s="501"/>
      <c r="AA37" s="501" t="s">
        <v>979</v>
      </c>
      <c r="AB37" s="501"/>
      <c r="AC37" s="501" t="s">
        <v>979</v>
      </c>
      <c r="AD37" s="501"/>
      <c r="AE37" s="501" t="s">
        <v>979</v>
      </c>
      <c r="AF37" s="501">
        <v>8</v>
      </c>
      <c r="AG37" s="501" t="s">
        <v>1741</v>
      </c>
      <c r="AH37" s="501" t="s">
        <v>1741</v>
      </c>
      <c r="AI37" s="501" t="s">
        <v>1741</v>
      </c>
      <c r="AJ37" s="501" t="s">
        <v>1741</v>
      </c>
      <c r="AK37" s="501" t="s">
        <v>1741</v>
      </c>
      <c r="AL37" s="501" t="s">
        <v>2260</v>
      </c>
      <c r="AM37" s="501" t="s">
        <v>1741</v>
      </c>
      <c r="AN37" s="501" t="s">
        <v>2260</v>
      </c>
      <c r="AO37" s="501" t="s">
        <v>1741</v>
      </c>
      <c r="AP37" s="501" t="s">
        <v>2260</v>
      </c>
      <c r="AQ37" s="501" t="s">
        <v>1741</v>
      </c>
      <c r="AR37" s="501" t="s">
        <v>2260</v>
      </c>
      <c r="AS37" s="502" t="s">
        <v>1741</v>
      </c>
    </row>
  </sheetData>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ummaryRight="0"/>
  </sheetPr>
  <dimension ref="A1:C21"/>
  <sheetViews>
    <sheetView workbookViewId="0"/>
  </sheetViews>
  <sheetFormatPr defaultColWidth="12.6640625" defaultRowHeight="15.75" customHeight="1"/>
  <cols>
    <col min="1" max="1" width="49.109375" customWidth="1"/>
    <col min="2" max="2" width="38.109375" customWidth="1"/>
    <col min="3" max="3" width="54.88671875" customWidth="1"/>
  </cols>
  <sheetData>
    <row r="1" spans="1:3">
      <c r="A1" s="573" t="s">
        <v>2530</v>
      </c>
      <c r="B1" s="539"/>
      <c r="C1" s="533"/>
    </row>
    <row r="2" spans="1:3">
      <c r="A2" s="107" t="s">
        <v>6440</v>
      </c>
      <c r="B2" s="107" t="s">
        <v>2652</v>
      </c>
      <c r="C2" s="107" t="s">
        <v>2696</v>
      </c>
    </row>
    <row r="3" spans="1:3">
      <c r="A3" s="107" t="s">
        <v>2601</v>
      </c>
      <c r="B3" s="107" t="s">
        <v>1752</v>
      </c>
      <c r="C3" s="107" t="s">
        <v>2296</v>
      </c>
    </row>
    <row r="4" spans="1:3">
      <c r="A4" s="107" t="s">
        <v>6441</v>
      </c>
      <c r="B4" s="107" t="s">
        <v>2581</v>
      </c>
      <c r="C4" s="107" t="s">
        <v>2705</v>
      </c>
    </row>
    <row r="5" spans="1:3">
      <c r="A5" s="107" t="s">
        <v>2608</v>
      </c>
      <c r="B5" s="107" t="s">
        <v>1735</v>
      </c>
      <c r="C5" s="107" t="s">
        <v>2711</v>
      </c>
    </row>
    <row r="6" spans="1:3">
      <c r="A6" s="107" t="s">
        <v>1774</v>
      </c>
      <c r="B6" s="107" t="s">
        <v>2661</v>
      </c>
      <c r="C6" s="107" t="s">
        <v>2713</v>
      </c>
    </row>
    <row r="7" spans="1:3">
      <c r="A7" s="107" t="s">
        <v>2615</v>
      </c>
      <c r="B7" s="107" t="s">
        <v>2666</v>
      </c>
      <c r="C7" s="107" t="s">
        <v>2719</v>
      </c>
    </row>
    <row r="8" spans="1:3">
      <c r="A8" s="107" t="s">
        <v>6442</v>
      </c>
      <c r="B8" s="107" t="s">
        <v>2668</v>
      </c>
      <c r="C8" s="107" t="s">
        <v>2720</v>
      </c>
    </row>
    <row r="9" spans="1:3">
      <c r="A9" s="107" t="s">
        <v>2546</v>
      </c>
      <c r="B9" s="107" t="s">
        <v>2671</v>
      </c>
      <c r="C9" s="107" t="s">
        <v>2722</v>
      </c>
    </row>
    <row r="10" spans="1:3">
      <c r="A10" s="107" t="s">
        <v>2617</v>
      </c>
      <c r="B10" s="107" t="s">
        <v>2566</v>
      </c>
      <c r="C10" s="107" t="s">
        <v>2723</v>
      </c>
    </row>
    <row r="11" spans="1:3">
      <c r="A11" s="107" t="s">
        <v>2605</v>
      </c>
      <c r="B11" s="107" t="s">
        <v>2564</v>
      </c>
      <c r="C11" s="107" t="s">
        <v>2727</v>
      </c>
    </row>
    <row r="12" spans="1:3">
      <c r="A12" s="107" t="s">
        <v>2620</v>
      </c>
      <c r="B12" s="107" t="s">
        <v>2555</v>
      </c>
      <c r="C12" s="107" t="s">
        <v>2730</v>
      </c>
    </row>
    <row r="13" spans="1:3">
      <c r="A13" s="107" t="s">
        <v>2623</v>
      </c>
      <c r="B13" s="107" t="s">
        <v>2676</v>
      </c>
      <c r="C13" s="107" t="s">
        <v>2733</v>
      </c>
    </row>
    <row r="14" spans="1:3">
      <c r="A14" s="107" t="s">
        <v>2626</v>
      </c>
      <c r="B14" s="107" t="s">
        <v>6443</v>
      </c>
      <c r="C14" s="107" t="s">
        <v>2735</v>
      </c>
    </row>
    <row r="15" spans="1:3">
      <c r="A15" s="107" t="s">
        <v>2629</v>
      </c>
      <c r="B15" s="107" t="s">
        <v>6444</v>
      </c>
      <c r="C15" s="107" t="s">
        <v>2738</v>
      </c>
    </row>
    <row r="16" spans="1:3">
      <c r="A16" s="107" t="s">
        <v>2633</v>
      </c>
      <c r="B16" s="107" t="s">
        <v>2687</v>
      </c>
      <c r="C16" s="107" t="s">
        <v>2593</v>
      </c>
    </row>
    <row r="17" spans="1:3">
      <c r="A17" s="107" t="s">
        <v>2762</v>
      </c>
      <c r="B17" s="107" t="s">
        <v>2691</v>
      </c>
      <c r="C17" s="107" t="s">
        <v>2742</v>
      </c>
    </row>
    <row r="18" spans="1:3">
      <c r="A18" s="107" t="s">
        <v>2637</v>
      </c>
      <c r="B18" s="107" t="s">
        <v>2264</v>
      </c>
      <c r="C18" s="107" t="s">
        <v>2744</v>
      </c>
    </row>
    <row r="19" spans="1:3">
      <c r="A19" s="107" t="s">
        <v>2642</v>
      </c>
      <c r="B19" s="107" t="s">
        <v>2760</v>
      </c>
      <c r="C19" s="107" t="s">
        <v>2748</v>
      </c>
    </row>
    <row r="20" spans="1:3">
      <c r="A20" s="107" t="s">
        <v>2648</v>
      </c>
      <c r="B20" s="107" t="s">
        <v>2569</v>
      </c>
      <c r="C20" s="107" t="s">
        <v>2754</v>
      </c>
    </row>
    <row r="21" spans="1:3">
      <c r="A21" s="107" t="s">
        <v>2650</v>
      </c>
      <c r="B21" s="107" t="s">
        <v>2693</v>
      </c>
      <c r="C21" s="107"/>
    </row>
  </sheetData>
  <mergeCells count="1">
    <mergeCell ref="A1:C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Form Responses 2</vt:lpstr>
      <vt:lpstr>Form Responses 1</vt:lpstr>
      <vt:lpstr>Report Data</vt:lpstr>
      <vt:lpstr>Sheet1</vt:lpstr>
      <vt:lpstr>T-Shirt Pivot</vt:lpstr>
      <vt:lpstr>Date Wise Volunteer Count</vt:lpstr>
      <vt:lpstr>Estimates</vt:lpstr>
      <vt:lpstr>TasksBySession</vt:lpstr>
      <vt:lpstr>Consolidated Report Data</vt:lpstr>
      <vt:lpstr>Consolidated Date Wise Report</vt:lpstr>
      <vt:lpstr>PreEventTeam</vt:lpstr>
      <vt:lpstr>Volunteer Assignment</vt:lpstr>
      <vt:lpstr>2023</vt:lpstr>
      <vt:lpstr>b9</vt:lpstr>
      <vt:lpstr>b9 names</vt:lpstr>
      <vt:lpstr>Copy of Prasad Friends</vt:lpstr>
      <vt:lpstr>Copy of Chicago - GitaUtsav</vt:lpstr>
      <vt:lpstr>Dallas Pre Event Team</vt:lpstr>
      <vt:lpstr>Pre Event Pivot</vt:lpstr>
      <vt:lpstr>Summary Table</vt:lpstr>
      <vt:lpstr>Graphs &amp; Reports</vt:lpstr>
      <vt:lpstr>Chicago Volunteer Data</vt:lpstr>
      <vt:lpstr>Sheet25</vt:lpstr>
      <vt:lpstr>Detail6-Chicago</vt:lpstr>
      <vt:lpstr>Seva Area vs Location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Rajesh Y</dc:creator>
  <cp:lastModifiedBy>Rajesh Yarlagadda</cp:lastModifiedBy>
  <dcterms:created xsi:type="dcterms:W3CDTF">2025-06-07T20:35:37Z</dcterms:created>
  <dcterms:modified xsi:type="dcterms:W3CDTF">2025-06-08T04:46:05Z</dcterms:modified>
</cp:coreProperties>
</file>